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ristico-my.sharepoint.com/personal/kukura_iuristico_eu/Documents/Dokumenty/ARCHÍV/Ver obstarávanie/Akumulácia tepla TpV 2023/"/>
    </mc:Choice>
  </mc:AlternateContent>
  <xr:revisionPtr revIDLastSave="1" documentId="8_{B49A824C-1410-4C3F-AE62-E55B42C0A19D}" xr6:coauthVersionLast="47" xr6:coauthVersionMax="47" xr10:uidLastSave="{B3EA92CC-1DF3-4745-A8DE-1DDEC70442B5}"/>
  <bookViews>
    <workbookView xWindow="-110" yWindow="-110" windowWidth="19420" windowHeight="11500" tabRatio="821" activeTab="1" xr2:uid="{935F9FF6-533E-4D88-A465-FDBC940BA5DA}"/>
  </bookViews>
  <sheets>
    <sheet name="SUHRN ZA CELE DIELO" sheetId="17" r:id="rId1"/>
    <sheet name="Strojno-tech. cast" sheetId="18" r:id="rId2"/>
    <sheet name="PS41 DEMONTÁZ" sheetId="19" r:id="rId3"/>
    <sheet name="PS42 AKUMULACIA TEPLA" sheetId="20" r:id="rId4"/>
    <sheet name="Armatury rucne" sheetId="22" r:id="rId5"/>
    <sheet name="Armatury s pohonom" sheetId="21" r:id="rId6"/>
    <sheet name="22P013.43-EE-R (TL)" sheetId="23" r:id="rId7"/>
    <sheet name="PS43 Rekapitulacia" sheetId="24" r:id="rId8"/>
    <sheet name="DPS 43.1" sheetId="25" r:id="rId9"/>
    <sheet name="DPS 43.2" sheetId="26" r:id="rId10"/>
    <sheet name="22P013.44-SKR-R (TL)" sheetId="27" r:id="rId11"/>
    <sheet name="PS44 Rekapitulacia" sheetId="28" r:id="rId12"/>
    <sheet name="PS 44 material sluzby" sheetId="29" r:id="rId13"/>
    <sheet name="Rekapitulácia stavby" sheetId="30" r:id="rId14"/>
    <sheet name="01 - SO 31 Búracie a demo." sheetId="31" r:id="rId15"/>
    <sheet name="02 - SO 32 Strojovňa akum." sheetId="32" r:id="rId16"/>
    <sheet name="03 - SO 33 Existujúca vým." sheetId="33" r:id="rId17"/>
    <sheet name="04 - SO 34 Energomost " sheetId="34" r:id="rId18"/>
    <sheet name="05 - SO 35 Cesty a manipu." sheetId="35" r:id="rId19"/>
    <sheet name="06 - SO 36 Vonkajšia kana." sheetId="36" r:id="rId20"/>
    <sheet name="Rozpocet tech. cast" sheetId="1" state="hidden" r:id="rId21"/>
  </sheets>
  <definedNames>
    <definedName name="_xlnm._FilterDatabase" localSheetId="14" hidden="1">'01 - SO 31 Búracie a demo.'!$C$123:$K$160</definedName>
    <definedName name="_xlnm._FilterDatabase" localSheetId="15" hidden="1">'02 - SO 32 Strojovňa akum.'!$C$139:$K$341</definedName>
    <definedName name="_xlnm._FilterDatabase" localSheetId="16" hidden="1">'03 - SO 33 Existujúca vým.'!$C$125:$K$168</definedName>
    <definedName name="_xlnm._FilterDatabase" localSheetId="17" hidden="1">'04 - SO 34 Energomost '!$C$127:$K$183</definedName>
    <definedName name="_xlnm._FilterDatabase" localSheetId="18" hidden="1">'05 - SO 35 Cesty a manipu.'!$C$125:$K$198</definedName>
    <definedName name="_xlnm._FilterDatabase" localSheetId="19" hidden="1">'06 - SO 36 Vonkajšia kana.'!$C$123:$K$180</definedName>
    <definedName name="_Hlk98516323" localSheetId="6">'22P013.43-EE-R (TL)'!#REF!</definedName>
    <definedName name="_Hlk98516323" localSheetId="10">'22P013.44-SKR-R (TL)'!#REF!</definedName>
    <definedName name="_Toc98934726" localSheetId="6">'22P013.43-EE-R (TL)'!#REF!</definedName>
    <definedName name="_Toc98934726" localSheetId="10">'22P013.44-SKR-R (TL)'!#REF!</definedName>
    <definedName name="_Toc98934727" localSheetId="6">'22P013.43-EE-R (TL)'!#REF!</definedName>
    <definedName name="_Toc98934727" localSheetId="10">'22P013.44-SKR-R (TL)'!#REF!</definedName>
    <definedName name="_Toc98934728" localSheetId="6">'22P013.43-EE-R (TL)'!#REF!</definedName>
    <definedName name="_Toc98934728" localSheetId="10">'22P013.44-SKR-R (TL)'!#REF!</definedName>
    <definedName name="_xlnm.Print_Titles" localSheetId="14">'01 - SO 31 Búracie a demo.'!$123:$123</definedName>
    <definedName name="_xlnm.Print_Titles" localSheetId="15">'02 - SO 32 Strojovňa akum.'!$139:$139</definedName>
    <definedName name="_xlnm.Print_Titles" localSheetId="16">'03 - SO 33 Existujúca vým.'!$125:$125</definedName>
    <definedName name="_xlnm.Print_Titles" localSheetId="17">'04 - SO 34 Energomost '!$127:$127</definedName>
    <definedName name="_xlnm.Print_Titles" localSheetId="18">'05 - SO 35 Cesty a manipu.'!$125:$125</definedName>
    <definedName name="_xlnm.Print_Titles" localSheetId="19">'06 - SO 36 Vonkajšia kana.'!$123:$123</definedName>
    <definedName name="_xlnm.Print_Titles" localSheetId="4">'Armatury rucne'!$1:$2</definedName>
    <definedName name="_xlnm.Print_Titles" localSheetId="8">'DPS 43.1'!$1:$27</definedName>
    <definedName name="_xlnm.Print_Titles" localSheetId="9">'DPS 43.2'!$1:$27</definedName>
    <definedName name="_xlnm.Print_Titles" localSheetId="12">'PS 44 material sluzby'!$1:$27</definedName>
    <definedName name="_xlnm.Print_Titles" localSheetId="2">'PS41 DEMONTÁZ'!$1:$3</definedName>
    <definedName name="_xlnm.Print_Titles" localSheetId="3">'PS42 AKUMULACIA TEPLA'!$1:$3</definedName>
    <definedName name="_xlnm.Print_Titles" localSheetId="7">'PS43 Rekapitulacia'!$1:$27</definedName>
    <definedName name="_xlnm.Print_Titles" localSheetId="11">'PS44 Rekapitulacia'!$1:$27</definedName>
    <definedName name="_xlnm.Print_Titles" localSheetId="13">'Rekapitulácia stavby'!$92:$92</definedName>
    <definedName name="_xlnm.Print_Titles" localSheetId="1">'Strojno-tech. cast'!$2:$3</definedName>
    <definedName name="_xlnm.Print_Area" localSheetId="14">'01 - SO 31 Búracie a demo.'!$C$4:$J$76,'01 - SO 31 Búracie a demo.'!$C$111:$J$160</definedName>
    <definedName name="_xlnm.Print_Area" localSheetId="15">'02 - SO 32 Strojovňa akum.'!$C$4:$J$76,'02 - SO 32 Strojovňa akum.'!$C$127:$J$341</definedName>
    <definedName name="_xlnm.Print_Area" localSheetId="16">'03 - SO 33 Existujúca vým.'!$C$4:$J$76,'03 - SO 33 Existujúca vým.'!$C$113:$J$168</definedName>
    <definedName name="_xlnm.Print_Area" localSheetId="17">'04 - SO 34 Energomost '!$C$4:$J$76,'04 - SO 34 Energomost '!$C$115:$J$183</definedName>
    <definedName name="_xlnm.Print_Area" localSheetId="18">'05 - SO 35 Cesty a manipu.'!$C$4:$J$76,'05 - SO 35 Cesty a manipu.'!$C$113:$J$198</definedName>
    <definedName name="_xlnm.Print_Area" localSheetId="19">'06 - SO 36 Vonkajšia kana.'!$C$4:$J$76,'06 - SO 36 Vonkajšia kana.'!$C$111:$J$180</definedName>
    <definedName name="_xlnm.Print_Area" localSheetId="6">'22P013.43-EE-R (TL)'!$A$1:$L$52</definedName>
    <definedName name="_xlnm.Print_Area" localSheetId="10">'22P013.44-SKR-R (TL)'!$A$1:$L$52</definedName>
    <definedName name="_xlnm.Print_Area" localSheetId="4">'Armatury rucne'!$A$1:$Q$64</definedName>
    <definedName name="_xlnm.Print_Area" localSheetId="5">'Armatury s pohonom'!$A$1:$R$57</definedName>
    <definedName name="_xlnm.Print_Area" localSheetId="8">'DPS 43.1'!$A$14:$AF$80</definedName>
    <definedName name="_xlnm.Print_Area" localSheetId="9">'DPS 43.2'!$A$14:$AI$86</definedName>
    <definedName name="_xlnm.Print_Area" localSheetId="12">'PS 44 material sluzby'!$A$14:$AF$64</definedName>
    <definedName name="_xlnm.Print_Area" localSheetId="2">'PS41 DEMONTÁZ'!$A$1:$F$56</definedName>
    <definedName name="_xlnm.Print_Area" localSheetId="3">'PS42 AKUMULACIA TEPLA'!$A$1:$F$380</definedName>
    <definedName name="_xlnm.Print_Area" localSheetId="7">'PS43 Rekapitulacia'!$A$14:$AE$39</definedName>
    <definedName name="_xlnm.Print_Area" localSheetId="11">'PS44 Rekapitulacia'!$A$14:$AE$38</definedName>
    <definedName name="_xlnm.Print_Area" localSheetId="13">'Rekapitulácia stavby'!$D$4:$AO$76,'Rekapitulácia stavby'!$C$82:$AQ$101</definedName>
    <definedName name="_xlnm.Print_Area" localSheetId="20">'Rozpocet tech. cast'!$B$2:$C$35</definedName>
    <definedName name="_xlnm.Print_Area" localSheetId="1">'Strojno-tech. cast'!$A$2:$F$116</definedName>
    <definedName name="_xlnm.Print_Area" localSheetId="0">'SUHRN ZA CELE DIELO'!$A$1:$C$58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6" i="20" l="1"/>
  <c r="BK180" i="36"/>
  <c r="BI180" i="36"/>
  <c r="BH180" i="36"/>
  <c r="BG180" i="36"/>
  <c r="BE180" i="36"/>
  <c r="T180" i="36"/>
  <c r="R180" i="36"/>
  <c r="P180" i="36"/>
  <c r="J180" i="36"/>
  <c r="BF180" i="36" s="1"/>
  <c r="BK179" i="36"/>
  <c r="BK178" i="36" s="1"/>
  <c r="J178" i="36" s="1"/>
  <c r="J104" i="36" s="1"/>
  <c r="BI179" i="36"/>
  <c r="BH179" i="36"/>
  <c r="BG179" i="36"/>
  <c r="BE179" i="36"/>
  <c r="T179" i="36"/>
  <c r="R179" i="36"/>
  <c r="P179" i="36"/>
  <c r="J179" i="36"/>
  <c r="BF179" i="36" s="1"/>
  <c r="T178" i="36"/>
  <c r="T177" i="36" s="1"/>
  <c r="R178" i="36"/>
  <c r="R177" i="36" s="1"/>
  <c r="P178" i="36"/>
  <c r="P177" i="36" s="1"/>
  <c r="BK177" i="36"/>
  <c r="J177" i="36" s="1"/>
  <c r="J103" i="36" s="1"/>
  <c r="BK176" i="36"/>
  <c r="BI176" i="36"/>
  <c r="BH176" i="36"/>
  <c r="BG176" i="36"/>
  <c r="BF176" i="36"/>
  <c r="BE176" i="36"/>
  <c r="T176" i="36"/>
  <c r="R176" i="36"/>
  <c r="R175" i="36" s="1"/>
  <c r="P176" i="36"/>
  <c r="P175" i="36" s="1"/>
  <c r="J176" i="36"/>
  <c r="BK175" i="36"/>
  <c r="J175" i="36" s="1"/>
  <c r="J102" i="36" s="1"/>
  <c r="T175" i="36"/>
  <c r="BK174" i="36"/>
  <c r="BI174" i="36"/>
  <c r="BH174" i="36"/>
  <c r="BG174" i="36"/>
  <c r="BF174" i="36"/>
  <c r="BE174" i="36"/>
  <c r="T174" i="36"/>
  <c r="R174" i="36"/>
  <c r="P174" i="36"/>
  <c r="J174" i="36"/>
  <c r="BK173" i="36"/>
  <c r="BI173" i="36"/>
  <c r="BH173" i="36"/>
  <c r="BG173" i="36"/>
  <c r="BF173" i="36"/>
  <c r="BE173" i="36"/>
  <c r="T173" i="36"/>
  <c r="R173" i="36"/>
  <c r="P173" i="36"/>
  <c r="J173" i="36"/>
  <c r="BK172" i="36"/>
  <c r="BI172" i="36"/>
  <c r="BH172" i="36"/>
  <c r="BG172" i="36"/>
  <c r="BF172" i="36"/>
  <c r="BE172" i="36"/>
  <c r="T172" i="36"/>
  <c r="R172" i="36"/>
  <c r="P172" i="36"/>
  <c r="J172" i="36"/>
  <c r="BK171" i="36"/>
  <c r="BI171" i="36"/>
  <c r="BH171" i="36"/>
  <c r="BG171" i="36"/>
  <c r="BF171" i="36"/>
  <c r="BE171" i="36"/>
  <c r="T171" i="36"/>
  <c r="R171" i="36"/>
  <c r="R168" i="36" s="1"/>
  <c r="P171" i="36"/>
  <c r="J171" i="36"/>
  <c r="BK170" i="36"/>
  <c r="BI170" i="36"/>
  <c r="BH170" i="36"/>
  <c r="BG170" i="36"/>
  <c r="BE170" i="36"/>
  <c r="T170" i="36"/>
  <c r="R170" i="36"/>
  <c r="P170" i="36"/>
  <c r="J170" i="36"/>
  <c r="BF170" i="36" s="1"/>
  <c r="BK169" i="36"/>
  <c r="BI169" i="36"/>
  <c r="BH169" i="36"/>
  <c r="BG169" i="36"/>
  <c r="BF169" i="36"/>
  <c r="BE169" i="36"/>
  <c r="T169" i="36"/>
  <c r="R169" i="36"/>
  <c r="P169" i="36"/>
  <c r="P168" i="36" s="1"/>
  <c r="J169" i="36"/>
  <c r="T168" i="36"/>
  <c r="BK167" i="36"/>
  <c r="BI167" i="36"/>
  <c r="BH167" i="36"/>
  <c r="BG167" i="36"/>
  <c r="BE167" i="36"/>
  <c r="T167" i="36"/>
  <c r="R167" i="36"/>
  <c r="P167" i="36"/>
  <c r="J167" i="36"/>
  <c r="BF167" i="36" s="1"/>
  <c r="BK166" i="36"/>
  <c r="BI166" i="36"/>
  <c r="BH166" i="36"/>
  <c r="BG166" i="36"/>
  <c r="BE166" i="36"/>
  <c r="T166" i="36"/>
  <c r="R166" i="36"/>
  <c r="P166" i="36"/>
  <c r="J166" i="36"/>
  <c r="BF166" i="36" s="1"/>
  <c r="BK165" i="36"/>
  <c r="BI165" i="36"/>
  <c r="BH165" i="36"/>
  <c r="BG165" i="36"/>
  <c r="BF165" i="36"/>
  <c r="BE165" i="36"/>
  <c r="T165" i="36"/>
  <c r="R165" i="36"/>
  <c r="P165" i="36"/>
  <c r="J165" i="36"/>
  <c r="BK164" i="36"/>
  <c r="BI164" i="36"/>
  <c r="BH164" i="36"/>
  <c r="BG164" i="36"/>
  <c r="BE164" i="36"/>
  <c r="T164" i="36"/>
  <c r="R164" i="36"/>
  <c r="P164" i="36"/>
  <c r="J164" i="36"/>
  <c r="BF164" i="36" s="1"/>
  <c r="BK163" i="36"/>
  <c r="BI163" i="36"/>
  <c r="BH163" i="36"/>
  <c r="BG163" i="36"/>
  <c r="BF163" i="36"/>
  <c r="BE163" i="36"/>
  <c r="T163" i="36"/>
  <c r="R163" i="36"/>
  <c r="P163" i="36"/>
  <c r="J163" i="36"/>
  <c r="BK162" i="36"/>
  <c r="BI162" i="36"/>
  <c r="BH162" i="36"/>
  <c r="BG162" i="36"/>
  <c r="BE162" i="36"/>
  <c r="T162" i="36"/>
  <c r="R162" i="36"/>
  <c r="P162" i="36"/>
  <c r="J162" i="36"/>
  <c r="BF162" i="36" s="1"/>
  <c r="BK161" i="36"/>
  <c r="BI161" i="36"/>
  <c r="BH161" i="36"/>
  <c r="BG161" i="36"/>
  <c r="BE161" i="36"/>
  <c r="T161" i="36"/>
  <c r="R161" i="36"/>
  <c r="P161" i="36"/>
  <c r="J161" i="36"/>
  <c r="BF161" i="36" s="1"/>
  <c r="BK160" i="36"/>
  <c r="BI160" i="36"/>
  <c r="BH160" i="36"/>
  <c r="BG160" i="36"/>
  <c r="BE160" i="36"/>
  <c r="T160" i="36"/>
  <c r="R160" i="36"/>
  <c r="P160" i="36"/>
  <c r="J160" i="36"/>
  <c r="BF160" i="36" s="1"/>
  <c r="BK159" i="36"/>
  <c r="BI159" i="36"/>
  <c r="BH159" i="36"/>
  <c r="BG159" i="36"/>
  <c r="BF159" i="36"/>
  <c r="BE159" i="36"/>
  <c r="T159" i="36"/>
  <c r="R159" i="36"/>
  <c r="P159" i="36"/>
  <c r="J159" i="36"/>
  <c r="BK158" i="36"/>
  <c r="BI158" i="36"/>
  <c r="BH158" i="36"/>
  <c r="BG158" i="36"/>
  <c r="BE158" i="36"/>
  <c r="T158" i="36"/>
  <c r="R158" i="36"/>
  <c r="P158" i="36"/>
  <c r="J158" i="36"/>
  <c r="BF158" i="36" s="1"/>
  <c r="BK157" i="36"/>
  <c r="BI157" i="36"/>
  <c r="BH157" i="36"/>
  <c r="BG157" i="36"/>
  <c r="BF157" i="36"/>
  <c r="BE157" i="36"/>
  <c r="T157" i="36"/>
  <c r="R157" i="36"/>
  <c r="R140" i="36" s="1"/>
  <c r="P157" i="36"/>
  <c r="J157" i="36"/>
  <c r="BK156" i="36"/>
  <c r="BI156" i="36"/>
  <c r="BH156" i="36"/>
  <c r="BG156" i="36"/>
  <c r="BE156" i="36"/>
  <c r="T156" i="36"/>
  <c r="R156" i="36"/>
  <c r="P156" i="36"/>
  <c r="J156" i="36"/>
  <c r="BF156" i="36" s="1"/>
  <c r="BK155" i="36"/>
  <c r="BI155" i="36"/>
  <c r="BH155" i="36"/>
  <c r="BG155" i="36"/>
  <c r="BE155" i="36"/>
  <c r="T155" i="36"/>
  <c r="R155" i="36"/>
  <c r="P155" i="36"/>
  <c r="J155" i="36"/>
  <c r="BF155" i="36" s="1"/>
  <c r="BK154" i="36"/>
  <c r="BI154" i="36"/>
  <c r="BH154" i="36"/>
  <c r="BG154" i="36"/>
  <c r="BE154" i="36"/>
  <c r="T154" i="36"/>
  <c r="R154" i="36"/>
  <c r="P154" i="36"/>
  <c r="J154" i="36"/>
  <c r="BF154" i="36" s="1"/>
  <c r="BK153" i="36"/>
  <c r="BI153" i="36"/>
  <c r="BH153" i="36"/>
  <c r="BG153" i="36"/>
  <c r="BF153" i="36"/>
  <c r="BE153" i="36"/>
  <c r="T153" i="36"/>
  <c r="R153" i="36"/>
  <c r="P153" i="36"/>
  <c r="J153" i="36"/>
  <c r="BK152" i="36"/>
  <c r="BI152" i="36"/>
  <c r="BH152" i="36"/>
  <c r="BG152" i="36"/>
  <c r="BE152" i="36"/>
  <c r="T152" i="36"/>
  <c r="R152" i="36"/>
  <c r="P152" i="36"/>
  <c r="J152" i="36"/>
  <c r="BF152" i="36" s="1"/>
  <c r="BK151" i="36"/>
  <c r="BI151" i="36"/>
  <c r="BH151" i="36"/>
  <c r="BG151" i="36"/>
  <c r="BF151" i="36"/>
  <c r="BE151" i="36"/>
  <c r="T151" i="36"/>
  <c r="R151" i="36"/>
  <c r="P151" i="36"/>
  <c r="J151" i="36"/>
  <c r="BK150" i="36"/>
  <c r="BI150" i="36"/>
  <c r="BH150" i="36"/>
  <c r="BG150" i="36"/>
  <c r="BE150" i="36"/>
  <c r="T150" i="36"/>
  <c r="R150" i="36"/>
  <c r="P150" i="36"/>
  <c r="J150" i="36"/>
  <c r="BF150" i="36" s="1"/>
  <c r="BK149" i="36"/>
  <c r="BI149" i="36"/>
  <c r="BH149" i="36"/>
  <c r="BG149" i="36"/>
  <c r="BE149" i="36"/>
  <c r="T149" i="36"/>
  <c r="R149" i="36"/>
  <c r="P149" i="36"/>
  <c r="J149" i="36"/>
  <c r="BF149" i="36" s="1"/>
  <c r="BK148" i="36"/>
  <c r="BI148" i="36"/>
  <c r="BH148" i="36"/>
  <c r="BG148" i="36"/>
  <c r="BE148" i="36"/>
  <c r="T148" i="36"/>
  <c r="R148" i="36"/>
  <c r="P148" i="36"/>
  <c r="J148" i="36"/>
  <c r="BF148" i="36" s="1"/>
  <c r="BK147" i="36"/>
  <c r="BI147" i="36"/>
  <c r="BH147" i="36"/>
  <c r="BG147" i="36"/>
  <c r="BF147" i="36"/>
  <c r="BE147" i="36"/>
  <c r="T147" i="36"/>
  <c r="R147" i="36"/>
  <c r="P147" i="36"/>
  <c r="J147" i="36"/>
  <c r="BK146" i="36"/>
  <c r="BI146" i="36"/>
  <c r="BH146" i="36"/>
  <c r="BG146" i="36"/>
  <c r="BE146" i="36"/>
  <c r="T146" i="36"/>
  <c r="R146" i="36"/>
  <c r="P146" i="36"/>
  <c r="J146" i="36"/>
  <c r="BF146" i="36" s="1"/>
  <c r="BK145" i="36"/>
  <c r="BI145" i="36"/>
  <c r="BH145" i="36"/>
  <c r="BG145" i="36"/>
  <c r="BF145" i="36"/>
  <c r="BE145" i="36"/>
  <c r="T145" i="36"/>
  <c r="R145" i="36"/>
  <c r="P145" i="36"/>
  <c r="J145" i="36"/>
  <c r="BK144" i="36"/>
  <c r="BI144" i="36"/>
  <c r="BH144" i="36"/>
  <c r="BG144" i="36"/>
  <c r="BE144" i="36"/>
  <c r="T144" i="36"/>
  <c r="T140" i="36" s="1"/>
  <c r="R144" i="36"/>
  <c r="P144" i="36"/>
  <c r="J144" i="36"/>
  <c r="BF144" i="36" s="1"/>
  <c r="BK143" i="36"/>
  <c r="BI143" i="36"/>
  <c r="BH143" i="36"/>
  <c r="BG143" i="36"/>
  <c r="BE143" i="36"/>
  <c r="T143" i="36"/>
  <c r="R143" i="36"/>
  <c r="P143" i="36"/>
  <c r="J143" i="36"/>
  <c r="BF143" i="36" s="1"/>
  <c r="BK142" i="36"/>
  <c r="BI142" i="36"/>
  <c r="BH142" i="36"/>
  <c r="BG142" i="36"/>
  <c r="BE142" i="36"/>
  <c r="T142" i="36"/>
  <c r="R142" i="36"/>
  <c r="P142" i="36"/>
  <c r="J142" i="36"/>
  <c r="BF142" i="36" s="1"/>
  <c r="BK141" i="36"/>
  <c r="BI141" i="36"/>
  <c r="BH141" i="36"/>
  <c r="BG141" i="36"/>
  <c r="BE141" i="36"/>
  <c r="T141" i="36"/>
  <c r="R141" i="36"/>
  <c r="P141" i="36"/>
  <c r="J141" i="36"/>
  <c r="BF141" i="36" s="1"/>
  <c r="BK139" i="36"/>
  <c r="BK138" i="36" s="1"/>
  <c r="J138" i="36" s="1"/>
  <c r="J99" i="36" s="1"/>
  <c r="BI139" i="36"/>
  <c r="BH139" i="36"/>
  <c r="BG139" i="36"/>
  <c r="BE139" i="36"/>
  <c r="T139" i="36"/>
  <c r="R139" i="36"/>
  <c r="P139" i="36"/>
  <c r="P138" i="36" s="1"/>
  <c r="J139" i="36"/>
  <c r="BF139" i="36" s="1"/>
  <c r="T138" i="36"/>
  <c r="R138" i="36"/>
  <c r="BK137" i="36"/>
  <c r="BI137" i="36"/>
  <c r="BH137" i="36"/>
  <c r="BG137" i="36"/>
  <c r="BE137" i="36"/>
  <c r="T137" i="36"/>
  <c r="R137" i="36"/>
  <c r="P137" i="36"/>
  <c r="J137" i="36"/>
  <c r="BF137" i="36" s="1"/>
  <c r="BK136" i="36"/>
  <c r="BI136" i="36"/>
  <c r="BH136" i="36"/>
  <c r="BG136" i="36"/>
  <c r="BE136" i="36"/>
  <c r="T136" i="36"/>
  <c r="R136" i="36"/>
  <c r="P136" i="36"/>
  <c r="J136" i="36"/>
  <c r="BF136" i="36" s="1"/>
  <c r="BK135" i="36"/>
  <c r="BI135" i="36"/>
  <c r="BH135" i="36"/>
  <c r="BG135" i="36"/>
  <c r="BE135" i="36"/>
  <c r="T135" i="36"/>
  <c r="R135" i="36"/>
  <c r="P135" i="36"/>
  <c r="J135" i="36"/>
  <c r="BF135" i="36" s="1"/>
  <c r="BK134" i="36"/>
  <c r="BI134" i="36"/>
  <c r="BH134" i="36"/>
  <c r="BG134" i="36"/>
  <c r="BF134" i="36"/>
  <c r="BE134" i="36"/>
  <c r="T134" i="36"/>
  <c r="R134" i="36"/>
  <c r="P134" i="36"/>
  <c r="J134" i="36"/>
  <c r="BK133" i="36"/>
  <c r="BI133" i="36"/>
  <c r="BH133" i="36"/>
  <c r="BG133" i="36"/>
  <c r="BE133" i="36"/>
  <c r="T133" i="36"/>
  <c r="R133" i="36"/>
  <c r="P133" i="36"/>
  <c r="J133" i="36"/>
  <c r="BF133" i="36" s="1"/>
  <c r="BK132" i="36"/>
  <c r="BI132" i="36"/>
  <c r="BH132" i="36"/>
  <c r="BG132" i="36"/>
  <c r="BF132" i="36"/>
  <c r="BE132" i="36"/>
  <c r="T132" i="36"/>
  <c r="R132" i="36"/>
  <c r="P132" i="36"/>
  <c r="J132" i="36"/>
  <c r="BK131" i="36"/>
  <c r="BI131" i="36"/>
  <c r="BH131" i="36"/>
  <c r="BG131" i="36"/>
  <c r="BE131" i="36"/>
  <c r="T131" i="36"/>
  <c r="R131" i="36"/>
  <c r="P131" i="36"/>
  <c r="J131" i="36"/>
  <c r="BF131" i="36" s="1"/>
  <c r="BK130" i="36"/>
  <c r="BI130" i="36"/>
  <c r="BH130" i="36"/>
  <c r="BG130" i="36"/>
  <c r="BE130" i="36"/>
  <c r="T130" i="36"/>
  <c r="R130" i="36"/>
  <c r="P130" i="36"/>
  <c r="J130" i="36"/>
  <c r="BF130" i="36" s="1"/>
  <c r="BK129" i="36"/>
  <c r="BI129" i="36"/>
  <c r="BH129" i="36"/>
  <c r="BG129" i="36"/>
  <c r="BE129" i="36"/>
  <c r="T129" i="36"/>
  <c r="R129" i="36"/>
  <c r="P129" i="36"/>
  <c r="J129" i="36"/>
  <c r="BF129" i="36" s="1"/>
  <c r="BK128" i="36"/>
  <c r="BI128" i="36"/>
  <c r="BH128" i="36"/>
  <c r="BG128" i="36"/>
  <c r="BF128" i="36"/>
  <c r="BE128" i="36"/>
  <c r="T128" i="36"/>
  <c r="R128" i="36"/>
  <c r="P128" i="36"/>
  <c r="J128" i="36"/>
  <c r="BK127" i="36"/>
  <c r="BI127" i="36"/>
  <c r="BH127" i="36"/>
  <c r="BG127" i="36"/>
  <c r="BE127" i="36"/>
  <c r="T127" i="36"/>
  <c r="T126" i="36" s="1"/>
  <c r="R127" i="36"/>
  <c r="P127" i="36"/>
  <c r="J127" i="36"/>
  <c r="BF127" i="36" s="1"/>
  <c r="F121" i="36"/>
  <c r="J120" i="36"/>
  <c r="F120" i="36"/>
  <c r="J118" i="36"/>
  <c r="F118" i="36"/>
  <c r="E116" i="36"/>
  <c r="E114" i="36"/>
  <c r="F92" i="36"/>
  <c r="F91" i="36"/>
  <c r="F89" i="36"/>
  <c r="E87" i="36"/>
  <c r="E85" i="36"/>
  <c r="J37" i="36"/>
  <c r="J36" i="36"/>
  <c r="J35" i="36"/>
  <c r="J24" i="36"/>
  <c r="E24" i="36"/>
  <c r="J92" i="36" s="1"/>
  <c r="J23" i="36"/>
  <c r="J21" i="36"/>
  <c r="E21" i="36"/>
  <c r="J91" i="36" s="1"/>
  <c r="J20" i="36"/>
  <c r="J18" i="36"/>
  <c r="E18" i="36"/>
  <c r="J17" i="36"/>
  <c r="J12" i="36"/>
  <c r="J89" i="36" s="1"/>
  <c r="E7" i="36"/>
  <c r="BK198" i="35"/>
  <c r="BK197" i="35" s="1"/>
  <c r="J197" i="35" s="1"/>
  <c r="J106" i="35" s="1"/>
  <c r="BI198" i="35"/>
  <c r="BH198" i="35"/>
  <c r="BG198" i="35"/>
  <c r="BE198" i="35"/>
  <c r="T198" i="35"/>
  <c r="T197" i="35" s="1"/>
  <c r="R198" i="35"/>
  <c r="P198" i="35"/>
  <c r="J198" i="35"/>
  <c r="BF198" i="35" s="1"/>
  <c r="R197" i="35"/>
  <c r="P197" i="35"/>
  <c r="BK196" i="35"/>
  <c r="BI196" i="35"/>
  <c r="BH196" i="35"/>
  <c r="BG196" i="35"/>
  <c r="BE196" i="35"/>
  <c r="T196" i="35"/>
  <c r="R196" i="35"/>
  <c r="P196" i="35"/>
  <c r="J196" i="35"/>
  <c r="BF196" i="35" s="1"/>
  <c r="BK195" i="35"/>
  <c r="BI195" i="35"/>
  <c r="BH195" i="35"/>
  <c r="BG195" i="35"/>
  <c r="BF195" i="35"/>
  <c r="BE195" i="35"/>
  <c r="T195" i="35"/>
  <c r="R195" i="35"/>
  <c r="P195" i="35"/>
  <c r="J195" i="35"/>
  <c r="BK194" i="35"/>
  <c r="BI194" i="35"/>
  <c r="BH194" i="35"/>
  <c r="BG194" i="35"/>
  <c r="BE194" i="35"/>
  <c r="T194" i="35"/>
  <c r="R194" i="35"/>
  <c r="P194" i="35"/>
  <c r="J194" i="35"/>
  <c r="BF194" i="35" s="1"/>
  <c r="BK193" i="35"/>
  <c r="BI193" i="35"/>
  <c r="BH193" i="35"/>
  <c r="BG193" i="35"/>
  <c r="BF193" i="35"/>
  <c r="BE193" i="35"/>
  <c r="T193" i="35"/>
  <c r="R193" i="35"/>
  <c r="P193" i="35"/>
  <c r="J193" i="35"/>
  <c r="BK192" i="35"/>
  <c r="BI192" i="35"/>
  <c r="BH192" i="35"/>
  <c r="BG192" i="35"/>
  <c r="BE192" i="35"/>
  <c r="T192" i="35"/>
  <c r="R192" i="35"/>
  <c r="P192" i="35"/>
  <c r="J192" i="35"/>
  <c r="BF192" i="35" s="1"/>
  <c r="BK191" i="35"/>
  <c r="BI191" i="35"/>
  <c r="BH191" i="35"/>
  <c r="BG191" i="35"/>
  <c r="BE191" i="35"/>
  <c r="T191" i="35"/>
  <c r="R191" i="35"/>
  <c r="P191" i="35"/>
  <c r="J191" i="35"/>
  <c r="BF191" i="35" s="1"/>
  <c r="BK190" i="35"/>
  <c r="BI190" i="35"/>
  <c r="BH190" i="35"/>
  <c r="BG190" i="35"/>
  <c r="BE190" i="35"/>
  <c r="T190" i="35"/>
  <c r="R190" i="35"/>
  <c r="P190" i="35"/>
  <c r="J190" i="35"/>
  <c r="BF190" i="35" s="1"/>
  <c r="BK189" i="35"/>
  <c r="BI189" i="35"/>
  <c r="BH189" i="35"/>
  <c r="BG189" i="35"/>
  <c r="BF189" i="35"/>
  <c r="BE189" i="35"/>
  <c r="T189" i="35"/>
  <c r="R189" i="35"/>
  <c r="P189" i="35"/>
  <c r="J189" i="35"/>
  <c r="BK188" i="35"/>
  <c r="BI188" i="35"/>
  <c r="BH188" i="35"/>
  <c r="BG188" i="35"/>
  <c r="BE188" i="35"/>
  <c r="T188" i="35"/>
  <c r="R188" i="35"/>
  <c r="P188" i="35"/>
  <c r="J188" i="35"/>
  <c r="BF188" i="35" s="1"/>
  <c r="BK187" i="35"/>
  <c r="BI187" i="35"/>
  <c r="BH187" i="35"/>
  <c r="BG187" i="35"/>
  <c r="BF187" i="35"/>
  <c r="BE187" i="35"/>
  <c r="T187" i="35"/>
  <c r="R187" i="35"/>
  <c r="P187" i="35"/>
  <c r="J187" i="35"/>
  <c r="BK186" i="35"/>
  <c r="BI186" i="35"/>
  <c r="BH186" i="35"/>
  <c r="BG186" i="35"/>
  <c r="BE186" i="35"/>
  <c r="T186" i="35"/>
  <c r="R186" i="35"/>
  <c r="P186" i="35"/>
  <c r="J186" i="35"/>
  <c r="BF186" i="35" s="1"/>
  <c r="BK185" i="35"/>
  <c r="BI185" i="35"/>
  <c r="BH185" i="35"/>
  <c r="BG185" i="35"/>
  <c r="BE185" i="35"/>
  <c r="T185" i="35"/>
  <c r="R185" i="35"/>
  <c r="P185" i="35"/>
  <c r="J185" i="35"/>
  <c r="BF185" i="35" s="1"/>
  <c r="BK184" i="35"/>
  <c r="BI184" i="35"/>
  <c r="BH184" i="35"/>
  <c r="BG184" i="35"/>
  <c r="BE184" i="35"/>
  <c r="T184" i="35"/>
  <c r="R184" i="35"/>
  <c r="P184" i="35"/>
  <c r="J184" i="35"/>
  <c r="BF184" i="35" s="1"/>
  <c r="BK183" i="35"/>
  <c r="BI183" i="35"/>
  <c r="BH183" i="35"/>
  <c r="BG183" i="35"/>
  <c r="BF183" i="35"/>
  <c r="BE183" i="35"/>
  <c r="T183" i="35"/>
  <c r="R183" i="35"/>
  <c r="P183" i="35"/>
  <c r="J183" i="35"/>
  <c r="BK182" i="35"/>
  <c r="BI182" i="35"/>
  <c r="BH182" i="35"/>
  <c r="BG182" i="35"/>
  <c r="BE182" i="35"/>
  <c r="T182" i="35"/>
  <c r="R182" i="35"/>
  <c r="P182" i="35"/>
  <c r="J182" i="35"/>
  <c r="BF182" i="35" s="1"/>
  <c r="BK181" i="35"/>
  <c r="BI181" i="35"/>
  <c r="BH181" i="35"/>
  <c r="BG181" i="35"/>
  <c r="BF181" i="35"/>
  <c r="BE181" i="35"/>
  <c r="T181" i="35"/>
  <c r="R181" i="35"/>
  <c r="P181" i="35"/>
  <c r="J181" i="35"/>
  <c r="BK180" i="35"/>
  <c r="BI180" i="35"/>
  <c r="BH180" i="35"/>
  <c r="BG180" i="35"/>
  <c r="BE180" i="35"/>
  <c r="T180" i="35"/>
  <c r="R180" i="35"/>
  <c r="P180" i="35"/>
  <c r="J180" i="35"/>
  <c r="BF180" i="35" s="1"/>
  <c r="BK179" i="35"/>
  <c r="BI179" i="35"/>
  <c r="BH179" i="35"/>
  <c r="BG179" i="35"/>
  <c r="BE179" i="35"/>
  <c r="T179" i="35"/>
  <c r="R179" i="35"/>
  <c r="P179" i="35"/>
  <c r="J179" i="35"/>
  <c r="BF179" i="35" s="1"/>
  <c r="BK178" i="35"/>
  <c r="BI178" i="35"/>
  <c r="BH178" i="35"/>
  <c r="BG178" i="35"/>
  <c r="BE178" i="35"/>
  <c r="T178" i="35"/>
  <c r="R178" i="35"/>
  <c r="P178" i="35"/>
  <c r="J178" i="35"/>
  <c r="BF178" i="35" s="1"/>
  <c r="BK177" i="35"/>
  <c r="BI177" i="35"/>
  <c r="BH177" i="35"/>
  <c r="BG177" i="35"/>
  <c r="BF177" i="35"/>
  <c r="BE177" i="35"/>
  <c r="T177" i="35"/>
  <c r="R177" i="35"/>
  <c r="P177" i="35"/>
  <c r="J177" i="35"/>
  <c r="BK176" i="35"/>
  <c r="BI176" i="35"/>
  <c r="BH176" i="35"/>
  <c r="BG176" i="35"/>
  <c r="BE176" i="35"/>
  <c r="T176" i="35"/>
  <c r="T174" i="35" s="1"/>
  <c r="R176" i="35"/>
  <c r="P176" i="35"/>
  <c r="J176" i="35"/>
  <c r="BF176" i="35" s="1"/>
  <c r="BK175" i="35"/>
  <c r="BI175" i="35"/>
  <c r="BH175" i="35"/>
  <c r="BG175" i="35"/>
  <c r="BF175" i="35"/>
  <c r="BE175" i="35"/>
  <c r="T175" i="35"/>
  <c r="R175" i="35"/>
  <c r="P175" i="35"/>
  <c r="J175" i="35"/>
  <c r="BK173" i="35"/>
  <c r="BI173" i="35"/>
  <c r="BH173" i="35"/>
  <c r="BG173" i="35"/>
  <c r="BF173" i="35"/>
  <c r="BE173" i="35"/>
  <c r="T173" i="35"/>
  <c r="R173" i="35"/>
  <c r="P173" i="35"/>
  <c r="J173" i="35"/>
  <c r="BK172" i="35"/>
  <c r="BI172" i="35"/>
  <c r="BH172" i="35"/>
  <c r="BG172" i="35"/>
  <c r="BF172" i="35"/>
  <c r="BE172" i="35"/>
  <c r="T172" i="35"/>
  <c r="R172" i="35"/>
  <c r="P172" i="35"/>
  <c r="J172" i="35"/>
  <c r="BK171" i="35"/>
  <c r="BI171" i="35"/>
  <c r="BH171" i="35"/>
  <c r="BG171" i="35"/>
  <c r="BF171" i="35"/>
  <c r="BE171" i="35"/>
  <c r="T171" i="35"/>
  <c r="R171" i="35"/>
  <c r="P171" i="35"/>
  <c r="J171" i="35"/>
  <c r="BK170" i="35"/>
  <c r="BI170" i="35"/>
  <c r="BH170" i="35"/>
  <c r="BG170" i="35"/>
  <c r="BE170" i="35"/>
  <c r="T170" i="35"/>
  <c r="T168" i="35" s="1"/>
  <c r="R170" i="35"/>
  <c r="P170" i="35"/>
  <c r="J170" i="35"/>
  <c r="BF170" i="35" s="1"/>
  <c r="BK169" i="35"/>
  <c r="BK168" i="35" s="1"/>
  <c r="J168" i="35" s="1"/>
  <c r="BI169" i="35"/>
  <c r="BH169" i="35"/>
  <c r="BG169" i="35"/>
  <c r="BE169" i="35"/>
  <c r="T169" i="35"/>
  <c r="R169" i="35"/>
  <c r="P169" i="35"/>
  <c r="J169" i="35"/>
  <c r="BF169" i="35" s="1"/>
  <c r="R168" i="35"/>
  <c r="BK167" i="35"/>
  <c r="BK166" i="35" s="1"/>
  <c r="J166" i="35" s="1"/>
  <c r="J103" i="35" s="1"/>
  <c r="BI167" i="35"/>
  <c r="BH167" i="35"/>
  <c r="BG167" i="35"/>
  <c r="BE167" i="35"/>
  <c r="T167" i="35"/>
  <c r="T166" i="35" s="1"/>
  <c r="R167" i="35"/>
  <c r="R166" i="35" s="1"/>
  <c r="P167" i="35"/>
  <c r="J167" i="35"/>
  <c r="BF167" i="35" s="1"/>
  <c r="P166" i="35"/>
  <c r="BK165" i="35"/>
  <c r="BI165" i="35"/>
  <c r="BH165" i="35"/>
  <c r="BG165" i="35"/>
  <c r="BF165" i="35"/>
  <c r="BE165" i="35"/>
  <c r="T165" i="35"/>
  <c r="R165" i="35"/>
  <c r="P165" i="35"/>
  <c r="J165" i="35"/>
  <c r="BK164" i="35"/>
  <c r="BI164" i="35"/>
  <c r="BH164" i="35"/>
  <c r="BG164" i="35"/>
  <c r="BF164" i="35"/>
  <c r="BE164" i="35"/>
  <c r="T164" i="35"/>
  <c r="R164" i="35"/>
  <c r="P164" i="35"/>
  <c r="J164" i="35"/>
  <c r="BK163" i="35"/>
  <c r="BI163" i="35"/>
  <c r="BH163" i="35"/>
  <c r="BG163" i="35"/>
  <c r="BE163" i="35"/>
  <c r="T163" i="35"/>
  <c r="R163" i="35"/>
  <c r="P163" i="35"/>
  <c r="J163" i="35"/>
  <c r="BF163" i="35" s="1"/>
  <c r="BK162" i="35"/>
  <c r="BI162" i="35"/>
  <c r="BH162" i="35"/>
  <c r="BG162" i="35"/>
  <c r="BE162" i="35"/>
  <c r="T162" i="35"/>
  <c r="R162" i="35"/>
  <c r="P162" i="35"/>
  <c r="J162" i="35"/>
  <c r="BF162" i="35" s="1"/>
  <c r="BK161" i="35"/>
  <c r="BI161" i="35"/>
  <c r="BH161" i="35"/>
  <c r="BG161" i="35"/>
  <c r="BE161" i="35"/>
  <c r="T161" i="35"/>
  <c r="R161" i="35"/>
  <c r="P161" i="35"/>
  <c r="J161" i="35"/>
  <c r="BF161" i="35" s="1"/>
  <c r="BK160" i="35"/>
  <c r="BI160" i="35"/>
  <c r="BH160" i="35"/>
  <c r="BG160" i="35"/>
  <c r="BF160" i="35"/>
  <c r="BE160" i="35"/>
  <c r="T160" i="35"/>
  <c r="R160" i="35"/>
  <c r="P160" i="35"/>
  <c r="J160" i="35"/>
  <c r="BK159" i="35"/>
  <c r="BI159" i="35"/>
  <c r="BH159" i="35"/>
  <c r="BG159" i="35"/>
  <c r="BF159" i="35"/>
  <c r="BE159" i="35"/>
  <c r="T159" i="35"/>
  <c r="T158" i="35" s="1"/>
  <c r="R159" i="35"/>
  <c r="P159" i="35"/>
  <c r="P158" i="35" s="1"/>
  <c r="J159" i="35"/>
  <c r="BK157" i="35"/>
  <c r="BI157" i="35"/>
  <c r="BH157" i="35"/>
  <c r="BG157" i="35"/>
  <c r="BF157" i="35"/>
  <c r="BE157" i="35"/>
  <c r="T157" i="35"/>
  <c r="R157" i="35"/>
  <c r="P157" i="35"/>
  <c r="J157" i="35"/>
  <c r="BK156" i="35"/>
  <c r="BI156" i="35"/>
  <c r="BH156" i="35"/>
  <c r="BG156" i="35"/>
  <c r="BE156" i="35"/>
  <c r="T156" i="35"/>
  <c r="R156" i="35"/>
  <c r="P156" i="35"/>
  <c r="J156" i="35"/>
  <c r="BF156" i="35" s="1"/>
  <c r="BK155" i="35"/>
  <c r="BI155" i="35"/>
  <c r="BH155" i="35"/>
  <c r="BG155" i="35"/>
  <c r="BF155" i="35"/>
  <c r="BE155" i="35"/>
  <c r="T155" i="35"/>
  <c r="R155" i="35"/>
  <c r="P155" i="35"/>
  <c r="J155" i="35"/>
  <c r="BK154" i="35"/>
  <c r="BI154" i="35"/>
  <c r="BH154" i="35"/>
  <c r="BG154" i="35"/>
  <c r="BE154" i="35"/>
  <c r="T154" i="35"/>
  <c r="R154" i="35"/>
  <c r="P154" i="35"/>
  <c r="J154" i="35"/>
  <c r="BF154" i="35" s="1"/>
  <c r="BK153" i="35"/>
  <c r="BI153" i="35"/>
  <c r="BH153" i="35"/>
  <c r="BG153" i="35"/>
  <c r="BE153" i="35"/>
  <c r="T153" i="35"/>
  <c r="R153" i="35"/>
  <c r="R152" i="35" s="1"/>
  <c r="P153" i="35"/>
  <c r="P152" i="35" s="1"/>
  <c r="J153" i="35"/>
  <c r="BF153" i="35" s="1"/>
  <c r="T152" i="35"/>
  <c r="BK151" i="35"/>
  <c r="BI151" i="35"/>
  <c r="BH151" i="35"/>
  <c r="BG151" i="35"/>
  <c r="BF151" i="35"/>
  <c r="BE151" i="35"/>
  <c r="T151" i="35"/>
  <c r="T150" i="35" s="1"/>
  <c r="R151" i="35"/>
  <c r="P151" i="35"/>
  <c r="P150" i="35" s="1"/>
  <c r="J151" i="35"/>
  <c r="BK150" i="35"/>
  <c r="J150" i="35" s="1"/>
  <c r="J100" i="35" s="1"/>
  <c r="R150" i="35"/>
  <c r="BK149" i="35"/>
  <c r="BI149" i="35"/>
  <c r="BH149" i="35"/>
  <c r="BG149" i="35"/>
  <c r="BE149" i="35"/>
  <c r="T149" i="35"/>
  <c r="T147" i="35" s="1"/>
  <c r="R149" i="35"/>
  <c r="P149" i="35"/>
  <c r="J149" i="35"/>
  <c r="BF149" i="35" s="1"/>
  <c r="BK148" i="35"/>
  <c r="BI148" i="35"/>
  <c r="BH148" i="35"/>
  <c r="BG148" i="35"/>
  <c r="BF148" i="35"/>
  <c r="BE148" i="35"/>
  <c r="T148" i="35"/>
  <c r="R148" i="35"/>
  <c r="R147" i="35" s="1"/>
  <c r="P148" i="35"/>
  <c r="P147" i="35" s="1"/>
  <c r="J148" i="35"/>
  <c r="BK147" i="35"/>
  <c r="J147" i="35" s="1"/>
  <c r="J99" i="35" s="1"/>
  <c r="BK146" i="35"/>
  <c r="BI146" i="35"/>
  <c r="BH146" i="35"/>
  <c r="BG146" i="35"/>
  <c r="BF146" i="35"/>
  <c r="BE146" i="35"/>
  <c r="T146" i="35"/>
  <c r="R146" i="35"/>
  <c r="P146" i="35"/>
  <c r="J146" i="35"/>
  <c r="BK145" i="35"/>
  <c r="BI145" i="35"/>
  <c r="BH145" i="35"/>
  <c r="BG145" i="35"/>
  <c r="BF145" i="35"/>
  <c r="BE145" i="35"/>
  <c r="T145" i="35"/>
  <c r="R145" i="35"/>
  <c r="P145" i="35"/>
  <c r="J145" i="35"/>
  <c r="BK144" i="35"/>
  <c r="BI144" i="35"/>
  <c r="BH144" i="35"/>
  <c r="BG144" i="35"/>
  <c r="BF144" i="35"/>
  <c r="BE144" i="35"/>
  <c r="T144" i="35"/>
  <c r="R144" i="35"/>
  <c r="P144" i="35"/>
  <c r="J144" i="35"/>
  <c r="BK143" i="35"/>
  <c r="BI143" i="35"/>
  <c r="BH143" i="35"/>
  <c r="BG143" i="35"/>
  <c r="BE143" i="35"/>
  <c r="T143" i="35"/>
  <c r="R143" i="35"/>
  <c r="P143" i="35"/>
  <c r="J143" i="35"/>
  <c r="BF143" i="35" s="1"/>
  <c r="BK142" i="35"/>
  <c r="BI142" i="35"/>
  <c r="BH142" i="35"/>
  <c r="BG142" i="35"/>
  <c r="BE142" i="35"/>
  <c r="T142" i="35"/>
  <c r="R142" i="35"/>
  <c r="P142" i="35"/>
  <c r="J142" i="35"/>
  <c r="BF142" i="35" s="1"/>
  <c r="BK141" i="35"/>
  <c r="BI141" i="35"/>
  <c r="BH141" i="35"/>
  <c r="BG141" i="35"/>
  <c r="BF141" i="35"/>
  <c r="BE141" i="35"/>
  <c r="T141" i="35"/>
  <c r="R141" i="35"/>
  <c r="P141" i="35"/>
  <c r="J141" i="35"/>
  <c r="BK140" i="35"/>
  <c r="BI140" i="35"/>
  <c r="BH140" i="35"/>
  <c r="BG140" i="35"/>
  <c r="BF140" i="35"/>
  <c r="BE140" i="35"/>
  <c r="T140" i="35"/>
  <c r="R140" i="35"/>
  <c r="P140" i="35"/>
  <c r="J140" i="35"/>
  <c r="BK139" i="35"/>
  <c r="BI139" i="35"/>
  <c r="BH139" i="35"/>
  <c r="BG139" i="35"/>
  <c r="BF139" i="35"/>
  <c r="BE139" i="35"/>
  <c r="T139" i="35"/>
  <c r="R139" i="35"/>
  <c r="P139" i="35"/>
  <c r="J139" i="35"/>
  <c r="BK138" i="35"/>
  <c r="BI138" i="35"/>
  <c r="BH138" i="35"/>
  <c r="BG138" i="35"/>
  <c r="BF138" i="35"/>
  <c r="BE138" i="35"/>
  <c r="T138" i="35"/>
  <c r="R138" i="35"/>
  <c r="P138" i="35"/>
  <c r="J138" i="35"/>
  <c r="BK137" i="35"/>
  <c r="BI137" i="35"/>
  <c r="BH137" i="35"/>
  <c r="BG137" i="35"/>
  <c r="BE137" i="35"/>
  <c r="T137" i="35"/>
  <c r="R137" i="35"/>
  <c r="P137" i="35"/>
  <c r="J137" i="35"/>
  <c r="BF137" i="35" s="1"/>
  <c r="BK136" i="35"/>
  <c r="BI136" i="35"/>
  <c r="BH136" i="35"/>
  <c r="BG136" i="35"/>
  <c r="BE136" i="35"/>
  <c r="T136" i="35"/>
  <c r="R136" i="35"/>
  <c r="P136" i="35"/>
  <c r="J136" i="35"/>
  <c r="BF136" i="35" s="1"/>
  <c r="BK135" i="35"/>
  <c r="BI135" i="35"/>
  <c r="BH135" i="35"/>
  <c r="BG135" i="35"/>
  <c r="BE135" i="35"/>
  <c r="T135" i="35"/>
  <c r="R135" i="35"/>
  <c r="P135" i="35"/>
  <c r="J135" i="35"/>
  <c r="BF135" i="35" s="1"/>
  <c r="BK134" i="35"/>
  <c r="BI134" i="35"/>
  <c r="BH134" i="35"/>
  <c r="BG134" i="35"/>
  <c r="BF134" i="35"/>
  <c r="BE134" i="35"/>
  <c r="T134" i="35"/>
  <c r="R134" i="35"/>
  <c r="P134" i="35"/>
  <c r="J134" i="35"/>
  <c r="BK133" i="35"/>
  <c r="BI133" i="35"/>
  <c r="BH133" i="35"/>
  <c r="BG133" i="35"/>
  <c r="BF133" i="35"/>
  <c r="BE133" i="35"/>
  <c r="T133" i="35"/>
  <c r="T128" i="35" s="1"/>
  <c r="T127" i="35" s="1"/>
  <c r="T126" i="35" s="1"/>
  <c r="R133" i="35"/>
  <c r="P133" i="35"/>
  <c r="J133" i="35"/>
  <c r="BK132" i="35"/>
  <c r="BI132" i="35"/>
  <c r="BH132" i="35"/>
  <c r="BG132" i="35"/>
  <c r="BE132" i="35"/>
  <c r="T132" i="35"/>
  <c r="R132" i="35"/>
  <c r="P132" i="35"/>
  <c r="J132" i="35"/>
  <c r="BF132" i="35" s="1"/>
  <c r="BK131" i="35"/>
  <c r="BI131" i="35"/>
  <c r="BH131" i="35"/>
  <c r="BG131" i="35"/>
  <c r="BE131" i="35"/>
  <c r="T131" i="35"/>
  <c r="R131" i="35"/>
  <c r="P131" i="35"/>
  <c r="J131" i="35"/>
  <c r="BF131" i="35" s="1"/>
  <c r="BK130" i="35"/>
  <c r="BI130" i="35"/>
  <c r="BH130" i="35"/>
  <c r="BG130" i="35"/>
  <c r="BE130" i="35"/>
  <c r="T130" i="35"/>
  <c r="R130" i="35"/>
  <c r="P130" i="35"/>
  <c r="J130" i="35"/>
  <c r="BF130" i="35" s="1"/>
  <c r="BK129" i="35"/>
  <c r="BI129" i="35"/>
  <c r="BH129" i="35"/>
  <c r="BG129" i="35"/>
  <c r="BF129" i="35"/>
  <c r="BE129" i="35"/>
  <c r="T129" i="35"/>
  <c r="R129" i="35"/>
  <c r="P129" i="35"/>
  <c r="J129" i="35"/>
  <c r="J122" i="35"/>
  <c r="F122" i="35"/>
  <c r="J120" i="35"/>
  <c r="F120" i="35"/>
  <c r="E118" i="35"/>
  <c r="J104" i="35"/>
  <c r="J91" i="35"/>
  <c r="F91" i="35"/>
  <c r="J89" i="35"/>
  <c r="F89" i="35"/>
  <c r="E87" i="35"/>
  <c r="J37" i="35"/>
  <c r="J36" i="35"/>
  <c r="J35" i="35"/>
  <c r="J24" i="35"/>
  <c r="E24" i="35"/>
  <c r="J123" i="35" s="1"/>
  <c r="J23" i="35"/>
  <c r="J21" i="35"/>
  <c r="E21" i="35"/>
  <c r="J20" i="35"/>
  <c r="J18" i="35"/>
  <c r="E18" i="35"/>
  <c r="F92" i="35" s="1"/>
  <c r="J17" i="35"/>
  <c r="J12" i="35"/>
  <c r="E7" i="35"/>
  <c r="BK183" i="34"/>
  <c r="BI183" i="34"/>
  <c r="BH183" i="34"/>
  <c r="BG183" i="34"/>
  <c r="BE183" i="34"/>
  <c r="T183" i="34"/>
  <c r="R183" i="34"/>
  <c r="P183" i="34"/>
  <c r="J183" i="34"/>
  <c r="BF183" i="34" s="1"/>
  <c r="BK182" i="34"/>
  <c r="BI182" i="34"/>
  <c r="BH182" i="34"/>
  <c r="BG182" i="34"/>
  <c r="BE182" i="34"/>
  <c r="T182" i="34"/>
  <c r="R182" i="34"/>
  <c r="P182" i="34"/>
  <c r="J182" i="34"/>
  <c r="BF182" i="34" s="1"/>
  <c r="BK181" i="34"/>
  <c r="BI181" i="34"/>
  <c r="BH181" i="34"/>
  <c r="BG181" i="34"/>
  <c r="BF181" i="34"/>
  <c r="BE181" i="34"/>
  <c r="T181" i="34"/>
  <c r="R181" i="34"/>
  <c r="P181" i="34"/>
  <c r="J181" i="34"/>
  <c r="BK180" i="34"/>
  <c r="BI180" i="34"/>
  <c r="BH180" i="34"/>
  <c r="BG180" i="34"/>
  <c r="BE180" i="34"/>
  <c r="T180" i="34"/>
  <c r="R180" i="34"/>
  <c r="P180" i="34"/>
  <c r="J180" i="34"/>
  <c r="BF180" i="34" s="1"/>
  <c r="BK179" i="34"/>
  <c r="BI179" i="34"/>
  <c r="BH179" i="34"/>
  <c r="BG179" i="34"/>
  <c r="BF179" i="34"/>
  <c r="BE179" i="34"/>
  <c r="T179" i="34"/>
  <c r="R179" i="34"/>
  <c r="P179" i="34"/>
  <c r="J179" i="34"/>
  <c r="BK178" i="34"/>
  <c r="BI178" i="34"/>
  <c r="BH178" i="34"/>
  <c r="BG178" i="34"/>
  <c r="BE178" i="34"/>
  <c r="T178" i="34"/>
  <c r="R178" i="34"/>
  <c r="P178" i="34"/>
  <c r="J178" i="34"/>
  <c r="BF178" i="34" s="1"/>
  <c r="BK177" i="34"/>
  <c r="BI177" i="34"/>
  <c r="BH177" i="34"/>
  <c r="BG177" i="34"/>
  <c r="BE177" i="34"/>
  <c r="T177" i="34"/>
  <c r="R177" i="34"/>
  <c r="P177" i="34"/>
  <c r="J177" i="34"/>
  <c r="BF177" i="34" s="1"/>
  <c r="BK176" i="34"/>
  <c r="BI176" i="34"/>
  <c r="BH176" i="34"/>
  <c r="BG176" i="34"/>
  <c r="BE176" i="34"/>
  <c r="T176" i="34"/>
  <c r="R176" i="34"/>
  <c r="P176" i="34"/>
  <c r="J176" i="34"/>
  <c r="BF176" i="34" s="1"/>
  <c r="BK175" i="34"/>
  <c r="BI175" i="34"/>
  <c r="BH175" i="34"/>
  <c r="BG175" i="34"/>
  <c r="BF175" i="34"/>
  <c r="BE175" i="34"/>
  <c r="T175" i="34"/>
  <c r="R175" i="34"/>
  <c r="P175" i="34"/>
  <c r="J175" i="34"/>
  <c r="BK174" i="34"/>
  <c r="BI174" i="34"/>
  <c r="BH174" i="34"/>
  <c r="BG174" i="34"/>
  <c r="BE174" i="34"/>
  <c r="T174" i="34"/>
  <c r="R174" i="34"/>
  <c r="P174" i="34"/>
  <c r="J174" i="34"/>
  <c r="BF174" i="34" s="1"/>
  <c r="BK173" i="34"/>
  <c r="BI173" i="34"/>
  <c r="BH173" i="34"/>
  <c r="BG173" i="34"/>
  <c r="BF173" i="34"/>
  <c r="BE173" i="34"/>
  <c r="T173" i="34"/>
  <c r="R173" i="34"/>
  <c r="P173" i="34"/>
  <c r="J173" i="34"/>
  <c r="BK172" i="34"/>
  <c r="BI172" i="34"/>
  <c r="BH172" i="34"/>
  <c r="BG172" i="34"/>
  <c r="BE172" i="34"/>
  <c r="T172" i="34"/>
  <c r="R172" i="34"/>
  <c r="R171" i="34" s="1"/>
  <c r="P172" i="34"/>
  <c r="J172" i="34"/>
  <c r="BF172" i="34" s="1"/>
  <c r="BK170" i="34"/>
  <c r="BI170" i="34"/>
  <c r="BH170" i="34"/>
  <c r="BG170" i="34"/>
  <c r="BF170" i="34"/>
  <c r="BE170" i="34"/>
  <c r="T170" i="34"/>
  <c r="R170" i="34"/>
  <c r="R168" i="34" s="1"/>
  <c r="P170" i="34"/>
  <c r="J170" i="34"/>
  <c r="BK169" i="34"/>
  <c r="BI169" i="34"/>
  <c r="BH169" i="34"/>
  <c r="BG169" i="34"/>
  <c r="BF169" i="34"/>
  <c r="BE169" i="34"/>
  <c r="T169" i="34"/>
  <c r="T168" i="34" s="1"/>
  <c r="R169" i="34"/>
  <c r="P169" i="34"/>
  <c r="P168" i="34" s="1"/>
  <c r="J169" i="34"/>
  <c r="BK168" i="34"/>
  <c r="J168" i="34" s="1"/>
  <c r="J107" i="34" s="1"/>
  <c r="R167" i="34"/>
  <c r="BK166" i="34"/>
  <c r="BI166" i="34"/>
  <c r="BH166" i="34"/>
  <c r="BG166" i="34"/>
  <c r="BE166" i="34"/>
  <c r="T166" i="34"/>
  <c r="R166" i="34"/>
  <c r="P166" i="34"/>
  <c r="J166" i="34"/>
  <c r="BF166" i="34" s="1"/>
  <c r="BK165" i="34"/>
  <c r="BI165" i="34"/>
  <c r="BH165" i="34"/>
  <c r="BG165" i="34"/>
  <c r="BE165" i="34"/>
  <c r="T165" i="34"/>
  <c r="R165" i="34"/>
  <c r="P165" i="34"/>
  <c r="J165" i="34"/>
  <c r="BF165" i="34" s="1"/>
  <c r="BK164" i="34"/>
  <c r="BI164" i="34"/>
  <c r="BH164" i="34"/>
  <c r="BG164" i="34"/>
  <c r="BF164" i="34"/>
  <c r="BE164" i="34"/>
  <c r="T164" i="34"/>
  <c r="T163" i="34" s="1"/>
  <c r="T162" i="34" s="1"/>
  <c r="R164" i="34"/>
  <c r="P164" i="34"/>
  <c r="J164" i="34"/>
  <c r="R163" i="34"/>
  <c r="R162" i="34" s="1"/>
  <c r="P163" i="34"/>
  <c r="P162" i="34" s="1"/>
  <c r="BK161" i="34"/>
  <c r="BI161" i="34"/>
  <c r="BH161" i="34"/>
  <c r="BG161" i="34"/>
  <c r="BF161" i="34"/>
  <c r="BE161" i="34"/>
  <c r="T161" i="34"/>
  <c r="T160" i="34" s="1"/>
  <c r="R161" i="34"/>
  <c r="P161" i="34"/>
  <c r="P160" i="34" s="1"/>
  <c r="J161" i="34"/>
  <c r="BK160" i="34"/>
  <c r="J160" i="34" s="1"/>
  <c r="J103" i="34" s="1"/>
  <c r="R160" i="34"/>
  <c r="BK159" i="34"/>
  <c r="BI159" i="34"/>
  <c r="BH159" i="34"/>
  <c r="BG159" i="34"/>
  <c r="BE159" i="34"/>
  <c r="T159" i="34"/>
  <c r="R159" i="34"/>
  <c r="P159" i="34"/>
  <c r="J159" i="34"/>
  <c r="BF159" i="34" s="1"/>
  <c r="BK158" i="34"/>
  <c r="BI158" i="34"/>
  <c r="BH158" i="34"/>
  <c r="BG158" i="34"/>
  <c r="BF158" i="34"/>
  <c r="BE158" i="34"/>
  <c r="T158" i="34"/>
  <c r="R158" i="34"/>
  <c r="P158" i="34"/>
  <c r="J158" i="34"/>
  <c r="BK157" i="34"/>
  <c r="BI157" i="34"/>
  <c r="BH157" i="34"/>
  <c r="BG157" i="34"/>
  <c r="BE157" i="34"/>
  <c r="T157" i="34"/>
  <c r="T155" i="34" s="1"/>
  <c r="R157" i="34"/>
  <c r="P157" i="34"/>
  <c r="J157" i="34"/>
  <c r="BF157" i="34" s="1"/>
  <c r="BK156" i="34"/>
  <c r="BK155" i="34" s="1"/>
  <c r="J155" i="34" s="1"/>
  <c r="J102" i="34" s="1"/>
  <c r="BI156" i="34"/>
  <c r="BH156" i="34"/>
  <c r="BG156" i="34"/>
  <c r="BE156" i="34"/>
  <c r="T156" i="34"/>
  <c r="R156" i="34"/>
  <c r="P156" i="34"/>
  <c r="P155" i="34" s="1"/>
  <c r="J156" i="34"/>
  <c r="BF156" i="34" s="1"/>
  <c r="BK154" i="34"/>
  <c r="BI154" i="34"/>
  <c r="BH154" i="34"/>
  <c r="BG154" i="34"/>
  <c r="BF154" i="34"/>
  <c r="BE154" i="34"/>
  <c r="T154" i="34"/>
  <c r="R154" i="34"/>
  <c r="P154" i="34"/>
  <c r="J154" i="34"/>
  <c r="BK153" i="34"/>
  <c r="BI153" i="34"/>
  <c r="BH153" i="34"/>
  <c r="BG153" i="34"/>
  <c r="BE153" i="34"/>
  <c r="T153" i="34"/>
  <c r="T151" i="34" s="1"/>
  <c r="R153" i="34"/>
  <c r="P153" i="34"/>
  <c r="J153" i="34"/>
  <c r="BF153" i="34" s="1"/>
  <c r="BK152" i="34"/>
  <c r="BK151" i="34" s="1"/>
  <c r="J151" i="34" s="1"/>
  <c r="J101" i="34" s="1"/>
  <c r="BI152" i="34"/>
  <c r="BH152" i="34"/>
  <c r="BG152" i="34"/>
  <c r="BE152" i="34"/>
  <c r="T152" i="34"/>
  <c r="R152" i="34"/>
  <c r="P152" i="34"/>
  <c r="P151" i="34" s="1"/>
  <c r="J152" i="34"/>
  <c r="BF152" i="34" s="1"/>
  <c r="R151" i="34"/>
  <c r="BK150" i="34"/>
  <c r="BI150" i="34"/>
  <c r="BH150" i="34"/>
  <c r="BG150" i="34"/>
  <c r="BE150" i="34"/>
  <c r="T150" i="34"/>
  <c r="T148" i="34" s="1"/>
  <c r="R150" i="34"/>
  <c r="P150" i="34"/>
  <c r="J150" i="34"/>
  <c r="BF150" i="34" s="1"/>
  <c r="BK149" i="34"/>
  <c r="BK148" i="34" s="1"/>
  <c r="J148" i="34" s="1"/>
  <c r="J100" i="34" s="1"/>
  <c r="BI149" i="34"/>
  <c r="BH149" i="34"/>
  <c r="BG149" i="34"/>
  <c r="BE149" i="34"/>
  <c r="T149" i="34"/>
  <c r="R149" i="34"/>
  <c r="R148" i="34" s="1"/>
  <c r="P149" i="34"/>
  <c r="P148" i="34" s="1"/>
  <c r="J149" i="34"/>
  <c r="BF149" i="34" s="1"/>
  <c r="BK147" i="34"/>
  <c r="BI147" i="34"/>
  <c r="BH147" i="34"/>
  <c r="BG147" i="34"/>
  <c r="BF147" i="34"/>
  <c r="BE147" i="34"/>
  <c r="T147" i="34"/>
  <c r="R147" i="34"/>
  <c r="P147" i="34"/>
  <c r="J147" i="34"/>
  <c r="BK146" i="34"/>
  <c r="BI146" i="34"/>
  <c r="BH146" i="34"/>
  <c r="BG146" i="34"/>
  <c r="BE146" i="34"/>
  <c r="T146" i="34"/>
  <c r="R146" i="34"/>
  <c r="P146" i="34"/>
  <c r="J146" i="34"/>
  <c r="BF146" i="34" s="1"/>
  <c r="BK145" i="34"/>
  <c r="BI145" i="34"/>
  <c r="BH145" i="34"/>
  <c r="BG145" i="34"/>
  <c r="BE145" i="34"/>
  <c r="T145" i="34"/>
  <c r="R145" i="34"/>
  <c r="P145" i="34"/>
  <c r="J145" i="34"/>
  <c r="BF145" i="34" s="1"/>
  <c r="BK144" i="34"/>
  <c r="BI144" i="34"/>
  <c r="BH144" i="34"/>
  <c r="BG144" i="34"/>
  <c r="BF144" i="34"/>
  <c r="BE144" i="34"/>
  <c r="T144" i="34"/>
  <c r="R144" i="34"/>
  <c r="P144" i="34"/>
  <c r="J144" i="34"/>
  <c r="BK143" i="34"/>
  <c r="BI143" i="34"/>
  <c r="BH143" i="34"/>
  <c r="BG143" i="34"/>
  <c r="BF143" i="34"/>
  <c r="BE143" i="34"/>
  <c r="T143" i="34"/>
  <c r="R143" i="34"/>
  <c r="P143" i="34"/>
  <c r="J143" i="34"/>
  <c r="BK142" i="34"/>
  <c r="BI142" i="34"/>
  <c r="BH142" i="34"/>
  <c r="BG142" i="34"/>
  <c r="BF142" i="34"/>
  <c r="BE142" i="34"/>
  <c r="T142" i="34"/>
  <c r="R142" i="34"/>
  <c r="P142" i="34"/>
  <c r="J142" i="34"/>
  <c r="BK141" i="34"/>
  <c r="BI141" i="34"/>
  <c r="BH141" i="34"/>
  <c r="BG141" i="34"/>
  <c r="BF141" i="34"/>
  <c r="BE141" i="34"/>
  <c r="T141" i="34"/>
  <c r="R141" i="34"/>
  <c r="P141" i="34"/>
  <c r="J141" i="34"/>
  <c r="BK140" i="34"/>
  <c r="BI140" i="34"/>
  <c r="BH140" i="34"/>
  <c r="BG140" i="34"/>
  <c r="BE140" i="34"/>
  <c r="T140" i="34"/>
  <c r="R140" i="34"/>
  <c r="P140" i="34"/>
  <c r="J140" i="34"/>
  <c r="BF140" i="34" s="1"/>
  <c r="BK139" i="34"/>
  <c r="BI139" i="34"/>
  <c r="BH139" i="34"/>
  <c r="BG139" i="34"/>
  <c r="BE139" i="34"/>
  <c r="T139" i="34"/>
  <c r="R139" i="34"/>
  <c r="P139" i="34"/>
  <c r="J139" i="34"/>
  <c r="BF139" i="34" s="1"/>
  <c r="BK138" i="34"/>
  <c r="BI138" i="34"/>
  <c r="BH138" i="34"/>
  <c r="BG138" i="34"/>
  <c r="BF138" i="34"/>
  <c r="BE138" i="34"/>
  <c r="T138" i="34"/>
  <c r="R138" i="34"/>
  <c r="P138" i="34"/>
  <c r="J138" i="34"/>
  <c r="BK137" i="34"/>
  <c r="BI137" i="34"/>
  <c r="BH137" i="34"/>
  <c r="BG137" i="34"/>
  <c r="BF137" i="34"/>
  <c r="BE137" i="34"/>
  <c r="T137" i="34"/>
  <c r="R137" i="34"/>
  <c r="P137" i="34"/>
  <c r="J137" i="34"/>
  <c r="BK136" i="34"/>
  <c r="BI136" i="34"/>
  <c r="BH136" i="34"/>
  <c r="BG136" i="34"/>
  <c r="BF136" i="34"/>
  <c r="BE136" i="34"/>
  <c r="T136" i="34"/>
  <c r="T135" i="34" s="1"/>
  <c r="R136" i="34"/>
  <c r="P136" i="34"/>
  <c r="J136" i="34"/>
  <c r="BK134" i="34"/>
  <c r="BK130" i="34" s="1"/>
  <c r="BI134" i="34"/>
  <c r="BH134" i="34"/>
  <c r="BG134" i="34"/>
  <c r="BF134" i="34"/>
  <c r="BE134" i="34"/>
  <c r="T134" i="34"/>
  <c r="R134" i="34"/>
  <c r="P134" i="34"/>
  <c r="J134" i="34"/>
  <c r="BK133" i="34"/>
  <c r="BI133" i="34"/>
  <c r="BH133" i="34"/>
  <c r="BG133" i="34"/>
  <c r="BE133" i="34"/>
  <c r="T133" i="34"/>
  <c r="R133" i="34"/>
  <c r="P133" i="34"/>
  <c r="J133" i="34"/>
  <c r="BF133" i="34" s="1"/>
  <c r="BK132" i="34"/>
  <c r="BI132" i="34"/>
  <c r="BH132" i="34"/>
  <c r="BG132" i="34"/>
  <c r="BF132" i="34"/>
  <c r="BE132" i="34"/>
  <c r="T132" i="34"/>
  <c r="R132" i="34"/>
  <c r="P132" i="34"/>
  <c r="P130" i="34" s="1"/>
  <c r="J132" i="34"/>
  <c r="BK131" i="34"/>
  <c r="BI131" i="34"/>
  <c r="BH131" i="34"/>
  <c r="BG131" i="34"/>
  <c r="BE131" i="34"/>
  <c r="T131" i="34"/>
  <c r="T130" i="34" s="1"/>
  <c r="R131" i="34"/>
  <c r="R130" i="34" s="1"/>
  <c r="P131" i="34"/>
  <c r="J131" i="34"/>
  <c r="BF131" i="34" s="1"/>
  <c r="F124" i="34"/>
  <c r="J122" i="34"/>
  <c r="F122" i="34"/>
  <c r="E120" i="34"/>
  <c r="F92" i="34"/>
  <c r="F91" i="34"/>
  <c r="F89" i="34"/>
  <c r="E87" i="34"/>
  <c r="E85" i="34"/>
  <c r="J37" i="34"/>
  <c r="J36" i="34"/>
  <c r="AY98" i="30" s="1"/>
  <c r="J35" i="34"/>
  <c r="J24" i="34"/>
  <c r="E24" i="34"/>
  <c r="J92" i="34" s="1"/>
  <c r="J23" i="34"/>
  <c r="J21" i="34"/>
  <c r="E21" i="34"/>
  <c r="J91" i="34" s="1"/>
  <c r="J20" i="34"/>
  <c r="J18" i="34"/>
  <c r="E18" i="34"/>
  <c r="F125" i="34" s="1"/>
  <c r="J17" i="34"/>
  <c r="J12" i="34"/>
  <c r="J89" i="34" s="1"/>
  <c r="E7" i="34"/>
  <c r="E118" i="34" s="1"/>
  <c r="BK168" i="33"/>
  <c r="BI168" i="33"/>
  <c r="BH168" i="33"/>
  <c r="BG168" i="33"/>
  <c r="BF168" i="33"/>
  <c r="BE168" i="33"/>
  <c r="T168" i="33"/>
  <c r="R168" i="33"/>
  <c r="P168" i="33"/>
  <c r="J168" i="33"/>
  <c r="BK167" i="33"/>
  <c r="BI167" i="33"/>
  <c r="BH167" i="33"/>
  <c r="BG167" i="33"/>
  <c r="BF167" i="33"/>
  <c r="BE167" i="33"/>
  <c r="T167" i="33"/>
  <c r="T166" i="33" s="1"/>
  <c r="R167" i="33"/>
  <c r="R166" i="33" s="1"/>
  <c r="P167" i="33"/>
  <c r="P166" i="33" s="1"/>
  <c r="J167" i="33"/>
  <c r="BK165" i="33"/>
  <c r="BI165" i="33"/>
  <c r="BH165" i="33"/>
  <c r="BG165" i="33"/>
  <c r="BF165" i="33"/>
  <c r="BE165" i="33"/>
  <c r="T165" i="33"/>
  <c r="R165" i="33"/>
  <c r="P165" i="33"/>
  <c r="J165" i="33"/>
  <c r="BK164" i="33"/>
  <c r="BI164" i="33"/>
  <c r="BH164" i="33"/>
  <c r="BG164" i="33"/>
  <c r="BE164" i="33"/>
  <c r="T164" i="33"/>
  <c r="R164" i="33"/>
  <c r="P164" i="33"/>
  <c r="J164" i="33"/>
  <c r="BF164" i="33" s="1"/>
  <c r="BK163" i="33"/>
  <c r="BI163" i="33"/>
  <c r="BH163" i="33"/>
  <c r="BG163" i="33"/>
  <c r="BF163" i="33"/>
  <c r="BE163" i="33"/>
  <c r="T163" i="33"/>
  <c r="R163" i="33"/>
  <c r="P163" i="33"/>
  <c r="J163" i="33"/>
  <c r="BK162" i="33"/>
  <c r="BI162" i="33"/>
  <c r="BH162" i="33"/>
  <c r="BG162" i="33"/>
  <c r="BE162" i="33"/>
  <c r="T162" i="33"/>
  <c r="R162" i="33"/>
  <c r="P162" i="33"/>
  <c r="J162" i="33"/>
  <c r="BF162" i="33" s="1"/>
  <c r="BK161" i="33"/>
  <c r="BK160" i="33" s="1"/>
  <c r="J160" i="33" s="1"/>
  <c r="J105" i="33" s="1"/>
  <c r="BI161" i="33"/>
  <c r="BH161" i="33"/>
  <c r="BG161" i="33"/>
  <c r="BE161" i="33"/>
  <c r="T161" i="33"/>
  <c r="R161" i="33"/>
  <c r="P161" i="33"/>
  <c r="P160" i="33" s="1"/>
  <c r="J161" i="33"/>
  <c r="BF161" i="33" s="1"/>
  <c r="T160" i="33"/>
  <c r="BK159" i="33"/>
  <c r="BI159" i="33"/>
  <c r="BH159" i="33"/>
  <c r="BG159" i="33"/>
  <c r="BE159" i="33"/>
  <c r="T159" i="33"/>
  <c r="T158" i="33" s="1"/>
  <c r="R159" i="33"/>
  <c r="P159" i="33"/>
  <c r="P158" i="33" s="1"/>
  <c r="P157" i="33" s="1"/>
  <c r="J159" i="33"/>
  <c r="BF159" i="33" s="1"/>
  <c r="BK158" i="33"/>
  <c r="J158" i="33" s="1"/>
  <c r="J104" i="33" s="1"/>
  <c r="R158" i="33"/>
  <c r="BK156" i="33"/>
  <c r="BK155" i="33" s="1"/>
  <c r="J155" i="33" s="1"/>
  <c r="J102" i="33" s="1"/>
  <c r="BI156" i="33"/>
  <c r="BH156" i="33"/>
  <c r="BG156" i="33"/>
  <c r="BE156" i="33"/>
  <c r="T156" i="33"/>
  <c r="R156" i="33"/>
  <c r="P156" i="33"/>
  <c r="P155" i="33" s="1"/>
  <c r="J156" i="33"/>
  <c r="BF156" i="33" s="1"/>
  <c r="T155" i="33"/>
  <c r="R155" i="33"/>
  <c r="BK154" i="33"/>
  <c r="BI154" i="33"/>
  <c r="BH154" i="33"/>
  <c r="BG154" i="33"/>
  <c r="BE154" i="33"/>
  <c r="T154" i="33"/>
  <c r="R154" i="33"/>
  <c r="P154" i="33"/>
  <c r="J154" i="33"/>
  <c r="BF154" i="33" s="1"/>
  <c r="BK153" i="33"/>
  <c r="BI153" i="33"/>
  <c r="BH153" i="33"/>
  <c r="BG153" i="33"/>
  <c r="BE153" i="33"/>
  <c r="T153" i="33"/>
  <c r="R153" i="33"/>
  <c r="P153" i="33"/>
  <c r="J153" i="33"/>
  <c r="BF153" i="33" s="1"/>
  <c r="BK152" i="33"/>
  <c r="BI152" i="33"/>
  <c r="BH152" i="33"/>
  <c r="BG152" i="33"/>
  <c r="BE152" i="33"/>
  <c r="T152" i="33"/>
  <c r="R152" i="33"/>
  <c r="P152" i="33"/>
  <c r="J152" i="33"/>
  <c r="BF152" i="33" s="1"/>
  <c r="BK151" i="33"/>
  <c r="BI151" i="33"/>
  <c r="BH151" i="33"/>
  <c r="BG151" i="33"/>
  <c r="BF151" i="33"/>
  <c r="BE151" i="33"/>
  <c r="T151" i="33"/>
  <c r="R151" i="33"/>
  <c r="P151" i="33"/>
  <c r="J151" i="33"/>
  <c r="BK150" i="33"/>
  <c r="BI150" i="33"/>
  <c r="BH150" i="33"/>
  <c r="BG150" i="33"/>
  <c r="BE150" i="33"/>
  <c r="T150" i="33"/>
  <c r="R150" i="33"/>
  <c r="P150" i="33"/>
  <c r="J150" i="33"/>
  <c r="BF150" i="33" s="1"/>
  <c r="BK149" i="33"/>
  <c r="BI149" i="33"/>
  <c r="BH149" i="33"/>
  <c r="BG149" i="33"/>
  <c r="BF149" i="33"/>
  <c r="BE149" i="33"/>
  <c r="T149" i="33"/>
  <c r="R149" i="33"/>
  <c r="R148" i="33" s="1"/>
  <c r="P149" i="33"/>
  <c r="P148" i="33" s="1"/>
  <c r="J149" i="33"/>
  <c r="BK147" i="33"/>
  <c r="BI147" i="33"/>
  <c r="BH147" i="33"/>
  <c r="BG147" i="33"/>
  <c r="BF147" i="33"/>
  <c r="BE147" i="33"/>
  <c r="T147" i="33"/>
  <c r="R147" i="33"/>
  <c r="P147" i="33"/>
  <c r="J147" i="33"/>
  <c r="BK146" i="33"/>
  <c r="BI146" i="33"/>
  <c r="BH146" i="33"/>
  <c r="BG146" i="33"/>
  <c r="BF146" i="33"/>
  <c r="BE146" i="33"/>
  <c r="T146" i="33"/>
  <c r="R146" i="33"/>
  <c r="P146" i="33"/>
  <c r="J146" i="33"/>
  <c r="BK145" i="33"/>
  <c r="BI145" i="33"/>
  <c r="BH145" i="33"/>
  <c r="BG145" i="33"/>
  <c r="BF145" i="33"/>
  <c r="BE145" i="33"/>
  <c r="T145" i="33"/>
  <c r="R145" i="33"/>
  <c r="P145" i="33"/>
  <c r="J145" i="33"/>
  <c r="BK144" i="33"/>
  <c r="BI144" i="33"/>
  <c r="BH144" i="33"/>
  <c r="BG144" i="33"/>
  <c r="BE144" i="33"/>
  <c r="T144" i="33"/>
  <c r="R144" i="33"/>
  <c r="R141" i="33" s="1"/>
  <c r="P144" i="33"/>
  <c r="J144" i="33"/>
  <c r="BF144" i="33" s="1"/>
  <c r="BK143" i="33"/>
  <c r="BI143" i="33"/>
  <c r="BH143" i="33"/>
  <c r="BG143" i="33"/>
  <c r="BE143" i="33"/>
  <c r="T143" i="33"/>
  <c r="R143" i="33"/>
  <c r="P143" i="33"/>
  <c r="P141" i="33" s="1"/>
  <c r="J143" i="33"/>
  <c r="BF143" i="33" s="1"/>
  <c r="BK142" i="33"/>
  <c r="BK141" i="33" s="1"/>
  <c r="J141" i="33" s="1"/>
  <c r="J100" i="33" s="1"/>
  <c r="BI142" i="33"/>
  <c r="BH142" i="33"/>
  <c r="BG142" i="33"/>
  <c r="BF142" i="33"/>
  <c r="BE142" i="33"/>
  <c r="T142" i="33"/>
  <c r="R142" i="33"/>
  <c r="P142" i="33"/>
  <c r="J142" i="33"/>
  <c r="T141" i="33"/>
  <c r="BK140" i="33"/>
  <c r="BI140" i="33"/>
  <c r="BH140" i="33"/>
  <c r="BG140" i="33"/>
  <c r="BE140" i="33"/>
  <c r="T140" i="33"/>
  <c r="R140" i="33"/>
  <c r="P140" i="33"/>
  <c r="J140" i="33"/>
  <c r="BF140" i="33" s="1"/>
  <c r="BK139" i="33"/>
  <c r="BI139" i="33"/>
  <c r="BH139" i="33"/>
  <c r="BG139" i="33"/>
  <c r="BE139" i="33"/>
  <c r="T139" i="33"/>
  <c r="R139" i="33"/>
  <c r="P139" i="33"/>
  <c r="J139" i="33"/>
  <c r="BF139" i="33" s="1"/>
  <c r="BK138" i="33"/>
  <c r="BI138" i="33"/>
  <c r="BH138" i="33"/>
  <c r="BG138" i="33"/>
  <c r="BF138" i="33"/>
  <c r="BE138" i="33"/>
  <c r="T138" i="33"/>
  <c r="R138" i="33"/>
  <c r="P138" i="33"/>
  <c r="J138" i="33"/>
  <c r="BK137" i="33"/>
  <c r="BI137" i="33"/>
  <c r="BH137" i="33"/>
  <c r="BG137" i="33"/>
  <c r="BE137" i="33"/>
  <c r="T137" i="33"/>
  <c r="R137" i="33"/>
  <c r="P137" i="33"/>
  <c r="J137" i="33"/>
  <c r="BF137" i="33" s="1"/>
  <c r="BK136" i="33"/>
  <c r="BI136" i="33"/>
  <c r="BH136" i="33"/>
  <c r="BG136" i="33"/>
  <c r="BF136" i="33"/>
  <c r="BE136" i="33"/>
  <c r="T136" i="33"/>
  <c r="R136" i="33"/>
  <c r="P136" i="33"/>
  <c r="J136" i="33"/>
  <c r="BK135" i="33"/>
  <c r="BI135" i="33"/>
  <c r="BH135" i="33"/>
  <c r="BG135" i="33"/>
  <c r="BE135" i="33"/>
  <c r="T135" i="33"/>
  <c r="R135" i="33"/>
  <c r="P135" i="33"/>
  <c r="J135" i="33"/>
  <c r="BF135" i="33" s="1"/>
  <c r="BK134" i="33"/>
  <c r="BI134" i="33"/>
  <c r="BH134" i="33"/>
  <c r="BG134" i="33"/>
  <c r="BE134" i="33"/>
  <c r="T134" i="33"/>
  <c r="R134" i="33"/>
  <c r="P134" i="33"/>
  <c r="J134" i="33"/>
  <c r="BF134" i="33" s="1"/>
  <c r="BK133" i="33"/>
  <c r="BI133" i="33"/>
  <c r="BH133" i="33"/>
  <c r="BG133" i="33"/>
  <c r="BE133" i="33"/>
  <c r="T133" i="33"/>
  <c r="R133" i="33"/>
  <c r="P133" i="33"/>
  <c r="J133" i="33"/>
  <c r="BF133" i="33" s="1"/>
  <c r="BK132" i="33"/>
  <c r="BI132" i="33"/>
  <c r="BH132" i="33"/>
  <c r="BG132" i="33"/>
  <c r="BE132" i="33"/>
  <c r="T132" i="33"/>
  <c r="R132" i="33"/>
  <c r="P132" i="33"/>
  <c r="J132" i="33"/>
  <c r="BF132" i="33" s="1"/>
  <c r="BK131" i="33"/>
  <c r="BI131" i="33"/>
  <c r="BH131" i="33"/>
  <c r="BG131" i="33"/>
  <c r="BE131" i="33"/>
  <c r="T131" i="33"/>
  <c r="R131" i="33"/>
  <c r="R130" i="33" s="1"/>
  <c r="P131" i="33"/>
  <c r="J131" i="33"/>
  <c r="BF131" i="33" s="1"/>
  <c r="BK129" i="33"/>
  <c r="BK128" i="33" s="1"/>
  <c r="J128" i="33" s="1"/>
  <c r="J98" i="33" s="1"/>
  <c r="BI129" i="33"/>
  <c r="BH129" i="33"/>
  <c r="BG129" i="33"/>
  <c r="BF129" i="33"/>
  <c r="BE129" i="33"/>
  <c r="T129" i="33"/>
  <c r="R129" i="33"/>
  <c r="P129" i="33"/>
  <c r="J129" i="33"/>
  <c r="T128" i="33"/>
  <c r="R128" i="33"/>
  <c r="P128" i="33"/>
  <c r="F122" i="33"/>
  <c r="F120" i="33"/>
  <c r="E118" i="33"/>
  <c r="J91" i="33"/>
  <c r="F91" i="33"/>
  <c r="J89" i="33"/>
  <c r="F89" i="33"/>
  <c r="E87" i="33"/>
  <c r="J37" i="33"/>
  <c r="J36" i="33"/>
  <c r="J35" i="33"/>
  <c r="J24" i="33"/>
  <c r="E24" i="33"/>
  <c r="J123" i="33" s="1"/>
  <c r="J23" i="33"/>
  <c r="J21" i="33"/>
  <c r="E21" i="33"/>
  <c r="J122" i="33" s="1"/>
  <c r="J20" i="33"/>
  <c r="J18" i="33"/>
  <c r="E18" i="33"/>
  <c r="F92" i="33" s="1"/>
  <c r="J17" i="33"/>
  <c r="J12" i="33"/>
  <c r="J120" i="33" s="1"/>
  <c r="E7" i="33"/>
  <c r="BK341" i="32"/>
  <c r="BI341" i="32"/>
  <c r="BH341" i="32"/>
  <c r="BG341" i="32"/>
  <c r="BE341" i="32"/>
  <c r="T341" i="32"/>
  <c r="R341" i="32"/>
  <c r="P341" i="32"/>
  <c r="P338" i="32" s="1"/>
  <c r="J341" i="32"/>
  <c r="BF341" i="32" s="1"/>
  <c r="BK340" i="32"/>
  <c r="BI340" i="32"/>
  <c r="BH340" i="32"/>
  <c r="BG340" i="32"/>
  <c r="BE340" i="32"/>
  <c r="T340" i="32"/>
  <c r="R340" i="32"/>
  <c r="P340" i="32"/>
  <c r="J340" i="32"/>
  <c r="BF340" i="32" s="1"/>
  <c r="BK339" i="32"/>
  <c r="BK338" i="32" s="1"/>
  <c r="J338" i="32" s="1"/>
  <c r="J120" i="32" s="1"/>
  <c r="BI339" i="32"/>
  <c r="BH339" i="32"/>
  <c r="BG339" i="32"/>
  <c r="BE339" i="32"/>
  <c r="T339" i="32"/>
  <c r="R339" i="32"/>
  <c r="P339" i="32"/>
  <c r="J339" i="32"/>
  <c r="BF339" i="32" s="1"/>
  <c r="T338" i="32"/>
  <c r="R338" i="32"/>
  <c r="BK337" i="32"/>
  <c r="BI337" i="32"/>
  <c r="BH337" i="32"/>
  <c r="BG337" i="32"/>
  <c r="BE337" i="32"/>
  <c r="T337" i="32"/>
  <c r="R337" i="32"/>
  <c r="P337" i="32"/>
  <c r="J337" i="32"/>
  <c r="BF337" i="32" s="1"/>
  <c r="BK336" i="32"/>
  <c r="BI336" i="32"/>
  <c r="BH336" i="32"/>
  <c r="BG336" i="32"/>
  <c r="BF336" i="32"/>
  <c r="BE336" i="32"/>
  <c r="T336" i="32"/>
  <c r="R336" i="32"/>
  <c r="P336" i="32"/>
  <c r="J336" i="32"/>
  <c r="BK335" i="32"/>
  <c r="BI335" i="32"/>
  <c r="BH335" i="32"/>
  <c r="BG335" i="32"/>
  <c r="BF335" i="32"/>
  <c r="BE335" i="32"/>
  <c r="T335" i="32"/>
  <c r="R335" i="32"/>
  <c r="P335" i="32"/>
  <c r="J335" i="32"/>
  <c r="BK334" i="32"/>
  <c r="BI334" i="32"/>
  <c r="BH334" i="32"/>
  <c r="BG334" i="32"/>
  <c r="BF334" i="32"/>
  <c r="BE334" i="32"/>
  <c r="T334" i="32"/>
  <c r="R334" i="32"/>
  <c r="P334" i="32"/>
  <c r="J334" i="32"/>
  <c r="BK333" i="32"/>
  <c r="BI333" i="32"/>
  <c r="BH333" i="32"/>
  <c r="BG333" i="32"/>
  <c r="BF333" i="32"/>
  <c r="BE333" i="32"/>
  <c r="T333" i="32"/>
  <c r="R333" i="32"/>
  <c r="P333" i="32"/>
  <c r="J333" i="32"/>
  <c r="BK332" i="32"/>
  <c r="BI332" i="32"/>
  <c r="BH332" i="32"/>
  <c r="BG332" i="32"/>
  <c r="BE332" i="32"/>
  <c r="T332" i="32"/>
  <c r="R332" i="32"/>
  <c r="P332" i="32"/>
  <c r="J332" i="32"/>
  <c r="BF332" i="32" s="1"/>
  <c r="BK331" i="32"/>
  <c r="BI331" i="32"/>
  <c r="BH331" i="32"/>
  <c r="BG331" i="32"/>
  <c r="BE331" i="32"/>
  <c r="T331" i="32"/>
  <c r="R331" i="32"/>
  <c r="P331" i="32"/>
  <c r="J331" i="32"/>
  <c r="BF331" i="32" s="1"/>
  <c r="BK330" i="32"/>
  <c r="BI330" i="32"/>
  <c r="BH330" i="32"/>
  <c r="BG330" i="32"/>
  <c r="BF330" i="32"/>
  <c r="BE330" i="32"/>
  <c r="T330" i="32"/>
  <c r="R330" i="32"/>
  <c r="P330" i="32"/>
  <c r="J330" i="32"/>
  <c r="BK329" i="32"/>
  <c r="BI329" i="32"/>
  <c r="BH329" i="32"/>
  <c r="BG329" i="32"/>
  <c r="BF329" i="32"/>
  <c r="BE329" i="32"/>
  <c r="T329" i="32"/>
  <c r="R329" i="32"/>
  <c r="P329" i="32"/>
  <c r="J329" i="32"/>
  <c r="BK328" i="32"/>
  <c r="BI328" i="32"/>
  <c r="BH328" i="32"/>
  <c r="BG328" i="32"/>
  <c r="BF328" i="32"/>
  <c r="BE328" i="32"/>
  <c r="T328" i="32"/>
  <c r="R328" i="32"/>
  <c r="P328" i="32"/>
  <c r="J328" i="32"/>
  <c r="BK327" i="32"/>
  <c r="BI327" i="32"/>
  <c r="BH327" i="32"/>
  <c r="BG327" i="32"/>
  <c r="BF327" i="32"/>
  <c r="BE327" i="32"/>
  <c r="T327" i="32"/>
  <c r="R327" i="32"/>
  <c r="P327" i="32"/>
  <c r="P322" i="32" s="1"/>
  <c r="J327" i="32"/>
  <c r="BK326" i="32"/>
  <c r="BI326" i="32"/>
  <c r="BH326" i="32"/>
  <c r="BG326" i="32"/>
  <c r="BE326" i="32"/>
  <c r="T326" i="32"/>
  <c r="R326" i="32"/>
  <c r="R322" i="32" s="1"/>
  <c r="P326" i="32"/>
  <c r="J326" i="32"/>
  <c r="BF326" i="32" s="1"/>
  <c r="BK325" i="32"/>
  <c r="BI325" i="32"/>
  <c r="BH325" i="32"/>
  <c r="BG325" i="32"/>
  <c r="BE325" i="32"/>
  <c r="T325" i="32"/>
  <c r="R325" i="32"/>
  <c r="P325" i="32"/>
  <c r="J325" i="32"/>
  <c r="BF325" i="32" s="1"/>
  <c r="BK324" i="32"/>
  <c r="BI324" i="32"/>
  <c r="BH324" i="32"/>
  <c r="BG324" i="32"/>
  <c r="BF324" i="32"/>
  <c r="BE324" i="32"/>
  <c r="T324" i="32"/>
  <c r="R324" i="32"/>
  <c r="P324" i="32"/>
  <c r="J324" i="32"/>
  <c r="BK323" i="32"/>
  <c r="BI323" i="32"/>
  <c r="BH323" i="32"/>
  <c r="BG323" i="32"/>
  <c r="BF323" i="32"/>
  <c r="BE323" i="32"/>
  <c r="T323" i="32"/>
  <c r="T322" i="32" s="1"/>
  <c r="R323" i="32"/>
  <c r="P323" i="32"/>
  <c r="J323" i="32"/>
  <c r="BK321" i="32"/>
  <c r="BI321" i="32"/>
  <c r="BH321" i="32"/>
  <c r="BG321" i="32"/>
  <c r="BE321" i="32"/>
  <c r="T321" i="32"/>
  <c r="R321" i="32"/>
  <c r="P321" i="32"/>
  <c r="J321" i="32"/>
  <c r="BF321" i="32" s="1"/>
  <c r="BK320" i="32"/>
  <c r="BI320" i="32"/>
  <c r="BH320" i="32"/>
  <c r="BG320" i="32"/>
  <c r="BF320" i="32"/>
  <c r="BE320" i="32"/>
  <c r="T320" i="32"/>
  <c r="R320" i="32"/>
  <c r="P320" i="32"/>
  <c r="J320" i="32"/>
  <c r="T319" i="32"/>
  <c r="R319" i="32"/>
  <c r="P319" i="32"/>
  <c r="BK317" i="32"/>
  <c r="BI317" i="32"/>
  <c r="BH317" i="32"/>
  <c r="BG317" i="32"/>
  <c r="BF317" i="32"/>
  <c r="BE317" i="32"/>
  <c r="T317" i="32"/>
  <c r="R317" i="32"/>
  <c r="P317" i="32"/>
  <c r="J317" i="32"/>
  <c r="BK316" i="32"/>
  <c r="BI316" i="32"/>
  <c r="BH316" i="32"/>
  <c r="BG316" i="32"/>
  <c r="BE316" i="32"/>
  <c r="T316" i="32"/>
  <c r="T313" i="32" s="1"/>
  <c r="R316" i="32"/>
  <c r="P316" i="32"/>
  <c r="J316" i="32"/>
  <c r="BF316" i="32" s="1"/>
  <c r="BK315" i="32"/>
  <c r="BI315" i="32"/>
  <c r="BH315" i="32"/>
  <c r="BG315" i="32"/>
  <c r="BE315" i="32"/>
  <c r="T315" i="32"/>
  <c r="R315" i="32"/>
  <c r="P315" i="32"/>
  <c r="J315" i="32"/>
  <c r="BF315" i="32" s="1"/>
  <c r="BK314" i="32"/>
  <c r="BI314" i="32"/>
  <c r="BH314" i="32"/>
  <c r="BG314" i="32"/>
  <c r="BE314" i="32"/>
  <c r="T314" i="32"/>
  <c r="R314" i="32"/>
  <c r="P314" i="32"/>
  <c r="J314" i="32"/>
  <c r="BF314" i="32" s="1"/>
  <c r="BK313" i="32"/>
  <c r="J313" i="32" s="1"/>
  <c r="P313" i="32"/>
  <c r="BK312" i="32"/>
  <c r="BI312" i="32"/>
  <c r="BH312" i="32"/>
  <c r="BG312" i="32"/>
  <c r="BE312" i="32"/>
  <c r="T312" i="32"/>
  <c r="R312" i="32"/>
  <c r="P312" i="32"/>
  <c r="J312" i="32"/>
  <c r="BF312" i="32" s="1"/>
  <c r="BK311" i="32"/>
  <c r="BI311" i="32"/>
  <c r="BH311" i="32"/>
  <c r="BG311" i="32"/>
  <c r="BE311" i="32"/>
  <c r="T311" i="32"/>
  <c r="R311" i="32"/>
  <c r="P311" i="32"/>
  <c r="J311" i="32"/>
  <c r="BF311" i="32" s="1"/>
  <c r="BK310" i="32"/>
  <c r="BI310" i="32"/>
  <c r="BH310" i="32"/>
  <c r="BG310" i="32"/>
  <c r="BF310" i="32"/>
  <c r="BE310" i="32"/>
  <c r="T310" i="32"/>
  <c r="R310" i="32"/>
  <c r="P310" i="32"/>
  <c r="J310" i="32"/>
  <c r="BK309" i="32"/>
  <c r="BK307" i="32" s="1"/>
  <c r="J307" i="32" s="1"/>
  <c r="J115" i="32" s="1"/>
  <c r="BI309" i="32"/>
  <c r="BH309" i="32"/>
  <c r="BG309" i="32"/>
  <c r="BF309" i="32"/>
  <c r="BE309" i="32"/>
  <c r="T309" i="32"/>
  <c r="R309" i="32"/>
  <c r="P309" i="32"/>
  <c r="J309" i="32"/>
  <c r="BK308" i="32"/>
  <c r="BI308" i="32"/>
  <c r="BH308" i="32"/>
  <c r="BG308" i="32"/>
  <c r="BF308" i="32"/>
  <c r="BE308" i="32"/>
  <c r="T308" i="32"/>
  <c r="T307" i="32" s="1"/>
  <c r="R308" i="32"/>
  <c r="P308" i="32"/>
  <c r="P307" i="32" s="1"/>
  <c r="J308" i="32"/>
  <c r="BK306" i="32"/>
  <c r="BI306" i="32"/>
  <c r="BH306" i="32"/>
  <c r="BG306" i="32"/>
  <c r="BF306" i="32"/>
  <c r="BE306" i="32"/>
  <c r="T306" i="32"/>
  <c r="R306" i="32"/>
  <c r="P306" i="32"/>
  <c r="J306" i="32"/>
  <c r="BK305" i="32"/>
  <c r="BK304" i="32" s="1"/>
  <c r="J304" i="32" s="1"/>
  <c r="J114" i="32" s="1"/>
  <c r="BI305" i="32"/>
  <c r="BH305" i="32"/>
  <c r="BG305" i="32"/>
  <c r="BE305" i="32"/>
  <c r="T305" i="32"/>
  <c r="T304" i="32" s="1"/>
  <c r="R305" i="32"/>
  <c r="R304" i="32" s="1"/>
  <c r="P305" i="32"/>
  <c r="J305" i="32"/>
  <c r="BF305" i="32" s="1"/>
  <c r="P304" i="32"/>
  <c r="BK303" i="32"/>
  <c r="BI303" i="32"/>
  <c r="BH303" i="32"/>
  <c r="BG303" i="32"/>
  <c r="BF303" i="32"/>
  <c r="BE303" i="32"/>
  <c r="T303" i="32"/>
  <c r="R303" i="32"/>
  <c r="P303" i="32"/>
  <c r="J303" i="32"/>
  <c r="BK302" i="32"/>
  <c r="BK299" i="32" s="1"/>
  <c r="J299" i="32" s="1"/>
  <c r="J113" i="32" s="1"/>
  <c r="BI302" i="32"/>
  <c r="BH302" i="32"/>
  <c r="BG302" i="32"/>
  <c r="BF302" i="32"/>
  <c r="BE302" i="32"/>
  <c r="T302" i="32"/>
  <c r="R302" i="32"/>
  <c r="P302" i="32"/>
  <c r="J302" i="32"/>
  <c r="BK301" i="32"/>
  <c r="BI301" i="32"/>
  <c r="BH301" i="32"/>
  <c r="BG301" i="32"/>
  <c r="BF301" i="32"/>
  <c r="BE301" i="32"/>
  <c r="T301" i="32"/>
  <c r="R301" i="32"/>
  <c r="P301" i="32"/>
  <c r="J301" i="32"/>
  <c r="BK300" i="32"/>
  <c r="BI300" i="32"/>
  <c r="BH300" i="32"/>
  <c r="BG300" i="32"/>
  <c r="BF300" i="32"/>
  <c r="BE300" i="32"/>
  <c r="T300" i="32"/>
  <c r="R300" i="32"/>
  <c r="R299" i="32" s="1"/>
  <c r="P300" i="32"/>
  <c r="P299" i="32" s="1"/>
  <c r="J300" i="32"/>
  <c r="BK298" i="32"/>
  <c r="BI298" i="32"/>
  <c r="BH298" i="32"/>
  <c r="BG298" i="32"/>
  <c r="BF298" i="32"/>
  <c r="BE298" i="32"/>
  <c r="T298" i="32"/>
  <c r="R298" i="32"/>
  <c r="P298" i="32"/>
  <c r="J298" i="32"/>
  <c r="BK297" i="32"/>
  <c r="BI297" i="32"/>
  <c r="BH297" i="32"/>
  <c r="BG297" i="32"/>
  <c r="BF297" i="32"/>
  <c r="BE297" i="32"/>
  <c r="T297" i="32"/>
  <c r="R297" i="32"/>
  <c r="P297" i="32"/>
  <c r="J297" i="32"/>
  <c r="BK296" i="32"/>
  <c r="BI296" i="32"/>
  <c r="BH296" i="32"/>
  <c r="BG296" i="32"/>
  <c r="BE296" i="32"/>
  <c r="T296" i="32"/>
  <c r="R296" i="32"/>
  <c r="P296" i="32"/>
  <c r="J296" i="32"/>
  <c r="BF296" i="32" s="1"/>
  <c r="BK295" i="32"/>
  <c r="BI295" i="32"/>
  <c r="BH295" i="32"/>
  <c r="BG295" i="32"/>
  <c r="BE295" i="32"/>
  <c r="T295" i="32"/>
  <c r="R295" i="32"/>
  <c r="P295" i="32"/>
  <c r="J295" i="32"/>
  <c r="BF295" i="32" s="1"/>
  <c r="BK294" i="32"/>
  <c r="BI294" i="32"/>
  <c r="BH294" i="32"/>
  <c r="BG294" i="32"/>
  <c r="BE294" i="32"/>
  <c r="T294" i="32"/>
  <c r="R294" i="32"/>
  <c r="P294" i="32"/>
  <c r="J294" i="32"/>
  <c r="BF294" i="32" s="1"/>
  <c r="BK293" i="32"/>
  <c r="BI293" i="32"/>
  <c r="BH293" i="32"/>
  <c r="BG293" i="32"/>
  <c r="BF293" i="32"/>
  <c r="BE293" i="32"/>
  <c r="T293" i="32"/>
  <c r="R293" i="32"/>
  <c r="P293" i="32"/>
  <c r="J293" i="32"/>
  <c r="BK292" i="32"/>
  <c r="BI292" i="32"/>
  <c r="BH292" i="32"/>
  <c r="BG292" i="32"/>
  <c r="BF292" i="32"/>
  <c r="BE292" i="32"/>
  <c r="T292" i="32"/>
  <c r="R292" i="32"/>
  <c r="P292" i="32"/>
  <c r="J292" i="32"/>
  <c r="BK291" i="32"/>
  <c r="BI291" i="32"/>
  <c r="BH291" i="32"/>
  <c r="BG291" i="32"/>
  <c r="BF291" i="32"/>
  <c r="BE291" i="32"/>
  <c r="T291" i="32"/>
  <c r="R291" i="32"/>
  <c r="P291" i="32"/>
  <c r="J291" i="32"/>
  <c r="BK290" i="32"/>
  <c r="BI290" i="32"/>
  <c r="BH290" i="32"/>
  <c r="BG290" i="32"/>
  <c r="BE290" i="32"/>
  <c r="T290" i="32"/>
  <c r="R290" i="32"/>
  <c r="P290" i="32"/>
  <c r="J290" i="32"/>
  <c r="BF290" i="32" s="1"/>
  <c r="BK289" i="32"/>
  <c r="BI289" i="32"/>
  <c r="BH289" i="32"/>
  <c r="BG289" i="32"/>
  <c r="BE289" i="32"/>
  <c r="T289" i="32"/>
  <c r="R289" i="32"/>
  <c r="P289" i="32"/>
  <c r="J289" i="32"/>
  <c r="BF289" i="32" s="1"/>
  <c r="BK288" i="32"/>
  <c r="BI288" i="32"/>
  <c r="BH288" i="32"/>
  <c r="BG288" i="32"/>
  <c r="BE288" i="32"/>
  <c r="T288" i="32"/>
  <c r="R288" i="32"/>
  <c r="P288" i="32"/>
  <c r="J288" i="32"/>
  <c r="BF288" i="32" s="1"/>
  <c r="BK287" i="32"/>
  <c r="BI287" i="32"/>
  <c r="BH287" i="32"/>
  <c r="BG287" i="32"/>
  <c r="BF287" i="32"/>
  <c r="BE287" i="32"/>
  <c r="T287" i="32"/>
  <c r="R287" i="32"/>
  <c r="P287" i="32"/>
  <c r="J287" i="32"/>
  <c r="BK286" i="32"/>
  <c r="BI286" i="32"/>
  <c r="BH286" i="32"/>
  <c r="BG286" i="32"/>
  <c r="BF286" i="32"/>
  <c r="BE286" i="32"/>
  <c r="T286" i="32"/>
  <c r="R286" i="32"/>
  <c r="P286" i="32"/>
  <c r="J286" i="32"/>
  <c r="BK285" i="32"/>
  <c r="BI285" i="32"/>
  <c r="BH285" i="32"/>
  <c r="BG285" i="32"/>
  <c r="BF285" i="32"/>
  <c r="BE285" i="32"/>
  <c r="T285" i="32"/>
  <c r="R285" i="32"/>
  <c r="P285" i="32"/>
  <c r="J285" i="32"/>
  <c r="BK284" i="32"/>
  <c r="BI284" i="32"/>
  <c r="BH284" i="32"/>
  <c r="BG284" i="32"/>
  <c r="BE284" i="32"/>
  <c r="T284" i="32"/>
  <c r="R284" i="32"/>
  <c r="P284" i="32"/>
  <c r="J284" i="32"/>
  <c r="BF284" i="32" s="1"/>
  <c r="BK283" i="32"/>
  <c r="BI283" i="32"/>
  <c r="BH283" i="32"/>
  <c r="BG283" i="32"/>
  <c r="BE283" i="32"/>
  <c r="T283" i="32"/>
  <c r="R283" i="32"/>
  <c r="P283" i="32"/>
  <c r="J283" i="32"/>
  <c r="BF283" i="32" s="1"/>
  <c r="BK282" i="32"/>
  <c r="BI282" i="32"/>
  <c r="BH282" i="32"/>
  <c r="BG282" i="32"/>
  <c r="BE282" i="32"/>
  <c r="T282" i="32"/>
  <c r="R282" i="32"/>
  <c r="P282" i="32"/>
  <c r="J282" i="32"/>
  <c r="BF282" i="32" s="1"/>
  <c r="BK281" i="32"/>
  <c r="BK280" i="32" s="1"/>
  <c r="J280" i="32" s="1"/>
  <c r="J112" i="32" s="1"/>
  <c r="BI281" i="32"/>
  <c r="BH281" i="32"/>
  <c r="BG281" i="32"/>
  <c r="BF281" i="32"/>
  <c r="BE281" i="32"/>
  <c r="T281" i="32"/>
  <c r="R281" i="32"/>
  <c r="P281" i="32"/>
  <c r="J281" i="32"/>
  <c r="R280" i="32"/>
  <c r="BK279" i="32"/>
  <c r="BI279" i="32"/>
  <c r="BH279" i="32"/>
  <c r="BG279" i="32"/>
  <c r="BE279" i="32"/>
  <c r="T279" i="32"/>
  <c r="R279" i="32"/>
  <c r="P279" i="32"/>
  <c r="J279" i="32"/>
  <c r="BF279" i="32" s="1"/>
  <c r="BK278" i="32"/>
  <c r="BI278" i="32"/>
  <c r="BH278" i="32"/>
  <c r="BG278" i="32"/>
  <c r="BF278" i="32"/>
  <c r="BE278" i="32"/>
  <c r="T278" i="32"/>
  <c r="R278" i="32"/>
  <c r="P278" i="32"/>
  <c r="J278" i="32"/>
  <c r="BK277" i="32"/>
  <c r="BI277" i="32"/>
  <c r="BH277" i="32"/>
  <c r="BG277" i="32"/>
  <c r="BF277" i="32"/>
  <c r="BE277" i="32"/>
  <c r="T277" i="32"/>
  <c r="R277" i="32"/>
  <c r="P277" i="32"/>
  <c r="J277" i="32"/>
  <c r="BK276" i="32"/>
  <c r="BI276" i="32"/>
  <c r="BH276" i="32"/>
  <c r="BG276" i="32"/>
  <c r="BF276" i="32"/>
  <c r="BE276" i="32"/>
  <c r="T276" i="32"/>
  <c r="R276" i="32"/>
  <c r="P276" i="32"/>
  <c r="J276" i="32"/>
  <c r="BK275" i="32"/>
  <c r="BI275" i="32"/>
  <c r="BH275" i="32"/>
  <c r="BG275" i="32"/>
  <c r="BF275" i="32"/>
  <c r="BE275" i="32"/>
  <c r="T275" i="32"/>
  <c r="R275" i="32"/>
  <c r="P275" i="32"/>
  <c r="J275" i="32"/>
  <c r="BK274" i="32"/>
  <c r="BI274" i="32"/>
  <c r="BH274" i="32"/>
  <c r="BG274" i="32"/>
  <c r="BE274" i="32"/>
  <c r="T274" i="32"/>
  <c r="R274" i="32"/>
  <c r="P274" i="32"/>
  <c r="J274" i="32"/>
  <c r="BF274" i="32" s="1"/>
  <c r="BK273" i="32"/>
  <c r="BI273" i="32"/>
  <c r="BH273" i="32"/>
  <c r="BG273" i="32"/>
  <c r="BE273" i="32"/>
  <c r="T273" i="32"/>
  <c r="R273" i="32"/>
  <c r="P273" i="32"/>
  <c r="J273" i="32"/>
  <c r="BF273" i="32" s="1"/>
  <c r="R272" i="32"/>
  <c r="BK271" i="32"/>
  <c r="BI271" i="32"/>
  <c r="BH271" i="32"/>
  <c r="BG271" i="32"/>
  <c r="BE271" i="32"/>
  <c r="T271" i="32"/>
  <c r="R271" i="32"/>
  <c r="P271" i="32"/>
  <c r="J271" i="32"/>
  <c r="BF271" i="32" s="1"/>
  <c r="BK270" i="32"/>
  <c r="BI270" i="32"/>
  <c r="BH270" i="32"/>
  <c r="BG270" i="32"/>
  <c r="BE270" i="32"/>
  <c r="T270" i="32"/>
  <c r="R270" i="32"/>
  <c r="R269" i="32" s="1"/>
  <c r="P270" i="32"/>
  <c r="P269" i="32" s="1"/>
  <c r="J270" i="32"/>
  <c r="BF270" i="32" s="1"/>
  <c r="BK269" i="32"/>
  <c r="J269" i="32" s="1"/>
  <c r="J110" i="32" s="1"/>
  <c r="T269" i="32"/>
  <c r="BK268" i="32"/>
  <c r="BI268" i="32"/>
  <c r="BH268" i="32"/>
  <c r="BG268" i="32"/>
  <c r="BF268" i="32"/>
  <c r="BE268" i="32"/>
  <c r="T268" i="32"/>
  <c r="R268" i="32"/>
  <c r="P268" i="32"/>
  <c r="J268" i="32"/>
  <c r="BK267" i="32"/>
  <c r="BI267" i="32"/>
  <c r="BH267" i="32"/>
  <c r="BG267" i="32"/>
  <c r="BE267" i="32"/>
  <c r="T267" i="32"/>
  <c r="R267" i="32"/>
  <c r="P267" i="32"/>
  <c r="J267" i="32"/>
  <c r="BF267" i="32" s="1"/>
  <c r="BK266" i="32"/>
  <c r="BK260" i="32" s="1"/>
  <c r="J260" i="32" s="1"/>
  <c r="J109" i="32" s="1"/>
  <c r="BI266" i="32"/>
  <c r="BH266" i="32"/>
  <c r="BG266" i="32"/>
  <c r="BE266" i="32"/>
  <c r="T266" i="32"/>
  <c r="R266" i="32"/>
  <c r="P266" i="32"/>
  <c r="J266" i="32"/>
  <c r="BF266" i="32" s="1"/>
  <c r="BK265" i="32"/>
  <c r="BI265" i="32"/>
  <c r="BH265" i="32"/>
  <c r="BG265" i="32"/>
  <c r="BF265" i="32"/>
  <c r="BE265" i="32"/>
  <c r="T265" i="32"/>
  <c r="R265" i="32"/>
  <c r="P265" i="32"/>
  <c r="J265" i="32"/>
  <c r="BK264" i="32"/>
  <c r="BI264" i="32"/>
  <c r="BH264" i="32"/>
  <c r="BG264" i="32"/>
  <c r="BF264" i="32"/>
  <c r="BE264" i="32"/>
  <c r="T264" i="32"/>
  <c r="R264" i="32"/>
  <c r="P264" i="32"/>
  <c r="J264" i="32"/>
  <c r="BK263" i="32"/>
  <c r="BI263" i="32"/>
  <c r="BH263" i="32"/>
  <c r="BG263" i="32"/>
  <c r="BF263" i="32"/>
  <c r="BE263" i="32"/>
  <c r="T263" i="32"/>
  <c r="R263" i="32"/>
  <c r="P263" i="32"/>
  <c r="J263" i="32"/>
  <c r="BK262" i="32"/>
  <c r="BI262" i="32"/>
  <c r="BH262" i="32"/>
  <c r="BG262" i="32"/>
  <c r="BF262" i="32"/>
  <c r="BE262" i="32"/>
  <c r="T262" i="32"/>
  <c r="R262" i="32"/>
  <c r="P262" i="32"/>
  <c r="J262" i="32"/>
  <c r="BK261" i="32"/>
  <c r="BI261" i="32"/>
  <c r="BH261" i="32"/>
  <c r="BG261" i="32"/>
  <c r="BE261" i="32"/>
  <c r="T261" i="32"/>
  <c r="T260" i="32" s="1"/>
  <c r="R261" i="32"/>
  <c r="R260" i="32" s="1"/>
  <c r="P261" i="32"/>
  <c r="J261" i="32"/>
  <c r="BF261" i="32" s="1"/>
  <c r="BK259" i="32"/>
  <c r="BI259" i="32"/>
  <c r="BH259" i="32"/>
  <c r="BG259" i="32"/>
  <c r="BF259" i="32"/>
  <c r="BE259" i="32"/>
  <c r="T259" i="32"/>
  <c r="R259" i="32"/>
  <c r="P259" i="32"/>
  <c r="J259" i="32"/>
  <c r="BK258" i="32"/>
  <c r="BI258" i="32"/>
  <c r="BH258" i="32"/>
  <c r="BG258" i="32"/>
  <c r="BE258" i="32"/>
  <c r="T258" i="32"/>
  <c r="R258" i="32"/>
  <c r="P258" i="32"/>
  <c r="J258" i="32"/>
  <c r="BF258" i="32" s="1"/>
  <c r="BK257" i="32"/>
  <c r="BI257" i="32"/>
  <c r="BH257" i="32"/>
  <c r="BG257" i="32"/>
  <c r="BE257" i="32"/>
  <c r="T257" i="32"/>
  <c r="R257" i="32"/>
  <c r="R256" i="32" s="1"/>
  <c r="P257" i="32"/>
  <c r="P256" i="32" s="1"/>
  <c r="J257" i="32"/>
  <c r="BF257" i="32" s="1"/>
  <c r="BK256" i="32"/>
  <c r="J256" i="32" s="1"/>
  <c r="J108" i="32" s="1"/>
  <c r="T256" i="32"/>
  <c r="BK255" i="32"/>
  <c r="BI255" i="32"/>
  <c r="BH255" i="32"/>
  <c r="BG255" i="32"/>
  <c r="BF255" i="32"/>
  <c r="BE255" i="32"/>
  <c r="T255" i="32"/>
  <c r="R255" i="32"/>
  <c r="P255" i="32"/>
  <c r="J255" i="32"/>
  <c r="BK254" i="32"/>
  <c r="BI254" i="32"/>
  <c r="BH254" i="32"/>
  <c r="BG254" i="32"/>
  <c r="BE254" i="32"/>
  <c r="T254" i="32"/>
  <c r="R254" i="32"/>
  <c r="P254" i="32"/>
  <c r="J254" i="32"/>
  <c r="BF254" i="32" s="1"/>
  <c r="BK253" i="32"/>
  <c r="BI253" i="32"/>
  <c r="BH253" i="32"/>
  <c r="BG253" i="32"/>
  <c r="BE253" i="32"/>
  <c r="T253" i="32"/>
  <c r="R253" i="32"/>
  <c r="P253" i="32"/>
  <c r="J253" i="32"/>
  <c r="BF253" i="32" s="1"/>
  <c r="BK252" i="32"/>
  <c r="BI252" i="32"/>
  <c r="BH252" i="32"/>
  <c r="BG252" i="32"/>
  <c r="BF252" i="32"/>
  <c r="BE252" i="32"/>
  <c r="T252" i="32"/>
  <c r="R252" i="32"/>
  <c r="P252" i="32"/>
  <c r="J252" i="32"/>
  <c r="BK251" i="32"/>
  <c r="BI251" i="32"/>
  <c r="BH251" i="32"/>
  <c r="BG251" i="32"/>
  <c r="BF251" i="32"/>
  <c r="BE251" i="32"/>
  <c r="T251" i="32"/>
  <c r="R251" i="32"/>
  <c r="P251" i="32"/>
  <c r="J251" i="32"/>
  <c r="BK250" i="32"/>
  <c r="BI250" i="32"/>
  <c r="BH250" i="32"/>
  <c r="BG250" i="32"/>
  <c r="BF250" i="32"/>
  <c r="BE250" i="32"/>
  <c r="T250" i="32"/>
  <c r="R250" i="32"/>
  <c r="P250" i="32"/>
  <c r="J250" i="32"/>
  <c r="BK249" i="32"/>
  <c r="BI249" i="32"/>
  <c r="BH249" i="32"/>
  <c r="BG249" i="32"/>
  <c r="BF249" i="32"/>
  <c r="BE249" i="32"/>
  <c r="T249" i="32"/>
  <c r="R249" i="32"/>
  <c r="P249" i="32"/>
  <c r="J249" i="32"/>
  <c r="BK248" i="32"/>
  <c r="BI248" i="32"/>
  <c r="BH248" i="32"/>
  <c r="BG248" i="32"/>
  <c r="BE248" i="32"/>
  <c r="T248" i="32"/>
  <c r="R248" i="32"/>
  <c r="P248" i="32"/>
  <c r="J248" i="32"/>
  <c r="BF248" i="32" s="1"/>
  <c r="BK247" i="32"/>
  <c r="BI247" i="32"/>
  <c r="BH247" i="32"/>
  <c r="BG247" i="32"/>
  <c r="BE247" i="32"/>
  <c r="T247" i="32"/>
  <c r="R247" i="32"/>
  <c r="P247" i="32"/>
  <c r="J247" i="32"/>
  <c r="BF247" i="32" s="1"/>
  <c r="BK246" i="32"/>
  <c r="BI246" i="32"/>
  <c r="BH246" i="32"/>
  <c r="BG246" i="32"/>
  <c r="BF246" i="32"/>
  <c r="BE246" i="32"/>
  <c r="T246" i="32"/>
  <c r="R246" i="32"/>
  <c r="P246" i="32"/>
  <c r="J246" i="32"/>
  <c r="BK245" i="32"/>
  <c r="BI245" i="32"/>
  <c r="BH245" i="32"/>
  <c r="BG245" i="32"/>
  <c r="BF245" i="32"/>
  <c r="BE245" i="32"/>
  <c r="T245" i="32"/>
  <c r="R245" i="32"/>
  <c r="P245" i="32"/>
  <c r="J245" i="32"/>
  <c r="BK244" i="32"/>
  <c r="BI244" i="32"/>
  <c r="BH244" i="32"/>
  <c r="BG244" i="32"/>
  <c r="BF244" i="32"/>
  <c r="BE244" i="32"/>
  <c r="T244" i="32"/>
  <c r="R244" i="32"/>
  <c r="P244" i="32"/>
  <c r="J244" i="32"/>
  <c r="BK243" i="32"/>
  <c r="BI243" i="32"/>
  <c r="BH243" i="32"/>
  <c r="BG243" i="32"/>
  <c r="BF243" i="32"/>
  <c r="BE243" i="32"/>
  <c r="T243" i="32"/>
  <c r="R243" i="32"/>
  <c r="P243" i="32"/>
  <c r="J243" i="32"/>
  <c r="BK242" i="32"/>
  <c r="BI242" i="32"/>
  <c r="BH242" i="32"/>
  <c r="BG242" i="32"/>
  <c r="BE242" i="32"/>
  <c r="T242" i="32"/>
  <c r="R242" i="32"/>
  <c r="P242" i="32"/>
  <c r="J242" i="32"/>
  <c r="BF242" i="32" s="1"/>
  <c r="BK241" i="32"/>
  <c r="BI241" i="32"/>
  <c r="BH241" i="32"/>
  <c r="BG241" i="32"/>
  <c r="BE241" i="32"/>
  <c r="T241" i="32"/>
  <c r="R241" i="32"/>
  <c r="P241" i="32"/>
  <c r="J241" i="32"/>
  <c r="BF241" i="32" s="1"/>
  <c r="BK240" i="32"/>
  <c r="BI240" i="32"/>
  <c r="BH240" i="32"/>
  <c r="BG240" i="32"/>
  <c r="BF240" i="32"/>
  <c r="BE240" i="32"/>
  <c r="T240" i="32"/>
  <c r="R240" i="32"/>
  <c r="P240" i="32"/>
  <c r="J240" i="32"/>
  <c r="BK239" i="32"/>
  <c r="BI239" i="32"/>
  <c r="BH239" i="32"/>
  <c r="BG239" i="32"/>
  <c r="BF239" i="32"/>
  <c r="BE239" i="32"/>
  <c r="T239" i="32"/>
  <c r="R239" i="32"/>
  <c r="P239" i="32"/>
  <c r="J239" i="32"/>
  <c r="BK238" i="32"/>
  <c r="BI238" i="32"/>
  <c r="BH238" i="32"/>
  <c r="BG238" i="32"/>
  <c r="BF238" i="32"/>
  <c r="BE238" i="32"/>
  <c r="T238" i="32"/>
  <c r="R238" i="32"/>
  <c r="P238" i="32"/>
  <c r="J238" i="32"/>
  <c r="BK237" i="32"/>
  <c r="BI237" i="32"/>
  <c r="BH237" i="32"/>
  <c r="BG237" i="32"/>
  <c r="BF237" i="32"/>
  <c r="BE237" i="32"/>
  <c r="T237" i="32"/>
  <c r="R237" i="32"/>
  <c r="P237" i="32"/>
  <c r="J237" i="32"/>
  <c r="BK234" i="32"/>
  <c r="BI234" i="32"/>
  <c r="BH234" i="32"/>
  <c r="BG234" i="32"/>
  <c r="BE234" i="32"/>
  <c r="T234" i="32"/>
  <c r="R234" i="32"/>
  <c r="P234" i="32"/>
  <c r="P233" i="32" s="1"/>
  <c r="J234" i="32"/>
  <c r="BF234" i="32" s="1"/>
  <c r="BK233" i="32"/>
  <c r="J233" i="32" s="1"/>
  <c r="J105" i="32" s="1"/>
  <c r="T233" i="32"/>
  <c r="R233" i="32"/>
  <c r="BK232" i="32"/>
  <c r="BI232" i="32"/>
  <c r="BH232" i="32"/>
  <c r="BG232" i="32"/>
  <c r="BE232" i="32"/>
  <c r="T232" i="32"/>
  <c r="R232" i="32"/>
  <c r="P232" i="32"/>
  <c r="J232" i="32"/>
  <c r="BF232" i="32" s="1"/>
  <c r="BK231" i="32"/>
  <c r="BI231" i="32"/>
  <c r="BH231" i="32"/>
  <c r="BG231" i="32"/>
  <c r="BE231" i="32"/>
  <c r="T231" i="32"/>
  <c r="R231" i="32"/>
  <c r="P231" i="32"/>
  <c r="J231" i="32"/>
  <c r="BF231" i="32" s="1"/>
  <c r="BK230" i="32"/>
  <c r="BI230" i="32"/>
  <c r="BH230" i="32"/>
  <c r="BG230" i="32"/>
  <c r="BE230" i="32"/>
  <c r="T230" i="32"/>
  <c r="R230" i="32"/>
  <c r="P230" i="32"/>
  <c r="J230" i="32"/>
  <c r="BF230" i="32" s="1"/>
  <c r="BK229" i="32"/>
  <c r="BK225" i="32" s="1"/>
  <c r="J225" i="32" s="1"/>
  <c r="BI229" i="32"/>
  <c r="BH229" i="32"/>
  <c r="BG229" i="32"/>
  <c r="BF229" i="32"/>
  <c r="BE229" i="32"/>
  <c r="T229" i="32"/>
  <c r="R229" i="32"/>
  <c r="P229" i="32"/>
  <c r="J229" i="32"/>
  <c r="BK228" i="32"/>
  <c r="BI228" i="32"/>
  <c r="BH228" i="32"/>
  <c r="BG228" i="32"/>
  <c r="BE228" i="32"/>
  <c r="T228" i="32"/>
  <c r="R228" i="32"/>
  <c r="P228" i="32"/>
  <c r="J228" i="32"/>
  <c r="BF228" i="32" s="1"/>
  <c r="BK227" i="32"/>
  <c r="BI227" i="32"/>
  <c r="BH227" i="32"/>
  <c r="BG227" i="32"/>
  <c r="BF227" i="32"/>
  <c r="BE227" i="32"/>
  <c r="T227" i="32"/>
  <c r="R227" i="32"/>
  <c r="P227" i="32"/>
  <c r="J227" i="32"/>
  <c r="BK226" i="32"/>
  <c r="BI226" i="32"/>
  <c r="BH226" i="32"/>
  <c r="BG226" i="32"/>
  <c r="BE226" i="32"/>
  <c r="T226" i="32"/>
  <c r="T225" i="32" s="1"/>
  <c r="R226" i="32"/>
  <c r="R225" i="32" s="1"/>
  <c r="P226" i="32"/>
  <c r="J226" i="32"/>
  <c r="BF226" i="32" s="1"/>
  <c r="BK224" i="32"/>
  <c r="BI224" i="32"/>
  <c r="BH224" i="32"/>
  <c r="BG224" i="32"/>
  <c r="BF224" i="32"/>
  <c r="BE224" i="32"/>
  <c r="T224" i="32"/>
  <c r="R224" i="32"/>
  <c r="P224" i="32"/>
  <c r="J224" i="32"/>
  <c r="BK223" i="32"/>
  <c r="BI223" i="32"/>
  <c r="BH223" i="32"/>
  <c r="BG223" i="32"/>
  <c r="BF223" i="32"/>
  <c r="BE223" i="32"/>
  <c r="T223" i="32"/>
  <c r="R223" i="32"/>
  <c r="P223" i="32"/>
  <c r="J223" i="32"/>
  <c r="BK222" i="32"/>
  <c r="BI222" i="32"/>
  <c r="BH222" i="32"/>
  <c r="BG222" i="32"/>
  <c r="BE222" i="32"/>
  <c r="T222" i="32"/>
  <c r="T220" i="32" s="1"/>
  <c r="R222" i="32"/>
  <c r="P222" i="32"/>
  <c r="J222" i="32"/>
  <c r="BF222" i="32" s="1"/>
  <c r="BK221" i="32"/>
  <c r="BI221" i="32"/>
  <c r="BH221" i="32"/>
  <c r="BG221" i="32"/>
  <c r="BE221" i="32"/>
  <c r="T221" i="32"/>
  <c r="R221" i="32"/>
  <c r="P221" i="32"/>
  <c r="J221" i="32"/>
  <c r="BF221" i="32" s="1"/>
  <c r="BK220" i="32"/>
  <c r="J220" i="32" s="1"/>
  <c r="J103" i="32" s="1"/>
  <c r="R220" i="32"/>
  <c r="BK219" i="32"/>
  <c r="BI219" i="32"/>
  <c r="BH219" i="32"/>
  <c r="BG219" i="32"/>
  <c r="BE219" i="32"/>
  <c r="T219" i="32"/>
  <c r="R219" i="32"/>
  <c r="P219" i="32"/>
  <c r="J219" i="32"/>
  <c r="BF219" i="32" s="1"/>
  <c r="BK218" i="32"/>
  <c r="BI218" i="32"/>
  <c r="BH218" i="32"/>
  <c r="BG218" i="32"/>
  <c r="BE218" i="32"/>
  <c r="T218" i="32"/>
  <c r="R218" i="32"/>
  <c r="P218" i="32"/>
  <c r="J218" i="32"/>
  <c r="BF218" i="32" s="1"/>
  <c r="BK217" i="32"/>
  <c r="BI217" i="32"/>
  <c r="BH217" i="32"/>
  <c r="BG217" i="32"/>
  <c r="BE217" i="32"/>
  <c r="T217" i="32"/>
  <c r="R217" i="32"/>
  <c r="P217" i="32"/>
  <c r="J217" i="32"/>
  <c r="BF217" i="32" s="1"/>
  <c r="BK216" i="32"/>
  <c r="BI216" i="32"/>
  <c r="BH216" i="32"/>
  <c r="BG216" i="32"/>
  <c r="BF216" i="32"/>
  <c r="BE216" i="32"/>
  <c r="T216" i="32"/>
  <c r="R216" i="32"/>
  <c r="P216" i="32"/>
  <c r="J216" i="32"/>
  <c r="BK215" i="32"/>
  <c r="BI215" i="32"/>
  <c r="BH215" i="32"/>
  <c r="BG215" i="32"/>
  <c r="BE215" i="32"/>
  <c r="T215" i="32"/>
  <c r="R215" i="32"/>
  <c r="P215" i="32"/>
  <c r="J215" i="32"/>
  <c r="BF215" i="32" s="1"/>
  <c r="BK214" i="32"/>
  <c r="BI214" i="32"/>
  <c r="BH214" i="32"/>
  <c r="BG214" i="32"/>
  <c r="BF214" i="32"/>
  <c r="BE214" i="32"/>
  <c r="T214" i="32"/>
  <c r="R214" i="32"/>
  <c r="P214" i="32"/>
  <c r="J214" i="32"/>
  <c r="BK213" i="32"/>
  <c r="BI213" i="32"/>
  <c r="BH213" i="32"/>
  <c r="BG213" i="32"/>
  <c r="BE213" i="32"/>
  <c r="T213" i="32"/>
  <c r="R213" i="32"/>
  <c r="P213" i="32"/>
  <c r="J213" i="32"/>
  <c r="BF213" i="32" s="1"/>
  <c r="BK212" i="32"/>
  <c r="BI212" i="32"/>
  <c r="BH212" i="32"/>
  <c r="BG212" i="32"/>
  <c r="BE212" i="32"/>
  <c r="T212" i="32"/>
  <c r="R212" i="32"/>
  <c r="P212" i="32"/>
  <c r="J212" i="32"/>
  <c r="BF212" i="32" s="1"/>
  <c r="BK211" i="32"/>
  <c r="BI211" i="32"/>
  <c r="BH211" i="32"/>
  <c r="BG211" i="32"/>
  <c r="BE211" i="32"/>
  <c r="T211" i="32"/>
  <c r="R211" i="32"/>
  <c r="P211" i="32"/>
  <c r="J211" i="32"/>
  <c r="BF211" i="32" s="1"/>
  <c r="BK210" i="32"/>
  <c r="BK198" i="32" s="1"/>
  <c r="J198" i="32" s="1"/>
  <c r="J102" i="32" s="1"/>
  <c r="BI210" i="32"/>
  <c r="BH210" i="32"/>
  <c r="BG210" i="32"/>
  <c r="BF210" i="32"/>
  <c r="BE210" i="32"/>
  <c r="T210" i="32"/>
  <c r="R210" i="32"/>
  <c r="P210" i="32"/>
  <c r="J210" i="32"/>
  <c r="BK209" i="32"/>
  <c r="BI209" i="32"/>
  <c r="BH209" i="32"/>
  <c r="BG209" i="32"/>
  <c r="BF209" i="32"/>
  <c r="BE209" i="32"/>
  <c r="T209" i="32"/>
  <c r="R209" i="32"/>
  <c r="P209" i="32"/>
  <c r="J209" i="32"/>
  <c r="BK208" i="32"/>
  <c r="BI208" i="32"/>
  <c r="BH208" i="32"/>
  <c r="BG208" i="32"/>
  <c r="BF208" i="32"/>
  <c r="BE208" i="32"/>
  <c r="T208" i="32"/>
  <c r="R208" i="32"/>
  <c r="P208" i="32"/>
  <c r="J208" i="32"/>
  <c r="BK207" i="32"/>
  <c r="BI207" i="32"/>
  <c r="BH207" i="32"/>
  <c r="BG207" i="32"/>
  <c r="BE207" i="32"/>
  <c r="T207" i="32"/>
  <c r="T198" i="32" s="1"/>
  <c r="R207" i="32"/>
  <c r="P207" i="32"/>
  <c r="J207" i="32"/>
  <c r="BF207" i="32" s="1"/>
  <c r="BK206" i="32"/>
  <c r="BI206" i="32"/>
  <c r="BH206" i="32"/>
  <c r="BG206" i="32"/>
  <c r="BE206" i="32"/>
  <c r="T206" i="32"/>
  <c r="R206" i="32"/>
  <c r="P206" i="32"/>
  <c r="J206" i="32"/>
  <c r="BF206" i="32" s="1"/>
  <c r="BK205" i="32"/>
  <c r="BI205" i="32"/>
  <c r="BH205" i="32"/>
  <c r="BG205" i="32"/>
  <c r="BF205" i="32"/>
  <c r="BE205" i="32"/>
  <c r="T205" i="32"/>
  <c r="R205" i="32"/>
  <c r="P205" i="32"/>
  <c r="J205" i="32"/>
  <c r="BK204" i="32"/>
  <c r="BI204" i="32"/>
  <c r="BH204" i="32"/>
  <c r="BG204" i="32"/>
  <c r="BF204" i="32"/>
  <c r="BE204" i="32"/>
  <c r="T204" i="32"/>
  <c r="R204" i="32"/>
  <c r="P204" i="32"/>
  <c r="J204" i="32"/>
  <c r="BK203" i="32"/>
  <c r="BI203" i="32"/>
  <c r="BH203" i="32"/>
  <c r="BG203" i="32"/>
  <c r="BF203" i="32"/>
  <c r="BE203" i="32"/>
  <c r="T203" i="32"/>
  <c r="R203" i="32"/>
  <c r="P203" i="32"/>
  <c r="J203" i="32"/>
  <c r="BK202" i="32"/>
  <c r="BI202" i="32"/>
  <c r="BH202" i="32"/>
  <c r="BG202" i="32"/>
  <c r="BF202" i="32"/>
  <c r="BE202" i="32"/>
  <c r="T202" i="32"/>
  <c r="R202" i="32"/>
  <c r="P202" i="32"/>
  <c r="J202" i="32"/>
  <c r="BK201" i="32"/>
  <c r="BI201" i="32"/>
  <c r="BH201" i="32"/>
  <c r="BG201" i="32"/>
  <c r="BE201" i="32"/>
  <c r="T201" i="32"/>
  <c r="R201" i="32"/>
  <c r="P201" i="32"/>
  <c r="J201" i="32"/>
  <c r="BF201" i="32" s="1"/>
  <c r="BK200" i="32"/>
  <c r="BI200" i="32"/>
  <c r="BH200" i="32"/>
  <c r="BG200" i="32"/>
  <c r="BE200" i="32"/>
  <c r="T200" i="32"/>
  <c r="R200" i="32"/>
  <c r="P200" i="32"/>
  <c r="P198" i="32" s="1"/>
  <c r="J200" i="32"/>
  <c r="BF200" i="32" s="1"/>
  <c r="BK199" i="32"/>
  <c r="BI199" i="32"/>
  <c r="BH199" i="32"/>
  <c r="BG199" i="32"/>
  <c r="BF199" i="32"/>
  <c r="BE199" i="32"/>
  <c r="T199" i="32"/>
  <c r="R199" i="32"/>
  <c r="P199" i="32"/>
  <c r="J199" i="32"/>
  <c r="BK197" i="32"/>
  <c r="BI197" i="32"/>
  <c r="BH197" i="32"/>
  <c r="BG197" i="32"/>
  <c r="BE197" i="32"/>
  <c r="T197" i="32"/>
  <c r="R197" i="32"/>
  <c r="P197" i="32"/>
  <c r="P193" i="32" s="1"/>
  <c r="J197" i="32"/>
  <c r="BF197" i="32" s="1"/>
  <c r="BK196" i="32"/>
  <c r="BI196" i="32"/>
  <c r="BH196" i="32"/>
  <c r="BG196" i="32"/>
  <c r="BE196" i="32"/>
  <c r="T196" i="32"/>
  <c r="R196" i="32"/>
  <c r="P196" i="32"/>
  <c r="J196" i="32"/>
  <c r="BF196" i="32" s="1"/>
  <c r="BK195" i="32"/>
  <c r="BI195" i="32"/>
  <c r="BH195" i="32"/>
  <c r="BG195" i="32"/>
  <c r="BF195" i="32"/>
  <c r="BE195" i="32"/>
  <c r="T195" i="32"/>
  <c r="R195" i="32"/>
  <c r="P195" i="32"/>
  <c r="J195" i="32"/>
  <c r="BK194" i="32"/>
  <c r="BI194" i="32"/>
  <c r="BH194" i="32"/>
  <c r="BG194" i="32"/>
  <c r="BF194" i="32"/>
  <c r="BE194" i="32"/>
  <c r="T194" i="32"/>
  <c r="T193" i="32" s="1"/>
  <c r="R194" i="32"/>
  <c r="P194" i="32"/>
  <c r="J194" i="32"/>
  <c r="BK192" i="32"/>
  <c r="BI192" i="32"/>
  <c r="BH192" i="32"/>
  <c r="BG192" i="32"/>
  <c r="BF192" i="32"/>
  <c r="BE192" i="32"/>
  <c r="T192" i="32"/>
  <c r="R192" i="32"/>
  <c r="P192" i="32"/>
  <c r="J192" i="32"/>
  <c r="BK191" i="32"/>
  <c r="BI191" i="32"/>
  <c r="BH191" i="32"/>
  <c r="BG191" i="32"/>
  <c r="BF191" i="32"/>
  <c r="BE191" i="32"/>
  <c r="T191" i="32"/>
  <c r="R191" i="32"/>
  <c r="P191" i="32"/>
  <c r="J191" i="32"/>
  <c r="BK190" i="32"/>
  <c r="BI190" i="32"/>
  <c r="BH190" i="32"/>
  <c r="BG190" i="32"/>
  <c r="BF190" i="32"/>
  <c r="BE190" i="32"/>
  <c r="T190" i="32"/>
  <c r="R190" i="32"/>
  <c r="P190" i="32"/>
  <c r="J190" i="32"/>
  <c r="BK189" i="32"/>
  <c r="BI189" i="32"/>
  <c r="BH189" i="32"/>
  <c r="BG189" i="32"/>
  <c r="BF189" i="32"/>
  <c r="BE189" i="32"/>
  <c r="T189" i="32"/>
  <c r="R189" i="32"/>
  <c r="P189" i="32"/>
  <c r="J189" i="32"/>
  <c r="BK188" i="32"/>
  <c r="BI188" i="32"/>
  <c r="BH188" i="32"/>
  <c r="BG188" i="32"/>
  <c r="BE188" i="32"/>
  <c r="T188" i="32"/>
  <c r="T179" i="32" s="1"/>
  <c r="R188" i="32"/>
  <c r="P188" i="32"/>
  <c r="J188" i="32"/>
  <c r="BF188" i="32" s="1"/>
  <c r="BK187" i="32"/>
  <c r="BI187" i="32"/>
  <c r="BH187" i="32"/>
  <c r="BG187" i="32"/>
  <c r="BE187" i="32"/>
  <c r="T187" i="32"/>
  <c r="R187" i="32"/>
  <c r="P187" i="32"/>
  <c r="J187" i="32"/>
  <c r="BF187" i="32" s="1"/>
  <c r="BK186" i="32"/>
  <c r="BI186" i="32"/>
  <c r="BH186" i="32"/>
  <c r="BG186" i="32"/>
  <c r="BF186" i="32"/>
  <c r="BE186" i="32"/>
  <c r="T186" i="32"/>
  <c r="R186" i="32"/>
  <c r="P186" i="32"/>
  <c r="J186" i="32"/>
  <c r="BK185" i="32"/>
  <c r="BI185" i="32"/>
  <c r="BH185" i="32"/>
  <c r="BG185" i="32"/>
  <c r="BF185" i="32"/>
  <c r="BE185" i="32"/>
  <c r="T185" i="32"/>
  <c r="R185" i="32"/>
  <c r="P185" i="32"/>
  <c r="J185" i="32"/>
  <c r="BK184" i="32"/>
  <c r="BI184" i="32"/>
  <c r="BH184" i="32"/>
  <c r="BG184" i="32"/>
  <c r="BF184" i="32"/>
  <c r="BE184" i="32"/>
  <c r="T184" i="32"/>
  <c r="R184" i="32"/>
  <c r="P184" i="32"/>
  <c r="J184" i="32"/>
  <c r="BK183" i="32"/>
  <c r="BI183" i="32"/>
  <c r="BH183" i="32"/>
  <c r="BG183" i="32"/>
  <c r="BF183" i="32"/>
  <c r="BE183" i="32"/>
  <c r="T183" i="32"/>
  <c r="R183" i="32"/>
  <c r="P183" i="32"/>
  <c r="J183" i="32"/>
  <c r="BK182" i="32"/>
  <c r="BI182" i="32"/>
  <c r="BH182" i="32"/>
  <c r="BG182" i="32"/>
  <c r="BE182" i="32"/>
  <c r="T182" i="32"/>
  <c r="R182" i="32"/>
  <c r="R179" i="32" s="1"/>
  <c r="P182" i="32"/>
  <c r="J182" i="32"/>
  <c r="BF182" i="32" s="1"/>
  <c r="BK181" i="32"/>
  <c r="BI181" i="32"/>
  <c r="BH181" i="32"/>
  <c r="BG181" i="32"/>
  <c r="BE181" i="32"/>
  <c r="T181" i="32"/>
  <c r="R181" i="32"/>
  <c r="P181" i="32"/>
  <c r="J181" i="32"/>
  <c r="BF181" i="32" s="1"/>
  <c r="BK180" i="32"/>
  <c r="BI180" i="32"/>
  <c r="BH180" i="32"/>
  <c r="BG180" i="32"/>
  <c r="BF180" i="32"/>
  <c r="BE180" i="32"/>
  <c r="T180" i="32"/>
  <c r="R180" i="32"/>
  <c r="P180" i="32"/>
  <c r="J180" i="32"/>
  <c r="P179" i="32"/>
  <c r="BK178" i="32"/>
  <c r="BI178" i="32"/>
  <c r="BH178" i="32"/>
  <c r="BG178" i="32"/>
  <c r="BE178" i="32"/>
  <c r="T178" i="32"/>
  <c r="R178" i="32"/>
  <c r="P178" i="32"/>
  <c r="J178" i="32"/>
  <c r="BF178" i="32" s="1"/>
  <c r="BK177" i="32"/>
  <c r="BI177" i="32"/>
  <c r="BH177" i="32"/>
  <c r="BG177" i="32"/>
  <c r="BE177" i="32"/>
  <c r="T177" i="32"/>
  <c r="R177" i="32"/>
  <c r="P177" i="32"/>
  <c r="J177" i="32"/>
  <c r="BF177" i="32" s="1"/>
  <c r="BK176" i="32"/>
  <c r="BI176" i="32"/>
  <c r="BH176" i="32"/>
  <c r="BG176" i="32"/>
  <c r="BF176" i="32"/>
  <c r="BE176" i="32"/>
  <c r="T176" i="32"/>
  <c r="R176" i="32"/>
  <c r="P176" i="32"/>
  <c r="J176" i="32"/>
  <c r="BK175" i="32"/>
  <c r="BI175" i="32"/>
  <c r="BH175" i="32"/>
  <c r="BG175" i="32"/>
  <c r="BF175" i="32"/>
  <c r="BE175" i="32"/>
  <c r="T175" i="32"/>
  <c r="R175" i="32"/>
  <c r="P175" i="32"/>
  <c r="J175" i="32"/>
  <c r="BK174" i="32"/>
  <c r="BI174" i="32"/>
  <c r="BH174" i="32"/>
  <c r="BG174" i="32"/>
  <c r="BF174" i="32"/>
  <c r="BE174" i="32"/>
  <c r="T174" i="32"/>
  <c r="R174" i="32"/>
  <c r="P174" i="32"/>
  <c r="J174" i="32"/>
  <c r="BK173" i="32"/>
  <c r="BI173" i="32"/>
  <c r="BH173" i="32"/>
  <c r="BG173" i="32"/>
  <c r="BE173" i="32"/>
  <c r="T173" i="32"/>
  <c r="R173" i="32"/>
  <c r="P173" i="32"/>
  <c r="J173" i="32"/>
  <c r="BF173" i="32" s="1"/>
  <c r="BK172" i="32"/>
  <c r="BI172" i="32"/>
  <c r="BH172" i="32"/>
  <c r="BG172" i="32"/>
  <c r="BE172" i="32"/>
  <c r="T172" i="32"/>
  <c r="R172" i="32"/>
  <c r="P172" i="32"/>
  <c r="J172" i="32"/>
  <c r="BF172" i="32" s="1"/>
  <c r="BK171" i="32"/>
  <c r="BI171" i="32"/>
  <c r="BH171" i="32"/>
  <c r="BG171" i="32"/>
  <c r="BE171" i="32"/>
  <c r="T171" i="32"/>
  <c r="R171" i="32"/>
  <c r="P171" i="32"/>
  <c r="J171" i="32"/>
  <c r="BF171" i="32" s="1"/>
  <c r="BK170" i="32"/>
  <c r="BI170" i="32"/>
  <c r="BH170" i="32"/>
  <c r="BG170" i="32"/>
  <c r="BF170" i="32"/>
  <c r="BE170" i="32"/>
  <c r="T170" i="32"/>
  <c r="R170" i="32"/>
  <c r="P170" i="32"/>
  <c r="J170" i="32"/>
  <c r="BK169" i="32"/>
  <c r="BI169" i="32"/>
  <c r="BH169" i="32"/>
  <c r="BG169" i="32"/>
  <c r="BF169" i="32"/>
  <c r="BE169" i="32"/>
  <c r="T169" i="32"/>
  <c r="R169" i="32"/>
  <c r="P169" i="32"/>
  <c r="J169" i="32"/>
  <c r="BK168" i="32"/>
  <c r="BI168" i="32"/>
  <c r="BH168" i="32"/>
  <c r="BG168" i="32"/>
  <c r="BF168" i="32"/>
  <c r="BE168" i="32"/>
  <c r="T168" i="32"/>
  <c r="R168" i="32"/>
  <c r="P168" i="32"/>
  <c r="J168" i="32"/>
  <c r="BK167" i="32"/>
  <c r="BI167" i="32"/>
  <c r="BH167" i="32"/>
  <c r="BG167" i="32"/>
  <c r="BE167" i="32"/>
  <c r="T167" i="32"/>
  <c r="R167" i="32"/>
  <c r="P167" i="32"/>
  <c r="J167" i="32"/>
  <c r="BF167" i="32" s="1"/>
  <c r="BK166" i="32"/>
  <c r="BI166" i="32"/>
  <c r="BH166" i="32"/>
  <c r="BG166" i="32"/>
  <c r="BE166" i="32"/>
  <c r="T166" i="32"/>
  <c r="R166" i="32"/>
  <c r="P166" i="32"/>
  <c r="J166" i="32"/>
  <c r="BF166" i="32" s="1"/>
  <c r="BK165" i="32"/>
  <c r="BI165" i="32"/>
  <c r="BH165" i="32"/>
  <c r="BG165" i="32"/>
  <c r="BE165" i="32"/>
  <c r="T165" i="32"/>
  <c r="R165" i="32"/>
  <c r="P165" i="32"/>
  <c r="J165" i="32"/>
  <c r="BF165" i="32" s="1"/>
  <c r="BK164" i="32"/>
  <c r="BK159" i="32" s="1"/>
  <c r="J159" i="32" s="1"/>
  <c r="J99" i="32" s="1"/>
  <c r="BI164" i="32"/>
  <c r="BH164" i="32"/>
  <c r="BG164" i="32"/>
  <c r="BF164" i="32"/>
  <c r="BE164" i="32"/>
  <c r="T164" i="32"/>
  <c r="R164" i="32"/>
  <c r="P164" i="32"/>
  <c r="J164" i="32"/>
  <c r="BK163" i="32"/>
  <c r="BI163" i="32"/>
  <c r="BH163" i="32"/>
  <c r="BG163" i="32"/>
  <c r="BF163" i="32"/>
  <c r="BE163" i="32"/>
  <c r="T163" i="32"/>
  <c r="R163" i="32"/>
  <c r="P163" i="32"/>
  <c r="J163" i="32"/>
  <c r="BK162" i="32"/>
  <c r="BI162" i="32"/>
  <c r="BH162" i="32"/>
  <c r="BG162" i="32"/>
  <c r="BF162" i="32"/>
  <c r="BE162" i="32"/>
  <c r="T162" i="32"/>
  <c r="R162" i="32"/>
  <c r="P162" i="32"/>
  <c r="J162" i="32"/>
  <c r="BK161" i="32"/>
  <c r="BI161" i="32"/>
  <c r="BH161" i="32"/>
  <c r="BG161" i="32"/>
  <c r="BF161" i="32"/>
  <c r="BE161" i="32"/>
  <c r="T161" i="32"/>
  <c r="R161" i="32"/>
  <c r="P161" i="32"/>
  <c r="J161" i="32"/>
  <c r="BK160" i="32"/>
  <c r="BI160" i="32"/>
  <c r="BH160" i="32"/>
  <c r="BG160" i="32"/>
  <c r="BE160" i="32"/>
  <c r="T160" i="32"/>
  <c r="R160" i="32"/>
  <c r="P160" i="32"/>
  <c r="P159" i="32" s="1"/>
  <c r="J160" i="32"/>
  <c r="BF160" i="32" s="1"/>
  <c r="BK158" i="32"/>
  <c r="BI158" i="32"/>
  <c r="BH158" i="32"/>
  <c r="BG158" i="32"/>
  <c r="BF158" i="32"/>
  <c r="BE158" i="32"/>
  <c r="T158" i="32"/>
  <c r="R158" i="32"/>
  <c r="P158" i="32"/>
  <c r="J158" i="32"/>
  <c r="BK157" i="32"/>
  <c r="BI157" i="32"/>
  <c r="BH157" i="32"/>
  <c r="BG157" i="32"/>
  <c r="BE157" i="32"/>
  <c r="T157" i="32"/>
  <c r="R157" i="32"/>
  <c r="P157" i="32"/>
  <c r="J157" i="32"/>
  <c r="BF157" i="32" s="1"/>
  <c r="BK156" i="32"/>
  <c r="BI156" i="32"/>
  <c r="BH156" i="32"/>
  <c r="BG156" i="32"/>
  <c r="BE156" i="32"/>
  <c r="T156" i="32"/>
  <c r="R156" i="32"/>
  <c r="P156" i="32"/>
  <c r="J156" i="32"/>
  <c r="BF156" i="32" s="1"/>
  <c r="BK155" i="32"/>
  <c r="BI155" i="32"/>
  <c r="BH155" i="32"/>
  <c r="BG155" i="32"/>
  <c r="BE155" i="32"/>
  <c r="T155" i="32"/>
  <c r="R155" i="32"/>
  <c r="P155" i="32"/>
  <c r="J155" i="32"/>
  <c r="BF155" i="32" s="1"/>
  <c r="BK154" i="32"/>
  <c r="BI154" i="32"/>
  <c r="BH154" i="32"/>
  <c r="BG154" i="32"/>
  <c r="BF154" i="32"/>
  <c r="BE154" i="32"/>
  <c r="T154" i="32"/>
  <c r="R154" i="32"/>
  <c r="P154" i="32"/>
  <c r="J154" i="32"/>
  <c r="BK153" i="32"/>
  <c r="BI153" i="32"/>
  <c r="BH153" i="32"/>
  <c r="BG153" i="32"/>
  <c r="BF153" i="32"/>
  <c r="BE153" i="32"/>
  <c r="T153" i="32"/>
  <c r="R153" i="32"/>
  <c r="P153" i="32"/>
  <c r="J153" i="32"/>
  <c r="BK152" i="32"/>
  <c r="BI152" i="32"/>
  <c r="BH152" i="32"/>
  <c r="BG152" i="32"/>
  <c r="BF152" i="32"/>
  <c r="BE152" i="32"/>
  <c r="T152" i="32"/>
  <c r="R152" i="32"/>
  <c r="P152" i="32"/>
  <c r="J152" i="32"/>
  <c r="BK151" i="32"/>
  <c r="BI151" i="32"/>
  <c r="BH151" i="32"/>
  <c r="BG151" i="32"/>
  <c r="BE151" i="32"/>
  <c r="T151" i="32"/>
  <c r="R151" i="32"/>
  <c r="P151" i="32"/>
  <c r="J151" i="32"/>
  <c r="BF151" i="32" s="1"/>
  <c r="BK150" i="32"/>
  <c r="BI150" i="32"/>
  <c r="BH150" i="32"/>
  <c r="BG150" i="32"/>
  <c r="BE150" i="32"/>
  <c r="T150" i="32"/>
  <c r="R150" i="32"/>
  <c r="P150" i="32"/>
  <c r="J150" i="32"/>
  <c r="BF150" i="32" s="1"/>
  <c r="BK149" i="32"/>
  <c r="BI149" i="32"/>
  <c r="BH149" i="32"/>
  <c r="BG149" i="32"/>
  <c r="BE149" i="32"/>
  <c r="T149" i="32"/>
  <c r="R149" i="32"/>
  <c r="P149" i="32"/>
  <c r="J149" i="32"/>
  <c r="BF149" i="32" s="1"/>
  <c r="BK148" i="32"/>
  <c r="BI148" i="32"/>
  <c r="BH148" i="32"/>
  <c r="BG148" i="32"/>
  <c r="BF148" i="32"/>
  <c r="BE148" i="32"/>
  <c r="T148" i="32"/>
  <c r="R148" i="32"/>
  <c r="P148" i="32"/>
  <c r="J148" i="32"/>
  <c r="BK147" i="32"/>
  <c r="BI147" i="32"/>
  <c r="BH147" i="32"/>
  <c r="BG147" i="32"/>
  <c r="BF147" i="32"/>
  <c r="BE147" i="32"/>
  <c r="T147" i="32"/>
  <c r="R147" i="32"/>
  <c r="P147" i="32"/>
  <c r="J147" i="32"/>
  <c r="BK146" i="32"/>
  <c r="BI146" i="32"/>
  <c r="BH146" i="32"/>
  <c r="BG146" i="32"/>
  <c r="BF146" i="32"/>
  <c r="BE146" i="32"/>
  <c r="T146" i="32"/>
  <c r="R146" i="32"/>
  <c r="P146" i="32"/>
  <c r="J146" i="32"/>
  <c r="BK145" i="32"/>
  <c r="BI145" i="32"/>
  <c r="BH145" i="32"/>
  <c r="BG145" i="32"/>
  <c r="BE145" i="32"/>
  <c r="T145" i="32"/>
  <c r="T142" i="32" s="1"/>
  <c r="R145" i="32"/>
  <c r="P145" i="32"/>
  <c r="J145" i="32"/>
  <c r="BF145" i="32" s="1"/>
  <c r="BK144" i="32"/>
  <c r="BI144" i="32"/>
  <c r="BH144" i="32"/>
  <c r="BG144" i="32"/>
  <c r="BE144" i="32"/>
  <c r="T144" i="32"/>
  <c r="R144" i="32"/>
  <c r="P144" i="32"/>
  <c r="J144" i="32"/>
  <c r="BF144" i="32" s="1"/>
  <c r="BK143" i="32"/>
  <c r="BI143" i="32"/>
  <c r="BH143" i="32"/>
  <c r="BG143" i="32"/>
  <c r="BE143" i="32"/>
  <c r="T143" i="32"/>
  <c r="R143" i="32"/>
  <c r="P143" i="32"/>
  <c r="J143" i="32"/>
  <c r="BF143" i="32" s="1"/>
  <c r="P142" i="32"/>
  <c r="J137" i="32"/>
  <c r="F136" i="32"/>
  <c r="F134" i="32"/>
  <c r="E132" i="32"/>
  <c r="J116" i="32"/>
  <c r="J104" i="32"/>
  <c r="J92" i="32"/>
  <c r="F91" i="32"/>
  <c r="F89" i="32"/>
  <c r="E87" i="32"/>
  <c r="J37" i="32"/>
  <c r="J36" i="32"/>
  <c r="J35" i="32"/>
  <c r="J24" i="32"/>
  <c r="E24" i="32"/>
  <c r="J23" i="32"/>
  <c r="J21" i="32"/>
  <c r="E21" i="32"/>
  <c r="J20" i="32"/>
  <c r="J18" i="32"/>
  <c r="E18" i="32"/>
  <c r="F137" i="32" s="1"/>
  <c r="J17" i="32"/>
  <c r="J12" i="32"/>
  <c r="J89" i="32" s="1"/>
  <c r="E7" i="32"/>
  <c r="E85" i="32" s="1"/>
  <c r="BK160" i="31"/>
  <c r="BI160" i="31"/>
  <c r="BH160" i="31"/>
  <c r="BG160" i="31"/>
  <c r="BE160" i="31"/>
  <c r="T160" i="31"/>
  <c r="T158" i="31" s="1"/>
  <c r="R160" i="31"/>
  <c r="P160" i="31"/>
  <c r="J160" i="31"/>
  <c r="BF160" i="31" s="1"/>
  <c r="BK159" i="31"/>
  <c r="BI159" i="31"/>
  <c r="BH159" i="31"/>
  <c r="BG159" i="31"/>
  <c r="BE159" i="31"/>
  <c r="T159" i="31"/>
  <c r="R159" i="31"/>
  <c r="R158" i="31" s="1"/>
  <c r="P159" i="31"/>
  <c r="P158" i="31" s="1"/>
  <c r="J159" i="31"/>
  <c r="BF159" i="31" s="1"/>
  <c r="BK157" i="31"/>
  <c r="BK156" i="31" s="1"/>
  <c r="J156" i="31" s="1"/>
  <c r="J103" i="31" s="1"/>
  <c r="BI157" i="31"/>
  <c r="BH157" i="31"/>
  <c r="BG157" i="31"/>
  <c r="BF157" i="31"/>
  <c r="BE157" i="31"/>
  <c r="T157" i="31"/>
  <c r="T156" i="31" s="1"/>
  <c r="R157" i="31"/>
  <c r="R156" i="31" s="1"/>
  <c r="P157" i="31"/>
  <c r="P156" i="31" s="1"/>
  <c r="J157" i="31"/>
  <c r="BK155" i="31"/>
  <c r="BI155" i="31"/>
  <c r="BH155" i="31"/>
  <c r="BG155" i="31"/>
  <c r="BF155" i="31"/>
  <c r="BE155" i="31"/>
  <c r="T155" i="31"/>
  <c r="R155" i="31"/>
  <c r="P155" i="31"/>
  <c r="J155" i="31"/>
  <c r="BK154" i="31"/>
  <c r="BI154" i="31"/>
  <c r="BH154" i="31"/>
  <c r="BG154" i="31"/>
  <c r="BE154" i="31"/>
  <c r="T154" i="31"/>
  <c r="R154" i="31"/>
  <c r="P154" i="31"/>
  <c r="J154" i="31"/>
  <c r="BF154" i="31" s="1"/>
  <c r="BK153" i="31"/>
  <c r="BK152" i="31" s="1"/>
  <c r="J152" i="31" s="1"/>
  <c r="J102" i="31" s="1"/>
  <c r="BI153" i="31"/>
  <c r="BH153" i="31"/>
  <c r="BG153" i="31"/>
  <c r="BE153" i="31"/>
  <c r="T153" i="31"/>
  <c r="T152" i="31" s="1"/>
  <c r="R153" i="31"/>
  <c r="R152" i="31" s="1"/>
  <c r="P153" i="31"/>
  <c r="P152" i="31" s="1"/>
  <c r="J153" i="31"/>
  <c r="BF153" i="31" s="1"/>
  <c r="BK151" i="31"/>
  <c r="BK150" i="31" s="1"/>
  <c r="BI151" i="31"/>
  <c r="BH151" i="31"/>
  <c r="BG151" i="31"/>
  <c r="BF151" i="31"/>
  <c r="BE151" i="31"/>
  <c r="T151" i="31"/>
  <c r="T150" i="31" s="1"/>
  <c r="R151" i="31"/>
  <c r="R150" i="31" s="1"/>
  <c r="R149" i="31" s="1"/>
  <c r="P151" i="31"/>
  <c r="P150" i="31" s="1"/>
  <c r="P149" i="31" s="1"/>
  <c r="J151" i="31"/>
  <c r="J150" i="31"/>
  <c r="J101" i="31" s="1"/>
  <c r="BK148" i="31"/>
  <c r="BI148" i="31"/>
  <c r="BH148" i="31"/>
  <c r="BG148" i="31"/>
  <c r="BE148" i="31"/>
  <c r="T148" i="31"/>
  <c r="R148" i="31"/>
  <c r="P148" i="31"/>
  <c r="J148" i="31"/>
  <c r="BF148" i="31" s="1"/>
  <c r="BK147" i="31"/>
  <c r="BI147" i="31"/>
  <c r="BH147" i="31"/>
  <c r="BG147" i="31"/>
  <c r="BE147" i="31"/>
  <c r="T147" i="31"/>
  <c r="R147" i="31"/>
  <c r="P147" i="31"/>
  <c r="J147" i="31"/>
  <c r="BF147" i="31" s="1"/>
  <c r="BK146" i="31"/>
  <c r="BI146" i="31"/>
  <c r="BH146" i="31"/>
  <c r="BG146" i="31"/>
  <c r="BF146" i="31"/>
  <c r="BE146" i="31"/>
  <c r="T146" i="31"/>
  <c r="R146" i="31"/>
  <c r="P146" i="31"/>
  <c r="J146" i="31"/>
  <c r="BK145" i="31"/>
  <c r="BI145" i="31"/>
  <c r="BH145" i="31"/>
  <c r="BG145" i="31"/>
  <c r="BF145" i="31"/>
  <c r="BE145" i="31"/>
  <c r="T145" i="31"/>
  <c r="R145" i="31"/>
  <c r="P145" i="31"/>
  <c r="J145" i="31"/>
  <c r="BK144" i="31"/>
  <c r="BI144" i="31"/>
  <c r="BH144" i="31"/>
  <c r="BG144" i="31"/>
  <c r="BF144" i="31"/>
  <c r="BE144" i="31"/>
  <c r="T144" i="31"/>
  <c r="R144" i="31"/>
  <c r="P144" i="31"/>
  <c r="J144" i="31"/>
  <c r="BK143" i="31"/>
  <c r="BI143" i="31"/>
  <c r="BH143" i="31"/>
  <c r="BG143" i="31"/>
  <c r="BF143" i="31"/>
  <c r="BE143" i="31"/>
  <c r="T143" i="31"/>
  <c r="R143" i="31"/>
  <c r="P143" i="31"/>
  <c r="J143" i="31"/>
  <c r="BK142" i="31"/>
  <c r="BI142" i="31"/>
  <c r="BH142" i="31"/>
  <c r="BG142" i="31"/>
  <c r="BE142" i="31"/>
  <c r="T142" i="31"/>
  <c r="R142" i="31"/>
  <c r="P142" i="31"/>
  <c r="J142" i="31"/>
  <c r="BF142" i="31" s="1"/>
  <c r="BK141" i="31"/>
  <c r="BI141" i="31"/>
  <c r="BH141" i="31"/>
  <c r="BG141" i="31"/>
  <c r="BE141" i="31"/>
  <c r="T141" i="31"/>
  <c r="R141" i="31"/>
  <c r="P141" i="31"/>
  <c r="J141" i="31"/>
  <c r="BF141" i="31" s="1"/>
  <c r="BK140" i="31"/>
  <c r="BI140" i="31"/>
  <c r="BH140" i="31"/>
  <c r="BG140" i="31"/>
  <c r="BF140" i="31"/>
  <c r="BE140" i="31"/>
  <c r="T140" i="31"/>
  <c r="R140" i="31"/>
  <c r="P140" i="31"/>
  <c r="J140" i="31"/>
  <c r="BK139" i="31"/>
  <c r="BI139" i="31"/>
  <c r="BH139" i="31"/>
  <c r="BG139" i="31"/>
  <c r="BF139" i="31"/>
  <c r="BE139" i="31"/>
  <c r="T139" i="31"/>
  <c r="R139" i="31"/>
  <c r="P139" i="31"/>
  <c r="J139" i="31"/>
  <c r="BK138" i="31"/>
  <c r="BI138" i="31"/>
  <c r="BH138" i="31"/>
  <c r="BG138" i="31"/>
  <c r="BF138" i="31"/>
  <c r="BE138" i="31"/>
  <c r="T138" i="31"/>
  <c r="R138" i="31"/>
  <c r="P138" i="31"/>
  <c r="J138" i="31"/>
  <c r="BK137" i="31"/>
  <c r="BI137" i="31"/>
  <c r="BH137" i="31"/>
  <c r="BG137" i="31"/>
  <c r="BF137" i="31"/>
  <c r="BE137" i="31"/>
  <c r="T137" i="31"/>
  <c r="R137" i="31"/>
  <c r="P137" i="31"/>
  <c r="J137" i="31"/>
  <c r="BK136" i="31"/>
  <c r="BI136" i="31"/>
  <c r="BH136" i="31"/>
  <c r="BG136" i="31"/>
  <c r="BE136" i="31"/>
  <c r="T136" i="31"/>
  <c r="R136" i="31"/>
  <c r="P136" i="31"/>
  <c r="J136" i="31"/>
  <c r="BF136" i="31" s="1"/>
  <c r="BK135" i="31"/>
  <c r="BI135" i="31"/>
  <c r="BH135" i="31"/>
  <c r="BG135" i="31"/>
  <c r="BE135" i="31"/>
  <c r="T135" i="31"/>
  <c r="R135" i="31"/>
  <c r="P135" i="31"/>
  <c r="J135" i="31"/>
  <c r="BF135" i="31" s="1"/>
  <c r="BK134" i="31"/>
  <c r="BI134" i="31"/>
  <c r="BH134" i="31"/>
  <c r="BG134" i="31"/>
  <c r="BF134" i="31"/>
  <c r="BE134" i="31"/>
  <c r="T134" i="31"/>
  <c r="R134" i="31"/>
  <c r="P134" i="31"/>
  <c r="J134" i="31"/>
  <c r="BK133" i="31"/>
  <c r="BI133" i="31"/>
  <c r="BH133" i="31"/>
  <c r="BG133" i="31"/>
  <c r="BF133" i="31"/>
  <c r="BE133" i="31"/>
  <c r="T133" i="31"/>
  <c r="R133" i="31"/>
  <c r="P133" i="31"/>
  <c r="J133" i="31"/>
  <c r="BK132" i="31"/>
  <c r="BI132" i="31"/>
  <c r="BH132" i="31"/>
  <c r="BG132" i="31"/>
  <c r="BF132" i="31"/>
  <c r="BE132" i="31"/>
  <c r="T132" i="31"/>
  <c r="R132" i="31"/>
  <c r="P132" i="31"/>
  <c r="P131" i="31" s="1"/>
  <c r="J132" i="31"/>
  <c r="BK130" i="31"/>
  <c r="BI130" i="31"/>
  <c r="BH130" i="31"/>
  <c r="BG130" i="31"/>
  <c r="BF130" i="31"/>
  <c r="BE130" i="31"/>
  <c r="T130" i="31"/>
  <c r="R130" i="31"/>
  <c r="P130" i="31"/>
  <c r="J130" i="31"/>
  <c r="BK129" i="31"/>
  <c r="BI129" i="31"/>
  <c r="BH129" i="31"/>
  <c r="BG129" i="31"/>
  <c r="BF129" i="31"/>
  <c r="BE129" i="31"/>
  <c r="T129" i="31"/>
  <c r="R129" i="31"/>
  <c r="P129" i="31"/>
  <c r="J129" i="31"/>
  <c r="BK128" i="31"/>
  <c r="BI128" i="31"/>
  <c r="BH128" i="31"/>
  <c r="BG128" i="31"/>
  <c r="BF128" i="31"/>
  <c r="BE128" i="31"/>
  <c r="T128" i="31"/>
  <c r="R128" i="31"/>
  <c r="P128" i="31"/>
  <c r="J128" i="31"/>
  <c r="BK127" i="31"/>
  <c r="BK126" i="31" s="1"/>
  <c r="BI127" i="31"/>
  <c r="BH127" i="31"/>
  <c r="BG127" i="31"/>
  <c r="BE127" i="31"/>
  <c r="T127" i="31"/>
  <c r="T126" i="31" s="1"/>
  <c r="R127" i="31"/>
  <c r="R126" i="31" s="1"/>
  <c r="P127" i="31"/>
  <c r="P126" i="31" s="1"/>
  <c r="P125" i="31" s="1"/>
  <c r="P124" i="31" s="1"/>
  <c r="AU95" i="30" s="1"/>
  <c r="J127" i="31"/>
  <c r="BF127" i="31" s="1"/>
  <c r="F120" i="31"/>
  <c r="F118" i="31"/>
  <c r="E116" i="31"/>
  <c r="J92" i="31"/>
  <c r="J91" i="31"/>
  <c r="F91" i="31"/>
  <c r="F89" i="31"/>
  <c r="E87" i="31"/>
  <c r="J37" i="31"/>
  <c r="J36" i="31"/>
  <c r="J35" i="31"/>
  <c r="AX95" i="30" s="1"/>
  <c r="J24" i="31"/>
  <c r="E24" i="31"/>
  <c r="J121" i="31" s="1"/>
  <c r="J23" i="31"/>
  <c r="J21" i="31"/>
  <c r="E21" i="31"/>
  <c r="J120" i="31" s="1"/>
  <c r="J20" i="31"/>
  <c r="J18" i="31"/>
  <c r="E18" i="31"/>
  <c r="F121" i="31" s="1"/>
  <c r="J17" i="31"/>
  <c r="J12" i="31"/>
  <c r="J118" i="31" s="1"/>
  <c r="E7" i="31"/>
  <c r="E85" i="31" s="1"/>
  <c r="AY100" i="30"/>
  <c r="AX100" i="30"/>
  <c r="AY99" i="30"/>
  <c r="AX99" i="30"/>
  <c r="AX98" i="30"/>
  <c r="AY97" i="30"/>
  <c r="AX97" i="30"/>
  <c r="AY96" i="30"/>
  <c r="AX96" i="30"/>
  <c r="AY95" i="30"/>
  <c r="AS94" i="30"/>
  <c r="AM90" i="30"/>
  <c r="L90" i="30"/>
  <c r="AM89" i="30"/>
  <c r="L89" i="30"/>
  <c r="AM87" i="30"/>
  <c r="L87" i="30"/>
  <c r="L85" i="30"/>
  <c r="L84" i="30"/>
  <c r="BK126" i="36" l="1"/>
  <c r="J126" i="36" s="1"/>
  <c r="J98" i="36" s="1"/>
  <c r="BK168" i="36"/>
  <c r="J168" i="36" s="1"/>
  <c r="J101" i="36" s="1"/>
  <c r="F36" i="36"/>
  <c r="BC100" i="30" s="1"/>
  <c r="F37" i="36"/>
  <c r="BD100" i="30" s="1"/>
  <c r="F35" i="35"/>
  <c r="BB99" i="30" s="1"/>
  <c r="BK174" i="35"/>
  <c r="J174" i="35" s="1"/>
  <c r="J105" i="35" s="1"/>
  <c r="J34" i="35"/>
  <c r="AW99" i="30" s="1"/>
  <c r="F33" i="35"/>
  <c r="AZ99" i="30" s="1"/>
  <c r="BK171" i="34"/>
  <c r="J171" i="34" s="1"/>
  <c r="J108" i="34" s="1"/>
  <c r="BK166" i="33"/>
  <c r="J166" i="33" s="1"/>
  <c r="J106" i="33" s="1"/>
  <c r="J34" i="33"/>
  <c r="AW97" i="30" s="1"/>
  <c r="F33" i="33"/>
  <c r="AZ97" i="30" s="1"/>
  <c r="BK319" i="32"/>
  <c r="J319" i="32" s="1"/>
  <c r="J118" i="32" s="1"/>
  <c r="BK142" i="32"/>
  <c r="J142" i="32" s="1"/>
  <c r="J98" i="32" s="1"/>
  <c r="BK179" i="32"/>
  <c r="J179" i="32" s="1"/>
  <c r="J100" i="32" s="1"/>
  <c r="F36" i="32"/>
  <c r="BC96" i="30" s="1"/>
  <c r="J34" i="32"/>
  <c r="AW96" i="30" s="1"/>
  <c r="BK158" i="31"/>
  <c r="J158" i="31" s="1"/>
  <c r="J104" i="31" s="1"/>
  <c r="F33" i="31"/>
  <c r="AZ95" i="30" s="1"/>
  <c r="J34" i="31"/>
  <c r="AW95" i="30" s="1"/>
  <c r="J33" i="31"/>
  <c r="AV95" i="30" s="1"/>
  <c r="F35" i="31"/>
  <c r="BB95" i="30" s="1"/>
  <c r="F36" i="31"/>
  <c r="BC95" i="30" s="1"/>
  <c r="F37" i="31"/>
  <c r="BD95" i="30" s="1"/>
  <c r="F34" i="31"/>
  <c r="BA95" i="30" s="1"/>
  <c r="BK149" i="31"/>
  <c r="J149" i="31" s="1"/>
  <c r="J100" i="31" s="1"/>
  <c r="R125" i="31"/>
  <c r="R124" i="31" s="1"/>
  <c r="R131" i="31"/>
  <c r="T149" i="31"/>
  <c r="BK272" i="32"/>
  <c r="J272" i="32" s="1"/>
  <c r="J111" i="32" s="1"/>
  <c r="T130" i="33"/>
  <c r="T127" i="33" s="1"/>
  <c r="T126" i="33" s="1"/>
  <c r="BK135" i="34"/>
  <c r="J135" i="34" s="1"/>
  <c r="J99" i="34" s="1"/>
  <c r="T171" i="34"/>
  <c r="T131" i="31"/>
  <c r="T125" i="31" s="1"/>
  <c r="T124" i="31" s="1"/>
  <c r="BK193" i="32"/>
  <c r="J193" i="32" s="1"/>
  <c r="J101" i="32" s="1"/>
  <c r="J33" i="33"/>
  <c r="AV97" i="30" s="1"/>
  <c r="AT97" i="30" s="1"/>
  <c r="E85" i="35"/>
  <c r="E116" i="35"/>
  <c r="J33" i="35"/>
  <c r="AV99" i="30" s="1"/>
  <c r="R158" i="35"/>
  <c r="J91" i="32"/>
  <c r="J136" i="32"/>
  <c r="E85" i="33"/>
  <c r="E116" i="33"/>
  <c r="F35" i="33"/>
  <c r="BB97" i="30" s="1"/>
  <c r="P130" i="33"/>
  <c r="P127" i="33" s="1"/>
  <c r="P126" i="33" s="1"/>
  <c r="AU97" i="30" s="1"/>
  <c r="P167" i="34"/>
  <c r="F37" i="35"/>
  <c r="BD99" i="30" s="1"/>
  <c r="T318" i="32"/>
  <c r="E114" i="31"/>
  <c r="F92" i="32"/>
  <c r="F37" i="32"/>
  <c r="BD96" i="30" s="1"/>
  <c r="J33" i="32"/>
  <c r="AV96" i="30" s="1"/>
  <c r="F33" i="32"/>
  <c r="AZ96" i="30" s="1"/>
  <c r="F35" i="32"/>
  <c r="BB96" i="30" s="1"/>
  <c r="P260" i="32"/>
  <c r="BK130" i="33"/>
  <c r="J130" i="33" s="1"/>
  <c r="J99" i="33" s="1"/>
  <c r="BK148" i="33"/>
  <c r="J148" i="33" s="1"/>
  <c r="J101" i="33" s="1"/>
  <c r="J34" i="34"/>
  <c r="AW98" i="30" s="1"/>
  <c r="F34" i="34"/>
  <c r="BA98" i="30" s="1"/>
  <c r="BK163" i="34"/>
  <c r="J126" i="31"/>
  <c r="J98" i="31" s="1"/>
  <c r="BK125" i="31"/>
  <c r="R142" i="32"/>
  <c r="P236" i="32"/>
  <c r="P235" i="32" s="1"/>
  <c r="T272" i="32"/>
  <c r="BK322" i="32"/>
  <c r="J322" i="32" s="1"/>
  <c r="J119" i="32" s="1"/>
  <c r="F123" i="33"/>
  <c r="F37" i="33"/>
  <c r="BD97" i="30" s="1"/>
  <c r="F36" i="34"/>
  <c r="BC98" i="30" s="1"/>
  <c r="J130" i="34"/>
  <c r="J98" i="34" s="1"/>
  <c r="R155" i="34"/>
  <c r="T167" i="34"/>
  <c r="F36" i="35"/>
  <c r="BC99" i="30" s="1"/>
  <c r="J34" i="36"/>
  <c r="AW100" i="30" s="1"/>
  <c r="F34" i="36"/>
  <c r="BA100" i="30" s="1"/>
  <c r="P272" i="32"/>
  <c r="R313" i="32"/>
  <c r="F36" i="33"/>
  <c r="BC97" i="30" s="1"/>
  <c r="R160" i="33"/>
  <c r="R157" i="33" s="1"/>
  <c r="F37" i="34"/>
  <c r="BD98" i="30" s="1"/>
  <c r="F123" i="35"/>
  <c r="J89" i="31"/>
  <c r="R159" i="32"/>
  <c r="R193" i="32"/>
  <c r="R198" i="32"/>
  <c r="T236" i="32"/>
  <c r="R236" i="32"/>
  <c r="T299" i="32"/>
  <c r="R307" i="32"/>
  <c r="T129" i="34"/>
  <c r="F35" i="34"/>
  <c r="BB98" i="30" s="1"/>
  <c r="P135" i="34"/>
  <c r="P129" i="34" s="1"/>
  <c r="BK128" i="35"/>
  <c r="R128" i="35"/>
  <c r="R127" i="35" s="1"/>
  <c r="R126" i="35" s="1"/>
  <c r="BK158" i="35"/>
  <c r="J158" i="35" s="1"/>
  <c r="J102" i="35" s="1"/>
  <c r="R126" i="36"/>
  <c r="R125" i="36" s="1"/>
  <c r="R124" i="36" s="1"/>
  <c r="P140" i="36"/>
  <c r="BK131" i="31"/>
  <c r="J131" i="31" s="1"/>
  <c r="J99" i="31" s="1"/>
  <c r="T159" i="32"/>
  <c r="T141" i="32" s="1"/>
  <c r="P220" i="32"/>
  <c r="P141" i="32" s="1"/>
  <c r="P140" i="32" s="1"/>
  <c r="AU96" i="30" s="1"/>
  <c r="T280" i="32"/>
  <c r="T148" i="33"/>
  <c r="T157" i="33"/>
  <c r="J33" i="34"/>
  <c r="AV98" i="30" s="1"/>
  <c r="R135" i="34"/>
  <c r="R129" i="34" s="1"/>
  <c r="R128" i="34" s="1"/>
  <c r="P171" i="34"/>
  <c r="F34" i="35"/>
  <c r="BA99" i="30" s="1"/>
  <c r="T125" i="36"/>
  <c r="T124" i="36" s="1"/>
  <c r="BK140" i="36"/>
  <c r="J140" i="36" s="1"/>
  <c r="J100" i="36" s="1"/>
  <c r="F34" i="32"/>
  <c r="BA96" i="30" s="1"/>
  <c r="BK236" i="32"/>
  <c r="P280" i="32"/>
  <c r="P318" i="32"/>
  <c r="R127" i="33"/>
  <c r="P128" i="35"/>
  <c r="BK152" i="35"/>
  <c r="J152" i="35" s="1"/>
  <c r="J101" i="35" s="1"/>
  <c r="P168" i="35"/>
  <c r="P174" i="35"/>
  <c r="J33" i="36"/>
  <c r="AV100" i="30" s="1"/>
  <c r="F33" i="36"/>
  <c r="AZ100" i="30" s="1"/>
  <c r="F92" i="31"/>
  <c r="P225" i="32"/>
  <c r="R318" i="32"/>
  <c r="F34" i="33"/>
  <c r="BA97" i="30" s="1"/>
  <c r="R174" i="35"/>
  <c r="F35" i="36"/>
  <c r="BB100" i="30" s="1"/>
  <c r="P126" i="36"/>
  <c r="J121" i="36"/>
  <c r="E130" i="32"/>
  <c r="BK157" i="33"/>
  <c r="J157" i="33" s="1"/>
  <c r="J103" i="33" s="1"/>
  <c r="F33" i="34"/>
  <c r="AZ98" i="30" s="1"/>
  <c r="J92" i="33"/>
  <c r="J124" i="34"/>
  <c r="J92" i="35"/>
  <c r="J134" i="32"/>
  <c r="J125" i="34"/>
  <c r="AT99" i="30" l="1"/>
  <c r="BK167" i="34"/>
  <c r="J167" i="34" s="1"/>
  <c r="J106" i="34" s="1"/>
  <c r="BK129" i="34"/>
  <c r="J129" i="34" s="1"/>
  <c r="J97" i="34" s="1"/>
  <c r="AT98" i="30"/>
  <c r="BD94" i="30"/>
  <c r="W33" i="30" s="1"/>
  <c r="AT96" i="30"/>
  <c r="AT95" i="30"/>
  <c r="BC94" i="30"/>
  <c r="AY94" i="30" s="1"/>
  <c r="BB94" i="30"/>
  <c r="AX94" i="30" s="1"/>
  <c r="BA94" i="30"/>
  <c r="W30" i="30" s="1"/>
  <c r="AZ94" i="30"/>
  <c r="W29" i="30" s="1"/>
  <c r="AU94" i="30"/>
  <c r="T140" i="32"/>
  <c r="P127" i="35"/>
  <c r="P126" i="35" s="1"/>
  <c r="AU99" i="30" s="1"/>
  <c r="R126" i="33"/>
  <c r="BK127" i="35"/>
  <c r="J128" i="35"/>
  <c r="J98" i="35" s="1"/>
  <c r="P125" i="36"/>
  <c r="P124" i="36" s="1"/>
  <c r="AU100" i="30" s="1"/>
  <c r="P128" i="34"/>
  <c r="AU98" i="30" s="1"/>
  <c r="BK125" i="36"/>
  <c r="BK127" i="33"/>
  <c r="BK162" i="34"/>
  <c r="J162" i="34" s="1"/>
  <c r="J104" i="34" s="1"/>
  <c r="J163" i="34"/>
  <c r="J105" i="34" s="1"/>
  <c r="J236" i="32"/>
  <c r="J107" i="32" s="1"/>
  <c r="BK235" i="32"/>
  <c r="J235" i="32" s="1"/>
  <c r="J106" i="32" s="1"/>
  <c r="BK318" i="32"/>
  <c r="J318" i="32" s="1"/>
  <c r="J117" i="32" s="1"/>
  <c r="T128" i="34"/>
  <c r="R235" i="32"/>
  <c r="AT100" i="30"/>
  <c r="T235" i="32"/>
  <c r="BK141" i="32"/>
  <c r="R141" i="32"/>
  <c r="J125" i="31"/>
  <c r="J97" i="31" s="1"/>
  <c r="BK124" i="31"/>
  <c r="J124" i="31" s="1"/>
  <c r="AV94" i="30" l="1"/>
  <c r="AK29" i="30" s="1"/>
  <c r="W32" i="30"/>
  <c r="W31" i="30"/>
  <c r="AW94" i="30"/>
  <c r="AK30" i="30" s="1"/>
  <c r="J127" i="35"/>
  <c r="J97" i="35" s="1"/>
  <c r="BK126" i="35"/>
  <c r="J126" i="35" s="1"/>
  <c r="J30" i="31"/>
  <c r="AG95" i="30" s="1"/>
  <c r="J96" i="31"/>
  <c r="J127" i="33"/>
  <c r="J97" i="33" s="1"/>
  <c r="BK126" i="33"/>
  <c r="J126" i="33" s="1"/>
  <c r="R140" i="32"/>
  <c r="J125" i="36"/>
  <c r="J97" i="36" s="1"/>
  <c r="BK124" i="36"/>
  <c r="J124" i="36" s="1"/>
  <c r="J141" i="32"/>
  <c r="J97" i="32" s="1"/>
  <c r="BK140" i="32"/>
  <c r="J140" i="32" s="1"/>
  <c r="BK128" i="34"/>
  <c r="J128" i="34" s="1"/>
  <c r="AT94" i="30" l="1"/>
  <c r="J30" i="32"/>
  <c r="AG96" i="30" s="1"/>
  <c r="J96" i="32"/>
  <c r="J39" i="31"/>
  <c r="J30" i="36"/>
  <c r="AG100" i="30" s="1"/>
  <c r="J96" i="36"/>
  <c r="J30" i="33"/>
  <c r="AG97" i="30" s="1"/>
  <c r="J96" i="33"/>
  <c r="J30" i="34"/>
  <c r="AG98" i="30" s="1"/>
  <c r="J96" i="34"/>
  <c r="J30" i="35"/>
  <c r="AG99" i="30" s="1"/>
  <c r="J96" i="35"/>
  <c r="J39" i="35" l="1"/>
  <c r="AN99" i="30"/>
  <c r="AN95" i="30"/>
  <c r="AN98" i="30"/>
  <c r="J39" i="34"/>
  <c r="J39" i="33"/>
  <c r="AN97" i="30"/>
  <c r="AN100" i="30"/>
  <c r="J39" i="36"/>
  <c r="J39" i="32"/>
  <c r="AN96" i="30"/>
  <c r="AG94" i="30" l="1"/>
  <c r="AK26" i="30" s="1"/>
  <c r="C44" i="17" s="1"/>
  <c r="AC64" i="29"/>
  <c r="Z64" i="29"/>
  <c r="AE30" i="28" s="1" a="1"/>
  <c r="AE30" i="28" s="1"/>
  <c r="AE29" i="28" a="1"/>
  <c r="AH29" i="28" s="1"/>
  <c r="AK35" i="30" l="1"/>
  <c r="AN94" i="30"/>
  <c r="AE29" i="28"/>
  <c r="AE28" i="28" s="1"/>
  <c r="C17" i="17" s="1"/>
  <c r="AF29" i="28"/>
  <c r="AG29" i="28"/>
  <c r="AE82" i="26" l="1"/>
  <c r="AE81" i="26"/>
  <c r="AE79" i="26"/>
  <c r="AE78" i="26"/>
  <c r="AE77" i="26"/>
  <c r="AE76" i="26"/>
  <c r="AE75" i="26"/>
  <c r="AE74" i="26"/>
  <c r="AE73" i="26"/>
  <c r="AE72" i="26"/>
  <c r="AE71" i="26"/>
  <c r="AE69" i="26"/>
  <c r="AE68" i="26"/>
  <c r="AE67" i="26"/>
  <c r="AE66" i="26"/>
  <c r="AE65" i="26"/>
  <c r="AE64" i="26"/>
  <c r="AE63" i="26"/>
  <c r="AE61" i="26"/>
  <c r="AE60" i="26"/>
  <c r="AE59" i="26"/>
  <c r="AE58" i="26"/>
  <c r="AE57" i="26"/>
  <c r="AE56" i="26"/>
  <c r="AE55" i="26"/>
  <c r="AE54" i="26"/>
  <c r="AE53" i="26"/>
  <c r="AE52" i="26"/>
  <c r="AE51" i="26"/>
  <c r="AE50" i="26"/>
  <c r="AE48" i="26"/>
  <c r="AE47" i="26"/>
  <c r="AE46" i="26"/>
  <c r="AE45" i="26"/>
  <c r="AE44" i="26"/>
  <c r="AE43" i="26"/>
  <c r="AE40" i="26"/>
  <c r="AE38" i="26"/>
  <c r="AE29" i="26"/>
  <c r="AE78" i="25"/>
  <c r="AC78" i="25"/>
  <c r="AE59" i="25"/>
  <c r="AC59" i="25"/>
  <c r="AE57" i="25"/>
  <c r="AC57" i="25"/>
  <c r="AE54" i="25"/>
  <c r="AC54" i="25"/>
  <c r="AC52" i="25"/>
  <c r="AC51" i="25"/>
  <c r="AC50" i="25"/>
  <c r="AC49" i="25"/>
  <c r="AC48" i="25"/>
  <c r="AC47" i="25"/>
  <c r="AC46" i="25"/>
  <c r="AC45" i="25"/>
  <c r="AC44" i="25"/>
  <c r="AC43" i="25"/>
  <c r="AC34" i="25"/>
  <c r="AC29" i="25"/>
  <c r="AC80" i="25" l="1"/>
  <c r="AE29" i="24" s="1" a="1"/>
  <c r="AE29" i="24" s="1"/>
  <c r="C15" i="17" s="1"/>
  <c r="AE86" i="26"/>
  <c r="AE30" i="24" s="1" a="1"/>
  <c r="AE30" i="24" s="1"/>
  <c r="C16" i="17" s="1"/>
  <c r="AE28" i="24" l="1"/>
  <c r="C12" i="17" l="1"/>
  <c r="C11" i="17"/>
  <c r="Q63" i="22"/>
  <c r="Q62" i="22"/>
  <c r="Q61" i="22"/>
  <c r="Q60" i="22"/>
  <c r="Q59" i="22"/>
  <c r="Q58" i="22"/>
  <c r="Q56" i="22"/>
  <c r="Q55" i="22"/>
  <c r="Q54" i="22"/>
  <c r="Q53" i="22"/>
  <c r="Q52" i="22"/>
  <c r="Q51" i="22"/>
  <c r="Q50" i="22"/>
  <c r="Q46" i="22"/>
  <c r="Q45" i="22"/>
  <c r="Q44" i="22"/>
  <c r="Q43" i="22"/>
  <c r="Q42" i="22"/>
  <c r="Q38" i="22"/>
  <c r="Q37" i="22"/>
  <c r="Q36" i="22"/>
  <c r="Q35" i="22"/>
  <c r="Q34" i="22"/>
  <c r="Q33" i="22"/>
  <c r="Q32" i="22"/>
  <c r="Q31" i="22"/>
  <c r="Q27" i="22"/>
  <c r="Q26" i="22"/>
  <c r="Q25" i="22"/>
  <c r="Q24" i="22"/>
  <c r="Q23" i="22"/>
  <c r="Q20" i="22"/>
  <c r="Q19" i="22"/>
  <c r="Q18" i="22"/>
  <c r="Q17" i="22"/>
  <c r="Q16" i="22"/>
  <c r="Q15" i="22"/>
  <c r="Q14" i="22"/>
  <c r="Q13" i="22"/>
  <c r="Q12" i="22"/>
  <c r="Q11" i="22"/>
  <c r="Q10" i="22"/>
  <c r="Q9" i="22"/>
  <c r="Q64" i="22" s="1"/>
  <c r="Q8" i="22"/>
  <c r="Q7" i="22"/>
  <c r="Q6" i="22"/>
  <c r="R20" i="21"/>
  <c r="R19" i="21"/>
  <c r="R18" i="21"/>
  <c r="R17" i="21"/>
  <c r="R16" i="21"/>
  <c r="R15" i="21"/>
  <c r="R14" i="21"/>
  <c r="R13" i="21"/>
  <c r="R12" i="21"/>
  <c r="R11" i="21"/>
  <c r="R10" i="21"/>
  <c r="R9" i="21"/>
  <c r="R8" i="21"/>
  <c r="R21" i="21" s="1"/>
  <c r="C10" i="17" l="1"/>
  <c r="H374" i="20"/>
  <c r="H196" i="20"/>
  <c r="H195" i="20"/>
  <c r="C9" i="17"/>
  <c r="C7" i="17"/>
  <c r="H372" i="20"/>
  <c r="H371" i="20"/>
  <c r="H370" i="20"/>
  <c r="H367" i="20"/>
  <c r="F367" i="20"/>
  <c r="H366" i="20"/>
  <c r="F366" i="20"/>
  <c r="H361" i="20"/>
  <c r="H357" i="20"/>
  <c r="D357" i="20"/>
  <c r="H356" i="20"/>
  <c r="H355" i="20"/>
  <c r="H352" i="20"/>
  <c r="H351" i="20"/>
  <c r="H350" i="20"/>
  <c r="F350" i="20"/>
  <c r="H349" i="20"/>
  <c r="F349" i="20"/>
  <c r="H348" i="20"/>
  <c r="F348" i="20"/>
  <c r="H347" i="20"/>
  <c r="F347" i="20"/>
  <c r="H345" i="20"/>
  <c r="F345" i="20"/>
  <c r="H344" i="20"/>
  <c r="F344" i="20"/>
  <c r="H343" i="20"/>
  <c r="F343" i="20"/>
  <c r="H342" i="20"/>
  <c r="F342" i="20"/>
  <c r="H341" i="20"/>
  <c r="F341" i="20"/>
  <c r="H340" i="20"/>
  <c r="F340" i="20"/>
  <c r="H337" i="20"/>
  <c r="H336" i="20"/>
  <c r="F336" i="20"/>
  <c r="H335" i="20"/>
  <c r="H334" i="20"/>
  <c r="H333" i="20"/>
  <c r="F333" i="20"/>
  <c r="H330" i="20"/>
  <c r="F330" i="20"/>
  <c r="H329" i="20"/>
  <c r="F329" i="20"/>
  <c r="F376" i="20" s="1"/>
  <c r="H328" i="20"/>
  <c r="F328" i="20"/>
  <c r="H327" i="20"/>
  <c r="F327" i="20"/>
  <c r="H326" i="20"/>
  <c r="F326" i="20"/>
  <c r="H325" i="20"/>
  <c r="F325" i="20"/>
  <c r="H316" i="20"/>
  <c r="H315" i="20"/>
  <c r="H313" i="20"/>
  <c r="H312" i="20"/>
  <c r="H311" i="20"/>
  <c r="H308" i="20"/>
  <c r="F308" i="20"/>
  <c r="D308" i="20"/>
  <c r="H307" i="20"/>
  <c r="F307" i="20"/>
  <c r="H304" i="20"/>
  <c r="F304" i="20"/>
  <c r="H303" i="20"/>
  <c r="F303" i="20"/>
  <c r="H300" i="20"/>
  <c r="F300" i="20"/>
  <c r="H299" i="20"/>
  <c r="F299" i="20"/>
  <c r="H295" i="20"/>
  <c r="H291" i="20"/>
  <c r="D291" i="20"/>
  <c r="H290" i="20"/>
  <c r="H289" i="20"/>
  <c r="H285" i="20"/>
  <c r="F285" i="20"/>
  <c r="H284" i="20"/>
  <c r="H283" i="20"/>
  <c r="F283" i="20"/>
  <c r="H281" i="20"/>
  <c r="F281" i="20"/>
  <c r="H279" i="20"/>
  <c r="F279" i="20"/>
  <c r="H278" i="20"/>
  <c r="F278" i="20"/>
  <c r="H274" i="20"/>
  <c r="F274" i="20"/>
  <c r="H271" i="20"/>
  <c r="F271" i="20"/>
  <c r="F317" i="20" s="1"/>
  <c r="H268" i="20"/>
  <c r="F268" i="20"/>
  <c r="H258" i="20"/>
  <c r="H257" i="20"/>
  <c r="H256" i="20"/>
  <c r="H255" i="20"/>
  <c r="H254" i="20"/>
  <c r="D251" i="20"/>
  <c r="F251" i="20" s="1"/>
  <c r="H250" i="20"/>
  <c r="F250" i="20"/>
  <c r="H249" i="20"/>
  <c r="F249" i="20"/>
  <c r="H248" i="20"/>
  <c r="F248" i="20"/>
  <c r="H247" i="20"/>
  <c r="F247" i="20"/>
  <c r="H246" i="20"/>
  <c r="F246" i="20"/>
  <c r="H243" i="20"/>
  <c r="F243" i="20"/>
  <c r="H242" i="20"/>
  <c r="F242" i="20"/>
  <c r="H239" i="20"/>
  <c r="F239" i="20"/>
  <c r="H238" i="20"/>
  <c r="F238" i="20"/>
  <c r="D234" i="20"/>
  <c r="H234" i="20" s="1"/>
  <c r="H233" i="20"/>
  <c r="H232" i="20"/>
  <c r="H229" i="20"/>
  <c r="F229" i="20"/>
  <c r="H228" i="20"/>
  <c r="F228" i="20"/>
  <c r="H226" i="20"/>
  <c r="F226" i="20"/>
  <c r="H225" i="20"/>
  <c r="F225" i="20"/>
  <c r="H224" i="20"/>
  <c r="F224" i="20"/>
  <c r="H221" i="20"/>
  <c r="F221" i="20"/>
  <c r="H219" i="20"/>
  <c r="F219" i="20"/>
  <c r="H218" i="20"/>
  <c r="F218" i="20"/>
  <c r="H217" i="20"/>
  <c r="F217" i="20"/>
  <c r="H214" i="20"/>
  <c r="F214" i="20"/>
  <c r="H213" i="20"/>
  <c r="F213" i="20"/>
  <c r="H212" i="20"/>
  <c r="F212" i="20"/>
  <c r="H211" i="20"/>
  <c r="F211" i="20"/>
  <c r="H208" i="20"/>
  <c r="F208" i="20"/>
  <c r="H207" i="20"/>
  <c r="F207" i="20"/>
  <c r="F260" i="20" s="1"/>
  <c r="H206" i="20"/>
  <c r="F206" i="20"/>
  <c r="H205" i="20"/>
  <c r="F205" i="20"/>
  <c r="H193" i="20"/>
  <c r="H192" i="20"/>
  <c r="H191" i="20"/>
  <c r="H188" i="20"/>
  <c r="D188" i="20"/>
  <c r="F188" i="20" s="1"/>
  <c r="H187" i="20"/>
  <c r="F187" i="20"/>
  <c r="H186" i="20"/>
  <c r="F186" i="20"/>
  <c r="H185" i="20"/>
  <c r="F185" i="20"/>
  <c r="H184" i="20"/>
  <c r="F184" i="20"/>
  <c r="H183" i="20"/>
  <c r="F183" i="20"/>
  <c r="H182" i="20"/>
  <c r="F182" i="20"/>
  <c r="H181" i="20"/>
  <c r="F181" i="20"/>
  <c r="H180" i="20"/>
  <c r="F180" i="20"/>
  <c r="H179" i="20"/>
  <c r="F179" i="20"/>
  <c r="H178" i="20"/>
  <c r="F178" i="20"/>
  <c r="H177" i="20"/>
  <c r="F177" i="20"/>
  <c r="H174" i="20"/>
  <c r="F174" i="20"/>
  <c r="H173" i="20"/>
  <c r="F173" i="20"/>
  <c r="H170" i="20"/>
  <c r="F170" i="20"/>
  <c r="H169" i="20"/>
  <c r="F169" i="20"/>
  <c r="H165" i="20"/>
  <c r="D161" i="20"/>
  <c r="H161" i="20" s="1"/>
  <c r="H160" i="20"/>
  <c r="H159" i="20"/>
  <c r="H156" i="20"/>
  <c r="F156" i="20"/>
  <c r="H154" i="20"/>
  <c r="F154" i="20"/>
  <c r="H153" i="20"/>
  <c r="F153" i="20"/>
  <c r="H152" i="20"/>
  <c r="F152" i="20"/>
  <c r="H151" i="20"/>
  <c r="F151" i="20"/>
  <c r="H150" i="20"/>
  <c r="F150" i="20"/>
  <c r="H148" i="20"/>
  <c r="F148" i="20"/>
  <c r="H147" i="20"/>
  <c r="F147" i="20"/>
  <c r="H146" i="20"/>
  <c r="F146" i="20"/>
  <c r="H145" i="20"/>
  <c r="F145" i="20"/>
  <c r="H144" i="20"/>
  <c r="F144" i="20"/>
  <c r="H143" i="20"/>
  <c r="F143" i="20"/>
  <c r="H142" i="20"/>
  <c r="F142" i="20"/>
  <c r="H140" i="20"/>
  <c r="F140" i="20"/>
  <c r="H139" i="20"/>
  <c r="F139" i="20"/>
  <c r="H137" i="20"/>
  <c r="F137" i="20"/>
  <c r="H136" i="20"/>
  <c r="F136" i="20"/>
  <c r="H135" i="20"/>
  <c r="F135" i="20"/>
  <c r="H134" i="20"/>
  <c r="F134" i="20"/>
  <c r="H131" i="20"/>
  <c r="F131" i="20"/>
  <c r="H130" i="20"/>
  <c r="F130" i="20"/>
  <c r="H129" i="20"/>
  <c r="F129" i="20"/>
  <c r="H128" i="20"/>
  <c r="F128" i="20"/>
  <c r="H127" i="20"/>
  <c r="F127" i="20"/>
  <c r="H126" i="20"/>
  <c r="F126" i="20"/>
  <c r="H124" i="20"/>
  <c r="F124" i="20"/>
  <c r="H123" i="20"/>
  <c r="F123" i="20"/>
  <c r="H122" i="20"/>
  <c r="F122" i="20"/>
  <c r="H121" i="20"/>
  <c r="F121" i="20"/>
  <c r="H120" i="20"/>
  <c r="F120" i="20"/>
  <c r="H119" i="20"/>
  <c r="F119" i="20"/>
  <c r="H118" i="20"/>
  <c r="F118" i="20"/>
  <c r="H116" i="20"/>
  <c r="F116" i="20"/>
  <c r="H115" i="20"/>
  <c r="F115" i="20"/>
  <c r="H114" i="20"/>
  <c r="F114" i="20"/>
  <c r="H113" i="20"/>
  <c r="F113" i="20"/>
  <c r="H112" i="20"/>
  <c r="F112" i="20"/>
  <c r="H111" i="20"/>
  <c r="F111" i="20"/>
  <c r="H110" i="20"/>
  <c r="F110" i="20"/>
  <c r="H109" i="20"/>
  <c r="F109" i="20"/>
  <c r="H108" i="20"/>
  <c r="F108" i="20"/>
  <c r="H107" i="20"/>
  <c r="F107" i="20"/>
  <c r="H104" i="20"/>
  <c r="F104" i="20"/>
  <c r="H103" i="20"/>
  <c r="F103" i="20"/>
  <c r="H102" i="20"/>
  <c r="F102" i="20"/>
  <c r="H101" i="20"/>
  <c r="F101" i="20"/>
  <c r="H100" i="20"/>
  <c r="F100" i="20"/>
  <c r="H99" i="20"/>
  <c r="F99" i="20"/>
  <c r="H98" i="20"/>
  <c r="F98" i="20"/>
  <c r="H97" i="20"/>
  <c r="F97" i="20"/>
  <c r="H96" i="20"/>
  <c r="F96" i="20"/>
  <c r="H95" i="20"/>
  <c r="F95" i="20"/>
  <c r="H92" i="20"/>
  <c r="F92" i="20"/>
  <c r="H91" i="20"/>
  <c r="F91" i="20"/>
  <c r="H90" i="20"/>
  <c r="F90" i="20"/>
  <c r="H89" i="20"/>
  <c r="F89" i="20"/>
  <c r="H88" i="20"/>
  <c r="F88" i="20"/>
  <c r="H87" i="20"/>
  <c r="F87" i="20"/>
  <c r="H86" i="20"/>
  <c r="F86" i="20"/>
  <c r="H85" i="20"/>
  <c r="F85" i="20"/>
  <c r="H84" i="20"/>
  <c r="F84" i="20"/>
  <c r="F197" i="20" s="1"/>
  <c r="H83" i="20"/>
  <c r="F83" i="20"/>
  <c r="H82" i="20"/>
  <c r="F82" i="20"/>
  <c r="H72" i="20"/>
  <c r="H71" i="20"/>
  <c r="H69" i="20"/>
  <c r="H68" i="20"/>
  <c r="H67" i="20"/>
  <c r="H64" i="20"/>
  <c r="F64" i="20"/>
  <c r="D64" i="20"/>
  <c r="H63" i="20"/>
  <c r="F63" i="20"/>
  <c r="H62" i="20"/>
  <c r="F62" i="20"/>
  <c r="H61" i="20"/>
  <c r="F61" i="20"/>
  <c r="H60" i="20"/>
  <c r="F60" i="20"/>
  <c r="H59" i="20"/>
  <c r="F59" i="20"/>
  <c r="H58" i="20"/>
  <c r="F58" i="20"/>
  <c r="H55" i="20"/>
  <c r="F55" i="20"/>
  <c r="H54" i="20"/>
  <c r="F54" i="20"/>
  <c r="H51" i="20"/>
  <c r="F51" i="20"/>
  <c r="H50" i="20"/>
  <c r="F50" i="20"/>
  <c r="H46" i="20"/>
  <c r="D42" i="20"/>
  <c r="H42" i="20" s="1"/>
  <c r="H41" i="20"/>
  <c r="H40" i="20"/>
  <c r="H37" i="20"/>
  <c r="F37" i="20"/>
  <c r="H35" i="20"/>
  <c r="F35" i="20"/>
  <c r="H33" i="20"/>
  <c r="F33" i="20"/>
  <c r="H32" i="20"/>
  <c r="F32" i="20"/>
  <c r="H30" i="20"/>
  <c r="F30" i="20"/>
  <c r="H27" i="20"/>
  <c r="F27" i="20"/>
  <c r="H24" i="20"/>
  <c r="F24" i="20"/>
  <c r="H23" i="20"/>
  <c r="F23" i="20"/>
  <c r="H22" i="20"/>
  <c r="F22" i="20"/>
  <c r="H21" i="20"/>
  <c r="F21" i="20"/>
  <c r="H20" i="20"/>
  <c r="F20" i="20"/>
  <c r="H19" i="20"/>
  <c r="F19" i="20"/>
  <c r="H16" i="20"/>
  <c r="F16" i="20"/>
  <c r="H15" i="20"/>
  <c r="F15" i="20"/>
  <c r="H14" i="20"/>
  <c r="F14" i="20"/>
  <c r="H13" i="20"/>
  <c r="F13" i="20"/>
  <c r="H12" i="20"/>
  <c r="F12" i="20"/>
  <c r="F74" i="20" s="1"/>
  <c r="H11" i="20"/>
  <c r="F11" i="20"/>
  <c r="D53" i="19"/>
  <c r="F53" i="19" s="1"/>
  <c r="H52" i="19"/>
  <c r="F52" i="19"/>
  <c r="H51" i="19"/>
  <c r="F51" i="19"/>
  <c r="H50" i="19"/>
  <c r="F50" i="19"/>
  <c r="H49" i="19"/>
  <c r="F49" i="19"/>
  <c r="H48" i="19"/>
  <c r="F48" i="19"/>
  <c r="H47" i="19"/>
  <c r="F47" i="19"/>
  <c r="H46" i="19"/>
  <c r="F46" i="19"/>
  <c r="H45" i="19"/>
  <c r="F45" i="19"/>
  <c r="H42" i="19"/>
  <c r="H38" i="19"/>
  <c r="H37" i="19"/>
  <c r="H34" i="19"/>
  <c r="F34" i="19"/>
  <c r="H33" i="19"/>
  <c r="F33" i="19"/>
  <c r="H32" i="19"/>
  <c r="F32" i="19"/>
  <c r="H31" i="19"/>
  <c r="F31" i="19"/>
  <c r="H28" i="19"/>
  <c r="F28" i="19"/>
  <c r="H27" i="19"/>
  <c r="F27" i="19"/>
  <c r="H24" i="19"/>
  <c r="F24" i="19"/>
  <c r="H23" i="19"/>
  <c r="F23" i="19"/>
  <c r="H22" i="19"/>
  <c r="F22" i="19"/>
  <c r="H21" i="19"/>
  <c r="F21" i="19"/>
  <c r="H20" i="19"/>
  <c r="F20" i="19"/>
  <c r="H19" i="19"/>
  <c r="F19" i="19"/>
  <c r="H16" i="19"/>
  <c r="F16" i="19"/>
  <c r="H15" i="19"/>
  <c r="F15" i="19"/>
  <c r="H14" i="19"/>
  <c r="F14" i="19"/>
  <c r="H13" i="19"/>
  <c r="F13" i="19"/>
  <c r="H12" i="19"/>
  <c r="F12" i="19"/>
  <c r="H11" i="19"/>
  <c r="F11" i="19"/>
  <c r="H10" i="19"/>
  <c r="F10" i="19"/>
  <c r="H9" i="19"/>
  <c r="F9" i="19"/>
  <c r="F55" i="19" s="1"/>
  <c r="H113" i="18"/>
  <c r="F113" i="18"/>
  <c r="H111" i="18"/>
  <c r="F111" i="18"/>
  <c r="H109" i="18"/>
  <c r="H108" i="18"/>
  <c r="H107" i="18"/>
  <c r="H104" i="18"/>
  <c r="H103" i="18"/>
  <c r="F103" i="18"/>
  <c r="H102" i="18"/>
  <c r="F102" i="18"/>
  <c r="H100" i="18"/>
  <c r="F100" i="18"/>
  <c r="H98" i="18"/>
  <c r="F98" i="18"/>
  <c r="H93" i="18"/>
  <c r="F93" i="18"/>
  <c r="H83" i="18"/>
  <c r="F83" i="18"/>
  <c r="H73" i="18"/>
  <c r="F73" i="18"/>
  <c r="H64" i="18"/>
  <c r="F64" i="18"/>
  <c r="H54" i="18"/>
  <c r="H115" i="18" s="1"/>
  <c r="F54" i="18"/>
  <c r="H45" i="18"/>
  <c r="F45" i="18"/>
  <c r="H36" i="18"/>
  <c r="F36" i="18"/>
  <c r="H8" i="18"/>
  <c r="F8" i="18"/>
  <c r="F379" i="20" l="1"/>
  <c r="H55" i="19"/>
  <c r="H379" i="20"/>
  <c r="H251" i="20"/>
  <c r="H53" i="19"/>
  <c r="C42" i="17" l="1"/>
  <c r="C27" i="17"/>
  <c r="C19" i="17"/>
  <c r="C29" i="1" l="1"/>
  <c r="C32" i="1" l="1"/>
  <c r="C31" i="1"/>
  <c r="C30" i="1"/>
  <c r="C22" i="1" l="1"/>
  <c r="C23" i="1"/>
  <c r="C26" i="1"/>
  <c r="C25" i="1"/>
  <c r="C24" i="1"/>
  <c r="C21" i="1"/>
  <c r="C20" i="1"/>
  <c r="C18" i="1"/>
  <c r="C19" i="1"/>
  <c r="C7" i="1"/>
  <c r="C8" i="1"/>
  <c r="C6" i="1"/>
  <c r="C5" i="1"/>
  <c r="C4" i="1" l="1"/>
  <c r="C34" i="1" s="1"/>
  <c r="C13" i="17" l="1"/>
  <c r="C49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Preferred Customer</author>
  </authors>
  <commentList>
    <comment ref="D7" authorId="0" shapeId="0" xr:uid="{D51CE0ED-F0D9-4806-8652-AA5C6F6DB64C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8" authorId="0" shapeId="0" xr:uid="{C0B96EC3-09C7-4B42-A01F-94DA04B69876}">
      <text>
        <r>
          <rPr>
            <sz val="8"/>
            <color indexed="81"/>
            <rFont val="Tahoma"/>
            <family val="2"/>
            <charset val="238"/>
          </rPr>
          <t>Vyplňte 2. riadok podľa potreby.</t>
        </r>
      </text>
    </comment>
    <comment ref="D20" authorId="0" shapeId="0" xr:uid="{FE2DB38F-63A5-4264-A001-7B279E4D8D57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21" authorId="0" shapeId="0" xr:uid="{6C893112-CC0A-4A91-A87F-B0DDA5E549F7}">
      <text>
        <r>
          <rPr>
            <sz val="8"/>
            <color indexed="81"/>
            <rFont val="Tahoma"/>
            <family val="2"/>
            <charset val="238"/>
          </rPr>
          <t>Vyplňte 2. riadok podľa potreby.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Preferred Customer</author>
  </authors>
  <commentList>
    <comment ref="D7" authorId="0" shapeId="0" xr:uid="{F6174488-CDA5-448F-B73D-3221F62D723E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8" authorId="0" shapeId="0" xr:uid="{2CA579B1-F70E-4CED-BFCF-9D9C570A855F}">
      <text>
        <r>
          <rPr>
            <sz val="8"/>
            <color indexed="81"/>
            <rFont val="Tahoma"/>
            <family val="2"/>
            <charset val="238"/>
          </rPr>
          <t>Vyplňte 2. riadok podľa potreby.</t>
        </r>
      </text>
    </comment>
    <comment ref="D20" authorId="0" shapeId="0" xr:uid="{2880A55E-8C48-44AA-88A6-ACB2315C7C68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21" authorId="0" shapeId="0" xr:uid="{90F63CCC-FDBE-4FA2-958B-E7070C41F1E7}">
      <text>
        <r>
          <rPr>
            <sz val="8"/>
            <color indexed="81"/>
            <rFont val="Tahoma"/>
            <family val="2"/>
            <charset val="238"/>
          </rPr>
          <t>Vyplňte 2. riadok podľa potreby.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Preferred Customer</author>
  </authors>
  <commentList>
    <comment ref="D7" authorId="0" shapeId="0" xr:uid="{E8E3AFA7-27FD-4DCD-8D4A-BC3F91D5B375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8" authorId="0" shapeId="0" xr:uid="{EAF752C2-4143-4C7F-B71A-7C078F298DAB}">
      <text>
        <r>
          <rPr>
            <sz val="8"/>
            <color indexed="81"/>
            <rFont val="Tahoma"/>
            <family val="2"/>
            <charset val="238"/>
          </rPr>
          <t>Vyplňte 2. riadok podľa potreby.</t>
        </r>
      </text>
    </comment>
    <comment ref="D20" authorId="0" shapeId="0" xr:uid="{91470DD2-05F3-44F0-A438-57C14752128D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21" authorId="0" shapeId="0" xr:uid="{A7B051DD-0D7C-48D1-A51C-51F46F4E601E}">
      <text>
        <r>
          <rPr>
            <sz val="8"/>
            <color indexed="81"/>
            <rFont val="Tahoma"/>
            <family val="2"/>
            <charset val="238"/>
          </rPr>
          <t>Vyplňte 2. riadok podľa potreby.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Preferred Customer</author>
  </authors>
  <commentList>
    <comment ref="D7" authorId="0" shapeId="0" xr:uid="{A5BEE4A3-E782-4525-AF42-CC24A9027D83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8" authorId="0" shapeId="0" xr:uid="{31980928-D44E-4F39-B488-4B79769D6D4F}">
      <text>
        <r>
          <rPr>
            <sz val="8"/>
            <color indexed="81"/>
            <rFont val="Tahoma"/>
            <family val="2"/>
            <charset val="238"/>
          </rPr>
          <t>Vyplňte 2. riadok podľa potreby.</t>
        </r>
      </text>
    </comment>
    <comment ref="D20" authorId="0" shapeId="0" xr:uid="{1A15FE6B-C95C-4EE6-9D3A-75EFC7AB2DDA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21" authorId="0" shapeId="0" xr:uid="{C3CC017B-15C4-4683-A7F1-AC369ACA2AC9}">
      <text>
        <r>
          <rPr>
            <sz val="8"/>
            <color rgb="FF000000"/>
            <rFont val="Tahoma"/>
            <family val="2"/>
            <charset val="238"/>
          </rPr>
          <t>Vyplňte 2. riadok podľa potreby.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Preferred Customer</author>
  </authors>
  <commentList>
    <comment ref="D7" authorId="0" shapeId="0" xr:uid="{072FD35D-4B75-4A2F-B62E-0B870397A1C2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8" authorId="0" shapeId="0" xr:uid="{C0797468-5285-4887-93FE-12BDB6B25B8B}">
      <text>
        <r>
          <rPr>
            <sz val="8"/>
            <color indexed="81"/>
            <rFont val="Tahoma"/>
            <family val="2"/>
            <charset val="238"/>
          </rPr>
          <t>Vyplňte 2. riadok podľa potreby.</t>
        </r>
      </text>
    </comment>
    <comment ref="D20" authorId="0" shapeId="0" xr:uid="{90572673-5D53-47B8-80AE-C605DAB4BC56}">
      <text>
        <r>
          <rPr>
            <sz val="8"/>
            <color indexed="81"/>
            <rFont val="Tahoma"/>
            <family val="2"/>
            <charset val="238"/>
          </rPr>
          <t>Vyplňte 1. riadok podľa potreby.</t>
        </r>
      </text>
    </comment>
    <comment ref="D21" authorId="0" shapeId="0" xr:uid="{B30BD9DE-C6C1-433D-9350-2827A5B06F99}">
      <text>
        <r>
          <rPr>
            <sz val="8"/>
            <color rgb="FF000000"/>
            <rFont val="Tahoma"/>
            <family val="2"/>
            <charset val="238"/>
          </rPr>
          <t>Vyplňte 2. riadok podľa potreby.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<sst xmlns="http://schemas.openxmlformats.org/spreadsheetml/2006/main" count="9152" uniqueCount="2081">
  <si>
    <t>MH TEPLÁRENSKÝ HOLDING, a.s. TURBÍNOVÁ 3, 831 04 BRATISLAVA</t>
  </si>
  <si>
    <t>AKUMULÁCIA TEPELNEJ ENERGIE</t>
  </si>
  <si>
    <t xml:space="preserve">H - CELKOVÉ NÁKLADY STAVBY </t>
  </si>
  <si>
    <t>E – DOKUMENTÁCIA PREVÁDZKOVÝCH SÚBOROV</t>
  </si>
  <si>
    <t>Technologická časť</t>
  </si>
  <si>
    <t>Technologické zariadenia  PS 42   ( Strojno-tech. časť )</t>
  </si>
  <si>
    <t>Údaje sa aktualizuju  po nacenení jednotlivých záložiek a súborov</t>
  </si>
  <si>
    <t>Potrubné systémy pre jednotlivé PS</t>
  </si>
  <si>
    <t>PS41 - Demontáž časti technológie mazutového hospodárstva</t>
  </si>
  <si>
    <t>PS42 - Akumulácia tepla</t>
  </si>
  <si>
    <t>Armatúry ručné vrátane montáže</t>
  </si>
  <si>
    <t>Armatúry s pneu pohonom vrátane montáže</t>
  </si>
  <si>
    <t>SPOLU Technologická časť ( 1-5 )</t>
  </si>
  <si>
    <t>Elektro časť</t>
  </si>
  <si>
    <t>DPS 43.1 Prevádzkový rozvod silnoprúdu</t>
  </si>
  <si>
    <t>DPS 43.2 Elektroinštalácia a uzemnenie</t>
  </si>
  <si>
    <t>PS 44 Automatizovaný systém kontroly a riadenia prevádzky Akumulácie</t>
  </si>
  <si>
    <t>SPOLU Elektro časť ( 12-14)</t>
  </si>
  <si>
    <t>Podporné činnosti pre realizáciu stavby:</t>
  </si>
  <si>
    <t>Koordinácia stavby/inžinierska činnosť, Autorizovaný dozor</t>
  </si>
  <si>
    <t>Položky je nutné zapísať  do tychto buniek</t>
  </si>
  <si>
    <t>Geodetické práce - vytýčenie, zameranie skutočného stavu, geometrický oddeľovací plán</t>
  </si>
  <si>
    <t>Vybavenie staveniska (vrátane prívodu elektriny pre výstavbu)</t>
  </si>
  <si>
    <t>Sťažené prevádzkové podmienky</t>
  </si>
  <si>
    <t>SPOLU ( 21-24 )</t>
  </si>
  <si>
    <t>Prevádzkové vplyvy</t>
  </si>
  <si>
    <t>Prefukovanie a čistenie potrubí DN15 - DN500</t>
  </si>
  <si>
    <t>Tlaková skúška tesnosti a pevnosti</t>
  </si>
  <si>
    <t>Počiatočná revízia, uvedenie do prevádzky, zaškolenie obsluhy</t>
  </si>
  <si>
    <t>Meranie a skúšky pre skúšobnú prevádzku</t>
  </si>
  <si>
    <t>Meranie a  skúšky pre komerčnú prevádzku a certifikáciu</t>
  </si>
  <si>
    <t>Uvedenie do prevádzky jednotlivých technólogií  výrobcami</t>
  </si>
  <si>
    <t>Komplexné vyskúšanie</t>
  </si>
  <si>
    <t xml:space="preserve">Účasť na skúšobnej prevádzke </t>
  </si>
  <si>
    <t>Garančné skúšky vrátane projektu garančného merania</t>
  </si>
  <si>
    <t xml:space="preserve">Kontrola zvarov </t>
  </si>
  <si>
    <t>Značenie potrubí a zariadení štítkami, samolepiacimi fóliami a tabuľami</t>
  </si>
  <si>
    <t>Transport a manipulácia</t>
  </si>
  <si>
    <t>SPOLU ( 31-41 )</t>
  </si>
  <si>
    <t>D – DOKUMENTÁCIA STAVEBNÝCH OBJEKTOV   SO 31 -SO 36</t>
  </si>
  <si>
    <t xml:space="preserve">Projekčné práce: RP + Dokumentácia skutočného vyhotovenia + Autorský dozor </t>
  </si>
  <si>
    <t>Inžinierska činnosť</t>
  </si>
  <si>
    <t>SPOLU ZA DIELO Cena bez DPH</t>
  </si>
  <si>
    <t>Spoločné pre všetky PS</t>
  </si>
  <si>
    <t>Technologické zariadenia</t>
  </si>
  <si>
    <t>Zoznam armatúr (ručné)</t>
  </si>
  <si>
    <t xml:space="preserve">Montáž </t>
  </si>
  <si>
    <t>Zoznam armatúr (s pohonom)</t>
  </si>
  <si>
    <t xml:space="preserve">Tlakové skúšky podľa platných predpisov </t>
  </si>
  <si>
    <t xml:space="preserve">Úradné skúšky podľa platných predpisov </t>
  </si>
  <si>
    <t>Projekčné práce RP + Dokumentácia skutočného vyhotovenia</t>
  </si>
  <si>
    <t>PS31 - Strojovňa motorov</t>
  </si>
  <si>
    <t>PS32 - Vyk. voda</t>
  </si>
  <si>
    <t>PS33 - Spalinové cesty</t>
  </si>
  <si>
    <t>PS34 - Kompresorová stanica</t>
  </si>
  <si>
    <t>PS35 - Privod paliva</t>
  </si>
  <si>
    <t xml:space="preserve">             CPS 5.2</t>
  </si>
  <si>
    <t>PS36 - Hospodárstvo oleja</t>
  </si>
  <si>
    <t>PS37 - Vetranie</t>
  </si>
  <si>
    <t>PS40 - Demontáž</t>
  </si>
  <si>
    <t>PS 41</t>
  </si>
  <si>
    <t>PS 42</t>
  </si>
  <si>
    <t>PS 43</t>
  </si>
  <si>
    <t>Spoločné položky</t>
  </si>
  <si>
    <t>SPOLU</t>
  </si>
  <si>
    <t>M.j.</t>
  </si>
  <si>
    <t>Množstvo</t>
  </si>
  <si>
    <t>Hmotnosť v kg</t>
  </si>
  <si>
    <t>Cena bez DPH v EURO</t>
  </si>
  <si>
    <t>Por.č.</t>
  </si>
  <si>
    <t xml:space="preserve">      Názov</t>
  </si>
  <si>
    <t>Jednotková</t>
  </si>
  <si>
    <t>Celková</t>
  </si>
  <si>
    <t>ks/bm/set</t>
  </si>
  <si>
    <t>v kg</t>
  </si>
  <si>
    <t>za bm, ks, set</t>
  </si>
  <si>
    <t>EURO</t>
  </si>
  <si>
    <t>PS 42–STROJNO-TECHNOLOGICKÁ ČASŤ</t>
  </si>
  <si>
    <t>PS42 - AKUMULÁCIA TEPLA</t>
  </si>
  <si>
    <t>1.</t>
  </si>
  <si>
    <t>Akumulačná nádrž 3000 m3 s príslušenstvom</t>
  </si>
  <si>
    <t>ks</t>
  </si>
  <si>
    <r>
      <t>Objem akumulačnej nádrže   .................................. 3000m</t>
    </r>
    <r>
      <rPr>
        <vertAlign val="superscript"/>
        <sz val="11"/>
        <rFont val="Calibri"/>
        <family val="2"/>
        <charset val="238"/>
        <scheme val="minor"/>
      </rPr>
      <t>3</t>
    </r>
  </si>
  <si>
    <t>Tepelný spád nabíjania / max. teplota     ................ 90/60°C  max. vstupná teplota do ak. 95°C</t>
  </si>
  <si>
    <r>
      <t>Prietok/výkon akumulátora   .................................. 600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/h  / 20 MW</t>
    </r>
  </si>
  <si>
    <t>Priemer / výška nádrže    ........................................ 16 / 21,1 m</t>
  </si>
  <si>
    <t>Teplota teplej/ studenej vody / min. teplota.......... 90/60°C /50°C</t>
  </si>
  <si>
    <t>Maximálna vtoková rýchlosť vody .......................... 0,2 m/s</t>
  </si>
  <si>
    <t>Maximálny pretlak vnútorný/ vonkajší.................... 2,5 / 0,5 kPa</t>
  </si>
  <si>
    <t>Max. tlak pary pre antikoróznu ochranu................. 50 kPa</t>
  </si>
  <si>
    <t>Tepelné stráty  akumulátora pri -15°C /3,8°;C ........ 20/16 kW</t>
  </si>
  <si>
    <t>Korozný prídavok ..................................................... 1 mm</t>
  </si>
  <si>
    <t>Tepelná účinnosť akumulátoru s iz. Základu ............ 99,9 %</t>
  </si>
  <si>
    <t>Celková hmotnosť prázdného akumulátora  ............ 255 t</t>
  </si>
  <si>
    <t>vrátane vostavieb a izolácie</t>
  </si>
  <si>
    <t>Príslušenstvo nádrže</t>
  </si>
  <si>
    <t>Teleso nádrže zahŕňajúce zvarované plechové dno, valcový plašť vrátane vystuženia, strop vrátane vystuženia, potrubné hrdla pre pripojenie armatúr, prístupové schodiky k plošine na streche.</t>
  </si>
  <si>
    <t>Vnútorná vostavba teplej aj studenej vody pre zaistenie rovnomerného prívodu teplej aj studenej vody a vrstvenie teplotných hladín</t>
  </si>
  <si>
    <t>Poistné ventily pretlakový aj podtlakový</t>
  </si>
  <si>
    <t>Kontrolný prielez v plášti nádrže aj v streche DN 600, PN6</t>
  </si>
  <si>
    <t>Potrubie prepadu, vypúšťanie, potrubie prívodu pary</t>
  </si>
  <si>
    <t>Zariadenie antikoroznej ochrany vnútorného priestoru nad hladinou v nádrži parným vankúšom</t>
  </si>
  <si>
    <t>Obslužná plošinka a rebrík</t>
  </si>
  <si>
    <t xml:space="preserve">10 ks snímačov teploty s jímkou, 1 x radarový snímač hladiny, 1 x snímač tlaku pary nad hladinou vody v nádrži v parnom vankúši. 1 x manometer, </t>
  </si>
  <si>
    <t>1x uzatvárací ventil vypúšťania ručný, 1 x uzatváracia armatúra teplej aj studenej vody</t>
  </si>
  <si>
    <t>Výroba, doprava a montáž dielov nádrže, skúšky, revízie a uvedenie do prevádzky, dodávateľská dokumentácia</t>
  </si>
  <si>
    <t>2.</t>
  </si>
  <si>
    <r>
      <t xml:space="preserve">Doskový výmenník tepla č.8 A,  8 B, </t>
    </r>
    <r>
      <rPr>
        <sz val="10"/>
        <color indexed="8"/>
        <rFont val="Arial CE"/>
        <charset val="238"/>
      </rPr>
      <t>vrátane Snímateľnej izolácie</t>
    </r>
  </si>
  <si>
    <t>Počet výmenníkov / tepelný výkon   ...................... 2 ks/ 10 MWt</t>
  </si>
  <si>
    <r>
      <t>Max. prietok výmenníkom   ...................................300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 h</t>
    </r>
  </si>
  <si>
    <t>Max. tlaková strata /teplo vým. plocha  .................50 kPa / 402 m2</t>
  </si>
  <si>
    <t>Konštrukčný tlak výmenníkov / DN hrdiel   ............. PN 25 /  DN 200/PN 25</t>
  </si>
  <si>
    <t>Teplotný spád primár nom. 90/60°C, ( pri akumulácii z KGJ ) Teplotný spád akumulácia nom. 87/57°C, max  teplota primáru 120°C pri akumulácii z TG</t>
  </si>
  <si>
    <t>Cirkulačné čerpadla primárneho okruhu ( okruhu HV)  :</t>
  </si>
  <si>
    <t>Parametre sú len orientačné, čerpadla je nutne navrhnuť  v RP podľa vybraných výmenníkov, suvisiacích zariadení a návrhu potrubia</t>
  </si>
  <si>
    <t>3.</t>
  </si>
  <si>
    <t xml:space="preserve">Horizontálne odstredivé čerpadlo ČA4 </t>
  </si>
  <si>
    <t xml:space="preserve">Dopravné množstvo  nom. / min.            600 t/h   / 200 t/h   </t>
  </si>
  <si>
    <t>Výtlačná výška čerpadla                           16,5 m</t>
  </si>
  <si>
    <t xml:space="preserve">Výkon  motora čerpadla                           45 kW,   400V, 82A, 50 Hz,  ovládane frekvenčným meničom        </t>
  </si>
  <si>
    <t xml:space="preserve">Dovolený pracovný tlak                            2,5 MPa                          </t>
  </si>
  <si>
    <t>4.</t>
  </si>
  <si>
    <r>
      <t>Horizontálne odstredivé čerpadlo ČA6</t>
    </r>
    <r>
      <rPr>
        <sz val="11"/>
        <rFont val="Calibri"/>
        <family val="2"/>
        <charset val="238"/>
        <scheme val="minor"/>
      </rPr>
      <t xml:space="preserve"> </t>
    </r>
  </si>
  <si>
    <t xml:space="preserve">Dopravné množstvo  nom. / min.            300 t/h   / 50 t/h   </t>
  </si>
  <si>
    <t>Výtlačná výška čerpadla                            13 m</t>
  </si>
  <si>
    <t>Účinnosť  čerpadla min.                            77 %</t>
  </si>
  <si>
    <t xml:space="preserve">Výkon  motora čerpadla                           18,5 kW,   400V, 37A, 50 Hz,  ovládane frekvenčným meničom        </t>
  </si>
  <si>
    <t xml:space="preserve">Čerpadlo PN                      sanie:  DN 200, PN 25      výtlak: DN 150, PN 25         </t>
  </si>
  <si>
    <t>Cirkulačné čerpadla sekundárneho okruhu ( okruhu akumulátora)  :</t>
  </si>
  <si>
    <t>5.</t>
  </si>
  <si>
    <t>Horizontálne odstredivé čerpadlo ČA3</t>
  </si>
  <si>
    <t>Výtlačná výška čerpadla                           18 m</t>
  </si>
  <si>
    <t xml:space="preserve">Čerpadlo PN                  sanie:  DN 300, PN 10      výtlak: DN 250, PN 10         </t>
  </si>
  <si>
    <t xml:space="preserve">Dovolený pracovný tlak                            1 MPa                          </t>
  </si>
  <si>
    <t xml:space="preserve">Teplota dopravovaného média               50-95°C,  max  110°C                    </t>
  </si>
  <si>
    <t>6.</t>
  </si>
  <si>
    <r>
      <t xml:space="preserve">Horizontálne odstredivé čerpadlo </t>
    </r>
    <r>
      <rPr>
        <b/>
        <sz val="11"/>
        <rFont val="Calibri"/>
        <family val="2"/>
        <charset val="238"/>
        <scheme val="minor"/>
      </rPr>
      <t>ČA5</t>
    </r>
    <r>
      <rPr>
        <sz val="11"/>
        <rFont val="Calibri"/>
        <family val="2"/>
        <charset val="238"/>
        <scheme val="minor"/>
      </rPr>
      <t xml:space="preserve"> </t>
    </r>
  </si>
  <si>
    <t xml:space="preserve">Dopravné množstvo  nom. / min.            300 t/h   / 80 t/h   </t>
  </si>
  <si>
    <t>Výtlačná výška čerpadla                            15 m</t>
  </si>
  <si>
    <t xml:space="preserve">Čerpadlo PN                             sanie:  DN 250, PN 10      výtlak: DN 200, PN 10         </t>
  </si>
  <si>
    <t xml:space="preserve">Dovolený pracovný tlak                            1  MPa                          </t>
  </si>
  <si>
    <t>Teplota dopravovaného média               50-95°C,  max  110°</t>
  </si>
  <si>
    <t>Čerpadlo havarijného dopúšťania do horucovodu z akumulačného okruhu:</t>
  </si>
  <si>
    <t>7.</t>
  </si>
  <si>
    <r>
      <t xml:space="preserve">Horizontálne odstredivé viacstupňové čerpadlo </t>
    </r>
    <r>
      <rPr>
        <b/>
        <sz val="11"/>
        <rFont val="Calibri"/>
        <family val="2"/>
        <charset val="238"/>
        <scheme val="minor"/>
      </rPr>
      <t>DČ7</t>
    </r>
    <r>
      <rPr>
        <sz val="11"/>
        <rFont val="Calibri"/>
        <family val="2"/>
        <charset val="238"/>
        <scheme val="minor"/>
      </rPr>
      <t xml:space="preserve"> </t>
    </r>
  </si>
  <si>
    <t xml:space="preserve">Dopravné množstvo  nom. / min.            100 t/h   / 30 t/h   </t>
  </si>
  <si>
    <t>Výtlačná výška čerpadla                            70 m</t>
  </si>
  <si>
    <t>Účinnosť  čerpadla min.                            74,5 %</t>
  </si>
  <si>
    <t xml:space="preserve">Výkon  motora čerpadla                           30 kW,   400V, 55A, 50 Hz,  ovládane frekvenčným meničom        </t>
  </si>
  <si>
    <t xml:space="preserve">Čerpadlo PN                           sanie:  DN 200, PN 25      výtlak: DN 125, PN 63         </t>
  </si>
  <si>
    <t xml:space="preserve">Dovolený pracovný tlak                            2,5  MPa                          </t>
  </si>
  <si>
    <t>DPS 42.5 – PRÍPRAVA A ROZVODY OVLÁDACIEHO VZDUCHU</t>
  </si>
  <si>
    <t>8.</t>
  </si>
  <si>
    <t>Vzdušník LV 1011L, 1m3, PN 10,</t>
  </si>
  <si>
    <t xml:space="preserve">ks </t>
  </si>
  <si>
    <t xml:space="preserve">Obojstranne žiarovo  pozinkovaný,priemer 800 mm, výška 2380 mm </t>
  </si>
  <si>
    <t xml:space="preserve"> vstup 2", výstup 2", </t>
  </si>
  <si>
    <t>S príslušenstvom, (poistný ventil, tlakomer)</t>
  </si>
  <si>
    <t>9.</t>
  </si>
  <si>
    <r>
      <rPr>
        <b/>
        <sz val="10"/>
        <rFont val="Arial CE"/>
        <charset val="238"/>
      </rPr>
      <t>Skrutkový kompresor</t>
    </r>
    <r>
      <rPr>
        <sz val="10"/>
        <rFont val="Arial CE"/>
        <family val="2"/>
        <charset val="238"/>
      </rPr>
      <t xml:space="preserve">  ( 1+1) s výkonom:  11 kW, 0,8 MPa, množstvo nasávacieho vzduchu 93-95 Nm3/h  </t>
    </r>
  </si>
  <si>
    <t>10.</t>
  </si>
  <si>
    <r>
      <rPr>
        <b/>
        <sz val="10"/>
        <rFont val="Arial CE"/>
        <charset val="238"/>
      </rPr>
      <t>Sušič stlačeného vzduchu</t>
    </r>
    <r>
      <rPr>
        <sz val="10"/>
        <rFont val="Arial CE"/>
        <family val="2"/>
        <charset val="238"/>
      </rPr>
      <t>: prietok asi 120 Nm3/h, rosný bod  -30 °C</t>
    </r>
  </si>
  <si>
    <t>El. odvádzač kondenzátu  PN 16, Výkonnosť 2,5-5m3/h</t>
  </si>
  <si>
    <t xml:space="preserve">Odlučovač oleja z kondenzátu  PN16, kapacita pri referenčných hodnotách 10 m3/min </t>
  </si>
  <si>
    <t>Uvedeie kompresorov do prevádzky a doprava</t>
  </si>
  <si>
    <t>11.</t>
  </si>
  <si>
    <t>Vetranie strojovne Akumulácie</t>
  </si>
  <si>
    <t>protidažďová žalúzia v kombinácii s uzatváracou klapkou s ručným ovládaními na úrovni +0,000,  celková plocha 2,88m2 (prívod vzduchu) ( 2 x 1,2 x 1,2m ) Protipožiarná odolnosť podľa projektu protipožiarnej bezpečnosti stavby B1</t>
  </si>
  <si>
    <t>protidažďová vyfúkova žalúzia v kombinácii s uzatváracími klapkami so servopohonmi na úrovni +6,7  celková plocha 1,44 m2 (odvod vzduchu aeráciou) ( 1 x 1,2 x 1,2 m )  Protipožiarná odolnosť podľa projektu protipožiarnej bezpečnosti stavby B1</t>
  </si>
  <si>
    <t>odvodný ventilátor s pretlakovými žalúziami na na úrovni +6,7;  celkový vzduchový výkon 15000 m3/h  ( nútený odvod vzduchu)</t>
  </si>
  <si>
    <t>12.</t>
  </si>
  <si>
    <t xml:space="preserve">Teplovzdušná vykurovacia jednotka 2x 50-60 kW, </t>
  </si>
  <si>
    <t>400V, vzduchový výkon cca 5700m3/h</t>
  </si>
  <si>
    <t>13.</t>
  </si>
  <si>
    <t>Príslušenstvo, 1 x ovladač+2x ventil so servopohonom, konzoly</t>
  </si>
  <si>
    <t>kg</t>
  </si>
  <si>
    <t>€</t>
  </si>
  <si>
    <t>PS 41 - DEMONTÁŽ ČASTI TECHNOLÓGIE MAZUTOVÉHO HOSPODÁRSTVA</t>
  </si>
  <si>
    <t>POTRUBIE A ARMATÚRY</t>
  </si>
  <si>
    <t>Rúra oceľová bezšvová podľa EN 10216-2, P265GH</t>
  </si>
  <si>
    <t>DN 50  (Ø60,3x2,9)</t>
  </si>
  <si>
    <t>m</t>
  </si>
  <si>
    <t>R2</t>
  </si>
  <si>
    <t>DN 80  (Ø88,9x3,2)</t>
  </si>
  <si>
    <t>DN 100  (Ø114,3x3,6)</t>
  </si>
  <si>
    <t>DN 150  (Ø168,3x4,5)</t>
  </si>
  <si>
    <t>DN 200  (Ø219,1x6,3)</t>
  </si>
  <si>
    <t>DN 300  (Ø323,9x7,1)</t>
  </si>
  <si>
    <t>DN 500  (Ø508x11)</t>
  </si>
  <si>
    <t>DN 600  (Ø610x11)</t>
  </si>
  <si>
    <t>Koleno, 3D, R=1,5 DN, 90°, EN10253-2, P235GH</t>
  </si>
  <si>
    <t>Dno oceľové mat. P235GH</t>
  </si>
  <si>
    <t>Príruba privarovacia s krkom, typ 11, STN EN1092-1, P245GH, PN 16</t>
  </si>
  <si>
    <t>Miestne merania</t>
  </si>
  <si>
    <t>Miestne meranie tlaku</t>
  </si>
  <si>
    <t>set</t>
  </si>
  <si>
    <t>Miestne meranie teploty</t>
  </si>
  <si>
    <t>DOPLNKOVÉ  KONŠTRUKCIE</t>
  </si>
  <si>
    <t>z profilového materiálu</t>
  </si>
  <si>
    <t>vrátane uloženia potrubia</t>
  </si>
  <si>
    <t>IZOLÁCIE</t>
  </si>
  <si>
    <t>kg/m</t>
  </si>
  <si>
    <t>Tep. izolácia potrubia DN50 s minerálnou vlnou hr. 40mm</t>
  </si>
  <si>
    <t>m2</t>
  </si>
  <si>
    <t>Tep. izolácia potrubia DN80 s minerálnou vlnou hr. 40mm</t>
  </si>
  <si>
    <t>Tep. izolácia potrubia DN100 s minerálnou vlnou hr. 50mm</t>
  </si>
  <si>
    <t>Tep. izolácia potrubia DN150 s minerálnou vlnou hr. 100mm</t>
  </si>
  <si>
    <t>Tep. izolácia potrubia DN200 s minerálnou vlnou hr. 100mm</t>
  </si>
  <si>
    <t>Tep. izolácia potrubia DN300 s minerálnou vlnou hr. 120mm</t>
  </si>
  <si>
    <t>Tep. izolácia potrubia DN500 s minerálnou vlnou hr. 120mm</t>
  </si>
  <si>
    <t>Tep. izolácia potrubia DN600 s minerálnou vlnou hr. 120mm</t>
  </si>
  <si>
    <t>Oplechovanie pozinkovaným plechom hr. 1mm</t>
  </si>
  <si>
    <t>Spolu: PS 41</t>
  </si>
  <si>
    <t>PS 42 - AKUMULÁCIA TEPLA</t>
  </si>
  <si>
    <t>DPS 42.1 - Akumulačná nádrž</t>
  </si>
  <si>
    <t>DN 15  (Ø21x2,3)</t>
  </si>
  <si>
    <t>DN 25  (Ø33,7x2,6)</t>
  </si>
  <si>
    <t>Príruba privarovacia s krkom, typ 11, STN EN1092-1, P245GH, PN 10</t>
  </si>
  <si>
    <t>Príruba privarovacia s krkom, typ 11, STN EN1092-1, P245GH, PN 25</t>
  </si>
  <si>
    <t>Príruba privarovacia s krkom, typ 11, STN EN1092-1, P245GH, PN 40</t>
  </si>
  <si>
    <t xml:space="preserve">Návarký pre snímače tlaku a teploty </t>
  </si>
  <si>
    <t>NÁTERY</t>
  </si>
  <si>
    <t>Po namontovaní sa potrubie natrie 1x základným a 2x krycím náterom :</t>
  </si>
  <si>
    <t>Nátery potrubia a armatúr syntetické S 2000 - 1x základný n.</t>
  </si>
  <si>
    <t>Nátery potrubia a armatúr RAL 6019 (pastelová zelená)-horúcovod, RAL5015 (modrá svetlá)-stlačený vzduch, RAL8024 (hnedá kávová)-olejové potrubie, RAL2002 (červená rumelková)-para  - 2x krycí náter</t>
  </si>
  <si>
    <t>Oceľová konštrukcia sa natrie 1x základným a 2x krycím náterom:</t>
  </si>
  <si>
    <t>Nátery technolog. oceľ. konštrukcií syntet. S 2000 - základný n.</t>
  </si>
  <si>
    <t>Nátery technolog. oceľ. konštrukcií RAL 5024 (jasno modrá) - 2x krycí náter</t>
  </si>
  <si>
    <t>Tep. izolácia potrubia DN15 s minerálnou vlnou hr. 30mm</t>
  </si>
  <si>
    <t>Tep. izolácia potrubia DN25 s minerálnou vlnou hr. 40mm</t>
  </si>
  <si>
    <t>Tep. izolácia potrubia DN50 s minerálnou vlnou hr. 50mm</t>
  </si>
  <si>
    <t>Tep. izolácia potrubia DN80 s minerálnou vlnou hr. 60mm</t>
  </si>
  <si>
    <t>Tep. izolácia potrubia DN100 s minerálnou vlnou hr. 100mm</t>
  </si>
  <si>
    <t>LEŠENIE</t>
  </si>
  <si>
    <t>Montáž lešenia ľahkého prac. š.1,5m do výšky 4 m</t>
  </si>
  <si>
    <t>Nájom lešenia 3 mesiace v. 4 m</t>
  </si>
  <si>
    <t>Demontáž lešenia</t>
  </si>
  <si>
    <t>Montáž tepelnej izolácie</t>
  </si>
  <si>
    <t>Montáž zariadení a potrubia</t>
  </si>
  <si>
    <t>Spolu: DPS 42.1</t>
  </si>
  <si>
    <t>DPS 42.2 - Strojovňa akumulácie</t>
  </si>
  <si>
    <t>DN 20  (Ø26,9x2,6)</t>
  </si>
  <si>
    <t>DN 40  (Ø48,3x2,6)</t>
  </si>
  <si>
    <t>DN 65  (Ø76,1x2,9)</t>
  </si>
  <si>
    <t>DN 125  (Ø139,7x4,5)</t>
  </si>
  <si>
    <t>DN 250  (Ø273x6,3)</t>
  </si>
  <si>
    <t>T kus mat. P235GH</t>
  </si>
  <si>
    <t>DN 25/DN 15  (Ø33,7x2,6/Ø21x2,3)</t>
  </si>
  <si>
    <t>DN 25/DN 25  (Ø33,7x2,6/Ø33x7x2,6)</t>
  </si>
  <si>
    <t>DN 40/DN 40  (Ø48,3x2,6/Ø48,3x2,6)</t>
  </si>
  <si>
    <t>DN 50/DN 25  (Ø60,3x2,9/Ø33,7x2,6)</t>
  </si>
  <si>
    <t>DN 50/DN 40  (Ø60,3x2,9/Ø48,3x2,6)</t>
  </si>
  <si>
    <t>DN 125/DN 80  (Ø139,7x4,5/Ø88,9x3,6)</t>
  </si>
  <si>
    <t>DN 300/DN 125  (Ø323,9x7,1/Ø139,7x4,5)</t>
  </si>
  <si>
    <t>DN 300/DN 200  (Ø323,9x7,1/Ø219,1x6,3)</t>
  </si>
  <si>
    <t>DN 300/DN 250  (Ø323,9x7,1/Ø273x6,3)</t>
  </si>
  <si>
    <t>DN 300/DN 300  (Ø323,9x7,1/Ø323,9x7,1)</t>
  </si>
  <si>
    <t>Redukcia mat. P235GH</t>
  </si>
  <si>
    <t>DN 25/DN 20  (Ø33,7x2,6/Ø26,9x2,3)</t>
  </si>
  <si>
    <t>DN 40/DN20  (Ø48,3x2,6/Ø26,9x2,3)</t>
  </si>
  <si>
    <t>DN250/DN125  (Ø273x6,3/Ø139,7x4,5)</t>
  </si>
  <si>
    <t>DN250/DN150  (Ø273x6,3/Ø168,3x4,5)</t>
  </si>
  <si>
    <t>DN250/DN200  (Ø273x6,3/Ø219,1x6,3)</t>
  </si>
  <si>
    <t>DN300/DN250  (Ø323,9x7,1/Ø273x6,3)</t>
  </si>
  <si>
    <t>DN15  (Ø21,3x2)</t>
  </si>
  <si>
    <t>DN25  (Ø33,7x2,6)</t>
  </si>
  <si>
    <t>DN40  (Ø48,3x2,6)</t>
  </si>
  <si>
    <t>Príruba privarovacia s krkom, typ 11, STN EN1092-1, P245GH, PN 63</t>
  </si>
  <si>
    <t>DN125  (Ø139,7x4,5)</t>
  </si>
  <si>
    <t>Návarký pre snímače tlaku a teploty</t>
  </si>
  <si>
    <t>Nátery potrubia a armatúr RAL 6019 (pastelová zelená)-horúcovod, RAL5015 (modrá svetlá)-stlačený vzduch, RAL8024 (hnedá kávová)-olejové potrubie  - 2x krycí náter</t>
  </si>
  <si>
    <t>Tep. izolácia potrubia DN20 s minerálnou vlnou hr. 30mm</t>
  </si>
  <si>
    <t>Tep. izolácia potrubia DN40 s minerálnou vlnou hr. 40mm</t>
  </si>
  <si>
    <t>Tep. izolácia potrubia DN50 s minerálnou vlnou hr. 100mm</t>
  </si>
  <si>
    <t>Tep. izolácia potrubia DN65 s minerálnou vlnou hr. 60mm</t>
  </si>
  <si>
    <t>Tep. izolácia potrubia DN125 s minerálnou vlnou hr. 100mm</t>
  </si>
  <si>
    <t>Tep. izolácia potrubia DN200 s minerálnou vlnou hr. 120mm</t>
  </si>
  <si>
    <t>Tep. izolácia potrubia DN250 s minerálnou vlnou hr. 120mm</t>
  </si>
  <si>
    <t>Spolu: DPS 42.2</t>
  </si>
  <si>
    <t>DPS 42.3 - Vonkajšie potrubné rozvody HV</t>
  </si>
  <si>
    <t>DN 500/DN 500  (Ø508x11/Ø508x11)</t>
  </si>
  <si>
    <t>DN 500/DN 300  (Ø508x11/Ø323,9x7,1)</t>
  </si>
  <si>
    <t>DN 500/DN 200  (Ø508x11/Ø219,1x6,3)</t>
  </si>
  <si>
    <t>Príruba zaslepovacia, typ 05, STN EN1092-1, P245GH, PN 25</t>
  </si>
  <si>
    <t>Tep. izolácia potrubia DN500 s minerálnou vlnou hr. 100mm</t>
  </si>
  <si>
    <t>Spolu: DPS 42.3</t>
  </si>
  <si>
    <t>DPS 42.4 - Potrubné rozvody pary</t>
  </si>
  <si>
    <t>Expander</t>
  </si>
  <si>
    <t>Dno oceľová  STN EN 10253-2, mat. P235GH</t>
  </si>
  <si>
    <t>Tep. izolácia expandera s minerálnou vlnou hr. 50mm</t>
  </si>
  <si>
    <t>Doplnkové konštrukcie z profilového materiálu</t>
  </si>
  <si>
    <t>Spolu: DPS 42.4</t>
  </si>
  <si>
    <t>DPS 42.5 - Príprava a rozvody ovládacieho vzduchu</t>
  </si>
  <si>
    <t>Rúra oceľová, bezšvová podľa , EN 10216-2, mat. 1.4541 (nerez 304)</t>
  </si>
  <si>
    <t>DN 32  (Ø42,4x2,6)</t>
  </si>
  <si>
    <t>DN 20  (Ø26,9x2,3)</t>
  </si>
  <si>
    <t>Koleno, 3D, R=1,5 DN, 90°, EN10253-2, mat. 1.4541 (nerez 304)</t>
  </si>
  <si>
    <t>T kus nerezový mat. 1.4541 (nerez 304)</t>
  </si>
  <si>
    <t>DN 15/DN 15  (Ø21,3x2/Ø21,3x2)</t>
  </si>
  <si>
    <t>DN 32/DN 32  (Ø42,4x2,6/Ø42,4x2,6)</t>
  </si>
  <si>
    <t>DN40/DN20  (Ø48,3x2,6/Ø26,9x2,3)</t>
  </si>
  <si>
    <t>DN40/DN40  (Ø48,3x2,6/Ø48,3x2,6)</t>
  </si>
  <si>
    <t>DN80/DN32  (Ø88,9x3,2/Ø42,4x2,6)</t>
  </si>
  <si>
    <t>DN80/DN40  (Ø88,9x3,2/Ø48,3x2,6)</t>
  </si>
  <si>
    <t>Dno  nerezové mat. 1.4541 (nerez 304)</t>
  </si>
  <si>
    <t>DN 15  (Ø21,3x2)</t>
  </si>
  <si>
    <t>Šrúbenia, spojky, vsuvky nerezové spolu</t>
  </si>
  <si>
    <t>Hadice</t>
  </si>
  <si>
    <t>Návarký nerezové pre snímače tlaku a teploty</t>
  </si>
  <si>
    <t>Spolu: DPS 42.5</t>
  </si>
  <si>
    <t>Spolu: PS42=DPS 42.1+42.2+42.3+42.4+42.5</t>
  </si>
  <si>
    <t>kpl</t>
  </si>
  <si>
    <t>Por. Číslo</t>
  </si>
  <si>
    <t>Názov</t>
  </si>
  <si>
    <t>DN</t>
  </si>
  <si>
    <t>PN</t>
  </si>
  <si>
    <t>Počet kusov</t>
  </si>
  <si>
    <t>Médium</t>
  </si>
  <si>
    <t>Prev. tlak</t>
  </si>
  <si>
    <t>Prev. tep.</t>
  </si>
  <si>
    <t>Funkcia</t>
  </si>
  <si>
    <t>Max. Prev. tlak</t>
  </si>
  <si>
    <t>Max. prev. tep.</t>
  </si>
  <si>
    <t>Pripoj.</t>
  </si>
  <si>
    <t>Norma prírub / materiál potrubia</t>
  </si>
  <si>
    <t>Poznámka</t>
  </si>
  <si>
    <t>Sch. 22P013.42.PP-</t>
  </si>
  <si>
    <t>Cena/ ks  Eur</t>
  </si>
  <si>
    <t>Cena montáže/ks  Eur</t>
  </si>
  <si>
    <t>Celkova Cena  Eur</t>
  </si>
  <si>
    <t>[MPa]</t>
  </si>
  <si>
    <t>[°C]</t>
  </si>
  <si>
    <t>ARMATÚRY S  S PNEUMATICKÝM POHONOM  ELEKTROPOHONOM</t>
  </si>
  <si>
    <t>PS 42 –AKUMULÁCIA TEPLA</t>
  </si>
  <si>
    <t>Paramentre HV nom. 115/60°C, ( max 130/65°C)  max prev. tlak v systeme max. 1,9 MPa, PN 25</t>
  </si>
  <si>
    <t>Regulačné armatúry</t>
  </si>
  <si>
    <t>HV  vykurovacia</t>
  </si>
  <si>
    <t>50-70</t>
  </si>
  <si>
    <t>Bypass Nových zdrojov</t>
  </si>
  <si>
    <t>príruba</t>
  </si>
  <si>
    <t>STN EN 1092-1</t>
  </si>
  <si>
    <t>Existujúca vym stanica</t>
  </si>
  <si>
    <t>02</t>
  </si>
  <si>
    <t>90-115</t>
  </si>
  <si>
    <t>HV primárny okruh</t>
  </si>
  <si>
    <t>01</t>
  </si>
  <si>
    <r>
      <t xml:space="preserve">Regulačný ventil </t>
    </r>
    <r>
      <rPr>
        <b/>
        <sz val="8"/>
        <rFont val="Arial"/>
        <family val="2"/>
        <charset val="238"/>
      </rPr>
      <t>RV3 s uzatváracou funkciou,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s pneu pohonom</t>
    </r>
    <r>
      <rPr>
        <sz val="8"/>
        <rFont val="Arial"/>
        <family val="2"/>
        <charset val="238"/>
      </rPr>
      <t xml:space="preserve"> pre reguláciu hladiny vody v Akumulátore, prietok 0-35 t/h, Tlak pred ventilom  p1=1,2-1,3 MPa, Tlak za ventilom  p2=0,2-0,3 MPa,  Pri výpadku napatia zatvára </t>
    </r>
  </si>
  <si>
    <t>Doplňovanie vody do Akumulátora</t>
  </si>
  <si>
    <r>
      <t xml:space="preserve">Regulačný ventil </t>
    </r>
    <r>
      <rPr>
        <b/>
        <sz val="8"/>
        <rFont val="Arial"/>
        <family val="2"/>
        <charset val="238"/>
      </rPr>
      <t>RV5 s uzatváracou funkciou,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s pneu pohonom</t>
    </r>
    <r>
      <rPr>
        <sz val="8"/>
        <rFont val="Arial"/>
        <family val="2"/>
        <charset val="238"/>
      </rPr>
      <t xml:space="preserve"> pre reguláciu tlaku v Akumulátore, prietok 0-150 kg/h, Tlak pary pred ventilom  p1=50 kPa, ( max 300kPa) Tlak za ventilom  p2=2 kPa,  Pri výpadku napatia alebo vzduchu zatvára </t>
    </r>
  </si>
  <si>
    <t>para</t>
  </si>
  <si>
    <t>150-250</t>
  </si>
  <si>
    <t>parný vankuš</t>
  </si>
  <si>
    <r>
      <t xml:space="preserve">Uzatváracia klapka s regulačnou funkciou  medziprírubová </t>
    </r>
    <r>
      <rPr>
        <b/>
        <sz val="8"/>
        <rFont val="Arial"/>
        <family val="2"/>
        <charset val="238"/>
      </rPr>
      <t>s pneu. pohonom</t>
    </r>
    <r>
      <rPr>
        <sz val="8"/>
        <rFont val="Arial"/>
        <family val="2"/>
        <charset val="238"/>
      </rPr>
      <t xml:space="preserve">, dvojitou excentricitou, tesnenie kov/kov, Tlak pred klapkou  p1=0,7-0,8 MPa, Tlak za klapkou  p2=0,65-0,7 MPa,  Pri výpadku napatia zostáva v polohe ako bola. (napr. Zedox) </t>
    </r>
  </si>
  <si>
    <t>70-100</t>
  </si>
  <si>
    <t>dopúčťanie HV</t>
  </si>
  <si>
    <t>wafer</t>
  </si>
  <si>
    <t>Armatúry  s Elektrickým pohonom</t>
  </si>
  <si>
    <t xml:space="preserve">Uzatváracia klapka  medziprírubová s El. pohonom,aj ručným uzatváranim, s dvojitou excentricitou, tesnenie kov/kov, (napr. Zedox) (pri výpadku napätia zostáva v polohe ako bola) </t>
  </si>
  <si>
    <t>Privod HV do Vym stanice</t>
  </si>
  <si>
    <t xml:space="preserve">Uzatváracia klapka  medziprírubová s El. pohonom, dvojitou excentricitou, tesnenie kov/kov, (napr. Zedox) (pri výpadku napätia zostáva v polohe ako bola) </t>
  </si>
  <si>
    <t>Armatúry  s Pneumatickým pohonom</t>
  </si>
  <si>
    <t xml:space="preserve">Uzatváracia klapka  medziprírubová s pneu. pohonom, dvojitou excentricitou, tesnenie kov/kov, (napr.  Zedox) (pri výpadku napätia a vzduchu zostáva v polohe ako bola) </t>
  </si>
  <si>
    <t>Privod HV od PM</t>
  </si>
  <si>
    <t>Armatúry  s Pneumatickým pohonom sekundarného okruhu</t>
  </si>
  <si>
    <t>Paramentre teplej vody nom. 90/60°C, ( max 100/70°C)  max prev. tlak v systeme max. 0,4 MPa, PN 10</t>
  </si>
  <si>
    <t>TV  vykurovacia</t>
  </si>
  <si>
    <t>TV sekundárny okruh</t>
  </si>
  <si>
    <t>Spolu</t>
  </si>
  <si>
    <t>Poznámka 1</t>
  </si>
  <si>
    <t>prírubová klapka s trojitou excentricitou  aj s dvojitou excentricitou</t>
  </si>
  <si>
    <t>100% obojstranne tesná podľa normy EN 12 266 – 1, stupeň tesnosti A</t>
  </si>
  <si>
    <t>Poznámka 2</t>
  </si>
  <si>
    <r>
      <t xml:space="preserve">  </t>
    </r>
    <r>
      <rPr>
        <b/>
        <sz val="12"/>
        <rFont val="Calibri"/>
        <family val="2"/>
        <charset val="238"/>
      </rPr>
      <t>Elektropohony regulačných armatúr a uz. klapiek s regulačnou funkciou</t>
    </r>
    <r>
      <rPr>
        <sz val="11"/>
        <rFont val="Calibri"/>
        <family val="2"/>
        <charset val="238"/>
      </rPr>
      <t xml:space="preserve"> </t>
    </r>
  </si>
  <si>
    <t>Signaly:</t>
  </si>
  <si>
    <t>regulačný :</t>
  </si>
  <si>
    <t>4-20mA  IN                     žiadaná poloha 0...100%</t>
  </si>
  <si>
    <t>4-20mA  OUT                  poloha -spätná väzba</t>
  </si>
  <si>
    <t>Signál 1x DO:                   PRIPRAVENOSŤ / PORUCHA</t>
  </si>
  <si>
    <t>Signály 2x DO:                Otvorený / Zatvorený – signalizácia koncových polôh</t>
  </si>
  <si>
    <r>
      <rPr>
        <b/>
        <sz val="12"/>
        <rFont val="Calibri"/>
        <family val="2"/>
        <charset val="238"/>
      </rPr>
      <t>Pneupohony  regulačných armatúr a uz. klapiek s regulačnou funkciou</t>
    </r>
    <r>
      <rPr>
        <sz val="11"/>
        <rFont val="Calibri"/>
        <family val="2"/>
        <charset val="238"/>
      </rPr>
      <t xml:space="preserve"> očakávame vybavené s regulátorom SIEMENS typu SIPART PS2 doplnený kartou spätnej väzby 4...20mA (typ karty je 6DR4004-8J) a kartou koncových polôh   (typ karty je 6DR4004-8A). </t>
    </r>
  </si>
  <si>
    <t>Elektromagnetický ventil  24 V DC  + filter...</t>
  </si>
  <si>
    <t>Pri vypadku vzduchu by mal pohon sa správať podľa špecifikácie  napr. ( zatvorená) ( otvorená)</t>
  </si>
  <si>
    <t xml:space="preserve">Poznámka 3 </t>
  </si>
  <si>
    <t>Uzatváracie armatúry s El. pohonom:</t>
  </si>
  <si>
    <t>Vybavenie minimálne snímačmi koncových polôh: 1x Otvorený a 1x Zatvorený, 1x signalizácia Pripravenosť / Porucha</t>
  </si>
  <si>
    <t>Uzatváracie armatúry s Pneu. pohonom:</t>
  </si>
  <si>
    <t>Poznámka 4</t>
  </si>
  <si>
    <t>Signalizačné a ovládacie príslušenstvo preferujeme na úrovni 24 V DC</t>
  </si>
  <si>
    <t>Max.  Prev. tlak</t>
  </si>
  <si>
    <t>RUČNÉ ARMATÚRY</t>
  </si>
  <si>
    <t xml:space="preserve">Ručná uzatváracia klapka medziprírubová s dvojitou excentricitou, tesnenie kov/kov, šnek. prevodovka </t>
  </si>
  <si>
    <t>HV</t>
  </si>
  <si>
    <t>Primárny HV okruh</t>
  </si>
  <si>
    <t>Y filter   prírubový, sito nerezové, veľkosť oka 1,6 mm</t>
  </si>
  <si>
    <t>Medziprírubová spätna klapka  s pritlačnou pružinou</t>
  </si>
  <si>
    <t xml:space="preserve">Poistný ventil  závitový, prietok 2-3kg/s  nastavený otvárací. tlak 2 Mpa, DN15/25,  HV. </t>
  </si>
  <si>
    <t xml:space="preserve">Ochrana systému </t>
  </si>
  <si>
    <t>1/2"/G3/4"</t>
  </si>
  <si>
    <t>Guľový kohút závitový s ručnou pakou DN50</t>
  </si>
  <si>
    <t xml:space="preserve">Výpušťanie </t>
  </si>
  <si>
    <t>G2"</t>
  </si>
  <si>
    <t>Guľový kohút závitový s ručnou pakou DN15- DN25</t>
  </si>
  <si>
    <t>Výpušťanie, odvodnenie</t>
  </si>
  <si>
    <t>G1"</t>
  </si>
  <si>
    <t>Kompenzátry ( v RP nutne skotrolovať DN a PN kompenzátorov podľa vybraných čerpadiel)</t>
  </si>
  <si>
    <t>Axiálny kompenzator (Tlmič chvenia) prírubový s obmedzovačom dĺžky, pre sanie  odstredivého čerpadla horucovodu, axialny posuv ±10 mm, laterálny pohyb ±0,5 mm - 10 000 000 cyklov, laterálny pohyb ±5 mm - 1000 cyklov  dĺžka približne 200 mm, max rýchlosť prúdenia 4,2 m/s</t>
  </si>
  <si>
    <t>Axiálny kompenzator (Tlmič chvenia) prírubový s obmedzovačom dĺžky, pre výtlak  odstredivého čerpadla horucovodu, axialny posuv ±10 mm, laterálny pohyb ±0,5 mm - 10 000 000 cyklov, laterálny pohyb ±5 mm - 1000 cyklov  dĺžka približne 200 mm, max rýchlosť prúdenia 4,2 m/s</t>
  </si>
  <si>
    <t>PS 42 –AKUMULÁCIA TEPLA - SEKUNDÁRNY OKRUH</t>
  </si>
  <si>
    <t xml:space="preserve">Ručná uzatváracia klapka medziprírubová </t>
  </si>
  <si>
    <t xml:space="preserve">TV  </t>
  </si>
  <si>
    <t xml:space="preserve">Poistný ventil  závitový, prietok 2-3kg/s  nastavený otvárací. tlak 0,6 Mpa, DN15/25, </t>
  </si>
  <si>
    <t>Laterálny kompenzátor navarovací s tiahlami (dvoj-vlnovcový) DN 300,  laterálny pohyb ±50 mm, 1000 cyklov, dĺžka maximálne 690 mm ,  max rýchlosť prúdenia 2,2 m/s, navarovacie konce P265GH</t>
  </si>
  <si>
    <t>DPS 42.4 – Potrubné rozvody pary 0,3 Mpa, PN16, 150°C</t>
  </si>
  <si>
    <t>Ručný uzatvárací ventil prírubový s vĺnovcovou upchávkou  napr. ARI FABA PLUS 12.046</t>
  </si>
  <si>
    <t>0,3 MPa para</t>
  </si>
  <si>
    <t>Para pre parný vankúš</t>
  </si>
  <si>
    <t>Ručný regulačný ventil prírubový s vĺnovc. upch. s uzatv. Funkciou ( napr. ARI FABA PLUS )</t>
  </si>
  <si>
    <t>Plavakový odvádzač kondenzátu</t>
  </si>
  <si>
    <t xml:space="preserve">Redukčný ventil pary  Q min. 10 kg/ h; Q max.  približne 150kg/ h;  tlak p1 pred Redukčným ventilom 0,3MPa(g) ; tlak p2 za Red V 0,05 MPa(g) </t>
  </si>
  <si>
    <t>DPS 42.5 – Príprava a rozvody ovládacieho vzduchu</t>
  </si>
  <si>
    <t>Guľový kohút závitový s ručnou pakou, FF</t>
  </si>
  <si>
    <t>16</t>
  </si>
  <si>
    <t>Ovl. Vzduch</t>
  </si>
  <si>
    <t>Rozvod sušený vzduch</t>
  </si>
  <si>
    <t>G1 1/2"</t>
  </si>
  <si>
    <t>nerezové potrubie</t>
  </si>
  <si>
    <t>G1 1/4"</t>
  </si>
  <si>
    <t>G1/2"</t>
  </si>
  <si>
    <t>Spätný ventil závitový, FF</t>
  </si>
  <si>
    <t xml:space="preserve">Revízia R3: 11/2023  </t>
  </si>
  <si>
    <t>Táto  dokumentácia v plnom rozsahu nahrádza</t>
  </si>
  <si>
    <t xml:space="preserve"> predchádzajúcu dokumentáciu.</t>
  </si>
  <si>
    <t>Zmena</t>
  </si>
  <si>
    <t xml:space="preserve">Dátum </t>
  </si>
  <si>
    <t>08/2023</t>
  </si>
  <si>
    <t>Vypracoval</t>
  </si>
  <si>
    <t>Ing. Karabinoš</t>
  </si>
  <si>
    <t>Proj. SO, PS</t>
  </si>
  <si>
    <t>Projektant</t>
  </si>
  <si>
    <t>Ing.Karabinoš</t>
  </si>
  <si>
    <t>Techn. kontrola</t>
  </si>
  <si>
    <t>Ing. Kmec</t>
  </si>
  <si>
    <t>Investor</t>
  </si>
  <si>
    <t>Okres</t>
  </si>
  <si>
    <t>Bratislava III</t>
  </si>
  <si>
    <t>Stavba</t>
  </si>
  <si>
    <t>Obec</t>
  </si>
  <si>
    <t>Bratislava - Nové mesto</t>
  </si>
  <si>
    <t>Dátum</t>
  </si>
  <si>
    <t>11/2022</t>
  </si>
  <si>
    <t>SO - PS</t>
  </si>
  <si>
    <t xml:space="preserve">E - PREVÁDZKOVÉ SÚBORY  </t>
  </si>
  <si>
    <t>Stupeň</t>
  </si>
  <si>
    <t>DSP</t>
  </si>
  <si>
    <t>PS 43 – PREVÁDZKOVÝ SÚBOR ELEKTRO AKUMULÁCIE</t>
  </si>
  <si>
    <t>Č.stavby</t>
  </si>
  <si>
    <t>Obsah</t>
  </si>
  <si>
    <t>VÝKAZ / VÝMER</t>
  </si>
  <si>
    <t>Arch</t>
  </si>
  <si>
    <t>22P013.43.EE-VV</t>
  </si>
  <si>
    <t>číslo</t>
  </si>
  <si>
    <t>Elektroprojekt spol. s r.o. Košice</t>
  </si>
  <si>
    <t>Návod</t>
  </si>
  <si>
    <t>Vloženie riadkov</t>
  </si>
  <si>
    <t>- kliknite na číslo riadku (modrý stĺpec), stlačte ctrl+c, pravým klikom myši nad iným riadkom (modrý stĺpec) vyberte Vložiť kopírované bunky</t>
  </si>
  <si>
    <t>Výkaz výmer</t>
  </si>
  <si>
    <t>Vytvorenie ďaľšej položky</t>
  </si>
  <si>
    <t xml:space="preserve">Ekologizácia spoločnosti Martinská Teplárenská, a.s. </t>
  </si>
  <si>
    <t>- kliknite na číslo riadkov 17 až 22 (modrý stĺpec), stlačte ctrl+c, pravým tlačidlom myši nad iným riadkom (modrý stĺpec) vyberte Vložiť kopírované bunky</t>
  </si>
  <si>
    <t xml:space="preserve">– Zvýšenie energetickej efektívnosti a ukončenie uhoľnej </t>
  </si>
  <si>
    <t>Arch. číslo</t>
  </si>
  <si>
    <t>10117-03.1-VV</t>
  </si>
  <si>
    <t>prevádzky</t>
  </si>
  <si>
    <t>Časť</t>
  </si>
  <si>
    <t>Druh dokumentu</t>
  </si>
  <si>
    <t>Mazanie riadkov</t>
  </si>
  <si>
    <t>Zák. číslo</t>
  </si>
  <si>
    <t>- kliknite na číslo riadku vľavo (modrý stĺpec), pravým klikom myši vyberte Odstrániť</t>
  </si>
  <si>
    <t>PS-SO</t>
  </si>
  <si>
    <t>ČPS 03.1: Elektročasť pre KGJ</t>
  </si>
  <si>
    <t>Strana</t>
  </si>
  <si>
    <t>E1 - PREVÁDZKOVÉ SÚBORY</t>
  </si>
  <si>
    <t>22P013</t>
  </si>
  <si>
    <t>PS 43: PREVÁDZKOVÝ SÚBOR ELEKTRO AKUMULÁCIE</t>
  </si>
  <si>
    <t>Rekapitulácia</t>
  </si>
  <si>
    <t>Pč</t>
  </si>
  <si>
    <t>Re</t>
  </si>
  <si>
    <t>Jedn.</t>
  </si>
  <si>
    <t>Množs.</t>
  </si>
  <si>
    <t>Položka</t>
  </si>
  <si>
    <t>Cena celková bez DPH</t>
  </si>
  <si>
    <t>1</t>
  </si>
  <si>
    <t>Cena celkom za PS 43: Prevádzkový súbor elektro akumulácie</t>
  </si>
  <si>
    <t>2</t>
  </si>
  <si>
    <t>Cena celkom za DPS 43.1: Prevádzkový rozvod silnoprúdu</t>
  </si>
  <si>
    <t>3</t>
  </si>
  <si>
    <t>Cena celkom za DPS 43.2: Elektroinštalácia a uzemnenie</t>
  </si>
  <si>
    <t>4</t>
  </si>
  <si>
    <t>5</t>
  </si>
  <si>
    <t>E - PREVÁDZKOVÉ SÚBORY</t>
  </si>
  <si>
    <t>DPS 43.1: Prevádzkový rozvod silnoprúdu</t>
  </si>
  <si>
    <t>Cena jednotk.</t>
  </si>
  <si>
    <t>Cena celková</t>
  </si>
  <si>
    <t>Úprava rozvádzača BFC1</t>
  </si>
  <si>
    <t>1.1</t>
  </si>
  <si>
    <t>Retrofit NN časti vývodového poľa</t>
  </si>
  <si>
    <t xml:space="preserve">-  V čelných dverách vývodového poľa bude inštalovaný analyzátor siete pre meranie el. energie, signalizačná slepá schéma a ovládacie prvky. V skrini bude inštalovaná nová prístrojová výzbroj:
•	kompaktný istič s el. pohonom In=630A, Ir= 400A, vývod Pp=220kW
•	Istiace prvky pre potreby napájania zariadení VS vo výmenníkovej stanici - 5 x mot. spúšťač 1 kW
•	ovládacie a pomocné obvody
</t>
  </si>
  <si>
    <t>- Oživenie na stavbe a pripravenosť  ku skúškam s tachnológiou AKU a SKR</t>
  </si>
  <si>
    <t>- Dodávka na stavbu, vrátane demontáže existujúcej výzbroje a montáže</t>
  </si>
  <si>
    <t>Technologický rozvádzač rm.AK</t>
  </si>
  <si>
    <t>2.1</t>
  </si>
  <si>
    <t>- Dodávka na stavbu, vrátane montáže</t>
  </si>
  <si>
    <t>Rozvádzač rm.AKU bude slúžiť pre napájanie technologických zariadení akumulácie. Jedná sa napr. o: 
•	Čerpadlá primárneho okruhu
•	Čerpadlá sekundárneho okruhu
•	Doplňovacie čerpadlá
•	Antikorózna ochrana nádrže 
•	Ventilátory vzduchu 
•	Regulačné klapky a ventily 
•	Napájanie ďalších technologických prvkov, podľa konkrétneho riešenia AKU</t>
  </si>
  <si>
    <t>- Rozvádzač bude mať cca 4 polia, umiestnené budú v priestorestrojovne akumulácie. Vývody a prívody budú káblami spodom. Súčasťou výbavy rozvádzačov budú aj frekvenčné meniče, v rozsahu, ktorý ponúkaná technológia akumulácie bude vyžadovať.</t>
  </si>
  <si>
    <t xml:space="preserve">-  V čelných dverách prívodných polí bude inštalovaný analyzátor siete pre meranie el. energie, signalizačná slepá schéma a ovládacie prvky. V skrini bude inštalovaná  prístrojová výzbroj:
•	2 x kompaktný istič s el. pohonom In=630A, Ir= 340A, prívod hlavný / záložný á Pp=220kW
•	Istiace prvky pre potreby napájania zariadení VS vo strojovni akumulácie - 25 x mot. spúšťač  do 1 kW, 1 x mot. spúšťač do 11 kW, istenie 2 x 125A,                                                                           •	 5 x Frekvenčný menič 45 kW
•	ovládacie a pomocné obvody
</t>
  </si>
  <si>
    <t xml:space="preserve">- Parametre rozvádzača: 
•	In = 400A 
•	Ik“ = 40kA 
Skratové pomery na prípojnici rozvádzača sú: 
•	Ik“ = 30kA 
•	Ip = 80kA </t>
  </si>
  <si>
    <t>- Ostatné vybavenie a funkčnosť rozvádzačov podľa popisu v Technickej správe.</t>
  </si>
  <si>
    <t>- Oživenie na stavbe a pripravenosť  ku skúškam s technológiou akumulácie a SKR</t>
  </si>
  <si>
    <t>Kabeláž</t>
  </si>
  <si>
    <t>Prívody  a vývody budú spodom káblami1-AYKY- J, v rámci strojovne k spotrebičom  CYKY-J a NYCY-J v prípade použitia frekvenčných meničov.  V priestore strojovne akumulácie budú vedené v káblových kanáloch na káblových lávkach, z ktorých budú k samotnej technológii vedené v káblových žľaboch.</t>
  </si>
  <si>
    <t>420</t>
  </si>
  <si>
    <t>- Napájacia kabeláž pre rozvádzač - 1-AYKY-J 4x150, pevné uloženie na káblových žľaboch na mostovej konštrukcii</t>
  </si>
  <si>
    <t>200</t>
  </si>
  <si>
    <t>- Napájacia kabeláž ku spotrebičom                                                    Rozsah a typy kabeláže budú dané počtom a výkonmi pripájaných spotrebičov, ktoré bude vyžadovať konkrétna ponúkaná technológia AKU (káble NYCWY-J, príslušného prierezu)</t>
  </si>
  <si>
    <t xml:space="preserve"> - Signalizačná, ovládacia kabeláž ku spotrebičom vrátane prípadných miestnych signalizačných a ovládacích skriniek - rozsah a typ kabeláže, počty prípadných miestnych ovládacích skriniek budú dané počtom a typmi pripájaných spotrebičov, ktoré bude vyžadovať konkrétna ponúkaná technológia AKU (CYKFY- J 5x2,5)</t>
  </si>
  <si>
    <t>- ochranné pospájanie a uzemnenie</t>
  </si>
  <si>
    <t>- pokládka, ukončenie kabeláže</t>
  </si>
  <si>
    <t>Výzbroj káblových trás</t>
  </si>
  <si>
    <t>320</t>
  </si>
  <si>
    <t>- výzbroj káblových trás na káblovom moste medzi strojovňou akumulácie a výmenníkovou stanicou. Žľaby 400H200, s povrchovou úpravou do vonkajšieho prostredia, trasa 2 x 160m.</t>
  </si>
  <si>
    <t>150</t>
  </si>
  <si>
    <t>- výzbroj káblových trás v priestore strojovne AKU, v káblovom kanáli k jednotlivým spotrebičom akumulácie,  vrátane POK. Káblové rebríky 400H60.</t>
  </si>
  <si>
    <t>- montáž káblových trás</t>
  </si>
  <si>
    <t>5.1</t>
  </si>
  <si>
    <t>Realizačná projektová dokumentácia pre PS43 v rozsahu:</t>
  </si>
  <si>
    <t>- Vypracovanie dokumentácie pre realizáciu stavby (DRS) v súlade s technickými, ekologickými, právnymi predpismi a ekonomickým zadaním investora. Súčasťou DRS bude aj odborné stanovisko Oprávnenej právnickej osoby na overovanie plnenia požiadaviek bezpečnosti technických zariadení.</t>
  </si>
  <si>
    <t>- upresnenie projektu organizácie výstavby (POV) na stupni DRS, ktorý bude zohľadňovať kontrolný a skúšobný plán jednotlivých zariadení počas vykonávania diela a komplexného vyskúšania.</t>
  </si>
  <si>
    <t>5.2</t>
  </si>
  <si>
    <t>Dodávateľská dokumentácia prác (DDP), tj. :dokumentácia vo vyššej miere podrobnosti oproti DRS nevyhnutnej na riadne vykonanie diela.</t>
  </si>
  <si>
    <t>Kompletačná činnosť</t>
  </si>
  <si>
    <t>Kompletačná činnosť v rozsahu špecifikovanom v "Sadzobníku pre kompletačnú činnosť vo výstavbe".Táto položka okrem iného obsahuje:</t>
  </si>
  <si>
    <t>Vypracovanie plánu individuálnych, predkomplexných a komplexných skúšok s väzbou na strojnú technológiu KGJ, existujúce zariadenia systému elektro a jeho prevádzkové obmedzenia. Plán zohľadní aj skúšobné postupy, ktoré sú súčasťou jednotlivých položiek DPS.</t>
  </si>
  <si>
    <t>Vypracovanie a odovzdanie sprievodnej technickej dokumentácie pozostávajúcej najmä z :</t>
  </si>
  <si>
    <t>- výsledkov skúšok a certifikátov zariadení z jednotlivých vstupných a výstupných kontrol z výrobného procesu, ako aj výsledky skúšok počas montáže na stavenisku</t>
  </si>
  <si>
    <t xml:space="preserve">- jednotlivých osvedčení, certifikátov a vyhlásení o zhode, vyhlásení o parametroch jednotlivých stavebných výrobkov podľa projektovej dokumentácie o splnení základných požiadaviek na stavby                      </t>
  </si>
  <si>
    <t>- dokumentácie uvedenia do prevádzky</t>
  </si>
  <si>
    <t>- manuálov a prevádzkových predpisov zariadení (Miestny prevádzkový predpis)</t>
  </si>
  <si>
    <t>- manuálu a harmonogramu údržby - dokumentácia o prevádzke , údržbe</t>
  </si>
  <si>
    <t>- kalibračné listy jednotlivých zariadení</t>
  </si>
  <si>
    <t>- označovania a identifikovateľnosti v zhode so systémom objednávateľa</t>
  </si>
  <si>
    <t>Vypracovanie dokumentácie skutočného vyhotovenia (DSV)</t>
  </si>
  <si>
    <t>Zaškolenie obsluhy pre prevádzku, obsluhu a údržbu dodaných zariadení</t>
  </si>
  <si>
    <t>Príprava a realizácia predkomplexného a komplexného vyskúšania s väzbou na technologické zariadenia, existujúce subsystémy elektro a ostatné časti stavby</t>
  </si>
  <si>
    <t>Zariadenie staveniska</t>
  </si>
  <si>
    <t>Ostatné prevádzkové  vplyvy</t>
  </si>
  <si>
    <t>Uvedenie do prevádzky podľa postupu realizácie stavby</t>
  </si>
  <si>
    <t>Podpora pri skúšobnej prevádzke</t>
  </si>
  <si>
    <t>Odborná prehliadka a odborná skúška</t>
  </si>
  <si>
    <t>Likvidácia odpadu</t>
  </si>
  <si>
    <t>7.1</t>
  </si>
  <si>
    <t>Zneškodňovanie odpadu  v súlade s vyhláškou 310/2013 Z.z. o odpadoch. Rozsah odpadu uvedený v Technickej správe.</t>
  </si>
  <si>
    <t>Cena celkom DPS 43.1 bez DPH</t>
  </si>
  <si>
    <t xml:space="preserve">NOVÝ ZDROJ TEPLA A ELEKTRICKEJ ENERGIE - </t>
  </si>
  <si>
    <t>DPS 43.2: Elektroinštalácia a uzemnenie</t>
  </si>
  <si>
    <t>Elekroinštalácia</t>
  </si>
  <si>
    <t>Rozvádzač pre elektroinštaláciu RS-AK</t>
  </si>
  <si>
    <t>Skriňový rozvádzač 600 x 2000 + 200 x 400 mm, Krytie IP40/20, prívod a vývody zhora + rozvod prúdu 63A</t>
  </si>
  <si>
    <t xml:space="preserve">Prívodný istič In - 40A, s vypínacou cievkou - ovládanie z dverí </t>
  </si>
  <si>
    <t>Prívodný istič Núdzového osvetlenia In - 6A/2P DC 110V</t>
  </si>
  <si>
    <t>+ výzbroj pre spínanie núdzového osvetlenia (stýkače, pomocné ističe a pod.)</t>
  </si>
  <si>
    <t xml:space="preserve">+ výzbroj pre napojenie zásuvkových skriniek a VZT </t>
  </si>
  <si>
    <t xml:space="preserve"> + výzbroj pre napájanie a ovládanie osvetlenia, výzbroj pre napájanie o ovládanie ohrevu žľabov</t>
  </si>
  <si>
    <t xml:space="preserve">+ pomocná výzbroj </t>
  </si>
  <si>
    <t>1.2</t>
  </si>
  <si>
    <t>Rozvádzač BFC1 - úprava</t>
  </si>
  <si>
    <t>Demontáž jedného rezervného výkonového ističa, montáž nového 63A/3p ističa s príslušenstvom pre napojenie RS-AK</t>
  </si>
  <si>
    <t>1.3</t>
  </si>
  <si>
    <t>Rozvádzač núdzového napájania - úprava</t>
  </si>
  <si>
    <t>Montáž nového 10A/2p DC 110V ističa s príslušenstvom pre napojenie RS-AK</t>
  </si>
  <si>
    <t>1.4</t>
  </si>
  <si>
    <t>Svietidlá</t>
  </si>
  <si>
    <t>SVIETIDLO LED PRACHOTESNE 43W, 5620lm 230V IP65</t>
  </si>
  <si>
    <t>SVIETIDLO LED PRACHOTESNE 54W, 7090lm 230V IP65</t>
  </si>
  <si>
    <t>SVIETIDLO LED ULIČNÉ 60W 7200lm 230V, IP66 + VÝLOŽNÍK</t>
  </si>
  <si>
    <t xml:space="preserve">SVIETIDLO LED NÚDZOVÉ NÁSTENNÉ 3,3W, 3h 5000K,  NETRV. BIELA IP65 </t>
  </si>
  <si>
    <t>Bližšie nešpecifikovaný montážny materiál (vypínače, snímače, krabice ...)</t>
  </si>
  <si>
    <t>1.5</t>
  </si>
  <si>
    <t>500</t>
  </si>
  <si>
    <t>CYKY-J 4x10</t>
  </si>
  <si>
    <t>CYKY-J 5x6</t>
  </si>
  <si>
    <t>90</t>
  </si>
  <si>
    <t>CYKY-J 5x1,5</t>
  </si>
  <si>
    <t>650</t>
  </si>
  <si>
    <t>CYKY-J 3x1,5</t>
  </si>
  <si>
    <t>CYKY-O 2x1,5</t>
  </si>
  <si>
    <t>Kábel pevný CXKH-V-J 3x2,5 FE180/P60-R B2cas1d0a1 s funkčnou odolnosťou</t>
  </si>
  <si>
    <t>50</t>
  </si>
  <si>
    <t>Kábel pevný CXKH-V-J 3x1,5 FE180/P60-R B2cas1d0a1 s funkčnou odolnosťou</t>
  </si>
  <si>
    <t>100</t>
  </si>
  <si>
    <t>H07V-K 6 ze/žl</t>
  </si>
  <si>
    <t>H07V-K 10 ze/žl</t>
  </si>
  <si>
    <t>60</t>
  </si>
  <si>
    <t>H07V-K 25 ze/žl</t>
  </si>
  <si>
    <t>160</t>
  </si>
  <si>
    <t>Káblové trasy</t>
  </si>
  <si>
    <t>Bližšie nešpecifikovaný montážny materiál</t>
  </si>
  <si>
    <t>1.6</t>
  </si>
  <si>
    <t>Elektroinštalačný materiál</t>
  </si>
  <si>
    <t>Spínač pre ovládanie osvetlenia nástenný, IP44</t>
  </si>
  <si>
    <t>Tlačidlo nástenné s podsvietením, IP44</t>
  </si>
  <si>
    <t>Krabica nástenná rozbočovacia + svorky, IP44</t>
  </si>
  <si>
    <t>Závesná zásuvková rozvodnica istená s chráničom, 400V/32A/5p - 1x, 400V/16A/5p - 1x, 230V/16A - 4x</t>
  </si>
  <si>
    <t>sada</t>
  </si>
  <si>
    <t>Elektrické ohrevné káble pre protimrazovú ochranu odkvapových žľabov + príslušenstvo</t>
  </si>
  <si>
    <t>Uzemňovací a bleskozvodný materiál</t>
  </si>
  <si>
    <t>Dodávka na stavbu vrátane montáže</t>
  </si>
  <si>
    <t>Uzemňovací pásik FeZn 30x4 mm</t>
  </si>
  <si>
    <t>Bleskozvodný drôt AlMgSi 8</t>
  </si>
  <si>
    <t>Uzemňovací drôt FeZn fí 10 mm</t>
  </si>
  <si>
    <t>Podpery bleskozvodu</t>
  </si>
  <si>
    <t>Bleskozvodné svorky</t>
  </si>
  <si>
    <t>Uzemňovacie svorky</t>
  </si>
  <si>
    <t>Prípojnica ekvipotenciálneho pospájania  - zbernica Cu 40 x 10 (3,56kg/m)</t>
  </si>
  <si>
    <t>Ostatné</t>
  </si>
  <si>
    <t>3.1</t>
  </si>
  <si>
    <t>Protipožiarne upchávky</t>
  </si>
  <si>
    <t>Inžiniering, skúšky, oživenie</t>
  </si>
  <si>
    <t>h</t>
  </si>
  <si>
    <t>80</t>
  </si>
  <si>
    <t>- Oživenie a uvedenie do prevádzky</t>
  </si>
  <si>
    <t>40</t>
  </si>
  <si>
    <t xml:space="preserve">- Odborná prehliadka a skúška </t>
  </si>
  <si>
    <t>- Projektová dokumentácia realizačná</t>
  </si>
  <si>
    <t>Cena celkom DPS 43.2  bez DPH</t>
  </si>
  <si>
    <t>Ing. Burinský</t>
  </si>
  <si>
    <t>Ing. Liguš</t>
  </si>
  <si>
    <t>Ing.Liguš</t>
  </si>
  <si>
    <t>Ing. Mitaľová</t>
  </si>
  <si>
    <t>PS 44 – AUTOMATIZOVANÝ SYSTÉM RIADENIA A KONTROLY</t>
  </si>
  <si>
    <t xml:space="preserve">             PREVÁDZKY AKUMULÁCIE</t>
  </si>
  <si>
    <t>22P013.44.SKR-VV</t>
  </si>
  <si>
    <t>Rozpočet</t>
  </si>
  <si>
    <t>22P013.44-SRr VV</t>
  </si>
  <si>
    <t>E - DOKUMENTÁCIA PREVÁDZKOVÝCH SÚBOROV</t>
  </si>
  <si>
    <t>PS 44: AUTOMATIZOVANÝ SYSTÉM RIADENIA A KONTROLY PREVÁDZKY AKUMULÁCIE</t>
  </si>
  <si>
    <t>Cena celkom za PS 44: AUTOMATIZOVANÝ SYSTÉM RIADENIA A KONTROLY PREVÁDZKY AKUMULÁCIE</t>
  </si>
  <si>
    <t>Cena celkom za PS 44: AUTOMATIZOVANÝ SYSTÉM RIADENIA A KONTROLY PREVÁDZKY AKUMULÁCIE - materiál</t>
  </si>
  <si>
    <t>Cena celkom za PS 44: AUTOMATIZOVANÝ SYSTÉM RIADENIA A KONTROLY PREVÁDZKY AKUMULÁCIE - služby</t>
  </si>
  <si>
    <t>Služby</t>
  </si>
  <si>
    <t>Dodávky</t>
  </si>
  <si>
    <t>Riadiaci systém</t>
  </si>
  <si>
    <t>Rozvádzač s preskl. dv. MaR + vyzbroj 2.polia a jeho výroba, osadenie, zapojenie
Zdroje 24vdc pre PLC
Rozšírenie DCS systému
Redundant modul
Vana 17, Vana 4
Analógová vstupná karta 16x
Analógová výstupná karta 8x
Digitálna vstupná karta 32x + prisl.
Digitálna výstupná karta 32x
Komunikačná karta pre vane a IO  (Ethernet/IP) s kruhovou redundantnou komunikáciou
HMI Panel
operátorské pracovisko
rozvádzač optickej siete FO.AN
rozvádzač optickej siete FO.TIS
kamerové systémy</t>
  </si>
  <si>
    <t>MaR technika</t>
  </si>
  <si>
    <t>Jedná sa o meraciu techniku, regulačnú a riadiacu techniku pre
•	Čerpadlá primárneho okruhu
•	Čerpadlá sekundárneho okruhu
•	Doplňovacie čerpadlá
•	Ventilátory vzduchu 
•	Akčné členy - Regulačné klapky a ventily 
•	Akčné členy - frekvenčné meniče v prípade použitia
•	MaR ďalších technologických prvkov, podľa konkrétneho riešenia AKU
Snímače tlaku 0 – 4 Mpa
Snímače tlaku 0 – 1,6 Mpa
Snímače teploty 0 – 100 st.C
Snímače teploty 0 – 150 st.C
Snímače prietoku 0 – 700 t/h - obojsmerné meranie
Snímače prietoku 0 – 150 t/h
Snímače teploty AKU2000 prevodník
Snímače výš. hladiny AKU2000 prevodník
Snímače tlaku AKU2000 prevodník
Miestna skrinka + inšt. mat.
meranie tepelného výkonu pri nabíjaní a vybíjaní (fakturačné)
meranie elektrického výkonu
napojenie na iné technologické celky a vzájomné väzby</t>
  </si>
  <si>
    <t>Hardvér komunikácie</t>
  </si>
  <si>
    <t>Jedná sa o komunikačnú techniku:
Komunikačná karta pre FM (Ethernet/IP) s kruhovou redundantnou komunikáciou
Komunikačná karta Ethernet/IP pre konektivitu na DAS servery
Komunikačný modul MODBUS/TCP
HMI Panel 15“
Záložné zdroje s komunikačným pripojením Ethernet/IP</t>
  </si>
  <si>
    <t>Kabeláž MaR</t>
  </si>
  <si>
    <t>- kabeláž
- výzbroj kabeláže
CYKY-J 3x4
F-CY-JZ  3G0,75
F-CY-JZ  12G0,75
F-CY-JZ  25G0,75
S/FTP
Káblové trasy
montáž káblových trás
optická kruhová sieť s minimálne 24 vláknovým kábelom - single móde s príslušenstvom</t>
  </si>
  <si>
    <t>- pokládka, ukončenie kabeláže, zahustene, zapájanie</t>
  </si>
  <si>
    <t>Licencie</t>
  </si>
  <si>
    <t>Licenčný systém pre riadiaci systém
Licenčný softvér pre vizualizáciu
inštalácia</t>
  </si>
  <si>
    <t>Inžinierska činnosť pre PS44 v rozsahu:</t>
  </si>
  <si>
    <t>Aplikačný softvér pre riadiaci systém
Aplikačný softvér pre vizualizáciu
Úpravy jestvujúceho IT vybavenia</t>
  </si>
  <si>
    <t xml:space="preserve">
Podporné činnosti pre realizáciu stavby:
- FAT testy riadiacich a IT systémov
koordinácia príprava podkladovza SKR a IT
prenájom špeciálnych, kalibračných,  prístrojov potrebných pri realizácii diela 
Skúšky a uvádzanie do prevádzky:
Počiatočná revízia, uvedenie do prevádzky, zaškolenie obsluhy
Meranie a skúšky pre skúšobnú prevádzku
Meranie a  skúšky pre komerčnú prevádzku a certifikáciu
Účasť na skúšobnej prevádzke, funkčnej a garančnej prevádzke (SKR a IT)
</t>
  </si>
  <si>
    <t>Príprava a realizácia predkomplexného a komplexného vyskúšania s väzbou na technologické zariadenia, existujúce subsystémy SKR a ostatné časti stavby</t>
  </si>
  <si>
    <t>Zariadenie staveniska pre programátorov a elektrikárov</t>
  </si>
  <si>
    <t>Cena celkom PS 44 bez DPH</t>
  </si>
  <si>
    <t>Export Komplet</t>
  </si>
  <si>
    <t/>
  </si>
  <si>
    <t>2.0</t>
  </si>
  <si>
    <t>False</t>
  </si>
  <si>
    <t>{a8ae6afc-7d3b-4896-b68a-efedf4c47a2a}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</si>
  <si>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</si>
  <si>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</si>
  <si>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</si>
  <si>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</si>
  <si>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</si>
  <si>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</si>
  <si>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</si>
  <si>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16504</t>
  </si>
  <si>
    <t>Stavba:</t>
  </si>
  <si>
    <t>Akumulácia tepelnej energie</t>
  </si>
  <si>
    <t>JKSO:</t>
  </si>
  <si>
    <t>KS:</t>
  </si>
  <si>
    <t>Miesto:</t>
  </si>
  <si>
    <t xml:space="preserve">Bratislava </t>
  </si>
  <si>
    <t>Dátum:</t>
  </si>
  <si>
    <t>Objednávateľ:</t>
  </si>
  <si>
    <t>IČO:</t>
  </si>
  <si>
    <t>IČ DPH:</t>
  </si>
  <si>
    <t>Zhotoviteľ:</t>
  </si>
  <si>
    <t xml:space="preserve"> </t>
  </si>
  <si>
    <t>Projektant:</t>
  </si>
  <si>
    <t>Ing. Koštenská, Ing. Marenčík, Genda, Olahová</t>
  </si>
  <si>
    <t>True</t>
  </si>
  <si>
    <t>Spracovateľ:</t>
  </si>
  <si>
    <t xml:space="preserve">ECONS ENERGY a.s,  Košice </t>
  </si>
  <si>
    <t>Poznámka:</t>
  </si>
  <si>
    <t>22P013.D. Rozpočet - stavebná časť - Akumulácia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</si>
  <si>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</si>
  <si>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</si>
  <si>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</si>
  <si>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</si>
  <si>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</si>
  <si>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</si>
  <si>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</si>
  <si>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</si>
  <si>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</si>
  <si>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</si>
  <si>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</si>
  <si>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</si>
  <si>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</si>
  <si>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</si>
  <si>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</si>
  <si>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</si>
  <si>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</si>
  <si>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</si>
  <si>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</si>
  <si>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</si>
  <si>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</si>
  <si>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</si>
  <si>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</si>
  <si>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</si>
  <si>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</si>
  <si>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</si>
  <si>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</si>
  <si>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</si>
  <si>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</si>
  <si>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</si>
  <si>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</si>
  <si>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</si>
  <si>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</si>
  <si>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</si>
  <si>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</si>
  <si>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</si>
  <si>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</si>
  <si>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</si>
  <si>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</si>
  <si>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</si>
  <si>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</si>
  <si>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</si>
  <si>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</si>
  <si>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 xml:space="preserve">SO 31 Búracie a demontážne práce </t>
  </si>
  <si>
    <t>STA</t>
  </si>
  <si>
    <t>{ba66d49d-5996-4605-b3b4-89654f3b1af7}</t>
  </si>
  <si>
    <t xml:space="preserve">SO 32 Strojovňa akumulácie a stavebné úpravy pre akumulátor </t>
  </si>
  <si>
    <t>{413652ed-e09d-4fa6-a78f-afc5fe763dfe}</t>
  </si>
  <si>
    <t>03</t>
  </si>
  <si>
    <t xml:space="preserve">SO 33 Existujúca výmenníkova stanica - stavebné úpravy </t>
  </si>
  <si>
    <t>{cedd2ab0-5a85-4f38-ba53-fe97f44f5e67}</t>
  </si>
  <si>
    <t>04</t>
  </si>
  <si>
    <t xml:space="preserve">SO 34 Energomost </t>
  </si>
  <si>
    <t>{1a2633fc-ffa3-42a8-ae3e-2146847825ff}</t>
  </si>
  <si>
    <t>05</t>
  </si>
  <si>
    <t>SO 35 Cesty a manipulačné spevnené plochy</t>
  </si>
  <si>
    <t>{4485b49a-f791-405e-b94f-a00ab13e0645}</t>
  </si>
  <si>
    <t>06</t>
  </si>
  <si>
    <t xml:space="preserve">SO 36 Vonkajšia kanalizácia </t>
  </si>
  <si>
    <t>{49678880-1733-457f-a222-c1c3199e7f92}</t>
  </si>
  <si>
    <t>KRYCÍ LIST ROZPOČTU</t>
  </si>
  <si>
    <t>Objekt:</t>
  </si>
  <si>
    <t xml:space="preserve">01 - SO 31 Búracie a demontážne práce </t>
  </si>
  <si>
    <t xml:space="preserve">MH Teplárenský holding, a.s., Bratislava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</si>
  <si>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</si>
  <si>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</si>
  <si>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</si>
  <si>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</si>
  <si>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</si>
  <si>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</si>
  <si>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</si>
  <si>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</si>
  <si>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</si>
  <si>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</si>
  <si>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764 - Konštrukcie klampiarske</t>
  </si>
  <si>
    <t xml:space="preserve">    766 - Konštrukcie stolárske</t>
  </si>
  <si>
    <t xml:space="preserve">    767 - Konštrukcie doplnkové kovové</t>
  </si>
  <si>
    <t>ROZPOČET</t>
  </si>
  <si>
    <t>PČ</t>
  </si>
  <si>
    <t>MJ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</si>
  <si>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</si>
  <si>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</si>
  <si>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</si>
  <si>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</si>
  <si>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</si>
  <si>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</si>
  <si>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</si>
  <si>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</si>
  <si>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</si>
  <si>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</si>
  <si>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</si>
  <si>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</si>
  <si>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</si>
  <si>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113107122.S</t>
  </si>
  <si>
    <t>Odstránenie krytu v ploche do 200 m2 z kameniva hrubého drveného, hr.100 do 200 mm,  -0,23500t</t>
  </si>
  <si>
    <t>1563551944</t>
  </si>
  <si>
    <t>113107132.S</t>
  </si>
  <si>
    <t>Odstránenie krytu v ploche do 200 m2 z betónu prostého, hr. vrstvy 150 do 300 mm,  -0,50000t</t>
  </si>
  <si>
    <t>-2084268907</t>
  </si>
  <si>
    <t>139711101.S</t>
  </si>
  <si>
    <t xml:space="preserve">Odstránenie štrku zo žb. vane </t>
  </si>
  <si>
    <t>m3</t>
  </si>
  <si>
    <t>1932853722</t>
  </si>
  <si>
    <t>171209002.S</t>
  </si>
  <si>
    <t>Poplatok za skladovanie -  kamenivo (17 05) ostatné</t>
  </si>
  <si>
    <t>t</t>
  </si>
  <si>
    <t>1222747469</t>
  </si>
  <si>
    <t>9</t>
  </si>
  <si>
    <t>Ostatné konštrukcie a práce-búranie</t>
  </si>
  <si>
    <t>961055111.S</t>
  </si>
  <si>
    <t>Búranie základov alebo vybúranie otvorov plochy nad 4 m2 v základoch železobetónových,  -2,40000t</t>
  </si>
  <si>
    <t>-250952637</t>
  </si>
  <si>
    <t>6</t>
  </si>
  <si>
    <t>962032231.S</t>
  </si>
  <si>
    <t>Búranie muriva alebo vybúranie otvorov plochy nad 4 m2 nadzákladového z tehál pálených, vápenopieskových, cementových na maltu,  -1,90500t</t>
  </si>
  <si>
    <t>-997105768</t>
  </si>
  <si>
    <t>7</t>
  </si>
  <si>
    <t>962052211.S</t>
  </si>
  <si>
    <t>Búranie muriva alebo vybúranie otvorov plochy nad 4 m2 železobetonového nadzákladného,  -2,40000t</t>
  </si>
  <si>
    <t>2008106637</t>
  </si>
  <si>
    <t>8</t>
  </si>
  <si>
    <t>962086121.S</t>
  </si>
  <si>
    <t>Búranie muriva priečok z pórobetónu hr. do 300 mm,  -0,15000t</t>
  </si>
  <si>
    <t>-43698206</t>
  </si>
  <si>
    <t>963051113.S</t>
  </si>
  <si>
    <t>Búranie železobetónových stropov doskových hr.nad 80 mm,  -2,40000t</t>
  </si>
  <si>
    <t>1962489956</t>
  </si>
  <si>
    <t>10</t>
  </si>
  <si>
    <t>965043441.S</t>
  </si>
  <si>
    <t>Búranie podkladov pod dlažby, liatych dlažieb a mazanín,betón s poterom,teracom hr.do 150 mm,  plochy nad 4 m2 -2,20000t</t>
  </si>
  <si>
    <t>-1893051679</t>
  </si>
  <si>
    <t>11</t>
  </si>
  <si>
    <t>968062355.S</t>
  </si>
  <si>
    <t>Vybúranie drevených rámov okien dvojitých alebo zdvojených, plochy do 2 m2,  -0,06200t</t>
  </si>
  <si>
    <t>640532679</t>
  </si>
  <si>
    <t>12</t>
  </si>
  <si>
    <t>968072246.S</t>
  </si>
  <si>
    <t>Vybúranie kovových rámov okien jednoduchých plochy do 4 m2,  -0,03400t</t>
  </si>
  <si>
    <t>-969638676</t>
  </si>
  <si>
    <t>13</t>
  </si>
  <si>
    <t>968072455.S</t>
  </si>
  <si>
    <t>Vybúranie kovových dverových zárubní plochy do 2 m2,  -0,07600t</t>
  </si>
  <si>
    <t>-471057736</t>
  </si>
  <si>
    <t>14</t>
  </si>
  <si>
    <t>968072885.S</t>
  </si>
  <si>
    <t>Vybúranie a vybratie mreži  plochy do 2 m2,  -0,00900t</t>
  </si>
  <si>
    <t>-511428746</t>
  </si>
  <si>
    <t>15</t>
  </si>
  <si>
    <t>978071251.S</t>
  </si>
  <si>
    <t>Odsekanie a odstránenie izolácie lepenkovej vodorovnej,  -0,07300t</t>
  </si>
  <si>
    <t>1926064091</t>
  </si>
  <si>
    <t>979081111.S</t>
  </si>
  <si>
    <t>Odvoz sutiny a vybúraných hmôt na skládku do 1 km</t>
  </si>
  <si>
    <t>1133078797</t>
  </si>
  <si>
    <t>17</t>
  </si>
  <si>
    <t>979081121.S</t>
  </si>
  <si>
    <t>Odvoz sutiny a vybúraných hmôt na skládku za každý ďalší 1 km</t>
  </si>
  <si>
    <t>-136620767</t>
  </si>
  <si>
    <t>18</t>
  </si>
  <si>
    <t>979082111.S</t>
  </si>
  <si>
    <t>Vnútrostavenisková doprava sutiny a vybúraných hmôt do 10 m</t>
  </si>
  <si>
    <t>1623775434</t>
  </si>
  <si>
    <t>19</t>
  </si>
  <si>
    <t>979087213.S</t>
  </si>
  <si>
    <t>Nakladanie na dopravné prostriedky pre vodorovnú dopravu vybúraných hmôt</t>
  </si>
  <si>
    <t>1700331128</t>
  </si>
  <si>
    <t>979089012.S</t>
  </si>
  <si>
    <t>Poplatok za skladovanie - betón, tehly, dlaždice (17 01) ostatné</t>
  </si>
  <si>
    <t>-1460122218</t>
  </si>
  <si>
    <t>21</t>
  </si>
  <si>
    <t>979089212.S</t>
  </si>
  <si>
    <t>Poplatok za skladovanie - bitúmenové zmesi, uholný decht, dechtové výrobky (17 03 ), ostatné</t>
  </si>
  <si>
    <t>-724218519</t>
  </si>
  <si>
    <t>PSV</t>
  </si>
  <si>
    <t>Práce a dodávky PSV</t>
  </si>
  <si>
    <t>712</t>
  </si>
  <si>
    <t>Izolácie striech, povlakové krytiny</t>
  </si>
  <si>
    <t>22</t>
  </si>
  <si>
    <t>712300833.S</t>
  </si>
  <si>
    <t>Odstránenie povlakovej krytiny na strechách plochých 10° trojvrstvovej,  -0,01400t</t>
  </si>
  <si>
    <t>-1884778679</t>
  </si>
  <si>
    <t>764</t>
  </si>
  <si>
    <t>Konštrukcie klampiarske</t>
  </si>
  <si>
    <t>23</t>
  </si>
  <si>
    <t>764351810.S</t>
  </si>
  <si>
    <t>Demontáž žľabov pododkvap. štvorhranných rovných, oblúkových, do 30° rš 250 a 330 mm,  -0,00347t</t>
  </si>
  <si>
    <t>2094813564</t>
  </si>
  <si>
    <t>24</t>
  </si>
  <si>
    <t>764430840.S</t>
  </si>
  <si>
    <t>Demontáž oplechovania múrov a nadmuroviek rš od 330 do 500 mm,  -0,00230t</t>
  </si>
  <si>
    <t>1654461827</t>
  </si>
  <si>
    <t>25</t>
  </si>
  <si>
    <t>764454802.S</t>
  </si>
  <si>
    <t>Demontáž odpadových rúr kruhových, s priemerom 120 mm,  -0,00285t</t>
  </si>
  <si>
    <t>-1136087379</t>
  </si>
  <si>
    <t>766</t>
  </si>
  <si>
    <t>Konštrukcie stolárske</t>
  </si>
  <si>
    <t>26</t>
  </si>
  <si>
    <t>766694982.S</t>
  </si>
  <si>
    <t>Demontáž parapetnej dosky drevenej šírky nad 300 mm, dĺžky do 1600 mm, -0,004t</t>
  </si>
  <si>
    <t>-409612944</t>
  </si>
  <si>
    <t>767</t>
  </si>
  <si>
    <t>Konštrukcie doplnkové kovové</t>
  </si>
  <si>
    <t>27</t>
  </si>
  <si>
    <t>767392802.S</t>
  </si>
  <si>
    <t>Demontáž krytín striech z plechov skrutkovaných,  -0,00700t</t>
  </si>
  <si>
    <t>1353069664</t>
  </si>
  <si>
    <t>28</t>
  </si>
  <si>
    <t>767996805.S</t>
  </si>
  <si>
    <t>Demontáž ostatných doplnkov stavieb s hmotnosťou jednotlivých dielov konšt. nad 500 kg,  -0,00100t</t>
  </si>
  <si>
    <t>-615663033</t>
  </si>
  <si>
    <t xml:space="preserve">02 - SO 32 Strojovňa akumulácie a stavebné úpravy pre akumulátor 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</si>
  <si>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</si>
  <si>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</si>
  <si>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</si>
  <si>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</si>
  <si>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</si>
  <si>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99 - Presun hmôt HSV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</si>
  <si>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</si>
  <si>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</si>
  <si>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</si>
  <si>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769 - Montáže vzduchotechnických zariadení</t>
  </si>
  <si>
    <t xml:space="preserve">    776 - Podlahy povlakové</t>
  </si>
  <si>
    <t xml:space="preserve">    777 - Podlahy syntetické</t>
  </si>
  <si>
    <t xml:space="preserve">    783 - Nátery</t>
  </si>
  <si>
    <t>M - Práce a dodávky M</t>
  </si>
  <si>
    <t xml:space="preserve">    25-M - Povrchová úprava strojov a zariadení</t>
  </si>
  <si>
    <t xml:space="preserve">    43-M - Montáž oceľových konštrukcií</t>
  </si>
  <si>
    <t>VRN - Investičné náklady neobsiahnuté v cenách</t>
  </si>
  <si>
    <t>122201102.S</t>
  </si>
  <si>
    <t>Odkopávka a prekopávka nezapažená v hornine 3, nad 100 do 1000 m3</t>
  </si>
  <si>
    <t>1256939533</t>
  </si>
  <si>
    <t>122201109.S</t>
  </si>
  <si>
    <t>Odkopávky a prekopávky nezapažené. Príplatok k cenám za lepivosť horniny 3</t>
  </si>
  <si>
    <t>-1790473941</t>
  </si>
  <si>
    <t>131201101.S</t>
  </si>
  <si>
    <t>Výkop nezapaženej jamy v hornine 3, do 100 m3</t>
  </si>
  <si>
    <t>-999281415</t>
  </si>
  <si>
    <t>131201109.S</t>
  </si>
  <si>
    <t>Hĺbenie nezapažených jám a zárezov. Príplatok za lepivosť horniny 3</t>
  </si>
  <si>
    <t>1048066704</t>
  </si>
  <si>
    <t>131201201.S</t>
  </si>
  <si>
    <t>Výkop zapaženej jamy v hornine 3, do 100 m3</t>
  </si>
  <si>
    <t>-829396034</t>
  </si>
  <si>
    <t>131201209.S</t>
  </si>
  <si>
    <t>Príplatok za lepivosť pri hĺbení zapažených jám a zárezov s urovnaním dna v hornine 3</t>
  </si>
  <si>
    <t>791925786</t>
  </si>
  <si>
    <t>132201101.S</t>
  </si>
  <si>
    <t>Výkop ryhy do šírky 600 mm v horn.3 do 100 m3</t>
  </si>
  <si>
    <t>-1675520253</t>
  </si>
  <si>
    <t>132201109.S</t>
  </si>
  <si>
    <t>Príplatok k cene za lepivosť pri hĺbení rýh šírky do 600 mm zapažených i nezapažených s urovnaním dna v hornine 3</t>
  </si>
  <si>
    <t>-686413936</t>
  </si>
  <si>
    <t>132201201.S</t>
  </si>
  <si>
    <t>Výkop ryhy šírky 600-2000mm horn.3 do 100m3</t>
  </si>
  <si>
    <t>-798877576</t>
  </si>
  <si>
    <t>132201209.S</t>
  </si>
  <si>
    <t>Príplatok k cenám za lepivosť pri hĺbení rýh š. nad 600 do 2 000 mm zapaž. i nezapažených, s urovnaním dna v hornine 3</t>
  </si>
  <si>
    <t>186648556</t>
  </si>
  <si>
    <t>151201201.S</t>
  </si>
  <si>
    <t>Paženie stien výkopu bez rozopretia alebo vzopretia, záťažné hĺbky do 4 m</t>
  </si>
  <si>
    <t>893602437</t>
  </si>
  <si>
    <t>151201211.S</t>
  </si>
  <si>
    <t>Odstránemie paženia stien výkopov, záťažné hĺbky do 4 m</t>
  </si>
  <si>
    <t>843166579</t>
  </si>
  <si>
    <t>162501102.S</t>
  </si>
  <si>
    <t>Vodorovné premiestnenie výkopku po spevnenej ceste z horniny tr.1-4, do 100 m3 na vzdialenosť do 3000 m</t>
  </si>
  <si>
    <t>505018763</t>
  </si>
  <si>
    <t>167101101.S</t>
  </si>
  <si>
    <t>Nakladanie neuľahnutého výkopku z hornín tr.1-4 do 100 m3</t>
  </si>
  <si>
    <t>1134907623</t>
  </si>
  <si>
    <t>171201202.S</t>
  </si>
  <si>
    <t>Uloženie sypaniny na skládky nad 100 do 1000 m3</t>
  </si>
  <si>
    <t>-991100718</t>
  </si>
  <si>
    <t>181101102.S</t>
  </si>
  <si>
    <t>Úprava pláne v zárezoch v hornine 1-4 so zhutnením</t>
  </si>
  <si>
    <t>-41105343</t>
  </si>
  <si>
    <t>Zakladanie</t>
  </si>
  <si>
    <t>215901101.S</t>
  </si>
  <si>
    <t>Zhutnenie podložia z rastlej horniny 1 až 4 pod násypy, z hornina súdržných do 92 % PS a nesúdržných</t>
  </si>
  <si>
    <t>-403472939</t>
  </si>
  <si>
    <t>270328136.S</t>
  </si>
  <si>
    <t xml:space="preserve">Konštrukcie energokanalov z betónu  železového s výstužou, hmot. 175 kg/m3 tr. C25/30 </t>
  </si>
  <si>
    <t>393278150</t>
  </si>
  <si>
    <t>311351107.S</t>
  </si>
  <si>
    <t>Debnenie nadzákladových múrov obojstranné zhotovenie-tradičné</t>
  </si>
  <si>
    <t>1346785598</t>
  </si>
  <si>
    <t>311351108.S</t>
  </si>
  <si>
    <t>Debnenie nadzákladových múrov obojstranné odstránenie-tradičné</t>
  </si>
  <si>
    <t>1537560219</t>
  </si>
  <si>
    <t>270368172.S</t>
  </si>
  <si>
    <t>Výstuž základových konštrukcií 175 kg/m3, vrátane nosných zvarov, z beton. ocele tr. B500 (10505)</t>
  </si>
  <si>
    <t>-1884824811</t>
  </si>
  <si>
    <t>271573001.S</t>
  </si>
  <si>
    <t>Násyp pod základové konštrukcie so zhutnením zo štrkopiesku fr.0-32 mm</t>
  </si>
  <si>
    <t>-1511057719</t>
  </si>
  <si>
    <t>273313611.S</t>
  </si>
  <si>
    <t>Podkladny betón základových dosiek, prostý tr. C 16/20</t>
  </si>
  <si>
    <t>-333211201</t>
  </si>
  <si>
    <t>273321411.S</t>
  </si>
  <si>
    <t>Betón základových dosiek na podlahe pod TG , železový (bez výstuže), tr. C 25/30</t>
  </si>
  <si>
    <t>1823262217</t>
  </si>
  <si>
    <t>273361821.S</t>
  </si>
  <si>
    <t>Výstuž základových dosiek z ocele B500 (10505)</t>
  </si>
  <si>
    <t>-245207969</t>
  </si>
  <si>
    <t>274321511.S</t>
  </si>
  <si>
    <t>Betón základových tramov, železový (bez výstuže), tr. C 30/37</t>
  </si>
  <si>
    <t>185849269</t>
  </si>
  <si>
    <t>274351215.S</t>
  </si>
  <si>
    <t>Debnenie stien základových pásov, zhotovenie-dielce</t>
  </si>
  <si>
    <t>-2044741974</t>
  </si>
  <si>
    <t>274351216.S</t>
  </si>
  <si>
    <t>Debnenie stien základových pásov, odstránenie-dielce</t>
  </si>
  <si>
    <t>239375916</t>
  </si>
  <si>
    <t>29</t>
  </si>
  <si>
    <t>274361821.S</t>
  </si>
  <si>
    <t>Výstuž základových pásov z ocele B500 (10505)</t>
  </si>
  <si>
    <t>-609415828</t>
  </si>
  <si>
    <t>30</t>
  </si>
  <si>
    <t>275321511.S</t>
  </si>
  <si>
    <t>Betón základových pätiek, železový (bez výstuže), tr. C 30/37</t>
  </si>
  <si>
    <t>-1268733927</t>
  </si>
  <si>
    <t>31</t>
  </si>
  <si>
    <t>275351215.S</t>
  </si>
  <si>
    <t>Debnenie stien základových pätiek, zhotovenie-dielce</t>
  </si>
  <si>
    <t>-127612349</t>
  </si>
  <si>
    <t>32</t>
  </si>
  <si>
    <t>275351216.S</t>
  </si>
  <si>
    <t>Debnenie stien základovýcb pätiek, odstránenie-dielce</t>
  </si>
  <si>
    <t>-450413293</t>
  </si>
  <si>
    <t>33</t>
  </si>
  <si>
    <t>275361821.S</t>
  </si>
  <si>
    <t>Výstuž základových pätiek z ocele B500 (10505)</t>
  </si>
  <si>
    <t>-649586278</t>
  </si>
  <si>
    <t>34</t>
  </si>
  <si>
    <t>289971211.S</t>
  </si>
  <si>
    <t>Zhotovenie vrstvy z geotextílie na upravenom povrchu sklon do 1 : 5 , šírky od 0 do 3 m</t>
  </si>
  <si>
    <t>1464673724</t>
  </si>
  <si>
    <t>35</t>
  </si>
  <si>
    <t>M</t>
  </si>
  <si>
    <t>693110004500.S</t>
  </si>
  <si>
    <t>Geotextília polypropylénová netkaná 300 g/m2</t>
  </si>
  <si>
    <t>1069352834</t>
  </si>
  <si>
    <t>Zvislé a kompletné konštrukcie</t>
  </si>
  <si>
    <t>36</t>
  </si>
  <si>
    <t>311233041.S</t>
  </si>
  <si>
    <t>Murivo nosné (m3) z tehál pálených dierovaných nebrúsených na pero a drážku hrúbky 300 mm, na klasickú maltu</t>
  </si>
  <si>
    <t>-327778898</t>
  </si>
  <si>
    <t>37</t>
  </si>
  <si>
    <t>341321610.S</t>
  </si>
  <si>
    <t>Betón stien a priečok, železový (bez výstuže) tr. C 30/37</t>
  </si>
  <si>
    <t>-1339672513</t>
  </si>
  <si>
    <t>38</t>
  </si>
  <si>
    <t>341352104.S</t>
  </si>
  <si>
    <t xml:space="preserve">Denný prenájom žeriavového systémového debnenia zložitých stien, pre výšku debniaceho panela 4050 až 8100 mm - 30 DNI </t>
  </si>
  <si>
    <t>-221812754</t>
  </si>
  <si>
    <t>39</t>
  </si>
  <si>
    <t>341352141.S</t>
  </si>
  <si>
    <t>Montáž rámového systémového debnenia stien žeriavom pre zložité steny</t>
  </si>
  <si>
    <t>-337890252</t>
  </si>
  <si>
    <t>341352151.S</t>
  </si>
  <si>
    <t>Demontáž rámového systémového debnenia stien žeriavom pre zložité steny</t>
  </si>
  <si>
    <t>-1719148707</t>
  </si>
  <si>
    <t>41</t>
  </si>
  <si>
    <t>341361821.S</t>
  </si>
  <si>
    <t>Výstuž stien a priečok B500 (10505)</t>
  </si>
  <si>
    <t>1738226915</t>
  </si>
  <si>
    <t>42</t>
  </si>
  <si>
    <t>346245331.S</t>
  </si>
  <si>
    <t>Prímurovky izolačné a ochranné z tehál dĺžky 250 mm na MC 10 hr. 250 mm</t>
  </si>
  <si>
    <t>1199932827</t>
  </si>
  <si>
    <t>43</t>
  </si>
  <si>
    <t>380321533.S</t>
  </si>
  <si>
    <t>Kompletné konštr. nadrži zo železobetónu tr. C 30/37, hr. nad 300 mm</t>
  </si>
  <si>
    <t>1477148277</t>
  </si>
  <si>
    <t>44</t>
  </si>
  <si>
    <t>380356241.S</t>
  </si>
  <si>
    <t>Debnenie komplet. konštruk.nádrži z bet. vodostav. plôch rovinných zhotovenie</t>
  </si>
  <si>
    <t>-544063113</t>
  </si>
  <si>
    <t>45</t>
  </si>
  <si>
    <t>380356242.S</t>
  </si>
  <si>
    <t>Debnenie komplet. konštruk. nádrží neom. z bet. vodostav. plôch rovinných odstránenie</t>
  </si>
  <si>
    <t>820828389</t>
  </si>
  <si>
    <t>46</t>
  </si>
  <si>
    <t>380361006.S</t>
  </si>
  <si>
    <t>Výstuž komplet. konstr. nádrží z ocele B500 (10505)</t>
  </si>
  <si>
    <t>105498803</t>
  </si>
  <si>
    <t>47</t>
  </si>
  <si>
    <t>388129720.S</t>
  </si>
  <si>
    <t>Montáž dielca prefabrikovaného kanála zo železobetónu, krycia doska hmotnosti do 1 t.</t>
  </si>
  <si>
    <t>-55704696</t>
  </si>
  <si>
    <t>48</t>
  </si>
  <si>
    <t>593850000300.S</t>
  </si>
  <si>
    <t>Poklop pre energokanál IZE 151-10, lxšxv 1000x580x100 mm  ekv.</t>
  </si>
  <si>
    <t>2104785470</t>
  </si>
  <si>
    <t>Komunikácie</t>
  </si>
  <si>
    <t>49</t>
  </si>
  <si>
    <t>564772111.S</t>
  </si>
  <si>
    <t>Podklad alebo kryt z kameniva hrubého drveného veľ. 32-63 mm (vibr.štrk) po zhut.hr. 250 mm</t>
  </si>
  <si>
    <t>2111662389</t>
  </si>
  <si>
    <t>564801112.S</t>
  </si>
  <si>
    <t>Podklad zo štrkodrviny s rozprestretím a zhutnením, po zhutnení hr. 40 mm</t>
  </si>
  <si>
    <t>-326378395</t>
  </si>
  <si>
    <t>51</t>
  </si>
  <si>
    <t>596911141.S</t>
  </si>
  <si>
    <t>Kladenie betónovej zámkovej dlažby komunikácií pre peších hr. 60 mm pre peších do 50 m2 so zriadením lôžka z kameniva hr. 30 mm</t>
  </si>
  <si>
    <t>-76878329</t>
  </si>
  <si>
    <t>52</t>
  </si>
  <si>
    <t>592460007700.S</t>
  </si>
  <si>
    <t>Dlažba betónová škárová, rozmer 200x165x60 mm, prírodná</t>
  </si>
  <si>
    <t>-1339931202</t>
  </si>
  <si>
    <t>Úpravy povrchov, podlahy, osadenie</t>
  </si>
  <si>
    <t>53</t>
  </si>
  <si>
    <t>612460151.S</t>
  </si>
  <si>
    <t>Príprava vnútorného podkladu stien cementovým prednástrekom, hr. 3 mm</t>
  </si>
  <si>
    <t>562643705</t>
  </si>
  <si>
    <t>54</t>
  </si>
  <si>
    <t>612460365.S</t>
  </si>
  <si>
    <t>Vnútorná omietka stien vápennocementová jednovrstvová, hr. 20 mm</t>
  </si>
  <si>
    <t>1366227445</t>
  </si>
  <si>
    <t>55</t>
  </si>
  <si>
    <t>622460121.S</t>
  </si>
  <si>
    <t>Príprava vonkajšieho podkladu stien penetráciou základnou</t>
  </si>
  <si>
    <t>-1950847440</t>
  </si>
  <si>
    <t>56</t>
  </si>
  <si>
    <t>622460363.S</t>
  </si>
  <si>
    <t>Vonkajšia omietka stien vápennocementová jednovrstvová, hr. 10 mm</t>
  </si>
  <si>
    <t>1404626900</t>
  </si>
  <si>
    <t>57</t>
  </si>
  <si>
    <t>622461281.S</t>
  </si>
  <si>
    <t>Vonkajšia omietka stien pastovitá dekoratívna mozaiková</t>
  </si>
  <si>
    <t>-1271722960</t>
  </si>
  <si>
    <t>58</t>
  </si>
  <si>
    <t>622464232</t>
  </si>
  <si>
    <t>Vonkajšia omietka stien tenkovrstvová BAUMIT, silikónová, Baumit SilikonTop, škrabaná, hr. 2 mm</t>
  </si>
  <si>
    <t>-1938702536</t>
  </si>
  <si>
    <t>59</t>
  </si>
  <si>
    <t>622481119.S</t>
  </si>
  <si>
    <t>Potiahnutie vonkajších stien sklotextilnou mriežkou s celoplošným prilepením</t>
  </si>
  <si>
    <t>641103173</t>
  </si>
  <si>
    <t>627471531.S</t>
  </si>
  <si>
    <t>Ochrana výstuže podláh a mostovky zo sanačnej malty, 1 vrstva hr. 1 mm</t>
  </si>
  <si>
    <t>574303047</t>
  </si>
  <si>
    <t>61</t>
  </si>
  <si>
    <t>5811530000500R</t>
  </si>
  <si>
    <t>Zentifix KMH V balenie 20 kg</t>
  </si>
  <si>
    <t>bal</t>
  </si>
  <si>
    <t>128</t>
  </si>
  <si>
    <t>-1749983254</t>
  </si>
  <si>
    <t>62</t>
  </si>
  <si>
    <t>631322711.S</t>
  </si>
  <si>
    <t>Mazanina z betónu vystužená oceľovými vláknami tr.C25/30 hr.250 mm</t>
  </si>
  <si>
    <t>1664620604</t>
  </si>
  <si>
    <t>63</t>
  </si>
  <si>
    <t>631571001.S</t>
  </si>
  <si>
    <t xml:space="preserve">Násyp z kameniva ťaženého 0-4 stmeleneho cementom </t>
  </si>
  <si>
    <t>2078216772</t>
  </si>
  <si>
    <t>64</t>
  </si>
  <si>
    <t>378351111.S</t>
  </si>
  <si>
    <t xml:space="preserve">Sekundárne ostenie, debnenie z dielcov oceľových - ohraničenie obvodu nádrže </t>
  </si>
  <si>
    <t>683617284</t>
  </si>
  <si>
    <t>65</t>
  </si>
  <si>
    <t>631571003.S</t>
  </si>
  <si>
    <t>Násyp zo štrkopiesku 0-32 (pre spevnenie podkladu)</t>
  </si>
  <si>
    <t>1282925716</t>
  </si>
  <si>
    <t>66</t>
  </si>
  <si>
    <t>631582001.S</t>
  </si>
  <si>
    <t>Násyp zo štrku z  penového skla (sklopenový granulát)</t>
  </si>
  <si>
    <t>-1363807179</t>
  </si>
  <si>
    <t>67</t>
  </si>
  <si>
    <t>632001051.S</t>
  </si>
  <si>
    <t>Zhotovenie jednonásobného penetračného náteru pre potery a stierky</t>
  </si>
  <si>
    <t>-1990782700</t>
  </si>
  <si>
    <t>68</t>
  </si>
  <si>
    <t>585520003200 R</t>
  </si>
  <si>
    <t xml:space="preserve">Penetračny nater BOTAMENT D1 SPEED </t>
  </si>
  <si>
    <t>-427550964</t>
  </si>
  <si>
    <t>69</t>
  </si>
  <si>
    <t>632451601.S</t>
  </si>
  <si>
    <t>Ochranný adhézny náter (mostik)</t>
  </si>
  <si>
    <t>174739738</t>
  </si>
  <si>
    <t>70</t>
  </si>
  <si>
    <t>632451620.S</t>
  </si>
  <si>
    <t>Sanácia betónovej konštrukcie opravnou (reprofilačnou) maltou NAFUFILL KM 110 V na betón a murivo hr. 3 mm</t>
  </si>
  <si>
    <t>-1017787611</t>
  </si>
  <si>
    <t>71</t>
  </si>
  <si>
    <t>632451628.S</t>
  </si>
  <si>
    <t>Sanácia betónovej konštrukcie opravnou (reprofilačnou) maltou NAFUFILL KM 110 V na betón  hr. 40 mm</t>
  </si>
  <si>
    <t>-937791075</t>
  </si>
  <si>
    <t>72</t>
  </si>
  <si>
    <t>632451671.S</t>
  </si>
  <si>
    <t>Vyspravenie betonoveho zakladu pod akumulačnu nádrž  reprofilačnou polymércementovou maltou</t>
  </si>
  <si>
    <t>-213628480</t>
  </si>
  <si>
    <t>73</t>
  </si>
  <si>
    <t>632452722.S</t>
  </si>
  <si>
    <t>Samonivelizačná stierka,BOTAMENT M49 V pevnosti v tlaku 35 MPa, hr. 5 mm</t>
  </si>
  <si>
    <t>-1266011278</t>
  </si>
  <si>
    <t>Rúrové vedenie</t>
  </si>
  <si>
    <t>74</t>
  </si>
  <si>
    <t>894170112.R</t>
  </si>
  <si>
    <t xml:space="preserve">Osadenie podzemnej  polypropylenovej nádrže vratane dopravy </t>
  </si>
  <si>
    <t>341486288</t>
  </si>
  <si>
    <t>75</t>
  </si>
  <si>
    <t>562410001040.S</t>
  </si>
  <si>
    <t>Podzemná nádrž, polypropylenova rozmerov 2500x2350x2800 mm</t>
  </si>
  <si>
    <t>1057875601</t>
  </si>
  <si>
    <t>76</t>
  </si>
  <si>
    <t>286620001100.S</t>
  </si>
  <si>
    <t>Poklop 900x600 vratane nadstavca</t>
  </si>
  <si>
    <t>-934330714</t>
  </si>
  <si>
    <t>77</t>
  </si>
  <si>
    <t>286610047100.S</t>
  </si>
  <si>
    <t>Rebrík s 10 nášľapnými stupňami, dĺ. do 3 m, ku kanalizačnej revíznej šachte 1000 mm, sklolaminát</t>
  </si>
  <si>
    <t>59539771</t>
  </si>
  <si>
    <t>78</t>
  </si>
  <si>
    <t>917862111.S</t>
  </si>
  <si>
    <t>Osadenie chodník. obrubníka betónového stojatého do lôžka z betónu prosteho tr. C 12/15 s bočnou oporou</t>
  </si>
  <si>
    <t>-1927276281</t>
  </si>
  <si>
    <t>79</t>
  </si>
  <si>
    <t>592170001800.S</t>
  </si>
  <si>
    <t>Obrubník parkový, lxšxv 1000x50x200 mm, prírodný</t>
  </si>
  <si>
    <t>-601703966</t>
  </si>
  <si>
    <t>918101112.S</t>
  </si>
  <si>
    <t>Lôžko pod obrubníky, krajníky alebo obruby z dlažobných kociek z betónu prostého tr. C 16/20</t>
  </si>
  <si>
    <t>2095999544</t>
  </si>
  <si>
    <t>81</t>
  </si>
  <si>
    <t>938571031.S</t>
  </si>
  <si>
    <t>Otryskanie degradovaného betónu pieskom do 20 mm,  -0,10700t</t>
  </si>
  <si>
    <t>1101132756</t>
  </si>
  <si>
    <t>82</t>
  </si>
  <si>
    <t>941941031.S</t>
  </si>
  <si>
    <t>Montáž lešenia ľahkého pracovného radového s podlahami šírky od 0,80 do 1,00 m, výšky do 10 m</t>
  </si>
  <si>
    <t>1277629158</t>
  </si>
  <si>
    <t>83</t>
  </si>
  <si>
    <t>941941191.S</t>
  </si>
  <si>
    <t>Príplatok za prvý a každý ďalší i začatý mesiac použitia lešenia ľahkého pracovného radového s podlahami šírky od 0,80 do 1,00 m, výšky do 10 m</t>
  </si>
  <si>
    <t>21612402</t>
  </si>
  <si>
    <t>84</t>
  </si>
  <si>
    <t>941941841.S</t>
  </si>
  <si>
    <t>Demontáž lešenia ľahkého pracovného radového s podlahami šírky nad 1,00 do 1,20 m, výšky do 10 m</t>
  </si>
  <si>
    <t>-1892585941</t>
  </si>
  <si>
    <t>99</t>
  </si>
  <si>
    <t>Presun hmôt HSV</t>
  </si>
  <si>
    <t>85</t>
  </si>
  <si>
    <t>998022021.S</t>
  </si>
  <si>
    <t>Presun hmôt pre haly 802, 811 zvislá konštr.monolitická výšky do 20 m</t>
  </si>
  <si>
    <t>-1987269813</t>
  </si>
  <si>
    <t>711</t>
  </si>
  <si>
    <t>Izolácie proti vode a vlhkosti</t>
  </si>
  <si>
    <t>86</t>
  </si>
  <si>
    <t>711111001.S</t>
  </si>
  <si>
    <t>Zhotovenie izolácie proti zemnej vlhkosti vodorovná náterom penetračným za studena</t>
  </si>
  <si>
    <t>-575579011</t>
  </si>
  <si>
    <t>87</t>
  </si>
  <si>
    <t>246170000900.S</t>
  </si>
  <si>
    <t>Lak asfaltový penetračný</t>
  </si>
  <si>
    <t>-181919029</t>
  </si>
  <si>
    <t>88</t>
  </si>
  <si>
    <t>711111011.S</t>
  </si>
  <si>
    <t>Zhotovenie izolácie proti zemnej vlhkosti vodorovná asfaltovou suspenziou za studena</t>
  </si>
  <si>
    <t>-217380374</t>
  </si>
  <si>
    <t>89</t>
  </si>
  <si>
    <t>111630002800</t>
  </si>
  <si>
    <t>Penetračný náter Nafuflex Basic 2, hr.4 mm</t>
  </si>
  <si>
    <t>1593199577</t>
  </si>
  <si>
    <t>711112001.S</t>
  </si>
  <si>
    <t>Zhotovenie  izolácie proti zemnej vlhkosti zvislá penetračným náterom za studena</t>
  </si>
  <si>
    <t>-106388267</t>
  </si>
  <si>
    <t>91</t>
  </si>
  <si>
    <t>-1114921997</t>
  </si>
  <si>
    <t>92</t>
  </si>
  <si>
    <t>711121131.S</t>
  </si>
  <si>
    <t>Zhotovenie  izolácie proti zemnej vlhkosti vodorovná asfaltovým náterom za tepla</t>
  </si>
  <si>
    <t>-1491811203</t>
  </si>
  <si>
    <t>93</t>
  </si>
  <si>
    <t>111620001200.S</t>
  </si>
  <si>
    <t>Asfalt modifikovaný AOSI  85/25</t>
  </si>
  <si>
    <t>1243164455</t>
  </si>
  <si>
    <t>94</t>
  </si>
  <si>
    <t>711131102.S</t>
  </si>
  <si>
    <t>Zhotovenie geotextílie alebo tkaniny na plochu vodorovnú</t>
  </si>
  <si>
    <t>-57298265</t>
  </si>
  <si>
    <t>95</t>
  </si>
  <si>
    <t>693110003200.S</t>
  </si>
  <si>
    <t>Geotextília polypropylénová netkaná 500 g/m2</t>
  </si>
  <si>
    <t>193501069</t>
  </si>
  <si>
    <t>96</t>
  </si>
  <si>
    <t>711133001.S</t>
  </si>
  <si>
    <t>Zhotovenie izolácie proti zemnej vlhkosti PVC fóliou položenou voľne na vodorovnej ploche so zvarením spoju</t>
  </si>
  <si>
    <t>-773163875</t>
  </si>
  <si>
    <t>97</t>
  </si>
  <si>
    <t>283230000100.S</t>
  </si>
  <si>
    <t>Hydroizolačná fólia PE-HD hr. 1 mm, izolácia proti vlhkosti, radónu a úniku ropných produktov</t>
  </si>
  <si>
    <t>-658400978</t>
  </si>
  <si>
    <t>98</t>
  </si>
  <si>
    <t>711141559.S</t>
  </si>
  <si>
    <t>Zhotovenie  izolácie proti zemnej vlhkosti a tlakovej vode vodorovná NAIP pritavením</t>
  </si>
  <si>
    <t>1017705544</t>
  </si>
  <si>
    <t>628310001200</t>
  </si>
  <si>
    <t>Pás asfaltový FOALBIT AL S 40 pre spodné vrstvy hydroizolačných systémov (parotesná zábrana a protiradónová izolácia)</t>
  </si>
  <si>
    <t>-1430017527</t>
  </si>
  <si>
    <t>711511101.S</t>
  </si>
  <si>
    <t>Zhotovenie  izolácie  nádrží, bazénov za studena asfaltovým lakom penetračným</t>
  </si>
  <si>
    <t>-394126913</t>
  </si>
  <si>
    <t>101</t>
  </si>
  <si>
    <t>246170000960</t>
  </si>
  <si>
    <t>Lak asfaltový penetračný MC DUR 1177</t>
  </si>
  <si>
    <t>36030003</t>
  </si>
  <si>
    <t>102</t>
  </si>
  <si>
    <t>711511230.S</t>
  </si>
  <si>
    <t xml:space="preserve">Zhotovenie  izolácie nádrží, stôk, kanalizačných energokanalov </t>
  </si>
  <si>
    <t>658707522</t>
  </si>
  <si>
    <t>103</t>
  </si>
  <si>
    <t>245610002200.S</t>
  </si>
  <si>
    <t xml:space="preserve">Ochranny nater MC DUR 2496 dvojnasobny </t>
  </si>
  <si>
    <t>1805921790</t>
  </si>
  <si>
    <t>104</t>
  </si>
  <si>
    <t>998711202.S</t>
  </si>
  <si>
    <t>Presun hmôt pre izoláciu proti vode v objektoch výšky nad 6 do 12 m</t>
  </si>
  <si>
    <t>%</t>
  </si>
  <si>
    <t>2019876895</t>
  </si>
  <si>
    <t>105</t>
  </si>
  <si>
    <t>712963703.S</t>
  </si>
  <si>
    <t>Zhotov. povlak. krytiny striech ostatné zosil. škár PVC-P r.š. 500 mm prilep. na celej ploche</t>
  </si>
  <si>
    <t>-1351795367</t>
  </si>
  <si>
    <t>106</t>
  </si>
  <si>
    <t>283220001700.S</t>
  </si>
  <si>
    <t>Hydroizolačná fólia na detaily hr. 1,5 mm, izolácia plochých striech</t>
  </si>
  <si>
    <t>-1197174086</t>
  </si>
  <si>
    <t>107</t>
  </si>
  <si>
    <t>998712202.S</t>
  </si>
  <si>
    <t>Presun hmôt pre izoláciu povlakovej krytiny v objektoch výšky nad 6 do 12 m</t>
  </si>
  <si>
    <t>813899366</t>
  </si>
  <si>
    <t>713</t>
  </si>
  <si>
    <t>Izolácie tepelné</t>
  </si>
  <si>
    <t>108</t>
  </si>
  <si>
    <t>713112124.S</t>
  </si>
  <si>
    <t>Montáž tepelnej izolácie stropov rovných polystyrénom, spodkom pristrelením</t>
  </si>
  <si>
    <t>-1695602096</t>
  </si>
  <si>
    <t>109</t>
  </si>
  <si>
    <t>283750001000.S</t>
  </si>
  <si>
    <t>Doska XPS hr. 100 mm, zateplenie soklov, suterénov, podláh</t>
  </si>
  <si>
    <t>-763983501</t>
  </si>
  <si>
    <t>110</t>
  </si>
  <si>
    <t>713122111.S</t>
  </si>
  <si>
    <t>Montáž tepelnej izolácie podláh polystyrénom, kladeným voľne v jednej vrstve</t>
  </si>
  <si>
    <t>2003224830</t>
  </si>
  <si>
    <t>111</t>
  </si>
  <si>
    <t>283750002100.S</t>
  </si>
  <si>
    <t>Doska XPS 300 hr. 100 mm, zakladanie stavieb, podlahy, obrátené ploché strechy</t>
  </si>
  <si>
    <t>-420579493</t>
  </si>
  <si>
    <t>112</t>
  </si>
  <si>
    <t>713132131.S</t>
  </si>
  <si>
    <t>Montáž tepelnej izolácie stien polystyrénom, pristrelením</t>
  </si>
  <si>
    <t>648564807</t>
  </si>
  <si>
    <t>113</t>
  </si>
  <si>
    <t>283750001800.S</t>
  </si>
  <si>
    <t>Doska XPS 300 hr. 50 mm, zakladanie stavieb, podlahy, obrátené ploché strechy</t>
  </si>
  <si>
    <t>1081418520</t>
  </si>
  <si>
    <t>114</t>
  </si>
  <si>
    <t>-471253330</t>
  </si>
  <si>
    <t>115</t>
  </si>
  <si>
    <t>998713202.S</t>
  </si>
  <si>
    <t>Presun hmôt pre izolácie tepelné v objektoch výšky nad 6 m do 12 m</t>
  </si>
  <si>
    <t>-671043890</t>
  </si>
  <si>
    <t>722</t>
  </si>
  <si>
    <t>Zdravotechnika - vnútorný vodovod</t>
  </si>
  <si>
    <t>116</t>
  </si>
  <si>
    <t>722250180.S</t>
  </si>
  <si>
    <t>Montáž hasiaceho prístroja na stenu</t>
  </si>
  <si>
    <t>-473620572</t>
  </si>
  <si>
    <t>117</t>
  </si>
  <si>
    <t>449170000900.S</t>
  </si>
  <si>
    <t>Prenosný hasiaci prístroj práškový P6Če 6 kg, 21A</t>
  </si>
  <si>
    <t>-1113164254</t>
  </si>
  <si>
    <t>118</t>
  </si>
  <si>
    <t>764731113.S</t>
  </si>
  <si>
    <t>Oplechovanie múrov, atík, nadmuroviek zo zvitkov pozink farebný, r.š. 300 mm</t>
  </si>
  <si>
    <t>1902457939</t>
  </si>
  <si>
    <t>119</t>
  </si>
  <si>
    <t>764751112.S</t>
  </si>
  <si>
    <t>Zvodová rúra kruhová pozink farebný vrátane príslušenstva, priemer 100 mm</t>
  </si>
  <si>
    <t>1945901115</t>
  </si>
  <si>
    <t>120</t>
  </si>
  <si>
    <t>764751132.S</t>
  </si>
  <si>
    <t>Koleno zvodovej rúry pozink farebný, priemer 100 mm</t>
  </si>
  <si>
    <t>1676882017</t>
  </si>
  <si>
    <t>121</t>
  </si>
  <si>
    <t>764751152.S</t>
  </si>
  <si>
    <t>Koleno odskokové zvodovej rúry pozink farebný, priemer 100 mm</t>
  </si>
  <si>
    <t>-157515132</t>
  </si>
  <si>
    <t>122</t>
  </si>
  <si>
    <t>764761121.S</t>
  </si>
  <si>
    <t>Žľab pododkvapový polkruhový pozink farebný vrátane čela, hákov, rohov, kútov, r.š. 250 mm</t>
  </si>
  <si>
    <t>-1127838260</t>
  </si>
  <si>
    <t>123</t>
  </si>
  <si>
    <t>764761231.S</t>
  </si>
  <si>
    <t>Kotlík žľabový oválny pozink farebný, rozmer (r.š./D) 250/90 mm</t>
  </si>
  <si>
    <t>1184333224</t>
  </si>
  <si>
    <t>124</t>
  </si>
  <si>
    <t>998764202.S</t>
  </si>
  <si>
    <t>Presun hmôt pre konštrukcie klampiarske v objektoch výšky nad 6 do 12 m</t>
  </si>
  <si>
    <t>-572651152</t>
  </si>
  <si>
    <t>125</t>
  </si>
  <si>
    <t>767397102.R</t>
  </si>
  <si>
    <t>Montáž strešných sendvičových panelov na OK, hrúbky nad 80 do 120 mm vratane dodávky  z/c  profilov</t>
  </si>
  <si>
    <t>1608606542</t>
  </si>
  <si>
    <t>126</t>
  </si>
  <si>
    <t>553260001800.S</t>
  </si>
  <si>
    <t xml:space="preserve">Panel sendvičový s polyuretánovým jadrom strešný oceľový plášť š. 1000 mm hr. jadra 100+108 mm s PVC foliou </t>
  </si>
  <si>
    <t>-1599511170</t>
  </si>
  <si>
    <t>127</t>
  </si>
  <si>
    <t>767411102.R</t>
  </si>
  <si>
    <t xml:space="preserve">Montáž opláštenia sendvičovými stenovými panelmi s viditeľným spojom na OK, hrúbky nad 100 do 150 mm vratane dodávky  z/c  profilov </t>
  </si>
  <si>
    <t>2103600614</t>
  </si>
  <si>
    <t>553250000300.S</t>
  </si>
  <si>
    <t>Panel sendvičový s jadrom z minerálnej vlny stenový s viditeľným spojom, oceľový plášť š. 1100 mm hr. jadra 120 mm</t>
  </si>
  <si>
    <t>2065004733</t>
  </si>
  <si>
    <t>129</t>
  </si>
  <si>
    <t>767423114.S</t>
  </si>
  <si>
    <t>Montáž opláštenia bočného okenného plechu</t>
  </si>
  <si>
    <t>728016360</t>
  </si>
  <si>
    <t>130</t>
  </si>
  <si>
    <t>138110001350</t>
  </si>
  <si>
    <t xml:space="preserve">Plech poplastovaný tabuľový rozmer </t>
  </si>
  <si>
    <t>-232844029</t>
  </si>
  <si>
    <t>131</t>
  </si>
  <si>
    <t>767423121.S</t>
  </si>
  <si>
    <t>Montáž opláštenia oplechovanie sokla</t>
  </si>
  <si>
    <t>-40932509</t>
  </si>
  <si>
    <t>132</t>
  </si>
  <si>
    <t>368011421</t>
  </si>
  <si>
    <t>133</t>
  </si>
  <si>
    <t>767423122.S</t>
  </si>
  <si>
    <t>Montáž opláštenia oplechovanie rohu</t>
  </si>
  <si>
    <t>1466495</t>
  </si>
  <si>
    <t>134</t>
  </si>
  <si>
    <t>993572690</t>
  </si>
  <si>
    <t>135</t>
  </si>
  <si>
    <t>767590120.S</t>
  </si>
  <si>
    <t>Montáž podlahových konštrukcií podlahových roštov skrutkovaním</t>
  </si>
  <si>
    <t>-161171126</t>
  </si>
  <si>
    <t>136</t>
  </si>
  <si>
    <t>592270018500.S</t>
  </si>
  <si>
    <t>Mriežkový rošt, štrbiny 30x30 mm, dĺ. 0,5 m, C 250, pozinkovaný s rychlouzáverom, pre žľaby betónové s ochrannou hranou svetlej šírky 300 mm</t>
  </si>
  <si>
    <t>-1925266704</t>
  </si>
  <si>
    <t>137</t>
  </si>
  <si>
    <t>767612120.S</t>
  </si>
  <si>
    <t>Montáž okien hliníkových s hydroizolačnými páskami paropriepustnými, s variabilným difúznym odporom</t>
  </si>
  <si>
    <t>1798693544</t>
  </si>
  <si>
    <t>138</t>
  </si>
  <si>
    <t>283290006800</t>
  </si>
  <si>
    <t>Tesniaca fólia Winflex VARIO, š. 100 mm, dĺ. 40 m, s 20 mm, širokým samolepiacim pásikom pre lepenie fólie na rám okna, tesnenie pripájacej škáry okenného rámu a muriva, polymér, ALLMEDIA</t>
  </si>
  <si>
    <t>476732870</t>
  </si>
  <si>
    <t>139</t>
  </si>
  <si>
    <t>553410009000.S</t>
  </si>
  <si>
    <t xml:space="preserve">Okno hliníkové jednokrídlové  vxš 800x1500 mm, izolačné polykarbonat - združene osadenie </t>
  </si>
  <si>
    <t>-1555620665</t>
  </si>
  <si>
    <t>140</t>
  </si>
  <si>
    <t>767652220.S</t>
  </si>
  <si>
    <t>Montáž vrát otočných, osadených do oceľovej konštrukcie, s plochou nad 6 do 9 m2</t>
  </si>
  <si>
    <t>999712323</t>
  </si>
  <si>
    <t>141</t>
  </si>
  <si>
    <t>553410058500.S</t>
  </si>
  <si>
    <t>Vráta oceľové zateplene otvarave 2500/3000</t>
  </si>
  <si>
    <t>-2101165771</t>
  </si>
  <si>
    <t>142</t>
  </si>
  <si>
    <t>998767202.S</t>
  </si>
  <si>
    <t>Presun hmôt pre kovové stavebné doplnkové konštrukcie v objektoch výšky nad 6 do 12 m</t>
  </si>
  <si>
    <t>252116070</t>
  </si>
  <si>
    <t>769</t>
  </si>
  <si>
    <t>Montáže vzduchotechnických zariadení</t>
  </si>
  <si>
    <t>143</t>
  </si>
  <si>
    <t>769035090.S</t>
  </si>
  <si>
    <t>Montáž krycej mriežky hranatej prierezu 1.200-1.200 m2</t>
  </si>
  <si>
    <t>-798233664</t>
  </si>
  <si>
    <t>144</t>
  </si>
  <si>
    <t>429720205400.S</t>
  </si>
  <si>
    <t>Mriežka krycia hranatá, rozmery šxv 1250x1250 mm</t>
  </si>
  <si>
    <t>1466866873</t>
  </si>
  <si>
    <t>145</t>
  </si>
  <si>
    <t>429720206100.S</t>
  </si>
  <si>
    <t>Mriežka krycia hranatá, rozmery šxv 1400x1250 mm</t>
  </si>
  <si>
    <t>-38413952</t>
  </si>
  <si>
    <t>146</t>
  </si>
  <si>
    <t>998769203.S</t>
  </si>
  <si>
    <t>Presun hmôt pre montáž vzduchotechnických zariadení v stavbe (objekte) výšky nad 7 do 24 m</t>
  </si>
  <si>
    <t>284084144</t>
  </si>
  <si>
    <t>776</t>
  </si>
  <si>
    <t>Podlahy povlakové</t>
  </si>
  <si>
    <t>147</t>
  </si>
  <si>
    <t>776560030.S</t>
  </si>
  <si>
    <t>Lepenie povlakových podláh z elektrostaticky vodivých na Cu pásku</t>
  </si>
  <si>
    <t>1455897216</t>
  </si>
  <si>
    <t>148</t>
  </si>
  <si>
    <t>284130000100.S</t>
  </si>
  <si>
    <t>Gumena podlaha elektrostaticky vodivá (antistatická), dielce, hrúbka do 4 mm</t>
  </si>
  <si>
    <t>-979724354</t>
  </si>
  <si>
    <t>777</t>
  </si>
  <si>
    <t>Podlahy syntetické</t>
  </si>
  <si>
    <t>149</t>
  </si>
  <si>
    <t>777511038.S</t>
  </si>
  <si>
    <t>Epoxidová pečatiaca stierkaMC DUR 1322</t>
  </si>
  <si>
    <t>741583893</t>
  </si>
  <si>
    <t>777610100</t>
  </si>
  <si>
    <t>Epoxidový penetračný náter MC DUR 1320 VK</t>
  </si>
  <si>
    <t>794801574</t>
  </si>
  <si>
    <t>151</t>
  </si>
  <si>
    <t>777610150</t>
  </si>
  <si>
    <t>Epoxidový záškrab MC DUR 1320 VK + posyp kremičitým pieskom</t>
  </si>
  <si>
    <t>-1458394760</t>
  </si>
  <si>
    <t>152</t>
  </si>
  <si>
    <t>777610240.S</t>
  </si>
  <si>
    <t>Protišmykovy presyp  kremičitým pieskom</t>
  </si>
  <si>
    <t>970112342</t>
  </si>
  <si>
    <t>153</t>
  </si>
  <si>
    <t>998777202.S</t>
  </si>
  <si>
    <t>Presun hmôt pre podlahy syntetické v objektoch výšky nad 6 do 12 m</t>
  </si>
  <si>
    <t>1845991570</t>
  </si>
  <si>
    <t>783</t>
  </si>
  <si>
    <t>Nátery</t>
  </si>
  <si>
    <t>154</t>
  </si>
  <si>
    <t>783151112.S</t>
  </si>
  <si>
    <t>Nátery oceľ.konštr. epoxidové ťažkých A jednonás. - 70μm</t>
  </si>
  <si>
    <t>1975948278</t>
  </si>
  <si>
    <t>155</t>
  </si>
  <si>
    <t>783151115.S</t>
  </si>
  <si>
    <t>Nátery oceľ.konštr. epoxidové ťažkých A jednonás. 2x  80μm</t>
  </si>
  <si>
    <t>-1708755687</t>
  </si>
  <si>
    <t>156</t>
  </si>
  <si>
    <t>783172510.S</t>
  </si>
  <si>
    <t>Nátery oceľ.konštr. polyuretánové ťažkých A s emailovaním.- 80μm</t>
  </si>
  <si>
    <t>1973701081</t>
  </si>
  <si>
    <t>157</t>
  </si>
  <si>
    <t>783833010.S</t>
  </si>
  <si>
    <t xml:space="preserve">Nátery povrchov betónových,  RAL 7032 MC COLOR FLAIR PURE </t>
  </si>
  <si>
    <t>-1471451177</t>
  </si>
  <si>
    <t>Práce a dodávky M</t>
  </si>
  <si>
    <t>25-M</t>
  </si>
  <si>
    <t>Povrchová úprava strojov a zariadení</t>
  </si>
  <si>
    <t>158</t>
  </si>
  <si>
    <t>250040332.S</t>
  </si>
  <si>
    <t>Otryskávanie kremičitým pieskom tr.IV. spotreba piesku 59 kg/m2, výška 1,9 - 5 m</t>
  </si>
  <si>
    <t>23329817</t>
  </si>
  <si>
    <t>159</t>
  </si>
  <si>
    <t>581530000700.S</t>
  </si>
  <si>
    <t>Piesok kremičitý ST 10/40, frakcia 1,0-4,0 mm</t>
  </si>
  <si>
    <t>25797975</t>
  </si>
  <si>
    <t>43-M</t>
  </si>
  <si>
    <t>Montáž oceľových konštrukcií</t>
  </si>
  <si>
    <t>430865175.S</t>
  </si>
  <si>
    <t>Výroba segmentov pre ťažké zložité - dynamicky namáhané dlhé oceľové konštrukcie a prvky, celkovej hmotnosti nad 1000 kg</t>
  </si>
  <si>
    <t>1145625336</t>
  </si>
  <si>
    <t>161</t>
  </si>
  <si>
    <t>134840001100.S</t>
  </si>
  <si>
    <t>Tyč oceľová prierezu  valcovaná za tepla, ozn. 11 375, podľa EN ISO S235JR</t>
  </si>
  <si>
    <t>256</t>
  </si>
  <si>
    <t>787693987</t>
  </si>
  <si>
    <t>162</t>
  </si>
  <si>
    <t>133880001150.S</t>
  </si>
  <si>
    <t>Oceľový nosník HEA 200, z valcovanej ocele S235JR</t>
  </si>
  <si>
    <t>-1032914387</t>
  </si>
  <si>
    <t>163</t>
  </si>
  <si>
    <t>133880001120.S</t>
  </si>
  <si>
    <t>Oceľový nosník HEA 140, z valcovanej ocele S235JR</t>
  </si>
  <si>
    <t>624989410</t>
  </si>
  <si>
    <t>164</t>
  </si>
  <si>
    <t>133880001130.S</t>
  </si>
  <si>
    <t>Oceľový nosník HEA 160, z valcovanej ocele S235JR</t>
  </si>
  <si>
    <t>282377981</t>
  </si>
  <si>
    <t>165</t>
  </si>
  <si>
    <t>134870001200.S</t>
  </si>
  <si>
    <t>Oceľový nosník HEA 320, z valcovanej ocele S235JR</t>
  </si>
  <si>
    <t>-722690358</t>
  </si>
  <si>
    <t>166</t>
  </si>
  <si>
    <t>133880001170.S</t>
  </si>
  <si>
    <t>Oceľový nosník HEA 240, z valcovanej ocele S235JR</t>
  </si>
  <si>
    <t>-66224316</t>
  </si>
  <si>
    <t>167</t>
  </si>
  <si>
    <t>133880001180.S</t>
  </si>
  <si>
    <t>Oceľový nosník HEA 280, z valcovanej ocele S235JR</t>
  </si>
  <si>
    <t>1783988511</t>
  </si>
  <si>
    <t>168</t>
  </si>
  <si>
    <t>133880001160.S</t>
  </si>
  <si>
    <t>Oceľový nosník HEA 220, z valcovanej ocele S235JR</t>
  </si>
  <si>
    <t>1502765753</t>
  </si>
  <si>
    <t>169</t>
  </si>
  <si>
    <t>553430010110.S</t>
  </si>
  <si>
    <t>Rošt podlahový lisovaný žiarozink - pororošt, rozmer oka 30x30 mm, nosná páska 30x3 mm</t>
  </si>
  <si>
    <t>-345477313</t>
  </si>
  <si>
    <t>170</t>
  </si>
  <si>
    <t>6390410</t>
  </si>
  <si>
    <t>Záchytny bezpečnostny system kotvený do oceľových nosníkov TOPSAFE napr.TSL</t>
  </si>
  <si>
    <t>Kus</t>
  </si>
  <si>
    <t>-1634255018</t>
  </si>
  <si>
    <t>171</t>
  </si>
  <si>
    <t>MD</t>
  </si>
  <si>
    <t>Mimostavenisková doprava</t>
  </si>
  <si>
    <t>-896211787</t>
  </si>
  <si>
    <t>172</t>
  </si>
  <si>
    <t>MV</t>
  </si>
  <si>
    <t>Murárske výpomoci</t>
  </si>
  <si>
    <t>1674378158</t>
  </si>
  <si>
    <t>173</t>
  </si>
  <si>
    <t>PD</t>
  </si>
  <si>
    <t>Presun dodávok</t>
  </si>
  <si>
    <t>773948720</t>
  </si>
  <si>
    <t>174</t>
  </si>
  <si>
    <t>PPV</t>
  </si>
  <si>
    <t>Podiel pridružených výkonov</t>
  </si>
  <si>
    <t>-1713667326</t>
  </si>
  <si>
    <t>VRN</t>
  </si>
  <si>
    <t>Investičné náklady neobsiahnuté v cenách</t>
  </si>
  <si>
    <t>175</t>
  </si>
  <si>
    <t>000600042.S</t>
  </si>
  <si>
    <t>Zariadenie staveniska - sociálne sociálne zariadenia</t>
  </si>
  <si>
    <t>eur</t>
  </si>
  <si>
    <t>1024</t>
  </si>
  <si>
    <t>364854462</t>
  </si>
  <si>
    <t>176</t>
  </si>
  <si>
    <t>000700011.S</t>
  </si>
  <si>
    <t>Dopravné náklady - mimostavenisková doprava objektivizácia dopravných nákladov materiálov</t>
  </si>
  <si>
    <t>-238108722</t>
  </si>
  <si>
    <t>177</t>
  </si>
  <si>
    <t>000800011.S</t>
  </si>
  <si>
    <t>Vplyv pracovného prostredia - prevádzka investora a vplyv prostredia rušenie dopravy</t>
  </si>
  <si>
    <t>730559074</t>
  </si>
  <si>
    <t xml:space="preserve">03 - SO 33 Existujúca výmenníkova stanica - stavebné úpravy </t>
  </si>
  <si>
    <t xml:space="preserve">    784 - Maľby</t>
  </si>
  <si>
    <t>310238411.S</t>
  </si>
  <si>
    <t>Zamurovanie otvoru s plochou nad 0.25 do 1 m2 v murive nadzákladného tehlami na maltu cementovú</t>
  </si>
  <si>
    <t>2057432961</t>
  </si>
  <si>
    <t>611421331.S</t>
  </si>
  <si>
    <t>Oprava vnútorných vápenných omietok stropov železobetónových rovných tvárnicových a klenieb, opravovaná plocha nad 10 do 30 % štukových</t>
  </si>
  <si>
    <t>-1054319370</t>
  </si>
  <si>
    <t>612421331.S</t>
  </si>
  <si>
    <t>Oprava vnútorných vápenných omietok stien, v množstve opravenej plochy nad 10 do 30 % štukových</t>
  </si>
  <si>
    <t>-670548278</t>
  </si>
  <si>
    <t>-1540097658</t>
  </si>
  <si>
    <t>612460364.S</t>
  </si>
  <si>
    <t>Vnútorná omietka stien vápennocementová jednovrstvová, hr. 15 mm</t>
  </si>
  <si>
    <t>1351475945</t>
  </si>
  <si>
    <t>622422122.S</t>
  </si>
  <si>
    <t>Oprava vonkajších omietok stien zo suchých zmesí, štukových, členitosť II, opravovaná plocha do 10%</t>
  </si>
  <si>
    <t>-1939913252</t>
  </si>
  <si>
    <t>622460151.S</t>
  </si>
  <si>
    <t>Príprava vonkajšieho podkladu stien cementovým prednástrekom, hr. 3 mm</t>
  </si>
  <si>
    <t>-240761433</t>
  </si>
  <si>
    <t>622460365.S</t>
  </si>
  <si>
    <t>Vonkajšia omietka stien vápennocementová jednovrstvová, hr. 20 mm</t>
  </si>
  <si>
    <t>-762626531</t>
  </si>
  <si>
    <t>622491310.S</t>
  </si>
  <si>
    <t>Fasádny náter silikátový, dvojnásobný</t>
  </si>
  <si>
    <t>-524504870</t>
  </si>
  <si>
    <t>632450443.S</t>
  </si>
  <si>
    <t>Opravný polymércementový poter, na opravu dutín a výtlkov v poteroch a betóne, hr. 10 mm</t>
  </si>
  <si>
    <t>1441524497</t>
  </si>
  <si>
    <t>632452752.S</t>
  </si>
  <si>
    <t>Cementový poter s protiprašnou úpravou</t>
  </si>
  <si>
    <t>1600438045</t>
  </si>
  <si>
    <t>899912102.S</t>
  </si>
  <si>
    <t>Montáž oceľových chráničiek D 219x10</t>
  </si>
  <si>
    <t>-286999749</t>
  </si>
  <si>
    <t>142110003400.S</t>
  </si>
  <si>
    <t>Rúra oceľová bezšvová hladká kruhová d 219 mm, hr. steny 6,3 mm, ozn.11 353.0</t>
  </si>
  <si>
    <t>1103822686</t>
  </si>
  <si>
    <t>899912103.S</t>
  </si>
  <si>
    <t>Montáž oceľových chráničiek D 273x10</t>
  </si>
  <si>
    <t>-950973942</t>
  </si>
  <si>
    <t>142110003600.S</t>
  </si>
  <si>
    <t>Rúra oceľová bezšvová hladká kruhová d 273 mm, hr. steny 7,0 mm, ozn.11 353.0</t>
  </si>
  <si>
    <t>1378025053</t>
  </si>
  <si>
    <t>899912104.S</t>
  </si>
  <si>
    <t>Montáž oceľových chráničiek D 324x10</t>
  </si>
  <si>
    <t>932928927</t>
  </si>
  <si>
    <t>142110003800.S</t>
  </si>
  <si>
    <t>Rúra oceľová bezšvová hladká kruhová bežná d 324 mm, hr. steny 8,0 mm, ozn.11 353.0</t>
  </si>
  <si>
    <t>293880683</t>
  </si>
  <si>
    <t>-1306995790</t>
  </si>
  <si>
    <t>212159831</t>
  </si>
  <si>
    <t>-857866698</t>
  </si>
  <si>
    <t>941955004.S</t>
  </si>
  <si>
    <t>Lešenie ľahké pracovné pomocné s výškou lešeňovej podlahy nad 2,50 do 3,5 m</t>
  </si>
  <si>
    <t>-866433082</t>
  </si>
  <si>
    <t>968072354.S</t>
  </si>
  <si>
    <t>Vybúranie kovových rámov okien dvojitých alebo zdvojených, plochy do 1 m2,  -0,08900t</t>
  </si>
  <si>
    <t>-865308816</t>
  </si>
  <si>
    <t>971033351.S</t>
  </si>
  <si>
    <t>Vybúranie otvoru v murive tehl. plochy do 0,09 m2 hr. do 350 mm,  -0,08000t</t>
  </si>
  <si>
    <t>-1636118496</t>
  </si>
  <si>
    <t>999281111.S</t>
  </si>
  <si>
    <t>Presun hmôt pre opravy a údržbu objektov vrátane vonkajších plášťov výšky do 25 m</t>
  </si>
  <si>
    <t>-524282042</t>
  </si>
  <si>
    <t>713530750.S</t>
  </si>
  <si>
    <t>Protipožiarny prestup potrubia prierez otvoru 0,08-0,09 m2 izolované protipožiarnou penou El60-120, zaplnenie prestupu 30%</t>
  </si>
  <si>
    <t>1565436392</t>
  </si>
  <si>
    <t>767995225.S</t>
  </si>
  <si>
    <t>Výroba atypického výrobku - plošiny a rebríka</t>
  </si>
  <si>
    <t>1221293506</t>
  </si>
  <si>
    <t xml:space="preserve">Rebrík s 10 nášľapnými stupňami, dĺ. do 3 m, k plošine </t>
  </si>
  <si>
    <t>-7137732</t>
  </si>
  <si>
    <t>1167596249</t>
  </si>
  <si>
    <t>133310003600.S</t>
  </si>
  <si>
    <t>Ocelovy ram plošiny , ozn. 11 373 podľa EN ISO S235JRG1</t>
  </si>
  <si>
    <t>587971249</t>
  </si>
  <si>
    <t>1998705702</t>
  </si>
  <si>
    <t>784</t>
  </si>
  <si>
    <t>Maľby</t>
  </si>
  <si>
    <t>784410130.S</t>
  </si>
  <si>
    <t>Penetrovanie jednonásobné hrubozrnných,savých podkladov výšky nad 3,80 m</t>
  </si>
  <si>
    <t>-1461342072</t>
  </si>
  <si>
    <t>784422274.S</t>
  </si>
  <si>
    <t>Maľby základné dvojnásobné, ručne nanášané na hrubozrnný podklad výšky nad 3,80 m</t>
  </si>
  <si>
    <t>2104506907</t>
  </si>
  <si>
    <t xml:space="preserve">04 - SO 34 Energomost </t>
  </si>
  <si>
    <t>113106241.S</t>
  </si>
  <si>
    <t>Rozoberanie vozovky a plochy z panelov so škárami zaliatymi asfaltovou alebo cementovou maltou,  -0,40800t</t>
  </si>
  <si>
    <t>-1912763756</t>
  </si>
  <si>
    <t>1252089720</t>
  </si>
  <si>
    <t>-1862730576</t>
  </si>
  <si>
    <t>162304111.S</t>
  </si>
  <si>
    <t>Vodorovné premiestn.s naložením odtečeného výkopku do 500 m</t>
  </si>
  <si>
    <t>1639821310</t>
  </si>
  <si>
    <t>224311222.S</t>
  </si>
  <si>
    <t>Výplň pilót z portlandského betónu vodostavebného tr. C 30/37 z cementu troskoportlandského s pažiacou suspenziou</t>
  </si>
  <si>
    <t>2132106664</t>
  </si>
  <si>
    <t>224361115.S</t>
  </si>
  <si>
    <t>Výstuž pilót betónovaných do zeme, s vytiahnutím pažnice, z ocele S235 (11373)</t>
  </si>
  <si>
    <t>-1532817996</t>
  </si>
  <si>
    <t>231943211.S</t>
  </si>
  <si>
    <t>Steny baranené z oceľových štetovníc z terénu zabaranenie na dĺžku do 10 m</t>
  </si>
  <si>
    <t>1838124186</t>
  </si>
  <si>
    <t>134600000100.S</t>
  </si>
  <si>
    <t>Profil oceľový hrubý na štetovnice (neopracovaný) LARSEN (10 370) 3n</t>
  </si>
  <si>
    <t>-1360594846</t>
  </si>
  <si>
    <t>264312111.S</t>
  </si>
  <si>
    <t>Vrty pre pilóty nezapažené, zvislé, priemeru nad 850 do 1050 mm, v hĺbke od 0 do 5 m v hornine III</t>
  </si>
  <si>
    <t>646211582</t>
  </si>
  <si>
    <t>264312112.S</t>
  </si>
  <si>
    <t>Vrty pre pilóty nezapažené, zvislé, priemeru nad 850 do 1050 mm, v hĺbke nad 5 m v hornine III</t>
  </si>
  <si>
    <t>2089183366</t>
  </si>
  <si>
    <t>-1588615659</t>
  </si>
  <si>
    <t>Podkladný betón , prostý tr. C 16/20</t>
  </si>
  <si>
    <t>-66339449</t>
  </si>
  <si>
    <t>986115744</t>
  </si>
  <si>
    <t>-1678802183</t>
  </si>
  <si>
    <t>-504406079</t>
  </si>
  <si>
    <t>-1374860271</t>
  </si>
  <si>
    <t>317451115.S</t>
  </si>
  <si>
    <t>Cementova zalievka pod ocelove platne  na mostoch maltou cementovou vodotesnou Sikagrout 316</t>
  </si>
  <si>
    <t>-1306595105</t>
  </si>
  <si>
    <t>317661163.S</t>
  </si>
  <si>
    <t>Výplň škár monolitickej rímsy na cest.mostoch tmelom polyuretanovým, š.škáry cez 15 do 40mm, dilatačných</t>
  </si>
  <si>
    <t>-2058506026</t>
  </si>
  <si>
    <t>564761111.S</t>
  </si>
  <si>
    <t>Podklad alebo kryt z kameniva hrubého drveného veľ. 32-63 mm s rozprestretím a zhutnením hr. 200 mm</t>
  </si>
  <si>
    <t>471062882</t>
  </si>
  <si>
    <t>564782111.S</t>
  </si>
  <si>
    <t xml:space="preserve">Podklad alebo kryt z kameniva hrubého drveného veľ. 32-63 mm (vibr.štrk) po zhut.hr. 300 mm pod cestne panely </t>
  </si>
  <si>
    <t>1278373960</t>
  </si>
  <si>
    <t>584121111.S</t>
  </si>
  <si>
    <t>Osadenie cestných panelov zo železového betónu, so zhotovením podkladu z kam. ťaženého do hr. 40 mm</t>
  </si>
  <si>
    <t>-1666032522</t>
  </si>
  <si>
    <t>931961115.S</t>
  </si>
  <si>
    <t>Vložky do dilatačných škár zvislé, z polystyrénovej dosky</t>
  </si>
  <si>
    <t>403076991</t>
  </si>
  <si>
    <t>545846348</t>
  </si>
  <si>
    <t>979094441.S</t>
  </si>
  <si>
    <t>Očistenie vybúraných  panelov s pôvodným vypl. škár kamenivom ťaženým</t>
  </si>
  <si>
    <t>1016790473</t>
  </si>
  <si>
    <t>985121111.S</t>
  </si>
  <si>
    <t>Štós z cestných panelov jednovrstvový alebo viacvrstvový</t>
  </si>
  <si>
    <t>-410025240</t>
  </si>
  <si>
    <t>998003111.S</t>
  </si>
  <si>
    <t>Presun hmôt pre dod. pilót a podzemné, stien pilót, ihiel, zápor, štetových a tabuľkových stien oceľ.</t>
  </si>
  <si>
    <t>1307670422</t>
  </si>
  <si>
    <t>1300951514</t>
  </si>
  <si>
    <t>-1955048310</t>
  </si>
  <si>
    <t>-636381620</t>
  </si>
  <si>
    <t>205652081</t>
  </si>
  <si>
    <t>-1099095157</t>
  </si>
  <si>
    <t>-1502660505</t>
  </si>
  <si>
    <t>-479153104</t>
  </si>
  <si>
    <t>133880001100.S</t>
  </si>
  <si>
    <t>Oceľový nosník HEA 100, z valcovanej ocele S235JR</t>
  </si>
  <si>
    <t>-324998258</t>
  </si>
  <si>
    <t>134870001150.S</t>
  </si>
  <si>
    <t>Oceľový nosník HEB 200, z valcovanej ocele S235JR</t>
  </si>
  <si>
    <t>-1028133298</t>
  </si>
  <si>
    <t>-557364934</t>
  </si>
  <si>
    <t>134870001130.S</t>
  </si>
  <si>
    <t>Oceľový nosník HEB 160, z valcovanej ocele S235JR</t>
  </si>
  <si>
    <t>2126988903</t>
  </si>
  <si>
    <t>133880001110.S</t>
  </si>
  <si>
    <t>Oceľový nosník HEA 120, z valcovanej ocele S235JR</t>
  </si>
  <si>
    <t>105171457</t>
  </si>
  <si>
    <t>-347547578</t>
  </si>
  <si>
    <t>1382117000</t>
  </si>
  <si>
    <t>-177992255</t>
  </si>
  <si>
    <t>-1252938366</t>
  </si>
  <si>
    <t>-453350739</t>
  </si>
  <si>
    <t>05 - SO 35 Cesty a manipulačné spevnené plochy</t>
  </si>
  <si>
    <t xml:space="preserve">    4 - Vodorovné konštrukcie</t>
  </si>
  <si>
    <t>113106121.S</t>
  </si>
  <si>
    <t>Rozoberanie dlažby, z betónových alebo kamenin. dlaždíc, dosiek alebo tvaroviek,  -0,13800t</t>
  </si>
  <si>
    <t>113107232.S</t>
  </si>
  <si>
    <t>Odstránenie krytu v ploche nad 200 m2 z betónu prostého, hr. vrstvy 150 do 300 mm,  -0,50000t</t>
  </si>
  <si>
    <t>122102202.S</t>
  </si>
  <si>
    <t>Odkopávka a prekopávka nezapažená pre cesty v horninách 1-2 nad 100 do 1000 m3</t>
  </si>
  <si>
    <t>122302202.S</t>
  </si>
  <si>
    <t>Odkopávka a prekopávka nezapazená pre cesty, v hornine 4 nad 100 do 1000 m3</t>
  </si>
  <si>
    <t>122302209.S</t>
  </si>
  <si>
    <t>Odkopávky a prekopávky nezapažené pre cesty. Príplatok za lepivosť horniny 4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</si>
  <si>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</si>
  <si>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</si>
  <si>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</si>
  <si>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</si>
  <si>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166101101.S</t>
  </si>
  <si>
    <t>Prehodenie neuľahnutého výkopku z horniny 1 až 4-ornica</t>
  </si>
  <si>
    <t>171101103.S</t>
  </si>
  <si>
    <t>Uloženie sypaniny do násypu  súdržnej horniny s mierou zhutnenia nad 96 do 100 % podľa Proctor-Standard</t>
  </si>
  <si>
    <t>583410004400.S</t>
  </si>
  <si>
    <t>Štrkodrva frakcia 0-63 mm</t>
  </si>
  <si>
    <t>Poplatok za skladovanie - zemina a kamenivo (17 05) ostatné</t>
  </si>
  <si>
    <t>180402111.S</t>
  </si>
  <si>
    <t>Založenie trávnika parkového výsevom v rovine do 1:5</t>
  </si>
  <si>
    <t>005720001400.S</t>
  </si>
  <si>
    <t>Osivá tráv - semená parkovej zmesi</t>
  </si>
  <si>
    <t>181101101.S</t>
  </si>
  <si>
    <t>Úprava pláne v zárezoch v hornine 1-4 bez zhutnenia</t>
  </si>
  <si>
    <t>181301102.S</t>
  </si>
  <si>
    <t>Rozprestretie ornice v rovine, plocha do 500 m2, hr.do 150 mm</t>
  </si>
  <si>
    <t>183403153.S</t>
  </si>
  <si>
    <t>Obrobenie pôdy hrabaním v rovine alebo na svahu do 1:5</t>
  </si>
  <si>
    <t>395367111.S</t>
  </si>
  <si>
    <t>Výstuž-kotvička</t>
  </si>
  <si>
    <t>-1655374569</t>
  </si>
  <si>
    <t>Vodorovné konštrukcie</t>
  </si>
  <si>
    <t>451317777.S</t>
  </si>
  <si>
    <t>Podklad pod dlažbu vodorovne alebo v sklone do 1:5 hr. 50-100mm z bet. tr. C 10/125</t>
  </si>
  <si>
    <t>-2088836354</t>
  </si>
  <si>
    <t>451577877.S</t>
  </si>
  <si>
    <t>Podklad pod dlažbu v ploche vodorovnej alebo v sklone do 1:5 hr. od 30 do 100 mm zo štrkopiesku</t>
  </si>
  <si>
    <t>681587277</t>
  </si>
  <si>
    <t>452311141.S</t>
  </si>
  <si>
    <t>Dosky, bloky, sedlá z betónu v otvorenom výkope tr. C 16/20</t>
  </si>
  <si>
    <t>1861570833</t>
  </si>
  <si>
    <t>452351101.S</t>
  </si>
  <si>
    <t>Debnenie v otvorenom výkope dosiek, sedlových lôžok a blokov pod potrubie,stoky a drobné objekty</t>
  </si>
  <si>
    <t>1262899954</t>
  </si>
  <si>
    <t>465924114.S</t>
  </si>
  <si>
    <t>Vvyplnenie škár pieskom</t>
  </si>
  <si>
    <t>543113111.Spp</t>
  </si>
  <si>
    <t>Montáž  koľaje na podvaloch drevených, -spätná úprava,doplnenie štrku,nutná výmena podvalov</t>
  </si>
  <si>
    <t>549191111.S</t>
  </si>
  <si>
    <t>Smerové a výškové vyrovnanie s následným dynamickým stabilizovaním štrk. lôžka  koľaje alebo koľaj. rozvetvenia</t>
  </si>
  <si>
    <t>564861111.S</t>
  </si>
  <si>
    <t>Podklad zo štrkodrviny s rozprestretím a zhutnením, po zhutnení hr. 200 mm</t>
  </si>
  <si>
    <t>1810410465</t>
  </si>
  <si>
    <t>567122114.S</t>
  </si>
  <si>
    <t>Podklad z kameniva stmeleného cementom s rozprestretím a zhutnením, CBGM C 12/15, po zhutnení hr. 150 mm</t>
  </si>
  <si>
    <t>2002675358</t>
  </si>
  <si>
    <t>581130313.S</t>
  </si>
  <si>
    <t>Kryt cementobetónový cestných komunikácií skupiny CB III pre TDZ IV, V a VI, hr. 150-200 mm</t>
  </si>
  <si>
    <t>-477665633</t>
  </si>
  <si>
    <t>581130315.S</t>
  </si>
  <si>
    <t>Kryt cementobetónový cestných komunikácií skupiny CB III pre TDZ IV, V a VI, hr. 200 mm</t>
  </si>
  <si>
    <t>1322968993</t>
  </si>
  <si>
    <t>599432111.S</t>
  </si>
  <si>
    <t>Vyplnenie škár kamenivom ťaženým</t>
  </si>
  <si>
    <t>-110679970</t>
  </si>
  <si>
    <t>631362442.S</t>
  </si>
  <si>
    <t>Výstuž mazanín z betónov (z kameniva) a z ľahkých betónov zo sietí KARI, priemer drôtu 8/8 mm, veľkosť oka 150x150 mm</t>
  </si>
  <si>
    <t>1902204605</t>
  </si>
  <si>
    <t>899103111.S</t>
  </si>
  <si>
    <t>Osadenie poklopu liatinového a oceľového vrátane rámu hmotn. nad 100 do 150 kg</t>
  </si>
  <si>
    <t>530563599</t>
  </si>
  <si>
    <t>552410000900</t>
  </si>
  <si>
    <t>Poklop liatinový s liatinovým prstencom DN 400 pre revízne šachty, zaťaženie do 40 t, PIPELIFE</t>
  </si>
  <si>
    <t>329863057</t>
  </si>
  <si>
    <t>899231111.S</t>
  </si>
  <si>
    <t>Výšková úprava uličného vstupu alebo vpuste do 200 mm zvýšením mreže</t>
  </si>
  <si>
    <t>-1483145528</t>
  </si>
  <si>
    <t>899331111.S</t>
  </si>
  <si>
    <t xml:space="preserve">Výšková úprava šachty výmenou dielu </t>
  </si>
  <si>
    <t>-2118602340</t>
  </si>
  <si>
    <t>592240009400.S</t>
  </si>
  <si>
    <t>Betónový roznášací prstenec pre revízne šachty DN 600 až 1000</t>
  </si>
  <si>
    <t>777136850</t>
  </si>
  <si>
    <t>914001111.S</t>
  </si>
  <si>
    <t>Osadenie a montáž cestnej zvislej dopravnej značky na stĺpik, stĺp, konzolu alebo objekt</t>
  </si>
  <si>
    <t>404410033920</t>
  </si>
  <si>
    <t>Regulačná značka ZDZ 202 "Stoj, daj prednosť v jazde", Zn lisovaná, V1-600 x 600 mm, RA2, P3, E2, SP1</t>
  </si>
  <si>
    <t>404410002311</t>
  </si>
  <si>
    <t>Výstražná značka priecestná ZDZ 153-50 "Výstražný kríž (vedľa vozovky), Zn lisovaná, V2-1350x180 mm 2ks, RA2,</t>
  </si>
  <si>
    <t>404490008400.S</t>
  </si>
  <si>
    <t>Stĺpik Zn, d 60 mm/3 bm, pre dopravné značky</t>
  </si>
  <si>
    <t>404490008600.S</t>
  </si>
  <si>
    <t>Krytka stĺpika, d 60 mm, plastová</t>
  </si>
  <si>
    <t>592170001000.S</t>
  </si>
  <si>
    <t>Obrubník cestný, lxšxv 1000x150x260 mm</t>
  </si>
  <si>
    <t>917862112.S</t>
  </si>
  <si>
    <t>Osadenie chodník. obrubníka betónového stojatého do lôžka z betónu prosteho tr. C 16/20 s bočnou oporou</t>
  </si>
  <si>
    <t>234760479</t>
  </si>
  <si>
    <t>919721212.S</t>
  </si>
  <si>
    <t>Dilatačné škáry vkladané v cementobet. kryte, s vyplnením škár asfaltovou zálievkou, pozdĺžne a priečne</t>
  </si>
  <si>
    <t>1462226479</t>
  </si>
  <si>
    <t>919725112.S</t>
  </si>
  <si>
    <t>Vložka pod beton bez upevnenia z pásu asfaltového bez krycej vrstvy (A 400 H)</t>
  </si>
  <si>
    <t>-960129325</t>
  </si>
  <si>
    <t>919725112.S1</t>
  </si>
  <si>
    <t>Vložka pod  betón bez upevnenia z pásu asfaltového bez krycej vrstvy (A 400 H)</t>
  </si>
  <si>
    <t>919748111.Sp</t>
  </si>
  <si>
    <t>Príplatok  -metličkovanie  beton. krytu</t>
  </si>
  <si>
    <t>921901111.S</t>
  </si>
  <si>
    <t>Rozobratie prejazdu s uložením získaného materiálu na vzdialenosť do 20 m,  -0,48200t</t>
  </si>
  <si>
    <t>931971020.S</t>
  </si>
  <si>
    <t>Tesnenie škár -zálievka</t>
  </si>
  <si>
    <t>592270001800.S</t>
  </si>
  <si>
    <t>Tvárnica priekopová TBM 1-60, lxšxv 620x300x154,5(75) mm</t>
  </si>
  <si>
    <t>935112211.S</t>
  </si>
  <si>
    <t>Osadenie odvodňovacieho betónového žľabu plytkého s ochrannou hranou svetlej šírky 200 mm a s roštom triedy D 400</t>
  </si>
  <si>
    <t>409324261</t>
  </si>
  <si>
    <t>592270013300.S</t>
  </si>
  <si>
    <t>Čelná koncová stena, výška 100 mm, pre žľaby betónové plytké s ochrannou hranou svetlej šírky 200 mm</t>
  </si>
  <si>
    <t>592270016100.S</t>
  </si>
  <si>
    <t>Odvodňovací žľab betónový plytký s ochrannou hranou, svetlej šírky 200 mm, dĺžky 1 m, výšky 100 mm, bez spádu</t>
  </si>
  <si>
    <t>592270016600.S</t>
  </si>
  <si>
    <t>Mriežkový rošt, štrbiny 30x10 mm, dĺ. 1 m, D 400, pozinkovaný s rychlouzáverom, pre žľaby betónové s ochrannou hranou svetlej šírky 200 mm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</si>
  <si>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</si>
  <si>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</si>
  <si>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</si>
  <si>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</si>
  <si>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</si>
  <si>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</si>
  <si>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998224211.S</t>
  </si>
  <si>
    <t>Presun hmôt pre plochy letísk s krytom monolitickým betónovým (822 3.4) akejkoľvek dĺžky objektu</t>
  </si>
  <si>
    <t xml:space="preserve">06 - SO 36 Vonkajšia kanalizácia </t>
  </si>
  <si>
    <t xml:space="preserve">    721 - Zdravotechnika - vnútorná kanalizácia</t>
  </si>
  <si>
    <t>132201102.S</t>
  </si>
  <si>
    <t>Výkop ryhy do šírky 600 mm v horn.3 nad 100 m3</t>
  </si>
  <si>
    <t>2085243430</t>
  </si>
  <si>
    <t>451752054</t>
  </si>
  <si>
    <t>151101102.S</t>
  </si>
  <si>
    <t>Paženie a rozopretie stien rýh pre podzemné vedenie, príložné do 4 m</t>
  </si>
  <si>
    <t>-2131641377</t>
  </si>
  <si>
    <t>151101112.S</t>
  </si>
  <si>
    <t>Odstránenie paženia rýh pre podzemné vedenie, príložné hĺbky do 4 m</t>
  </si>
  <si>
    <t>618393032</t>
  </si>
  <si>
    <t>-1544035720</t>
  </si>
  <si>
    <t>-544128651</t>
  </si>
  <si>
    <t>171201201.S</t>
  </si>
  <si>
    <t>Uloženie sypaniny na skládky do 100 m3</t>
  </si>
  <si>
    <t>-2052886608</t>
  </si>
  <si>
    <t>1667636327</t>
  </si>
  <si>
    <t>174101002.S</t>
  </si>
  <si>
    <t>Zásyp sypaninou so zhutnením jám, šachiet, rýh, zárezov alebo okolo objektov nad 100 do 1000 m3</t>
  </si>
  <si>
    <t>1879202921</t>
  </si>
  <si>
    <t>175101102.S</t>
  </si>
  <si>
    <t>Obsyp potrubia sypaninou z vhodných hornín 1 až 4 s prehodením sypaniny</t>
  </si>
  <si>
    <t>1583098937</t>
  </si>
  <si>
    <t>583410002000.S</t>
  </si>
  <si>
    <t>Kamenivo drvené hrubé frakcia 8-16 mm</t>
  </si>
  <si>
    <t>1877905485</t>
  </si>
  <si>
    <t>451572111.S</t>
  </si>
  <si>
    <t>Lôžko pod potrubie, stoky a drobné objekty, v otvorenom výkope z kameniva drobného ťaženého 0-4 mm</t>
  </si>
  <si>
    <t>835203121</t>
  </si>
  <si>
    <t>851379011.S</t>
  </si>
  <si>
    <t>Demontáž potrubia z liatinových rúr od DN 300 do DN 500 -0,073 t</t>
  </si>
  <si>
    <t>512024464</t>
  </si>
  <si>
    <t>871274002.S</t>
  </si>
  <si>
    <t>Montáž kanalizačného PP potrubia hladkého plnostenného SN 10 DN 125</t>
  </si>
  <si>
    <t>1000989524</t>
  </si>
  <si>
    <t>286140000800</t>
  </si>
  <si>
    <t>Rúra KG 2000 PP, SN 10, DN 125 dĺ. 5 m hladká pre gravitačnú kanalizáciu, WAVIN</t>
  </si>
  <si>
    <t>-1241280445</t>
  </si>
  <si>
    <t>871374010.S</t>
  </si>
  <si>
    <t>Montáž kanalizačného PP potrubia hladkého plnostenného SN 10 DN 300</t>
  </si>
  <si>
    <t>-1226912495</t>
  </si>
  <si>
    <t>286140002200</t>
  </si>
  <si>
    <t>Rúra KG 2000 PP, SN 10, DN 315 dĺ. 6 m hladká pre gravitačnú kanalizáciu, WAVIN</t>
  </si>
  <si>
    <t>879243011</t>
  </si>
  <si>
    <t>877374058.S</t>
  </si>
  <si>
    <t>Montáž kanalizačnej PP redukcie DN 300/200</t>
  </si>
  <si>
    <t>2094138547</t>
  </si>
  <si>
    <t>286540083800</t>
  </si>
  <si>
    <t>Redukcia KG 2000 PP, DN 315/200 hladká pre gravitačnú kanalizáciu, WAVIN</t>
  </si>
  <si>
    <t>2117093604</t>
  </si>
  <si>
    <t>894810015.S</t>
  </si>
  <si>
    <t>Montáž PP revíznej kanalizačnej šachty, priemeru 1000 mm, výška šachty 2,5 m, s roznášacím prstencom a poklopom</t>
  </si>
  <si>
    <t>-2144778818</t>
  </si>
  <si>
    <t>286610041100.S</t>
  </si>
  <si>
    <t>Šachtové dno prietočné DN 315x0°-90° s výkyvom, ku kanalizačnej revíznej vlnovcovej šachte 1000 mm, pre hladké potrubia, PP</t>
  </si>
  <si>
    <t>821491588</t>
  </si>
  <si>
    <t>286610041700</t>
  </si>
  <si>
    <t>Šachtové dno prietočné DN 315x60° s výkyvom, ku kanalizačnej revíznej šachte TEGRA 1000 NG, pre hladké potrubia KG, PP, WAVIN</t>
  </si>
  <si>
    <t>1718323750</t>
  </si>
  <si>
    <t>286610045300</t>
  </si>
  <si>
    <t>Vlnovcová šachtová rúra kanalizačná TEGRA 1000, dĺžka 2,4 m, PP, WAVIN</t>
  </si>
  <si>
    <t>-205862960</t>
  </si>
  <si>
    <t>286610046100.S</t>
  </si>
  <si>
    <t>Prechodový kónus 600/1000 mm ku kanalizačnej revíznej šachte 1000 mm, PP</t>
  </si>
  <si>
    <t>-815005417</t>
  </si>
  <si>
    <t>286610047100</t>
  </si>
  <si>
    <t>Rebrík s 10 nášľapnými stupňami, dĺžky 2,83 m, ku kanalizačnej revíznej šachte TEGRA 1000 NG, sklolaminát, WAVIN</t>
  </si>
  <si>
    <t>832307767</t>
  </si>
  <si>
    <t>286610047300.S</t>
  </si>
  <si>
    <t>Set príslušenstva k rebríku (obruč + 2 úchyty) ku kanalizačnej revíznej šachte 1000 mm</t>
  </si>
  <si>
    <t>1108779583</t>
  </si>
  <si>
    <t>286710036000.S</t>
  </si>
  <si>
    <t>Gumové tesnenie šachtovej rúry 1000 mm ku kanalizačnej revíznej šachte 1000 mm</t>
  </si>
  <si>
    <t>-479238210</t>
  </si>
  <si>
    <t>286710035900</t>
  </si>
  <si>
    <t>Gumové tesnenie šachtovej rúry 600 ku kanalizačnej revíznej šachte TEGRA 600, WAVIN</t>
  </si>
  <si>
    <t>1406736986</t>
  </si>
  <si>
    <t>552410002100.S</t>
  </si>
  <si>
    <t>Poklop liatinový A15 priemer 600 mm</t>
  </si>
  <si>
    <t>-1910838054</t>
  </si>
  <si>
    <t>1818652144</t>
  </si>
  <si>
    <t>895991113.S</t>
  </si>
  <si>
    <t>Osadenie PVC uličnej vpuste DN 315, vývod do DN 200</t>
  </si>
  <si>
    <t>-826084393</t>
  </si>
  <si>
    <t>286630038400.S</t>
  </si>
  <si>
    <t>Uličný PVC vpust DN 315, vývod DN 125, 160, 200; objem 50 l</t>
  </si>
  <si>
    <t>1490515928</t>
  </si>
  <si>
    <t>286630038000.S</t>
  </si>
  <si>
    <t>Uličný vpust DN 400, vývod DN 200, výška 1,5 m, PP</t>
  </si>
  <si>
    <t>-1875265969</t>
  </si>
  <si>
    <t>286610044900</t>
  </si>
  <si>
    <t>Teleskopická rúra s tesnením, ku kanalizačnej revíznej šachte TEGRA 425, dĺžka 375 mm, PVC-U, WAVIN</t>
  </si>
  <si>
    <t>-1535000181</t>
  </si>
  <si>
    <t>899201111.S</t>
  </si>
  <si>
    <t>Osadenie liatinovej mreže vrátane rámu a koša na bahno hmotnosti jednotlivo do 50 kg</t>
  </si>
  <si>
    <t>1907996669</t>
  </si>
  <si>
    <t>552410003500.S</t>
  </si>
  <si>
    <t>Mreža liatinová štvorcová 500x500 mm na teleskopickú rúru DN 425, tr. zaťaženia D400</t>
  </si>
  <si>
    <t>275516078</t>
  </si>
  <si>
    <t>31312.4</t>
  </si>
  <si>
    <t>Forsheda - tesnenie na spodný odtok DN 315</t>
  </si>
  <si>
    <t>-1097928178</t>
  </si>
  <si>
    <t>899721122.S</t>
  </si>
  <si>
    <t>Signalizačný vodič na potrubí PVC DN nad 250 do 500</t>
  </si>
  <si>
    <t>990271092</t>
  </si>
  <si>
    <t>899721132.S</t>
  </si>
  <si>
    <t>Označenie kanalizačného potrubia hnedou výstražnou fóliou</t>
  </si>
  <si>
    <t>676286382</t>
  </si>
  <si>
    <t>963015121.S</t>
  </si>
  <si>
    <t>Demontáž prefabrikovanej úličnej vpuste  do 0,09 t,  -0,01000t</t>
  </si>
  <si>
    <t>-350630225</t>
  </si>
  <si>
    <t>963015171.S</t>
  </si>
  <si>
    <t>Demontáž prefabrikovanej, šachty, žumpy do 4 t,  -0,19000t</t>
  </si>
  <si>
    <t>1578693876</t>
  </si>
  <si>
    <t>971056023.S</t>
  </si>
  <si>
    <t>Jadrové vrty diamantovými korunkami do D 400 mm do stien - železobetónových -0,00301t</t>
  </si>
  <si>
    <t>cm</t>
  </si>
  <si>
    <t>-328044370</t>
  </si>
  <si>
    <t>979084216.S</t>
  </si>
  <si>
    <t>Vodorovná doprava vybúraných hmôt po suchu bez naloženia, ale so zložením na vzdialenosť do 5 km</t>
  </si>
  <si>
    <t>-402216788</t>
  </si>
  <si>
    <t>-446799471</t>
  </si>
  <si>
    <t>-294913558</t>
  </si>
  <si>
    <t>998276101.S</t>
  </si>
  <si>
    <t>Presun hmôt pre rúrové vedenie hĺbené z rúr z plast., hmôt alebo sklolamin. v otvorenom výkope</t>
  </si>
  <si>
    <t>189385533</t>
  </si>
  <si>
    <t>721</t>
  </si>
  <si>
    <t>Zdravotechnika - vnútorná kanalizácia</t>
  </si>
  <si>
    <t>721242116.S</t>
  </si>
  <si>
    <t>Lapač strešných splavenín zo šedej liatiny DN 125</t>
  </si>
  <si>
    <t>-727499908</t>
  </si>
  <si>
    <t>HL600NG</t>
  </si>
  <si>
    <t>Lapač strešných naplavenín DN110/125 s kĺbom na odtoku, lapačom nečistôt, protizápachovou nezámrznou klapkou, čistiacim krytom, pohľadové diely z latiny</t>
  </si>
  <si>
    <t>-176862427</t>
  </si>
  <si>
    <t>Účinnosť  čerpadla min.                            80 %</t>
  </si>
  <si>
    <r>
      <t xml:space="preserve">Regulačná armatúra  </t>
    </r>
    <r>
      <rPr>
        <b/>
        <sz val="8"/>
        <rFont val="Arial"/>
        <family val="2"/>
        <charset val="238"/>
      </rPr>
      <t>RV1</t>
    </r>
    <r>
      <rPr>
        <sz val="8"/>
        <rFont val="Arial"/>
        <family val="2"/>
        <charset val="238"/>
      </rPr>
      <t xml:space="preserve"> s uzatváracou funkciou,( trojexcentrická regulačná klapka, napr ZETRIX)  </t>
    </r>
    <r>
      <rPr>
        <b/>
        <sz val="8"/>
        <rFont val="Arial"/>
        <family val="2"/>
        <charset val="238"/>
      </rPr>
      <t>s El . pohonom</t>
    </r>
    <r>
      <rPr>
        <sz val="8"/>
        <rFont val="Arial"/>
        <family val="2"/>
        <charset val="238"/>
      </rPr>
      <t xml:space="preserve"> aj ručným uzatváranim, pre reguláciu prietoku HV cez Bypass s Elektropohonom, prietok 0-2300t/h, Tlak pred ventilom  p1=0,7-1,3 MPa, Tlak za ventilom  p2=0,65 -1,25 MPa, ( ∆p max. 50 kPa)  Pri výpadku napatia zostáva v polohe ako bola. Pohon napr. AUMA SAR07.6+GS125.3 (208:1 )+AUMATIC AC+Positioner Input signal 4-20mA.</t>
    </r>
  </si>
  <si>
    <r>
      <t xml:space="preserve">Regulačný ventil </t>
    </r>
    <r>
      <rPr>
        <b/>
        <sz val="8"/>
        <rFont val="Arial"/>
        <family val="2"/>
        <charset val="238"/>
      </rPr>
      <t>RV2 s uzatváracou funkciou,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s pneu pohonom</t>
    </r>
    <r>
      <rPr>
        <sz val="8"/>
        <rFont val="Arial"/>
        <family val="2"/>
        <charset val="238"/>
      </rPr>
      <t xml:space="preserve"> pre reguláciu prietoku HV cez primárny okruh akumulácie, prietok 0-600 t/h, Tlak pred ventilom  p1=0,7-1,3 MPa, Tlak za ventilom  p2=0,65-1,25 MPa, ( ∆p max. 50 kPa)  Pri výpadku napatia zostáva v polohe ako bol.</t>
    </r>
  </si>
  <si>
    <t>Oplechovanie pozinkovaným plechom hr. 0,8 mm</t>
  </si>
  <si>
    <t>Oplechovanie pozinkovaným plechom hr.  0,8 mm</t>
  </si>
  <si>
    <t>Oplechovanie pozinkovaným plechom hr. 1 mm</t>
  </si>
  <si>
    <t xml:space="preserve">Teplota dopravovaného média               50-130°C                  </t>
  </si>
  <si>
    <t xml:space="preserve">Teplota dopravovaného média               50-130°C                </t>
  </si>
  <si>
    <t xml:space="preserve">Čerpadlo PN                       sanie:  DN 300, PN 25      výtlak: DN 250, PN 25         </t>
  </si>
  <si>
    <t xml:space="preserve">Izolácia z minerálnej vlny  a oplechovanie hliníkovým plechom hrúbky 1 mm, Izolácia základu  akumulátora foamglas hr. 200 mm, oplechovanie izolácie okapovými hliníkovými plechmi hrúbky 1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</si>
</sst>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 * #,##0_ ;_ * \-#,##0_ ;_ * \-_ ;_ @_ "/>
    <numFmt numFmtId="165" formatCode="_ * #,##0.00_ ;_ * \-#,##0.00_ ;_ * \-??_ ;_ @_ "/>
    <numFmt numFmtId="166" formatCode="_ &quot;Kčs  &quot;* #,##0_ ;_ &quot;Kčs  &quot;* \-#,##0_ ;_ &quot;Kčs  &quot;* \-_ ;_ @_ "/>
    <numFmt numFmtId="167" formatCode="_ &quot;Kčs  &quot;* #,##0.00_ ;_ &quot;Kčs  &quot;* \-#,##0.00_ ;_ &quot;Kčs  &quot;* \-??_ ;_ @_ "/>
    <numFmt numFmtId="168" formatCode="#,##0.00\ &quot;€&quot;"/>
    <numFmt numFmtId="169" formatCode="0.000"/>
    <numFmt numFmtId="170" formatCode="0.0"/>
    <numFmt numFmtId="171" formatCode="#,##0.00\ _€"/>
    <numFmt numFmtId="172" formatCode="mm\/yyyy"/>
    <numFmt numFmtId="173" formatCode="#,##0.00%"/>
    <numFmt numFmtId="174" formatCode="dd\.mm\.yyyy"/>
    <numFmt numFmtId="175" formatCode="#,##0.00000"/>
    <numFmt numFmtId="176" formatCode="#,##0.000"/>
  </numFmts>
  <fonts count="14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MS Sans Serif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0"/>
      <color indexed="8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indexed="8"/>
      <name val="Arial CE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8"/>
      <name val="Calibri"/>
      <family val="2"/>
      <charset val="238"/>
      <scheme val="minor"/>
    </font>
    <font>
      <b/>
      <sz val="11"/>
      <color indexed="8"/>
      <name val="Arial CE"/>
      <charset val="238"/>
    </font>
    <font>
      <b/>
      <sz val="13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FF000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8"/>
      <color indexed="8"/>
      <name val="Arial CE"/>
      <family val="2"/>
      <charset val="238"/>
    </font>
    <font>
      <b/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b/>
      <u/>
      <sz val="12"/>
      <color indexed="8"/>
      <name val="Arial CE"/>
      <family val="2"/>
      <charset val="238"/>
    </font>
    <font>
      <b/>
      <sz val="10"/>
      <color indexed="8"/>
      <name val="MS Sans Serif"/>
      <family val="2"/>
      <charset val="238"/>
    </font>
    <font>
      <vertAlign val="superscript"/>
      <sz val="11"/>
      <name val="Calibri"/>
      <family val="2"/>
      <charset val="238"/>
      <scheme val="minor"/>
    </font>
    <font>
      <sz val="10"/>
      <color indexed="8"/>
      <name val="Arial CE"/>
      <charset val="238"/>
    </font>
    <font>
      <b/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Arial CE"/>
      <charset val="238"/>
    </font>
    <font>
      <b/>
      <i/>
      <u/>
      <sz val="10"/>
      <color indexed="8"/>
      <name val="Arial CE"/>
      <charset val="238"/>
    </font>
    <font>
      <sz val="12"/>
      <color indexed="8"/>
      <name val="Calibri"/>
      <family val="2"/>
      <charset val="238"/>
    </font>
    <font>
      <u/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Symbol"/>
      <family val="1"/>
      <charset val="2"/>
    </font>
    <font>
      <b/>
      <u/>
      <sz val="10"/>
      <color indexed="8"/>
      <name val="Arial CE"/>
      <family val="2"/>
      <charset val="238"/>
    </font>
    <font>
      <sz val="11"/>
      <color indexed="8"/>
      <name val="Arial CE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 CE"/>
      <family val="2"/>
      <charset val="238"/>
    </font>
    <font>
      <b/>
      <i/>
      <sz val="10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rgb="FF1F497D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imes New Roman"/>
      <family val="1"/>
      <charset val="238"/>
    </font>
    <font>
      <b/>
      <sz val="11"/>
      <name val="Calibri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0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  <scheme val="minor"/>
    </font>
    <font>
      <b/>
      <sz val="10"/>
      <color indexed="23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indexed="22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sz val="8"/>
      <color indexed="81"/>
      <name val="Tahoma"/>
      <family val="2"/>
      <charset val="238"/>
    </font>
    <font>
      <i/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rgb="FF000000"/>
      <name val="Tahoma"/>
      <family val="2"/>
      <charset val="238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sz val="11"/>
      <name val="Arial CE"/>
      <family val="2"/>
    </font>
    <font>
      <b/>
      <sz val="11"/>
      <name val="Arial CE"/>
      <charset val="238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18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71">
    <xf numFmtId="0" fontId="0" fillId="0" borderId="0"/>
    <xf numFmtId="0" fontId="3" fillId="0" borderId="0" applyNumberFormat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0" fillId="0" borderId="2" applyNumberFormat="0" applyFill="0" applyAlignment="0" applyProtection="0"/>
    <xf numFmtId="164" fontId="11" fillId="0" borderId="0" applyFill="0" applyBorder="0" applyAlignment="0" applyProtection="0"/>
    <xf numFmtId="165" fontId="11" fillId="0" borderId="0" applyFill="0" applyBorder="0" applyAlignment="0" applyProtection="0"/>
    <xf numFmtId="166" fontId="11" fillId="0" borderId="0" applyFill="0" applyBorder="0" applyAlignment="0" applyProtection="0"/>
    <xf numFmtId="167" fontId="11" fillId="0" borderId="0" applyFill="0" applyBorder="0" applyAlignment="0" applyProtection="0"/>
    <xf numFmtId="0" fontId="14" fillId="3" borderId="0" applyNumberFormat="0" applyBorder="0" applyAlignment="0" applyProtection="0"/>
    <xf numFmtId="0" fontId="15" fillId="20" borderId="3" applyNumberFormat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8" fillId="0" borderId="0"/>
    <xf numFmtId="0" fontId="12" fillId="0" borderId="0"/>
    <xf numFmtId="0" fontId="11" fillId="8" borderId="7" applyNumberFormat="0" applyFont="0" applyAlignment="0" applyProtection="0"/>
    <xf numFmtId="0" fontId="21" fillId="0" borderId="8" applyNumberFormat="0" applyFill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7" borderId="9" applyNumberFormat="0" applyAlignment="0" applyProtection="0"/>
    <xf numFmtId="0" fontId="25" fillId="13" borderId="9" applyNumberFormat="0" applyAlignment="0" applyProtection="0"/>
    <xf numFmtId="0" fontId="26" fillId="13" borderId="10" applyNumberFormat="0" applyAlignment="0" applyProtection="0"/>
    <xf numFmtId="0" fontId="27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0" fillId="0" borderId="11" applyNumberFormat="0" applyFill="0" applyAlignment="0" applyProtection="0"/>
    <xf numFmtId="0" fontId="11" fillId="8" borderId="12" applyNumberFormat="0" applyFont="0" applyAlignment="0" applyProtection="0"/>
    <xf numFmtId="0" fontId="24" fillId="7" borderId="13" applyNumberFormat="0" applyAlignment="0" applyProtection="0"/>
    <xf numFmtId="0" fontId="25" fillId="13" borderId="13" applyNumberFormat="0" applyAlignment="0" applyProtection="0"/>
    <xf numFmtId="0" fontId="26" fillId="13" borderId="14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0" fillId="0" borderId="21" applyNumberFormat="0" applyFill="0" applyAlignment="0" applyProtection="0"/>
    <xf numFmtId="0" fontId="18" fillId="0" borderId="22" applyNumberFormat="0" applyFill="0" applyAlignment="0" applyProtection="0"/>
    <xf numFmtId="0" fontId="11" fillId="8" borderId="23" applyNumberFormat="0" applyFont="0" applyAlignment="0" applyProtection="0"/>
    <xf numFmtId="0" fontId="24" fillId="7" borderId="24" applyNumberFormat="0" applyAlignment="0" applyProtection="0"/>
    <xf numFmtId="0" fontId="25" fillId="13" borderId="24" applyNumberFormat="0" applyAlignment="0" applyProtection="0"/>
    <xf numFmtId="0" fontId="26" fillId="13" borderId="25" applyNumberFormat="0" applyAlignment="0" applyProtection="0"/>
    <xf numFmtId="0" fontId="10" fillId="0" borderId="33" applyNumberFormat="0" applyFill="0" applyAlignment="0" applyProtection="0"/>
    <xf numFmtId="0" fontId="18" fillId="0" borderId="34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10" fillId="0" borderId="33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10" fillId="0" borderId="33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8" fillId="0" borderId="0"/>
    <xf numFmtId="0" fontId="37" fillId="0" borderId="0"/>
    <xf numFmtId="0" fontId="7" fillId="0" borderId="0"/>
    <xf numFmtId="0" fontId="26" fillId="13" borderId="45" applyNumberFormat="0" applyAlignment="0" applyProtection="0"/>
    <xf numFmtId="0" fontId="25" fillId="13" borderId="44" applyNumberFormat="0" applyAlignment="0" applyProtection="0"/>
    <xf numFmtId="0" fontId="24" fillId="7" borderId="44" applyNumberFormat="0" applyAlignment="0" applyProtection="0"/>
    <xf numFmtId="0" fontId="11" fillId="8" borderId="43" applyNumberFormat="0" applyFont="0" applyAlignment="0" applyProtection="0"/>
    <xf numFmtId="0" fontId="10" fillId="0" borderId="42" applyNumberFormat="0" applyFill="0" applyAlignment="0" applyProtection="0"/>
    <xf numFmtId="0" fontId="26" fillId="13" borderId="45" applyNumberFormat="0" applyAlignment="0" applyProtection="0"/>
    <xf numFmtId="0" fontId="25" fillId="13" borderId="44" applyNumberFormat="0" applyAlignment="0" applyProtection="0"/>
    <xf numFmtId="0" fontId="24" fillId="7" borderId="44" applyNumberFormat="0" applyAlignment="0" applyProtection="0"/>
    <xf numFmtId="0" fontId="11" fillId="8" borderId="43" applyNumberFormat="0" applyFont="0" applyAlignment="0" applyProtection="0"/>
    <xf numFmtId="0" fontId="10" fillId="0" borderId="42" applyNumberFormat="0" applyFill="0" applyAlignment="0" applyProtection="0"/>
    <xf numFmtId="0" fontId="18" fillId="0" borderId="41" applyNumberFormat="0" applyFill="0" applyAlignment="0" applyProtection="0"/>
    <xf numFmtId="0" fontId="18" fillId="0" borderId="41" applyNumberFormat="0" applyFill="0" applyAlignment="0" applyProtection="0"/>
    <xf numFmtId="0" fontId="18" fillId="0" borderId="34" applyNumberFormat="0" applyFill="0" applyAlignment="0" applyProtection="0"/>
    <xf numFmtId="0" fontId="10" fillId="0" borderId="33" applyNumberFormat="0" applyFill="0" applyAlignment="0" applyProtection="0"/>
    <xf numFmtId="0" fontId="18" fillId="0" borderId="34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10" fillId="0" borderId="33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10" fillId="0" borderId="33" applyNumberFormat="0" applyFill="0" applyAlignment="0" applyProtection="0"/>
    <xf numFmtId="0" fontId="18" fillId="0" borderId="34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8" fillId="0" borderId="0"/>
    <xf numFmtId="0" fontId="10" fillId="0" borderId="42" applyNumberFormat="0" applyFill="0" applyAlignment="0" applyProtection="0"/>
    <xf numFmtId="0" fontId="11" fillId="8" borderId="43" applyNumberFormat="0" applyFont="0" applyAlignment="0" applyProtection="0"/>
    <xf numFmtId="0" fontId="24" fillId="7" borderId="44" applyNumberFormat="0" applyAlignment="0" applyProtection="0"/>
    <xf numFmtId="0" fontId="25" fillId="13" borderId="44" applyNumberFormat="0" applyAlignment="0" applyProtection="0"/>
    <xf numFmtId="0" fontId="26" fillId="13" borderId="45" applyNumberFormat="0" applyAlignment="0" applyProtection="0"/>
    <xf numFmtId="0" fontId="10" fillId="0" borderId="42" applyNumberFormat="0" applyFill="0" applyAlignment="0" applyProtection="0"/>
    <xf numFmtId="0" fontId="11" fillId="8" borderId="43" applyNumberFormat="0" applyFont="0" applyAlignment="0" applyProtection="0"/>
    <xf numFmtId="0" fontId="24" fillId="7" borderId="44" applyNumberFormat="0" applyAlignment="0" applyProtection="0"/>
    <xf numFmtId="0" fontId="25" fillId="13" borderId="44" applyNumberFormat="0" applyAlignment="0" applyProtection="0"/>
    <xf numFmtId="0" fontId="26" fillId="13" borderId="45" applyNumberFormat="0" applyAlignment="0" applyProtection="0"/>
    <xf numFmtId="0" fontId="10" fillId="0" borderId="42" applyNumberFormat="0" applyFill="0" applyAlignment="0" applyProtection="0"/>
    <xf numFmtId="0" fontId="11" fillId="8" borderId="43" applyNumberFormat="0" applyFont="0" applyAlignment="0" applyProtection="0"/>
    <xf numFmtId="0" fontId="24" fillId="7" borderId="44" applyNumberFormat="0" applyAlignment="0" applyProtection="0"/>
    <xf numFmtId="0" fontId="25" fillId="13" borderId="44" applyNumberFormat="0" applyAlignment="0" applyProtection="0"/>
    <xf numFmtId="0" fontId="26" fillId="13" borderId="45" applyNumberFormat="0" applyAlignment="0" applyProtection="0"/>
    <xf numFmtId="0" fontId="10" fillId="0" borderId="42" applyNumberFormat="0" applyFill="0" applyAlignment="0" applyProtection="0"/>
    <xf numFmtId="0" fontId="11" fillId="8" borderId="43" applyNumberFormat="0" applyFont="0" applyAlignment="0" applyProtection="0"/>
    <xf numFmtId="0" fontId="24" fillId="7" borderId="44" applyNumberFormat="0" applyAlignment="0" applyProtection="0"/>
    <xf numFmtId="0" fontId="25" fillId="13" borderId="44" applyNumberFormat="0" applyAlignment="0" applyProtection="0"/>
    <xf numFmtId="0" fontId="26" fillId="13" borderId="45" applyNumberFormat="0" applyAlignment="0" applyProtection="0"/>
    <xf numFmtId="0" fontId="10" fillId="0" borderId="33" applyNumberFormat="0" applyFill="0" applyAlignment="0" applyProtection="0"/>
    <xf numFmtId="0" fontId="18" fillId="0" borderId="41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10" fillId="0" borderId="33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10" fillId="0" borderId="33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10" fillId="0" borderId="33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10" fillId="0" borderId="33" applyNumberFormat="0" applyFill="0" applyAlignment="0" applyProtection="0"/>
    <xf numFmtId="0" fontId="11" fillId="8" borderId="35" applyNumberFormat="0" applyFont="0" applyAlignment="0" applyProtection="0"/>
    <xf numFmtId="0" fontId="24" fillId="7" borderId="36" applyNumberFormat="0" applyAlignment="0" applyProtection="0"/>
    <xf numFmtId="0" fontId="25" fillId="13" borderId="36" applyNumberFormat="0" applyAlignment="0" applyProtection="0"/>
    <xf numFmtId="0" fontId="26" fillId="13" borderId="37" applyNumberFormat="0" applyAlignment="0" applyProtection="0"/>
    <xf numFmtId="0" fontId="8" fillId="0" borderId="0"/>
    <xf numFmtId="0" fontId="42" fillId="0" borderId="0"/>
    <xf numFmtId="0" fontId="109" fillId="0" borderId="0"/>
    <xf numFmtId="0" fontId="108" fillId="0" borderId="0" applyNumberFormat="0" applyFill="0" applyBorder="0" applyAlignment="0" applyProtection="0"/>
  </cellStyleXfs>
  <cellXfs count="889">
    <xf numFmtId="0" fontId="0" fillId="0" borderId="0" xfId="0"/>
    <xf numFmtId="168" fontId="2" fillId="0" borderId="0" xfId="0" applyNumberFormat="1" applyFont="1" applyAlignment="1">
      <alignment horizontal="center" vertical="center"/>
    </xf>
    <xf numFmtId="0" fontId="0" fillId="0" borderId="16" xfId="0" applyBorder="1" applyAlignment="1">
      <alignment horizontal="left" vertical="center"/>
    </xf>
    <xf numFmtId="168" fontId="6" fillId="0" borderId="16" xfId="1" applyNumberFormat="1" applyFont="1" applyFill="1" applyBorder="1" applyAlignment="1" applyProtection="1">
      <alignment horizontal="center" vertical="center"/>
    </xf>
    <xf numFmtId="168" fontId="5" fillId="0" borderId="16" xfId="1" applyNumberFormat="1" applyFont="1" applyFill="1" applyBorder="1" applyAlignment="1" applyProtection="1">
      <alignment horizontal="center" vertical="center"/>
    </xf>
    <xf numFmtId="168" fontId="2" fillId="0" borderId="16" xfId="0" applyNumberFormat="1" applyFont="1" applyBorder="1" applyAlignment="1">
      <alignment horizontal="center" vertical="center"/>
    </xf>
    <xf numFmtId="0" fontId="0" fillId="0" borderId="16" xfId="0" applyBorder="1"/>
    <xf numFmtId="0" fontId="29" fillId="0" borderId="16" xfId="0" applyFont="1" applyBorder="1"/>
    <xf numFmtId="168" fontId="32" fillId="0" borderId="16" xfId="0" applyNumberFormat="1" applyFont="1" applyBorder="1" applyAlignment="1">
      <alignment horizontal="center" vertical="center"/>
    </xf>
    <xf numFmtId="0" fontId="4" fillId="0" borderId="16" xfId="1" applyNumberFormat="1" applyFont="1" applyFill="1" applyBorder="1" applyAlignment="1" applyProtection="1"/>
    <xf numFmtId="0" fontId="4" fillId="0" borderId="16" xfId="1" applyNumberFormat="1" applyFont="1" applyFill="1" applyBorder="1" applyAlignment="1" applyProtection="1">
      <alignment wrapText="1"/>
    </xf>
    <xf numFmtId="0" fontId="29" fillId="0" borderId="16" xfId="0" applyFont="1" applyBorder="1" applyAlignment="1">
      <alignment horizontal="left" vertical="center"/>
    </xf>
    <xf numFmtId="0" fontId="29" fillId="0" borderId="20" xfId="0" applyFont="1" applyBorder="1"/>
    <xf numFmtId="168" fontId="2" fillId="0" borderId="1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8" fontId="2" fillId="0" borderId="28" xfId="0" applyNumberFormat="1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28" fillId="0" borderId="30" xfId="1" applyNumberFormat="1" applyFont="1" applyFill="1" applyBorder="1" applyAlignment="1" applyProtection="1">
      <alignment horizontal="right" vertical="center" wrapText="1"/>
    </xf>
    <xf numFmtId="0" fontId="0" fillId="0" borderId="18" xfId="0" applyBorder="1" applyAlignment="1">
      <alignment vertical="center"/>
    </xf>
    <xf numFmtId="168" fontId="2" fillId="0" borderId="27" xfId="0" applyNumberFormat="1" applyFont="1" applyBorder="1" applyAlignment="1">
      <alignment horizontal="center" vertical="center"/>
    </xf>
    <xf numFmtId="168" fontId="2" fillId="0" borderId="19" xfId="0" applyNumberFormat="1" applyFont="1" applyBorder="1" applyAlignment="1">
      <alignment horizontal="center" vertical="center"/>
    </xf>
    <xf numFmtId="0" fontId="28" fillId="0" borderId="0" xfId="1" applyNumberFormat="1" applyFont="1" applyFill="1" applyBorder="1" applyAlignment="1" applyProtection="1">
      <alignment horizontal="left" vertical="center"/>
    </xf>
    <xf numFmtId="0" fontId="0" fillId="0" borderId="32" xfId="0" applyBorder="1" applyAlignment="1">
      <alignment vertical="center"/>
    </xf>
    <xf numFmtId="0" fontId="35" fillId="0" borderId="17" xfId="1" applyNumberFormat="1" applyFont="1" applyFill="1" applyBorder="1" applyAlignment="1" applyProtection="1">
      <alignment horizontal="left" vertical="center"/>
    </xf>
    <xf numFmtId="0" fontId="0" fillId="0" borderId="26" xfId="0" applyBorder="1" applyAlignment="1">
      <alignment vertical="center"/>
    </xf>
    <xf numFmtId="0" fontId="36" fillId="0" borderId="1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28" fillId="0" borderId="38" xfId="1" applyNumberFormat="1" applyFont="1" applyFill="1" applyBorder="1" applyAlignment="1" applyProtection="1">
      <alignment horizontal="left" vertical="center"/>
    </xf>
    <xf numFmtId="168" fontId="2" fillId="0" borderId="40" xfId="0" applyNumberFormat="1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horizontal="left" vertical="center"/>
    </xf>
    <xf numFmtId="0" fontId="39" fillId="24" borderId="0" xfId="0" applyFont="1" applyFill="1" applyAlignment="1">
      <alignment vertical="center"/>
    </xf>
    <xf numFmtId="168" fontId="2" fillId="24" borderId="48" xfId="0" applyNumberFormat="1" applyFont="1" applyFill="1" applyBorder="1" applyAlignment="1">
      <alignment horizontal="center" vertical="center"/>
    </xf>
    <xf numFmtId="0" fontId="0" fillId="26" borderId="0" xfId="0" applyFill="1" applyAlignment="1">
      <alignment vertical="center"/>
    </xf>
    <xf numFmtId="168" fontId="32" fillId="25" borderId="31" xfId="0" applyNumberFormat="1" applyFont="1" applyFill="1" applyBorder="1" applyAlignment="1">
      <alignment horizontal="center" vertical="center"/>
    </xf>
    <xf numFmtId="0" fontId="36" fillId="0" borderId="47" xfId="0" applyFont="1" applyBorder="1" applyAlignment="1">
      <alignment horizontal="left" vertical="center"/>
    </xf>
    <xf numFmtId="168" fontId="2" fillId="0" borderId="48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168" fontId="5" fillId="24" borderId="48" xfId="1" applyNumberFormat="1" applyFont="1" applyFill="1" applyBorder="1" applyAlignment="1" applyProtection="1">
      <alignment horizontal="center" vertical="center"/>
    </xf>
    <xf numFmtId="0" fontId="28" fillId="0" borderId="47" xfId="1" applyNumberFormat="1" applyFont="1" applyFill="1" applyBorder="1" applyAlignment="1" applyProtection="1">
      <alignment horizontal="right" vertical="center" wrapText="1"/>
    </xf>
    <xf numFmtId="168" fontId="33" fillId="24" borderId="48" xfId="1" applyNumberFormat="1" applyFont="1" applyFill="1" applyBorder="1" applyAlignment="1" applyProtection="1">
      <alignment horizontal="center" vertical="center"/>
    </xf>
    <xf numFmtId="168" fontId="33" fillId="0" borderId="48" xfId="1" applyNumberFormat="1" applyFont="1" applyFill="1" applyBorder="1" applyAlignment="1" applyProtection="1">
      <alignment horizontal="center" vertical="center"/>
    </xf>
    <xf numFmtId="0" fontId="6" fillId="0" borderId="47" xfId="1" applyNumberFormat="1" applyFont="1" applyFill="1" applyBorder="1" applyAlignment="1" applyProtection="1">
      <alignment vertical="center" wrapText="1"/>
    </xf>
    <xf numFmtId="168" fontId="5" fillId="0" borderId="48" xfId="1" applyNumberFormat="1" applyFont="1" applyFill="1" applyBorder="1" applyAlignment="1" applyProtection="1">
      <alignment horizontal="center" vertical="center"/>
    </xf>
    <xf numFmtId="0" fontId="4" fillId="0" borderId="47" xfId="1" applyNumberFormat="1" applyFont="1" applyFill="1" applyBorder="1" applyAlignment="1" applyProtection="1">
      <alignment vertical="center" wrapText="1"/>
    </xf>
    <xf numFmtId="168" fontId="5" fillId="26" borderId="48" xfId="1" applyNumberFormat="1" applyFont="1" applyFill="1" applyBorder="1" applyAlignment="1" applyProtection="1">
      <alignment horizontal="center" vertical="center"/>
    </xf>
    <xf numFmtId="168" fontId="38" fillId="0" borderId="48" xfId="1" applyNumberFormat="1" applyFont="1" applyFill="1" applyBorder="1" applyAlignment="1" applyProtection="1">
      <alignment horizontal="center" vertical="center" wrapText="1"/>
    </xf>
    <xf numFmtId="0" fontId="4" fillId="0" borderId="47" xfId="1" applyNumberFormat="1" applyFont="1" applyFill="1" applyBorder="1" applyAlignment="1" applyProtection="1">
      <alignment vertical="center"/>
    </xf>
    <xf numFmtId="0" fontId="30" fillId="0" borderId="47" xfId="0" applyFont="1" applyBorder="1" applyAlignment="1">
      <alignment horizontal="left" vertical="center"/>
    </xf>
    <xf numFmtId="0" fontId="0" fillId="0" borderId="47" xfId="0" applyBorder="1" applyAlignment="1">
      <alignment vertical="center"/>
    </xf>
    <xf numFmtId="0" fontId="0" fillId="0" borderId="49" xfId="0" applyBorder="1"/>
    <xf numFmtId="0" fontId="0" fillId="0" borderId="50" xfId="0" applyBorder="1"/>
    <xf numFmtId="0" fontId="5" fillId="0" borderId="50" xfId="1" applyNumberFormat="1" applyFont="1" applyFill="1" applyBorder="1" applyAlignment="1" applyProtection="1">
      <alignment horizontal="center"/>
    </xf>
    <xf numFmtId="0" fontId="40" fillId="0" borderId="50" xfId="1" applyNumberFormat="1" applyFont="1" applyFill="1" applyBorder="1" applyAlignment="1" applyProtection="1">
      <alignment horizontal="center"/>
    </xf>
    <xf numFmtId="0" fontId="41" fillId="0" borderId="54" xfId="1" applyNumberFormat="1" applyFont="1" applyFill="1" applyBorder="1" applyAlignment="1" applyProtection="1">
      <alignment horizontal="center"/>
    </xf>
    <xf numFmtId="0" fontId="5" fillId="0" borderId="55" xfId="1" applyNumberFormat="1" applyFont="1" applyFill="1" applyBorder="1" applyAlignment="1" applyProtection="1"/>
    <xf numFmtId="0" fontId="5" fillId="0" borderId="55" xfId="1" applyNumberFormat="1" applyFont="1" applyFill="1" applyBorder="1" applyAlignment="1" applyProtection="1">
      <alignment horizontal="center"/>
    </xf>
    <xf numFmtId="0" fontId="40" fillId="0" borderId="55" xfId="1" applyNumberFormat="1" applyFont="1" applyFill="1" applyBorder="1" applyAlignment="1" applyProtection="1">
      <alignment horizontal="center"/>
    </xf>
    <xf numFmtId="0" fontId="40" fillId="0" borderId="48" xfId="1" applyNumberFormat="1" applyFont="1" applyFill="1" applyBorder="1" applyAlignment="1" applyProtection="1">
      <alignment horizontal="center"/>
    </xf>
    <xf numFmtId="0" fontId="40" fillId="0" borderId="54" xfId="1" applyNumberFormat="1" applyFont="1" applyFill="1" applyBorder="1" applyAlignment="1" applyProtection="1">
      <alignment horizontal="center"/>
    </xf>
    <xf numFmtId="168" fontId="40" fillId="0" borderId="48" xfId="1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/>
    <xf numFmtId="0" fontId="4" fillId="0" borderId="54" xfId="1" applyNumberFormat="1" applyFont="1" applyFill="1" applyBorder="1" applyAlignment="1" applyProtection="1">
      <alignment horizontal="center"/>
    </xf>
    <xf numFmtId="0" fontId="4" fillId="0" borderId="55" xfId="1" applyNumberFormat="1" applyFont="1" applyFill="1" applyBorder="1" applyAlignment="1" applyProtection="1">
      <alignment horizontal="center"/>
    </xf>
    <xf numFmtId="3" fontId="4" fillId="0" borderId="55" xfId="1" applyNumberFormat="1" applyFont="1" applyFill="1" applyBorder="1" applyAlignment="1" applyProtection="1">
      <alignment horizontal="center"/>
    </xf>
    <xf numFmtId="168" fontId="42" fillId="0" borderId="48" xfId="1" applyNumberFormat="1" applyFont="1" applyFill="1" applyBorder="1" applyAlignment="1" applyProtection="1">
      <alignment horizontal="right"/>
    </xf>
    <xf numFmtId="0" fontId="43" fillId="0" borderId="55" xfId="1" applyNumberFormat="1" applyFont="1" applyFill="1" applyBorder="1" applyAlignment="1" applyProtection="1">
      <alignment horizontal="left"/>
    </xf>
    <xf numFmtId="0" fontId="44" fillId="0" borderId="55" xfId="1" applyNumberFormat="1" applyFont="1" applyFill="1" applyBorder="1" applyAlignment="1" applyProtection="1">
      <alignment horizontal="center"/>
    </xf>
    <xf numFmtId="0" fontId="5" fillId="0" borderId="48" xfId="1" applyNumberFormat="1" applyFont="1" applyFill="1" applyBorder="1" applyAlignment="1" applyProtection="1">
      <alignment horizontal="center"/>
    </xf>
    <xf numFmtId="0" fontId="3" fillId="0" borderId="54" xfId="1" applyNumberFormat="1" applyFont="1" applyFill="1" applyBorder="1" applyAlignment="1" applyProtection="1"/>
    <xf numFmtId="0" fontId="3" fillId="0" borderId="48" xfId="1" applyNumberFormat="1" applyFont="1" applyFill="1" applyBorder="1" applyAlignment="1" applyProtection="1">
      <alignment horizontal="right"/>
    </xf>
    <xf numFmtId="1" fontId="4" fillId="0" borderId="48" xfId="1" applyNumberFormat="1" applyFont="1" applyFill="1" applyBorder="1" applyAlignment="1" applyProtection="1">
      <alignment horizontal="center"/>
    </xf>
    <xf numFmtId="0" fontId="6" fillId="0" borderId="55" xfId="1" applyNumberFormat="1" applyFont="1" applyFill="1" applyBorder="1" applyAlignment="1" applyProtection="1">
      <alignment horizontal="left"/>
    </xf>
    <xf numFmtId="3" fontId="4" fillId="0" borderId="48" xfId="1" applyNumberFormat="1" applyFont="1" applyFill="1" applyBorder="1" applyAlignment="1" applyProtection="1">
      <alignment horizontal="center"/>
    </xf>
    <xf numFmtId="0" fontId="39" fillId="0" borderId="55" xfId="0" applyFont="1" applyBorder="1" applyAlignment="1">
      <alignment horizontal="justify" vertical="center"/>
    </xf>
    <xf numFmtId="0" fontId="47" fillId="0" borderId="55" xfId="0" applyFont="1" applyBorder="1" applyAlignment="1">
      <alignment horizontal="justify" vertical="center"/>
    </xf>
    <xf numFmtId="0" fontId="5" fillId="0" borderId="55" xfId="1" applyNumberFormat="1" applyFont="1" applyFill="1" applyBorder="1" applyAlignment="1" applyProtection="1">
      <alignment wrapText="1"/>
    </xf>
    <xf numFmtId="0" fontId="46" fillId="0" borderId="55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4" fillId="0" borderId="48" xfId="1" applyNumberFormat="1" applyFont="1" applyFill="1" applyBorder="1" applyAlignment="1" applyProtection="1">
      <alignment horizontal="center"/>
    </xf>
    <xf numFmtId="0" fontId="4" fillId="0" borderId="54" xfId="1" applyNumberFormat="1" applyFont="1" applyFill="1" applyBorder="1" applyAlignment="1" applyProtection="1"/>
    <xf numFmtId="0" fontId="4" fillId="0" borderId="48" xfId="1" applyNumberFormat="1" applyFont="1" applyFill="1" applyBorder="1" applyAlignment="1" applyProtection="1">
      <alignment horizontal="right"/>
    </xf>
    <xf numFmtId="0" fontId="4" fillId="0" borderId="55" xfId="1" applyNumberFormat="1" applyFont="1" applyFill="1" applyBorder="1" applyAlignment="1" applyProtection="1"/>
    <xf numFmtId="0" fontId="46" fillId="0" borderId="55" xfId="1" applyNumberFormat="1" applyFont="1" applyFill="1" applyBorder="1" applyAlignment="1" applyProtection="1">
      <alignment horizontal="center"/>
    </xf>
    <xf numFmtId="3" fontId="46" fillId="0" borderId="55" xfId="1" applyNumberFormat="1" applyFont="1" applyFill="1" applyBorder="1" applyAlignment="1" applyProtection="1">
      <alignment horizontal="center"/>
    </xf>
    <xf numFmtId="3" fontId="46" fillId="0" borderId="48" xfId="1" applyNumberFormat="1" applyFont="1" applyFill="1" applyBorder="1" applyAlignment="1" applyProtection="1">
      <alignment horizontal="center"/>
    </xf>
    <xf numFmtId="0" fontId="48" fillId="0" borderId="55" xfId="1" applyFont="1" applyFill="1" applyBorder="1" applyAlignment="1">
      <alignment horizontal="left" vertical="center"/>
    </xf>
    <xf numFmtId="0" fontId="49" fillId="0" borderId="55" xfId="1" applyNumberFormat="1" applyFont="1" applyFill="1" applyBorder="1" applyAlignment="1" applyProtection="1">
      <alignment horizontal="left" vertical="center" wrapText="1"/>
    </xf>
    <xf numFmtId="0" fontId="50" fillId="0" borderId="55" xfId="1" applyFont="1" applyFill="1" applyBorder="1" applyAlignment="1">
      <alignment horizontal="left" vertical="center"/>
    </xf>
    <xf numFmtId="0" fontId="11" fillId="0" borderId="55" xfId="0" applyFont="1" applyBorder="1" applyAlignment="1">
      <alignment horizontal="justify" vertical="center"/>
    </xf>
    <xf numFmtId="0" fontId="7" fillId="0" borderId="54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wrapText="1"/>
    </xf>
    <xf numFmtId="0" fontId="7" fillId="0" borderId="48" xfId="1" applyNumberFormat="1" applyFont="1" applyFill="1" applyBorder="1" applyAlignment="1" applyProtection="1">
      <alignment horizontal="right" wrapText="1"/>
    </xf>
    <xf numFmtId="0" fontId="7" fillId="0" borderId="55" xfId="1" applyNumberFormat="1" applyFont="1" applyFill="1" applyBorder="1" applyAlignment="1" applyProtection="1">
      <alignment wrapText="1"/>
    </xf>
    <xf numFmtId="0" fontId="52" fillId="0" borderId="55" xfId="1" applyNumberFormat="1" applyFont="1" applyFill="1" applyBorder="1" applyAlignment="1" applyProtection="1"/>
    <xf numFmtId="0" fontId="6" fillId="0" borderId="55" xfId="1" applyNumberFormat="1" applyFont="1" applyFill="1" applyBorder="1" applyAlignment="1" applyProtection="1"/>
    <xf numFmtId="0" fontId="28" fillId="0" borderId="48" xfId="1" applyNumberFormat="1" applyFont="1" applyFill="1" applyBorder="1" applyAlignment="1" applyProtection="1">
      <alignment horizontal="right"/>
    </xf>
    <xf numFmtId="0" fontId="4" fillId="0" borderId="29" xfId="1" applyNumberFormat="1" applyFont="1" applyFill="1" applyBorder="1" applyAlignment="1" applyProtection="1">
      <alignment horizontal="center"/>
    </xf>
    <xf numFmtId="0" fontId="4" fillId="0" borderId="56" xfId="1" applyNumberFormat="1" applyFont="1" applyFill="1" applyBorder="1" applyAlignment="1" applyProtection="1"/>
    <xf numFmtId="0" fontId="4" fillId="0" borderId="56" xfId="1" applyNumberFormat="1" applyFont="1" applyFill="1" applyBorder="1" applyAlignment="1" applyProtection="1">
      <alignment horizontal="center"/>
    </xf>
    <xf numFmtId="0" fontId="4" fillId="0" borderId="31" xfId="1" applyNumberFormat="1" applyFont="1" applyFill="1" applyBorder="1" applyAlignment="1" applyProtection="1">
      <alignment horizontal="center"/>
    </xf>
    <xf numFmtId="0" fontId="3" fillId="0" borderId="29" xfId="1" applyNumberFormat="1" applyFont="1" applyFill="1" applyBorder="1" applyAlignment="1" applyProtection="1"/>
    <xf numFmtId="0" fontId="53" fillId="0" borderId="57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54" fillId="0" borderId="0" xfId="1" applyNumberFormat="1" applyFont="1" applyFill="1" applyBorder="1" applyAlignment="1" applyProtection="1"/>
    <xf numFmtId="0" fontId="55" fillId="0" borderId="0" xfId="1" applyNumberFormat="1" applyFont="1" applyFill="1" applyBorder="1" applyAlignment="1" applyProtection="1">
      <alignment horizontal="center"/>
    </xf>
    <xf numFmtId="0" fontId="5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7" fillId="0" borderId="0" xfId="1" applyNumberFormat="1" applyFont="1" applyFill="1" applyBorder="1" applyAlignment="1" applyProtection="1"/>
    <xf numFmtId="1" fontId="4" fillId="0" borderId="0" xfId="1" applyNumberFormat="1" applyFont="1" applyFill="1" applyBorder="1" applyAlignment="1" applyProtection="1">
      <alignment horizontal="center"/>
    </xf>
    <xf numFmtId="0" fontId="58" fillId="0" borderId="0" xfId="1" applyNumberFormat="1" applyFont="1" applyFill="1" applyBorder="1" applyAlignment="1" applyProtection="1">
      <alignment horizontal="left"/>
    </xf>
    <xf numFmtId="169" fontId="4" fillId="0" borderId="0" xfId="1" applyNumberFormat="1" applyFont="1" applyFill="1" applyBorder="1" applyAlignment="1" applyProtection="1">
      <alignment horizontal="center"/>
    </xf>
    <xf numFmtId="0" fontId="59" fillId="0" borderId="58" xfId="1" applyNumberFormat="1" applyFont="1" applyFill="1" applyBorder="1" applyAlignment="1" applyProtection="1">
      <alignment horizontal="center"/>
    </xf>
    <xf numFmtId="0" fontId="44" fillId="0" borderId="59" xfId="1" applyNumberFormat="1" applyFont="1" applyFill="1" applyBorder="1" applyAlignment="1" applyProtection="1"/>
    <xf numFmtId="0" fontId="41" fillId="0" borderId="60" xfId="1" applyNumberFormat="1" applyFont="1" applyFill="1" applyBorder="1" applyAlignment="1" applyProtection="1">
      <alignment horizontal="center"/>
    </xf>
    <xf numFmtId="0" fontId="5" fillId="0" borderId="61" xfId="1" applyNumberFormat="1" applyFont="1" applyFill="1" applyBorder="1" applyAlignment="1" applyProtection="1"/>
    <xf numFmtId="168" fontId="40" fillId="0" borderId="48" xfId="1" applyNumberFormat="1" applyFont="1" applyFill="1" applyBorder="1" applyAlignment="1" applyProtection="1">
      <alignment horizontal="center"/>
    </xf>
    <xf numFmtId="0" fontId="4" fillId="0" borderId="18" xfId="1" applyNumberFormat="1" applyFont="1" applyFill="1" applyBorder="1" applyAlignment="1" applyProtection="1">
      <alignment horizontal="center"/>
    </xf>
    <xf numFmtId="0" fontId="5" fillId="0" borderId="62" xfId="1" applyNumberFormat="1" applyFont="1" applyFill="1" applyBorder="1" applyAlignment="1" applyProtection="1"/>
    <xf numFmtId="168" fontId="42" fillId="0" borderId="48" xfId="1" applyNumberFormat="1" applyFont="1" applyFill="1" applyBorder="1" applyAlignment="1" applyProtection="1">
      <alignment horizontal="center"/>
    </xf>
    <xf numFmtId="0" fontId="4" fillId="0" borderId="60" xfId="1" applyNumberFormat="1" applyFont="1" applyFill="1" applyBorder="1" applyAlignment="1" applyProtection="1">
      <alignment horizontal="center"/>
    </xf>
    <xf numFmtId="0" fontId="43" fillId="0" borderId="61" xfId="1" applyNumberFormat="1" applyFont="1" applyFill="1" applyBorder="1" applyAlignment="1" applyProtection="1">
      <alignment horizontal="left"/>
    </xf>
    <xf numFmtId="0" fontId="44" fillId="0" borderId="0" xfId="1" applyNumberFormat="1" applyFont="1" applyFill="1" applyBorder="1" applyAlignment="1" applyProtection="1">
      <alignment horizontal="center"/>
    </xf>
    <xf numFmtId="0" fontId="44" fillId="0" borderId="61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63" xfId="1" applyNumberFormat="1" applyFont="1" applyFill="1" applyBorder="1" applyAlignment="1" applyProtection="1">
      <alignment horizontal="center"/>
    </xf>
    <xf numFmtId="0" fontId="5" fillId="0" borderId="64" xfId="1" applyNumberFormat="1" applyFont="1" applyFill="1" applyBorder="1" applyAlignment="1" applyProtection="1">
      <alignment horizontal="center"/>
    </xf>
    <xf numFmtId="0" fontId="57" fillId="0" borderId="61" xfId="1" applyNumberFormat="1" applyFont="1" applyFill="1" applyBorder="1" applyAlignment="1" applyProtection="1">
      <alignment horizontal="left"/>
    </xf>
    <xf numFmtId="3" fontId="4" fillId="0" borderId="61" xfId="1" applyNumberFormat="1" applyFont="1" applyFill="1" applyBorder="1" applyAlignment="1" applyProtection="1">
      <alignment horizontal="center"/>
    </xf>
    <xf numFmtId="0" fontId="5" fillId="0" borderId="63" xfId="1" applyNumberFormat="1" applyFont="1" applyFill="1" applyBorder="1" applyAlignment="1" applyProtection="1"/>
    <xf numFmtId="0" fontId="4" fillId="0" borderId="61" xfId="1" applyNumberFormat="1" applyFont="1" applyFill="1" applyBorder="1" applyAlignment="1" applyProtection="1"/>
    <xf numFmtId="1" fontId="4" fillId="0" borderId="63" xfId="1" applyNumberFormat="1" applyFont="1" applyFill="1" applyBorder="1" applyAlignment="1" applyProtection="1">
      <alignment horizontal="center"/>
    </xf>
    <xf numFmtId="1" fontId="4" fillId="0" borderId="63" xfId="1" applyNumberFormat="1" applyFont="1" applyFill="1" applyBorder="1" applyAlignment="1" applyProtection="1"/>
    <xf numFmtId="0" fontId="6" fillId="0" borderId="61" xfId="1" applyNumberFormat="1" applyFont="1" applyFill="1" applyBorder="1" applyAlignment="1" applyProtection="1"/>
    <xf numFmtId="0" fontId="4" fillId="0" borderId="63" xfId="1" applyNumberFormat="1" applyFont="1" applyFill="1" applyBorder="1" applyAlignment="1" applyProtection="1"/>
    <xf numFmtId="0" fontId="4" fillId="0" borderId="61" xfId="1" applyNumberFormat="1" applyFont="1" applyFill="1" applyBorder="1" applyAlignment="1" applyProtection="1">
      <alignment horizontal="center"/>
    </xf>
    <xf numFmtId="0" fontId="4" fillId="0" borderId="63" xfId="1" applyNumberFormat="1" applyFont="1" applyFill="1" applyBorder="1" applyAlignment="1" applyProtection="1">
      <alignment horizontal="center"/>
    </xf>
    <xf numFmtId="0" fontId="6" fillId="0" borderId="63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63" xfId="1" applyNumberFormat="1" applyFont="1" applyFill="1" applyBorder="1" applyAlignment="1" applyProtection="1"/>
    <xf numFmtId="0" fontId="57" fillId="0" borderId="61" xfId="1" applyNumberFormat="1" applyFont="1" applyFill="1" applyBorder="1" applyAlignment="1" applyProtection="1"/>
    <xf numFmtId="4" fontId="4" fillId="0" borderId="0" xfId="1" applyNumberFormat="1" applyFont="1" applyFill="1" applyBorder="1" applyAlignment="1" applyProtection="1">
      <alignment horizontal="center"/>
    </xf>
    <xf numFmtId="4" fontId="4" fillId="0" borderId="63" xfId="1" applyNumberFormat="1" applyFont="1" applyFill="1" applyBorder="1" applyAlignment="1" applyProtection="1">
      <alignment horizontal="center"/>
    </xf>
    <xf numFmtId="4" fontId="4" fillId="0" borderId="63" xfId="1" applyNumberFormat="1" applyFont="1" applyFill="1" applyBorder="1" applyAlignment="1" applyProtection="1"/>
    <xf numFmtId="3" fontId="4" fillId="0" borderId="63" xfId="1" applyNumberFormat="1" applyFont="1" applyFill="1" applyBorder="1" applyAlignment="1" applyProtection="1">
      <alignment horizontal="center"/>
    </xf>
    <xf numFmtId="3" fontId="4" fillId="0" borderId="0" xfId="1" applyNumberFormat="1" applyFont="1" applyFill="1" applyBorder="1" applyAlignment="1" applyProtection="1">
      <alignment horizontal="center"/>
    </xf>
    <xf numFmtId="0" fontId="7" fillId="0" borderId="61" xfId="1" applyNumberFormat="1" applyFont="1" applyFill="1" applyBorder="1" applyAlignment="1" applyProtection="1"/>
    <xf numFmtId="0" fontId="8" fillId="0" borderId="61" xfId="1" applyNumberFormat="1" applyFont="1" applyFill="1" applyBorder="1" applyAlignment="1" applyProtection="1">
      <alignment horizontal="left"/>
    </xf>
    <xf numFmtId="0" fontId="4" fillId="0" borderId="58" xfId="1" applyNumberFormat="1" applyFont="1" applyFill="1" applyBorder="1" applyAlignment="1" applyProtection="1">
      <alignment horizontal="center"/>
    </xf>
    <xf numFmtId="0" fontId="6" fillId="0" borderId="59" xfId="1" applyNumberFormat="1" applyFont="1" applyFill="1" applyBorder="1" applyAlignment="1" applyProtection="1"/>
    <xf numFmtId="0" fontId="4" fillId="0" borderId="17" xfId="1" applyNumberFormat="1" applyFont="1" applyFill="1" applyBorder="1" applyAlignment="1" applyProtection="1">
      <alignment horizontal="center"/>
    </xf>
    <xf numFmtId="0" fontId="4" fillId="0" borderId="59" xfId="1" applyNumberFormat="1" applyFont="1" applyFill="1" applyBorder="1" applyAlignment="1" applyProtection="1">
      <alignment horizontal="center"/>
    </xf>
    <xf numFmtId="3" fontId="28" fillId="0" borderId="65" xfId="1" applyNumberFormat="1" applyFont="1" applyFill="1" applyBorder="1" applyAlignment="1" applyProtection="1">
      <alignment horizontal="center"/>
    </xf>
    <xf numFmtId="3" fontId="28" fillId="0" borderId="32" xfId="1" applyNumberFormat="1" applyFont="1" applyFill="1" applyBorder="1" applyAlignment="1" applyProtection="1">
      <alignment horizontal="center"/>
    </xf>
    <xf numFmtId="3" fontId="28" fillId="0" borderId="65" xfId="1" applyNumberFormat="1" applyFont="1" applyFill="1" applyBorder="1" applyAlignment="1" applyProtection="1"/>
    <xf numFmtId="0" fontId="4" fillId="0" borderId="66" xfId="1" applyNumberFormat="1" applyFont="1" applyFill="1" applyBorder="1" applyAlignment="1" applyProtection="1">
      <alignment horizontal="center"/>
    </xf>
    <xf numFmtId="0" fontId="4" fillId="0" borderId="67" xfId="1" applyNumberFormat="1" applyFont="1" applyFill="1" applyBorder="1" applyAlignment="1" applyProtection="1"/>
    <xf numFmtId="0" fontId="4" fillId="0" borderId="38" xfId="1" applyNumberFormat="1" applyFont="1" applyFill="1" applyBorder="1" applyAlignment="1" applyProtection="1">
      <alignment horizontal="center"/>
    </xf>
    <xf numFmtId="0" fontId="4" fillId="0" borderId="67" xfId="1" applyNumberFormat="1" applyFont="1" applyFill="1" applyBorder="1" applyAlignment="1" applyProtection="1">
      <alignment horizontal="center"/>
    </xf>
    <xf numFmtId="0" fontId="4" fillId="0" borderId="57" xfId="1" applyNumberFormat="1" applyFont="1" applyFill="1" applyBorder="1" applyAlignment="1" applyProtection="1">
      <alignment horizontal="center"/>
    </xf>
    <xf numFmtId="0" fontId="4" fillId="0" borderId="39" xfId="1" applyNumberFormat="1" applyFont="1" applyFill="1" applyBorder="1" applyAlignment="1" applyProtection="1">
      <alignment horizontal="center"/>
    </xf>
    <xf numFmtId="168" fontId="40" fillId="0" borderId="0" xfId="1" applyNumberFormat="1" applyFont="1" applyFill="1" applyBorder="1" applyAlignment="1" applyProtection="1">
      <alignment horizontal="center"/>
    </xf>
    <xf numFmtId="168" fontId="42" fillId="0" borderId="0" xfId="1" applyNumberFormat="1" applyFont="1" applyFill="1" applyBorder="1" applyAlignment="1" applyProtection="1">
      <alignment horizontal="center"/>
    </xf>
    <xf numFmtId="0" fontId="3" fillId="0" borderId="64" xfId="1" applyNumberFormat="1" applyFont="1" applyFill="1" applyBorder="1" applyAlignment="1" applyProtection="1"/>
    <xf numFmtId="0" fontId="3" fillId="0" borderId="63" xfId="1" applyNumberFormat="1" applyFont="1" applyFill="1" applyBorder="1" applyAlignment="1" applyProtection="1"/>
    <xf numFmtId="0" fontId="60" fillId="0" borderId="61" xfId="1" applyNumberFormat="1" applyFont="1" applyFill="1" applyBorder="1" applyAlignment="1" applyProtection="1">
      <alignment horizontal="left"/>
    </xf>
    <xf numFmtId="0" fontId="0" fillId="0" borderId="63" xfId="0" applyBorder="1"/>
    <xf numFmtId="0" fontId="4" fillId="0" borderId="61" xfId="1" applyNumberFormat="1" applyFont="1" applyFill="1" applyBorder="1" applyAlignment="1" applyProtection="1">
      <alignment wrapText="1"/>
    </xf>
    <xf numFmtId="0" fontId="6" fillId="0" borderId="61" xfId="1" applyNumberFormat="1" applyFont="1" applyFill="1" applyBorder="1" applyAlignment="1" applyProtection="1">
      <alignment wrapText="1"/>
    </xf>
    <xf numFmtId="0" fontId="3" fillId="0" borderId="0" xfId="1" applyNumberFormat="1" applyFill="1" applyBorder="1" applyAlignment="1" applyProtection="1">
      <alignment horizontal="center"/>
    </xf>
    <xf numFmtId="0" fontId="0" fillId="0" borderId="27" xfId="0" applyBorder="1"/>
    <xf numFmtId="0" fontId="46" fillId="0" borderId="61" xfId="1" applyNumberFormat="1" applyFont="1" applyFill="1" applyBorder="1" applyAlignment="1" applyProtection="1"/>
    <xf numFmtId="3" fontId="4" fillId="0" borderId="68" xfId="1" applyNumberFormat="1" applyFont="1" applyFill="1" applyBorder="1" applyAlignment="1" applyProtection="1">
      <alignment horizontal="center"/>
    </xf>
    <xf numFmtId="0" fontId="4" fillId="0" borderId="26" xfId="1" applyNumberFormat="1" applyFont="1" applyFill="1" applyBorder="1" applyAlignment="1" applyProtection="1">
      <alignment horizontal="center"/>
    </xf>
    <xf numFmtId="0" fontId="4" fillId="0" borderId="27" xfId="1" applyNumberFormat="1" applyFont="1" applyFill="1" applyBorder="1" applyAlignment="1" applyProtection="1">
      <alignment horizontal="center"/>
    </xf>
    <xf numFmtId="0" fontId="46" fillId="0" borderId="63" xfId="1" applyNumberFormat="1" applyFont="1" applyFill="1" applyBorder="1" applyAlignment="1" applyProtection="1">
      <alignment horizontal="center"/>
    </xf>
    <xf numFmtId="0" fontId="61" fillId="0" borderId="61" xfId="1" applyNumberFormat="1" applyFont="1" applyFill="1" applyBorder="1" applyAlignment="1" applyProtection="1"/>
    <xf numFmtId="0" fontId="4" fillId="0" borderId="32" xfId="1" applyNumberFormat="1" applyFont="1" applyFill="1" applyBorder="1" applyAlignment="1" applyProtection="1">
      <alignment horizontal="center"/>
    </xf>
    <xf numFmtId="0" fontId="6" fillId="0" borderId="69" xfId="1" applyNumberFormat="1" applyFont="1" applyFill="1" applyBorder="1" applyAlignment="1" applyProtection="1"/>
    <xf numFmtId="0" fontId="4" fillId="0" borderId="70" xfId="1" applyNumberFormat="1" applyFont="1" applyFill="1" applyBorder="1" applyAlignment="1" applyProtection="1"/>
    <xf numFmtId="0" fontId="0" fillId="0" borderId="26" xfId="0" applyBorder="1"/>
    <xf numFmtId="0" fontId="4" fillId="0" borderId="71" xfId="1" applyNumberFormat="1" applyFont="1" applyFill="1" applyBorder="1" applyAlignment="1" applyProtection="1">
      <alignment horizontal="center"/>
    </xf>
    <xf numFmtId="0" fontId="6" fillId="0" borderId="72" xfId="1" applyNumberFormat="1" applyFont="1" applyFill="1" applyBorder="1" applyAlignment="1" applyProtection="1"/>
    <xf numFmtId="0" fontId="4" fillId="0" borderId="73" xfId="1" applyNumberFormat="1" applyFont="1" applyFill="1" applyBorder="1" applyAlignment="1" applyProtection="1">
      <alignment horizontal="center"/>
    </xf>
    <xf numFmtId="0" fontId="4" fillId="0" borderId="72" xfId="1" applyNumberFormat="1" applyFont="1" applyFill="1" applyBorder="1" applyAlignment="1" applyProtection="1">
      <alignment horizontal="center"/>
    </xf>
    <xf numFmtId="3" fontId="28" fillId="0" borderId="74" xfId="1" applyNumberFormat="1" applyFont="1" applyFill="1" applyBorder="1" applyAlignment="1" applyProtection="1">
      <alignment horizontal="center"/>
    </xf>
    <xf numFmtId="0" fontId="0" fillId="0" borderId="32" xfId="0" applyBorder="1"/>
    <xf numFmtId="0" fontId="29" fillId="0" borderId="65" xfId="0" applyFont="1" applyBorder="1"/>
    <xf numFmtId="0" fontId="0" fillId="0" borderId="39" xfId="0" applyBorder="1"/>
    <xf numFmtId="170" fontId="62" fillId="27" borderId="50" xfId="59" applyNumberFormat="1" applyFont="1" applyFill="1" applyBorder="1" applyAlignment="1">
      <alignment horizontal="center" wrapText="1"/>
    </xf>
    <xf numFmtId="0" fontId="62" fillId="27" borderId="50" xfId="59" applyFont="1" applyFill="1" applyBorder="1" applyAlignment="1">
      <alignment horizontal="center" wrapText="1"/>
    </xf>
    <xf numFmtId="170" fontId="62" fillId="27" borderId="56" xfId="59" applyNumberFormat="1" applyFont="1" applyFill="1" applyBorder="1" applyAlignment="1">
      <alignment horizontal="center"/>
    </xf>
    <xf numFmtId="0" fontId="62" fillId="27" borderId="56" xfId="59" applyFont="1" applyFill="1" applyBorder="1" applyAlignment="1">
      <alignment horizontal="center"/>
    </xf>
    <xf numFmtId="0" fontId="62" fillId="0" borderId="49" xfId="59" applyFont="1" applyBorder="1" applyAlignment="1">
      <alignment horizontal="center" vertical="center" wrapText="1"/>
    </xf>
    <xf numFmtId="0" fontId="63" fillId="0" borderId="50" xfId="59" applyFont="1" applyBorder="1" applyAlignment="1">
      <alignment horizontal="left" vertical="center"/>
    </xf>
    <xf numFmtId="0" fontId="62" fillId="0" borderId="50" xfId="59" applyFont="1" applyBorder="1" applyAlignment="1">
      <alignment horizontal="center" vertical="center"/>
    </xf>
    <xf numFmtId="170" fontId="62" fillId="0" borderId="50" xfId="59" applyNumberFormat="1" applyFont="1" applyBorder="1" applyAlignment="1">
      <alignment horizontal="center"/>
    </xf>
    <xf numFmtId="0" fontId="62" fillId="0" borderId="50" xfId="59" applyFont="1" applyBorder="1" applyAlignment="1">
      <alignment horizontal="center"/>
    </xf>
    <xf numFmtId="0" fontId="62" fillId="0" borderId="50" xfId="59" applyFont="1" applyBorder="1" applyAlignment="1">
      <alignment horizontal="center" vertical="center" wrapText="1"/>
    </xf>
    <xf numFmtId="49" fontId="8" fillId="0" borderId="51" xfId="59" applyNumberFormat="1" applyBorder="1" applyAlignment="1">
      <alignment horizontal="center"/>
    </xf>
    <xf numFmtId="171" fontId="8" fillId="0" borderId="54" xfId="59" applyNumberFormat="1" applyBorder="1" applyAlignment="1">
      <alignment horizontal="center"/>
    </xf>
    <xf numFmtId="171" fontId="8" fillId="0" borderId="55" xfId="59" applyNumberFormat="1" applyBorder="1" applyAlignment="1">
      <alignment horizontal="center"/>
    </xf>
    <xf numFmtId="171" fontId="8" fillId="0" borderId="48" xfId="59" applyNumberFormat="1" applyBorder="1" applyAlignment="1">
      <alignment horizontal="center"/>
    </xf>
    <xf numFmtId="0" fontId="62" fillId="0" borderId="18" xfId="59" applyFont="1" applyBorder="1" applyAlignment="1">
      <alignment horizontal="center" vertical="center" wrapText="1"/>
    </xf>
    <xf numFmtId="0" fontId="63" fillId="0" borderId="62" xfId="59" applyFont="1" applyBorder="1" applyAlignment="1">
      <alignment horizontal="left" vertical="center"/>
    </xf>
    <xf numFmtId="0" fontId="62" fillId="0" borderId="62" xfId="59" applyFont="1" applyBorder="1" applyAlignment="1">
      <alignment horizontal="center" vertical="center"/>
    </xf>
    <xf numFmtId="170" fontId="62" fillId="0" borderId="62" xfId="59" applyNumberFormat="1" applyFont="1" applyBorder="1" applyAlignment="1">
      <alignment horizontal="center"/>
    </xf>
    <xf numFmtId="0" fontId="62" fillId="0" borderId="62" xfId="59" applyFont="1" applyBorder="1" applyAlignment="1">
      <alignment horizontal="center"/>
    </xf>
    <xf numFmtId="0" fontId="62" fillId="0" borderId="62" xfId="59" applyFont="1" applyBorder="1" applyAlignment="1">
      <alignment horizontal="center" vertical="center" wrapText="1"/>
    </xf>
    <xf numFmtId="49" fontId="8" fillId="0" borderId="77" xfId="59" applyNumberFormat="1" applyBorder="1" applyAlignment="1">
      <alignment horizontal="center"/>
    </xf>
    <xf numFmtId="0" fontId="64" fillId="0" borderId="62" xfId="59" applyFont="1" applyBorder="1" applyAlignment="1">
      <alignment horizontal="left" vertical="center"/>
    </xf>
    <xf numFmtId="0" fontId="62" fillId="0" borderId="62" xfId="59" applyFont="1" applyBorder="1" applyAlignment="1">
      <alignment horizontal="left" vertical="center" wrapText="1"/>
    </xf>
    <xf numFmtId="0" fontId="62" fillId="0" borderId="66" xfId="59" applyFont="1" applyBorder="1" applyAlignment="1">
      <alignment horizontal="center" vertical="center" wrapText="1"/>
    </xf>
    <xf numFmtId="0" fontId="62" fillId="0" borderId="67" xfId="59" applyFont="1" applyBorder="1" applyAlignment="1">
      <alignment horizontal="left" vertical="center"/>
    </xf>
    <xf numFmtId="0" fontId="62" fillId="0" borderId="67" xfId="59" applyFont="1" applyBorder="1" applyAlignment="1">
      <alignment horizontal="center" vertical="center"/>
    </xf>
    <xf numFmtId="2" fontId="62" fillId="0" borderId="67" xfId="59" applyNumberFormat="1" applyFont="1" applyBorder="1" applyAlignment="1">
      <alignment horizontal="center"/>
    </xf>
    <xf numFmtId="0" fontId="62" fillId="0" borderId="67" xfId="59" applyFont="1" applyBorder="1" applyAlignment="1">
      <alignment horizontal="center"/>
    </xf>
    <xf numFmtId="0" fontId="62" fillId="0" borderId="67" xfId="59" applyFont="1" applyBorder="1" applyAlignment="1">
      <alignment horizontal="center" vertical="center" wrapText="1"/>
    </xf>
    <xf numFmtId="0" fontId="62" fillId="0" borderId="56" xfId="59" applyFont="1" applyBorder="1" applyAlignment="1">
      <alignment horizontal="center"/>
    </xf>
    <xf numFmtId="0" fontId="66" fillId="0" borderId="67" xfId="59" applyFont="1" applyBorder="1" applyAlignment="1">
      <alignment horizontal="center" vertical="center" wrapText="1"/>
    </xf>
    <xf numFmtId="49" fontId="8" fillId="0" borderId="76" xfId="59" applyNumberFormat="1" applyBorder="1" applyAlignment="1">
      <alignment horizontal="center"/>
    </xf>
    <xf numFmtId="171" fontId="8" fillId="0" borderId="29" xfId="59" applyNumberFormat="1" applyBorder="1" applyAlignment="1">
      <alignment horizontal="center"/>
    </xf>
    <xf numFmtId="171" fontId="67" fillId="0" borderId="56" xfId="59" applyNumberFormat="1" applyFont="1" applyBorder="1" applyAlignment="1">
      <alignment horizontal="center"/>
    </xf>
    <xf numFmtId="171" fontId="67" fillId="0" borderId="31" xfId="59" applyNumberFormat="1" applyFont="1" applyBorder="1" applyAlignment="1">
      <alignment horizontal="center"/>
    </xf>
    <xf numFmtId="0" fontId="62" fillId="0" borderId="0" xfId="59" applyFont="1" applyAlignment="1">
      <alignment horizontal="center" vertical="center" wrapText="1"/>
    </xf>
    <xf numFmtId="0" fontId="62" fillId="0" borderId="0" xfId="59" applyFont="1" applyAlignment="1">
      <alignment horizontal="left" vertical="center"/>
    </xf>
    <xf numFmtId="0" fontId="62" fillId="0" borderId="0" xfId="59" applyFont="1" applyAlignment="1">
      <alignment horizontal="center" vertical="center"/>
    </xf>
    <xf numFmtId="2" fontId="62" fillId="0" borderId="0" xfId="59" applyNumberFormat="1" applyFont="1" applyAlignment="1">
      <alignment horizontal="center"/>
    </xf>
    <xf numFmtId="0" fontId="62" fillId="0" borderId="0" xfId="59" applyFont="1" applyAlignment="1">
      <alignment horizontal="center"/>
    </xf>
    <xf numFmtId="49" fontId="8" fillId="0" borderId="0" xfId="59" applyNumberFormat="1" applyAlignment="1">
      <alignment horizontal="center"/>
    </xf>
    <xf numFmtId="171" fontId="8" fillId="0" borderId="0" xfId="59" applyNumberFormat="1" applyAlignment="1">
      <alignment horizontal="center"/>
    </xf>
    <xf numFmtId="0" fontId="63" fillId="0" borderId="0" xfId="59" applyFont="1" applyAlignment="1">
      <alignment horizontal="left"/>
    </xf>
    <xf numFmtId="0" fontId="8" fillId="0" borderId="0" xfId="59" applyAlignment="1">
      <alignment horizontal="center"/>
    </xf>
    <xf numFmtId="0" fontId="8" fillId="0" borderId="0" xfId="59" applyAlignment="1">
      <alignment horizontal="left"/>
    </xf>
    <xf numFmtId="170" fontId="8" fillId="0" borderId="0" xfId="59" applyNumberFormat="1" applyAlignment="1">
      <alignment horizontal="center"/>
    </xf>
    <xf numFmtId="0" fontId="8" fillId="0" borderId="0" xfId="59" applyAlignment="1">
      <alignment horizontal="center" wrapText="1"/>
    </xf>
    <xf numFmtId="0" fontId="8" fillId="0" borderId="0" xfId="59"/>
    <xf numFmtId="171" fontId="8" fillId="0" borderId="0" xfId="59" applyNumberFormat="1"/>
    <xf numFmtId="0" fontId="62" fillId="0" borderId="0" xfId="167" applyFont="1"/>
    <xf numFmtId="171" fontId="0" fillId="0" borderId="0" xfId="0" applyNumberFormat="1"/>
    <xf numFmtId="0" fontId="68" fillId="0" borderId="0" xfId="167" applyFont="1"/>
    <xf numFmtId="0" fontId="0" fillId="0" borderId="0" xfId="0" applyAlignment="1">
      <alignment wrapText="1"/>
    </xf>
    <xf numFmtId="171" fontId="0" fillId="0" borderId="0" xfId="0" applyNumberFormat="1" applyAlignment="1">
      <alignment wrapText="1"/>
    </xf>
    <xf numFmtId="0" fontId="69" fillId="0" borderId="0" xfId="167" applyFont="1" applyAlignment="1">
      <alignment vertical="center"/>
    </xf>
    <xf numFmtId="0" fontId="71" fillId="0" borderId="0" xfId="167" applyFont="1"/>
    <xf numFmtId="0" fontId="69" fillId="0" borderId="0" xfId="167" applyFont="1"/>
    <xf numFmtId="0" fontId="72" fillId="0" borderId="0" xfId="167" applyFont="1" applyAlignment="1">
      <alignment vertical="center"/>
    </xf>
    <xf numFmtId="0" fontId="62" fillId="0" borderId="77" xfId="59" applyFont="1" applyBorder="1" applyAlignment="1">
      <alignment horizontal="center" vertical="center" wrapText="1"/>
    </xf>
    <xf numFmtId="168" fontId="8" fillId="0" borderId="54" xfId="59" applyNumberFormat="1" applyBorder="1" applyAlignment="1">
      <alignment horizontal="center"/>
    </xf>
    <xf numFmtId="168" fontId="8" fillId="0" borderId="55" xfId="59" applyNumberFormat="1" applyBorder="1" applyAlignment="1">
      <alignment horizontal="center"/>
    </xf>
    <xf numFmtId="168" fontId="8" fillId="0" borderId="48" xfId="59" applyNumberFormat="1" applyBorder="1" applyAlignment="1">
      <alignment horizontal="center"/>
    </xf>
    <xf numFmtId="2" fontId="62" fillId="0" borderId="62" xfId="59" applyNumberFormat="1" applyFont="1" applyBorder="1" applyAlignment="1">
      <alignment horizontal="center"/>
    </xf>
    <xf numFmtId="0" fontId="62" fillId="0" borderId="55" xfId="59" applyFont="1" applyBorder="1" applyAlignment="1">
      <alignment horizontal="center"/>
    </xf>
    <xf numFmtId="0" fontId="62" fillId="0" borderId="62" xfId="59" applyFont="1" applyBorder="1" applyAlignment="1">
      <alignment horizontal="left" vertical="center"/>
    </xf>
    <xf numFmtId="168" fontId="8" fillId="0" borderId="54" xfId="59" applyNumberFormat="1" applyBorder="1"/>
    <xf numFmtId="168" fontId="8" fillId="0" borderId="55" xfId="59" applyNumberFormat="1" applyBorder="1"/>
    <xf numFmtId="168" fontId="0" fillId="0" borderId="54" xfId="0" applyNumberFormat="1" applyBorder="1"/>
    <xf numFmtId="168" fontId="0" fillId="0" borderId="55" xfId="0" applyNumberFormat="1" applyBorder="1"/>
    <xf numFmtId="168" fontId="0" fillId="0" borderId="48" xfId="0" applyNumberFormat="1" applyBorder="1"/>
    <xf numFmtId="168" fontId="0" fillId="0" borderId="54" xfId="0" applyNumberFormat="1" applyBorder="1" applyAlignment="1">
      <alignment wrapText="1"/>
    </xf>
    <xf numFmtId="168" fontId="0" fillId="0" borderId="55" xfId="0" applyNumberFormat="1" applyBorder="1" applyAlignment="1">
      <alignment wrapText="1"/>
    </xf>
    <xf numFmtId="168" fontId="0" fillId="0" borderId="48" xfId="0" applyNumberFormat="1" applyBorder="1" applyAlignment="1">
      <alignment wrapText="1"/>
    </xf>
    <xf numFmtId="0" fontId="73" fillId="0" borderId="0" xfId="0" applyFont="1"/>
    <xf numFmtId="0" fontId="62" fillId="0" borderId="55" xfId="59" applyFont="1" applyBorder="1" applyAlignment="1">
      <alignment horizontal="left" vertical="center"/>
    </xf>
    <xf numFmtId="49" fontId="74" fillId="0" borderId="55" xfId="59" applyNumberFormat="1" applyFont="1" applyBorder="1" applyAlignment="1">
      <alignment horizontal="left" vertical="center" wrapText="1" shrinkToFit="1"/>
    </xf>
    <xf numFmtId="0" fontId="75" fillId="0" borderId="78" xfId="0" applyFont="1" applyBorder="1" applyAlignment="1">
      <alignment horizontal="center" vertical="center" wrapText="1" shrinkToFit="1"/>
    </xf>
    <xf numFmtId="49" fontId="75" fillId="0" borderId="55" xfId="0" applyNumberFormat="1" applyFont="1" applyBorder="1" applyAlignment="1">
      <alignment horizontal="center" vertical="center" wrapText="1" shrinkToFit="1"/>
    </xf>
    <xf numFmtId="0" fontId="75" fillId="0" borderId="55" xfId="0" applyFont="1" applyBorder="1" applyAlignment="1">
      <alignment horizontal="center" vertical="center" wrapText="1" shrinkToFit="1"/>
    </xf>
    <xf numFmtId="0" fontId="76" fillId="0" borderId="62" xfId="59" applyFont="1" applyBorder="1" applyAlignment="1">
      <alignment horizontal="center"/>
    </xf>
    <xf numFmtId="0" fontId="62" fillId="0" borderId="56" xfId="59" applyFont="1" applyBorder="1" applyAlignment="1">
      <alignment horizontal="left" vertical="center"/>
    </xf>
    <xf numFmtId="0" fontId="62" fillId="0" borderId="76" xfId="59" applyFont="1" applyBorder="1" applyAlignment="1">
      <alignment horizontal="center" vertical="center" wrapText="1"/>
    </xf>
    <xf numFmtId="168" fontId="8" fillId="0" borderId="29" xfId="59" applyNumberFormat="1" applyBorder="1" applyAlignment="1">
      <alignment horizontal="center"/>
    </xf>
    <xf numFmtId="168" fontId="67" fillId="0" borderId="56" xfId="59" applyNumberFormat="1" applyFont="1" applyBorder="1" applyAlignment="1">
      <alignment horizontal="center"/>
    </xf>
    <xf numFmtId="168" fontId="67" fillId="0" borderId="31" xfId="59" applyNumberFormat="1" applyFont="1" applyBorder="1" applyAlignment="1">
      <alignment horizontal="center"/>
    </xf>
    <xf numFmtId="168" fontId="0" fillId="0" borderId="0" xfId="0" applyNumberFormat="1"/>
    <xf numFmtId="0" fontId="42" fillId="0" borderId="0" xfId="168"/>
    <xf numFmtId="0" fontId="77" fillId="0" borderId="82" xfId="168" applyFont="1" applyBorder="1" applyAlignment="1">
      <alignment horizontal="left" vertical="center" indent="1"/>
    </xf>
    <xf numFmtId="0" fontId="78" fillId="0" borderId="0" xfId="168" applyFont="1" applyAlignment="1">
      <alignment horizontal="justify" vertical="center"/>
    </xf>
    <xf numFmtId="0" fontId="78" fillId="0" borderId="27" xfId="168" applyFont="1" applyBorder="1" applyAlignment="1">
      <alignment horizontal="justify" vertical="center"/>
    </xf>
    <xf numFmtId="0" fontId="80" fillId="0" borderId="82" xfId="168" applyFont="1" applyBorder="1" applyAlignment="1">
      <alignment horizontal="left" vertical="center" indent="1"/>
    </xf>
    <xf numFmtId="0" fontId="80" fillId="0" borderId="85" xfId="168" applyFont="1" applyBorder="1" applyAlignment="1">
      <alignment horizontal="left" vertical="center" indent="1"/>
    </xf>
    <xf numFmtId="0" fontId="78" fillId="0" borderId="38" xfId="168" applyFont="1" applyBorder="1" applyAlignment="1">
      <alignment horizontal="justify" vertical="center"/>
    </xf>
    <xf numFmtId="0" fontId="78" fillId="0" borderId="40" xfId="168" applyFont="1" applyBorder="1" applyAlignment="1">
      <alignment horizontal="justify" vertical="center"/>
    </xf>
    <xf numFmtId="0" fontId="81" fillId="0" borderId="87" xfId="168" applyFont="1" applyBorder="1" applyAlignment="1">
      <alignment vertical="center" wrapText="1"/>
    </xf>
    <xf numFmtId="0" fontId="81" fillId="0" borderId="27" xfId="168" applyFont="1" applyBorder="1" applyAlignment="1">
      <alignment vertical="center" wrapText="1"/>
    </xf>
    <xf numFmtId="0" fontId="82" fillId="0" borderId="92" xfId="168" applyFont="1" applyBorder="1" applyAlignment="1">
      <alignment vertical="center" wrapText="1"/>
    </xf>
    <xf numFmtId="0" fontId="42" fillId="0" borderId="93" xfId="168" applyBorder="1" applyAlignment="1">
      <alignment horizontal="center" vertical="center" wrapText="1"/>
    </xf>
    <xf numFmtId="0" fontId="83" fillId="0" borderId="93" xfId="168" applyFont="1" applyBorder="1" applyAlignment="1">
      <alignment vertical="center" wrapText="1"/>
    </xf>
    <xf numFmtId="0" fontId="81" fillId="0" borderId="93" xfId="168" applyFont="1" applyBorder="1" applyAlignment="1">
      <alignment vertical="center" wrapText="1"/>
    </xf>
    <xf numFmtId="0" fontId="81" fillId="0" borderId="97" xfId="168" applyFont="1" applyBorder="1" applyAlignment="1">
      <alignment vertical="center" wrapText="1"/>
    </xf>
    <xf numFmtId="0" fontId="42" fillId="0" borderId="98" xfId="168" applyBorder="1" applyAlignment="1">
      <alignment horizontal="center" vertical="center" wrapText="1"/>
    </xf>
    <xf numFmtId="0" fontId="83" fillId="0" borderId="98" xfId="168" applyFont="1" applyBorder="1" applyAlignment="1">
      <alignment vertical="center" wrapText="1"/>
    </xf>
    <xf numFmtId="0" fontId="81" fillId="0" borderId="98" xfId="168" applyFont="1" applyBorder="1" applyAlignment="1">
      <alignment vertical="center" wrapText="1"/>
    </xf>
    <xf numFmtId="0" fontId="81" fillId="0" borderId="104" xfId="168" applyFont="1" applyBorder="1" applyAlignment="1">
      <alignment vertical="center" wrapText="1"/>
    </xf>
    <xf numFmtId="0" fontId="85" fillId="0" borderId="105" xfId="168" applyFont="1" applyBorder="1" applyAlignment="1">
      <alignment vertical="center" wrapText="1"/>
    </xf>
    <xf numFmtId="0" fontId="81" fillId="0" borderId="82" xfId="168" applyFont="1" applyBorder="1" applyAlignment="1">
      <alignment vertical="center" wrapText="1"/>
    </xf>
    <xf numFmtId="0" fontId="81" fillId="0" borderId="105" xfId="168" applyFont="1" applyBorder="1" applyAlignment="1">
      <alignment vertical="center" wrapText="1"/>
    </xf>
    <xf numFmtId="0" fontId="81" fillId="0" borderId="85" xfId="168" applyFont="1" applyBorder="1" applyAlignment="1">
      <alignment vertical="center" wrapText="1"/>
    </xf>
    <xf numFmtId="0" fontId="81" fillId="0" borderId="110" xfId="168" applyFont="1" applyBorder="1" applyAlignment="1">
      <alignment vertical="center" wrapText="1"/>
    </xf>
    <xf numFmtId="0" fontId="81" fillId="0" borderId="0" xfId="168" applyFont="1" applyAlignment="1">
      <alignment vertical="center" wrapText="1"/>
    </xf>
    <xf numFmtId="0" fontId="81" fillId="0" borderId="102" xfId="168" applyFont="1" applyBorder="1" applyAlignment="1">
      <alignment vertical="center" wrapText="1"/>
    </xf>
    <xf numFmtId="49" fontId="94" fillId="0" borderId="115" xfId="168" applyNumberFormat="1" applyFont="1" applyBorder="1" applyAlignment="1">
      <alignment horizontal="left" vertical="center"/>
    </xf>
    <xf numFmtId="49" fontId="42" fillId="0" borderId="116" xfId="168" applyNumberFormat="1" applyBorder="1" applyAlignment="1">
      <alignment horizontal="left" vertical="center"/>
    </xf>
    <xf numFmtId="4" fontId="42" fillId="0" borderId="117" xfId="168" applyNumberFormat="1" applyBorder="1" applyAlignment="1">
      <alignment horizontal="left" vertical="center"/>
    </xf>
    <xf numFmtId="49" fontId="95" fillId="0" borderId="117" xfId="168" applyNumberFormat="1" applyFont="1" applyBorder="1" applyAlignment="1">
      <alignment horizontal="left" vertical="center"/>
    </xf>
    <xf numFmtId="4" fontId="96" fillId="0" borderId="117" xfId="168" applyNumberFormat="1" applyFont="1" applyBorder="1" applyAlignment="1">
      <alignment horizontal="left" vertical="center"/>
    </xf>
    <xf numFmtId="49" fontId="42" fillId="0" borderId="117" xfId="168" applyNumberFormat="1" applyBorder="1" applyAlignment="1">
      <alignment horizontal="left" vertical="center"/>
    </xf>
    <xf numFmtId="0" fontId="97" fillId="0" borderId="117" xfId="168" applyFont="1" applyBorder="1" applyAlignment="1">
      <alignment vertical="center"/>
    </xf>
    <xf numFmtId="49" fontId="97" fillId="0" borderId="117" xfId="168" applyNumberFormat="1" applyFont="1" applyBorder="1" applyAlignment="1">
      <alignment horizontal="left" vertical="center"/>
    </xf>
    <xf numFmtId="49" fontId="42" fillId="0" borderId="118" xfId="168" applyNumberFormat="1" applyBorder="1" applyAlignment="1">
      <alignment horizontal="left" vertical="center"/>
    </xf>
    <xf numFmtId="49" fontId="42" fillId="0" borderId="0" xfId="168" applyNumberFormat="1" applyAlignment="1">
      <alignment horizontal="left" vertical="center"/>
    </xf>
    <xf numFmtId="49" fontId="96" fillId="0" borderId="117" xfId="168" applyNumberFormat="1" applyFont="1" applyBorder="1" applyAlignment="1">
      <alignment horizontal="left" vertical="center"/>
    </xf>
    <xf numFmtId="49" fontId="42" fillId="0" borderId="119" xfId="168" applyNumberFormat="1" applyBorder="1" applyAlignment="1">
      <alignment horizontal="left" vertical="center"/>
    </xf>
    <xf numFmtId="49" fontId="42" fillId="0" borderId="120" xfId="168" applyNumberFormat="1" applyBorder="1" applyAlignment="1">
      <alignment horizontal="left" vertical="center"/>
    </xf>
    <xf numFmtId="49" fontId="89" fillId="0" borderId="117" xfId="168" applyNumberFormat="1" applyFont="1" applyBorder="1" applyAlignment="1">
      <alignment horizontal="left" vertical="top"/>
    </xf>
    <xf numFmtId="4" fontId="42" fillId="0" borderId="117" xfId="168" applyNumberFormat="1" applyBorder="1" applyAlignment="1">
      <alignment horizontal="left" vertical="top"/>
    </xf>
    <xf numFmtId="49" fontId="42" fillId="0" borderId="117" xfId="168" applyNumberFormat="1" applyBorder="1" applyAlignment="1">
      <alignment horizontal="left" vertical="top"/>
    </xf>
    <xf numFmtId="49" fontId="97" fillId="0" borderId="117" xfId="168" applyNumberFormat="1" applyFont="1" applyBorder="1" applyAlignment="1">
      <alignment horizontal="left" vertical="top"/>
    </xf>
    <xf numFmtId="49" fontId="84" fillId="0" borderId="115" xfId="168" applyNumberFormat="1" applyFont="1" applyBorder="1" applyAlignment="1">
      <alignment horizontal="left" vertical="top"/>
    </xf>
    <xf numFmtId="49" fontId="84" fillId="0" borderId="116" xfId="168" applyNumberFormat="1" applyFont="1" applyBorder="1" applyAlignment="1">
      <alignment horizontal="left" vertical="top"/>
    </xf>
    <xf numFmtId="4" fontId="96" fillId="0" borderId="117" xfId="168" applyNumberFormat="1" applyFont="1" applyBorder="1" applyAlignment="1">
      <alignment horizontal="left" vertical="top"/>
    </xf>
    <xf numFmtId="172" fontId="84" fillId="0" borderId="0" xfId="168" applyNumberFormat="1" applyFont="1" applyAlignment="1">
      <alignment horizontal="right" vertical="center"/>
    </xf>
    <xf numFmtId="0" fontId="84" fillId="0" borderId="0" xfId="168" applyFont="1" applyAlignment="1">
      <alignment horizontal="right" vertical="center"/>
    </xf>
    <xf numFmtId="0" fontId="64" fillId="0" borderId="0" xfId="168" applyFont="1" applyAlignment="1" applyProtection="1">
      <alignment horizontal="left" vertical="top"/>
      <protection locked="0"/>
    </xf>
    <xf numFmtId="0" fontId="84" fillId="0" borderId="0" xfId="168" applyFont="1" applyAlignment="1">
      <alignment vertical="center"/>
    </xf>
    <xf numFmtId="0" fontId="84" fillId="0" borderId="0" xfId="168" applyFont="1" applyAlignment="1">
      <alignment horizontal="left" vertical="center"/>
    </xf>
    <xf numFmtId="0" fontId="63" fillId="0" borderId="0" xfId="168" applyFont="1" applyAlignment="1">
      <alignment horizontal="right" vertical="center"/>
    </xf>
    <xf numFmtId="4" fontId="95" fillId="0" borderId="117" xfId="168" applyNumberFormat="1" applyFont="1" applyBorder="1" applyAlignment="1">
      <alignment horizontal="left" vertical="center"/>
    </xf>
    <xf numFmtId="49" fontId="84" fillId="0" borderId="117" xfId="168" applyNumberFormat="1" applyFont="1" applyBorder="1" applyAlignment="1">
      <alignment horizontal="left" vertical="center"/>
    </xf>
    <xf numFmtId="49" fontId="42" fillId="0" borderId="0" xfId="168" applyNumberFormat="1" applyAlignment="1">
      <alignment horizontal="center" vertical="center"/>
    </xf>
    <xf numFmtId="49" fontId="94" fillId="0" borderId="32" xfId="168" applyNumberFormat="1" applyFont="1" applyBorder="1" applyAlignment="1">
      <alignment horizontal="left" vertical="center"/>
    </xf>
    <xf numFmtId="49" fontId="42" fillId="0" borderId="17" xfId="168" applyNumberFormat="1" applyBorder="1" applyAlignment="1">
      <alignment horizontal="left" vertical="center"/>
    </xf>
    <xf numFmtId="49" fontId="42" fillId="0" borderId="28" xfId="168" applyNumberFormat="1" applyBorder="1" applyAlignment="1">
      <alignment horizontal="left" vertical="center"/>
    </xf>
    <xf numFmtId="4" fontId="42" fillId="0" borderId="121" xfId="168" applyNumberFormat="1" applyBorder="1" applyAlignment="1">
      <alignment horizontal="left" vertical="center"/>
    </xf>
    <xf numFmtId="49" fontId="42" fillId="0" borderId="26" xfId="168" applyNumberFormat="1" applyBorder="1" applyAlignment="1">
      <alignment horizontal="left" vertical="center"/>
    </xf>
    <xf numFmtId="49" fontId="42" fillId="0" borderId="27" xfId="168" applyNumberFormat="1" applyBorder="1" applyAlignment="1">
      <alignment horizontal="left" vertical="center"/>
    </xf>
    <xf numFmtId="49" fontId="42" fillId="0" borderId="122" xfId="168" applyNumberFormat="1" applyBorder="1" applyAlignment="1">
      <alignment horizontal="left" vertical="center"/>
    </xf>
    <xf numFmtId="49" fontId="42" fillId="0" borderId="123" xfId="168" applyNumberFormat="1" applyBorder="1" applyAlignment="1">
      <alignment horizontal="left" vertical="center"/>
    </xf>
    <xf numFmtId="49" fontId="89" fillId="0" borderId="125" xfId="168" applyNumberFormat="1" applyFont="1" applyBorder="1" applyAlignment="1">
      <alignment horizontal="center" vertical="top"/>
    </xf>
    <xf numFmtId="4" fontId="42" fillId="0" borderId="121" xfId="168" applyNumberFormat="1" applyBorder="1" applyAlignment="1">
      <alignment horizontal="left" vertical="top"/>
    </xf>
    <xf numFmtId="49" fontId="84" fillId="0" borderId="126" xfId="168" applyNumberFormat="1" applyFont="1" applyBorder="1" applyAlignment="1">
      <alignment horizontal="left" vertical="top"/>
    </xf>
    <xf numFmtId="49" fontId="42" fillId="0" borderId="127" xfId="168" applyNumberFormat="1" applyBorder="1" applyAlignment="1">
      <alignment horizontal="left" vertical="center"/>
    </xf>
    <xf numFmtId="172" fontId="84" fillId="0" borderId="27" xfId="168" applyNumberFormat="1" applyFont="1" applyBorder="1" applyAlignment="1">
      <alignment horizontal="right" vertical="center"/>
    </xf>
    <xf numFmtId="0" fontId="84" fillId="0" borderId="27" xfId="168" applyFont="1" applyBorder="1" applyAlignment="1">
      <alignment horizontal="right" vertical="center"/>
    </xf>
    <xf numFmtId="0" fontId="63" fillId="0" borderId="0" xfId="168" applyFont="1" applyAlignment="1" applyProtection="1">
      <alignment horizontal="left" vertical="top"/>
      <protection locked="0"/>
    </xf>
    <xf numFmtId="0" fontId="63" fillId="0" borderId="27" xfId="168" applyFont="1" applyBorder="1" applyAlignment="1">
      <alignment horizontal="right" vertical="center"/>
    </xf>
    <xf numFmtId="49" fontId="42" fillId="0" borderId="122" xfId="168" applyNumberFormat="1" applyBorder="1" applyAlignment="1">
      <alignment horizontal="center" vertical="center"/>
    </xf>
    <xf numFmtId="49" fontId="42" fillId="0" borderId="120" xfId="168" applyNumberFormat="1" applyBorder="1" applyAlignment="1">
      <alignment horizontal="center" vertical="center"/>
    </xf>
    <xf numFmtId="49" fontId="84" fillId="0" borderId="120" xfId="168" applyNumberFormat="1" applyFont="1" applyBorder="1" applyAlignment="1">
      <alignment horizontal="left" vertical="center"/>
    </xf>
    <xf numFmtId="49" fontId="42" fillId="0" borderId="123" xfId="168" applyNumberFormat="1" applyBorder="1" applyAlignment="1">
      <alignment horizontal="center" vertical="center"/>
    </xf>
    <xf numFmtId="49" fontId="42" fillId="0" borderId="124" xfId="168" applyNumberFormat="1" applyBorder="1" applyAlignment="1">
      <alignment vertical="center"/>
    </xf>
    <xf numFmtId="49" fontId="42" fillId="0" borderId="117" xfId="168" applyNumberFormat="1" applyBorder="1" applyAlignment="1">
      <alignment vertical="center"/>
    </xf>
    <xf numFmtId="49" fontId="42" fillId="0" borderId="128" xfId="168" applyNumberFormat="1" applyBorder="1" applyAlignment="1">
      <alignment vertical="center"/>
    </xf>
    <xf numFmtId="49" fontId="42" fillId="0" borderId="129" xfId="168" applyNumberFormat="1" applyBorder="1" applyAlignment="1">
      <alignment vertical="center"/>
    </xf>
    <xf numFmtId="49" fontId="42" fillId="0" borderId="121" xfId="168" applyNumberFormat="1" applyBorder="1" applyAlignment="1">
      <alignment vertical="center"/>
    </xf>
    <xf numFmtId="49" fontId="42" fillId="0" borderId="125" xfId="168" applyNumberFormat="1" applyBorder="1" applyAlignment="1">
      <alignment vertical="center"/>
    </xf>
    <xf numFmtId="49" fontId="98" fillId="0" borderId="130" xfId="168" applyNumberFormat="1" applyFont="1" applyBorder="1" applyAlignment="1" applyProtection="1">
      <alignment horizontal="left" vertical="center"/>
      <protection locked="0"/>
    </xf>
    <xf numFmtId="49" fontId="98" fillId="0" borderId="131" xfId="168" applyNumberFormat="1" applyFont="1" applyBorder="1" applyAlignment="1" applyProtection="1">
      <alignment horizontal="left" vertical="center"/>
      <protection locked="0"/>
    </xf>
    <xf numFmtId="168" fontId="84" fillId="0" borderId="132" xfId="168" applyNumberFormat="1" applyFont="1" applyBorder="1" applyAlignment="1" applyProtection="1">
      <alignment horizontal="left" vertical="center"/>
      <protection locked="0"/>
    </xf>
    <xf numFmtId="4" fontId="84" fillId="0" borderId="121" xfId="168" applyNumberFormat="1" applyFont="1" applyBorder="1" applyAlignment="1" applyProtection="1">
      <alignment horizontal="left" vertical="center"/>
      <protection locked="0"/>
    </xf>
    <xf numFmtId="49" fontId="84" fillId="0" borderId="117" xfId="168" applyNumberFormat="1" applyFont="1" applyBorder="1" applyAlignment="1" applyProtection="1">
      <alignment horizontal="left" vertical="center"/>
      <protection locked="0"/>
    </xf>
    <xf numFmtId="4" fontId="84" fillId="0" borderId="117" xfId="168" applyNumberFormat="1" applyFont="1" applyBorder="1" applyAlignment="1" applyProtection="1">
      <alignment horizontal="left" vertical="center"/>
      <protection locked="0"/>
    </xf>
    <xf numFmtId="49" fontId="42" fillId="0" borderId="133" xfId="168" applyNumberFormat="1" applyBorder="1" applyAlignment="1" applyProtection="1">
      <alignment horizontal="left" vertical="center"/>
      <protection locked="0"/>
    </xf>
    <xf numFmtId="49" fontId="42" fillId="0" borderId="134" xfId="168" applyNumberFormat="1" applyBorder="1" applyAlignment="1" applyProtection="1">
      <alignment horizontal="left" vertical="center"/>
      <protection locked="0"/>
    </xf>
    <xf numFmtId="168" fontId="42" fillId="0" borderId="135" xfId="168" applyNumberFormat="1" applyBorder="1" applyAlignment="1" applyProtection="1">
      <alignment horizontal="left" vertical="center"/>
      <protection locked="0"/>
    </xf>
    <xf numFmtId="4" fontId="42" fillId="0" borderId="121" xfId="168" applyNumberFormat="1" applyBorder="1" applyAlignment="1" applyProtection="1">
      <alignment horizontal="left" vertical="center"/>
      <protection locked="0"/>
    </xf>
    <xf numFmtId="4" fontId="42" fillId="0" borderId="117" xfId="168" applyNumberFormat="1" applyBorder="1" applyAlignment="1" applyProtection="1">
      <alignment horizontal="left" vertical="center"/>
      <protection locked="0"/>
    </xf>
    <xf numFmtId="49" fontId="42" fillId="0" borderId="117" xfId="168" applyNumberFormat="1" applyBorder="1" applyAlignment="1" applyProtection="1">
      <alignment horizontal="left" vertical="center"/>
      <protection locked="0"/>
    </xf>
    <xf numFmtId="49" fontId="42" fillId="0" borderId="124" xfId="168" applyNumberFormat="1" applyBorder="1" applyAlignment="1" applyProtection="1">
      <alignment horizontal="left" vertical="center"/>
      <protection locked="0"/>
    </xf>
    <xf numFmtId="168" fontId="42" fillId="0" borderId="125" xfId="168" applyNumberFormat="1" applyBorder="1" applyAlignment="1" applyProtection="1">
      <alignment horizontal="left" vertical="center"/>
      <protection locked="0"/>
    </xf>
    <xf numFmtId="4" fontId="42" fillId="0" borderId="125" xfId="168" applyNumberFormat="1" applyBorder="1" applyAlignment="1" applyProtection="1">
      <alignment horizontal="left" vertical="center"/>
      <protection locked="0"/>
    </xf>
    <xf numFmtId="49" fontId="42" fillId="0" borderId="136" xfId="168" applyNumberFormat="1" applyBorder="1" applyAlignment="1" applyProtection="1">
      <alignment horizontal="left" vertical="center"/>
      <protection locked="0"/>
    </xf>
    <xf numFmtId="49" fontId="42" fillId="0" borderId="137" xfId="168" applyNumberFormat="1" applyBorder="1" applyAlignment="1" applyProtection="1">
      <alignment horizontal="left" vertical="center"/>
      <protection locked="0"/>
    </xf>
    <xf numFmtId="4" fontId="42" fillId="0" borderId="138" xfId="168" applyNumberFormat="1" applyBorder="1" applyAlignment="1" applyProtection="1">
      <alignment horizontal="left" vertical="center"/>
      <protection locked="0"/>
    </xf>
    <xf numFmtId="49" fontId="42" fillId="0" borderId="139" xfId="168" applyNumberFormat="1" applyBorder="1" applyAlignment="1" applyProtection="1">
      <alignment horizontal="left" vertical="center"/>
      <protection locked="0"/>
    </xf>
    <xf numFmtId="2" fontId="42" fillId="0" borderId="128" xfId="168" applyNumberFormat="1" applyBorder="1" applyAlignment="1" applyProtection="1">
      <alignment horizontal="left" vertical="center"/>
      <protection locked="0"/>
    </xf>
    <xf numFmtId="49" fontId="101" fillId="0" borderId="116" xfId="168" applyNumberFormat="1" applyFont="1" applyBorder="1" applyAlignment="1">
      <alignment horizontal="left" vertical="center"/>
    </xf>
    <xf numFmtId="49" fontId="42" fillId="0" borderId="140" xfId="168" applyNumberFormat="1" applyBorder="1" applyAlignment="1">
      <alignment horizontal="left" vertical="center"/>
    </xf>
    <xf numFmtId="49" fontId="101" fillId="0" borderId="0" xfId="168" applyNumberFormat="1" applyFont="1" applyAlignment="1">
      <alignment horizontal="left" vertical="center"/>
    </xf>
    <xf numFmtId="49" fontId="42" fillId="0" borderId="141" xfId="168" applyNumberFormat="1" applyBorder="1" applyAlignment="1">
      <alignment horizontal="left" vertical="center"/>
    </xf>
    <xf numFmtId="49" fontId="101" fillId="0" borderId="120" xfId="168" applyNumberFormat="1" applyFont="1" applyBorder="1" applyAlignment="1">
      <alignment horizontal="left" vertical="center"/>
    </xf>
    <xf numFmtId="49" fontId="42" fillId="0" borderId="142" xfId="168" applyNumberFormat="1" applyBorder="1" applyAlignment="1">
      <alignment horizontal="left" vertical="center"/>
    </xf>
    <xf numFmtId="172" fontId="84" fillId="0" borderId="141" xfId="168" applyNumberFormat="1" applyFont="1" applyBorder="1" applyAlignment="1">
      <alignment horizontal="right" vertical="center"/>
    </xf>
    <xf numFmtId="0" fontId="84" fillId="0" borderId="141" xfId="168" applyFont="1" applyBorder="1" applyAlignment="1">
      <alignment horizontal="right" vertical="center"/>
    </xf>
    <xf numFmtId="0" fontId="63" fillId="0" borderId="141" xfId="168" applyFont="1" applyBorder="1" applyAlignment="1">
      <alignment horizontal="right" vertical="center"/>
    </xf>
    <xf numFmtId="4" fontId="84" fillId="0" borderId="117" xfId="168" applyNumberFormat="1" applyFont="1" applyBorder="1" applyAlignment="1">
      <alignment horizontal="left" vertical="center"/>
    </xf>
    <xf numFmtId="0" fontId="42" fillId="0" borderId="0" xfId="168" applyAlignment="1">
      <alignment horizontal="left" vertical="center"/>
    </xf>
    <xf numFmtId="0" fontId="42" fillId="0" borderId="141" xfId="168" applyBorder="1" applyAlignment="1">
      <alignment horizontal="left" vertical="center"/>
    </xf>
    <xf numFmtId="49" fontId="42" fillId="0" borderId="0" xfId="168" applyNumberFormat="1" applyAlignment="1">
      <alignment vertical="center"/>
    </xf>
    <xf numFmtId="49" fontId="42" fillId="0" borderId="142" xfId="168" applyNumberFormat="1" applyBorder="1" applyAlignment="1">
      <alignment horizontal="center" vertical="center"/>
    </xf>
    <xf numFmtId="49" fontId="101" fillId="0" borderId="17" xfId="168" applyNumberFormat="1" applyFont="1" applyBorder="1" applyAlignment="1">
      <alignment horizontal="left" vertical="center"/>
    </xf>
    <xf numFmtId="49" fontId="89" fillId="0" borderId="121" xfId="168" applyNumberFormat="1" applyFont="1" applyBorder="1" applyAlignment="1">
      <alignment horizontal="center" vertical="top"/>
    </xf>
    <xf numFmtId="49" fontId="101" fillId="0" borderId="120" xfId="168" applyNumberFormat="1" applyFont="1" applyBorder="1" applyAlignment="1">
      <alignment horizontal="center" vertical="center"/>
    </xf>
    <xf numFmtId="49" fontId="42" fillId="0" borderId="120" xfId="168" applyNumberFormat="1" applyBorder="1" applyAlignment="1">
      <alignment vertical="center"/>
    </xf>
    <xf numFmtId="49" fontId="101" fillId="0" borderId="117" xfId="168" applyNumberFormat="1" applyFont="1" applyBorder="1" applyAlignment="1">
      <alignment horizontal="left" vertical="center"/>
    </xf>
    <xf numFmtId="49" fontId="42" fillId="0" borderId="143" xfId="168" applyNumberFormat="1" applyBorder="1" applyAlignment="1">
      <alignment vertical="center"/>
    </xf>
    <xf numFmtId="49" fontId="42" fillId="0" borderId="144" xfId="168" applyNumberFormat="1" applyBorder="1" applyAlignment="1" applyProtection="1">
      <alignment horizontal="left" vertical="center"/>
      <protection locked="0"/>
    </xf>
    <xf numFmtId="49" fontId="42" fillId="0" borderId="145" xfId="168" applyNumberFormat="1" applyBorder="1" applyAlignment="1" applyProtection="1">
      <alignment horizontal="left" vertical="center"/>
      <protection locked="0"/>
    </xf>
    <xf numFmtId="4" fontId="102" fillId="0" borderId="120" xfId="168" applyNumberFormat="1" applyFont="1" applyBorder="1" applyAlignment="1" applyProtection="1">
      <alignment horizontal="left" vertical="center"/>
      <protection locked="0"/>
    </xf>
    <xf numFmtId="49" fontId="103" fillId="0" borderId="124" xfId="168" applyNumberFormat="1" applyFont="1" applyBorder="1" applyAlignment="1" applyProtection="1">
      <alignment horizontal="left" vertical="center"/>
      <protection locked="0"/>
    </xf>
    <xf numFmtId="49" fontId="103" fillId="0" borderId="117" xfId="168" applyNumberFormat="1" applyFont="1" applyBorder="1" applyAlignment="1" applyProtection="1">
      <alignment horizontal="left" vertical="center"/>
      <protection locked="0"/>
    </xf>
    <xf numFmtId="4" fontId="42" fillId="0" borderId="129" xfId="168" applyNumberFormat="1" applyBorder="1" applyAlignment="1" applyProtection="1">
      <alignment horizontal="left" vertical="center"/>
      <protection locked="0"/>
    </xf>
    <xf numFmtId="49" fontId="103" fillId="0" borderId="148" xfId="168" applyNumberFormat="1" applyFont="1" applyBorder="1" applyAlignment="1" applyProtection="1">
      <alignment horizontal="left" vertical="center"/>
      <protection locked="0"/>
    </xf>
    <xf numFmtId="49" fontId="103" fillId="0" borderId="149" xfId="168" applyNumberFormat="1" applyFont="1" applyBorder="1" applyAlignment="1" applyProtection="1">
      <alignment horizontal="left" vertical="center"/>
      <protection locked="0"/>
    </xf>
    <xf numFmtId="49" fontId="103" fillId="0" borderId="115" xfId="168" applyNumberFormat="1" applyFont="1" applyBorder="1" applyAlignment="1" applyProtection="1">
      <alignment horizontal="left" vertical="center"/>
      <protection locked="0"/>
    </xf>
    <xf numFmtId="49" fontId="103" fillId="0" borderId="140" xfId="168" applyNumberFormat="1" applyFont="1" applyBorder="1" applyAlignment="1" applyProtection="1">
      <alignment horizontal="left" vertical="center"/>
      <protection locked="0"/>
    </xf>
    <xf numFmtId="49" fontId="62" fillId="0" borderId="115" xfId="168" applyNumberFormat="1" applyFont="1" applyBorder="1" applyAlignment="1" applyProtection="1">
      <alignment horizontal="right" vertical="center"/>
      <protection locked="0"/>
    </xf>
    <xf numFmtId="49" fontId="62" fillId="0" borderId="140" xfId="168" applyNumberFormat="1" applyFont="1" applyBorder="1" applyAlignment="1" applyProtection="1">
      <alignment horizontal="right" vertical="center"/>
      <protection locked="0"/>
    </xf>
    <xf numFmtId="4" fontId="42" fillId="0" borderId="115" xfId="168" applyNumberFormat="1" applyBorder="1" applyAlignment="1" applyProtection="1">
      <alignment horizontal="left" vertical="center"/>
      <protection locked="0"/>
    </xf>
    <xf numFmtId="0" fontId="42" fillId="0" borderId="116" xfId="168" applyBorder="1" applyAlignment="1">
      <alignment horizontal="left" vertical="center"/>
    </xf>
    <xf numFmtId="4" fontId="42" fillId="0" borderId="116" xfId="168" applyNumberFormat="1" applyBorder="1" applyAlignment="1" applyProtection="1">
      <alignment horizontal="left" vertical="center"/>
      <protection locked="0"/>
    </xf>
    <xf numFmtId="4" fontId="42" fillId="0" borderId="127" xfId="168" applyNumberFormat="1" applyBorder="1" applyAlignment="1" applyProtection="1">
      <alignment horizontal="left" vertical="center"/>
      <protection locked="0"/>
    </xf>
    <xf numFmtId="49" fontId="103" fillId="0" borderId="148" xfId="168" applyNumberFormat="1" applyFont="1" applyBorder="1" applyAlignment="1">
      <alignment horizontal="left" vertical="center"/>
    </xf>
    <xf numFmtId="0" fontId="42" fillId="0" borderId="149" xfId="168" applyBorder="1" applyAlignment="1">
      <alignment horizontal="left" vertical="center"/>
    </xf>
    <xf numFmtId="0" fontId="101" fillId="0" borderId="128" xfId="168" applyFont="1" applyBorder="1" applyAlignment="1">
      <alignment horizontal="left" vertical="center"/>
    </xf>
    <xf numFmtId="0" fontId="42" fillId="0" borderId="129" xfId="168" applyBorder="1" applyAlignment="1">
      <alignment horizontal="left" vertical="center"/>
    </xf>
    <xf numFmtId="0" fontId="42" fillId="0" borderId="115" xfId="168" applyBorder="1" applyAlignment="1">
      <alignment horizontal="left" vertical="center"/>
    </xf>
    <xf numFmtId="0" fontId="42" fillId="0" borderId="127" xfId="168" applyBorder="1" applyAlignment="1">
      <alignment horizontal="left" vertical="center"/>
    </xf>
    <xf numFmtId="49" fontId="103" fillId="0" borderId="124" xfId="168" applyNumberFormat="1" applyFont="1" applyBorder="1" applyAlignment="1">
      <alignment horizontal="left" vertical="center"/>
    </xf>
    <xf numFmtId="0" fontId="42" fillId="0" borderId="117" xfId="168" applyBorder="1" applyAlignment="1">
      <alignment horizontal="left" vertical="center"/>
    </xf>
    <xf numFmtId="0" fontId="103" fillId="0" borderId="128" xfId="168" applyFont="1" applyBorder="1" applyAlignment="1">
      <alignment horizontal="left" vertical="center"/>
    </xf>
    <xf numFmtId="0" fontId="103" fillId="0" borderId="121" xfId="168" applyFont="1" applyBorder="1" applyAlignment="1">
      <alignment horizontal="left" vertical="center"/>
    </xf>
    <xf numFmtId="0" fontId="103" fillId="0" borderId="128" xfId="168" applyFont="1" applyBorder="1" applyAlignment="1">
      <alignment horizontal="right" vertical="center"/>
    </xf>
    <xf numFmtId="0" fontId="103" fillId="0" borderId="121" xfId="168" applyFont="1" applyBorder="1" applyAlignment="1">
      <alignment horizontal="right" vertical="center"/>
    </xf>
    <xf numFmtId="0" fontId="42" fillId="0" borderId="128" xfId="168" applyBorder="1" applyAlignment="1">
      <alignment horizontal="left" vertical="center"/>
    </xf>
    <xf numFmtId="0" fontId="42" fillId="0" borderId="143" xfId="168" applyBorder="1" applyAlignment="1">
      <alignment horizontal="left" vertical="center"/>
    </xf>
    <xf numFmtId="2" fontId="42" fillId="0" borderId="117" xfId="168" applyNumberFormat="1" applyBorder="1" applyAlignment="1" applyProtection="1">
      <alignment horizontal="left" vertical="center"/>
      <protection locked="0"/>
    </xf>
    <xf numFmtId="4" fontId="42" fillId="0" borderId="150" xfId="168" applyNumberFormat="1" applyBorder="1" applyAlignment="1" applyProtection="1">
      <alignment horizontal="left" vertical="center"/>
      <protection locked="0"/>
    </xf>
    <xf numFmtId="4" fontId="8" fillId="0" borderId="121" xfId="168" applyNumberFormat="1" applyFont="1" applyBorder="1" applyAlignment="1" applyProtection="1">
      <alignment horizontal="left" vertical="center"/>
      <protection locked="0"/>
    </xf>
    <xf numFmtId="4" fontId="8" fillId="0" borderId="117" xfId="168" applyNumberFormat="1" applyFont="1" applyBorder="1" applyAlignment="1" applyProtection="1">
      <alignment horizontal="left" vertical="center"/>
      <protection locked="0"/>
    </xf>
    <xf numFmtId="4" fontId="8" fillId="0" borderId="150" xfId="168" applyNumberFormat="1" applyFont="1" applyBorder="1" applyAlignment="1" applyProtection="1">
      <alignment horizontal="left" vertical="center"/>
      <protection locked="0"/>
    </xf>
    <xf numFmtId="49" fontId="42" fillId="0" borderId="151" xfId="168" applyNumberFormat="1" applyBorder="1" applyAlignment="1" applyProtection="1">
      <alignment horizontal="left" vertical="center"/>
      <protection locked="0"/>
    </xf>
    <xf numFmtId="4" fontId="8" fillId="0" borderId="140" xfId="168" applyNumberFormat="1" applyFont="1" applyBorder="1" applyAlignment="1" applyProtection="1">
      <alignment horizontal="left" vertical="center"/>
      <protection locked="0"/>
    </xf>
    <xf numFmtId="4" fontId="8" fillId="0" borderId="149" xfId="168" applyNumberFormat="1" applyFont="1" applyBorder="1" applyAlignment="1" applyProtection="1">
      <alignment horizontal="left" vertical="center"/>
      <protection locked="0"/>
    </xf>
    <xf numFmtId="4" fontId="8" fillId="0" borderId="152" xfId="168" applyNumberFormat="1" applyFont="1" applyBorder="1" applyAlignment="1" applyProtection="1">
      <alignment horizontal="left" vertical="center"/>
      <protection locked="0"/>
    </xf>
    <xf numFmtId="49" fontId="103" fillId="0" borderId="153" xfId="168" applyNumberFormat="1" applyFont="1" applyBorder="1" applyAlignment="1" applyProtection="1">
      <alignment horizontal="left" vertical="center"/>
      <protection locked="0"/>
    </xf>
    <xf numFmtId="49" fontId="103" fillId="0" borderId="154" xfId="168" applyNumberFormat="1" applyFont="1" applyBorder="1" applyAlignment="1" applyProtection="1">
      <alignment horizontal="left" vertical="center"/>
      <protection locked="0"/>
    </xf>
    <xf numFmtId="49" fontId="101" fillId="0" borderId="139" xfId="168" applyNumberFormat="1" applyFont="1" applyBorder="1" applyAlignment="1" applyProtection="1">
      <alignment horizontal="left" vertical="center"/>
      <protection locked="0"/>
    </xf>
    <xf numFmtId="49" fontId="101" fillId="0" borderId="117" xfId="168" applyNumberFormat="1" applyFont="1" applyBorder="1" applyAlignment="1" applyProtection="1">
      <alignment horizontal="left" vertical="center"/>
      <protection locked="0"/>
    </xf>
    <xf numFmtId="49" fontId="42" fillId="0" borderId="121" xfId="168" applyNumberFormat="1" applyBorder="1" applyAlignment="1" applyProtection="1">
      <alignment horizontal="left" vertical="center"/>
      <protection locked="0"/>
    </xf>
    <xf numFmtId="49" fontId="103" fillId="0" borderId="158" xfId="168" applyNumberFormat="1" applyFont="1" applyBorder="1" applyAlignment="1" applyProtection="1">
      <alignment horizontal="left" vertical="center"/>
      <protection locked="0"/>
    </xf>
    <xf numFmtId="49" fontId="103" fillId="0" borderId="159" xfId="168" applyNumberFormat="1" applyFont="1" applyBorder="1" applyAlignment="1" applyProtection="1">
      <alignment horizontal="left" vertical="center"/>
      <protection locked="0"/>
    </xf>
    <xf numFmtId="4" fontId="42" fillId="0" borderId="118" xfId="168" applyNumberFormat="1" applyBorder="1" applyAlignment="1" applyProtection="1">
      <alignment horizontal="left" vertical="center"/>
      <protection locked="0"/>
    </xf>
    <xf numFmtId="4" fontId="42" fillId="0" borderId="0" xfId="168" applyNumberFormat="1" applyAlignment="1" applyProtection="1">
      <alignment horizontal="left" vertical="center"/>
      <protection locked="0"/>
    </xf>
    <xf numFmtId="4" fontId="42" fillId="0" borderId="120" xfId="168" applyNumberFormat="1" applyBorder="1" applyAlignment="1" applyProtection="1">
      <alignment horizontal="left" vertical="center"/>
      <protection locked="0"/>
    </xf>
    <xf numFmtId="0" fontId="77" fillId="0" borderId="0" xfId="168" applyFont="1" applyAlignment="1">
      <alignment horizontal="left" vertical="center" indent="1"/>
    </xf>
    <xf numFmtId="0" fontId="80" fillId="0" borderId="0" xfId="168" applyFont="1" applyAlignment="1">
      <alignment vertical="center"/>
    </xf>
    <xf numFmtId="0" fontId="78" fillId="0" borderId="82" xfId="168" applyFont="1" applyBorder="1" applyAlignment="1">
      <alignment horizontal="justify" vertical="center"/>
    </xf>
    <xf numFmtId="0" fontId="78" fillId="0" borderId="85" xfId="168" applyFont="1" applyBorder="1" applyAlignment="1">
      <alignment horizontal="justify" vertical="center"/>
    </xf>
    <xf numFmtId="0" fontId="81" fillId="0" borderId="160" xfId="168" applyFont="1" applyBorder="1" applyAlignment="1">
      <alignment vertical="center" wrapText="1"/>
    </xf>
    <xf numFmtId="4" fontId="84" fillId="0" borderId="132" xfId="168" applyNumberFormat="1" applyFont="1" applyBorder="1" applyAlignment="1" applyProtection="1">
      <alignment horizontal="left" vertical="center"/>
      <protection locked="0"/>
    </xf>
    <xf numFmtId="4" fontId="42" fillId="0" borderId="135" xfId="168" applyNumberFormat="1" applyBorder="1" applyAlignment="1" applyProtection="1">
      <alignment horizontal="left" vertical="center"/>
      <protection locked="0"/>
    </xf>
    <xf numFmtId="49" fontId="106" fillId="0" borderId="117" xfId="168" applyNumberFormat="1" applyFont="1" applyBorder="1" applyAlignment="1">
      <alignment vertical="center"/>
    </xf>
    <xf numFmtId="4" fontId="106" fillId="0" borderId="115" xfId="168" applyNumberFormat="1" applyFont="1" applyBorder="1" applyAlignment="1" applyProtection="1">
      <alignment horizontal="left" vertical="center"/>
      <protection locked="0"/>
    </xf>
    <xf numFmtId="4" fontId="106" fillId="0" borderId="116" xfId="168" applyNumberFormat="1" applyFont="1" applyBorder="1" applyAlignment="1" applyProtection="1">
      <alignment horizontal="left" vertical="center"/>
      <protection locked="0"/>
    </xf>
    <xf numFmtId="4" fontId="106" fillId="0" borderId="127" xfId="168" applyNumberFormat="1" applyFont="1" applyBorder="1" applyAlignment="1" applyProtection="1">
      <alignment horizontal="left" vertical="center"/>
      <protection locked="0"/>
    </xf>
    <xf numFmtId="0" fontId="106" fillId="0" borderId="128" xfId="168" applyFont="1" applyBorder="1" applyAlignment="1">
      <alignment horizontal="left" vertical="center"/>
    </xf>
    <xf numFmtId="0" fontId="106" fillId="0" borderId="129" xfId="168" applyFont="1" applyBorder="1" applyAlignment="1">
      <alignment horizontal="left" vertical="center"/>
    </xf>
    <xf numFmtId="0" fontId="106" fillId="0" borderId="143" xfId="168" applyFont="1" applyBorder="1" applyAlignment="1">
      <alignment horizontal="left" vertical="center"/>
    </xf>
    <xf numFmtId="0" fontId="110" fillId="0" borderId="0" xfId="169" applyFont="1" applyAlignment="1">
      <alignment horizontal="left" vertical="center"/>
    </xf>
    <xf numFmtId="0" fontId="109" fillId="0" borderId="0" xfId="169"/>
    <xf numFmtId="0" fontId="109" fillId="0" borderId="0" xfId="169" applyAlignment="1">
      <alignment horizontal="left" vertical="center"/>
    </xf>
    <xf numFmtId="0" fontId="109" fillId="0" borderId="162" xfId="169" applyBorder="1"/>
    <xf numFmtId="0" fontId="109" fillId="0" borderId="163" xfId="169" applyBorder="1"/>
    <xf numFmtId="0" fontId="109" fillId="0" borderId="164" xfId="169" applyBorder="1"/>
    <xf numFmtId="0" fontId="112" fillId="0" borderId="0" xfId="169" applyFont="1" applyAlignment="1">
      <alignment horizontal="left" vertical="center"/>
    </xf>
    <xf numFmtId="0" fontId="111" fillId="0" borderId="0" xfId="169" applyFont="1" applyAlignment="1">
      <alignment horizontal="left" vertical="center"/>
    </xf>
    <xf numFmtId="0" fontId="113" fillId="0" borderId="0" xfId="169" applyFont="1" applyAlignment="1">
      <alignment horizontal="left" vertical="top"/>
    </xf>
    <xf numFmtId="0" fontId="114" fillId="0" borderId="0" xfId="169" applyFont="1" applyAlignment="1">
      <alignment horizontal="left" vertical="center"/>
    </xf>
    <xf numFmtId="0" fontId="115" fillId="0" borderId="0" xfId="169" applyFont="1" applyAlignment="1">
      <alignment horizontal="left" vertical="top"/>
    </xf>
    <xf numFmtId="0" fontId="113" fillId="0" borderId="0" xfId="169" applyFont="1" applyAlignment="1">
      <alignment horizontal="left" vertical="center"/>
    </xf>
    <xf numFmtId="14" fontId="114" fillId="0" borderId="0" xfId="169" applyNumberFormat="1" applyFont="1" applyAlignment="1">
      <alignment horizontal="left" vertical="center"/>
    </xf>
    <xf numFmtId="0" fontId="116" fillId="0" borderId="0" xfId="169" applyFont="1"/>
    <xf numFmtId="0" fontId="117" fillId="0" borderId="0" xfId="169" applyFont="1"/>
    <xf numFmtId="0" fontId="114" fillId="0" borderId="0" xfId="169" applyFont="1" applyAlignment="1">
      <alignment horizontal="left" vertical="center" wrapText="1"/>
    </xf>
    <xf numFmtId="0" fontId="109" fillId="0" borderId="165" xfId="169" applyBorder="1"/>
    <xf numFmtId="0" fontId="109" fillId="0" borderId="164" xfId="169" applyBorder="1" applyAlignment="1">
      <alignment vertical="center"/>
    </xf>
    <xf numFmtId="0" fontId="109" fillId="0" borderId="0" xfId="169" applyAlignment="1">
      <alignment vertical="center"/>
    </xf>
    <xf numFmtId="0" fontId="118" fillId="0" borderId="166" xfId="169" applyFont="1" applyBorder="1" applyAlignment="1">
      <alignment horizontal="left" vertical="center"/>
    </xf>
    <xf numFmtId="0" fontId="109" fillId="0" borderId="166" xfId="169" applyBorder="1" applyAlignment="1">
      <alignment vertical="center"/>
    </xf>
    <xf numFmtId="0" fontId="113" fillId="0" borderId="0" xfId="169" applyFont="1" applyAlignment="1">
      <alignment horizontal="right" vertical="center"/>
    </xf>
    <xf numFmtId="0" fontId="113" fillId="0" borderId="164" xfId="169" applyFont="1" applyBorder="1" applyAlignment="1">
      <alignment vertical="center"/>
    </xf>
    <xf numFmtId="0" fontId="113" fillId="0" borderId="0" xfId="169" applyFont="1" applyAlignment="1">
      <alignment vertical="center"/>
    </xf>
    <xf numFmtId="0" fontId="119" fillId="0" borderId="0" xfId="169" applyFont="1" applyAlignment="1">
      <alignment horizontal="left" vertical="center"/>
    </xf>
    <xf numFmtId="0" fontId="119" fillId="0" borderId="0" xfId="169" applyFont="1" applyAlignment="1">
      <alignment vertical="center"/>
    </xf>
    <xf numFmtId="0" fontId="119" fillId="0" borderId="164" xfId="169" applyFont="1" applyBorder="1" applyAlignment="1">
      <alignment vertical="center"/>
    </xf>
    <xf numFmtId="0" fontId="109" fillId="29" borderId="0" xfId="169" applyFill="1" applyAlignment="1">
      <alignment vertical="center"/>
    </xf>
    <xf numFmtId="0" fontId="122" fillId="29" borderId="167" xfId="169" applyFont="1" applyFill="1" applyBorder="1" applyAlignment="1">
      <alignment horizontal="left" vertical="center"/>
    </xf>
    <xf numFmtId="0" fontId="109" fillId="29" borderId="168" xfId="169" applyFill="1" applyBorder="1" applyAlignment="1">
      <alignment vertical="center"/>
    </xf>
    <xf numFmtId="0" fontId="122" fillId="29" borderId="168" xfId="169" applyFont="1" applyFill="1" applyBorder="1" applyAlignment="1">
      <alignment horizontal="center" vertical="center"/>
    </xf>
    <xf numFmtId="0" fontId="123" fillId="0" borderId="165" xfId="169" applyFont="1" applyBorder="1" applyAlignment="1">
      <alignment horizontal="left" vertical="center"/>
    </xf>
    <xf numFmtId="0" fontId="109" fillId="0" borderId="165" xfId="169" applyBorder="1" applyAlignment="1">
      <alignment vertical="center"/>
    </xf>
    <xf numFmtId="0" fontId="113" fillId="0" borderId="166" xfId="169" applyFont="1" applyBorder="1" applyAlignment="1">
      <alignment horizontal="left" vertical="center"/>
    </xf>
    <xf numFmtId="0" fontId="109" fillId="0" borderId="170" xfId="169" applyBorder="1" applyAlignment="1">
      <alignment vertical="center"/>
    </xf>
    <xf numFmtId="0" fontId="109" fillId="0" borderId="171" xfId="169" applyBorder="1" applyAlignment="1">
      <alignment vertical="center"/>
    </xf>
    <xf numFmtId="0" fontId="109" fillId="0" borderId="162" xfId="169" applyBorder="1" applyAlignment="1">
      <alignment vertical="center"/>
    </xf>
    <xf numFmtId="0" fontId="109" fillId="0" borderId="163" xfId="169" applyBorder="1" applyAlignment="1">
      <alignment vertical="center"/>
    </xf>
    <xf numFmtId="0" fontId="114" fillId="0" borderId="0" xfId="169" applyFont="1" applyAlignment="1">
      <alignment vertical="center"/>
    </xf>
    <xf numFmtId="0" fontId="114" fillId="0" borderId="164" xfId="169" applyFont="1" applyBorder="1" applyAlignment="1">
      <alignment vertical="center"/>
    </xf>
    <xf numFmtId="0" fontId="115" fillId="0" borderId="0" xfId="169" applyFont="1" applyAlignment="1">
      <alignment vertical="center"/>
    </xf>
    <xf numFmtId="0" fontId="115" fillId="0" borderId="164" xfId="169" applyFont="1" applyBorder="1" applyAlignment="1">
      <alignment vertical="center"/>
    </xf>
    <xf numFmtId="0" fontId="115" fillId="0" borderId="0" xfId="169" applyFont="1" applyAlignment="1">
      <alignment horizontal="left" vertical="center"/>
    </xf>
    <xf numFmtId="0" fontId="118" fillId="0" borderId="0" xfId="169" applyFont="1" applyAlignment="1">
      <alignment vertical="center"/>
    </xf>
    <xf numFmtId="174" fontId="114" fillId="0" borderId="0" xfId="169" applyNumberFormat="1" applyFont="1" applyAlignment="1">
      <alignment horizontal="left" vertical="center"/>
    </xf>
    <xf numFmtId="0" fontId="109" fillId="0" borderId="173" xfId="169" applyBorder="1" applyAlignment="1">
      <alignment vertical="center"/>
    </xf>
    <xf numFmtId="0" fontId="109" fillId="0" borderId="174" xfId="169" applyBorder="1" applyAlignment="1">
      <alignment vertical="center"/>
    </xf>
    <xf numFmtId="0" fontId="125" fillId="0" borderId="0" xfId="169" applyFont="1" applyAlignment="1">
      <alignment horizontal="left" vertical="center"/>
    </xf>
    <xf numFmtId="0" fontId="109" fillId="0" borderId="176" xfId="169" applyBorder="1" applyAlignment="1">
      <alignment vertical="center"/>
    </xf>
    <xf numFmtId="0" fontId="109" fillId="30" borderId="168" xfId="169" applyFill="1" applyBorder="1" applyAlignment="1">
      <alignment vertical="center"/>
    </xf>
    <xf numFmtId="0" fontId="126" fillId="30" borderId="0" xfId="169" applyFont="1" applyFill="1" applyAlignment="1">
      <alignment horizontal="center" vertical="center"/>
    </xf>
    <xf numFmtId="0" fontId="127" fillId="0" borderId="177" xfId="169" applyFont="1" applyBorder="1" applyAlignment="1">
      <alignment horizontal="center" vertical="center" wrapText="1"/>
    </xf>
    <xf numFmtId="0" fontId="127" fillId="0" borderId="178" xfId="169" applyFont="1" applyBorder="1" applyAlignment="1">
      <alignment horizontal="center" vertical="center" wrapText="1"/>
    </xf>
    <xf numFmtId="0" fontId="127" fillId="0" borderId="179" xfId="169" applyFont="1" applyBorder="1" applyAlignment="1">
      <alignment horizontal="center" vertical="center" wrapText="1"/>
    </xf>
    <xf numFmtId="0" fontId="109" fillId="0" borderId="172" xfId="169" applyBorder="1" applyAlignment="1">
      <alignment vertical="center"/>
    </xf>
    <xf numFmtId="0" fontId="122" fillId="0" borderId="0" xfId="169" applyFont="1" applyAlignment="1">
      <alignment vertical="center"/>
    </xf>
    <xf numFmtId="0" fontId="122" fillId="0" borderId="164" xfId="169" applyFont="1" applyBorder="1" applyAlignment="1">
      <alignment vertical="center"/>
    </xf>
    <xf numFmtId="0" fontId="128" fillId="0" borderId="0" xfId="169" applyFont="1" applyAlignment="1">
      <alignment horizontal="left" vertical="center"/>
    </xf>
    <xf numFmtId="0" fontId="128" fillId="0" borderId="0" xfId="169" applyFont="1" applyAlignment="1">
      <alignment vertical="center"/>
    </xf>
    <xf numFmtId="4" fontId="128" fillId="0" borderId="0" xfId="169" applyNumberFormat="1" applyFont="1" applyAlignment="1">
      <alignment vertical="center"/>
    </xf>
    <xf numFmtId="0" fontId="122" fillId="0" borderId="0" xfId="169" applyFont="1" applyAlignment="1">
      <alignment horizontal="center" vertical="center"/>
    </xf>
    <xf numFmtId="4" fontId="124" fillId="0" borderId="175" xfId="169" applyNumberFormat="1" applyFont="1" applyBorder="1" applyAlignment="1">
      <alignment vertical="center"/>
    </xf>
    <xf numFmtId="4" fontId="124" fillId="0" borderId="0" xfId="169" applyNumberFormat="1" applyFont="1" applyAlignment="1">
      <alignment vertical="center"/>
    </xf>
    <xf numFmtId="175" fontId="124" fillId="0" borderId="0" xfId="169" applyNumberFormat="1" applyFont="1" applyAlignment="1">
      <alignment vertical="center"/>
    </xf>
    <xf numFmtId="4" fontId="124" fillId="0" borderId="176" xfId="169" applyNumberFormat="1" applyFont="1" applyBorder="1" applyAlignment="1">
      <alignment vertical="center"/>
    </xf>
    <xf numFmtId="0" fontId="122" fillId="0" borderId="0" xfId="169" applyFont="1" applyAlignment="1">
      <alignment horizontal="left" vertical="center"/>
    </xf>
    <xf numFmtId="0" fontId="129" fillId="0" borderId="0" xfId="169" applyFont="1" applyAlignment="1">
      <alignment horizontal="left" vertical="center"/>
    </xf>
    <xf numFmtId="0" fontId="130" fillId="0" borderId="0" xfId="170" applyFont="1" applyAlignment="1">
      <alignment horizontal="center" vertical="center"/>
    </xf>
    <xf numFmtId="0" fontId="131" fillId="0" borderId="164" xfId="169" applyFont="1" applyBorder="1" applyAlignment="1">
      <alignment vertical="center"/>
    </xf>
    <xf numFmtId="0" fontId="132" fillId="0" borderId="0" xfId="169" applyFont="1" applyAlignment="1">
      <alignment vertical="center"/>
    </xf>
    <xf numFmtId="0" fontId="133" fillId="0" borderId="0" xfId="169" applyFont="1" applyAlignment="1">
      <alignment vertical="center"/>
    </xf>
    <xf numFmtId="0" fontId="115" fillId="0" borderId="0" xfId="169" applyFont="1" applyAlignment="1">
      <alignment horizontal="center" vertical="center"/>
    </xf>
    <xf numFmtId="4" fontId="134" fillId="0" borderId="175" xfId="169" applyNumberFormat="1" applyFont="1" applyBorder="1" applyAlignment="1">
      <alignment vertical="center"/>
    </xf>
    <xf numFmtId="4" fontId="134" fillId="0" borderId="0" xfId="169" applyNumberFormat="1" applyFont="1" applyAlignment="1">
      <alignment vertical="center"/>
    </xf>
    <xf numFmtId="175" fontId="134" fillId="0" borderId="0" xfId="169" applyNumberFormat="1" applyFont="1" applyAlignment="1">
      <alignment vertical="center"/>
    </xf>
    <xf numFmtId="4" fontId="134" fillId="0" borderId="176" xfId="169" applyNumberFormat="1" applyFont="1" applyBorder="1" applyAlignment="1">
      <alignment vertical="center"/>
    </xf>
    <xf numFmtId="0" fontId="131" fillId="0" borderId="0" xfId="169" applyFont="1" applyAlignment="1">
      <alignment vertical="center"/>
    </xf>
    <xf numFmtId="0" fontId="131" fillId="0" borderId="0" xfId="169" applyFont="1" applyAlignment="1">
      <alignment horizontal="left" vertical="center"/>
    </xf>
    <xf numFmtId="4" fontId="134" fillId="0" borderId="180" xfId="169" applyNumberFormat="1" applyFont="1" applyBorder="1" applyAlignment="1">
      <alignment vertical="center"/>
    </xf>
    <xf numFmtId="4" fontId="134" fillId="0" borderId="181" xfId="169" applyNumberFormat="1" applyFont="1" applyBorder="1" applyAlignment="1">
      <alignment vertical="center"/>
    </xf>
    <xf numFmtId="175" fontId="134" fillId="0" borderId="181" xfId="169" applyNumberFormat="1" applyFont="1" applyBorder="1" applyAlignment="1">
      <alignment vertical="center"/>
    </xf>
    <xf numFmtId="4" fontId="134" fillId="0" borderId="182" xfId="169" applyNumberFormat="1" applyFont="1" applyBorder="1" applyAlignment="1">
      <alignment vertical="center"/>
    </xf>
    <xf numFmtId="0" fontId="135" fillId="0" borderId="0" xfId="169" applyFont="1" applyAlignment="1">
      <alignment horizontal="left" vertical="center"/>
    </xf>
    <xf numFmtId="0" fontId="109" fillId="0" borderId="164" xfId="169" applyBorder="1" applyAlignment="1">
      <alignment vertical="center" wrapText="1"/>
    </xf>
    <xf numFmtId="0" fontId="109" fillId="0" borderId="0" xfId="169" applyAlignment="1">
      <alignment vertical="center" wrapText="1"/>
    </xf>
    <xf numFmtId="0" fontId="118" fillId="0" borderId="0" xfId="169" applyFont="1" applyAlignment="1">
      <alignment horizontal="left" vertical="center"/>
    </xf>
    <xf numFmtId="4" fontId="119" fillId="0" borderId="0" xfId="169" applyNumberFormat="1" applyFont="1" applyAlignment="1">
      <alignment vertical="center"/>
    </xf>
    <xf numFmtId="0" fontId="110" fillId="0" borderId="0" xfId="169" applyFont="1" applyAlignment="1">
      <alignment vertical="center"/>
    </xf>
    <xf numFmtId="173" fontId="119" fillId="0" borderId="0" xfId="169" applyNumberFormat="1" applyFont="1" applyAlignment="1">
      <alignment horizontal="right" vertical="center"/>
    </xf>
    <xf numFmtId="4" fontId="113" fillId="0" borderId="0" xfId="169" applyNumberFormat="1" applyFont="1" applyAlignment="1">
      <alignment vertical="center"/>
    </xf>
    <xf numFmtId="173" fontId="113" fillId="0" borderId="0" xfId="169" applyNumberFormat="1" applyFont="1" applyAlignment="1">
      <alignment horizontal="right" vertical="center"/>
    </xf>
    <xf numFmtId="0" fontId="109" fillId="30" borderId="0" xfId="169" applyFill="1" applyAlignment="1">
      <alignment vertical="center"/>
    </xf>
    <xf numFmtId="0" fontId="122" fillId="30" borderId="167" xfId="169" applyFont="1" applyFill="1" applyBorder="1" applyAlignment="1">
      <alignment horizontal="left" vertical="center"/>
    </xf>
    <xf numFmtId="0" fontId="122" fillId="30" borderId="168" xfId="169" applyFont="1" applyFill="1" applyBorder="1" applyAlignment="1">
      <alignment horizontal="right" vertical="center"/>
    </xf>
    <xf numFmtId="0" fontId="122" fillId="30" borderId="168" xfId="169" applyFont="1" applyFill="1" applyBorder="1" applyAlignment="1">
      <alignment horizontal="center" vertical="center"/>
    </xf>
    <xf numFmtId="4" fontId="122" fillId="30" borderId="168" xfId="169" applyNumberFormat="1" applyFont="1" applyFill="1" applyBorder="1" applyAlignment="1">
      <alignment vertical="center"/>
    </xf>
    <xf numFmtId="0" fontId="109" fillId="30" borderId="169" xfId="169" applyFill="1" applyBorder="1" applyAlignment="1">
      <alignment vertical="center"/>
    </xf>
    <xf numFmtId="0" fontId="113" fillId="0" borderId="166" xfId="169" applyFont="1" applyBorder="1" applyAlignment="1">
      <alignment horizontal="center" vertical="center"/>
    </xf>
    <xf numFmtId="0" fontId="113" fillId="0" borderId="166" xfId="169" applyFont="1" applyBorder="1" applyAlignment="1">
      <alignment horizontal="right" vertical="center"/>
    </xf>
    <xf numFmtId="0" fontId="126" fillId="30" borderId="0" xfId="169" applyFont="1" applyFill="1" applyAlignment="1">
      <alignment horizontal="left" vertical="center"/>
    </xf>
    <xf numFmtId="0" fontId="126" fillId="30" borderId="0" xfId="169" applyFont="1" applyFill="1" applyAlignment="1">
      <alignment horizontal="right" vertical="center"/>
    </xf>
    <xf numFmtId="0" fontId="136" fillId="0" borderId="0" xfId="169" applyFont="1" applyAlignment="1">
      <alignment horizontal="left" vertical="center"/>
    </xf>
    <xf numFmtId="0" fontId="137" fillId="0" borderId="164" xfId="169" applyFont="1" applyBorder="1" applyAlignment="1">
      <alignment vertical="center"/>
    </xf>
    <xf numFmtId="0" fontId="137" fillId="0" borderId="0" xfId="169" applyFont="1" applyAlignment="1">
      <alignment vertical="center"/>
    </xf>
    <xf numFmtId="0" fontId="137" fillId="0" borderId="181" xfId="169" applyFont="1" applyBorder="1" applyAlignment="1">
      <alignment horizontal="left" vertical="center"/>
    </xf>
    <xf numFmtId="0" fontId="137" fillId="0" borderId="181" xfId="169" applyFont="1" applyBorder="1" applyAlignment="1">
      <alignment vertical="center"/>
    </xf>
    <xf numFmtId="4" fontId="137" fillId="0" borderId="181" xfId="169" applyNumberFormat="1" applyFont="1" applyBorder="1" applyAlignment="1">
      <alignment vertical="center"/>
    </xf>
    <xf numFmtId="0" fontId="138" fillId="0" borderId="164" xfId="169" applyFont="1" applyBorder="1" applyAlignment="1">
      <alignment vertical="center"/>
    </xf>
    <xf numFmtId="0" fontId="138" fillId="0" borderId="0" xfId="169" applyFont="1" applyAlignment="1">
      <alignment vertical="center"/>
    </xf>
    <xf numFmtId="0" fontId="138" fillId="0" borderId="181" xfId="169" applyFont="1" applyBorder="1" applyAlignment="1">
      <alignment horizontal="left" vertical="center"/>
    </xf>
    <xf numFmtId="0" fontId="138" fillId="0" borderId="181" xfId="169" applyFont="1" applyBorder="1" applyAlignment="1">
      <alignment vertical="center"/>
    </xf>
    <xf numFmtId="4" fontId="138" fillId="0" borderId="181" xfId="169" applyNumberFormat="1" applyFont="1" applyBorder="1" applyAlignment="1">
      <alignment vertical="center"/>
    </xf>
    <xf numFmtId="0" fontId="109" fillId="0" borderId="164" xfId="169" applyBorder="1" applyAlignment="1">
      <alignment horizontal="center" vertical="center" wrapText="1"/>
    </xf>
    <xf numFmtId="0" fontId="126" fillId="30" borderId="177" xfId="169" applyFont="1" applyFill="1" applyBorder="1" applyAlignment="1">
      <alignment horizontal="center" vertical="center" wrapText="1"/>
    </xf>
    <xf numFmtId="0" fontId="126" fillId="30" borderId="178" xfId="169" applyFont="1" applyFill="1" applyBorder="1" applyAlignment="1">
      <alignment horizontal="center" vertical="center" wrapText="1"/>
    </xf>
    <xf numFmtId="0" fontId="126" fillId="30" borderId="179" xfId="169" applyFont="1" applyFill="1" applyBorder="1" applyAlignment="1">
      <alignment horizontal="center" vertical="center" wrapText="1"/>
    </xf>
    <xf numFmtId="0" fontId="126" fillId="30" borderId="0" xfId="169" applyFont="1" applyFill="1" applyAlignment="1">
      <alignment horizontal="center" vertical="center" wrapText="1"/>
    </xf>
    <xf numFmtId="0" fontId="109" fillId="0" borderId="0" xfId="169" applyAlignment="1">
      <alignment horizontal="center" vertical="center" wrapText="1"/>
    </xf>
    <xf numFmtId="4" fontId="128" fillId="0" borderId="0" xfId="169" applyNumberFormat="1" applyFont="1"/>
    <xf numFmtId="175" fontId="139" fillId="0" borderId="173" xfId="169" applyNumberFormat="1" applyFont="1" applyBorder="1"/>
    <xf numFmtId="175" fontId="139" fillId="0" borderId="174" xfId="169" applyNumberFormat="1" applyFont="1" applyBorder="1"/>
    <xf numFmtId="4" fontId="140" fillId="0" borderId="0" xfId="169" applyNumberFormat="1" applyFont="1" applyAlignment="1">
      <alignment vertical="center"/>
    </xf>
    <xf numFmtId="0" fontId="141" fillId="0" borderId="164" xfId="169" applyFont="1" applyBorder="1"/>
    <xf numFmtId="0" fontId="141" fillId="0" borderId="0" xfId="169" applyFont="1"/>
    <xf numFmtId="0" fontId="141" fillId="0" borderId="0" xfId="169" applyFont="1" applyAlignment="1">
      <alignment horizontal="left"/>
    </xf>
    <xf numFmtId="0" fontId="137" fillId="0" borderId="0" xfId="169" applyFont="1" applyAlignment="1">
      <alignment horizontal="left"/>
    </xf>
    <xf numFmtId="4" fontId="137" fillId="0" borderId="0" xfId="169" applyNumberFormat="1" applyFont="1"/>
    <xf numFmtId="0" fontId="141" fillId="0" borderId="175" xfId="169" applyFont="1" applyBorder="1"/>
    <xf numFmtId="175" fontId="141" fillId="0" borderId="0" xfId="169" applyNumberFormat="1" applyFont="1"/>
    <xf numFmtId="175" fontId="141" fillId="0" borderId="176" xfId="169" applyNumberFormat="1" applyFont="1" applyBorder="1"/>
    <xf numFmtId="0" fontId="141" fillId="0" borderId="0" xfId="169" applyFont="1" applyAlignment="1">
      <alignment horizontal="center"/>
    </xf>
    <xf numFmtId="4" fontId="141" fillId="0" borderId="0" xfId="169" applyNumberFormat="1" applyFont="1" applyAlignment="1">
      <alignment vertical="center"/>
    </xf>
    <xf numFmtId="0" fontId="138" fillId="0" borderId="0" xfId="169" applyFont="1" applyAlignment="1">
      <alignment horizontal="left"/>
    </xf>
    <xf numFmtId="4" fontId="138" fillId="0" borderId="0" xfId="169" applyNumberFormat="1" applyFont="1"/>
    <xf numFmtId="0" fontId="109" fillId="0" borderId="164" xfId="169" applyBorder="1" applyAlignment="1" applyProtection="1">
      <alignment vertical="center"/>
      <protection locked="0"/>
    </xf>
    <xf numFmtId="0" fontId="126" fillId="0" borderId="183" xfId="169" applyFont="1" applyBorder="1" applyAlignment="1" applyProtection="1">
      <alignment horizontal="center" vertical="center"/>
      <protection locked="0"/>
    </xf>
    <xf numFmtId="49" fontId="126" fillId="0" borderId="183" xfId="169" applyNumberFormat="1" applyFont="1" applyBorder="1" applyAlignment="1" applyProtection="1">
      <alignment horizontal="left" vertical="center" wrapText="1"/>
      <protection locked="0"/>
    </xf>
    <xf numFmtId="0" fontId="126" fillId="0" borderId="183" xfId="169" applyFont="1" applyBorder="1" applyAlignment="1" applyProtection="1">
      <alignment horizontal="left" vertical="center" wrapText="1"/>
      <protection locked="0"/>
    </xf>
    <xf numFmtId="0" fontId="126" fillId="0" borderId="183" xfId="169" applyFont="1" applyBorder="1" applyAlignment="1" applyProtection="1">
      <alignment horizontal="center" vertical="center" wrapText="1"/>
      <protection locked="0"/>
    </xf>
    <xf numFmtId="176" fontId="126" fillId="0" borderId="183" xfId="169" applyNumberFormat="1" applyFont="1" applyBorder="1" applyAlignment="1" applyProtection="1">
      <alignment vertical="center"/>
      <protection locked="0"/>
    </xf>
    <xf numFmtId="4" fontId="126" fillId="0" borderId="183" xfId="169" applyNumberFormat="1" applyFont="1" applyBorder="1" applyAlignment="1" applyProtection="1">
      <alignment vertical="center"/>
      <protection locked="0"/>
    </xf>
    <xf numFmtId="0" fontId="109" fillId="0" borderId="183" xfId="169" applyBorder="1" applyAlignment="1" applyProtection="1">
      <alignment vertical="center"/>
      <protection locked="0"/>
    </xf>
    <xf numFmtId="0" fontId="127" fillId="0" borderId="175" xfId="169" applyFont="1" applyBorder="1" applyAlignment="1">
      <alignment horizontal="left" vertical="center"/>
    </xf>
    <xf numFmtId="0" fontId="127" fillId="0" borderId="0" xfId="169" applyFont="1" applyAlignment="1">
      <alignment horizontal="center" vertical="center"/>
    </xf>
    <xf numFmtId="175" fontId="127" fillId="0" borderId="0" xfId="169" applyNumberFormat="1" applyFont="1" applyAlignment="1">
      <alignment vertical="center"/>
    </xf>
    <xf numFmtId="175" fontId="127" fillId="0" borderId="176" xfId="169" applyNumberFormat="1" applyFont="1" applyBorder="1" applyAlignment="1">
      <alignment vertical="center"/>
    </xf>
    <xf numFmtId="0" fontId="126" fillId="0" borderId="0" xfId="169" applyFont="1" applyAlignment="1">
      <alignment horizontal="left" vertical="center"/>
    </xf>
    <xf numFmtId="4" fontId="109" fillId="0" borderId="0" xfId="169" applyNumberFormat="1" applyAlignment="1">
      <alignment vertical="center"/>
    </xf>
    <xf numFmtId="0" fontId="127" fillId="0" borderId="180" xfId="169" applyFont="1" applyBorder="1" applyAlignment="1">
      <alignment horizontal="left" vertical="center"/>
    </xf>
    <xf numFmtId="0" fontId="127" fillId="0" borderId="181" xfId="169" applyFont="1" applyBorder="1" applyAlignment="1">
      <alignment horizontal="center" vertical="center"/>
    </xf>
    <xf numFmtId="175" fontId="127" fillId="0" borderId="181" xfId="169" applyNumberFormat="1" applyFont="1" applyBorder="1" applyAlignment="1">
      <alignment vertical="center"/>
    </xf>
    <xf numFmtId="175" fontId="127" fillId="0" borderId="182" xfId="169" applyNumberFormat="1" applyFont="1" applyBorder="1" applyAlignment="1">
      <alignment vertical="center"/>
    </xf>
    <xf numFmtId="0" fontId="142" fillId="0" borderId="183" xfId="169" applyFont="1" applyBorder="1" applyAlignment="1" applyProtection="1">
      <alignment horizontal="center" vertical="center"/>
      <protection locked="0"/>
    </xf>
    <xf numFmtId="49" fontId="142" fillId="0" borderId="183" xfId="169" applyNumberFormat="1" applyFont="1" applyBorder="1" applyAlignment="1" applyProtection="1">
      <alignment horizontal="left" vertical="center" wrapText="1"/>
      <protection locked="0"/>
    </xf>
    <xf numFmtId="0" fontId="142" fillId="0" borderId="183" xfId="169" applyFont="1" applyBorder="1" applyAlignment="1" applyProtection="1">
      <alignment horizontal="left" vertical="center" wrapText="1"/>
      <protection locked="0"/>
    </xf>
    <xf numFmtId="0" fontId="142" fillId="0" borderId="183" xfId="169" applyFont="1" applyBorder="1" applyAlignment="1" applyProtection="1">
      <alignment horizontal="center" vertical="center" wrapText="1"/>
      <protection locked="0"/>
    </xf>
    <xf numFmtId="176" fontId="142" fillId="0" borderId="183" xfId="169" applyNumberFormat="1" applyFont="1" applyBorder="1" applyAlignment="1" applyProtection="1">
      <alignment vertical="center"/>
      <protection locked="0"/>
    </xf>
    <xf numFmtId="4" fontId="142" fillId="0" borderId="183" xfId="169" applyNumberFormat="1" applyFont="1" applyBorder="1" applyAlignment="1" applyProtection="1">
      <alignment vertical="center"/>
      <protection locked="0"/>
    </xf>
    <xf numFmtId="0" fontId="143" fillId="0" borderId="183" xfId="169" applyFont="1" applyBorder="1" applyAlignment="1" applyProtection="1">
      <alignment vertical="center"/>
      <protection locked="0"/>
    </xf>
    <xf numFmtId="0" fontId="143" fillId="0" borderId="164" xfId="169" applyFont="1" applyBorder="1" applyAlignment="1">
      <alignment vertical="center"/>
    </xf>
    <xf numFmtId="0" fontId="142" fillId="0" borderId="175" xfId="169" applyFont="1" applyBorder="1" applyAlignment="1">
      <alignment horizontal="left" vertical="center"/>
    </xf>
    <xf numFmtId="0" fontId="142" fillId="0" borderId="0" xfId="169" applyFont="1" applyAlignment="1">
      <alignment horizontal="center" vertical="center"/>
    </xf>
    <xf numFmtId="0" fontId="142" fillId="0" borderId="180" xfId="169" applyFont="1" applyBorder="1" applyAlignment="1">
      <alignment horizontal="left" vertical="center"/>
    </xf>
    <xf numFmtId="0" fontId="142" fillId="0" borderId="181" xfId="169" applyFont="1" applyBorder="1" applyAlignment="1">
      <alignment horizontal="center" vertical="center"/>
    </xf>
    <xf numFmtId="0" fontId="40" fillId="0" borderId="51" xfId="1" applyNumberFormat="1" applyFont="1" applyFill="1" applyBorder="1" applyAlignment="1" applyProtection="1">
      <alignment horizontal="center"/>
    </xf>
    <xf numFmtId="0" fontId="0" fillId="0" borderId="52" xfId="0" applyBorder="1" applyAlignment="1">
      <alignment horizontal="center"/>
    </xf>
    <xf numFmtId="0" fontId="40" fillId="0" borderId="53" xfId="1" applyNumberFormat="1" applyFont="1" applyFill="1" applyBorder="1" applyAlignment="1" applyProtection="1">
      <alignment horizontal="center"/>
    </xf>
    <xf numFmtId="0" fontId="62" fillId="27" borderId="59" xfId="59" applyFont="1" applyFill="1" applyBorder="1" applyAlignment="1">
      <alignment horizontal="center" vertical="center"/>
    </xf>
    <xf numFmtId="0" fontId="62" fillId="27" borderId="67" xfId="59" applyFont="1" applyFill="1" applyBorder="1" applyAlignment="1">
      <alignment horizontal="center" vertical="center"/>
    </xf>
    <xf numFmtId="0" fontId="62" fillId="27" borderId="58" xfId="59" applyFont="1" applyFill="1" applyBorder="1" applyAlignment="1">
      <alignment horizontal="center" vertical="center"/>
    </xf>
    <xf numFmtId="0" fontId="62" fillId="27" borderId="66" xfId="59" applyFont="1" applyFill="1" applyBorder="1" applyAlignment="1">
      <alignment horizontal="center" vertical="center"/>
    </xf>
    <xf numFmtId="0" fontId="62" fillId="27" borderId="59" xfId="59" applyFont="1" applyFill="1" applyBorder="1" applyAlignment="1">
      <alignment horizontal="left" vertical="center"/>
    </xf>
    <xf numFmtId="0" fontId="62" fillId="27" borderId="67" xfId="59" applyFont="1" applyFill="1" applyBorder="1" applyAlignment="1">
      <alignment horizontal="left" vertical="center"/>
    </xf>
    <xf numFmtId="0" fontId="62" fillId="27" borderId="59" xfId="59" applyFont="1" applyFill="1" applyBorder="1" applyAlignment="1">
      <alignment horizontal="center" vertical="center" wrapText="1"/>
    </xf>
    <xf numFmtId="0" fontId="62" fillId="27" borderId="67" xfId="59" applyFont="1" applyFill="1" applyBorder="1" applyAlignment="1">
      <alignment horizontal="center" vertical="center" wrapText="1"/>
    </xf>
    <xf numFmtId="168" fontId="62" fillId="27" borderId="65" xfId="59" applyNumberFormat="1" applyFont="1" applyFill="1" applyBorder="1" applyAlignment="1">
      <alignment horizontal="center" vertical="center" wrapText="1"/>
    </xf>
    <xf numFmtId="168" fontId="62" fillId="27" borderId="63" xfId="59" applyNumberFormat="1" applyFont="1" applyFill="1" applyBorder="1" applyAlignment="1">
      <alignment horizontal="center" vertical="center" wrapText="1"/>
    </xf>
    <xf numFmtId="0" fontId="62" fillId="27" borderId="75" xfId="59" applyFont="1" applyFill="1" applyBorder="1" applyAlignment="1">
      <alignment horizontal="center" vertical="center"/>
    </xf>
    <xf numFmtId="0" fontId="62" fillId="27" borderId="76" xfId="59" applyFont="1" applyFill="1" applyBorder="1" applyAlignment="1">
      <alignment horizontal="center" vertical="center"/>
    </xf>
    <xf numFmtId="168" fontId="62" fillId="27" borderId="58" xfId="59" applyNumberFormat="1" applyFont="1" applyFill="1" applyBorder="1" applyAlignment="1">
      <alignment horizontal="center" vertical="center" wrapText="1"/>
    </xf>
    <xf numFmtId="168" fontId="62" fillId="27" borderId="60" xfId="59" applyNumberFormat="1" applyFont="1" applyFill="1" applyBorder="1" applyAlignment="1">
      <alignment horizontal="center" vertical="center" wrapText="1"/>
    </xf>
    <xf numFmtId="168" fontId="62" fillId="27" borderId="59" xfId="59" applyNumberFormat="1" applyFont="1" applyFill="1" applyBorder="1" applyAlignment="1">
      <alignment horizontal="center" vertical="center" wrapText="1"/>
    </xf>
    <xf numFmtId="168" fontId="62" fillId="27" borderId="61" xfId="59" applyNumberFormat="1" applyFont="1" applyFill="1" applyBorder="1" applyAlignment="1">
      <alignment horizontal="center" vertical="center" wrapText="1"/>
    </xf>
    <xf numFmtId="171" fontId="62" fillId="27" borderId="59" xfId="59" applyNumberFormat="1" applyFont="1" applyFill="1" applyBorder="1" applyAlignment="1">
      <alignment horizontal="center" vertical="center" wrapText="1"/>
    </xf>
    <xf numFmtId="171" fontId="62" fillId="27" borderId="61" xfId="59" applyNumberFormat="1" applyFont="1" applyFill="1" applyBorder="1" applyAlignment="1">
      <alignment horizontal="center" vertical="center" wrapText="1"/>
    </xf>
    <xf numFmtId="171" fontId="62" fillId="27" borderId="65" xfId="59" applyNumberFormat="1" applyFont="1" applyFill="1" applyBorder="1" applyAlignment="1">
      <alignment horizontal="center" vertical="center" wrapText="1"/>
    </xf>
    <xf numFmtId="171" fontId="62" fillId="27" borderId="63" xfId="59" applyNumberFormat="1" applyFont="1" applyFill="1" applyBorder="1" applyAlignment="1">
      <alignment horizontal="center" vertical="center" wrapText="1"/>
    </xf>
    <xf numFmtId="0" fontId="69" fillId="0" borderId="0" xfId="167" applyFont="1" applyAlignment="1">
      <alignment wrapText="1"/>
    </xf>
    <xf numFmtId="0" fontId="0" fillId="0" borderId="0" xfId="0" applyAlignment="1">
      <alignment wrapText="1"/>
    </xf>
    <xf numFmtId="0" fontId="62" fillId="27" borderId="75" xfId="59" applyFont="1" applyFill="1" applyBorder="1" applyAlignment="1">
      <alignment horizontal="center" vertical="center" wrapText="1"/>
    </xf>
    <xf numFmtId="0" fontId="62" fillId="27" borderId="76" xfId="59" applyFont="1" applyFill="1" applyBorder="1" applyAlignment="1">
      <alignment horizontal="center" vertical="center" wrapText="1"/>
    </xf>
    <xf numFmtId="171" fontId="62" fillId="27" borderId="58" xfId="59" applyNumberFormat="1" applyFont="1" applyFill="1" applyBorder="1" applyAlignment="1">
      <alignment horizontal="center" vertical="center" wrapText="1"/>
    </xf>
    <xf numFmtId="171" fontId="62" fillId="27" borderId="60" xfId="59" applyNumberFormat="1" applyFont="1" applyFill="1" applyBorder="1" applyAlignment="1">
      <alignment horizontal="center" vertical="center" wrapText="1"/>
    </xf>
    <xf numFmtId="0" fontId="42" fillId="0" borderId="94" xfId="168" applyBorder="1" applyAlignment="1">
      <alignment horizontal="center" vertical="center" wrapText="1"/>
    </xf>
    <xf numFmtId="0" fontId="42" fillId="0" borderId="95" xfId="168" applyBorder="1" applyAlignment="1">
      <alignment horizontal="center" vertical="center" wrapText="1"/>
    </xf>
    <xf numFmtId="0" fontId="83" fillId="0" borderId="94" xfId="168" applyFont="1" applyBorder="1" applyAlignment="1">
      <alignment vertical="center" wrapText="1"/>
    </xf>
    <xf numFmtId="0" fontId="83" fillId="0" borderId="96" xfId="168" applyFont="1" applyBorder="1" applyAlignment="1">
      <alignment vertical="center" wrapText="1"/>
    </xf>
    <xf numFmtId="0" fontId="84" fillId="0" borderId="79" xfId="168" applyFont="1" applyBorder="1" applyAlignment="1">
      <alignment vertical="top" wrapText="1"/>
    </xf>
    <xf numFmtId="0" fontId="84" fillId="0" borderId="80" xfId="168" applyFont="1" applyBorder="1" applyAlignment="1">
      <alignment vertical="top" wrapText="1"/>
    </xf>
    <xf numFmtId="0" fontId="84" fillId="0" borderId="81" xfId="168" applyFont="1" applyBorder="1" applyAlignment="1">
      <alignment vertical="top" wrapText="1"/>
    </xf>
    <xf numFmtId="0" fontId="84" fillId="0" borderId="101" xfId="168" applyFont="1" applyBorder="1" applyAlignment="1">
      <alignment vertical="top" wrapText="1"/>
    </xf>
    <xf numFmtId="0" fontId="84" fillId="0" borderId="102" xfId="168" applyFont="1" applyBorder="1" applyAlignment="1">
      <alignment vertical="top" wrapText="1"/>
    </xf>
    <xf numFmtId="0" fontId="84" fillId="0" borderId="103" xfId="168" applyFont="1" applyBorder="1" applyAlignment="1">
      <alignment vertical="top" wrapText="1"/>
    </xf>
    <xf numFmtId="0" fontId="42" fillId="0" borderId="99" xfId="168" applyBorder="1" applyAlignment="1">
      <alignment horizontal="center" vertical="center" wrapText="1"/>
    </xf>
    <xf numFmtId="0" fontId="42" fillId="0" borderId="98" xfId="168" applyBorder="1" applyAlignment="1">
      <alignment horizontal="center" vertical="center" wrapText="1"/>
    </xf>
    <xf numFmtId="0" fontId="83" fillId="0" borderId="99" xfId="168" applyFont="1" applyBorder="1" applyAlignment="1">
      <alignment vertical="center" wrapText="1"/>
    </xf>
    <xf numFmtId="0" fontId="83" fillId="0" borderId="100" xfId="168" applyFont="1" applyBorder="1" applyAlignment="1">
      <alignment vertical="center" wrapText="1"/>
    </xf>
    <xf numFmtId="0" fontId="42" fillId="0" borderId="79" xfId="168" applyBorder="1"/>
    <xf numFmtId="0" fontId="42" fillId="0" borderId="80" xfId="168" applyBorder="1"/>
    <xf numFmtId="0" fontId="42" fillId="0" borderId="81" xfId="168" applyBorder="1"/>
    <xf numFmtId="0" fontId="42" fillId="0" borderId="82" xfId="168" applyBorder="1"/>
    <xf numFmtId="0" fontId="42" fillId="0" borderId="0" xfId="168"/>
    <xf numFmtId="0" fontId="42" fillId="0" borderId="83" xfId="168" applyBorder="1"/>
    <xf numFmtId="0" fontId="79" fillId="0" borderId="32" xfId="168" applyFont="1" applyBorder="1" applyAlignment="1">
      <alignment horizontal="left" vertical="center" indent="3"/>
    </xf>
    <xf numFmtId="0" fontId="79" fillId="0" borderId="17" xfId="168" applyFont="1" applyBorder="1" applyAlignment="1">
      <alignment horizontal="left" vertical="center" indent="3"/>
    </xf>
    <xf numFmtId="0" fontId="79" fillId="0" borderId="84" xfId="168" applyFont="1" applyBorder="1" applyAlignment="1">
      <alignment horizontal="left" vertical="center" indent="3"/>
    </xf>
    <xf numFmtId="0" fontId="42" fillId="0" borderId="26" xfId="168" applyBorder="1" applyAlignment="1">
      <alignment horizontal="left" vertical="center" indent="3"/>
    </xf>
    <xf numFmtId="0" fontId="42" fillId="0" borderId="0" xfId="168" applyAlignment="1">
      <alignment horizontal="left" vertical="center" indent="3"/>
    </xf>
    <xf numFmtId="0" fontId="42" fillId="0" borderId="83" xfId="168" applyBorder="1" applyAlignment="1">
      <alignment horizontal="left" vertical="center" indent="3"/>
    </xf>
    <xf numFmtId="0" fontId="42" fillId="0" borderId="39" xfId="168" applyBorder="1" applyAlignment="1">
      <alignment horizontal="left" vertical="center" indent="3"/>
    </xf>
    <xf numFmtId="0" fontId="42" fillId="0" borderId="38" xfId="168" applyBorder="1" applyAlignment="1">
      <alignment horizontal="left" vertical="center" indent="3"/>
    </xf>
    <xf numFmtId="0" fontId="42" fillId="0" borderId="86" xfId="168" applyBorder="1" applyAlignment="1">
      <alignment horizontal="left" vertical="center" indent="3"/>
    </xf>
    <xf numFmtId="49" fontId="81" fillId="0" borderId="88" xfId="168" applyNumberFormat="1" applyFont="1" applyBorder="1" applyAlignment="1">
      <alignment vertical="center" wrapText="1"/>
    </xf>
    <xf numFmtId="49" fontId="81" fillId="0" borderId="89" xfId="168" applyNumberFormat="1" applyFont="1" applyBorder="1" applyAlignment="1">
      <alignment vertical="center" wrapText="1"/>
    </xf>
    <xf numFmtId="0" fontId="81" fillId="0" borderId="88" xfId="168" applyFont="1" applyBorder="1" applyAlignment="1">
      <alignment vertical="center" wrapText="1"/>
    </xf>
    <xf numFmtId="0" fontId="81" fillId="0" borderId="89" xfId="168" applyFont="1" applyBorder="1" applyAlignment="1">
      <alignment vertical="center" wrapText="1"/>
    </xf>
    <xf numFmtId="0" fontId="81" fillId="0" borderId="90" xfId="168" applyFont="1" applyBorder="1" applyAlignment="1">
      <alignment vertical="center" wrapText="1"/>
    </xf>
    <xf numFmtId="0" fontId="42" fillId="0" borderId="90" xfId="168" applyBorder="1" applyAlignment="1">
      <alignment vertical="center" wrapText="1"/>
    </xf>
    <xf numFmtId="0" fontId="42" fillId="0" borderId="91" xfId="168" applyBorder="1" applyAlignment="1">
      <alignment vertical="center" wrapText="1"/>
    </xf>
    <xf numFmtId="0" fontId="9" fillId="0" borderId="99" xfId="168" applyFont="1" applyBorder="1" applyAlignment="1">
      <alignment vertical="center" wrapText="1"/>
    </xf>
    <xf numFmtId="0" fontId="9" fillId="0" borderId="73" xfId="168" applyFont="1" applyBorder="1" applyAlignment="1">
      <alignment vertical="center" wrapText="1"/>
    </xf>
    <xf numFmtId="0" fontId="9" fillId="0" borderId="98" xfId="168" applyFont="1" applyBorder="1" applyAlignment="1">
      <alignment vertical="center" wrapText="1"/>
    </xf>
    <xf numFmtId="0" fontId="86" fillId="0" borderId="94" xfId="168" applyFont="1" applyBorder="1" applyAlignment="1">
      <alignment vertical="center" wrapText="1"/>
    </xf>
    <xf numFmtId="0" fontId="86" fillId="0" borderId="106" xfId="168" applyFont="1" applyBorder="1" applyAlignment="1">
      <alignment vertical="center" wrapText="1"/>
    </xf>
    <xf numFmtId="0" fontId="86" fillId="0" borderId="96" xfId="168" applyFont="1" applyBorder="1" applyAlignment="1">
      <alignment vertical="center" wrapText="1"/>
    </xf>
    <xf numFmtId="0" fontId="87" fillId="0" borderId="17" xfId="168" applyFont="1" applyBorder="1" applyAlignment="1">
      <alignment horizontal="justify" vertical="center" wrapText="1"/>
    </xf>
    <xf numFmtId="0" fontId="87" fillId="0" borderId="28" xfId="168" applyFont="1" applyBorder="1" applyAlignment="1">
      <alignment horizontal="justify" vertical="center" wrapText="1"/>
    </xf>
    <xf numFmtId="0" fontId="88" fillId="0" borderId="99" xfId="168" applyFont="1" applyBorder="1" applyAlignment="1">
      <alignment vertical="center" wrapText="1"/>
    </xf>
    <xf numFmtId="0" fontId="88" fillId="0" borderId="73" xfId="168" applyFont="1" applyBorder="1" applyAlignment="1">
      <alignment vertical="center" wrapText="1"/>
    </xf>
    <xf numFmtId="0" fontId="88" fillId="0" borderId="100" xfId="168" applyFont="1" applyBorder="1" applyAlignment="1">
      <alignment vertical="center" wrapText="1"/>
    </xf>
    <xf numFmtId="0" fontId="78" fillId="0" borderId="0" xfId="168" applyFont="1" applyAlignment="1">
      <alignment vertical="center" wrapText="1"/>
    </xf>
    <xf numFmtId="0" fontId="78" fillId="0" borderId="27" xfId="168" applyFont="1" applyBorder="1" applyAlignment="1">
      <alignment vertical="center" wrapText="1"/>
    </xf>
    <xf numFmtId="49" fontId="88" fillId="0" borderId="99" xfId="168" applyNumberFormat="1" applyFont="1" applyBorder="1" applyAlignment="1">
      <alignment horizontal="center" vertical="center" wrapText="1"/>
    </xf>
    <xf numFmtId="49" fontId="88" fillId="0" borderId="73" xfId="168" applyNumberFormat="1" applyFont="1" applyBorder="1" applyAlignment="1">
      <alignment horizontal="center" vertical="center" wrapText="1"/>
    </xf>
    <xf numFmtId="49" fontId="88" fillId="0" borderId="100" xfId="168" applyNumberFormat="1" applyFont="1" applyBorder="1" applyAlignment="1">
      <alignment horizontal="center" vertical="center" wrapText="1"/>
    </xf>
    <xf numFmtId="0" fontId="81" fillId="0" borderId="114" xfId="168" applyFont="1" applyBorder="1" applyAlignment="1">
      <alignment vertical="center" wrapText="1"/>
    </xf>
    <xf numFmtId="0" fontId="81" fillId="0" borderId="101" xfId="168" applyFont="1" applyBorder="1" applyAlignment="1">
      <alignment vertical="center" wrapText="1"/>
    </xf>
    <xf numFmtId="0" fontId="92" fillId="0" borderId="17" xfId="168" applyFont="1" applyBorder="1" applyAlignment="1">
      <alignment horizontal="center" vertical="center" wrapText="1"/>
    </xf>
    <xf numFmtId="0" fontId="92" fillId="0" borderId="84" xfId="168" applyFont="1" applyBorder="1" applyAlignment="1">
      <alignment horizontal="center" vertical="center" wrapText="1"/>
    </xf>
    <xf numFmtId="0" fontId="92" fillId="0" borderId="102" xfId="168" applyFont="1" applyBorder="1" applyAlignment="1">
      <alignment horizontal="center" vertical="center" wrapText="1"/>
    </xf>
    <xf numFmtId="0" fontId="92" fillId="0" borderId="103" xfId="168" applyFont="1" applyBorder="1" applyAlignment="1">
      <alignment horizontal="center" vertical="center" wrapText="1"/>
    </xf>
    <xf numFmtId="0" fontId="93" fillId="0" borderId="0" xfId="168" applyFont="1" applyAlignment="1">
      <alignment vertical="center" wrapText="1"/>
    </xf>
    <xf numFmtId="0" fontId="93" fillId="0" borderId="83" xfId="168" applyFont="1" applyBorder="1" applyAlignment="1">
      <alignment vertical="center" wrapText="1"/>
    </xf>
    <xf numFmtId="0" fontId="93" fillId="0" borderId="102" xfId="168" applyFont="1" applyBorder="1" applyAlignment="1">
      <alignment vertical="center" wrapText="1"/>
    </xf>
    <xf numFmtId="0" fontId="93" fillId="0" borderId="103" xfId="168" applyFont="1" applyBorder="1" applyAlignment="1">
      <alignment vertical="center" wrapText="1"/>
    </xf>
    <xf numFmtId="0" fontId="81" fillId="0" borderId="82" xfId="168" applyFont="1" applyBorder="1" applyAlignment="1">
      <alignment vertical="center" wrapText="1"/>
    </xf>
    <xf numFmtId="0" fontId="89" fillId="0" borderId="0" xfId="168" applyFont="1" applyAlignment="1">
      <alignment horizontal="justify" vertical="center" wrapText="1"/>
    </xf>
    <xf numFmtId="0" fontId="89" fillId="0" borderId="27" xfId="168" applyFont="1" applyBorder="1" applyAlignment="1">
      <alignment horizontal="justify" vertical="center" wrapText="1"/>
    </xf>
    <xf numFmtId="0" fontId="81" fillId="0" borderId="107" xfId="168" applyFont="1" applyBorder="1" applyAlignment="1">
      <alignment vertical="center" wrapText="1"/>
    </xf>
    <xf numFmtId="0" fontId="81" fillId="0" borderId="108" xfId="168" applyFont="1" applyBorder="1" applyAlignment="1">
      <alignment vertical="center" wrapText="1"/>
    </xf>
    <xf numFmtId="0" fontId="90" fillId="0" borderId="32" xfId="168" applyFont="1" applyBorder="1" applyAlignment="1">
      <alignment horizontal="center" vertical="center" wrapText="1"/>
    </xf>
    <xf numFmtId="0" fontId="90" fillId="0" borderId="17" xfId="168" applyFont="1" applyBorder="1" applyAlignment="1">
      <alignment horizontal="center" vertical="center" wrapText="1"/>
    </xf>
    <xf numFmtId="0" fontId="90" fillId="0" borderId="84" xfId="168" applyFont="1" applyBorder="1" applyAlignment="1">
      <alignment horizontal="center" vertical="center" wrapText="1"/>
    </xf>
    <xf numFmtId="0" fontId="90" fillId="0" borderId="109" xfId="168" applyFont="1" applyBorder="1" applyAlignment="1">
      <alignment horizontal="center" vertical="center" wrapText="1"/>
    </xf>
    <xf numFmtId="0" fontId="90" fillId="0" borderId="102" xfId="168" applyFont="1" applyBorder="1" applyAlignment="1">
      <alignment horizontal="center" vertical="center" wrapText="1"/>
    </xf>
    <xf numFmtId="0" fontId="90" fillId="0" borderId="103" xfId="168" applyFont="1" applyBorder="1" applyAlignment="1">
      <alignment horizontal="center" vertical="center" wrapText="1"/>
    </xf>
    <xf numFmtId="0" fontId="91" fillId="0" borderId="0" xfId="168" applyFont="1" applyAlignment="1">
      <alignment horizontal="justify" vertical="center" wrapText="1"/>
    </xf>
    <xf numFmtId="0" fontId="91" fillId="0" borderId="27" xfId="168" applyFont="1" applyBorder="1" applyAlignment="1">
      <alignment horizontal="justify" vertical="center" wrapText="1"/>
    </xf>
    <xf numFmtId="0" fontId="91" fillId="0" borderId="38" xfId="168" applyFont="1" applyBorder="1" applyAlignment="1">
      <alignment vertical="center" wrapText="1"/>
    </xf>
    <xf numFmtId="0" fontId="91" fillId="0" borderId="86" xfId="168" applyFont="1" applyBorder="1" applyAlignment="1">
      <alignment vertical="center" wrapText="1"/>
    </xf>
    <xf numFmtId="0" fontId="87" fillId="0" borderId="111" xfId="168" applyFont="1" applyBorder="1" applyAlignment="1">
      <alignment horizontal="center" vertical="center" wrapText="1"/>
    </xf>
    <xf numFmtId="0" fontId="87" fillId="0" borderId="112" xfId="168" applyFont="1" applyBorder="1" applyAlignment="1">
      <alignment horizontal="center" vertical="center" wrapText="1"/>
    </xf>
    <xf numFmtId="0" fontId="87" fillId="0" borderId="113" xfId="168" applyFont="1" applyBorder="1" applyAlignment="1">
      <alignment horizontal="center" vertical="center" wrapText="1"/>
    </xf>
    <xf numFmtId="0" fontId="63" fillId="0" borderId="0" xfId="168" applyFont="1" applyAlignment="1" applyProtection="1">
      <alignment horizontal="left"/>
      <protection locked="0"/>
    </xf>
    <xf numFmtId="49" fontId="89" fillId="0" borderId="117" xfId="168" applyNumberFormat="1" applyFont="1" applyBorder="1" applyAlignment="1">
      <alignment horizontal="left" vertical="top"/>
    </xf>
    <xf numFmtId="0" fontId="64" fillId="0" borderId="0" xfId="168" applyFont="1" applyAlignment="1" applyProtection="1">
      <alignment horizontal="left"/>
      <protection locked="0"/>
    </xf>
    <xf numFmtId="0" fontId="42" fillId="0" borderId="0" xfId="168" applyAlignment="1">
      <alignment horizontal="left"/>
    </xf>
    <xf numFmtId="0" fontId="84" fillId="0" borderId="0" xfId="168" applyFont="1" applyAlignment="1">
      <alignment horizontal="right" vertical="center"/>
    </xf>
    <xf numFmtId="49" fontId="42" fillId="0" borderId="118" xfId="168" applyNumberFormat="1" applyBorder="1" applyAlignment="1">
      <alignment horizontal="center" vertical="center"/>
    </xf>
    <xf numFmtId="49" fontId="42" fillId="0" borderId="0" xfId="168" applyNumberFormat="1" applyAlignment="1">
      <alignment horizontal="center" vertical="center"/>
    </xf>
    <xf numFmtId="49" fontId="89" fillId="0" borderId="124" xfId="168" applyNumberFormat="1" applyFont="1" applyBorder="1" applyAlignment="1">
      <alignment horizontal="center" vertical="top"/>
    </xf>
    <xf numFmtId="49" fontId="89" fillId="0" borderId="117" xfId="168" applyNumberFormat="1" applyFont="1" applyBorder="1" applyAlignment="1">
      <alignment horizontal="center" vertical="top"/>
    </xf>
    <xf numFmtId="49" fontId="89" fillId="0" borderId="125" xfId="168" applyNumberFormat="1" applyFont="1" applyBorder="1" applyAlignment="1">
      <alignment horizontal="center" vertical="top"/>
    </xf>
    <xf numFmtId="0" fontId="84" fillId="0" borderId="27" xfId="168" applyFont="1" applyBorder="1" applyAlignment="1">
      <alignment horizontal="right" vertical="center"/>
    </xf>
    <xf numFmtId="49" fontId="42" fillId="0" borderId="128" xfId="168" applyNumberFormat="1" applyBorder="1" applyAlignment="1">
      <alignment horizontal="left" vertical="center"/>
    </xf>
    <xf numFmtId="0" fontId="42" fillId="0" borderId="129" xfId="168" applyBorder="1" applyAlignment="1">
      <alignment vertical="center"/>
    </xf>
    <xf numFmtId="0" fontId="42" fillId="0" borderId="121" xfId="168" applyBorder="1" applyAlignment="1">
      <alignment vertical="center"/>
    </xf>
    <xf numFmtId="49" fontId="98" fillId="0" borderId="131" xfId="168" applyNumberFormat="1" applyFont="1" applyBorder="1" applyAlignment="1" applyProtection="1">
      <alignment horizontal="left" vertical="center"/>
      <protection locked="0"/>
    </xf>
    <xf numFmtId="49" fontId="65" fillId="0" borderId="131" xfId="168" applyNumberFormat="1" applyFont="1" applyBorder="1" applyAlignment="1" applyProtection="1">
      <alignment horizontal="right" vertical="center"/>
      <protection locked="0"/>
    </xf>
    <xf numFmtId="49" fontId="99" fillId="0" borderId="131" xfId="168" applyNumberFormat="1" applyFont="1" applyBorder="1" applyAlignment="1" applyProtection="1">
      <alignment horizontal="left" vertical="center" wrapText="1"/>
      <protection locked="0"/>
    </xf>
    <xf numFmtId="4" fontId="84" fillId="0" borderId="131" xfId="168" applyNumberFormat="1" applyFont="1" applyBorder="1" applyAlignment="1" applyProtection="1">
      <alignment horizontal="left" vertical="center"/>
      <protection locked="0"/>
    </xf>
    <xf numFmtId="49" fontId="42" fillId="0" borderId="134" xfId="168" applyNumberFormat="1" applyBorder="1" applyAlignment="1" applyProtection="1">
      <alignment horizontal="left" vertical="center"/>
      <protection locked="0"/>
    </xf>
    <xf numFmtId="49" fontId="42" fillId="0" borderId="134" xfId="168" applyNumberFormat="1" applyBorder="1" applyAlignment="1" applyProtection="1">
      <alignment horizontal="right" vertical="center"/>
      <protection locked="0"/>
    </xf>
    <xf numFmtId="49" fontId="42" fillId="0" borderId="134" xfId="168" applyNumberFormat="1" applyBorder="1" applyAlignment="1" applyProtection="1">
      <alignment horizontal="left" vertical="center" wrapText="1"/>
      <protection locked="0"/>
    </xf>
    <xf numFmtId="4" fontId="42" fillId="0" borderId="134" xfId="168" applyNumberFormat="1" applyBorder="1" applyAlignment="1" applyProtection="1">
      <alignment horizontal="left" vertical="center"/>
      <protection locked="0"/>
    </xf>
    <xf numFmtId="49" fontId="42" fillId="0" borderId="117" xfId="168" applyNumberFormat="1" applyBorder="1" applyAlignment="1" applyProtection="1">
      <alignment horizontal="left" vertical="center"/>
      <protection locked="0"/>
    </xf>
    <xf numFmtId="49" fontId="42" fillId="0" borderId="117" xfId="168" applyNumberFormat="1" applyBorder="1" applyAlignment="1" applyProtection="1">
      <alignment horizontal="right" vertical="center"/>
      <protection locked="0"/>
    </xf>
    <xf numFmtId="49" fontId="42" fillId="0" borderId="117" xfId="168" applyNumberFormat="1" applyBorder="1" applyAlignment="1" applyProtection="1">
      <alignment horizontal="left" vertical="center" wrapText="1"/>
      <protection locked="0"/>
    </xf>
    <xf numFmtId="4" fontId="42" fillId="0" borderId="117" xfId="168" applyNumberFormat="1" applyBorder="1" applyAlignment="1" applyProtection="1">
      <alignment horizontal="left" vertical="center"/>
      <protection locked="0"/>
    </xf>
    <xf numFmtId="49" fontId="42" fillId="0" borderId="137" xfId="168" applyNumberFormat="1" applyBorder="1" applyAlignment="1" applyProtection="1">
      <alignment horizontal="left" vertical="center"/>
      <protection locked="0"/>
    </xf>
    <xf numFmtId="49" fontId="42" fillId="0" borderId="137" xfId="168" applyNumberFormat="1" applyBorder="1" applyAlignment="1" applyProtection="1">
      <alignment horizontal="right" vertical="center"/>
      <protection locked="0"/>
    </xf>
    <xf numFmtId="49" fontId="42" fillId="0" borderId="137" xfId="168" applyNumberFormat="1" applyBorder="1" applyAlignment="1" applyProtection="1">
      <alignment horizontal="left" vertical="center" wrapText="1"/>
      <protection locked="0"/>
    </xf>
    <xf numFmtId="4" fontId="42" fillId="0" borderId="137" xfId="168" applyNumberFormat="1" applyBorder="1" applyAlignment="1" applyProtection="1">
      <alignment horizontal="left" vertical="center"/>
      <protection locked="0"/>
    </xf>
    <xf numFmtId="172" fontId="84" fillId="0" borderId="0" xfId="168" applyNumberFormat="1" applyFont="1" applyAlignment="1">
      <alignment horizontal="right" vertical="center"/>
    </xf>
    <xf numFmtId="172" fontId="84" fillId="0" borderId="141" xfId="168" applyNumberFormat="1" applyFont="1" applyBorder="1" applyAlignment="1">
      <alignment horizontal="right" vertical="center"/>
    </xf>
    <xf numFmtId="0" fontId="84" fillId="0" borderId="141" xfId="168" applyFont="1" applyBorder="1" applyAlignment="1">
      <alignment horizontal="right" vertical="center"/>
    </xf>
    <xf numFmtId="0" fontId="63" fillId="0" borderId="0" xfId="168" applyFont="1" applyAlignment="1">
      <alignment horizontal="right" vertical="center"/>
    </xf>
    <xf numFmtId="0" fontId="63" fillId="0" borderId="141" xfId="168" applyFont="1" applyBorder="1" applyAlignment="1">
      <alignment horizontal="right" vertical="center"/>
    </xf>
    <xf numFmtId="49" fontId="42" fillId="0" borderId="141" xfId="168" applyNumberFormat="1" applyBorder="1" applyAlignment="1">
      <alignment horizontal="center" vertical="center"/>
    </xf>
    <xf numFmtId="172" fontId="84" fillId="0" borderId="27" xfId="168" applyNumberFormat="1" applyFont="1" applyBorder="1" applyAlignment="1">
      <alignment horizontal="right" vertical="center"/>
    </xf>
    <xf numFmtId="0" fontId="42" fillId="0" borderId="0" xfId="168" applyAlignment="1">
      <alignment horizontal="left" vertical="center"/>
    </xf>
    <xf numFmtId="0" fontId="42" fillId="0" borderId="141" xfId="168" applyBorder="1" applyAlignment="1">
      <alignment horizontal="left" vertical="center"/>
    </xf>
    <xf numFmtId="49" fontId="103" fillId="0" borderId="117" xfId="168" applyNumberFormat="1" applyFont="1" applyBorder="1" applyAlignment="1" applyProtection="1">
      <alignment horizontal="left" vertical="center"/>
      <protection locked="0"/>
    </xf>
    <xf numFmtId="49" fontId="62" fillId="0" borderId="117" xfId="168" applyNumberFormat="1" applyFont="1" applyBorder="1" applyAlignment="1" applyProtection="1">
      <alignment horizontal="right" vertical="center"/>
      <protection locked="0"/>
    </xf>
    <xf numFmtId="49" fontId="104" fillId="0" borderId="117" xfId="168" applyNumberFormat="1" applyFont="1" applyBorder="1" applyAlignment="1" applyProtection="1">
      <alignment horizontal="left" vertical="center" wrapText="1"/>
      <protection locked="0"/>
    </xf>
    <xf numFmtId="4" fontId="101" fillId="0" borderId="117" xfId="168" applyNumberFormat="1" applyFont="1" applyBorder="1" applyAlignment="1" applyProtection="1">
      <alignment horizontal="left" vertical="center"/>
      <protection locked="0"/>
    </xf>
    <xf numFmtId="4" fontId="42" fillId="0" borderId="125" xfId="168" applyNumberFormat="1" applyBorder="1" applyAlignment="1" applyProtection="1">
      <alignment horizontal="left" vertical="center"/>
      <protection locked="0"/>
    </xf>
    <xf numFmtId="49" fontId="62" fillId="0" borderId="149" xfId="168" applyNumberFormat="1" applyFont="1" applyBorder="1" applyAlignment="1" applyProtection="1">
      <alignment horizontal="left" vertical="center" wrapText="1"/>
      <protection locked="0"/>
    </xf>
    <xf numFmtId="0" fontId="63" fillId="0" borderId="27" xfId="168" applyFont="1" applyBorder="1" applyAlignment="1">
      <alignment horizontal="right" vertical="center"/>
    </xf>
    <xf numFmtId="0" fontId="42" fillId="0" borderId="27" xfId="168" applyBorder="1" applyAlignment="1">
      <alignment horizontal="left" vertical="center"/>
    </xf>
    <xf numFmtId="49" fontId="42" fillId="0" borderId="145" xfId="168" applyNumberFormat="1" applyBorder="1" applyAlignment="1" applyProtection="1">
      <alignment horizontal="left" vertical="center"/>
      <protection locked="0"/>
    </xf>
    <xf numFmtId="49" fontId="42" fillId="0" borderId="145" xfId="168" applyNumberFormat="1" applyBorder="1" applyAlignment="1" applyProtection="1">
      <alignment horizontal="right" vertical="center"/>
      <protection locked="0"/>
    </xf>
    <xf numFmtId="49" fontId="84" fillId="0" borderId="145" xfId="168" applyNumberFormat="1" applyFont="1" applyBorder="1" applyAlignment="1" applyProtection="1">
      <alignment horizontal="left" vertical="center" wrapText="1"/>
      <protection locked="0"/>
    </xf>
    <xf numFmtId="4" fontId="42" fillId="0" borderId="146" xfId="168" applyNumberFormat="1" applyBorder="1" applyAlignment="1" applyProtection="1">
      <alignment horizontal="left" vertical="center"/>
      <protection locked="0"/>
    </xf>
    <xf numFmtId="4" fontId="102" fillId="0" borderId="145" xfId="168" applyNumberFormat="1" applyFont="1" applyBorder="1" applyAlignment="1" applyProtection="1">
      <alignment horizontal="left" vertical="center"/>
      <protection locked="0"/>
    </xf>
    <xf numFmtId="4" fontId="102" fillId="0" borderId="147" xfId="168" applyNumberFormat="1" applyFont="1" applyBorder="1" applyAlignment="1" applyProtection="1">
      <alignment horizontal="left" vertical="center"/>
      <protection locked="0"/>
    </xf>
    <xf numFmtId="4" fontId="102" fillId="0" borderId="117" xfId="168" applyNumberFormat="1" applyFont="1" applyBorder="1" applyAlignment="1" applyProtection="1">
      <alignment horizontal="left" vertical="center"/>
      <protection locked="0"/>
    </xf>
    <xf numFmtId="4" fontId="102" fillId="0" borderId="125" xfId="168" applyNumberFormat="1" applyFont="1" applyBorder="1" applyAlignment="1" applyProtection="1">
      <alignment horizontal="left" vertical="center"/>
      <protection locked="0"/>
    </xf>
    <xf numFmtId="2" fontId="101" fillId="0" borderId="128" xfId="168" applyNumberFormat="1" applyFont="1" applyBorder="1" applyAlignment="1">
      <alignment horizontal="left" vertical="center"/>
    </xf>
    <xf numFmtId="2" fontId="42" fillId="0" borderId="129" xfId="168" applyNumberFormat="1" applyBorder="1" applyAlignment="1">
      <alignment horizontal="left" vertical="center"/>
    </xf>
    <xf numFmtId="2" fontId="42" fillId="0" borderId="121" xfId="168" applyNumberFormat="1" applyBorder="1" applyAlignment="1">
      <alignment horizontal="left" vertical="center"/>
    </xf>
    <xf numFmtId="0" fontId="103" fillId="0" borderId="115" xfId="168" applyFont="1" applyBorder="1" applyAlignment="1">
      <alignment horizontal="left" vertical="center"/>
    </xf>
    <xf numFmtId="0" fontId="103" fillId="0" borderId="140" xfId="168" applyFont="1" applyBorder="1" applyAlignment="1">
      <alignment horizontal="left" vertical="center"/>
    </xf>
    <xf numFmtId="0" fontId="103" fillId="0" borderId="115" xfId="168" applyFont="1" applyBorder="1" applyAlignment="1">
      <alignment horizontal="right" vertical="center"/>
    </xf>
    <xf numFmtId="0" fontId="103" fillId="0" borderId="140" xfId="168" applyFont="1" applyBorder="1" applyAlignment="1">
      <alignment horizontal="right" vertical="center"/>
    </xf>
    <xf numFmtId="0" fontId="101" fillId="0" borderId="128" xfId="168" applyFont="1" applyBorder="1" applyAlignment="1">
      <alignment horizontal="left" vertical="center"/>
    </xf>
    <xf numFmtId="0" fontId="42" fillId="0" borderId="129" xfId="168" applyBorder="1" applyAlignment="1">
      <alignment horizontal="left" vertical="center"/>
    </xf>
    <xf numFmtId="0" fontId="42" fillId="0" borderId="121" xfId="168" applyBorder="1" applyAlignment="1">
      <alignment horizontal="left" vertical="center"/>
    </xf>
    <xf numFmtId="0" fontId="103" fillId="0" borderId="128" xfId="168" applyFont="1" applyBorder="1" applyAlignment="1">
      <alignment horizontal="left" vertical="center"/>
    </xf>
    <xf numFmtId="0" fontId="103" fillId="0" borderId="121" xfId="168" applyFont="1" applyBorder="1" applyAlignment="1">
      <alignment horizontal="left" vertical="center"/>
    </xf>
    <xf numFmtId="0" fontId="103" fillId="0" borderId="128" xfId="168" applyFont="1" applyBorder="1" applyAlignment="1">
      <alignment horizontal="right" vertical="center"/>
    </xf>
    <xf numFmtId="0" fontId="103" fillId="0" borderId="121" xfId="168" applyFont="1" applyBorder="1" applyAlignment="1">
      <alignment horizontal="right" vertical="center"/>
    </xf>
    <xf numFmtId="49" fontId="62" fillId="0" borderId="117" xfId="168" applyNumberFormat="1" applyFont="1" applyBorder="1" applyAlignment="1" applyProtection="1">
      <alignment horizontal="left" vertical="center" wrapText="1"/>
      <protection locked="0"/>
    </xf>
    <xf numFmtId="49" fontId="84" fillId="0" borderId="117" xfId="168" applyNumberFormat="1" applyFont="1" applyBorder="1" applyAlignment="1" applyProtection="1">
      <alignment horizontal="left" vertical="center" wrapText="1"/>
      <protection locked="0"/>
    </xf>
    <xf numFmtId="49" fontId="103" fillId="0" borderId="149" xfId="168" applyNumberFormat="1" applyFont="1" applyBorder="1" applyAlignment="1" applyProtection="1">
      <alignment horizontal="left" vertical="center"/>
      <protection locked="0"/>
    </xf>
    <xf numFmtId="49" fontId="62" fillId="0" borderId="149" xfId="168" applyNumberFormat="1" applyFont="1" applyBorder="1" applyAlignment="1" applyProtection="1">
      <alignment horizontal="right" vertical="center"/>
      <protection locked="0"/>
    </xf>
    <xf numFmtId="49" fontId="42" fillId="0" borderId="139" xfId="168" applyNumberFormat="1" applyBorder="1" applyAlignment="1" applyProtection="1">
      <alignment horizontal="left" vertical="center"/>
      <protection locked="0"/>
    </xf>
    <xf numFmtId="49" fontId="42" fillId="0" borderId="139" xfId="168" applyNumberFormat="1" applyBorder="1" applyAlignment="1" applyProtection="1">
      <alignment horizontal="right" vertical="center"/>
      <protection locked="0"/>
    </xf>
    <xf numFmtId="49" fontId="84" fillId="0" borderId="139" xfId="168" applyNumberFormat="1" applyFont="1" applyBorder="1" applyAlignment="1" applyProtection="1">
      <alignment horizontal="left" vertical="center" wrapText="1"/>
      <protection locked="0"/>
    </xf>
    <xf numFmtId="49" fontId="103" fillId="0" borderId="154" xfId="168" applyNumberFormat="1" applyFont="1" applyBorder="1" applyAlignment="1" applyProtection="1">
      <alignment horizontal="left" vertical="center"/>
      <protection locked="0"/>
    </xf>
    <xf numFmtId="49" fontId="62" fillId="0" borderId="154" xfId="168" applyNumberFormat="1" applyFont="1" applyBorder="1" applyAlignment="1" applyProtection="1">
      <alignment horizontal="right" vertical="center"/>
      <protection locked="0"/>
    </xf>
    <xf numFmtId="49" fontId="64" fillId="0" borderId="154" xfId="168" applyNumberFormat="1" applyFont="1" applyBorder="1" applyAlignment="1" applyProtection="1">
      <alignment horizontal="left" vertical="center" wrapText="1"/>
      <protection locked="0"/>
    </xf>
    <xf numFmtId="4" fontId="42" fillId="0" borderId="155" xfId="168" applyNumberFormat="1" applyBorder="1" applyAlignment="1" applyProtection="1">
      <alignment horizontal="left" vertical="center"/>
      <protection locked="0"/>
    </xf>
    <xf numFmtId="0" fontId="42" fillId="0" borderId="156" xfId="168" applyBorder="1" applyAlignment="1">
      <alignment horizontal="left" vertical="center"/>
    </xf>
    <xf numFmtId="168" fontId="84" fillId="0" borderId="155" xfId="168" applyNumberFormat="1" applyFont="1" applyBorder="1" applyAlignment="1">
      <alignment horizontal="left" vertical="center"/>
    </xf>
    <xf numFmtId="168" fontId="42" fillId="0" borderId="156" xfId="168" applyNumberFormat="1" applyBorder="1" applyAlignment="1">
      <alignment horizontal="left" vertical="center"/>
    </xf>
    <xf numFmtId="168" fontId="42" fillId="0" borderId="157" xfId="168" applyNumberFormat="1" applyBorder="1" applyAlignment="1">
      <alignment horizontal="left" vertical="center"/>
    </xf>
    <xf numFmtId="49" fontId="42" fillId="0" borderId="0" xfId="168" applyNumberFormat="1" applyAlignment="1">
      <alignment horizontal="left" vertical="center"/>
    </xf>
    <xf numFmtId="49" fontId="42" fillId="0" borderId="27" xfId="168" applyNumberFormat="1" applyBorder="1" applyAlignment="1">
      <alignment horizontal="left" vertical="center"/>
    </xf>
    <xf numFmtId="4" fontId="101" fillId="0" borderId="128" xfId="168" applyNumberFormat="1" applyFont="1" applyBorder="1" applyAlignment="1" applyProtection="1">
      <alignment horizontal="left" vertical="center"/>
      <protection locked="0"/>
    </xf>
    <xf numFmtId="4" fontId="101" fillId="0" borderId="129" xfId="168" applyNumberFormat="1" applyFont="1" applyBorder="1" applyAlignment="1" applyProtection="1">
      <alignment horizontal="left" vertical="center"/>
      <protection locked="0"/>
    </xf>
    <xf numFmtId="4" fontId="101" fillId="0" borderId="121" xfId="168" applyNumberFormat="1" applyFont="1" applyBorder="1" applyAlignment="1" applyProtection="1">
      <alignment horizontal="left" vertical="center"/>
      <protection locked="0"/>
    </xf>
    <xf numFmtId="49" fontId="62" fillId="0" borderId="128" xfId="168" applyNumberFormat="1" applyFont="1" applyBorder="1" applyAlignment="1" applyProtection="1">
      <alignment horizontal="left" vertical="center" wrapText="1"/>
      <protection locked="0"/>
    </xf>
    <xf numFmtId="49" fontId="62" fillId="0" borderId="129" xfId="168" applyNumberFormat="1" applyFont="1" applyBorder="1" applyAlignment="1" applyProtection="1">
      <alignment horizontal="left" vertical="center" wrapText="1"/>
      <protection locked="0"/>
    </xf>
    <xf numFmtId="49" fontId="62" fillId="0" borderId="121" xfId="168" applyNumberFormat="1" applyFont="1" applyBorder="1" applyAlignment="1" applyProtection="1">
      <alignment horizontal="left" vertical="center" wrapText="1"/>
      <protection locked="0"/>
    </xf>
    <xf numFmtId="49" fontId="104" fillId="0" borderId="128" xfId="168" applyNumberFormat="1" applyFont="1" applyBorder="1" applyAlignment="1" applyProtection="1">
      <alignment horizontal="left" vertical="center" wrapText="1"/>
      <protection locked="0"/>
    </xf>
    <xf numFmtId="49" fontId="104" fillId="0" borderId="129" xfId="168" applyNumberFormat="1" applyFont="1" applyBorder="1" applyAlignment="1" applyProtection="1">
      <alignment horizontal="left" vertical="center" wrapText="1"/>
      <protection locked="0"/>
    </xf>
    <xf numFmtId="49" fontId="104" fillId="0" borderId="121" xfId="168" applyNumberFormat="1" applyFont="1" applyBorder="1" applyAlignment="1" applyProtection="1">
      <alignment horizontal="left" vertical="center" wrapText="1"/>
      <protection locked="0"/>
    </xf>
    <xf numFmtId="4" fontId="84" fillId="0" borderId="128" xfId="168" applyNumberFormat="1" applyFont="1" applyBorder="1" applyAlignment="1" applyProtection="1">
      <alignment horizontal="left" vertical="center"/>
      <protection locked="0"/>
    </xf>
    <xf numFmtId="168" fontId="84" fillId="0" borderId="156" xfId="168" applyNumberFormat="1" applyFont="1" applyBorder="1" applyAlignment="1">
      <alignment horizontal="left" vertical="center"/>
    </xf>
    <xf numFmtId="168" fontId="84" fillId="0" borderId="157" xfId="168" applyNumberFormat="1" applyFont="1" applyBorder="1" applyAlignment="1">
      <alignment horizontal="left" vertical="center"/>
    </xf>
    <xf numFmtId="49" fontId="103" fillId="0" borderId="139" xfId="168" applyNumberFormat="1" applyFont="1" applyBorder="1" applyAlignment="1" applyProtection="1">
      <alignment horizontal="left" vertical="center"/>
      <protection locked="0"/>
    </xf>
    <xf numFmtId="49" fontId="62" fillId="0" borderId="139" xfId="168" applyNumberFormat="1" applyFont="1" applyBorder="1" applyAlignment="1" applyProtection="1">
      <alignment horizontal="right" vertical="center"/>
      <protection locked="0"/>
    </xf>
    <xf numFmtId="49" fontId="62" fillId="0" borderId="159" xfId="168" applyNumberFormat="1" applyFont="1" applyBorder="1" applyAlignment="1" applyProtection="1">
      <alignment horizontal="left" vertical="center" wrapText="1"/>
      <protection locked="0"/>
    </xf>
    <xf numFmtId="0" fontId="81" fillId="0" borderId="91" xfId="168" applyFont="1" applyBorder="1" applyAlignment="1">
      <alignment vertical="center" wrapText="1"/>
    </xf>
    <xf numFmtId="49" fontId="89" fillId="0" borderId="161" xfId="168" applyNumberFormat="1" applyFont="1" applyBorder="1" applyAlignment="1">
      <alignment horizontal="center" vertical="top"/>
    </xf>
    <xf numFmtId="0" fontId="42" fillId="0" borderId="129" xfId="168" applyBorder="1" applyAlignment="1">
      <alignment horizontal="center" vertical="top"/>
    </xf>
    <xf numFmtId="0" fontId="42" fillId="0" borderId="121" xfId="168" applyBorder="1" applyAlignment="1">
      <alignment horizontal="center" vertical="top"/>
    </xf>
    <xf numFmtId="4" fontId="106" fillId="0" borderId="128" xfId="168" applyNumberFormat="1" applyFont="1" applyBorder="1" applyAlignment="1" applyProtection="1">
      <alignment horizontal="left" vertical="center"/>
      <protection locked="0"/>
    </xf>
    <xf numFmtId="4" fontId="106" fillId="0" borderId="129" xfId="168" applyNumberFormat="1" applyFont="1" applyBorder="1" applyAlignment="1" applyProtection="1">
      <alignment horizontal="left" vertical="center"/>
      <protection locked="0"/>
    </xf>
    <xf numFmtId="4" fontId="106" fillId="0" borderId="143" xfId="168" applyNumberFormat="1" applyFont="1" applyBorder="1" applyAlignment="1" applyProtection="1">
      <alignment horizontal="left" vertical="center"/>
      <protection locked="0"/>
    </xf>
    <xf numFmtId="4" fontId="106" fillId="0" borderId="117" xfId="168" applyNumberFormat="1" applyFont="1" applyBorder="1" applyAlignment="1" applyProtection="1">
      <alignment horizontal="left" vertical="center"/>
      <protection locked="0"/>
    </xf>
    <xf numFmtId="4" fontId="106" fillId="0" borderId="125" xfId="168" applyNumberFormat="1" applyFont="1" applyBorder="1" applyAlignment="1" applyProtection="1">
      <alignment horizontal="left" vertical="center"/>
      <protection locked="0"/>
    </xf>
    <xf numFmtId="0" fontId="62" fillId="0" borderId="149" xfId="168" applyFont="1" applyBorder="1" applyAlignment="1" applyProtection="1">
      <alignment horizontal="left" vertical="center" wrapText="1"/>
      <protection locked="0"/>
    </xf>
    <xf numFmtId="0" fontId="62" fillId="0" borderId="117" xfId="168" applyFont="1" applyBorder="1" applyAlignment="1" applyProtection="1">
      <alignment horizontal="left" vertical="center" wrapText="1"/>
      <protection locked="0"/>
    </xf>
    <xf numFmtId="4" fontId="107" fillId="0" borderId="155" xfId="168" applyNumberFormat="1" applyFont="1" applyBorder="1" applyAlignment="1" applyProtection="1">
      <alignment horizontal="left" vertical="center"/>
      <protection locked="0"/>
    </xf>
    <xf numFmtId="0" fontId="107" fillId="0" borderId="156" xfId="168" applyFont="1" applyBorder="1" applyAlignment="1">
      <alignment horizontal="left" vertical="center"/>
    </xf>
    <xf numFmtId="4" fontId="84" fillId="0" borderId="155" xfId="168" applyNumberFormat="1" applyFont="1" applyBorder="1" applyAlignment="1">
      <alignment horizontal="left" vertical="center"/>
    </xf>
    <xf numFmtId="0" fontId="42" fillId="0" borderId="157" xfId="168" applyBorder="1" applyAlignment="1">
      <alignment horizontal="left" vertical="center"/>
    </xf>
    <xf numFmtId="0" fontId="113" fillId="0" borderId="0" xfId="169" applyFont="1" applyAlignment="1">
      <alignment horizontal="right" vertical="center"/>
    </xf>
    <xf numFmtId="0" fontId="111" fillId="28" borderId="0" xfId="169" applyFont="1" applyFill="1" applyAlignment="1">
      <alignment horizontal="center" vertical="center"/>
    </xf>
    <xf numFmtId="0" fontId="109" fillId="0" borderId="0" xfId="169"/>
    <xf numFmtId="0" fontId="114" fillId="0" borderId="0" xfId="169" applyFont="1" applyAlignment="1">
      <alignment horizontal="left" vertical="center"/>
    </xf>
    <xf numFmtId="0" fontId="115" fillId="0" borderId="0" xfId="169" applyFont="1" applyAlignment="1">
      <alignment horizontal="left" vertical="top" wrapText="1"/>
    </xf>
    <xf numFmtId="0" fontId="114" fillId="0" borderId="0" xfId="169" applyFont="1" applyAlignment="1">
      <alignment horizontal="left" vertical="center" wrapText="1"/>
    </xf>
    <xf numFmtId="4" fontId="118" fillId="0" borderId="166" xfId="169" applyNumberFormat="1" applyFont="1" applyBorder="1" applyAlignment="1">
      <alignment vertical="center"/>
    </xf>
    <xf numFmtId="0" fontId="109" fillId="0" borderId="166" xfId="169" applyBorder="1" applyAlignment="1">
      <alignment vertical="center"/>
    </xf>
    <xf numFmtId="173" fontId="119" fillId="0" borderId="0" xfId="169" applyNumberFormat="1" applyFont="1" applyAlignment="1">
      <alignment horizontal="left" vertical="center"/>
    </xf>
    <xf numFmtId="0" fontId="119" fillId="0" borderId="0" xfId="169" applyFont="1" applyAlignment="1">
      <alignment vertical="center"/>
    </xf>
    <xf numFmtId="4" fontId="120" fillId="0" borderId="0" xfId="169" applyNumberFormat="1" applyFont="1" applyAlignment="1">
      <alignment vertical="center"/>
    </xf>
    <xf numFmtId="173" fontId="113" fillId="0" borderId="0" xfId="169" applyNumberFormat="1" applyFont="1" applyAlignment="1">
      <alignment horizontal="left" vertical="center"/>
    </xf>
    <xf numFmtId="0" fontId="113" fillId="0" borderId="0" xfId="169" applyFont="1" applyAlignment="1">
      <alignment vertical="center"/>
    </xf>
    <xf numFmtId="4" fontId="121" fillId="0" borderId="0" xfId="169" applyNumberFormat="1" applyFont="1" applyAlignment="1">
      <alignment vertical="center"/>
    </xf>
    <xf numFmtId="0" fontId="115" fillId="0" borderId="0" xfId="169" applyFont="1" applyAlignment="1">
      <alignment horizontal="left" vertical="center" wrapText="1"/>
    </xf>
    <xf numFmtId="0" fontId="115" fillId="0" borderId="0" xfId="169" applyFont="1" applyAlignment="1">
      <alignment vertical="center"/>
    </xf>
    <xf numFmtId="0" fontId="122" fillId="29" borderId="168" xfId="169" applyFont="1" applyFill="1" applyBorder="1" applyAlignment="1">
      <alignment horizontal="left" vertical="center"/>
    </xf>
    <xf numFmtId="0" fontId="109" fillId="29" borderId="168" xfId="169" applyFill="1" applyBorder="1" applyAlignment="1">
      <alignment vertical="center"/>
    </xf>
    <xf numFmtId="4" fontId="122" fillId="29" borderId="168" xfId="169" applyNumberFormat="1" applyFont="1" applyFill="1" applyBorder="1" applyAlignment="1">
      <alignment vertical="center"/>
    </xf>
    <xf numFmtId="0" fontId="109" fillId="29" borderId="169" xfId="169" applyFill="1" applyBorder="1" applyAlignment="1">
      <alignment vertical="center"/>
    </xf>
    <xf numFmtId="174" fontId="114" fillId="0" borderId="0" xfId="169" applyNumberFormat="1" applyFont="1" applyAlignment="1">
      <alignment horizontal="left" vertical="center"/>
    </xf>
    <xf numFmtId="0" fontId="114" fillId="0" borderId="0" xfId="169" applyFont="1" applyAlignment="1">
      <alignment vertical="center" wrapText="1"/>
    </xf>
    <xf numFmtId="0" fontId="114" fillId="0" borderId="0" xfId="169" applyFont="1" applyAlignment="1">
      <alignment vertical="center"/>
    </xf>
    <xf numFmtId="0" fontId="124" fillId="0" borderId="172" xfId="169" applyFont="1" applyBorder="1" applyAlignment="1">
      <alignment horizontal="center" vertical="center"/>
    </xf>
    <xf numFmtId="0" fontId="124" fillId="0" borderId="173" xfId="169" applyFont="1" applyBorder="1" applyAlignment="1">
      <alignment horizontal="left" vertical="center"/>
    </xf>
    <xf numFmtId="0" fontId="125" fillId="0" borderId="175" xfId="169" applyFont="1" applyBorder="1" applyAlignment="1">
      <alignment horizontal="left" vertical="center"/>
    </xf>
    <xf numFmtId="0" fontId="125" fillId="0" borderId="0" xfId="169" applyFont="1" applyAlignment="1">
      <alignment horizontal="left" vertical="center"/>
    </xf>
    <xf numFmtId="0" fontId="126" fillId="30" borderId="167" xfId="169" applyFont="1" applyFill="1" applyBorder="1" applyAlignment="1">
      <alignment horizontal="center" vertical="center"/>
    </xf>
    <xf numFmtId="0" fontId="126" fillId="30" borderId="168" xfId="169" applyFont="1" applyFill="1" applyBorder="1" applyAlignment="1">
      <alignment horizontal="left" vertical="center"/>
    </xf>
    <xf numFmtId="0" fontId="126" fillId="30" borderId="168" xfId="169" applyFont="1" applyFill="1" applyBorder="1" applyAlignment="1">
      <alignment horizontal="center" vertical="center"/>
    </xf>
    <xf numFmtId="0" fontId="126" fillId="30" borderId="168" xfId="169" applyFont="1" applyFill="1" applyBorder="1" applyAlignment="1">
      <alignment horizontal="right" vertical="center"/>
    </xf>
    <xf numFmtId="0" fontId="126" fillId="30" borderId="169" xfId="169" applyFont="1" applyFill="1" applyBorder="1" applyAlignment="1">
      <alignment horizontal="left" vertical="center"/>
    </xf>
    <xf numFmtId="4" fontId="128" fillId="0" borderId="0" xfId="169" applyNumberFormat="1" applyFont="1" applyAlignment="1">
      <alignment horizontal="right" vertical="center"/>
    </xf>
    <xf numFmtId="4" fontId="128" fillId="0" borderId="0" xfId="169" applyNumberFormat="1" applyFont="1" applyAlignment="1">
      <alignment vertical="center"/>
    </xf>
    <xf numFmtId="0" fontId="132" fillId="0" borderId="0" xfId="169" applyFont="1" applyAlignment="1">
      <alignment horizontal="left" vertical="center" wrapText="1"/>
    </xf>
    <xf numFmtId="4" fontId="133" fillId="0" borderId="0" xfId="169" applyNumberFormat="1" applyFont="1" applyAlignment="1">
      <alignment vertical="center"/>
    </xf>
    <xf numFmtId="0" fontId="133" fillId="0" borderId="0" xfId="169" applyFont="1" applyAlignment="1">
      <alignment vertical="center"/>
    </xf>
    <xf numFmtId="0" fontId="109" fillId="0" borderId="0" xfId="169" applyAlignment="1">
      <alignment vertical="center"/>
    </xf>
    <xf numFmtId="0" fontId="113" fillId="0" borderId="0" xfId="169" applyFont="1" applyAlignment="1">
      <alignment horizontal="left" vertical="center" wrapText="1"/>
    </xf>
    <xf numFmtId="0" fontId="113" fillId="0" borderId="0" xfId="169" applyFont="1" applyAlignment="1">
      <alignment horizontal="left" vertical="center"/>
    </xf>
  </cellXfs>
  <cellStyles count="171">
    <cellStyle name="20 % – Zvýraznění1" xfId="7" xr:uid="{48EA4D3F-03F8-42AC-8F13-F604AFF3EF5A}"/>
    <cellStyle name="20 % – Zvýraznění2" xfId="8" xr:uid="{98F8E7CC-EF4D-4112-BAE1-6965D328A9A1}"/>
    <cellStyle name="20 % – Zvýraznění3" xfId="9" xr:uid="{DEF210DC-D6E1-4BCB-9945-4FFE6A72BBA9}"/>
    <cellStyle name="20 % – Zvýraznění4" xfId="10" xr:uid="{3467157C-9C76-45E9-A686-D0335D40E774}"/>
    <cellStyle name="20 % – Zvýraznění5" xfId="11" xr:uid="{EDB6FC79-0F8C-4AA0-8167-84F392D2E4E7}"/>
    <cellStyle name="20 % – Zvýraznění6" xfId="12" xr:uid="{7D5BEE91-62A6-424F-9656-CA64B092ED5F}"/>
    <cellStyle name="40 % – Zvýraznění1" xfId="13" xr:uid="{5A0E4002-6C43-4232-85BE-4D27EF22C201}"/>
    <cellStyle name="40 % – Zvýraznění2" xfId="14" xr:uid="{35A99EFD-07FB-4143-9D8A-D8A58A3B7836}"/>
    <cellStyle name="40 % – Zvýraznění3" xfId="15" xr:uid="{07D922F8-07D6-4ECC-AC36-49E2C4C0E941}"/>
    <cellStyle name="40 % – Zvýraznění4" xfId="16" xr:uid="{58314B6F-B08F-49F2-BD8C-2D7BCDF197DB}"/>
    <cellStyle name="40 % – Zvýraznění5" xfId="17" xr:uid="{5916281A-E1B4-4C1A-A16D-3CB080BC3430}"/>
    <cellStyle name="40 % – Zvýraznění6" xfId="18" xr:uid="{40BE6824-946C-47B1-B61C-8C3C21479100}"/>
    <cellStyle name="60 % – Zvýraznění1" xfId="19" xr:uid="{FDB1394C-9666-4C2F-BAFE-68F5946D646A}"/>
    <cellStyle name="60 % – Zvýraznění2" xfId="20" xr:uid="{DC38F996-387F-416E-A1AB-E2947ED86C22}"/>
    <cellStyle name="60 % – Zvýraznění3" xfId="21" xr:uid="{7D6CCE3B-5F7D-489B-A5DF-D7C8EF0DC51D}"/>
    <cellStyle name="60 % – Zvýraznění4" xfId="22" xr:uid="{B7683CB3-886A-4C62-93ED-DA61A2F7F075}"/>
    <cellStyle name="60 % – Zvýraznění5" xfId="23" xr:uid="{84CCAC07-2B02-46C1-A31C-73B8C355D10E}"/>
    <cellStyle name="60 % – Zvýraznění6" xfId="24" xr:uid="{9F6F0CE7-DF8B-4362-BECF-4C2A2CF87782}"/>
    <cellStyle name="Celkem" xfId="25" xr:uid="{DDEA24A8-80F0-4260-AD30-B31CBE2ED6A3}"/>
    <cellStyle name="Celkem 2" xfId="54" xr:uid="{6CDD264F-608E-4B4E-9E70-EC8013FD106B}"/>
    <cellStyle name="Celkem 2 2" xfId="77" xr:uid="{7D35E669-98C8-46B5-93A6-EF3A8C45D3D2}"/>
    <cellStyle name="Celkem 2 3" xfId="109" xr:uid="{333F33DB-ED17-47F5-BDE8-216566BA9A30}"/>
    <cellStyle name="Celkem 2 3 2" xfId="147" xr:uid="{F3B14B12-4FFD-4BDF-9645-F2DD50FE9D51}"/>
    <cellStyle name="Celkem 2 3 3" xfId="94" xr:uid="{12DDCCF9-2FA8-44D2-9BB3-482C1FB81B69}"/>
    <cellStyle name="Celkem 2 4" xfId="131" xr:uid="{74208D9A-2519-445C-9C80-B87ED65F1AB5}"/>
    <cellStyle name="Celkem 3" xfId="65" xr:uid="{D530B2EA-AC0D-4594-90E9-FC4532B2418C}"/>
    <cellStyle name="Celkem 3 2" xfId="82" xr:uid="{6B9FF978-0FC2-4F9B-8091-24B5584D0D21}"/>
    <cellStyle name="Celkem 3 2 2" xfId="162" xr:uid="{5F9EE028-2C31-496E-B049-96FC8BEC486A}"/>
    <cellStyle name="Celkem 3 2 3" xfId="121" xr:uid="{5D1B5576-B6DC-44D6-AD39-9C768BBFD857}"/>
    <cellStyle name="Celkem 3 3" xfId="114" xr:uid="{25F49827-7AF8-467E-B7A0-AF6A252D4EEC}"/>
    <cellStyle name="Celkem 3 3 2" xfId="152" xr:uid="{AA6D7E31-575F-4132-8909-CA8CEE43DB48}"/>
    <cellStyle name="Celkem 3 3 3" xfId="136" xr:uid="{5AB1D45E-D821-41EC-85BF-A0C3F5517126}"/>
    <cellStyle name="Celkem 4" xfId="71" xr:uid="{2942C1ED-27D5-45CB-89DB-D3AD912D4317}"/>
    <cellStyle name="Celkem 4 2" xfId="157" xr:uid="{222BBF72-5FD9-469C-A936-5EDD9C4DBB6F}"/>
    <cellStyle name="Celkem 4 3" xfId="99" xr:uid="{9BA8E0B7-1911-4684-8AE1-F6311E2B77C7}"/>
    <cellStyle name="Celkem 5" xfId="103" xr:uid="{FEA30190-8E5D-41B7-BD5A-FD0CA0267EC6}"/>
    <cellStyle name="Celkem 5 2" xfId="141" xr:uid="{4326B557-5FAD-475D-BBA8-32D6A18F2471}"/>
    <cellStyle name="Celkem 5 3" xfId="126" xr:uid="{C0F052E6-A6ED-4A7F-B958-5E2B83A458E9}"/>
    <cellStyle name="Comma [0]_250496_headcount" xfId="26" xr:uid="{3885AFC8-F09D-47FD-97D9-D7CC51693037}"/>
    <cellStyle name="Comma_250496_headcount" xfId="27" xr:uid="{45879A6B-CD17-4BD1-BFC4-4A2E85581251}"/>
    <cellStyle name="Currency [0]_250496_headcount" xfId="28" xr:uid="{D2182082-A923-41A2-8E3C-C4D912801233}"/>
    <cellStyle name="Currency_250496_headcount" xfId="29" xr:uid="{8BC199B0-C80A-46B5-93F0-A2981C8AC031}"/>
    <cellStyle name="Hypertextové prepojenie 2" xfId="170" xr:uid="{79EA5D52-3F42-4699-BFF4-A0988ADE1806}"/>
    <cellStyle name="Chybně" xfId="30" xr:uid="{6D300D98-C425-469B-AB97-1DDBC3BB183D}"/>
    <cellStyle name="Kontrolní buňka" xfId="31" xr:uid="{DD240776-A655-4D62-806E-92B8FFF7706B}"/>
    <cellStyle name="Nadpis 1 2" xfId="32" xr:uid="{B8EF9226-05FE-4FBD-A9A4-0A463D102D2A}"/>
    <cellStyle name="Nadpis 2 2" xfId="33" xr:uid="{D121E0CC-2AE7-4FF9-B6EB-9E390B08C086}"/>
    <cellStyle name="Nadpis 3 2" xfId="34" xr:uid="{70DF45AA-6824-4737-8F32-9158E72EF9AE}"/>
    <cellStyle name="Nadpis 3 2 2" xfId="66" xr:uid="{DC2FE934-2505-47DD-B460-F9543D00A5DC}"/>
    <cellStyle name="Nadpis 3 2 2 2" xfId="115" xr:uid="{120B9F54-AA8C-4C9D-9054-55B4EC9F8588}"/>
    <cellStyle name="Nadpis 3 2 2 2 2" xfId="100" xr:uid="{A2D8237C-14EA-433B-8B88-428B6CC95D36}"/>
    <cellStyle name="Nadpis 3 2 2 3" xfId="102" xr:uid="{4436D558-C156-46F0-A402-D90FB72169C4}"/>
    <cellStyle name="Nadpis 3 2 3" xfId="72" xr:uid="{5B907A56-6283-4661-9A70-19BB7628A34D}"/>
    <cellStyle name="Nadpis 3 2 3 2" xfId="101" xr:uid="{BA991D3C-EC21-4CC9-8381-A4DF330C5706}"/>
    <cellStyle name="Nadpis 3 2 4" xfId="104" xr:uid="{E831DB9C-B4A4-4305-A4A6-E0C0CAA4AB6B}"/>
    <cellStyle name="Nadpis 3 2 4 2" xfId="142" xr:uid="{E8CFF2AC-50EC-4350-A999-4F0A6DBDF48C}"/>
    <cellStyle name="Nadpis 4 2" xfId="35" xr:uid="{44A1A976-BFFA-405C-B280-F97F985896C0}"/>
    <cellStyle name="Název" xfId="36" xr:uid="{539077D2-0015-4D1A-BBD2-1ED6C8983C5E}"/>
    <cellStyle name="Neutrální" xfId="37" xr:uid="{FA057987-9558-430B-8C6C-9ABA830C8047}"/>
    <cellStyle name="Normal_250496_headcount" xfId="38" xr:uid="{27C37E0D-28FC-49A6-B111-1C3A46E96F3E}"/>
    <cellStyle name="Normálna" xfId="0" builtinId="0"/>
    <cellStyle name="Normálna 10" xfId="169" xr:uid="{A04F74DA-1ED1-4DCE-A6C0-7723FD0EBCB6}"/>
    <cellStyle name="Normálna 2" xfId="1" xr:uid="{859FAEDD-A286-4F2F-8E4A-6F2BB4424B80}"/>
    <cellStyle name="Normálna 2 2" xfId="2" xr:uid="{4591E526-BF4A-4532-BD1F-B308E72EB814}"/>
    <cellStyle name="Normálna 2 2 2" xfId="59" xr:uid="{DF46343E-3867-4940-887A-7DFC7CA1C1E2}"/>
    <cellStyle name="Normálna 2 3" xfId="60" xr:uid="{4DF95517-011F-421C-B57E-7A5663789CC6}"/>
    <cellStyle name="Normálna 3" xfId="5" xr:uid="{12FB66AC-F238-42DA-B25F-8B6113D3F381}"/>
    <cellStyle name="Normálna 4" xfId="6" xr:uid="{86B60461-CE7B-4DC8-916F-D0DC2F585EE0}"/>
    <cellStyle name="Normálna 5" xfId="61" xr:uid="{AC33A37E-5418-4B00-9B02-42E0576EBC39}"/>
    <cellStyle name="Normálna 6" xfId="64" xr:uid="{11B68EFB-B46A-4C7B-97C0-DD839A396C73}"/>
    <cellStyle name="Normálna 7" xfId="87" xr:uid="{9805F7D6-EF78-4BE9-940A-148E810CBC92}"/>
    <cellStyle name="Normálna 7 2" xfId="167" xr:uid="{981F06FE-89DF-472B-B267-94759412828C}"/>
    <cellStyle name="Normálna 8" xfId="88" xr:uid="{7E552965-AFE4-49EB-9955-511B8AFD5D04}"/>
    <cellStyle name="Normálna 8 2" xfId="120" xr:uid="{7F5896DC-1552-419C-9F04-00BCA32A2641}"/>
    <cellStyle name="Normálna 9" xfId="168" xr:uid="{40E50255-B05E-4828-86D8-72E451EAF18A}"/>
    <cellStyle name="normálne 2" xfId="62" xr:uid="{8434CE95-A92E-41A1-9BC3-5DC6A515E2B6}"/>
    <cellStyle name="Normálne 3" xfId="89" xr:uid="{396AA7EA-A838-49D4-93D2-5FB9B338AEC2}"/>
    <cellStyle name="normálne 7" xfId="3" xr:uid="{7BAE6399-B435-4AD8-B95C-7E698B2D16C2}"/>
    <cellStyle name="normální 2 2" xfId="4" xr:uid="{946C59D3-B10F-4224-994D-DFF645A688D5}"/>
    <cellStyle name="normální_elektro tabulka" xfId="39" xr:uid="{A9D10C99-B9F1-4563-AA74-47C3988411EF}"/>
    <cellStyle name="Poznámka 2" xfId="40" xr:uid="{E1469DBE-2961-4900-884C-8634DFE157CF}"/>
    <cellStyle name="Poznámka 2 2" xfId="55" xr:uid="{0D972EC2-92AD-4EC3-8C81-8F0C66E5DCEB}"/>
    <cellStyle name="Poznámka 2 2 2" xfId="78" xr:uid="{E7E45E7F-19FF-470C-BD15-2648F1BD6EF9}"/>
    <cellStyle name="Poznámka 2 2 3" xfId="110" xr:uid="{622BDD95-C5BA-4A35-8DA5-A087C98BD21D}"/>
    <cellStyle name="Poznámka 2 2 3 2" xfId="148" xr:uid="{39AF2138-E611-4C12-BB4C-11F863B29234}"/>
    <cellStyle name="Poznámka 2 2 3 3" xfId="93" xr:uid="{77E58489-3D5C-485F-ABA7-1BBA55031173}"/>
    <cellStyle name="Poznámka 2 2 4" xfId="132" xr:uid="{40C9CB32-8CDB-4AE4-8A44-560BF55A3687}"/>
    <cellStyle name="Poznámka 2 3" xfId="67" xr:uid="{5345275B-8A63-41D9-8A96-8CC863BDF1B4}"/>
    <cellStyle name="Poznámka 2 3 2" xfId="83" xr:uid="{FDEA5C5A-1C1C-4574-B9DB-386CAA83837E}"/>
    <cellStyle name="Poznámka 2 3 2 2" xfId="163" xr:uid="{0A4064AC-91C0-44D2-96D0-74CA9622334F}"/>
    <cellStyle name="Poznámka 2 3 2 3" xfId="122" xr:uid="{61FAC086-D172-4555-B7C1-B12B557DFA61}"/>
    <cellStyle name="Poznámka 2 3 3" xfId="116" xr:uid="{36C772D0-8E7B-461D-8D69-FFE51E0B57B9}"/>
    <cellStyle name="Poznámka 2 3 3 2" xfId="153" xr:uid="{6165EC10-4421-48B4-8C0F-C73CC1D4D5C4}"/>
    <cellStyle name="Poznámka 2 3 3 3" xfId="137" xr:uid="{D12DDA30-FA0F-431C-9681-8C2FCA031B94}"/>
    <cellStyle name="Poznámka 2 4" xfId="73" xr:uid="{9CD59752-C04E-482B-B62A-2AED5E2EA410}"/>
    <cellStyle name="Poznámka 2 4 2" xfId="158" xr:uid="{11BBC0C8-4314-4400-8840-F2A417923A43}"/>
    <cellStyle name="Poznámka 2 4 3" xfId="98" xr:uid="{0B8A0BF1-E8FB-4417-83A3-A02655412551}"/>
    <cellStyle name="Poznámka 2 5" xfId="105" xr:uid="{978F9BF3-DB73-4E89-9C80-5F94E5F7D921}"/>
    <cellStyle name="Poznámka 2 5 2" xfId="143" xr:uid="{59B8FA3E-9E1B-4A56-8903-CE1F845C77E9}"/>
    <cellStyle name="Poznámka 2 5 3" xfId="127" xr:uid="{C128C52D-65B8-4A11-B6AF-D9828D2B0831}"/>
    <cellStyle name="Propojená buňka" xfId="41" xr:uid="{995AD70F-1870-4506-95D6-279F43E249B0}"/>
    <cellStyle name="Správně" xfId="42" xr:uid="{484C239D-006B-4A2A-A97D-56CA59E567C5}"/>
    <cellStyle name="Text upozornění" xfId="43" xr:uid="{75C00C6C-CBE1-4C8E-B016-0308F62A59ED}"/>
    <cellStyle name="Vstup 2" xfId="44" xr:uid="{AA078A53-BEF3-40E8-8E93-7B19F331CDE9}"/>
    <cellStyle name="Vstup 2 2" xfId="56" xr:uid="{78FC37CE-C4DD-4211-A3CC-F84B13D80965}"/>
    <cellStyle name="Vstup 2 2 2" xfId="79" xr:uid="{06E5C4B7-A72D-4083-A98B-A14A9AE21696}"/>
    <cellStyle name="Vstup 2 2 3" xfId="111" xr:uid="{DBDA816F-2809-40BC-812D-53B5E9C29664}"/>
    <cellStyle name="Vstup 2 2 3 2" xfId="149" xr:uid="{7F113E21-E79A-41AC-9BC5-1CE1CD00D39A}"/>
    <cellStyle name="Vstup 2 2 3 3" xfId="92" xr:uid="{2E89CE14-571C-4003-B100-8E49B734608E}"/>
    <cellStyle name="Vstup 2 2 4" xfId="133" xr:uid="{30FAA428-DFFE-4EA5-82BE-A38B4FC06136}"/>
    <cellStyle name="Vstup 2 3" xfId="68" xr:uid="{411E8BB5-38F9-479C-BB4B-F0A6DCC23A2E}"/>
    <cellStyle name="Vstup 2 3 2" xfId="84" xr:uid="{916AD6F4-8EE9-45C7-8846-579EE1459015}"/>
    <cellStyle name="Vstup 2 3 2 2" xfId="164" xr:uid="{B623BA91-6CDC-490E-9336-0B772E53B4C6}"/>
    <cellStyle name="Vstup 2 3 2 3" xfId="123" xr:uid="{5E489F51-A78D-4F3E-8712-709D17171D45}"/>
    <cellStyle name="Vstup 2 3 3" xfId="117" xr:uid="{CD8232B3-54F5-49CA-AF9E-5AFD81D8EB2D}"/>
    <cellStyle name="Vstup 2 3 3 2" xfId="154" xr:uid="{475140F3-FAD3-43A4-BA3F-6E497A2C27D9}"/>
    <cellStyle name="Vstup 2 3 3 3" xfId="138" xr:uid="{924D03B0-A805-434F-9DE6-0BEF7BFE6D74}"/>
    <cellStyle name="Vstup 2 4" xfId="74" xr:uid="{2E38DE1D-F9D0-42A4-965A-9F1185A605BD}"/>
    <cellStyle name="Vstup 2 4 2" xfId="159" xr:uid="{6F6E06BF-97AF-4205-9083-1E43F50AF90E}"/>
    <cellStyle name="Vstup 2 4 3" xfId="97" xr:uid="{83D86C5F-0F65-4504-9002-8900AB6524F8}"/>
    <cellStyle name="Vstup 2 5" xfId="106" xr:uid="{3147B696-5580-4B99-B9A2-961DD2B024C9}"/>
    <cellStyle name="Vstup 2 5 2" xfId="144" xr:uid="{5F923CBC-31E5-4014-B810-5F09911E123D}"/>
    <cellStyle name="Vstup 2 5 3" xfId="128" xr:uid="{72472C93-BC0D-40AF-BF36-E79F5C4FA603}"/>
    <cellStyle name="Výpočet 2" xfId="45" xr:uid="{12CF23EE-96C9-414E-82F9-42AA5E9D22AB}"/>
    <cellStyle name="Výpočet 2 2" xfId="57" xr:uid="{43BFEFF4-ECA1-4F07-B6F3-4248A87E8805}"/>
    <cellStyle name="Výpočet 2 2 2" xfId="80" xr:uid="{849D488E-DB3F-43BA-85C4-F61858C47349}"/>
    <cellStyle name="Výpočet 2 2 3" xfId="112" xr:uid="{AC97BF46-38A5-4C09-A02D-7161DC53F434}"/>
    <cellStyle name="Výpočet 2 2 3 2" xfId="150" xr:uid="{E1F483E6-F0C1-49ED-B09B-6E7A44796B86}"/>
    <cellStyle name="Výpočet 2 2 3 3" xfId="91" xr:uid="{7CD33954-1224-4E79-819D-2FBC9322F3F4}"/>
    <cellStyle name="Výpočet 2 2 4" xfId="134" xr:uid="{6450F88D-4779-404B-B317-E6A8BAB1150C}"/>
    <cellStyle name="Výpočet 2 3" xfId="69" xr:uid="{46FAAB5A-1CDD-4EB9-86B1-F48B2EDAEF73}"/>
    <cellStyle name="Výpočet 2 3 2" xfId="85" xr:uid="{90A1DA0C-37CB-4A3D-8FEF-659CE1E1308F}"/>
    <cellStyle name="Výpočet 2 3 2 2" xfId="165" xr:uid="{2AD64CAD-DC3F-4FBE-9C7B-CF0F467B7E74}"/>
    <cellStyle name="Výpočet 2 3 2 3" xfId="124" xr:uid="{F18A309E-D592-4CB8-A87A-F57DC7E3313B}"/>
    <cellStyle name="Výpočet 2 3 3" xfId="118" xr:uid="{90A2FFA5-1933-4CC5-8C71-80960897C2B8}"/>
    <cellStyle name="Výpočet 2 3 3 2" xfId="155" xr:uid="{6B181002-48F6-4157-9B1A-C3A00C24C993}"/>
    <cellStyle name="Výpočet 2 3 3 3" xfId="139" xr:uid="{BEE58881-A6EF-48F4-8CB9-C0524AED3E11}"/>
    <cellStyle name="Výpočet 2 4" xfId="75" xr:uid="{1C6B0008-4191-4E82-B8EC-0BF8B69C82EC}"/>
    <cellStyle name="Výpočet 2 4 2" xfId="160" xr:uid="{079E7754-ED0F-4D05-8309-EBF1FCA68E7A}"/>
    <cellStyle name="Výpočet 2 4 3" xfId="96" xr:uid="{B8B780D7-4A1A-4CFA-897B-616766A502B0}"/>
    <cellStyle name="Výpočet 2 5" xfId="107" xr:uid="{2BFBD9E5-9373-4E1C-BB1C-AA1CD9AA09AD}"/>
    <cellStyle name="Výpočet 2 5 2" xfId="145" xr:uid="{59D5B507-1D9B-4487-81CF-188D06DD24B7}"/>
    <cellStyle name="Výpočet 2 5 3" xfId="129" xr:uid="{2FE25863-0D8C-4C83-BA4F-06DF816A0055}"/>
    <cellStyle name="Výstup 2" xfId="46" xr:uid="{DAA4C76A-19E4-4D4F-883B-32256003CA07}"/>
    <cellStyle name="Výstup 2 2" xfId="58" xr:uid="{CCD3D8AC-CA92-42A5-9B21-F4554F3C6D9B}"/>
    <cellStyle name="Výstup 2 2 2" xfId="81" xr:uid="{3AFE01AD-E9F4-4E02-AFE5-43197E8FEA98}"/>
    <cellStyle name="Výstup 2 2 3" xfId="113" xr:uid="{E00A6201-E4EF-429C-85C6-FD281594FA3C}"/>
    <cellStyle name="Výstup 2 2 3 2" xfId="151" xr:uid="{BEFBDDA2-4F2F-44A5-B1D0-9155054A92D7}"/>
    <cellStyle name="Výstup 2 2 3 3" xfId="90" xr:uid="{67954CA5-45FE-4A48-B28E-A3920677B51C}"/>
    <cellStyle name="Výstup 2 2 4" xfId="135" xr:uid="{1A0D93D7-F76D-4E83-95BA-033705B1DDAA}"/>
    <cellStyle name="Výstup 2 3" xfId="70" xr:uid="{72AA9F61-6B78-4B12-B4CF-19046503A479}"/>
    <cellStyle name="Výstup 2 3 2" xfId="86" xr:uid="{435A9ECF-204E-44C7-BE68-10A552347085}"/>
    <cellStyle name="Výstup 2 3 2 2" xfId="166" xr:uid="{2794C2B7-EBD8-41B6-822E-93BFA08600B9}"/>
    <cellStyle name="Výstup 2 3 2 3" xfId="125" xr:uid="{7B69F194-5F08-41FE-AAEF-7A8329A31FD3}"/>
    <cellStyle name="Výstup 2 3 3" xfId="119" xr:uid="{B6674484-FB2C-4CA6-91AA-FFC320F276B2}"/>
    <cellStyle name="Výstup 2 3 3 2" xfId="156" xr:uid="{429934D8-E0EA-4A80-B8FA-774CC99AEF93}"/>
    <cellStyle name="Výstup 2 3 3 3" xfId="140" xr:uid="{F8B1D911-E8A3-4DD3-96DA-AF74F9E2373B}"/>
    <cellStyle name="Výstup 2 4" xfId="76" xr:uid="{EE47BDDF-024E-41B7-9899-4EDF169A9D02}"/>
    <cellStyle name="Výstup 2 4 2" xfId="161" xr:uid="{13595BF1-9B0D-4571-8160-7310485DD613}"/>
    <cellStyle name="Výstup 2 4 3" xfId="95" xr:uid="{89851452-37BD-4B4E-8E2A-CF352EFE5D47}"/>
    <cellStyle name="Výstup 2 5" xfId="108" xr:uid="{188DDBAE-0669-45B3-8950-201EBD8A2BAC}"/>
    <cellStyle name="Výstup 2 5 2" xfId="146" xr:uid="{17B71D69-40E7-4E16-9D23-A2D9E331BC4A}"/>
    <cellStyle name="Výstup 2 5 3" xfId="130" xr:uid="{D55ED073-E352-4C36-B446-BDF9085E0C27}"/>
    <cellStyle name="Vysvětlující text" xfId="47" xr:uid="{5FA04865-39C3-4EF6-82F0-86E7B62BC260}"/>
    <cellStyle name="Vysvetľujúci text 2" xfId="63" xr:uid="{4A8C0AC2-5B7A-4D43-B066-0E2D872A9D16}"/>
    <cellStyle name="Zvýraznění 1" xfId="48" xr:uid="{2ECAE4F3-2AA0-4497-A74F-71C8AE4CF292}"/>
    <cellStyle name="Zvýraznění 2" xfId="49" xr:uid="{B677A926-6636-4D51-B413-521DFA811D79}"/>
    <cellStyle name="Zvýraznění 3" xfId="50" xr:uid="{F81D2F54-3969-4E28-A01F-67998C321497}"/>
    <cellStyle name="Zvýraznění 4" xfId="51" xr:uid="{61730EC6-C64D-4B79-92A1-DEBFCAF8A8B4}"/>
    <cellStyle name="Zvýraznění 5" xfId="52" xr:uid="{9864C70C-C4B8-4EE7-9263-04321EE4C4B0}"/>
    <cellStyle name="Zvýraznění 6" xfId="53" xr:uid="{3F07E8FA-66FA-4C78-8EFC-9F4C671DB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7.png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23813</xdr:colOff>
      <xdr:row>42</xdr:row>
      <xdr:rowOff>101203</xdr:rowOff>
    </xdr:from>
    <xdr:to>
      <xdr:col>11</xdr:col>
      <xdr:colOff>98426</xdr:colOff>
      <xdr:row>43</xdr:row>
      <xdr:rowOff>71437</xdr:rowOff>
    </xdr:to>
    <xdr:pic>
      <xdr:nvPicPr>
        <xdr:cNvPr id="2" name="obrázek 1" descr="EE_logo s ISO">
          <a:extLst>
            <a:ext uri="{FF2B5EF4-FFF2-40B4-BE49-F238E27FC236}">
              <a16:creationId xmlns:a16="http://schemas.microsoft.com/office/drawing/2014/main" id="{2656490F-A4F2-44F8-AB64-41369409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38" y="7264003"/>
          <a:ext cx="1055688" cy="227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38</xdr:row>
      <xdr:rowOff>79375</xdr:rowOff>
    </xdr:from>
    <xdr:to>
      <xdr:col>10</xdr:col>
      <xdr:colOff>4762</xdr:colOff>
      <xdr:row>40</xdr:row>
      <xdr:rowOff>136115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988A5F2-F07B-4F5A-9618-BE3F9A3D9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6508750"/>
          <a:ext cx="1595437" cy="428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0</xdr:row>
      <xdr:rowOff>142875</xdr:rowOff>
    </xdr:from>
    <xdr:to>
      <xdr:col>31</xdr:col>
      <xdr:colOff>0</xdr:colOff>
      <xdr:row>3</xdr:row>
      <xdr:rowOff>38100</xdr:rowOff>
    </xdr:to>
    <xdr:pic>
      <xdr:nvPicPr>
        <xdr:cNvPr id="2" name="Obrázok 3" descr="Podpis mail 1">
          <a:extLst>
            <a:ext uri="{FF2B5EF4-FFF2-40B4-BE49-F238E27FC236}">
              <a16:creationId xmlns:a16="http://schemas.microsoft.com/office/drawing/2014/main" id="{BF6DD8C5-163E-4325-A1A6-12C8382F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0"/>
          <a:ext cx="2009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84944</xdr:colOff>
      <xdr:row>14</xdr:row>
      <xdr:rowOff>24216</xdr:rowOff>
    </xdr:from>
    <xdr:to>
      <xdr:col>31</xdr:col>
      <xdr:colOff>0</xdr:colOff>
      <xdr:row>16</xdr:row>
      <xdr:rowOff>96786</xdr:rowOff>
    </xdr:to>
    <xdr:pic>
      <xdr:nvPicPr>
        <xdr:cNvPr id="3" name="obrázek 1" descr="EE_logo s ISO">
          <a:extLst>
            <a:ext uri="{FF2B5EF4-FFF2-40B4-BE49-F238E27FC236}">
              <a16:creationId xmlns:a16="http://schemas.microsoft.com/office/drawing/2014/main" id="{EE814514-DBBA-4062-98C2-A29FAB9E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8394" y="195666"/>
          <a:ext cx="2124856" cy="415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9</xdr:col>
      <xdr:colOff>76200</xdr:colOff>
      <xdr:row>16</xdr:row>
      <xdr:rowOff>90170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1772F7A8-2761-4EA3-932C-49E2A59EF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71450"/>
          <a:ext cx="1600200" cy="4330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0</xdr:row>
      <xdr:rowOff>142875</xdr:rowOff>
    </xdr:from>
    <xdr:to>
      <xdr:col>31</xdr:col>
      <xdr:colOff>104775</xdr:colOff>
      <xdr:row>3</xdr:row>
      <xdr:rowOff>38100</xdr:rowOff>
    </xdr:to>
    <xdr:pic>
      <xdr:nvPicPr>
        <xdr:cNvPr id="2" name="Obrázok 3" descr="Podpis mail 1">
          <a:extLst>
            <a:ext uri="{FF2B5EF4-FFF2-40B4-BE49-F238E27FC236}">
              <a16:creationId xmlns:a16="http://schemas.microsoft.com/office/drawing/2014/main" id="{D687DD37-5047-4D12-8954-D951890A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84944</xdr:colOff>
      <xdr:row>14</xdr:row>
      <xdr:rowOff>24216</xdr:rowOff>
    </xdr:from>
    <xdr:to>
      <xdr:col>30</xdr:col>
      <xdr:colOff>32289</xdr:colOff>
      <xdr:row>16</xdr:row>
      <xdr:rowOff>96786</xdr:rowOff>
    </xdr:to>
    <xdr:pic>
      <xdr:nvPicPr>
        <xdr:cNvPr id="3" name="obrázek 1" descr="EE_logo s ISO">
          <a:extLst>
            <a:ext uri="{FF2B5EF4-FFF2-40B4-BE49-F238E27FC236}">
              <a16:creationId xmlns:a16="http://schemas.microsoft.com/office/drawing/2014/main" id="{CE14F1C0-1F3C-4A58-A466-EBFFB12FC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8394" y="195666"/>
          <a:ext cx="1785670" cy="415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266377</xdr:colOff>
      <xdr:row>13</xdr:row>
      <xdr:rowOff>104936</xdr:rowOff>
    </xdr:from>
    <xdr:to>
      <xdr:col>9</xdr:col>
      <xdr:colOff>42297</xdr:colOff>
      <xdr:row>16</xdr:row>
      <xdr:rowOff>29468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45E930E6-74AC-422A-A7CA-0165EA964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377" y="104936"/>
          <a:ext cx="1623770" cy="43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0</xdr:row>
      <xdr:rowOff>142875</xdr:rowOff>
    </xdr:from>
    <xdr:to>
      <xdr:col>34</xdr:col>
      <xdr:colOff>104775</xdr:colOff>
      <xdr:row>3</xdr:row>
      <xdr:rowOff>38100</xdr:rowOff>
    </xdr:to>
    <xdr:pic>
      <xdr:nvPicPr>
        <xdr:cNvPr id="2" name="Obrázok 3" descr="Podpis mail 1">
          <a:extLst>
            <a:ext uri="{FF2B5EF4-FFF2-40B4-BE49-F238E27FC236}">
              <a16:creationId xmlns:a16="http://schemas.microsoft.com/office/drawing/2014/main" id="{50CAC24F-6F0C-463D-B2BF-540AC48D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0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84944</xdr:colOff>
      <xdr:row>14</xdr:row>
      <xdr:rowOff>24216</xdr:rowOff>
    </xdr:from>
    <xdr:to>
      <xdr:col>33</xdr:col>
      <xdr:colOff>32289</xdr:colOff>
      <xdr:row>16</xdr:row>
      <xdr:rowOff>96786</xdr:rowOff>
    </xdr:to>
    <xdr:pic>
      <xdr:nvPicPr>
        <xdr:cNvPr id="3" name="obrázek 1" descr="EE_logo s ISO">
          <a:extLst>
            <a:ext uri="{FF2B5EF4-FFF2-40B4-BE49-F238E27FC236}">
              <a16:creationId xmlns:a16="http://schemas.microsoft.com/office/drawing/2014/main" id="{7BABF4DB-244A-4472-B70B-D04819B8A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8394" y="195666"/>
          <a:ext cx="1899970" cy="415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226018</xdr:colOff>
      <xdr:row>13</xdr:row>
      <xdr:rowOff>129152</xdr:rowOff>
    </xdr:from>
    <xdr:to>
      <xdr:col>9</xdr:col>
      <xdr:colOff>1938</xdr:colOff>
      <xdr:row>16</xdr:row>
      <xdr:rowOff>53684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D24404D-A48A-43F1-BD93-991555C1D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18" y="129152"/>
          <a:ext cx="1623770" cy="43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23813</xdr:colOff>
      <xdr:row>42</xdr:row>
      <xdr:rowOff>101203</xdr:rowOff>
    </xdr:from>
    <xdr:to>
      <xdr:col>11</xdr:col>
      <xdr:colOff>98426</xdr:colOff>
      <xdr:row>43</xdr:row>
      <xdr:rowOff>71437</xdr:rowOff>
    </xdr:to>
    <xdr:pic>
      <xdr:nvPicPr>
        <xdr:cNvPr id="2" name="obrázek 1" descr="EE_logo s ISO">
          <a:extLst>
            <a:ext uri="{FF2B5EF4-FFF2-40B4-BE49-F238E27FC236}">
              <a16:creationId xmlns:a16="http://schemas.microsoft.com/office/drawing/2014/main" id="{519D48EE-8354-4BE5-A06F-5D384787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4888" y="7302103"/>
          <a:ext cx="1027113" cy="227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38</xdr:row>
      <xdr:rowOff>79375</xdr:rowOff>
    </xdr:from>
    <xdr:to>
      <xdr:col>10</xdr:col>
      <xdr:colOff>4762</xdr:colOff>
      <xdr:row>40</xdr:row>
      <xdr:rowOff>147320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6F3CB5F9-C8D6-47A6-9336-BB6205825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6556375"/>
          <a:ext cx="1566862" cy="429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169334</xdr:colOff>
      <xdr:row>42</xdr:row>
      <xdr:rowOff>31750</xdr:rowOff>
    </xdr:from>
    <xdr:to>
      <xdr:col>2</xdr:col>
      <xdr:colOff>560918</xdr:colOff>
      <xdr:row>42</xdr:row>
      <xdr:rowOff>232834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1B9705C9-0BEE-4EE1-BEB8-003386BAD08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734" y="7232650"/>
          <a:ext cx="391584" cy="201084"/>
        </a:xfrm>
        <a:prstGeom prst="rect">
          <a:avLst/>
        </a:prstGeom>
      </xdr:spPr>
    </xdr:pic>
    <xdr:clientData/>
  </xdr:twoCellAnchor>
  <xdr:twoCellAnchor editAs="oneCell">
    <xdr:from>
      <xdr:col>2</xdr:col>
      <xdr:colOff>116417</xdr:colOff>
      <xdr:row>43</xdr:row>
      <xdr:rowOff>10584</xdr:rowOff>
    </xdr:from>
    <xdr:to>
      <xdr:col>2</xdr:col>
      <xdr:colOff>476250</xdr:colOff>
      <xdr:row>43</xdr:row>
      <xdr:rowOff>211668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A4CB78A0-7890-4E22-9810-78BDDD75A7F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817" y="7468659"/>
          <a:ext cx="359833" cy="201084"/>
        </a:xfrm>
        <a:prstGeom prst="rect">
          <a:avLst/>
        </a:prstGeom>
      </xdr:spPr>
    </xdr:pic>
    <xdr:clientData/>
  </xdr:twoCellAnchor>
  <xdr:twoCellAnchor editAs="oneCell">
    <xdr:from>
      <xdr:col>6</xdr:col>
      <xdr:colOff>131233</xdr:colOff>
      <xdr:row>42</xdr:row>
      <xdr:rowOff>35983</xdr:rowOff>
    </xdr:from>
    <xdr:to>
      <xdr:col>7</xdr:col>
      <xdr:colOff>5927</xdr:colOff>
      <xdr:row>42</xdr:row>
      <xdr:rowOff>243416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96C27B3D-9520-490C-A674-519D562BF8AB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4608" y="7236883"/>
          <a:ext cx="369994" cy="207433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43</xdr:row>
      <xdr:rowOff>14816</xdr:rowOff>
    </xdr:from>
    <xdr:to>
      <xdr:col>7</xdr:col>
      <xdr:colOff>2752</xdr:colOff>
      <xdr:row>43</xdr:row>
      <xdr:rowOff>211667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024EAA2F-B629-4127-81F2-99ACB0F5986E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2275" y="7472891"/>
          <a:ext cx="409152" cy="196851"/>
        </a:xfrm>
        <a:prstGeom prst="rect">
          <a:avLst/>
        </a:prstGeom>
      </xdr:spPr>
    </xdr:pic>
    <xdr:clientData/>
  </xdr:twoCellAnchor>
  <xdr:twoCellAnchor editAs="oneCell">
    <xdr:from>
      <xdr:col>0</xdr:col>
      <xdr:colOff>259976</xdr:colOff>
      <xdr:row>30</xdr:row>
      <xdr:rowOff>125506</xdr:rowOff>
    </xdr:from>
    <xdr:to>
      <xdr:col>3</xdr:col>
      <xdr:colOff>430307</xdr:colOff>
      <xdr:row>35</xdr:row>
      <xdr:rowOff>138519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26BA6D8A-7E6D-4464-8AE2-628541E67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9976" y="5297581"/>
          <a:ext cx="2494431" cy="8226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0</xdr:row>
      <xdr:rowOff>142875</xdr:rowOff>
    </xdr:from>
    <xdr:to>
      <xdr:col>31</xdr:col>
      <xdr:colOff>0</xdr:colOff>
      <xdr:row>3</xdr:row>
      <xdr:rowOff>38100</xdr:rowOff>
    </xdr:to>
    <xdr:pic>
      <xdr:nvPicPr>
        <xdr:cNvPr id="2" name="Obrázok 3" descr="Podpis mail 1">
          <a:extLst>
            <a:ext uri="{FF2B5EF4-FFF2-40B4-BE49-F238E27FC236}">
              <a16:creationId xmlns:a16="http://schemas.microsoft.com/office/drawing/2014/main" id="{48D8A8EA-CA1B-4CEF-ADB7-00894C391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0"/>
          <a:ext cx="2000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84944</xdr:colOff>
      <xdr:row>14</xdr:row>
      <xdr:rowOff>24216</xdr:rowOff>
    </xdr:from>
    <xdr:to>
      <xdr:col>31</xdr:col>
      <xdr:colOff>0</xdr:colOff>
      <xdr:row>16</xdr:row>
      <xdr:rowOff>96786</xdr:rowOff>
    </xdr:to>
    <xdr:pic>
      <xdr:nvPicPr>
        <xdr:cNvPr id="3" name="obrázek 1" descr="EE_logo s ISO">
          <a:extLst>
            <a:ext uri="{FF2B5EF4-FFF2-40B4-BE49-F238E27FC236}">
              <a16:creationId xmlns:a16="http://schemas.microsoft.com/office/drawing/2014/main" id="{58B7DBE7-24E8-424A-8F45-9B1FBD5E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8869" y="195666"/>
          <a:ext cx="2115331" cy="415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14</xdr:row>
      <xdr:rowOff>19050</xdr:rowOff>
    </xdr:from>
    <xdr:to>
      <xdr:col>9</xdr:col>
      <xdr:colOff>17145</xdr:colOff>
      <xdr:row>16</xdr:row>
      <xdr:rowOff>109220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53F44B8D-7E6C-4010-99F9-D98C2808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90500"/>
          <a:ext cx="1598295" cy="4330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0</xdr:row>
      <xdr:rowOff>142875</xdr:rowOff>
    </xdr:from>
    <xdr:to>
      <xdr:col>31</xdr:col>
      <xdr:colOff>104775</xdr:colOff>
      <xdr:row>3</xdr:row>
      <xdr:rowOff>38100</xdr:rowOff>
    </xdr:to>
    <xdr:pic>
      <xdr:nvPicPr>
        <xdr:cNvPr id="2" name="Obrázok 3" descr="Podpis mail 1">
          <a:extLst>
            <a:ext uri="{FF2B5EF4-FFF2-40B4-BE49-F238E27FC236}">
              <a16:creationId xmlns:a16="http://schemas.microsoft.com/office/drawing/2014/main" id="{4CCB10BC-B782-4500-B7AC-8B95777AF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0"/>
          <a:ext cx="1524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84944</xdr:colOff>
      <xdr:row>14</xdr:row>
      <xdr:rowOff>24216</xdr:rowOff>
    </xdr:from>
    <xdr:to>
      <xdr:col>30</xdr:col>
      <xdr:colOff>32289</xdr:colOff>
      <xdr:row>16</xdr:row>
      <xdr:rowOff>96786</xdr:rowOff>
    </xdr:to>
    <xdr:pic>
      <xdr:nvPicPr>
        <xdr:cNvPr id="3" name="obrázek 1" descr="EE_logo s ISO">
          <a:extLst>
            <a:ext uri="{FF2B5EF4-FFF2-40B4-BE49-F238E27FC236}">
              <a16:creationId xmlns:a16="http://schemas.microsoft.com/office/drawing/2014/main" id="{AD718500-4F86-4A3F-9BA6-D571C663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8869" y="195666"/>
          <a:ext cx="1766620" cy="415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237802</xdr:colOff>
      <xdr:row>14</xdr:row>
      <xdr:rowOff>19211</xdr:rowOff>
    </xdr:from>
    <xdr:to>
      <xdr:col>9</xdr:col>
      <xdr:colOff>21342</xdr:colOff>
      <xdr:row>16</xdr:row>
      <xdr:rowOff>115193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B3418D42-D379-4948-8035-1AF3A7AB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802" y="190661"/>
          <a:ext cx="1621865" cy="43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0A5B-39DA-497E-9CEE-F94EC5A3A87A}">
  <dimension ref="A1:J49"/>
  <sheetViews>
    <sheetView topLeftCell="A28" zoomScaleNormal="100" workbookViewId="0">
      <selection activeCell="B46" sqref="B46"/>
    </sheetView>
  </sheetViews>
  <sheetFormatPr defaultColWidth="9.1796875" defaultRowHeight="14.5"/>
  <cols>
    <col min="1" max="1" width="5.26953125" style="14" customWidth="1"/>
    <col min="2" max="2" width="62.81640625" style="14" customWidth="1"/>
    <col min="3" max="3" width="34.81640625" style="1" customWidth="1"/>
    <col min="4" max="16384" width="9.1796875" style="14"/>
  </cols>
  <sheetData>
    <row r="1" spans="1:10">
      <c r="A1" s="22"/>
      <c r="B1" s="23" t="s">
        <v>0</v>
      </c>
      <c r="C1" s="15"/>
    </row>
    <row r="2" spans="1:10" ht="15.5">
      <c r="A2" s="24"/>
      <c r="B2" s="21" t="s">
        <v>1</v>
      </c>
      <c r="C2" s="19"/>
    </row>
    <row r="3" spans="1:10" ht="10.9" customHeight="1">
      <c r="A3" s="24"/>
      <c r="B3" s="21"/>
      <c r="C3" s="19"/>
    </row>
    <row r="4" spans="1:10" ht="16" thickBot="1">
      <c r="A4" s="26"/>
      <c r="B4" s="27" t="s">
        <v>2</v>
      </c>
      <c r="C4" s="28"/>
    </row>
    <row r="5" spans="1:10" ht="17">
      <c r="A5" s="18"/>
      <c r="B5" s="25" t="s">
        <v>3</v>
      </c>
      <c r="C5" s="20"/>
    </row>
    <row r="6" spans="1:10" ht="17">
      <c r="A6" s="29"/>
      <c r="B6" s="35" t="s">
        <v>4</v>
      </c>
      <c r="C6" s="36"/>
    </row>
    <row r="7" spans="1:10">
      <c r="A7" s="29">
        <v>1</v>
      </c>
      <c r="B7" s="37" t="s">
        <v>5</v>
      </c>
      <c r="C7" s="38">
        <f>'Strojno-tech. cast'!H115</f>
        <v>0</v>
      </c>
      <c r="E7" s="31" t="s">
        <v>6</v>
      </c>
      <c r="F7" s="31"/>
      <c r="G7" s="31"/>
      <c r="H7" s="31"/>
      <c r="I7" s="31"/>
      <c r="J7" s="31"/>
    </row>
    <row r="8" spans="1:10">
      <c r="A8" s="29"/>
      <c r="B8" s="37" t="s">
        <v>7</v>
      </c>
      <c r="C8" s="38"/>
    </row>
    <row r="9" spans="1:10">
      <c r="A9" s="29">
        <v>2</v>
      </c>
      <c r="B9" s="30" t="s">
        <v>8</v>
      </c>
      <c r="C9" s="32">
        <f>'PS41 DEMONTÁZ'!H55</f>
        <v>0</v>
      </c>
    </row>
    <row r="10" spans="1:10">
      <c r="A10" s="29">
        <v>3</v>
      </c>
      <c r="B10" s="30" t="s">
        <v>9</v>
      </c>
      <c r="C10" s="32">
        <f>'PS42 AKUMULACIA TEPLA'!H379</f>
        <v>0</v>
      </c>
    </row>
    <row r="11" spans="1:10">
      <c r="A11" s="29">
        <v>4</v>
      </c>
      <c r="B11" s="30" t="s">
        <v>10</v>
      </c>
      <c r="C11" s="32">
        <f>'Armatury rucne'!Q64</f>
        <v>0</v>
      </c>
    </row>
    <row r="12" spans="1:10">
      <c r="A12" s="29">
        <v>5</v>
      </c>
      <c r="B12" s="30" t="s">
        <v>11</v>
      </c>
      <c r="C12" s="32">
        <f>'Armatury s pohonom'!R21</f>
        <v>0</v>
      </c>
    </row>
    <row r="13" spans="1:10" ht="15.5">
      <c r="A13" s="29"/>
      <c r="B13" s="39" t="s">
        <v>12</v>
      </c>
      <c r="C13" s="40">
        <f>SUM(C7:C12)</f>
        <v>0</v>
      </c>
    </row>
    <row r="14" spans="1:10" ht="17">
      <c r="A14" s="29"/>
      <c r="B14" s="35" t="s">
        <v>13</v>
      </c>
      <c r="C14" s="36"/>
    </row>
    <row r="15" spans="1:10">
      <c r="A15" s="29">
        <v>12</v>
      </c>
      <c r="B15" s="30" t="s">
        <v>14</v>
      </c>
      <c r="C15" s="32">
        <f>'PS43 Rekapitulacia'!AE29</f>
        <v>0</v>
      </c>
    </row>
    <row r="16" spans="1:10">
      <c r="A16" s="29">
        <v>13</v>
      </c>
      <c r="B16" s="30" t="s">
        <v>15</v>
      </c>
      <c r="C16" s="32">
        <f>'PS43 Rekapitulacia'!AE30</f>
        <v>0</v>
      </c>
    </row>
    <row r="17" spans="1:8">
      <c r="A17" s="29">
        <v>14</v>
      </c>
      <c r="B17" s="30" t="s">
        <v>16</v>
      </c>
      <c r="C17" s="32">
        <f>'PS44 Rekapitulacia'!AE28</f>
        <v>0</v>
      </c>
    </row>
    <row r="18" spans="1:8">
      <c r="A18" s="29"/>
      <c r="B18" s="30"/>
      <c r="C18" s="32"/>
    </row>
    <row r="19" spans="1:8" ht="15.5">
      <c r="A19" s="29"/>
      <c r="B19" s="39" t="s">
        <v>17</v>
      </c>
      <c r="C19" s="40">
        <f>SUM(C15:C17)</f>
        <v>0</v>
      </c>
    </row>
    <row r="20" spans="1:8" ht="15.5">
      <c r="A20" s="29"/>
      <c r="B20" s="39"/>
      <c r="C20" s="41"/>
    </row>
    <row r="21" spans="1:8">
      <c r="A21" s="29"/>
      <c r="B21" s="42" t="s">
        <v>18</v>
      </c>
      <c r="C21" s="43"/>
    </row>
    <row r="22" spans="1:8">
      <c r="A22" s="29">
        <v>21</v>
      </c>
      <c r="B22" s="44" t="s">
        <v>19</v>
      </c>
      <c r="C22" s="45">
        <v>0</v>
      </c>
      <c r="E22" s="33" t="s">
        <v>20</v>
      </c>
      <c r="F22" s="33"/>
      <c r="G22" s="33"/>
      <c r="H22" s="33"/>
    </row>
    <row r="23" spans="1:8" ht="25">
      <c r="A23" s="29">
        <v>22</v>
      </c>
      <c r="B23" s="44" t="s">
        <v>21</v>
      </c>
      <c r="C23" s="45">
        <v>0</v>
      </c>
    </row>
    <row r="24" spans="1:8">
      <c r="A24" s="29">
        <v>23</v>
      </c>
      <c r="B24" s="44" t="s">
        <v>22</v>
      </c>
      <c r="C24" s="45">
        <v>0</v>
      </c>
    </row>
    <row r="25" spans="1:8">
      <c r="A25" s="29">
        <v>24</v>
      </c>
      <c r="B25" s="44" t="s">
        <v>23</v>
      </c>
      <c r="C25" s="45">
        <v>0</v>
      </c>
    </row>
    <row r="26" spans="1:8">
      <c r="A26" s="29"/>
      <c r="B26" s="44"/>
      <c r="C26" s="46"/>
    </row>
    <row r="27" spans="1:8" ht="15.5">
      <c r="A27" s="29"/>
      <c r="B27" s="39" t="s">
        <v>24</v>
      </c>
      <c r="C27" s="40">
        <f>SUM(C22:C26)</f>
        <v>0</v>
      </c>
    </row>
    <row r="28" spans="1:8">
      <c r="A28" s="29"/>
      <c r="B28" s="44"/>
      <c r="C28" s="43"/>
    </row>
    <row r="29" spans="1:8">
      <c r="A29" s="29"/>
      <c r="B29" s="42" t="s">
        <v>25</v>
      </c>
      <c r="C29" s="43"/>
    </row>
    <row r="30" spans="1:8">
      <c r="A30" s="29">
        <v>31</v>
      </c>
      <c r="B30" s="44" t="s">
        <v>26</v>
      </c>
      <c r="C30" s="45">
        <v>0</v>
      </c>
    </row>
    <row r="31" spans="1:8">
      <c r="A31" s="29">
        <v>32</v>
      </c>
      <c r="B31" s="44" t="s">
        <v>27</v>
      </c>
      <c r="C31" s="45">
        <v>0</v>
      </c>
    </row>
    <row r="32" spans="1:8">
      <c r="A32" s="29">
        <v>33</v>
      </c>
      <c r="B32" s="44" t="s">
        <v>28</v>
      </c>
      <c r="C32" s="45">
        <v>0</v>
      </c>
    </row>
    <row r="33" spans="1:3">
      <c r="A33" s="29">
        <v>34</v>
      </c>
      <c r="B33" s="44" t="s">
        <v>29</v>
      </c>
      <c r="C33" s="45">
        <v>0</v>
      </c>
    </row>
    <row r="34" spans="1:3">
      <c r="A34" s="29">
        <v>35</v>
      </c>
      <c r="B34" s="44" t="s">
        <v>30</v>
      </c>
      <c r="C34" s="45">
        <v>0</v>
      </c>
    </row>
    <row r="35" spans="1:3">
      <c r="A35" s="29">
        <v>36</v>
      </c>
      <c r="B35" s="44" t="s">
        <v>31</v>
      </c>
      <c r="C35" s="45">
        <v>0</v>
      </c>
    </row>
    <row r="36" spans="1:3" ht="15" customHeight="1">
      <c r="A36" s="29">
        <v>37</v>
      </c>
      <c r="B36" s="44" t="s">
        <v>32</v>
      </c>
      <c r="C36" s="45">
        <v>0</v>
      </c>
    </row>
    <row r="37" spans="1:3" ht="15" customHeight="1">
      <c r="A37" s="29"/>
      <c r="B37" s="42" t="s">
        <v>33</v>
      </c>
      <c r="C37" s="45"/>
    </row>
    <row r="38" spans="1:3">
      <c r="A38" s="29">
        <v>38</v>
      </c>
      <c r="B38" s="44" t="s">
        <v>34</v>
      </c>
      <c r="C38" s="45">
        <v>0</v>
      </c>
    </row>
    <row r="39" spans="1:3">
      <c r="A39" s="29">
        <v>39</v>
      </c>
      <c r="B39" s="47" t="s">
        <v>35</v>
      </c>
      <c r="C39" s="45">
        <v>0</v>
      </c>
    </row>
    <row r="40" spans="1:3">
      <c r="A40" s="29">
        <v>40</v>
      </c>
      <c r="B40" s="44" t="s">
        <v>36</v>
      </c>
      <c r="C40" s="45">
        <v>0</v>
      </c>
    </row>
    <row r="41" spans="1:3">
      <c r="A41" s="29">
        <v>41</v>
      </c>
      <c r="B41" s="44" t="s">
        <v>37</v>
      </c>
      <c r="C41" s="45">
        <v>0</v>
      </c>
    </row>
    <row r="42" spans="1:3" ht="15.5">
      <c r="A42" s="29"/>
      <c r="B42" s="39" t="s">
        <v>38</v>
      </c>
      <c r="C42" s="40">
        <f>SUM(C30:C41)</f>
        <v>0</v>
      </c>
    </row>
    <row r="43" spans="1:3" ht="15.5">
      <c r="A43" s="29"/>
      <c r="B43" s="39"/>
      <c r="C43" s="41"/>
    </row>
    <row r="44" spans="1:3" ht="17">
      <c r="A44" s="29"/>
      <c r="B44" s="35" t="s">
        <v>39</v>
      </c>
      <c r="C44" s="40">
        <f>'Rekapitulácia stavby'!AK26</f>
        <v>0</v>
      </c>
    </row>
    <row r="45" spans="1:3" ht="18.5">
      <c r="A45" s="29"/>
      <c r="B45" s="48"/>
      <c r="C45" s="36"/>
    </row>
    <row r="46" spans="1:3" ht="25">
      <c r="A46" s="29">
        <v>50</v>
      </c>
      <c r="B46" s="44" t="s">
        <v>40</v>
      </c>
      <c r="C46" s="45">
        <v>0</v>
      </c>
    </row>
    <row r="47" spans="1:3">
      <c r="A47" s="29">
        <v>51</v>
      </c>
      <c r="B47" s="44" t="s">
        <v>41</v>
      </c>
      <c r="C47" s="45">
        <v>0</v>
      </c>
    </row>
    <row r="48" spans="1:3">
      <c r="A48" s="29"/>
      <c r="B48" s="49"/>
      <c r="C48" s="36"/>
    </row>
    <row r="49" spans="1:3" ht="19" thickBot="1">
      <c r="A49" s="16"/>
      <c r="B49" s="17" t="s">
        <v>42</v>
      </c>
      <c r="C49" s="34">
        <f>(C46+C44+C42+C27+C19+C13+C47)</f>
        <v>0</v>
      </c>
    </row>
  </sheetData>
  <phoneticPr fontId="34" type="noConversion"/>
  <pageMargins left="0.70866141732283472" right="0.31496062992125984" top="0.55118110236220474" bottom="0.15748031496062992" header="0.31496062992125984" footer="0.31496062992125984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BCD2-7668-473A-83C3-CEF69256E4ED}">
  <dimension ref="A1:CB9949"/>
  <sheetViews>
    <sheetView showGridLines="0" view="pageBreakPreview" topLeftCell="A46" zoomScale="118" zoomScaleNormal="100" zoomScaleSheetLayoutView="118" workbookViewId="0">
      <selection activeCell="G65" sqref="G65:Y65"/>
    </sheetView>
  </sheetViews>
  <sheetFormatPr defaultColWidth="2.7265625" defaultRowHeight="14.15" customHeight="1"/>
  <cols>
    <col min="1" max="1" width="4.81640625" style="307" customWidth="1"/>
    <col min="2" max="2" width="3.26953125" style="307" customWidth="1"/>
    <col min="3" max="5" width="2.7265625" style="307"/>
    <col min="6" max="6" width="3.26953125" style="307" customWidth="1"/>
    <col min="7" max="25" width="2.7265625" style="307"/>
    <col min="26" max="26" width="4" style="307" bestFit="1" customWidth="1"/>
    <col min="27" max="27" width="2.7265625" style="307"/>
    <col min="28" max="28" width="3" style="307" bestFit="1" customWidth="1"/>
    <col min="29" max="30" width="2.7265625" style="307"/>
    <col min="31" max="31" width="9.81640625" style="307" customWidth="1"/>
    <col min="32" max="32" width="2.7265625" style="307"/>
    <col min="33" max="33" width="1.54296875" style="307" customWidth="1"/>
    <col min="34" max="35" width="2.7265625" style="307"/>
    <col min="36" max="36" width="13.453125" style="304" hidden="1" customWidth="1"/>
    <col min="37" max="37" width="0" style="307" hidden="1" customWidth="1"/>
    <col min="38" max="38" width="15" style="304" hidden="1" customWidth="1"/>
    <col min="39" max="43" width="0" style="307" hidden="1" customWidth="1"/>
    <col min="44" max="71" width="2.7265625" style="307" hidden="1" customWidth="1"/>
    <col min="72" max="80" width="0" style="307" hidden="1" customWidth="1"/>
    <col min="81" max="16384" width="2.7265625" style="307"/>
  </cols>
  <sheetData>
    <row r="1" spans="1:80" ht="14.15" hidden="1" customHeight="1">
      <c r="A1" s="302" t="s">
        <v>461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78"/>
      <c r="AK1" s="305" t="s">
        <v>462</v>
      </c>
      <c r="AL1" s="306"/>
      <c r="BY1" s="308"/>
      <c r="BZ1" s="309"/>
      <c r="CA1" s="309"/>
      <c r="CB1" s="309"/>
    </row>
    <row r="2" spans="1:80" ht="14.15" hidden="1" customHeight="1">
      <c r="A2" s="310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80"/>
      <c r="BY2" s="308"/>
      <c r="BZ2" s="309"/>
      <c r="CA2" s="309"/>
      <c r="CB2" s="309"/>
    </row>
    <row r="3" spans="1:80" ht="14.15" hidden="1" customHeight="1">
      <c r="A3" s="310"/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80"/>
      <c r="AK3" s="312" t="s">
        <v>463</v>
      </c>
      <c r="AL3" s="306"/>
      <c r="BY3" s="308"/>
      <c r="BZ3" s="309"/>
      <c r="CA3" s="309"/>
      <c r="CB3" s="309"/>
    </row>
    <row r="4" spans="1:80" ht="14.15" hidden="1" customHeight="1">
      <c r="A4" s="313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82"/>
      <c r="AK4" s="312" t="s">
        <v>464</v>
      </c>
      <c r="AL4" s="306"/>
      <c r="BY4" s="308"/>
      <c r="BZ4" s="309"/>
      <c r="CA4" s="309"/>
      <c r="CB4" s="309"/>
    </row>
    <row r="5" spans="1:80" s="317" customFormat="1" ht="14.15" hidden="1" customHeight="1">
      <c r="A5" s="734" t="s">
        <v>465</v>
      </c>
      <c r="B5" s="734"/>
      <c r="C5" s="734"/>
      <c r="D5" s="734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  <c r="V5" s="734"/>
      <c r="W5" s="734"/>
      <c r="X5" s="734"/>
      <c r="Y5" s="734"/>
      <c r="Z5" s="734"/>
      <c r="AA5" s="734"/>
      <c r="AB5" s="734"/>
      <c r="AC5" s="734"/>
      <c r="AD5" s="734"/>
      <c r="AE5" s="734"/>
      <c r="AF5" s="734"/>
      <c r="AG5" s="734"/>
      <c r="AH5" s="734"/>
      <c r="AI5" s="734"/>
      <c r="AJ5" s="316"/>
      <c r="AK5" s="312"/>
      <c r="AL5" s="306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W5" s="307"/>
      <c r="BY5" s="308"/>
      <c r="BZ5" s="318"/>
      <c r="CA5" s="318"/>
      <c r="CB5" s="318"/>
    </row>
    <row r="6" spans="1:80" ht="14.15" hidden="1" customHeight="1">
      <c r="A6" s="319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78"/>
      <c r="AK6" s="312" t="s">
        <v>466</v>
      </c>
      <c r="AL6" s="321"/>
      <c r="AM6" s="317"/>
      <c r="AN6" s="317"/>
      <c r="AO6" s="317"/>
      <c r="AP6" s="317"/>
      <c r="AQ6" s="317"/>
      <c r="AR6" s="317"/>
      <c r="AS6" s="317"/>
      <c r="AT6" s="317"/>
      <c r="AU6" s="317"/>
      <c r="AV6" s="317"/>
      <c r="AW6" s="317"/>
      <c r="AX6" s="317"/>
      <c r="AY6" s="317"/>
      <c r="AZ6" s="317"/>
      <c r="BA6" s="317"/>
      <c r="BB6" s="317"/>
      <c r="BC6" s="317"/>
      <c r="BD6" s="317"/>
      <c r="BE6" s="317"/>
      <c r="BF6" s="317"/>
      <c r="BG6" s="317"/>
      <c r="BH6" s="317"/>
      <c r="BI6" s="317"/>
      <c r="BJ6" s="317"/>
      <c r="BK6" s="317"/>
      <c r="BL6" s="317"/>
      <c r="BM6" s="317"/>
      <c r="BN6" s="317"/>
      <c r="BO6" s="317"/>
      <c r="BP6" s="317"/>
      <c r="BQ6" s="317"/>
      <c r="BR6" s="317"/>
      <c r="BS6" s="317"/>
      <c r="BT6" s="317"/>
      <c r="BU6" s="317"/>
      <c r="BV6" s="317"/>
      <c r="BW6" s="317"/>
      <c r="BY6" s="308"/>
      <c r="BZ6" s="309"/>
      <c r="CA6" s="309"/>
      <c r="CB6" s="309"/>
    </row>
    <row r="7" spans="1:80" ht="14.15" hidden="1" customHeight="1">
      <c r="A7" s="310" t="s">
        <v>445</v>
      </c>
      <c r="B7" s="311"/>
      <c r="C7" s="311"/>
      <c r="D7" s="735" t="s">
        <v>467</v>
      </c>
      <c r="E7" s="735"/>
      <c r="F7" s="735"/>
      <c r="G7" s="735"/>
      <c r="H7" s="735"/>
      <c r="I7" s="735"/>
      <c r="J7" s="735"/>
      <c r="K7" s="735"/>
      <c r="L7" s="735"/>
      <c r="M7" s="735"/>
      <c r="N7" s="735"/>
      <c r="O7" s="735"/>
      <c r="P7" s="735"/>
      <c r="Q7" s="735"/>
      <c r="R7" s="736"/>
      <c r="S7" s="736"/>
      <c r="T7" s="736"/>
      <c r="U7" s="736"/>
      <c r="V7" s="736"/>
      <c r="W7" s="736"/>
      <c r="X7" s="311" t="s">
        <v>448</v>
      </c>
      <c r="Y7" s="311"/>
      <c r="Z7" s="311"/>
      <c r="AA7" s="311"/>
      <c r="AB7" s="311"/>
      <c r="AC7" s="311"/>
      <c r="AD7" s="311"/>
      <c r="AE7" s="763">
        <v>42736</v>
      </c>
      <c r="AF7" s="763"/>
      <c r="AG7" s="763"/>
      <c r="AH7" s="763"/>
      <c r="AI7" s="764"/>
      <c r="AK7" s="312" t="s">
        <v>468</v>
      </c>
      <c r="AL7" s="306"/>
      <c r="BY7" s="308"/>
      <c r="BZ7" s="309"/>
      <c r="CA7" s="309"/>
      <c r="CB7" s="309"/>
    </row>
    <row r="8" spans="1:80" ht="14.15" hidden="1" customHeight="1">
      <c r="A8" s="310"/>
      <c r="B8" s="311"/>
      <c r="C8" s="311"/>
      <c r="D8" s="735" t="s">
        <v>469</v>
      </c>
      <c r="E8" s="735"/>
      <c r="F8" s="735"/>
      <c r="G8" s="735"/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6"/>
      <c r="S8" s="736"/>
      <c r="T8" s="736"/>
      <c r="U8" s="736"/>
      <c r="V8" s="736"/>
      <c r="W8" s="736"/>
      <c r="X8" s="311" t="s">
        <v>470</v>
      </c>
      <c r="Y8" s="311"/>
      <c r="Z8" s="311"/>
      <c r="AA8" s="311"/>
      <c r="AB8" s="311"/>
      <c r="AC8" s="737" t="s">
        <v>471</v>
      </c>
      <c r="AD8" s="737"/>
      <c r="AE8" s="737"/>
      <c r="AF8" s="737"/>
      <c r="AG8" s="737"/>
      <c r="AH8" s="737"/>
      <c r="AI8" s="765"/>
      <c r="AK8" s="312"/>
      <c r="AL8" s="306"/>
      <c r="BY8" s="308"/>
      <c r="BZ8" s="309"/>
      <c r="CA8" s="309"/>
      <c r="CB8" s="309"/>
    </row>
    <row r="9" spans="1:80" ht="14.15" hidden="1" customHeight="1">
      <c r="A9" s="310"/>
      <c r="B9" s="311"/>
      <c r="C9" s="311"/>
      <c r="D9" s="324" t="s">
        <v>472</v>
      </c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11"/>
      <c r="Y9" s="311"/>
      <c r="Z9" s="311"/>
      <c r="AA9" s="311"/>
      <c r="AB9" s="311"/>
      <c r="AC9" s="323"/>
      <c r="AD9" s="323"/>
      <c r="AE9" s="323"/>
      <c r="AF9" s="323"/>
      <c r="AG9" s="323"/>
      <c r="AH9" s="323"/>
      <c r="AI9" s="384"/>
      <c r="AK9" s="312"/>
      <c r="AL9" s="306"/>
      <c r="BY9" s="308"/>
      <c r="BZ9" s="309"/>
      <c r="CA9" s="309"/>
      <c r="CB9" s="309"/>
    </row>
    <row r="10" spans="1:80" ht="14.15" hidden="1" customHeight="1">
      <c r="A10" s="310" t="s">
        <v>473</v>
      </c>
      <c r="B10" s="311"/>
      <c r="C10" s="311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5"/>
      <c r="T10" s="325"/>
      <c r="U10" s="325"/>
      <c r="V10" s="325"/>
      <c r="W10" s="325"/>
      <c r="X10" s="311" t="s">
        <v>474</v>
      </c>
      <c r="Y10" s="311"/>
      <c r="Z10" s="311"/>
      <c r="AA10" s="311"/>
      <c r="AB10" s="311"/>
      <c r="AC10" s="311"/>
      <c r="AD10" s="311"/>
      <c r="AE10" s="766" t="s">
        <v>453</v>
      </c>
      <c r="AF10" s="766"/>
      <c r="AG10" s="766"/>
      <c r="AH10" s="766"/>
      <c r="AI10" s="767"/>
      <c r="AK10" s="312" t="s">
        <v>475</v>
      </c>
      <c r="AL10" s="328"/>
      <c r="AM10" s="329"/>
      <c r="AN10" s="329"/>
      <c r="AO10" s="329"/>
      <c r="AP10" s="329"/>
      <c r="AQ10" s="329"/>
      <c r="AR10" s="329"/>
      <c r="AS10" s="329"/>
      <c r="BY10" s="309"/>
      <c r="BZ10" s="309"/>
      <c r="CA10" s="309"/>
      <c r="CB10" s="309"/>
    </row>
    <row r="11" spans="1:80" ht="14.15" hidden="1" customHeight="1">
      <c r="A11" s="310"/>
      <c r="B11" s="311"/>
      <c r="C11" s="311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11" t="s">
        <v>476</v>
      </c>
      <c r="Y11" s="311"/>
      <c r="Z11" s="311"/>
      <c r="AA11" s="311"/>
      <c r="AB11" s="311"/>
      <c r="AC11" s="311"/>
      <c r="AD11" s="311"/>
      <c r="AE11" s="766">
        <v>10117</v>
      </c>
      <c r="AF11" s="766"/>
      <c r="AG11" s="766"/>
      <c r="AH11" s="766"/>
      <c r="AI11" s="767"/>
      <c r="AK11" s="312" t="s">
        <v>477</v>
      </c>
      <c r="AL11" s="306"/>
      <c r="BY11" s="309"/>
      <c r="BZ11" s="309"/>
      <c r="CA11" s="309"/>
      <c r="CB11" s="309"/>
    </row>
    <row r="12" spans="1:80" ht="14.15" hidden="1" customHeight="1">
      <c r="A12" s="310" t="s">
        <v>478</v>
      </c>
      <c r="B12" s="311"/>
      <c r="C12" s="311"/>
      <c r="D12" s="326" t="s">
        <v>479</v>
      </c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11" t="s">
        <v>480</v>
      </c>
      <c r="Y12" s="311"/>
      <c r="Z12" s="311"/>
      <c r="AA12" s="311"/>
      <c r="AB12" s="311"/>
      <c r="AC12" s="311"/>
      <c r="AD12" s="311"/>
      <c r="AE12" s="311"/>
      <c r="AF12" s="817"/>
      <c r="AG12" s="770"/>
      <c r="AH12" s="770"/>
      <c r="AI12" s="771"/>
      <c r="AL12" s="306"/>
      <c r="BY12" s="309"/>
      <c r="BZ12" s="309"/>
      <c r="CA12" s="309"/>
      <c r="CB12" s="309"/>
    </row>
    <row r="13" spans="1:80" ht="14.15" hidden="1" customHeight="1" thickBot="1">
      <c r="A13" s="738"/>
      <c r="B13" s="739"/>
      <c r="C13" s="739"/>
      <c r="D13" s="739"/>
      <c r="E13" s="739"/>
      <c r="F13" s="739"/>
      <c r="G13" s="739"/>
      <c r="H13" s="739"/>
      <c r="I13" s="739"/>
      <c r="J13" s="739"/>
      <c r="K13" s="739"/>
      <c r="L13" s="739"/>
      <c r="M13" s="739"/>
      <c r="N13" s="739"/>
      <c r="O13" s="739"/>
      <c r="P13" s="739"/>
      <c r="Q13" s="739"/>
      <c r="R13" s="739"/>
      <c r="S13" s="739"/>
      <c r="T13" s="739"/>
      <c r="U13" s="739"/>
      <c r="V13" s="739"/>
      <c r="W13" s="739"/>
      <c r="X13" s="739"/>
      <c r="Y13" s="739"/>
      <c r="Z13" s="739"/>
      <c r="AA13" s="739"/>
      <c r="AB13" s="739"/>
      <c r="AC13" s="739"/>
      <c r="AD13" s="739"/>
      <c r="AE13" s="739"/>
      <c r="AF13" s="739"/>
      <c r="AG13" s="389"/>
      <c r="AH13" s="739"/>
      <c r="AI13" s="768"/>
      <c r="BY13" s="309"/>
      <c r="BZ13" s="309"/>
      <c r="CA13" s="309"/>
      <c r="CB13" s="309"/>
    </row>
    <row r="14" spans="1:80" ht="14.15" customHeight="1">
      <c r="A14" s="331"/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2"/>
      <c r="AF14" s="332"/>
      <c r="AG14" s="332"/>
      <c r="AH14" s="332"/>
      <c r="AI14" s="333"/>
      <c r="AJ14" s="334"/>
      <c r="AK14" s="305" t="s">
        <v>462</v>
      </c>
      <c r="AL14" s="306"/>
      <c r="BY14" s="308"/>
      <c r="BZ14" s="309"/>
      <c r="CA14" s="309"/>
      <c r="CB14" s="309"/>
    </row>
    <row r="15" spans="1:80" ht="14.15" customHeight="1">
      <c r="A15" s="335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36"/>
      <c r="AJ15" s="334"/>
      <c r="BY15" s="308"/>
      <c r="BZ15" s="309"/>
      <c r="CA15" s="309"/>
      <c r="CB15" s="309"/>
    </row>
    <row r="16" spans="1:80" ht="14.15" customHeight="1">
      <c r="A16" s="335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1"/>
      <c r="AC16" s="311"/>
      <c r="AD16" s="311"/>
      <c r="AE16" s="311"/>
      <c r="AF16" s="311"/>
      <c r="AG16" s="311"/>
      <c r="AH16" s="311"/>
      <c r="AI16" s="336"/>
      <c r="AJ16" s="334"/>
      <c r="AK16" s="312" t="s">
        <v>463</v>
      </c>
      <c r="AL16" s="306"/>
      <c r="BY16" s="308"/>
      <c r="BZ16" s="309"/>
      <c r="CA16" s="309"/>
      <c r="CB16" s="309"/>
    </row>
    <row r="17" spans="1:80" ht="14.15" customHeight="1">
      <c r="A17" s="337"/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14"/>
      <c r="AF17" s="314"/>
      <c r="AG17" s="314"/>
      <c r="AH17" s="314"/>
      <c r="AI17" s="338"/>
      <c r="AJ17" s="334"/>
      <c r="AK17" s="312" t="s">
        <v>464</v>
      </c>
      <c r="AL17" s="306"/>
      <c r="BY17" s="308"/>
      <c r="BZ17" s="309"/>
      <c r="CA17" s="309"/>
      <c r="CB17" s="309"/>
    </row>
    <row r="18" spans="1:80" s="317" customFormat="1" ht="16.5" customHeight="1">
      <c r="A18" s="740" t="s">
        <v>465</v>
      </c>
      <c r="B18" s="741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741"/>
      <c r="O18" s="741"/>
      <c r="P18" s="741"/>
      <c r="Q18" s="741"/>
      <c r="R18" s="741"/>
      <c r="S18" s="741"/>
      <c r="T18" s="741"/>
      <c r="U18" s="741"/>
      <c r="V18" s="741"/>
      <c r="W18" s="741"/>
      <c r="X18" s="741"/>
      <c r="Y18" s="741"/>
      <c r="Z18" s="741"/>
      <c r="AA18" s="741"/>
      <c r="AB18" s="741"/>
      <c r="AC18" s="741"/>
      <c r="AD18" s="741"/>
      <c r="AE18" s="741"/>
      <c r="AF18" s="741"/>
      <c r="AG18" s="741"/>
      <c r="AH18" s="741"/>
      <c r="AI18" s="742"/>
      <c r="AJ18" s="340"/>
      <c r="AK18" s="312"/>
      <c r="AL18" s="306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7"/>
      <c r="BR18" s="307"/>
      <c r="BS18" s="307"/>
      <c r="BT18" s="307"/>
      <c r="BU18" s="307"/>
      <c r="BV18" s="307"/>
      <c r="BW18" s="307"/>
      <c r="BY18" s="308"/>
      <c r="BZ18" s="318"/>
      <c r="CA18" s="318"/>
      <c r="CB18" s="318"/>
    </row>
    <row r="19" spans="1:80" ht="14.15" customHeight="1">
      <c r="A19" s="341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42"/>
      <c r="AJ19" s="334"/>
      <c r="AK19" s="312" t="s">
        <v>466</v>
      </c>
      <c r="AL19" s="321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17"/>
      <c r="BR19" s="317"/>
      <c r="BS19" s="317"/>
      <c r="BT19" s="317"/>
      <c r="BU19" s="317"/>
      <c r="BV19" s="317"/>
      <c r="BW19" s="317"/>
      <c r="BY19" s="308"/>
      <c r="BZ19" s="309"/>
      <c r="CA19" s="309"/>
      <c r="CB19" s="309"/>
    </row>
    <row r="20" spans="1:80" ht="14.15" customHeight="1">
      <c r="A20" s="335" t="s">
        <v>445</v>
      </c>
      <c r="B20" s="311"/>
      <c r="C20" s="311"/>
      <c r="D20" s="733" t="s">
        <v>562</v>
      </c>
      <c r="E20" s="733"/>
      <c r="F20" s="733"/>
      <c r="G20" s="733"/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3"/>
      <c r="T20" s="733"/>
      <c r="U20" s="733"/>
      <c r="V20" s="733"/>
      <c r="W20" s="733"/>
      <c r="X20" s="311" t="s">
        <v>448</v>
      </c>
      <c r="Y20" s="311"/>
      <c r="Z20" s="311"/>
      <c r="AA20" s="311"/>
      <c r="AB20" s="311"/>
      <c r="AC20" s="311"/>
      <c r="AD20" s="311"/>
      <c r="AE20" s="763">
        <v>44652</v>
      </c>
      <c r="AF20" s="763"/>
      <c r="AG20" s="763"/>
      <c r="AH20" s="763"/>
      <c r="AI20" s="769"/>
      <c r="AJ20" s="334"/>
      <c r="AK20" s="312" t="s">
        <v>468</v>
      </c>
      <c r="AL20" s="306"/>
      <c r="BY20" s="308"/>
      <c r="BZ20" s="309"/>
      <c r="CA20" s="309"/>
      <c r="CB20" s="309"/>
    </row>
    <row r="21" spans="1:80" ht="14.15" customHeight="1">
      <c r="A21" s="335"/>
      <c r="B21" s="311"/>
      <c r="C21" s="311"/>
      <c r="D21" s="733"/>
      <c r="E21" s="733"/>
      <c r="F21" s="733"/>
      <c r="G21" s="733"/>
      <c r="H21" s="733"/>
      <c r="I21" s="733"/>
      <c r="J21" s="733"/>
      <c r="K21" s="733"/>
      <c r="L21" s="733"/>
      <c r="M21" s="733"/>
      <c r="N21" s="733"/>
      <c r="O21" s="733"/>
      <c r="P21" s="733"/>
      <c r="Q21" s="733"/>
      <c r="R21" s="733"/>
      <c r="S21" s="733"/>
      <c r="T21" s="733"/>
      <c r="U21" s="733"/>
      <c r="V21" s="733"/>
      <c r="W21" s="733"/>
      <c r="X21" s="311" t="s">
        <v>470</v>
      </c>
      <c r="Y21" s="311"/>
      <c r="Z21" s="311"/>
      <c r="AA21" s="311"/>
      <c r="AB21" s="311"/>
      <c r="AC21" s="737" t="s">
        <v>459</v>
      </c>
      <c r="AD21" s="737"/>
      <c r="AE21" s="737"/>
      <c r="AF21" s="737"/>
      <c r="AG21" s="737"/>
      <c r="AH21" s="737"/>
      <c r="AI21" s="743"/>
      <c r="AJ21" s="334"/>
      <c r="AK21" s="312"/>
      <c r="AL21" s="306"/>
      <c r="BY21" s="308"/>
      <c r="BZ21" s="309"/>
      <c r="CA21" s="309"/>
      <c r="CB21" s="309"/>
    </row>
    <row r="22" spans="1:80" ht="14.15" customHeight="1">
      <c r="A22" s="335"/>
      <c r="B22" s="311"/>
      <c r="C22" s="311"/>
      <c r="D22" s="34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11"/>
      <c r="Y22" s="311"/>
      <c r="Z22" s="311"/>
      <c r="AA22" s="311"/>
      <c r="AB22" s="311"/>
      <c r="AC22" s="323"/>
      <c r="AD22" s="323"/>
      <c r="AE22" s="323"/>
      <c r="AF22" s="323"/>
      <c r="AG22" s="323"/>
      <c r="AH22" s="323"/>
      <c r="AI22" s="344"/>
      <c r="AJ22" s="334"/>
      <c r="AK22" s="312"/>
      <c r="AL22" s="306"/>
      <c r="BY22" s="308"/>
      <c r="BZ22" s="309"/>
      <c r="CA22" s="309"/>
      <c r="CB22" s="309"/>
    </row>
    <row r="23" spans="1:80" ht="14.15" customHeight="1">
      <c r="A23" s="335" t="s">
        <v>473</v>
      </c>
      <c r="B23" s="311"/>
      <c r="C23" s="311"/>
      <c r="D23" s="326" t="s">
        <v>499</v>
      </c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5"/>
      <c r="T23" s="325"/>
      <c r="U23" s="325"/>
      <c r="V23" s="325"/>
      <c r="W23" s="325"/>
      <c r="X23" s="311" t="s">
        <v>474</v>
      </c>
      <c r="Y23" s="311"/>
      <c r="Z23" s="311"/>
      <c r="AA23" s="311"/>
      <c r="AB23" s="311"/>
      <c r="AC23" s="311"/>
      <c r="AD23" s="311"/>
      <c r="AE23" s="766" t="s">
        <v>453</v>
      </c>
      <c r="AF23" s="766"/>
      <c r="AG23" s="766"/>
      <c r="AH23" s="766"/>
      <c r="AI23" s="778"/>
      <c r="AJ23" s="334"/>
      <c r="AK23" s="312" t="s">
        <v>475</v>
      </c>
      <c r="AL23" s="328"/>
      <c r="AM23" s="329"/>
      <c r="AN23" s="329"/>
      <c r="AO23" s="329"/>
      <c r="AP23" s="329"/>
      <c r="AQ23" s="329"/>
      <c r="AR23" s="329"/>
      <c r="AS23" s="329"/>
      <c r="BY23" s="309"/>
      <c r="BZ23" s="309"/>
      <c r="CA23" s="309"/>
      <c r="CB23" s="309"/>
    </row>
    <row r="24" spans="1:80" ht="14.15" customHeight="1">
      <c r="A24" s="335"/>
      <c r="B24" s="311"/>
      <c r="C24" s="311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11" t="s">
        <v>476</v>
      </c>
      <c r="Y24" s="311"/>
      <c r="Z24" s="311"/>
      <c r="AA24" s="311"/>
      <c r="AB24" s="311"/>
      <c r="AC24" s="311"/>
      <c r="AD24" s="311"/>
      <c r="AE24" s="766" t="s">
        <v>482</v>
      </c>
      <c r="AF24" s="766"/>
      <c r="AG24" s="766"/>
      <c r="AH24" s="766"/>
      <c r="AI24" s="778"/>
      <c r="AJ24" s="334"/>
      <c r="AK24" s="312" t="s">
        <v>477</v>
      </c>
      <c r="AL24" s="306"/>
      <c r="BY24" s="309"/>
      <c r="BZ24" s="309"/>
      <c r="CA24" s="309"/>
      <c r="CB24" s="309"/>
    </row>
    <row r="25" spans="1:80" ht="14.15" customHeight="1">
      <c r="A25" s="335" t="s">
        <v>478</v>
      </c>
      <c r="B25" s="311"/>
      <c r="C25" s="311"/>
      <c r="D25" s="326" t="s">
        <v>483</v>
      </c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11"/>
      <c r="Y25" s="311"/>
      <c r="Z25" s="311"/>
      <c r="AA25" s="311"/>
      <c r="AB25" s="311"/>
      <c r="AC25" s="311"/>
      <c r="AD25" s="311"/>
      <c r="AE25" s="311"/>
      <c r="AF25" s="817"/>
      <c r="AG25" s="817"/>
      <c r="AH25" s="817"/>
      <c r="AI25" s="818"/>
      <c r="AJ25" s="334"/>
      <c r="AL25" s="306"/>
      <c r="BY25" s="309"/>
      <c r="BZ25" s="309"/>
      <c r="CA25" s="309"/>
      <c r="CB25" s="309"/>
    </row>
    <row r="26" spans="1:80" ht="18.75" customHeight="1">
      <c r="A26" s="347"/>
      <c r="B26" s="348"/>
      <c r="C26" s="348"/>
      <c r="D26" s="349" t="s">
        <v>563</v>
      </c>
      <c r="E26" s="348"/>
      <c r="F26" s="314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48"/>
      <c r="AA26" s="348"/>
      <c r="AB26" s="348"/>
      <c r="AC26" s="348"/>
      <c r="AD26" s="348"/>
      <c r="AE26" s="348"/>
      <c r="AF26" s="348"/>
      <c r="AG26" s="394"/>
      <c r="AH26" s="348"/>
      <c r="AI26" s="350"/>
      <c r="AJ26" s="334"/>
      <c r="BY26" s="309"/>
      <c r="BZ26" s="309"/>
      <c r="CA26" s="309"/>
      <c r="CB26" s="309"/>
    </row>
    <row r="27" spans="1:80" ht="14.15" customHeight="1">
      <c r="A27" s="351" t="s">
        <v>485</v>
      </c>
      <c r="B27" s="352" t="s">
        <v>486</v>
      </c>
      <c r="C27" s="352" t="s">
        <v>487</v>
      </c>
      <c r="D27" s="352"/>
      <c r="E27" s="352" t="s">
        <v>488</v>
      </c>
      <c r="F27" s="352"/>
      <c r="G27" s="353" t="s">
        <v>489</v>
      </c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5"/>
      <c r="Z27" s="307" t="s">
        <v>501</v>
      </c>
      <c r="AA27" s="352"/>
      <c r="AB27" s="352"/>
      <c r="AC27" s="352"/>
      <c r="AD27" s="352"/>
      <c r="AE27" s="352" t="s">
        <v>502</v>
      </c>
      <c r="AG27" s="353"/>
      <c r="AH27" s="354"/>
      <c r="AI27" s="396"/>
      <c r="AJ27" s="334"/>
      <c r="AK27" s="312"/>
      <c r="AL27" s="306"/>
    </row>
    <row r="28" spans="1:80" s="368" customFormat="1" ht="14.15" customHeight="1">
      <c r="A28" s="397" t="s">
        <v>79</v>
      </c>
      <c r="B28" s="398"/>
      <c r="C28" s="780"/>
      <c r="D28" s="780"/>
      <c r="E28" s="781"/>
      <c r="F28" s="781"/>
      <c r="G28" s="782" t="s">
        <v>564</v>
      </c>
      <c r="H28" s="782"/>
      <c r="I28" s="782"/>
      <c r="J28" s="782"/>
      <c r="K28" s="782"/>
      <c r="L28" s="782"/>
      <c r="M28" s="782"/>
      <c r="N28" s="782"/>
      <c r="O28" s="782"/>
      <c r="P28" s="782"/>
      <c r="Q28" s="782"/>
      <c r="R28" s="782"/>
      <c r="S28" s="782"/>
      <c r="T28" s="782"/>
      <c r="U28" s="782"/>
      <c r="V28" s="782"/>
      <c r="W28" s="782"/>
      <c r="X28" s="782"/>
      <c r="Y28" s="782"/>
      <c r="Z28" s="783"/>
      <c r="AA28" s="783"/>
      <c r="AB28" s="783"/>
      <c r="AC28" s="783"/>
      <c r="AD28" s="783"/>
      <c r="AE28" s="784"/>
      <c r="AF28" s="784"/>
      <c r="AG28" s="784"/>
      <c r="AH28" s="784"/>
      <c r="AI28" s="785"/>
      <c r="AJ28" s="366"/>
      <c r="AL28" s="367"/>
    </row>
    <row r="29" spans="1:80" s="368" customFormat="1" ht="20.149999999999999" customHeight="1">
      <c r="A29" s="400" t="s">
        <v>504</v>
      </c>
      <c r="B29" s="401"/>
      <c r="C29" s="772" t="s">
        <v>311</v>
      </c>
      <c r="D29" s="772"/>
      <c r="E29" s="773" t="s">
        <v>491</v>
      </c>
      <c r="F29" s="773"/>
      <c r="G29" s="774" t="s">
        <v>565</v>
      </c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  <c r="Z29" s="819">
        <v>0</v>
      </c>
      <c r="AA29" s="820"/>
      <c r="AB29" s="820"/>
      <c r="AC29" s="820"/>
      <c r="AD29" s="821"/>
      <c r="AE29" s="758">
        <f>Z29*E29</f>
        <v>0</v>
      </c>
      <c r="AF29" s="758"/>
      <c r="AG29" s="758"/>
      <c r="AH29" s="758"/>
      <c r="AI29" s="776"/>
      <c r="AJ29" s="366"/>
      <c r="AL29" s="367"/>
    </row>
    <row r="30" spans="1:80" s="368" customFormat="1" ht="15" customHeight="1">
      <c r="A30" s="419"/>
      <c r="B30" s="420"/>
      <c r="C30" s="798"/>
      <c r="D30" s="799"/>
      <c r="E30" s="800"/>
      <c r="F30" s="801"/>
      <c r="G30" s="822" t="s">
        <v>511</v>
      </c>
      <c r="H30" s="823"/>
      <c r="I30" s="823"/>
      <c r="J30" s="823"/>
      <c r="K30" s="823"/>
      <c r="L30" s="823"/>
      <c r="M30" s="823"/>
      <c r="N30" s="823"/>
      <c r="O30" s="823"/>
      <c r="P30" s="823"/>
      <c r="Q30" s="823"/>
      <c r="R30" s="823"/>
      <c r="S30" s="823"/>
      <c r="T30" s="823"/>
      <c r="U30" s="823"/>
      <c r="V30" s="823"/>
      <c r="W30" s="823"/>
      <c r="X30" s="823"/>
      <c r="Y30" s="824"/>
      <c r="Z30" s="819"/>
      <c r="AA30" s="820"/>
      <c r="AB30" s="820"/>
      <c r="AC30" s="820"/>
      <c r="AD30" s="821"/>
      <c r="AE30" s="425"/>
      <c r="AF30" s="416"/>
      <c r="AG30" s="416"/>
      <c r="AH30" s="416"/>
      <c r="AI30" s="426"/>
      <c r="AJ30" s="366"/>
      <c r="AL30" s="367"/>
    </row>
    <row r="31" spans="1:80" s="368" customFormat="1" ht="30.75" customHeight="1">
      <c r="A31" s="419"/>
      <c r="B31" s="420"/>
      <c r="C31" s="798"/>
      <c r="D31" s="799"/>
      <c r="E31" s="800"/>
      <c r="F31" s="801"/>
      <c r="G31" s="822" t="s">
        <v>566</v>
      </c>
      <c r="H31" s="823"/>
      <c r="I31" s="823"/>
      <c r="J31" s="823"/>
      <c r="K31" s="823"/>
      <c r="L31" s="823"/>
      <c r="M31" s="823"/>
      <c r="N31" s="823"/>
      <c r="O31" s="823"/>
      <c r="P31" s="823"/>
      <c r="Q31" s="823"/>
      <c r="R31" s="823"/>
      <c r="S31" s="823"/>
      <c r="T31" s="823"/>
      <c r="U31" s="823"/>
      <c r="V31" s="823"/>
      <c r="W31" s="823"/>
      <c r="X31" s="823"/>
      <c r="Y31" s="824"/>
      <c r="Z31" s="819"/>
      <c r="AA31" s="820"/>
      <c r="AB31" s="820"/>
      <c r="AC31" s="820"/>
      <c r="AD31" s="821"/>
      <c r="AE31" s="425"/>
      <c r="AF31" s="416"/>
      <c r="AG31" s="416"/>
      <c r="AH31" s="416"/>
      <c r="AI31" s="426"/>
      <c r="AJ31" s="366"/>
      <c r="AL31" s="367"/>
    </row>
    <row r="32" spans="1:80" s="368" customFormat="1" ht="15" customHeight="1">
      <c r="A32" s="419"/>
      <c r="B32" s="420"/>
      <c r="C32" s="798"/>
      <c r="D32" s="799"/>
      <c r="E32" s="800"/>
      <c r="F32" s="801"/>
      <c r="G32" s="822" t="s">
        <v>567</v>
      </c>
      <c r="H32" s="823"/>
      <c r="I32" s="823"/>
      <c r="J32" s="823"/>
      <c r="K32" s="823"/>
      <c r="L32" s="823"/>
      <c r="M32" s="823"/>
      <c r="N32" s="823"/>
      <c r="O32" s="823"/>
      <c r="P32" s="823"/>
      <c r="Q32" s="823"/>
      <c r="R32" s="823"/>
      <c r="S32" s="823"/>
      <c r="T32" s="823"/>
      <c r="U32" s="823"/>
      <c r="V32" s="823"/>
      <c r="W32" s="823"/>
      <c r="X32" s="823"/>
      <c r="Y32" s="824"/>
      <c r="Z32" s="819"/>
      <c r="AA32" s="820"/>
      <c r="AB32" s="820"/>
      <c r="AC32" s="820"/>
      <c r="AD32" s="821"/>
      <c r="AE32" s="425"/>
      <c r="AF32" s="416"/>
      <c r="AG32" s="416"/>
      <c r="AH32" s="416"/>
      <c r="AI32" s="426"/>
      <c r="AJ32" s="366"/>
      <c r="AL32" s="367"/>
    </row>
    <row r="33" spans="1:38" s="368" customFormat="1" ht="15" customHeight="1">
      <c r="A33" s="419"/>
      <c r="B33" s="420"/>
      <c r="C33" s="798"/>
      <c r="D33" s="799"/>
      <c r="E33" s="800"/>
      <c r="F33" s="801"/>
      <c r="G33" s="822" t="s">
        <v>568</v>
      </c>
      <c r="H33" s="823"/>
      <c r="I33" s="823"/>
      <c r="J33" s="823"/>
      <c r="K33" s="823"/>
      <c r="L33" s="823"/>
      <c r="M33" s="823"/>
      <c r="N33" s="823"/>
      <c r="O33" s="823"/>
      <c r="P33" s="823"/>
      <c r="Q33" s="823"/>
      <c r="R33" s="823"/>
      <c r="S33" s="823"/>
      <c r="T33" s="823"/>
      <c r="U33" s="823"/>
      <c r="V33" s="823"/>
      <c r="W33" s="823"/>
      <c r="X33" s="823"/>
      <c r="Y33" s="824"/>
      <c r="Z33" s="819"/>
      <c r="AA33" s="820"/>
      <c r="AB33" s="820"/>
      <c r="AC33" s="820"/>
      <c r="AD33" s="821"/>
      <c r="AE33" s="425"/>
      <c r="AF33" s="416"/>
      <c r="AG33" s="416"/>
      <c r="AH33" s="416"/>
      <c r="AI33" s="426"/>
      <c r="AJ33" s="366"/>
      <c r="AL33" s="367"/>
    </row>
    <row r="34" spans="1:38" s="368" customFormat="1" ht="25" customHeight="1">
      <c r="A34" s="419"/>
      <c r="B34" s="420"/>
      <c r="C34" s="798"/>
      <c r="D34" s="799"/>
      <c r="E34" s="800"/>
      <c r="F34" s="801"/>
      <c r="G34" s="822" t="s">
        <v>569</v>
      </c>
      <c r="H34" s="823"/>
      <c r="I34" s="823"/>
      <c r="J34" s="823"/>
      <c r="K34" s="823"/>
      <c r="L34" s="823"/>
      <c r="M34" s="823"/>
      <c r="N34" s="823"/>
      <c r="O34" s="823"/>
      <c r="P34" s="823"/>
      <c r="Q34" s="823"/>
      <c r="R34" s="823"/>
      <c r="S34" s="823"/>
      <c r="T34" s="823"/>
      <c r="U34" s="823"/>
      <c r="V34" s="823"/>
      <c r="W34" s="823"/>
      <c r="X34" s="823"/>
      <c r="Y34" s="824"/>
      <c r="Z34" s="819"/>
      <c r="AA34" s="820"/>
      <c r="AB34" s="820"/>
      <c r="AC34" s="820"/>
      <c r="AD34" s="821"/>
      <c r="AE34" s="425"/>
      <c r="AF34" s="416"/>
      <c r="AG34" s="416"/>
      <c r="AH34" s="416"/>
      <c r="AI34" s="426"/>
      <c r="AJ34" s="366"/>
      <c r="AL34" s="367"/>
    </row>
    <row r="35" spans="1:38" s="368" customFormat="1" ht="15" customHeight="1">
      <c r="A35" s="419"/>
      <c r="B35" s="420"/>
      <c r="C35" s="798"/>
      <c r="D35" s="799"/>
      <c r="E35" s="800"/>
      <c r="F35" s="801"/>
      <c r="G35" s="822" t="s">
        <v>570</v>
      </c>
      <c r="H35" s="823"/>
      <c r="I35" s="823"/>
      <c r="J35" s="823"/>
      <c r="K35" s="823"/>
      <c r="L35" s="823"/>
      <c r="M35" s="823"/>
      <c r="N35" s="823"/>
      <c r="O35" s="823"/>
      <c r="P35" s="823"/>
      <c r="Q35" s="823"/>
      <c r="R35" s="823"/>
      <c r="S35" s="823"/>
      <c r="T35" s="823"/>
      <c r="U35" s="823"/>
      <c r="V35" s="823"/>
      <c r="W35" s="823"/>
      <c r="X35" s="823"/>
      <c r="Y35" s="824"/>
      <c r="Z35" s="819"/>
      <c r="AA35" s="820"/>
      <c r="AB35" s="820"/>
      <c r="AC35" s="820"/>
      <c r="AD35" s="821"/>
      <c r="AE35" s="425"/>
      <c r="AF35" s="416"/>
      <c r="AG35" s="416"/>
      <c r="AH35" s="416"/>
      <c r="AI35" s="426"/>
      <c r="AJ35" s="366"/>
      <c r="AL35" s="367"/>
    </row>
    <row r="36" spans="1:38" s="368" customFormat="1" ht="24.75" customHeight="1">
      <c r="A36" s="419"/>
      <c r="B36" s="420"/>
      <c r="C36" s="421"/>
      <c r="D36" s="422"/>
      <c r="E36" s="423"/>
      <c r="F36" s="424"/>
      <c r="G36" s="822" t="s">
        <v>571</v>
      </c>
      <c r="H36" s="823"/>
      <c r="I36" s="823"/>
      <c r="J36" s="823"/>
      <c r="K36" s="823"/>
      <c r="L36" s="823"/>
      <c r="M36" s="823"/>
      <c r="N36" s="823"/>
      <c r="O36" s="823"/>
      <c r="P36" s="823"/>
      <c r="Q36" s="823"/>
      <c r="R36" s="823"/>
      <c r="S36" s="823"/>
      <c r="T36" s="823"/>
      <c r="U36" s="823"/>
      <c r="V36" s="823"/>
      <c r="W36" s="823"/>
      <c r="X36" s="823"/>
      <c r="Y36" s="824"/>
      <c r="Z36" s="819"/>
      <c r="AA36" s="820"/>
      <c r="AB36" s="820"/>
      <c r="AC36" s="820"/>
      <c r="AD36" s="821"/>
      <c r="AE36" s="425"/>
      <c r="AF36" s="416"/>
      <c r="AG36" s="416"/>
      <c r="AH36" s="416"/>
      <c r="AI36" s="426"/>
      <c r="AJ36" s="366"/>
      <c r="AL36" s="367"/>
    </row>
    <row r="37" spans="1:38" s="368" customFormat="1" ht="15" customHeight="1">
      <c r="A37" s="419"/>
      <c r="B37" s="420"/>
      <c r="C37" s="421"/>
      <c r="D37" s="422"/>
      <c r="E37" s="423"/>
      <c r="F37" s="424"/>
      <c r="G37" s="822" t="s">
        <v>572</v>
      </c>
      <c r="H37" s="823"/>
      <c r="I37" s="823"/>
      <c r="J37" s="823"/>
      <c r="K37" s="823"/>
      <c r="L37" s="823"/>
      <c r="M37" s="823"/>
      <c r="N37" s="823"/>
      <c r="O37" s="823"/>
      <c r="P37" s="823"/>
      <c r="Q37" s="823"/>
      <c r="R37" s="823"/>
      <c r="S37" s="823"/>
      <c r="T37" s="823"/>
      <c r="U37" s="823"/>
      <c r="V37" s="823"/>
      <c r="W37" s="823"/>
      <c r="X37" s="823"/>
      <c r="Y37" s="824"/>
      <c r="Z37" s="819"/>
      <c r="AA37" s="820"/>
      <c r="AB37" s="820"/>
      <c r="AC37" s="820"/>
      <c r="AD37" s="821"/>
      <c r="AE37" s="425"/>
      <c r="AF37" s="416"/>
      <c r="AG37" s="416"/>
      <c r="AH37" s="416"/>
      <c r="AI37" s="426"/>
      <c r="AJ37" s="366"/>
      <c r="AL37" s="367"/>
    </row>
    <row r="38" spans="1:38" s="368" customFormat="1" ht="20.149999999999999" customHeight="1">
      <c r="A38" s="400" t="s">
        <v>573</v>
      </c>
      <c r="B38" s="401"/>
      <c r="C38" s="772" t="s">
        <v>311</v>
      </c>
      <c r="D38" s="772"/>
      <c r="E38" s="773" t="s">
        <v>491</v>
      </c>
      <c r="F38" s="773"/>
      <c r="G38" s="774" t="s">
        <v>574</v>
      </c>
      <c r="H38" s="774"/>
      <c r="I38" s="774"/>
      <c r="J38" s="774"/>
      <c r="K38" s="774"/>
      <c r="L38" s="774"/>
      <c r="M38" s="774"/>
      <c r="N38" s="774"/>
      <c r="O38" s="774"/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819">
        <v>0</v>
      </c>
      <c r="AA38" s="820"/>
      <c r="AB38" s="820"/>
      <c r="AC38" s="820"/>
      <c r="AD38" s="821"/>
      <c r="AE38" s="758">
        <f>Z38*E38</f>
        <v>0</v>
      </c>
      <c r="AF38" s="758"/>
      <c r="AG38" s="758"/>
      <c r="AH38" s="758"/>
      <c r="AI38" s="776"/>
      <c r="AJ38" s="366"/>
      <c r="AL38" s="367"/>
    </row>
    <row r="39" spans="1:38" s="368" customFormat="1" ht="24.75" customHeight="1">
      <c r="A39" s="419"/>
      <c r="B39" s="420"/>
      <c r="C39" s="798"/>
      <c r="D39" s="799"/>
      <c r="E39" s="800"/>
      <c r="F39" s="801"/>
      <c r="G39" s="822" t="s">
        <v>575</v>
      </c>
      <c r="H39" s="823"/>
      <c r="I39" s="823"/>
      <c r="J39" s="823"/>
      <c r="K39" s="823"/>
      <c r="L39" s="823"/>
      <c r="M39" s="823"/>
      <c r="N39" s="823"/>
      <c r="O39" s="823"/>
      <c r="P39" s="823"/>
      <c r="Q39" s="823"/>
      <c r="R39" s="823"/>
      <c r="S39" s="823"/>
      <c r="T39" s="823"/>
      <c r="U39" s="823"/>
      <c r="V39" s="823"/>
      <c r="W39" s="823"/>
      <c r="X39" s="823"/>
      <c r="Y39" s="824"/>
      <c r="Z39" s="819"/>
      <c r="AA39" s="820"/>
      <c r="AB39" s="820"/>
      <c r="AC39" s="820"/>
      <c r="AD39" s="821"/>
      <c r="AE39" s="425"/>
      <c r="AF39" s="416"/>
      <c r="AG39" s="416"/>
      <c r="AH39" s="416"/>
      <c r="AI39" s="426"/>
      <c r="AJ39" s="366"/>
      <c r="AL39" s="367"/>
    </row>
    <row r="40" spans="1:38" s="368" customFormat="1" ht="20.149999999999999" customHeight="1">
      <c r="A40" s="400" t="s">
        <v>576</v>
      </c>
      <c r="B40" s="401"/>
      <c r="C40" s="772" t="s">
        <v>311</v>
      </c>
      <c r="D40" s="772"/>
      <c r="E40" s="773" t="s">
        <v>491</v>
      </c>
      <c r="F40" s="773"/>
      <c r="G40" s="774" t="s">
        <v>577</v>
      </c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819">
        <v>0</v>
      </c>
      <c r="AA40" s="820"/>
      <c r="AB40" s="820"/>
      <c r="AC40" s="820"/>
      <c r="AD40" s="821"/>
      <c r="AE40" s="758">
        <f>Z40*E40</f>
        <v>0</v>
      </c>
      <c r="AF40" s="758"/>
      <c r="AG40" s="758"/>
      <c r="AH40" s="758"/>
      <c r="AI40" s="776"/>
      <c r="AJ40" s="366"/>
      <c r="AL40" s="367"/>
    </row>
    <row r="41" spans="1:38" s="368" customFormat="1" ht="24.75" customHeight="1">
      <c r="A41" s="419"/>
      <c r="B41" s="420"/>
      <c r="C41" s="798"/>
      <c r="D41" s="799"/>
      <c r="E41" s="800"/>
      <c r="F41" s="801"/>
      <c r="G41" s="822" t="s">
        <v>578</v>
      </c>
      <c r="H41" s="823"/>
      <c r="I41" s="823"/>
      <c r="J41" s="823"/>
      <c r="K41" s="823"/>
      <c r="L41" s="823"/>
      <c r="M41" s="823"/>
      <c r="N41" s="823"/>
      <c r="O41" s="823"/>
      <c r="P41" s="823"/>
      <c r="Q41" s="823"/>
      <c r="R41" s="823"/>
      <c r="S41" s="823"/>
      <c r="T41" s="823"/>
      <c r="U41" s="823"/>
      <c r="V41" s="823"/>
      <c r="W41" s="823"/>
      <c r="X41" s="823"/>
      <c r="Y41" s="824"/>
      <c r="Z41" s="819"/>
      <c r="AA41" s="820"/>
      <c r="AB41" s="820"/>
      <c r="AC41" s="820"/>
      <c r="AD41" s="821"/>
      <c r="AE41" s="425"/>
      <c r="AF41" s="416"/>
      <c r="AG41" s="416"/>
      <c r="AH41" s="416"/>
      <c r="AI41" s="426"/>
      <c r="AJ41" s="366"/>
      <c r="AL41" s="367"/>
    </row>
    <row r="42" spans="1:38" s="368" customFormat="1" ht="20.149999999999999" customHeight="1">
      <c r="A42" s="400" t="s">
        <v>579</v>
      </c>
      <c r="B42" s="401"/>
      <c r="C42" s="772" t="s">
        <v>311</v>
      </c>
      <c r="D42" s="772"/>
      <c r="E42" s="773" t="s">
        <v>491</v>
      </c>
      <c r="F42" s="773"/>
      <c r="G42" s="825" t="s">
        <v>580</v>
      </c>
      <c r="H42" s="826"/>
      <c r="I42" s="826"/>
      <c r="J42" s="826"/>
      <c r="K42" s="826"/>
      <c r="L42" s="826"/>
      <c r="M42" s="826"/>
      <c r="N42" s="826"/>
      <c r="O42" s="826"/>
      <c r="P42" s="826"/>
      <c r="Q42" s="826"/>
      <c r="R42" s="826"/>
      <c r="S42" s="826"/>
      <c r="T42" s="826"/>
      <c r="U42" s="826"/>
      <c r="V42" s="826"/>
      <c r="W42" s="826"/>
      <c r="X42" s="826"/>
      <c r="Y42" s="827"/>
      <c r="Z42" s="819"/>
      <c r="AA42" s="820"/>
      <c r="AB42" s="820"/>
      <c r="AC42" s="820"/>
      <c r="AD42" s="821"/>
      <c r="AE42" s="758"/>
      <c r="AF42" s="758"/>
      <c r="AG42" s="758"/>
      <c r="AH42" s="758"/>
      <c r="AI42" s="776"/>
      <c r="AJ42" s="366"/>
      <c r="AL42" s="367"/>
    </row>
    <row r="43" spans="1:38" s="368" customFormat="1" ht="15" customHeight="1">
      <c r="A43" s="419"/>
      <c r="B43" s="420"/>
      <c r="C43" s="798" t="s">
        <v>311</v>
      </c>
      <c r="D43" s="799"/>
      <c r="E43" s="800" t="s">
        <v>491</v>
      </c>
      <c r="F43" s="801"/>
      <c r="G43" s="822" t="s">
        <v>511</v>
      </c>
      <c r="H43" s="823"/>
      <c r="I43" s="823"/>
      <c r="J43" s="823"/>
      <c r="K43" s="823"/>
      <c r="L43" s="823"/>
      <c r="M43" s="823"/>
      <c r="N43" s="823"/>
      <c r="O43" s="823"/>
      <c r="P43" s="823"/>
      <c r="Q43" s="823"/>
      <c r="R43" s="823"/>
      <c r="S43" s="823"/>
      <c r="T43" s="823"/>
      <c r="U43" s="823"/>
      <c r="V43" s="823"/>
      <c r="W43" s="823"/>
      <c r="X43" s="823"/>
      <c r="Y43" s="824"/>
      <c r="Z43" s="819">
        <v>0</v>
      </c>
      <c r="AA43" s="820"/>
      <c r="AB43" s="820"/>
      <c r="AC43" s="820"/>
      <c r="AD43" s="821"/>
      <c r="AE43" s="758">
        <f>Z43*E43</f>
        <v>0</v>
      </c>
      <c r="AF43" s="758"/>
      <c r="AG43" s="758"/>
      <c r="AH43" s="758"/>
      <c r="AI43" s="776"/>
      <c r="AJ43" s="366"/>
      <c r="AL43" s="367"/>
    </row>
    <row r="44" spans="1:38" s="368" customFormat="1" ht="15" customHeight="1">
      <c r="A44" s="419"/>
      <c r="B44" s="420"/>
      <c r="C44" s="798" t="s">
        <v>81</v>
      </c>
      <c r="D44" s="799"/>
      <c r="E44" s="800">
        <v>1</v>
      </c>
      <c r="F44" s="801"/>
      <c r="G44" s="822" t="s">
        <v>581</v>
      </c>
      <c r="H44" s="823"/>
      <c r="I44" s="823"/>
      <c r="J44" s="823"/>
      <c r="K44" s="823"/>
      <c r="L44" s="823"/>
      <c r="M44" s="823"/>
      <c r="N44" s="823"/>
      <c r="O44" s="823"/>
      <c r="P44" s="823"/>
      <c r="Q44" s="823"/>
      <c r="R44" s="823"/>
      <c r="S44" s="823"/>
      <c r="T44" s="823"/>
      <c r="U44" s="823"/>
      <c r="V44" s="823"/>
      <c r="W44" s="823"/>
      <c r="X44" s="823"/>
      <c r="Y44" s="824"/>
      <c r="Z44" s="819">
        <v>0</v>
      </c>
      <c r="AA44" s="820"/>
      <c r="AB44" s="820"/>
      <c r="AC44" s="820"/>
      <c r="AD44" s="821"/>
      <c r="AE44" s="758">
        <f t="shared" ref="AE44:AE48" si="0">Z44*E44</f>
        <v>0</v>
      </c>
      <c r="AF44" s="758"/>
      <c r="AG44" s="758"/>
      <c r="AH44" s="758"/>
      <c r="AI44" s="776"/>
      <c r="AJ44" s="366"/>
      <c r="AL44" s="367"/>
    </row>
    <row r="45" spans="1:38" s="368" customFormat="1" ht="15" customHeight="1">
      <c r="A45" s="419"/>
      <c r="B45" s="420"/>
      <c r="C45" s="798" t="s">
        <v>81</v>
      </c>
      <c r="D45" s="799"/>
      <c r="E45" s="800">
        <v>25</v>
      </c>
      <c r="F45" s="801"/>
      <c r="G45" s="802" t="s">
        <v>582</v>
      </c>
      <c r="H45" s="802"/>
      <c r="I45" s="802"/>
      <c r="J45" s="802"/>
      <c r="K45" s="802"/>
      <c r="L45" s="802"/>
      <c r="M45" s="802"/>
      <c r="N45" s="802"/>
      <c r="O45" s="802"/>
      <c r="P45" s="802"/>
      <c r="Q45" s="802"/>
      <c r="R45" s="802"/>
      <c r="S45" s="802"/>
      <c r="T45" s="802"/>
      <c r="U45" s="802"/>
      <c r="V45" s="802"/>
      <c r="W45" s="802"/>
      <c r="X45" s="802"/>
      <c r="Y45" s="802"/>
      <c r="Z45" s="819">
        <v>0</v>
      </c>
      <c r="AA45" s="820"/>
      <c r="AB45" s="820"/>
      <c r="AC45" s="820"/>
      <c r="AD45" s="821"/>
      <c r="AE45" s="758">
        <f t="shared" si="0"/>
        <v>0</v>
      </c>
      <c r="AF45" s="758"/>
      <c r="AG45" s="758"/>
      <c r="AH45" s="758"/>
      <c r="AI45" s="776"/>
      <c r="AJ45" s="366"/>
      <c r="AL45" s="367"/>
    </row>
    <row r="46" spans="1:38" s="368" customFormat="1" ht="15" customHeight="1">
      <c r="A46" s="419"/>
      <c r="B46" s="420"/>
      <c r="C46" s="798" t="s">
        <v>81</v>
      </c>
      <c r="D46" s="799"/>
      <c r="E46" s="800">
        <v>4</v>
      </c>
      <c r="F46" s="801"/>
      <c r="G46" s="802" t="s">
        <v>583</v>
      </c>
      <c r="H46" s="802"/>
      <c r="I46" s="802"/>
      <c r="J46" s="802"/>
      <c r="K46" s="802"/>
      <c r="L46" s="802"/>
      <c r="M46" s="802"/>
      <c r="N46" s="802"/>
      <c r="O46" s="802"/>
      <c r="P46" s="802"/>
      <c r="Q46" s="802"/>
      <c r="R46" s="802"/>
      <c r="S46" s="802"/>
      <c r="T46" s="802"/>
      <c r="U46" s="802"/>
      <c r="V46" s="802"/>
      <c r="W46" s="802"/>
      <c r="X46" s="802"/>
      <c r="Y46" s="802"/>
      <c r="Z46" s="819">
        <v>0</v>
      </c>
      <c r="AA46" s="820"/>
      <c r="AB46" s="820"/>
      <c r="AC46" s="820"/>
      <c r="AD46" s="821"/>
      <c r="AE46" s="758">
        <f t="shared" si="0"/>
        <v>0</v>
      </c>
      <c r="AF46" s="758"/>
      <c r="AG46" s="758"/>
      <c r="AH46" s="758"/>
      <c r="AI46" s="776"/>
      <c r="AJ46" s="366"/>
      <c r="AL46" s="367"/>
    </row>
    <row r="47" spans="1:38" s="368" customFormat="1" ht="21.75" customHeight="1">
      <c r="A47" s="419"/>
      <c r="B47" s="420"/>
      <c r="C47" s="798" t="s">
        <v>81</v>
      </c>
      <c r="D47" s="799"/>
      <c r="E47" s="800">
        <v>3</v>
      </c>
      <c r="F47" s="801"/>
      <c r="G47" s="802" t="s">
        <v>584</v>
      </c>
      <c r="H47" s="802"/>
      <c r="I47" s="802"/>
      <c r="J47" s="802"/>
      <c r="K47" s="802"/>
      <c r="L47" s="802"/>
      <c r="M47" s="802"/>
      <c r="N47" s="802"/>
      <c r="O47" s="802"/>
      <c r="P47" s="802"/>
      <c r="Q47" s="802"/>
      <c r="R47" s="802"/>
      <c r="S47" s="802"/>
      <c r="T47" s="802"/>
      <c r="U47" s="802"/>
      <c r="V47" s="802"/>
      <c r="W47" s="802"/>
      <c r="X47" s="802"/>
      <c r="Y47" s="802"/>
      <c r="Z47" s="819">
        <v>0</v>
      </c>
      <c r="AA47" s="820"/>
      <c r="AB47" s="820"/>
      <c r="AC47" s="820"/>
      <c r="AD47" s="821"/>
      <c r="AE47" s="758">
        <f t="shared" si="0"/>
        <v>0</v>
      </c>
      <c r="AF47" s="758"/>
      <c r="AG47" s="758"/>
      <c r="AH47" s="758"/>
      <c r="AI47" s="776"/>
      <c r="AJ47" s="366"/>
      <c r="AL47" s="367"/>
    </row>
    <row r="48" spans="1:38" s="368" customFormat="1" ht="24.75" customHeight="1">
      <c r="A48" s="419"/>
      <c r="B48" s="420"/>
      <c r="C48" s="798" t="s">
        <v>311</v>
      </c>
      <c r="D48" s="799"/>
      <c r="E48" s="800">
        <v>1</v>
      </c>
      <c r="F48" s="801"/>
      <c r="G48" s="802" t="s">
        <v>585</v>
      </c>
      <c r="H48" s="802"/>
      <c r="I48" s="802"/>
      <c r="J48" s="802"/>
      <c r="K48" s="802"/>
      <c r="L48" s="802"/>
      <c r="M48" s="802"/>
      <c r="N48" s="802"/>
      <c r="O48" s="802"/>
      <c r="P48" s="802"/>
      <c r="Q48" s="802"/>
      <c r="R48" s="802"/>
      <c r="S48" s="802"/>
      <c r="T48" s="802"/>
      <c r="U48" s="802"/>
      <c r="V48" s="802"/>
      <c r="W48" s="802"/>
      <c r="X48" s="802"/>
      <c r="Y48" s="802"/>
      <c r="Z48" s="819">
        <v>0</v>
      </c>
      <c r="AA48" s="820"/>
      <c r="AB48" s="820"/>
      <c r="AC48" s="820"/>
      <c r="AD48" s="821"/>
      <c r="AE48" s="758">
        <f t="shared" si="0"/>
        <v>0</v>
      </c>
      <c r="AF48" s="758"/>
      <c r="AG48" s="758"/>
      <c r="AH48" s="758"/>
      <c r="AI48" s="776"/>
      <c r="AJ48" s="366"/>
      <c r="AL48" s="367"/>
    </row>
    <row r="49" spans="1:38" s="368" customFormat="1" ht="20.25" customHeight="1">
      <c r="A49" s="400" t="s">
        <v>586</v>
      </c>
      <c r="B49" s="401"/>
      <c r="C49" s="772" t="s">
        <v>311</v>
      </c>
      <c r="D49" s="772"/>
      <c r="E49" s="773" t="s">
        <v>491</v>
      </c>
      <c r="F49" s="773"/>
      <c r="G49" s="774" t="s">
        <v>518</v>
      </c>
      <c r="H49" s="774"/>
      <c r="I49" s="774"/>
      <c r="J49" s="774"/>
      <c r="K49" s="774"/>
      <c r="L49" s="774"/>
      <c r="M49" s="774"/>
      <c r="N49" s="774"/>
      <c r="O49" s="774"/>
      <c r="P49" s="774"/>
      <c r="Q49" s="774"/>
      <c r="R49" s="774"/>
      <c r="S49" s="774"/>
      <c r="T49" s="774"/>
      <c r="U49" s="774"/>
      <c r="V49" s="774"/>
      <c r="W49" s="774"/>
      <c r="X49" s="774"/>
      <c r="Y49" s="774"/>
      <c r="Z49" s="819"/>
      <c r="AA49" s="820"/>
      <c r="AB49" s="820"/>
      <c r="AC49" s="820"/>
      <c r="AD49" s="821"/>
      <c r="AE49" s="758"/>
      <c r="AF49" s="758"/>
      <c r="AG49" s="758"/>
      <c r="AH49" s="758"/>
      <c r="AI49" s="776"/>
      <c r="AJ49" s="366"/>
      <c r="AL49" s="367"/>
    </row>
    <row r="50" spans="1:38" s="368" customFormat="1" ht="15" customHeight="1">
      <c r="A50" s="400"/>
      <c r="B50" s="401"/>
      <c r="C50" s="772" t="s">
        <v>181</v>
      </c>
      <c r="D50" s="772"/>
      <c r="E50" s="773" t="s">
        <v>587</v>
      </c>
      <c r="F50" s="773"/>
      <c r="G50" s="802" t="s">
        <v>588</v>
      </c>
      <c r="H50" s="802"/>
      <c r="I50" s="802"/>
      <c r="J50" s="802"/>
      <c r="K50" s="802"/>
      <c r="L50" s="802"/>
      <c r="M50" s="802"/>
      <c r="N50" s="802"/>
      <c r="O50" s="802"/>
      <c r="P50" s="802"/>
      <c r="Q50" s="802"/>
      <c r="R50" s="802"/>
      <c r="S50" s="802"/>
      <c r="T50" s="802"/>
      <c r="U50" s="802"/>
      <c r="V50" s="802"/>
      <c r="W50" s="802"/>
      <c r="X50" s="802"/>
      <c r="Y50" s="802"/>
      <c r="Z50" s="819">
        <v>0</v>
      </c>
      <c r="AA50" s="820"/>
      <c r="AB50" s="820"/>
      <c r="AC50" s="820"/>
      <c r="AD50" s="821"/>
      <c r="AE50" s="758">
        <f t="shared" ref="AE50:AE61" si="1">Z50*E50</f>
        <v>0</v>
      </c>
      <c r="AF50" s="758"/>
      <c r="AG50" s="758"/>
      <c r="AH50" s="758"/>
      <c r="AI50" s="776"/>
      <c r="AJ50" s="366"/>
      <c r="AL50" s="367"/>
    </row>
    <row r="51" spans="1:38" s="368" customFormat="1" ht="15" customHeight="1">
      <c r="A51" s="403"/>
      <c r="B51" s="404"/>
      <c r="C51" s="772"/>
      <c r="D51" s="772"/>
      <c r="E51" s="773" t="s">
        <v>530</v>
      </c>
      <c r="F51" s="773"/>
      <c r="G51" s="777" t="s">
        <v>589</v>
      </c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819">
        <v>0</v>
      </c>
      <c r="AA51" s="820"/>
      <c r="AB51" s="820"/>
      <c r="AC51" s="820"/>
      <c r="AD51" s="821"/>
      <c r="AE51" s="758">
        <f t="shared" si="1"/>
        <v>0</v>
      </c>
      <c r="AF51" s="758"/>
      <c r="AG51" s="758"/>
      <c r="AH51" s="758"/>
      <c r="AI51" s="776"/>
      <c r="AJ51" s="366"/>
      <c r="AL51" s="367"/>
    </row>
    <row r="52" spans="1:38" s="368" customFormat="1" ht="15" customHeight="1">
      <c r="A52" s="403"/>
      <c r="B52" s="404"/>
      <c r="C52" s="772"/>
      <c r="D52" s="772"/>
      <c r="E52" s="773" t="s">
        <v>590</v>
      </c>
      <c r="F52" s="773"/>
      <c r="G52" s="777" t="s">
        <v>591</v>
      </c>
      <c r="H52" s="777" t="s">
        <v>591</v>
      </c>
      <c r="I52" s="777" t="s">
        <v>591</v>
      </c>
      <c r="J52" s="777" t="s">
        <v>591</v>
      </c>
      <c r="K52" s="777" t="s">
        <v>591</v>
      </c>
      <c r="L52" s="777" t="s">
        <v>591</v>
      </c>
      <c r="M52" s="777" t="s">
        <v>591</v>
      </c>
      <c r="N52" s="777" t="s">
        <v>591</v>
      </c>
      <c r="O52" s="777" t="s">
        <v>591</v>
      </c>
      <c r="P52" s="777" t="s">
        <v>591</v>
      </c>
      <c r="Q52" s="777" t="s">
        <v>591</v>
      </c>
      <c r="R52" s="777" t="s">
        <v>591</v>
      </c>
      <c r="S52" s="777" t="s">
        <v>591</v>
      </c>
      <c r="T52" s="777" t="s">
        <v>591</v>
      </c>
      <c r="U52" s="777" t="s">
        <v>591</v>
      </c>
      <c r="V52" s="777" t="s">
        <v>591</v>
      </c>
      <c r="W52" s="777" t="s">
        <v>591</v>
      </c>
      <c r="X52" s="777" t="s">
        <v>591</v>
      </c>
      <c r="Y52" s="777" t="s">
        <v>591</v>
      </c>
      <c r="Z52" s="819">
        <v>0</v>
      </c>
      <c r="AA52" s="820"/>
      <c r="AB52" s="820"/>
      <c r="AC52" s="820"/>
      <c r="AD52" s="821"/>
      <c r="AE52" s="758">
        <f t="shared" si="1"/>
        <v>0</v>
      </c>
      <c r="AF52" s="758"/>
      <c r="AG52" s="758"/>
      <c r="AH52" s="758"/>
      <c r="AI52" s="776"/>
      <c r="AJ52" s="366"/>
      <c r="AL52" s="367"/>
    </row>
    <row r="53" spans="1:38" s="368" customFormat="1" ht="15" customHeight="1">
      <c r="A53" s="403"/>
      <c r="B53" s="404"/>
      <c r="C53" s="772"/>
      <c r="D53" s="772"/>
      <c r="E53" s="773" t="s">
        <v>592</v>
      </c>
      <c r="F53" s="773"/>
      <c r="G53" s="777" t="s">
        <v>593</v>
      </c>
      <c r="H53" s="777" t="s">
        <v>593</v>
      </c>
      <c r="I53" s="777" t="s">
        <v>593</v>
      </c>
      <c r="J53" s="777" t="s">
        <v>593</v>
      </c>
      <c r="K53" s="777" t="s">
        <v>593</v>
      </c>
      <c r="L53" s="777" t="s">
        <v>593</v>
      </c>
      <c r="M53" s="777" t="s">
        <v>593</v>
      </c>
      <c r="N53" s="777" t="s">
        <v>593</v>
      </c>
      <c r="O53" s="777" t="s">
        <v>593</v>
      </c>
      <c r="P53" s="777" t="s">
        <v>593</v>
      </c>
      <c r="Q53" s="777" t="s">
        <v>593</v>
      </c>
      <c r="R53" s="777" t="s">
        <v>593</v>
      </c>
      <c r="S53" s="777" t="s">
        <v>593</v>
      </c>
      <c r="T53" s="777" t="s">
        <v>593</v>
      </c>
      <c r="U53" s="777" t="s">
        <v>593</v>
      </c>
      <c r="V53" s="777" t="s">
        <v>593</v>
      </c>
      <c r="W53" s="777" t="s">
        <v>593</v>
      </c>
      <c r="X53" s="777" t="s">
        <v>593</v>
      </c>
      <c r="Y53" s="777" t="s">
        <v>593</v>
      </c>
      <c r="Z53" s="819">
        <v>0</v>
      </c>
      <c r="AA53" s="820"/>
      <c r="AB53" s="820"/>
      <c r="AC53" s="820"/>
      <c r="AD53" s="821"/>
      <c r="AE53" s="758">
        <f t="shared" si="1"/>
        <v>0</v>
      </c>
      <c r="AF53" s="758"/>
      <c r="AG53" s="758"/>
      <c r="AH53" s="758"/>
      <c r="AI53" s="776"/>
      <c r="AJ53" s="366"/>
      <c r="AL53" s="367"/>
    </row>
    <row r="54" spans="1:38" s="368" customFormat="1" ht="15" customHeight="1">
      <c r="A54" s="403"/>
      <c r="B54" s="404"/>
      <c r="C54" s="772"/>
      <c r="D54" s="772"/>
      <c r="E54" s="773" t="s">
        <v>530</v>
      </c>
      <c r="F54" s="773"/>
      <c r="G54" s="777" t="s">
        <v>594</v>
      </c>
      <c r="H54" s="777" t="s">
        <v>594</v>
      </c>
      <c r="I54" s="777" t="s">
        <v>594</v>
      </c>
      <c r="J54" s="777" t="s">
        <v>594</v>
      </c>
      <c r="K54" s="777" t="s">
        <v>594</v>
      </c>
      <c r="L54" s="777" t="s">
        <v>594</v>
      </c>
      <c r="M54" s="777" t="s">
        <v>594</v>
      </c>
      <c r="N54" s="777" t="s">
        <v>594</v>
      </c>
      <c r="O54" s="777" t="s">
        <v>594</v>
      </c>
      <c r="P54" s="777" t="s">
        <v>594</v>
      </c>
      <c r="Q54" s="777" t="s">
        <v>594</v>
      </c>
      <c r="R54" s="777" t="s">
        <v>594</v>
      </c>
      <c r="S54" s="777" t="s">
        <v>594</v>
      </c>
      <c r="T54" s="777" t="s">
        <v>594</v>
      </c>
      <c r="U54" s="777" t="s">
        <v>594</v>
      </c>
      <c r="V54" s="777" t="s">
        <v>594</v>
      </c>
      <c r="W54" s="777" t="s">
        <v>594</v>
      </c>
      <c r="X54" s="777" t="s">
        <v>594</v>
      </c>
      <c r="Y54" s="777" t="s">
        <v>594</v>
      </c>
      <c r="Z54" s="819">
        <v>0</v>
      </c>
      <c r="AA54" s="820"/>
      <c r="AB54" s="820"/>
      <c r="AC54" s="820"/>
      <c r="AD54" s="821"/>
      <c r="AE54" s="758">
        <f t="shared" si="1"/>
        <v>0</v>
      </c>
      <c r="AF54" s="758"/>
      <c r="AG54" s="758"/>
      <c r="AH54" s="758"/>
      <c r="AI54" s="776"/>
      <c r="AJ54" s="366"/>
      <c r="AL54" s="367"/>
    </row>
    <row r="55" spans="1:38" s="368" customFormat="1" ht="25" customHeight="1">
      <c r="A55" s="403"/>
      <c r="B55" s="404"/>
      <c r="C55" s="772"/>
      <c r="D55" s="772"/>
      <c r="E55" s="773" t="s">
        <v>587</v>
      </c>
      <c r="F55" s="773"/>
      <c r="G55" s="777" t="s">
        <v>595</v>
      </c>
      <c r="H55" s="777" t="s">
        <v>595</v>
      </c>
      <c r="I55" s="777" t="s">
        <v>595</v>
      </c>
      <c r="J55" s="777" t="s">
        <v>595</v>
      </c>
      <c r="K55" s="777" t="s">
        <v>595</v>
      </c>
      <c r="L55" s="777" t="s">
        <v>595</v>
      </c>
      <c r="M55" s="777" t="s">
        <v>595</v>
      </c>
      <c r="N55" s="777" t="s">
        <v>595</v>
      </c>
      <c r="O55" s="777" t="s">
        <v>595</v>
      </c>
      <c r="P55" s="777" t="s">
        <v>595</v>
      </c>
      <c r="Q55" s="777" t="s">
        <v>595</v>
      </c>
      <c r="R55" s="777" t="s">
        <v>595</v>
      </c>
      <c r="S55" s="777" t="s">
        <v>595</v>
      </c>
      <c r="T55" s="777" t="s">
        <v>595</v>
      </c>
      <c r="U55" s="777" t="s">
        <v>595</v>
      </c>
      <c r="V55" s="777" t="s">
        <v>595</v>
      </c>
      <c r="W55" s="777" t="s">
        <v>595</v>
      </c>
      <c r="X55" s="777" t="s">
        <v>595</v>
      </c>
      <c r="Y55" s="777" t="s">
        <v>595</v>
      </c>
      <c r="Z55" s="819">
        <v>0</v>
      </c>
      <c r="AA55" s="820"/>
      <c r="AB55" s="820"/>
      <c r="AC55" s="820"/>
      <c r="AD55" s="821"/>
      <c r="AE55" s="758">
        <f t="shared" si="1"/>
        <v>0</v>
      </c>
      <c r="AF55" s="758"/>
      <c r="AG55" s="758"/>
      <c r="AH55" s="758"/>
      <c r="AI55" s="776"/>
      <c r="AJ55" s="366"/>
      <c r="AL55" s="367"/>
    </row>
    <row r="56" spans="1:38" s="368" customFormat="1" ht="25" customHeight="1">
      <c r="A56" s="403"/>
      <c r="B56" s="404"/>
      <c r="C56" s="772"/>
      <c r="D56" s="772"/>
      <c r="E56" s="773" t="s">
        <v>596</v>
      </c>
      <c r="F56" s="773"/>
      <c r="G56" s="777" t="s">
        <v>597</v>
      </c>
      <c r="H56" s="777" t="s">
        <v>597</v>
      </c>
      <c r="I56" s="777" t="s">
        <v>597</v>
      </c>
      <c r="J56" s="777" t="s">
        <v>597</v>
      </c>
      <c r="K56" s="777" t="s">
        <v>597</v>
      </c>
      <c r="L56" s="777" t="s">
        <v>597</v>
      </c>
      <c r="M56" s="777" t="s">
        <v>597</v>
      </c>
      <c r="N56" s="777" t="s">
        <v>597</v>
      </c>
      <c r="O56" s="777" t="s">
        <v>597</v>
      </c>
      <c r="P56" s="777" t="s">
        <v>597</v>
      </c>
      <c r="Q56" s="777" t="s">
        <v>597</v>
      </c>
      <c r="R56" s="777" t="s">
        <v>597</v>
      </c>
      <c r="S56" s="777" t="s">
        <v>597</v>
      </c>
      <c r="T56" s="777" t="s">
        <v>597</v>
      </c>
      <c r="U56" s="777" t="s">
        <v>597</v>
      </c>
      <c r="V56" s="777" t="s">
        <v>597</v>
      </c>
      <c r="W56" s="777" t="s">
        <v>597</v>
      </c>
      <c r="X56" s="777" t="s">
        <v>597</v>
      </c>
      <c r="Y56" s="777" t="s">
        <v>597</v>
      </c>
      <c r="Z56" s="819">
        <v>0</v>
      </c>
      <c r="AA56" s="820"/>
      <c r="AB56" s="820"/>
      <c r="AC56" s="820"/>
      <c r="AD56" s="821"/>
      <c r="AE56" s="758">
        <f t="shared" si="1"/>
        <v>0</v>
      </c>
      <c r="AF56" s="758"/>
      <c r="AG56" s="758"/>
      <c r="AH56" s="758"/>
      <c r="AI56" s="776"/>
      <c r="AJ56" s="366"/>
      <c r="AL56" s="367"/>
    </row>
    <row r="57" spans="1:38" s="368" customFormat="1" ht="15.75" customHeight="1">
      <c r="A57" s="403"/>
      <c r="B57" s="404"/>
      <c r="C57" s="772"/>
      <c r="D57" s="772"/>
      <c r="E57" s="773" t="s">
        <v>598</v>
      </c>
      <c r="F57" s="773"/>
      <c r="G57" s="777" t="s">
        <v>599</v>
      </c>
      <c r="H57" s="777" t="s">
        <v>599</v>
      </c>
      <c r="I57" s="777" t="s">
        <v>599</v>
      </c>
      <c r="J57" s="777" t="s">
        <v>599</v>
      </c>
      <c r="K57" s="777" t="s">
        <v>599</v>
      </c>
      <c r="L57" s="777" t="s">
        <v>599</v>
      </c>
      <c r="M57" s="777" t="s">
        <v>599</v>
      </c>
      <c r="N57" s="777" t="s">
        <v>599</v>
      </c>
      <c r="O57" s="777" t="s">
        <v>599</v>
      </c>
      <c r="P57" s="777" t="s">
        <v>599</v>
      </c>
      <c r="Q57" s="777" t="s">
        <v>599</v>
      </c>
      <c r="R57" s="777" t="s">
        <v>599</v>
      </c>
      <c r="S57" s="777" t="s">
        <v>599</v>
      </c>
      <c r="T57" s="777" t="s">
        <v>599</v>
      </c>
      <c r="U57" s="777" t="s">
        <v>599</v>
      </c>
      <c r="V57" s="777" t="s">
        <v>599</v>
      </c>
      <c r="W57" s="777" t="s">
        <v>599</v>
      </c>
      <c r="X57" s="777" t="s">
        <v>599</v>
      </c>
      <c r="Y57" s="777" t="s">
        <v>599</v>
      </c>
      <c r="Z57" s="819">
        <v>0</v>
      </c>
      <c r="AA57" s="820"/>
      <c r="AB57" s="820"/>
      <c r="AC57" s="820"/>
      <c r="AD57" s="821"/>
      <c r="AE57" s="758">
        <f t="shared" si="1"/>
        <v>0</v>
      </c>
      <c r="AF57" s="758"/>
      <c r="AG57" s="758"/>
      <c r="AH57" s="758"/>
      <c r="AI57" s="776"/>
      <c r="AJ57" s="366"/>
      <c r="AL57" s="367"/>
    </row>
    <row r="58" spans="1:38" s="368" customFormat="1" ht="15" customHeight="1">
      <c r="A58" s="403"/>
      <c r="B58" s="404"/>
      <c r="C58" s="772"/>
      <c r="D58" s="772"/>
      <c r="E58" s="773" t="s">
        <v>596</v>
      </c>
      <c r="F58" s="773"/>
      <c r="G58" s="777" t="s">
        <v>600</v>
      </c>
      <c r="H58" s="777" t="s">
        <v>600</v>
      </c>
      <c r="I58" s="777" t="s">
        <v>600</v>
      </c>
      <c r="J58" s="777" t="s">
        <v>600</v>
      </c>
      <c r="K58" s="777" t="s">
        <v>600</v>
      </c>
      <c r="L58" s="777" t="s">
        <v>600</v>
      </c>
      <c r="M58" s="777" t="s">
        <v>600</v>
      </c>
      <c r="N58" s="777" t="s">
        <v>600</v>
      </c>
      <c r="O58" s="777" t="s">
        <v>600</v>
      </c>
      <c r="P58" s="777" t="s">
        <v>600</v>
      </c>
      <c r="Q58" s="777" t="s">
        <v>600</v>
      </c>
      <c r="R58" s="777" t="s">
        <v>600</v>
      </c>
      <c r="S58" s="777" t="s">
        <v>600</v>
      </c>
      <c r="T58" s="777" t="s">
        <v>600</v>
      </c>
      <c r="U58" s="777" t="s">
        <v>600</v>
      </c>
      <c r="V58" s="777" t="s">
        <v>600</v>
      </c>
      <c r="W58" s="777" t="s">
        <v>600</v>
      </c>
      <c r="X58" s="777" t="s">
        <v>600</v>
      </c>
      <c r="Y58" s="777" t="s">
        <v>600</v>
      </c>
      <c r="Z58" s="819">
        <v>0</v>
      </c>
      <c r="AA58" s="820"/>
      <c r="AB58" s="820"/>
      <c r="AC58" s="820"/>
      <c r="AD58" s="821"/>
      <c r="AE58" s="758">
        <f t="shared" si="1"/>
        <v>0</v>
      </c>
      <c r="AF58" s="758"/>
      <c r="AG58" s="758"/>
      <c r="AH58" s="758"/>
      <c r="AI58" s="776"/>
      <c r="AJ58" s="366"/>
      <c r="AL58" s="367"/>
    </row>
    <row r="59" spans="1:38" s="368" customFormat="1" ht="15" customHeight="1">
      <c r="A59" s="403"/>
      <c r="B59" s="404"/>
      <c r="C59" s="772"/>
      <c r="D59" s="772"/>
      <c r="E59" s="773" t="s">
        <v>601</v>
      </c>
      <c r="F59" s="773"/>
      <c r="G59" s="777" t="s">
        <v>602</v>
      </c>
      <c r="H59" s="777" t="s">
        <v>602</v>
      </c>
      <c r="I59" s="777" t="s">
        <v>602</v>
      </c>
      <c r="J59" s="777" t="s">
        <v>602</v>
      </c>
      <c r="K59" s="777" t="s">
        <v>602</v>
      </c>
      <c r="L59" s="777" t="s">
        <v>602</v>
      </c>
      <c r="M59" s="777" t="s">
        <v>602</v>
      </c>
      <c r="N59" s="777" t="s">
        <v>602</v>
      </c>
      <c r="O59" s="777" t="s">
        <v>602</v>
      </c>
      <c r="P59" s="777" t="s">
        <v>602</v>
      </c>
      <c r="Q59" s="777" t="s">
        <v>602</v>
      </c>
      <c r="R59" s="777" t="s">
        <v>602</v>
      </c>
      <c r="S59" s="777" t="s">
        <v>602</v>
      </c>
      <c r="T59" s="777" t="s">
        <v>602</v>
      </c>
      <c r="U59" s="777" t="s">
        <v>602</v>
      </c>
      <c r="V59" s="777" t="s">
        <v>602</v>
      </c>
      <c r="W59" s="777" t="s">
        <v>602</v>
      </c>
      <c r="X59" s="777" t="s">
        <v>602</v>
      </c>
      <c r="Y59" s="777" t="s">
        <v>602</v>
      </c>
      <c r="Z59" s="819">
        <v>0</v>
      </c>
      <c r="AA59" s="820"/>
      <c r="AB59" s="820"/>
      <c r="AC59" s="820"/>
      <c r="AD59" s="821"/>
      <c r="AE59" s="758">
        <f t="shared" si="1"/>
        <v>0</v>
      </c>
      <c r="AF59" s="758"/>
      <c r="AG59" s="758"/>
      <c r="AH59" s="758"/>
      <c r="AI59" s="776"/>
      <c r="AJ59" s="366"/>
      <c r="AL59" s="367"/>
    </row>
    <row r="60" spans="1:38" s="368" customFormat="1" ht="15" customHeight="1">
      <c r="A60" s="403"/>
      <c r="B60" s="404"/>
      <c r="C60" s="772"/>
      <c r="D60" s="772"/>
      <c r="E60" s="773" t="s">
        <v>603</v>
      </c>
      <c r="F60" s="773"/>
      <c r="G60" s="777" t="s">
        <v>604</v>
      </c>
      <c r="H60" s="777" t="s">
        <v>604</v>
      </c>
      <c r="I60" s="777" t="s">
        <v>604</v>
      </c>
      <c r="J60" s="777" t="s">
        <v>604</v>
      </c>
      <c r="K60" s="777" t="s">
        <v>604</v>
      </c>
      <c r="L60" s="777" t="s">
        <v>604</v>
      </c>
      <c r="M60" s="777" t="s">
        <v>604</v>
      </c>
      <c r="N60" s="777" t="s">
        <v>604</v>
      </c>
      <c r="O60" s="777" t="s">
        <v>604</v>
      </c>
      <c r="P60" s="777" t="s">
        <v>604</v>
      </c>
      <c r="Q60" s="777" t="s">
        <v>604</v>
      </c>
      <c r="R60" s="777" t="s">
        <v>604</v>
      </c>
      <c r="S60" s="777" t="s">
        <v>604</v>
      </c>
      <c r="T60" s="777" t="s">
        <v>604</v>
      </c>
      <c r="U60" s="777" t="s">
        <v>604</v>
      </c>
      <c r="V60" s="777" t="s">
        <v>604</v>
      </c>
      <c r="W60" s="777" t="s">
        <v>604</v>
      </c>
      <c r="X60" s="777" t="s">
        <v>604</v>
      </c>
      <c r="Y60" s="777" t="s">
        <v>604</v>
      </c>
      <c r="Z60" s="819">
        <v>0</v>
      </c>
      <c r="AA60" s="820"/>
      <c r="AB60" s="820"/>
      <c r="AC60" s="820"/>
      <c r="AD60" s="821"/>
      <c r="AE60" s="758">
        <f t="shared" si="1"/>
        <v>0</v>
      </c>
      <c r="AF60" s="758"/>
      <c r="AG60" s="758"/>
      <c r="AH60" s="758"/>
      <c r="AI60" s="776"/>
      <c r="AJ60" s="366"/>
      <c r="AL60" s="367"/>
    </row>
    <row r="61" spans="1:38" s="368" customFormat="1" ht="15" customHeight="1">
      <c r="A61" s="403"/>
      <c r="B61" s="404"/>
      <c r="C61" s="772"/>
      <c r="D61" s="772"/>
      <c r="E61" s="773" t="s">
        <v>491</v>
      </c>
      <c r="F61" s="773"/>
      <c r="G61" s="777" t="s">
        <v>605</v>
      </c>
      <c r="H61" s="777" t="s">
        <v>605</v>
      </c>
      <c r="I61" s="777" t="s">
        <v>605</v>
      </c>
      <c r="J61" s="777" t="s">
        <v>605</v>
      </c>
      <c r="K61" s="777" t="s">
        <v>605</v>
      </c>
      <c r="L61" s="777" t="s">
        <v>605</v>
      </c>
      <c r="M61" s="777" t="s">
        <v>605</v>
      </c>
      <c r="N61" s="777" t="s">
        <v>605</v>
      </c>
      <c r="O61" s="777" t="s">
        <v>605</v>
      </c>
      <c r="P61" s="777" t="s">
        <v>605</v>
      </c>
      <c r="Q61" s="777" t="s">
        <v>605</v>
      </c>
      <c r="R61" s="777" t="s">
        <v>605</v>
      </c>
      <c r="S61" s="777" t="s">
        <v>605</v>
      </c>
      <c r="T61" s="777" t="s">
        <v>605</v>
      </c>
      <c r="U61" s="777" t="s">
        <v>605</v>
      </c>
      <c r="V61" s="777" t="s">
        <v>605</v>
      </c>
      <c r="W61" s="777" t="s">
        <v>605</v>
      </c>
      <c r="X61" s="777" t="s">
        <v>605</v>
      </c>
      <c r="Y61" s="777" t="s">
        <v>605</v>
      </c>
      <c r="Z61" s="819">
        <v>0</v>
      </c>
      <c r="AA61" s="820"/>
      <c r="AB61" s="820"/>
      <c r="AC61" s="820"/>
      <c r="AD61" s="821"/>
      <c r="AE61" s="758">
        <f t="shared" si="1"/>
        <v>0</v>
      </c>
      <c r="AF61" s="758"/>
      <c r="AG61" s="758"/>
      <c r="AH61" s="758"/>
      <c r="AI61" s="776"/>
      <c r="AJ61" s="366"/>
      <c r="AL61" s="367"/>
    </row>
    <row r="62" spans="1:38" s="368" customFormat="1" ht="20.149999999999999" customHeight="1">
      <c r="A62" s="400" t="s">
        <v>606</v>
      </c>
      <c r="B62" s="401"/>
      <c r="C62" s="772" t="s">
        <v>311</v>
      </c>
      <c r="D62" s="772"/>
      <c r="E62" s="773" t="s">
        <v>491</v>
      </c>
      <c r="F62" s="773"/>
      <c r="G62" s="774" t="s">
        <v>607</v>
      </c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819"/>
      <c r="AA62" s="820"/>
      <c r="AB62" s="820"/>
      <c r="AC62" s="820"/>
      <c r="AD62" s="821"/>
      <c r="AE62" s="758"/>
      <c r="AF62" s="758"/>
      <c r="AG62" s="758"/>
      <c r="AH62" s="758"/>
      <c r="AI62" s="776"/>
      <c r="AJ62" s="366"/>
      <c r="AL62" s="367"/>
    </row>
    <row r="63" spans="1:38" s="368" customFormat="1" ht="15" customHeight="1">
      <c r="A63" s="419"/>
      <c r="B63" s="420"/>
      <c r="C63" s="798" t="s">
        <v>311</v>
      </c>
      <c r="D63" s="799"/>
      <c r="E63" s="800" t="s">
        <v>491</v>
      </c>
      <c r="F63" s="801"/>
      <c r="G63" s="802" t="s">
        <v>511</v>
      </c>
      <c r="H63" s="802"/>
      <c r="I63" s="802"/>
      <c r="J63" s="802"/>
      <c r="K63" s="802"/>
      <c r="L63" s="802"/>
      <c r="M63" s="802"/>
      <c r="N63" s="802"/>
      <c r="O63" s="802"/>
      <c r="P63" s="802"/>
      <c r="Q63" s="802"/>
      <c r="R63" s="802"/>
      <c r="S63" s="802"/>
      <c r="T63" s="802"/>
      <c r="U63" s="802"/>
      <c r="V63" s="802"/>
      <c r="W63" s="802"/>
      <c r="X63" s="802"/>
      <c r="Y63" s="802"/>
      <c r="Z63" s="819">
        <v>0</v>
      </c>
      <c r="AA63" s="820"/>
      <c r="AB63" s="820"/>
      <c r="AC63" s="820"/>
      <c r="AD63" s="821"/>
      <c r="AE63" s="758">
        <f t="shared" ref="AE63:AE69" si="2">Z63*E63</f>
        <v>0</v>
      </c>
      <c r="AF63" s="758"/>
      <c r="AG63" s="758"/>
      <c r="AH63" s="758"/>
      <c r="AI63" s="776"/>
      <c r="AJ63" s="366"/>
      <c r="AL63" s="367"/>
    </row>
    <row r="64" spans="1:38" s="368" customFormat="1" ht="15" customHeight="1">
      <c r="A64" s="419"/>
      <c r="B64" s="420"/>
      <c r="C64" s="798" t="s">
        <v>81</v>
      </c>
      <c r="D64" s="799"/>
      <c r="E64" s="800">
        <v>3</v>
      </c>
      <c r="F64" s="801"/>
      <c r="G64" s="802" t="s">
        <v>608</v>
      </c>
      <c r="H64" s="802" t="s">
        <v>608</v>
      </c>
      <c r="I64" s="802" t="s">
        <v>608</v>
      </c>
      <c r="J64" s="802" t="s">
        <v>608</v>
      </c>
      <c r="K64" s="802" t="s">
        <v>608</v>
      </c>
      <c r="L64" s="802" t="s">
        <v>608</v>
      </c>
      <c r="M64" s="802" t="s">
        <v>608</v>
      </c>
      <c r="N64" s="802" t="s">
        <v>608</v>
      </c>
      <c r="O64" s="802" t="s">
        <v>608</v>
      </c>
      <c r="P64" s="802" t="s">
        <v>608</v>
      </c>
      <c r="Q64" s="802" t="s">
        <v>608</v>
      </c>
      <c r="R64" s="802" t="s">
        <v>608</v>
      </c>
      <c r="S64" s="802" t="s">
        <v>608</v>
      </c>
      <c r="T64" s="802" t="s">
        <v>608</v>
      </c>
      <c r="U64" s="802" t="s">
        <v>608</v>
      </c>
      <c r="V64" s="802" t="s">
        <v>608</v>
      </c>
      <c r="W64" s="802" t="s">
        <v>608</v>
      </c>
      <c r="X64" s="802" t="s">
        <v>608</v>
      </c>
      <c r="Y64" s="802" t="s">
        <v>608</v>
      </c>
      <c r="Z64" s="819">
        <v>0</v>
      </c>
      <c r="AA64" s="820"/>
      <c r="AB64" s="820"/>
      <c r="AC64" s="820"/>
      <c r="AD64" s="821"/>
      <c r="AE64" s="758">
        <f t="shared" si="2"/>
        <v>0</v>
      </c>
      <c r="AF64" s="758"/>
      <c r="AG64" s="758"/>
      <c r="AH64" s="758"/>
      <c r="AI64" s="776"/>
      <c r="AJ64" s="366"/>
      <c r="AL64" s="367"/>
    </row>
    <row r="65" spans="1:38" s="368" customFormat="1" ht="15" customHeight="1">
      <c r="A65" s="419"/>
      <c r="B65" s="420"/>
      <c r="C65" s="798" t="s">
        <v>81</v>
      </c>
      <c r="D65" s="799"/>
      <c r="E65" s="800">
        <v>2</v>
      </c>
      <c r="F65" s="801"/>
      <c r="G65" s="802" t="s">
        <v>609</v>
      </c>
      <c r="H65" s="802" t="s">
        <v>609</v>
      </c>
      <c r="I65" s="802" t="s">
        <v>609</v>
      </c>
      <c r="J65" s="802" t="s">
        <v>609</v>
      </c>
      <c r="K65" s="802" t="s">
        <v>609</v>
      </c>
      <c r="L65" s="802" t="s">
        <v>609</v>
      </c>
      <c r="M65" s="802" t="s">
        <v>609</v>
      </c>
      <c r="N65" s="802" t="s">
        <v>609</v>
      </c>
      <c r="O65" s="802" t="s">
        <v>609</v>
      </c>
      <c r="P65" s="802" t="s">
        <v>609</v>
      </c>
      <c r="Q65" s="802" t="s">
        <v>609</v>
      </c>
      <c r="R65" s="802" t="s">
        <v>609</v>
      </c>
      <c r="S65" s="802" t="s">
        <v>609</v>
      </c>
      <c r="T65" s="802" t="s">
        <v>609</v>
      </c>
      <c r="U65" s="802" t="s">
        <v>609</v>
      </c>
      <c r="V65" s="802" t="s">
        <v>609</v>
      </c>
      <c r="W65" s="802" t="s">
        <v>609</v>
      </c>
      <c r="X65" s="802" t="s">
        <v>609</v>
      </c>
      <c r="Y65" s="802" t="s">
        <v>609</v>
      </c>
      <c r="Z65" s="819">
        <v>0</v>
      </c>
      <c r="AA65" s="820"/>
      <c r="AB65" s="820"/>
      <c r="AC65" s="820"/>
      <c r="AD65" s="821"/>
      <c r="AE65" s="758">
        <f t="shared" si="2"/>
        <v>0</v>
      </c>
      <c r="AF65" s="758"/>
      <c r="AG65" s="758"/>
      <c r="AH65" s="758"/>
      <c r="AI65" s="776"/>
      <c r="AJ65" s="366"/>
      <c r="AL65" s="367"/>
    </row>
    <row r="66" spans="1:38" s="368" customFormat="1" ht="15" customHeight="1">
      <c r="A66" s="419"/>
      <c r="B66" s="420"/>
      <c r="C66" s="798" t="s">
        <v>81</v>
      </c>
      <c r="D66" s="799"/>
      <c r="E66" s="800">
        <v>20</v>
      </c>
      <c r="F66" s="801"/>
      <c r="G66" s="802" t="s">
        <v>610</v>
      </c>
      <c r="H66" s="802" t="s">
        <v>610</v>
      </c>
      <c r="I66" s="802" t="s">
        <v>610</v>
      </c>
      <c r="J66" s="802" t="s">
        <v>610</v>
      </c>
      <c r="K66" s="802" t="s">
        <v>610</v>
      </c>
      <c r="L66" s="802" t="s">
        <v>610</v>
      </c>
      <c r="M66" s="802" t="s">
        <v>610</v>
      </c>
      <c r="N66" s="802" t="s">
        <v>610</v>
      </c>
      <c r="O66" s="802" t="s">
        <v>610</v>
      </c>
      <c r="P66" s="802" t="s">
        <v>610</v>
      </c>
      <c r="Q66" s="802" t="s">
        <v>610</v>
      </c>
      <c r="R66" s="802" t="s">
        <v>610</v>
      </c>
      <c r="S66" s="802" t="s">
        <v>610</v>
      </c>
      <c r="T66" s="802" t="s">
        <v>610</v>
      </c>
      <c r="U66" s="802" t="s">
        <v>610</v>
      </c>
      <c r="V66" s="802" t="s">
        <v>610</v>
      </c>
      <c r="W66" s="802" t="s">
        <v>610</v>
      </c>
      <c r="X66" s="802" t="s">
        <v>610</v>
      </c>
      <c r="Y66" s="802" t="s">
        <v>610</v>
      </c>
      <c r="Z66" s="819">
        <v>0</v>
      </c>
      <c r="AA66" s="820"/>
      <c r="AB66" s="820"/>
      <c r="AC66" s="820"/>
      <c r="AD66" s="821"/>
      <c r="AE66" s="758">
        <f t="shared" si="2"/>
        <v>0</v>
      </c>
      <c r="AF66" s="758"/>
      <c r="AG66" s="758"/>
      <c r="AH66" s="758"/>
      <c r="AI66" s="776"/>
      <c r="AJ66" s="366"/>
      <c r="AL66" s="367"/>
    </row>
    <row r="67" spans="1:38" s="368" customFormat="1" ht="25" customHeight="1">
      <c r="A67" s="419"/>
      <c r="B67" s="420"/>
      <c r="C67" s="798" t="s">
        <v>81</v>
      </c>
      <c r="D67" s="799"/>
      <c r="E67" s="800">
        <v>6</v>
      </c>
      <c r="F67" s="801"/>
      <c r="G67" s="802" t="s">
        <v>611</v>
      </c>
      <c r="H67" s="802" t="s">
        <v>611</v>
      </c>
      <c r="I67" s="802" t="s">
        <v>611</v>
      </c>
      <c r="J67" s="802" t="s">
        <v>611</v>
      </c>
      <c r="K67" s="802" t="s">
        <v>611</v>
      </c>
      <c r="L67" s="802" t="s">
        <v>611</v>
      </c>
      <c r="M67" s="802" t="s">
        <v>611</v>
      </c>
      <c r="N67" s="802" t="s">
        <v>611</v>
      </c>
      <c r="O67" s="802" t="s">
        <v>611</v>
      </c>
      <c r="P67" s="802" t="s">
        <v>611</v>
      </c>
      <c r="Q67" s="802" t="s">
        <v>611</v>
      </c>
      <c r="R67" s="802" t="s">
        <v>611</v>
      </c>
      <c r="S67" s="802" t="s">
        <v>611</v>
      </c>
      <c r="T67" s="802" t="s">
        <v>611</v>
      </c>
      <c r="U67" s="802" t="s">
        <v>611</v>
      </c>
      <c r="V67" s="802" t="s">
        <v>611</v>
      </c>
      <c r="W67" s="802" t="s">
        <v>611</v>
      </c>
      <c r="X67" s="802" t="s">
        <v>611</v>
      </c>
      <c r="Y67" s="802" t="s">
        <v>611</v>
      </c>
      <c r="Z67" s="819">
        <v>0</v>
      </c>
      <c r="AA67" s="820"/>
      <c r="AB67" s="820"/>
      <c r="AC67" s="820"/>
      <c r="AD67" s="821"/>
      <c r="AE67" s="758">
        <f t="shared" si="2"/>
        <v>0</v>
      </c>
      <c r="AF67" s="758"/>
      <c r="AG67" s="758"/>
      <c r="AH67" s="758"/>
      <c r="AI67" s="776"/>
      <c r="AJ67" s="366"/>
      <c r="AL67" s="367"/>
    </row>
    <row r="68" spans="1:38" s="368" customFormat="1" ht="25" customHeight="1">
      <c r="A68" s="419"/>
      <c r="B68" s="420"/>
      <c r="C68" s="798" t="s">
        <v>612</v>
      </c>
      <c r="D68" s="799"/>
      <c r="E68" s="800">
        <v>1</v>
      </c>
      <c r="F68" s="801"/>
      <c r="G68" s="802" t="s">
        <v>613</v>
      </c>
      <c r="H68" s="802" t="s">
        <v>613</v>
      </c>
      <c r="I68" s="802" t="s">
        <v>613</v>
      </c>
      <c r="J68" s="802" t="s">
        <v>613</v>
      </c>
      <c r="K68" s="802" t="s">
        <v>613</v>
      </c>
      <c r="L68" s="802" t="s">
        <v>613</v>
      </c>
      <c r="M68" s="802" t="s">
        <v>613</v>
      </c>
      <c r="N68" s="802" t="s">
        <v>613</v>
      </c>
      <c r="O68" s="802" t="s">
        <v>613</v>
      </c>
      <c r="P68" s="802" t="s">
        <v>613</v>
      </c>
      <c r="Q68" s="802" t="s">
        <v>613</v>
      </c>
      <c r="R68" s="802" t="s">
        <v>613</v>
      </c>
      <c r="S68" s="802" t="s">
        <v>613</v>
      </c>
      <c r="T68" s="802" t="s">
        <v>613</v>
      </c>
      <c r="U68" s="802" t="s">
        <v>613</v>
      </c>
      <c r="V68" s="802" t="s">
        <v>613</v>
      </c>
      <c r="W68" s="802" t="s">
        <v>613</v>
      </c>
      <c r="X68" s="802" t="s">
        <v>613</v>
      </c>
      <c r="Y68" s="802" t="s">
        <v>613</v>
      </c>
      <c r="Z68" s="819">
        <v>0</v>
      </c>
      <c r="AA68" s="820"/>
      <c r="AB68" s="820"/>
      <c r="AC68" s="820"/>
      <c r="AD68" s="821"/>
      <c r="AE68" s="758">
        <f t="shared" si="2"/>
        <v>0</v>
      </c>
      <c r="AF68" s="758"/>
      <c r="AG68" s="758"/>
      <c r="AH68" s="758"/>
      <c r="AI68" s="776"/>
      <c r="AJ68" s="366"/>
      <c r="AL68" s="367"/>
    </row>
    <row r="69" spans="1:38" s="368" customFormat="1" ht="15" customHeight="1">
      <c r="A69" s="419"/>
      <c r="B69" s="420"/>
      <c r="C69" s="798" t="s">
        <v>612</v>
      </c>
      <c r="D69" s="799"/>
      <c r="E69" s="800">
        <v>1</v>
      </c>
      <c r="F69" s="801"/>
      <c r="G69" s="802" t="s">
        <v>605</v>
      </c>
      <c r="H69" s="802" t="s">
        <v>605</v>
      </c>
      <c r="I69" s="802" t="s">
        <v>605</v>
      </c>
      <c r="J69" s="802" t="s">
        <v>605</v>
      </c>
      <c r="K69" s="802" t="s">
        <v>605</v>
      </c>
      <c r="L69" s="802" t="s">
        <v>605</v>
      </c>
      <c r="M69" s="802" t="s">
        <v>605</v>
      </c>
      <c r="N69" s="802" t="s">
        <v>605</v>
      </c>
      <c r="O69" s="802" t="s">
        <v>605</v>
      </c>
      <c r="P69" s="802" t="s">
        <v>605</v>
      </c>
      <c r="Q69" s="802" t="s">
        <v>605</v>
      </c>
      <c r="R69" s="802" t="s">
        <v>605</v>
      </c>
      <c r="S69" s="802" t="s">
        <v>605</v>
      </c>
      <c r="T69" s="802" t="s">
        <v>605</v>
      </c>
      <c r="U69" s="802" t="s">
        <v>605</v>
      </c>
      <c r="V69" s="802" t="s">
        <v>605</v>
      </c>
      <c r="W69" s="802" t="s">
        <v>605</v>
      </c>
      <c r="X69" s="802" t="s">
        <v>605</v>
      </c>
      <c r="Y69" s="802" t="s">
        <v>605</v>
      </c>
      <c r="Z69" s="819">
        <v>0</v>
      </c>
      <c r="AA69" s="820"/>
      <c r="AB69" s="820"/>
      <c r="AC69" s="820"/>
      <c r="AD69" s="821"/>
      <c r="AE69" s="758">
        <f t="shared" si="2"/>
        <v>0</v>
      </c>
      <c r="AF69" s="758"/>
      <c r="AG69" s="758"/>
      <c r="AH69" s="758"/>
      <c r="AI69" s="776"/>
      <c r="AJ69" s="366"/>
      <c r="AL69" s="367"/>
    </row>
    <row r="70" spans="1:38" s="368" customFormat="1" ht="14.15" customHeight="1">
      <c r="A70" s="397" t="s">
        <v>106</v>
      </c>
      <c r="B70" s="398"/>
      <c r="C70" s="780"/>
      <c r="D70" s="780"/>
      <c r="E70" s="781"/>
      <c r="F70" s="781"/>
      <c r="G70" s="782" t="s">
        <v>614</v>
      </c>
      <c r="H70" s="782"/>
      <c r="I70" s="782"/>
      <c r="J70" s="782"/>
      <c r="K70" s="782"/>
      <c r="L70" s="782"/>
      <c r="M70" s="782"/>
      <c r="N70" s="782"/>
      <c r="O70" s="782"/>
      <c r="P70" s="782"/>
      <c r="Q70" s="782"/>
      <c r="R70" s="782"/>
      <c r="S70" s="782"/>
      <c r="T70" s="782"/>
      <c r="U70" s="782"/>
      <c r="V70" s="782"/>
      <c r="W70" s="782"/>
      <c r="X70" s="782"/>
      <c r="Y70" s="782"/>
      <c r="Z70" s="819"/>
      <c r="AA70" s="820"/>
      <c r="AB70" s="820"/>
      <c r="AC70" s="820"/>
      <c r="AD70" s="821"/>
      <c r="AE70" s="784"/>
      <c r="AF70" s="784"/>
      <c r="AG70" s="784"/>
      <c r="AH70" s="784"/>
      <c r="AI70" s="785"/>
      <c r="AJ70" s="366"/>
      <c r="AL70" s="367"/>
    </row>
    <row r="71" spans="1:38" s="368" customFormat="1" ht="20.149999999999999" customHeight="1">
      <c r="A71" s="400" t="s">
        <v>510</v>
      </c>
      <c r="B71" s="401"/>
      <c r="C71" s="772" t="s">
        <v>311</v>
      </c>
      <c r="D71" s="772"/>
      <c r="E71" s="773" t="s">
        <v>491</v>
      </c>
      <c r="F71" s="773"/>
      <c r="G71" s="774" t="s">
        <v>615</v>
      </c>
      <c r="H71" s="774"/>
      <c r="I71" s="774"/>
      <c r="J71" s="774"/>
      <c r="K71" s="774"/>
      <c r="L71" s="774"/>
      <c r="M71" s="774"/>
      <c r="N71" s="774"/>
      <c r="O71" s="774"/>
      <c r="P71" s="774"/>
      <c r="Q71" s="774"/>
      <c r="R71" s="774"/>
      <c r="S71" s="774"/>
      <c r="T71" s="774"/>
      <c r="U71" s="774"/>
      <c r="V71" s="774"/>
      <c r="W71" s="774"/>
      <c r="X71" s="774"/>
      <c r="Y71" s="774"/>
      <c r="Z71" s="819">
        <v>0</v>
      </c>
      <c r="AA71" s="820"/>
      <c r="AB71" s="820"/>
      <c r="AC71" s="820"/>
      <c r="AD71" s="821"/>
      <c r="AE71" s="758">
        <f>Z71*E71</f>
        <v>0</v>
      </c>
      <c r="AF71" s="758"/>
      <c r="AG71" s="758"/>
      <c r="AH71" s="758"/>
      <c r="AI71" s="776"/>
      <c r="AJ71" s="366"/>
      <c r="AL71" s="367"/>
    </row>
    <row r="72" spans="1:38" s="368" customFormat="1" ht="15" customHeight="1">
      <c r="A72" s="419"/>
      <c r="B72" s="420"/>
      <c r="C72" s="798" t="s">
        <v>181</v>
      </c>
      <c r="D72" s="799"/>
      <c r="E72" s="800">
        <v>150</v>
      </c>
      <c r="F72" s="801"/>
      <c r="G72" s="802" t="s">
        <v>616</v>
      </c>
      <c r="H72" s="802" t="s">
        <v>616</v>
      </c>
      <c r="I72" s="802" t="s">
        <v>616</v>
      </c>
      <c r="J72" s="802" t="s">
        <v>616</v>
      </c>
      <c r="K72" s="802" t="s">
        <v>616</v>
      </c>
      <c r="L72" s="802" t="s">
        <v>616</v>
      </c>
      <c r="M72" s="802" t="s">
        <v>616</v>
      </c>
      <c r="N72" s="802" t="s">
        <v>616</v>
      </c>
      <c r="O72" s="802" t="s">
        <v>616</v>
      </c>
      <c r="P72" s="802" t="s">
        <v>616</v>
      </c>
      <c r="Q72" s="802" t="s">
        <v>616</v>
      </c>
      <c r="R72" s="802" t="s">
        <v>616</v>
      </c>
      <c r="S72" s="802" t="s">
        <v>616</v>
      </c>
      <c r="T72" s="802" t="s">
        <v>616</v>
      </c>
      <c r="U72" s="802" t="s">
        <v>616</v>
      </c>
      <c r="V72" s="802" t="s">
        <v>616</v>
      </c>
      <c r="W72" s="802" t="s">
        <v>616</v>
      </c>
      <c r="X72" s="802" t="s">
        <v>616</v>
      </c>
      <c r="Y72" s="802" t="s">
        <v>616</v>
      </c>
      <c r="Z72" s="819">
        <v>0</v>
      </c>
      <c r="AA72" s="820"/>
      <c r="AB72" s="820"/>
      <c r="AC72" s="820"/>
      <c r="AD72" s="821"/>
      <c r="AE72" s="758">
        <f t="shared" ref="AE72:AE79" si="3">Z72*E72</f>
        <v>0</v>
      </c>
      <c r="AF72" s="758"/>
      <c r="AG72" s="758"/>
      <c r="AH72" s="758"/>
      <c r="AI72" s="776"/>
      <c r="AJ72" s="366"/>
      <c r="AL72" s="367"/>
    </row>
    <row r="73" spans="1:38" s="368" customFormat="1" ht="15" customHeight="1">
      <c r="A73" s="419"/>
      <c r="B73" s="420"/>
      <c r="C73" s="798" t="s">
        <v>181</v>
      </c>
      <c r="D73" s="799"/>
      <c r="E73" s="800">
        <v>130</v>
      </c>
      <c r="F73" s="801"/>
      <c r="G73" s="802" t="s">
        <v>617</v>
      </c>
      <c r="H73" s="802" t="s">
        <v>617</v>
      </c>
      <c r="I73" s="802" t="s">
        <v>617</v>
      </c>
      <c r="J73" s="802" t="s">
        <v>617</v>
      </c>
      <c r="K73" s="802" t="s">
        <v>617</v>
      </c>
      <c r="L73" s="802" t="s">
        <v>617</v>
      </c>
      <c r="M73" s="802" t="s">
        <v>617</v>
      </c>
      <c r="N73" s="802" t="s">
        <v>617</v>
      </c>
      <c r="O73" s="802" t="s">
        <v>617</v>
      </c>
      <c r="P73" s="802" t="s">
        <v>617</v>
      </c>
      <c r="Q73" s="802" t="s">
        <v>617</v>
      </c>
      <c r="R73" s="802" t="s">
        <v>617</v>
      </c>
      <c r="S73" s="802" t="s">
        <v>617</v>
      </c>
      <c r="T73" s="802" t="s">
        <v>617</v>
      </c>
      <c r="U73" s="802" t="s">
        <v>617</v>
      </c>
      <c r="V73" s="802" t="s">
        <v>617</v>
      </c>
      <c r="W73" s="802" t="s">
        <v>617</v>
      </c>
      <c r="X73" s="802" t="s">
        <v>617</v>
      </c>
      <c r="Y73" s="802" t="s">
        <v>617</v>
      </c>
      <c r="Z73" s="819">
        <v>0</v>
      </c>
      <c r="AA73" s="820"/>
      <c r="AB73" s="820"/>
      <c r="AC73" s="820"/>
      <c r="AD73" s="821"/>
      <c r="AE73" s="758">
        <f t="shared" si="3"/>
        <v>0</v>
      </c>
      <c r="AF73" s="758"/>
      <c r="AG73" s="758"/>
      <c r="AH73" s="758"/>
      <c r="AI73" s="776"/>
      <c r="AJ73" s="366"/>
      <c r="AL73" s="367"/>
    </row>
    <row r="74" spans="1:38" s="368" customFormat="1" ht="15" customHeight="1">
      <c r="A74" s="419"/>
      <c r="B74" s="420"/>
      <c r="C74" s="798" t="s">
        <v>181</v>
      </c>
      <c r="D74" s="799"/>
      <c r="E74" s="800">
        <v>60</v>
      </c>
      <c r="F74" s="801"/>
      <c r="G74" s="802" t="s">
        <v>618</v>
      </c>
      <c r="H74" s="802" t="s">
        <v>618</v>
      </c>
      <c r="I74" s="802" t="s">
        <v>618</v>
      </c>
      <c r="J74" s="802" t="s">
        <v>618</v>
      </c>
      <c r="K74" s="802" t="s">
        <v>618</v>
      </c>
      <c r="L74" s="802" t="s">
        <v>618</v>
      </c>
      <c r="M74" s="802" t="s">
        <v>618</v>
      </c>
      <c r="N74" s="802" t="s">
        <v>618</v>
      </c>
      <c r="O74" s="802" t="s">
        <v>618</v>
      </c>
      <c r="P74" s="802" t="s">
        <v>618</v>
      </c>
      <c r="Q74" s="802" t="s">
        <v>618</v>
      </c>
      <c r="R74" s="802" t="s">
        <v>618</v>
      </c>
      <c r="S74" s="802" t="s">
        <v>618</v>
      </c>
      <c r="T74" s="802" t="s">
        <v>618</v>
      </c>
      <c r="U74" s="802" t="s">
        <v>618</v>
      </c>
      <c r="V74" s="802" t="s">
        <v>618</v>
      </c>
      <c r="W74" s="802" t="s">
        <v>618</v>
      </c>
      <c r="X74" s="802" t="s">
        <v>618</v>
      </c>
      <c r="Y74" s="802" t="s">
        <v>618</v>
      </c>
      <c r="Z74" s="819">
        <v>0</v>
      </c>
      <c r="AA74" s="820"/>
      <c r="AB74" s="820"/>
      <c r="AC74" s="820"/>
      <c r="AD74" s="821"/>
      <c r="AE74" s="758">
        <f t="shared" si="3"/>
        <v>0</v>
      </c>
      <c r="AF74" s="758"/>
      <c r="AG74" s="758"/>
      <c r="AH74" s="758"/>
      <c r="AI74" s="776"/>
      <c r="AJ74" s="366"/>
      <c r="AL74" s="367"/>
    </row>
    <row r="75" spans="1:38" s="368" customFormat="1" ht="15" customHeight="1">
      <c r="A75" s="419"/>
      <c r="B75" s="420"/>
      <c r="C75" s="798" t="s">
        <v>81</v>
      </c>
      <c r="D75" s="799"/>
      <c r="E75" s="800">
        <v>100</v>
      </c>
      <c r="F75" s="801"/>
      <c r="G75" s="802" t="s">
        <v>619</v>
      </c>
      <c r="H75" s="802" t="s">
        <v>619</v>
      </c>
      <c r="I75" s="802" t="s">
        <v>619</v>
      </c>
      <c r="J75" s="802" t="s">
        <v>619</v>
      </c>
      <c r="K75" s="802" t="s">
        <v>619</v>
      </c>
      <c r="L75" s="802" t="s">
        <v>619</v>
      </c>
      <c r="M75" s="802" t="s">
        <v>619</v>
      </c>
      <c r="N75" s="802" t="s">
        <v>619</v>
      </c>
      <c r="O75" s="802" t="s">
        <v>619</v>
      </c>
      <c r="P75" s="802" t="s">
        <v>619</v>
      </c>
      <c r="Q75" s="802" t="s">
        <v>619</v>
      </c>
      <c r="R75" s="802" t="s">
        <v>619</v>
      </c>
      <c r="S75" s="802" t="s">
        <v>619</v>
      </c>
      <c r="T75" s="802" t="s">
        <v>619</v>
      </c>
      <c r="U75" s="802" t="s">
        <v>619</v>
      </c>
      <c r="V75" s="802" t="s">
        <v>619</v>
      </c>
      <c r="W75" s="802" t="s">
        <v>619</v>
      </c>
      <c r="X75" s="802" t="s">
        <v>619</v>
      </c>
      <c r="Y75" s="802" t="s">
        <v>619</v>
      </c>
      <c r="Z75" s="819">
        <v>0</v>
      </c>
      <c r="AA75" s="820"/>
      <c r="AB75" s="820"/>
      <c r="AC75" s="820"/>
      <c r="AD75" s="821"/>
      <c r="AE75" s="758">
        <f t="shared" si="3"/>
        <v>0</v>
      </c>
      <c r="AF75" s="758"/>
      <c r="AG75" s="758"/>
      <c r="AH75" s="758"/>
      <c r="AI75" s="776"/>
      <c r="AJ75" s="366"/>
      <c r="AL75" s="367"/>
    </row>
    <row r="76" spans="1:38" s="368" customFormat="1" ht="15" customHeight="1">
      <c r="A76" s="419"/>
      <c r="B76" s="420"/>
      <c r="C76" s="798" t="s">
        <v>81</v>
      </c>
      <c r="D76" s="799"/>
      <c r="E76" s="800">
        <v>10</v>
      </c>
      <c r="F76" s="801"/>
      <c r="G76" s="802" t="s">
        <v>620</v>
      </c>
      <c r="H76" s="802" t="s">
        <v>620</v>
      </c>
      <c r="I76" s="802" t="s">
        <v>620</v>
      </c>
      <c r="J76" s="802" t="s">
        <v>620</v>
      </c>
      <c r="K76" s="802" t="s">
        <v>620</v>
      </c>
      <c r="L76" s="802" t="s">
        <v>620</v>
      </c>
      <c r="M76" s="802" t="s">
        <v>620</v>
      </c>
      <c r="N76" s="802" t="s">
        <v>620</v>
      </c>
      <c r="O76" s="802" t="s">
        <v>620</v>
      </c>
      <c r="P76" s="802" t="s">
        <v>620</v>
      </c>
      <c r="Q76" s="802" t="s">
        <v>620</v>
      </c>
      <c r="R76" s="802" t="s">
        <v>620</v>
      </c>
      <c r="S76" s="802" t="s">
        <v>620</v>
      </c>
      <c r="T76" s="802" t="s">
        <v>620</v>
      </c>
      <c r="U76" s="802" t="s">
        <v>620</v>
      </c>
      <c r="V76" s="802" t="s">
        <v>620</v>
      </c>
      <c r="W76" s="802" t="s">
        <v>620</v>
      </c>
      <c r="X76" s="802" t="s">
        <v>620</v>
      </c>
      <c r="Y76" s="802" t="s">
        <v>620</v>
      </c>
      <c r="Z76" s="819">
        <v>0</v>
      </c>
      <c r="AA76" s="820"/>
      <c r="AB76" s="820"/>
      <c r="AC76" s="820"/>
      <c r="AD76" s="821"/>
      <c r="AE76" s="758">
        <f t="shared" si="3"/>
        <v>0</v>
      </c>
      <c r="AF76" s="758"/>
      <c r="AG76" s="758"/>
      <c r="AH76" s="758"/>
      <c r="AI76" s="776"/>
      <c r="AJ76" s="366"/>
      <c r="AL76" s="367"/>
    </row>
    <row r="77" spans="1:38" s="368" customFormat="1" ht="15" customHeight="1">
      <c r="A77" s="419"/>
      <c r="B77" s="420"/>
      <c r="C77" s="798" t="s">
        <v>81</v>
      </c>
      <c r="D77" s="799"/>
      <c r="E77" s="800">
        <v>20</v>
      </c>
      <c r="F77" s="801"/>
      <c r="G77" s="802" t="s">
        <v>621</v>
      </c>
      <c r="H77" s="802" t="s">
        <v>621</v>
      </c>
      <c r="I77" s="802" t="s">
        <v>621</v>
      </c>
      <c r="J77" s="802" t="s">
        <v>621</v>
      </c>
      <c r="K77" s="802" t="s">
        <v>621</v>
      </c>
      <c r="L77" s="802" t="s">
        <v>621</v>
      </c>
      <c r="M77" s="802" t="s">
        <v>621</v>
      </c>
      <c r="N77" s="802" t="s">
        <v>621</v>
      </c>
      <c r="O77" s="802" t="s">
        <v>621</v>
      </c>
      <c r="P77" s="802" t="s">
        <v>621</v>
      </c>
      <c r="Q77" s="802" t="s">
        <v>621</v>
      </c>
      <c r="R77" s="802" t="s">
        <v>621</v>
      </c>
      <c r="S77" s="802" t="s">
        <v>621</v>
      </c>
      <c r="T77" s="802" t="s">
        <v>621</v>
      </c>
      <c r="U77" s="802" t="s">
        <v>621</v>
      </c>
      <c r="V77" s="802" t="s">
        <v>621</v>
      </c>
      <c r="W77" s="802" t="s">
        <v>621</v>
      </c>
      <c r="X77" s="802" t="s">
        <v>621</v>
      </c>
      <c r="Y77" s="802" t="s">
        <v>621</v>
      </c>
      <c r="Z77" s="819">
        <v>0</v>
      </c>
      <c r="AA77" s="820"/>
      <c r="AB77" s="820"/>
      <c r="AC77" s="820"/>
      <c r="AD77" s="821"/>
      <c r="AE77" s="758">
        <f t="shared" si="3"/>
        <v>0</v>
      </c>
      <c r="AF77" s="758"/>
      <c r="AG77" s="758"/>
      <c r="AH77" s="758"/>
      <c r="AI77" s="776"/>
      <c r="AJ77" s="366"/>
      <c r="AL77" s="367"/>
    </row>
    <row r="78" spans="1:38" s="368" customFormat="1" ht="25" customHeight="1">
      <c r="A78" s="419"/>
      <c r="B78" s="420"/>
      <c r="C78" s="798" t="s">
        <v>81</v>
      </c>
      <c r="D78" s="799"/>
      <c r="E78" s="800">
        <v>1</v>
      </c>
      <c r="F78" s="801"/>
      <c r="G78" s="802" t="s">
        <v>622</v>
      </c>
      <c r="H78" s="802" t="s">
        <v>622</v>
      </c>
      <c r="I78" s="802" t="s">
        <v>622</v>
      </c>
      <c r="J78" s="802" t="s">
        <v>622</v>
      </c>
      <c r="K78" s="802" t="s">
        <v>622</v>
      </c>
      <c r="L78" s="802" t="s">
        <v>622</v>
      </c>
      <c r="M78" s="802" t="s">
        <v>622</v>
      </c>
      <c r="N78" s="802" t="s">
        <v>622</v>
      </c>
      <c r="O78" s="802" t="s">
        <v>622</v>
      </c>
      <c r="P78" s="802" t="s">
        <v>622</v>
      </c>
      <c r="Q78" s="802" t="s">
        <v>622</v>
      </c>
      <c r="R78" s="802" t="s">
        <v>622</v>
      </c>
      <c r="S78" s="802" t="s">
        <v>622</v>
      </c>
      <c r="T78" s="802" t="s">
        <v>622</v>
      </c>
      <c r="U78" s="802" t="s">
        <v>622</v>
      </c>
      <c r="V78" s="802" t="s">
        <v>622</v>
      </c>
      <c r="W78" s="802" t="s">
        <v>622</v>
      </c>
      <c r="X78" s="802" t="s">
        <v>622</v>
      </c>
      <c r="Y78" s="802" t="s">
        <v>622</v>
      </c>
      <c r="Z78" s="819">
        <v>0</v>
      </c>
      <c r="AA78" s="820"/>
      <c r="AB78" s="820"/>
      <c r="AC78" s="820"/>
      <c r="AD78" s="821"/>
      <c r="AE78" s="758">
        <f t="shared" si="3"/>
        <v>0</v>
      </c>
      <c r="AF78" s="758"/>
      <c r="AG78" s="758"/>
      <c r="AH78" s="758"/>
      <c r="AI78" s="776"/>
      <c r="AJ78" s="366"/>
      <c r="AL78" s="367"/>
    </row>
    <row r="79" spans="1:38" s="368" customFormat="1" ht="15" customHeight="1">
      <c r="A79" s="419"/>
      <c r="B79" s="420"/>
      <c r="C79" s="798" t="s">
        <v>612</v>
      </c>
      <c r="D79" s="799"/>
      <c r="E79" s="800">
        <v>1</v>
      </c>
      <c r="F79" s="801"/>
      <c r="G79" s="802" t="s">
        <v>605</v>
      </c>
      <c r="H79" s="802" t="s">
        <v>605</v>
      </c>
      <c r="I79" s="802" t="s">
        <v>605</v>
      </c>
      <c r="J79" s="802" t="s">
        <v>605</v>
      </c>
      <c r="K79" s="802" t="s">
        <v>605</v>
      </c>
      <c r="L79" s="802" t="s">
        <v>605</v>
      </c>
      <c r="M79" s="802" t="s">
        <v>605</v>
      </c>
      <c r="N79" s="802" t="s">
        <v>605</v>
      </c>
      <c r="O79" s="802" t="s">
        <v>605</v>
      </c>
      <c r="P79" s="802" t="s">
        <v>605</v>
      </c>
      <c r="Q79" s="802" t="s">
        <v>605</v>
      </c>
      <c r="R79" s="802" t="s">
        <v>605</v>
      </c>
      <c r="S79" s="802" t="s">
        <v>605</v>
      </c>
      <c r="T79" s="802" t="s">
        <v>605</v>
      </c>
      <c r="U79" s="802" t="s">
        <v>605</v>
      </c>
      <c r="V79" s="802" t="s">
        <v>605</v>
      </c>
      <c r="W79" s="802" t="s">
        <v>605</v>
      </c>
      <c r="X79" s="802" t="s">
        <v>605</v>
      </c>
      <c r="Y79" s="802" t="s">
        <v>605</v>
      </c>
      <c r="Z79" s="819">
        <v>0</v>
      </c>
      <c r="AA79" s="820"/>
      <c r="AB79" s="820"/>
      <c r="AC79" s="820"/>
      <c r="AD79" s="821"/>
      <c r="AE79" s="758">
        <f t="shared" si="3"/>
        <v>0</v>
      </c>
      <c r="AF79" s="758"/>
      <c r="AG79" s="758"/>
      <c r="AH79" s="758"/>
      <c r="AI79" s="776"/>
      <c r="AJ79" s="366"/>
      <c r="AL79" s="367"/>
    </row>
    <row r="80" spans="1:38" s="368" customFormat="1" ht="20.25" customHeight="1">
      <c r="A80" s="400" t="s">
        <v>115</v>
      </c>
      <c r="B80" s="401"/>
      <c r="C80" s="772"/>
      <c r="D80" s="772"/>
      <c r="E80" s="773"/>
      <c r="F80" s="773"/>
      <c r="G80" s="774" t="s">
        <v>623</v>
      </c>
      <c r="H80" s="774"/>
      <c r="I80" s="774"/>
      <c r="J80" s="774"/>
      <c r="K80" s="774"/>
      <c r="L80" s="774"/>
      <c r="M80" s="774"/>
      <c r="N80" s="774"/>
      <c r="O80" s="774"/>
      <c r="P80" s="774"/>
      <c r="Q80" s="774"/>
      <c r="R80" s="774"/>
      <c r="S80" s="774"/>
      <c r="T80" s="774"/>
      <c r="U80" s="774"/>
      <c r="V80" s="774"/>
      <c r="W80" s="774"/>
      <c r="X80" s="774"/>
      <c r="Y80" s="774"/>
      <c r="Z80" s="819"/>
      <c r="AA80" s="820"/>
      <c r="AB80" s="820"/>
      <c r="AC80" s="820"/>
      <c r="AD80" s="821"/>
      <c r="AE80" s="758"/>
      <c r="AF80" s="758"/>
      <c r="AG80" s="758"/>
      <c r="AH80" s="758"/>
      <c r="AI80" s="776"/>
      <c r="AJ80" s="366"/>
      <c r="AL80" s="367"/>
    </row>
    <row r="81" spans="1:38" s="368" customFormat="1" ht="15" customHeight="1">
      <c r="A81" s="400" t="s">
        <v>624</v>
      </c>
      <c r="B81" s="401"/>
      <c r="C81" s="772" t="s">
        <v>203</v>
      </c>
      <c r="D81" s="772"/>
      <c r="E81" s="773" t="s">
        <v>493</v>
      </c>
      <c r="F81" s="773"/>
      <c r="G81" s="802" t="s">
        <v>625</v>
      </c>
      <c r="H81" s="802"/>
      <c r="I81" s="802"/>
      <c r="J81" s="802"/>
      <c r="K81" s="802"/>
      <c r="L81" s="802"/>
      <c r="M81" s="802"/>
      <c r="N81" s="802"/>
      <c r="O81" s="802"/>
      <c r="P81" s="802"/>
      <c r="Q81" s="802"/>
      <c r="R81" s="802"/>
      <c r="S81" s="802"/>
      <c r="T81" s="802"/>
      <c r="U81" s="802"/>
      <c r="V81" s="802"/>
      <c r="W81" s="802"/>
      <c r="X81" s="802"/>
      <c r="Y81" s="802"/>
      <c r="Z81" s="819">
        <v>0</v>
      </c>
      <c r="AA81" s="820"/>
      <c r="AB81" s="820"/>
      <c r="AC81" s="820"/>
      <c r="AD81" s="821"/>
      <c r="AE81" s="758">
        <f t="shared" ref="AE81" si="4">Z81*E81</f>
        <v>0</v>
      </c>
      <c r="AF81" s="758"/>
      <c r="AG81" s="758"/>
      <c r="AH81" s="758"/>
      <c r="AI81" s="776"/>
      <c r="AJ81" s="366"/>
      <c r="AL81" s="367"/>
    </row>
    <row r="82" spans="1:38" s="368" customFormat="1" ht="20.25" customHeight="1">
      <c r="A82" s="400" t="s">
        <v>121</v>
      </c>
      <c r="B82" s="401"/>
      <c r="C82" s="772" t="s">
        <v>311</v>
      </c>
      <c r="D82" s="772"/>
      <c r="E82" s="773" t="s">
        <v>491</v>
      </c>
      <c r="F82" s="773"/>
      <c r="G82" s="774" t="s">
        <v>626</v>
      </c>
      <c r="H82" s="774"/>
      <c r="I82" s="774"/>
      <c r="J82" s="774"/>
      <c r="K82" s="774"/>
      <c r="L82" s="774"/>
      <c r="M82" s="774"/>
      <c r="N82" s="774"/>
      <c r="O82" s="774"/>
      <c r="P82" s="774"/>
      <c r="Q82" s="774"/>
      <c r="R82" s="774"/>
      <c r="S82" s="774"/>
      <c r="T82" s="774"/>
      <c r="U82" s="774"/>
      <c r="V82" s="774"/>
      <c r="W82" s="774"/>
      <c r="X82" s="774"/>
      <c r="Y82" s="774"/>
      <c r="Z82" s="819">
        <v>0</v>
      </c>
      <c r="AA82" s="820"/>
      <c r="AB82" s="820"/>
      <c r="AC82" s="820"/>
      <c r="AD82" s="821"/>
      <c r="AE82" s="758">
        <f>Z82*E82</f>
        <v>0</v>
      </c>
      <c r="AF82" s="758"/>
      <c r="AG82" s="758"/>
      <c r="AH82" s="758"/>
      <c r="AI82" s="776"/>
      <c r="AJ82" s="366"/>
      <c r="AL82" s="367"/>
    </row>
    <row r="83" spans="1:38" s="368" customFormat="1" ht="15" customHeight="1">
      <c r="A83" s="403"/>
      <c r="B83" s="404"/>
      <c r="C83" s="772" t="s">
        <v>627</v>
      </c>
      <c r="D83" s="772"/>
      <c r="E83" s="773" t="s">
        <v>628</v>
      </c>
      <c r="F83" s="773"/>
      <c r="G83" s="777" t="s">
        <v>629</v>
      </c>
      <c r="H83" s="777"/>
      <c r="I83" s="777"/>
      <c r="J83" s="777"/>
      <c r="K83" s="777"/>
      <c r="L83" s="777"/>
      <c r="M83" s="777"/>
      <c r="N83" s="777"/>
      <c r="O83" s="777"/>
      <c r="P83" s="777"/>
      <c r="Q83" s="777"/>
      <c r="R83" s="777"/>
      <c r="S83" s="777"/>
      <c r="T83" s="777"/>
      <c r="U83" s="777"/>
      <c r="V83" s="777"/>
      <c r="W83" s="777"/>
      <c r="X83" s="777"/>
      <c r="Y83" s="777"/>
      <c r="Z83" s="819"/>
      <c r="AA83" s="820"/>
      <c r="AB83" s="820"/>
      <c r="AC83" s="820"/>
      <c r="AD83" s="821"/>
      <c r="AE83" s="409"/>
      <c r="AF83" s="411"/>
      <c r="AG83" s="411"/>
      <c r="AH83" s="411"/>
      <c r="AI83" s="412"/>
      <c r="AJ83" s="366"/>
      <c r="AL83" s="367"/>
    </row>
    <row r="84" spans="1:38" s="368" customFormat="1" ht="15" customHeight="1">
      <c r="A84" s="403"/>
      <c r="B84" s="404"/>
      <c r="C84" s="772" t="s">
        <v>627</v>
      </c>
      <c r="D84" s="772"/>
      <c r="E84" s="773" t="s">
        <v>630</v>
      </c>
      <c r="F84" s="773"/>
      <c r="G84" s="777" t="s">
        <v>631</v>
      </c>
      <c r="H84" s="777"/>
      <c r="I84" s="777"/>
      <c r="J84" s="777"/>
      <c r="K84" s="777"/>
      <c r="L84" s="777"/>
      <c r="M84" s="777"/>
      <c r="N84" s="777"/>
      <c r="O84" s="777"/>
      <c r="P84" s="777"/>
      <c r="Q84" s="777"/>
      <c r="R84" s="777"/>
      <c r="S84" s="777"/>
      <c r="T84" s="777"/>
      <c r="U84" s="777"/>
      <c r="V84" s="777"/>
      <c r="W84" s="777"/>
      <c r="X84" s="777"/>
      <c r="Y84" s="777"/>
      <c r="Z84" s="819"/>
      <c r="AA84" s="820"/>
      <c r="AB84" s="820"/>
      <c r="AC84" s="820"/>
      <c r="AD84" s="821"/>
      <c r="AE84" s="409"/>
      <c r="AF84" s="411"/>
      <c r="AG84" s="411"/>
      <c r="AH84" s="411"/>
      <c r="AI84" s="412"/>
      <c r="AJ84" s="366"/>
      <c r="AL84" s="367"/>
    </row>
    <row r="85" spans="1:38" s="368" customFormat="1" ht="15" customHeight="1" thickBot="1">
      <c r="A85" s="403"/>
      <c r="B85" s="404"/>
      <c r="C85" s="772" t="s">
        <v>81</v>
      </c>
      <c r="D85" s="772"/>
      <c r="E85" s="773" t="s">
        <v>491</v>
      </c>
      <c r="F85" s="773"/>
      <c r="G85" s="777" t="s">
        <v>632</v>
      </c>
      <c r="H85" s="777"/>
      <c r="I85" s="777"/>
      <c r="J85" s="777"/>
      <c r="K85" s="777"/>
      <c r="L85" s="777"/>
      <c r="M85" s="777"/>
      <c r="N85" s="777"/>
      <c r="O85" s="777"/>
      <c r="P85" s="777"/>
      <c r="Q85" s="777"/>
      <c r="R85" s="777"/>
      <c r="S85" s="777"/>
      <c r="T85" s="777"/>
      <c r="U85" s="777"/>
      <c r="V85" s="777"/>
      <c r="W85" s="777"/>
      <c r="X85" s="777"/>
      <c r="Y85" s="777"/>
      <c r="Z85" s="819"/>
      <c r="AA85" s="820"/>
      <c r="AB85" s="820"/>
      <c r="AC85" s="820"/>
      <c r="AD85" s="821"/>
      <c r="AE85" s="409"/>
      <c r="AF85" s="411"/>
      <c r="AG85" s="411"/>
      <c r="AH85" s="411"/>
      <c r="AI85" s="412"/>
      <c r="AJ85" s="366"/>
      <c r="AL85" s="367"/>
    </row>
    <row r="86" spans="1:38" s="368" customFormat="1" ht="27" customHeight="1" thickTop="1" thickBot="1">
      <c r="A86" s="436"/>
      <c r="B86" s="437"/>
      <c r="C86" s="809"/>
      <c r="D86" s="809"/>
      <c r="E86" s="810"/>
      <c r="F86" s="810"/>
      <c r="G86" s="811" t="s">
        <v>633</v>
      </c>
      <c r="H86" s="811"/>
      <c r="I86" s="811"/>
      <c r="J86" s="811"/>
      <c r="K86" s="811"/>
      <c r="L86" s="811"/>
      <c r="M86" s="811"/>
      <c r="N86" s="811"/>
      <c r="O86" s="811"/>
      <c r="P86" s="811"/>
      <c r="Q86" s="811"/>
      <c r="R86" s="811"/>
      <c r="S86" s="811"/>
      <c r="T86" s="811"/>
      <c r="U86" s="811"/>
      <c r="V86" s="811"/>
      <c r="W86" s="811"/>
      <c r="X86" s="811"/>
      <c r="Y86" s="811"/>
      <c r="Z86" s="812"/>
      <c r="AA86" s="813"/>
      <c r="AB86" s="813"/>
      <c r="AC86" s="813"/>
      <c r="AD86" s="813"/>
      <c r="AE86" s="814">
        <f>SUM(AE29:AI85)</f>
        <v>0</v>
      </c>
      <c r="AF86" s="829"/>
      <c r="AG86" s="829"/>
      <c r="AH86" s="829"/>
      <c r="AI86" s="830"/>
      <c r="AJ86" s="440"/>
    </row>
    <row r="87" spans="1:38" s="368" customFormat="1" ht="32.25" customHeight="1">
      <c r="A87" s="441"/>
      <c r="B87" s="442"/>
      <c r="C87" s="831"/>
      <c r="D87" s="831"/>
      <c r="E87" s="832"/>
      <c r="F87" s="832"/>
      <c r="G87" s="833"/>
      <c r="H87" s="833"/>
      <c r="I87" s="833"/>
      <c r="J87" s="833"/>
      <c r="K87" s="833"/>
      <c r="L87" s="833"/>
      <c r="M87" s="833"/>
      <c r="N87" s="833"/>
      <c r="O87" s="833"/>
      <c r="P87" s="833"/>
      <c r="Q87" s="833"/>
      <c r="R87" s="833"/>
      <c r="S87" s="833"/>
      <c r="T87" s="833"/>
      <c r="U87" s="833"/>
      <c r="V87" s="833"/>
      <c r="W87" s="833"/>
      <c r="X87" s="833"/>
      <c r="Y87" s="833"/>
      <c r="Z87" s="443"/>
      <c r="AA87" s="387"/>
      <c r="AB87" s="387"/>
      <c r="AC87" s="387"/>
      <c r="AD87" s="388"/>
      <c r="AE87" s="443"/>
      <c r="AF87" s="444"/>
      <c r="AG87" s="444"/>
      <c r="AH87" s="444"/>
      <c r="AI87" s="445"/>
      <c r="AJ87" s="366"/>
      <c r="AL87" s="367"/>
    </row>
    <row r="88" spans="1:38" s="368" customFormat="1" ht="14.15" customHeight="1">
      <c r="AE88" s="828"/>
      <c r="AF88" s="796"/>
      <c r="AG88" s="796"/>
      <c r="AH88" s="796"/>
      <c r="AI88" s="797"/>
      <c r="AJ88" s="367"/>
      <c r="AL88" s="367"/>
    </row>
    <row r="89" spans="1:38" s="368" customFormat="1" ht="14.15" customHeight="1">
      <c r="AJ89" s="367"/>
      <c r="AL89" s="367"/>
    </row>
    <row r="90" spans="1:38" s="368" customFormat="1" ht="14.15" customHeight="1">
      <c r="AJ90" s="367"/>
      <c r="AL90" s="367"/>
    </row>
    <row r="91" spans="1:38" s="368" customFormat="1" ht="14.15" customHeight="1">
      <c r="AJ91" s="367"/>
      <c r="AL91" s="367"/>
    </row>
    <row r="92" spans="1:38" s="368" customFormat="1" ht="14.15" customHeight="1">
      <c r="AJ92" s="367"/>
      <c r="AL92" s="367"/>
    </row>
    <row r="93" spans="1:38" s="368" customFormat="1" ht="14.15" customHeight="1">
      <c r="AJ93" s="367"/>
      <c r="AL93" s="367"/>
    </row>
    <row r="94" spans="1:38" s="368" customFormat="1" ht="14.15" customHeight="1">
      <c r="AJ94" s="367"/>
      <c r="AL94" s="367"/>
    </row>
    <row r="95" spans="1:38" s="368" customFormat="1" ht="14.15" customHeight="1">
      <c r="AJ95" s="367"/>
      <c r="AL95" s="367"/>
    </row>
    <row r="96" spans="1:38" s="368" customFormat="1" ht="14.15" customHeight="1">
      <c r="AJ96" s="367"/>
      <c r="AL96" s="367"/>
    </row>
    <row r="97" spans="36:38" s="368" customFormat="1" ht="14.15" customHeight="1">
      <c r="AJ97" s="367"/>
      <c r="AL97" s="367"/>
    </row>
    <row r="98" spans="36:38" s="368" customFormat="1" ht="14.15" customHeight="1">
      <c r="AJ98" s="367"/>
      <c r="AL98" s="367"/>
    </row>
    <row r="99" spans="36:38" s="368" customFormat="1" ht="14.15" customHeight="1">
      <c r="AJ99" s="367"/>
      <c r="AL99" s="367"/>
    </row>
    <row r="100" spans="36:38" s="368" customFormat="1" ht="14.15" customHeight="1">
      <c r="AJ100" s="367"/>
      <c r="AL100" s="367"/>
    </row>
    <row r="101" spans="36:38" s="368" customFormat="1" ht="14.15" customHeight="1">
      <c r="AJ101" s="367"/>
      <c r="AL101" s="367"/>
    </row>
    <row r="102" spans="36:38" s="368" customFormat="1" ht="14.15" customHeight="1">
      <c r="AJ102" s="367"/>
      <c r="AL102" s="367"/>
    </row>
    <row r="103" spans="36:38" s="368" customFormat="1" ht="14.15" customHeight="1">
      <c r="AJ103" s="367"/>
      <c r="AL103" s="367"/>
    </row>
    <row r="104" spans="36:38" s="368" customFormat="1" ht="14.15" customHeight="1">
      <c r="AJ104" s="367"/>
      <c r="AL104" s="367"/>
    </row>
    <row r="105" spans="36:38" s="368" customFormat="1" ht="14.15" customHeight="1">
      <c r="AJ105" s="367"/>
      <c r="AL105" s="367"/>
    </row>
    <row r="106" spans="36:38" s="368" customFormat="1" ht="14.15" customHeight="1">
      <c r="AJ106" s="367"/>
      <c r="AL106" s="367"/>
    </row>
    <row r="107" spans="36:38" s="368" customFormat="1" ht="14.15" customHeight="1">
      <c r="AJ107" s="367"/>
      <c r="AL107" s="367"/>
    </row>
    <row r="108" spans="36:38" s="368" customFormat="1" ht="14.15" customHeight="1">
      <c r="AJ108" s="367"/>
      <c r="AL108" s="367"/>
    </row>
    <row r="109" spans="36:38" s="368" customFormat="1" ht="14.15" customHeight="1">
      <c r="AJ109" s="367"/>
      <c r="AL109" s="367"/>
    </row>
    <row r="110" spans="36:38" s="368" customFormat="1" ht="14.15" customHeight="1">
      <c r="AJ110" s="367"/>
      <c r="AL110" s="367"/>
    </row>
    <row r="111" spans="36:38" s="368" customFormat="1" ht="14.15" customHeight="1">
      <c r="AJ111" s="367"/>
      <c r="AL111" s="367"/>
    </row>
    <row r="112" spans="36:38" s="368" customFormat="1" ht="14.15" customHeight="1">
      <c r="AJ112" s="367"/>
      <c r="AL112" s="367"/>
    </row>
    <row r="113" spans="36:38" s="368" customFormat="1" ht="14.15" customHeight="1">
      <c r="AJ113" s="367"/>
      <c r="AL113" s="367"/>
    </row>
    <row r="114" spans="36:38" s="368" customFormat="1" ht="14.15" customHeight="1">
      <c r="AJ114" s="367"/>
      <c r="AL114" s="367"/>
    </row>
    <row r="115" spans="36:38" s="368" customFormat="1" ht="14.15" customHeight="1">
      <c r="AJ115" s="367"/>
      <c r="AL115" s="367"/>
    </row>
    <row r="116" spans="36:38" s="368" customFormat="1" ht="14.15" customHeight="1">
      <c r="AJ116" s="367"/>
      <c r="AL116" s="367"/>
    </row>
    <row r="117" spans="36:38" s="368" customFormat="1" ht="14.15" customHeight="1">
      <c r="AJ117" s="367"/>
      <c r="AL117" s="367"/>
    </row>
    <row r="118" spans="36:38" s="368" customFormat="1" ht="14.15" customHeight="1">
      <c r="AJ118" s="367"/>
      <c r="AL118" s="367"/>
    </row>
    <row r="119" spans="36:38" s="368" customFormat="1" ht="14.15" customHeight="1">
      <c r="AJ119" s="367"/>
      <c r="AL119" s="367"/>
    </row>
    <row r="120" spans="36:38" s="368" customFormat="1" ht="14.15" customHeight="1">
      <c r="AJ120" s="367"/>
      <c r="AL120" s="367"/>
    </row>
    <row r="121" spans="36:38" s="368" customFormat="1" ht="14.15" customHeight="1">
      <c r="AJ121" s="367"/>
      <c r="AL121" s="367"/>
    </row>
    <row r="122" spans="36:38" s="368" customFormat="1" ht="14.15" customHeight="1">
      <c r="AJ122" s="367"/>
      <c r="AL122" s="367"/>
    </row>
    <row r="123" spans="36:38" s="368" customFormat="1" ht="14.15" customHeight="1">
      <c r="AJ123" s="367"/>
      <c r="AL123" s="367"/>
    </row>
    <row r="124" spans="36:38" s="368" customFormat="1" ht="14.15" customHeight="1">
      <c r="AJ124" s="367"/>
      <c r="AL124" s="367"/>
    </row>
    <row r="125" spans="36:38" s="368" customFormat="1" ht="14.15" customHeight="1">
      <c r="AJ125" s="367"/>
      <c r="AL125" s="367"/>
    </row>
    <row r="126" spans="36:38" s="368" customFormat="1" ht="14.15" customHeight="1">
      <c r="AJ126" s="367"/>
      <c r="AL126" s="367"/>
    </row>
    <row r="127" spans="36:38" s="368" customFormat="1" ht="14.15" customHeight="1">
      <c r="AJ127" s="367"/>
      <c r="AL127" s="367"/>
    </row>
    <row r="128" spans="36:38" s="368" customFormat="1" ht="14.15" customHeight="1">
      <c r="AJ128" s="367"/>
      <c r="AL128" s="367"/>
    </row>
    <row r="129" spans="36:38" s="368" customFormat="1" ht="14.15" customHeight="1">
      <c r="AJ129" s="367"/>
      <c r="AL129" s="367"/>
    </row>
    <row r="130" spans="36:38" s="368" customFormat="1" ht="14.15" customHeight="1">
      <c r="AJ130" s="367"/>
      <c r="AL130" s="367"/>
    </row>
    <row r="131" spans="36:38" s="368" customFormat="1" ht="14.15" customHeight="1">
      <c r="AJ131" s="367"/>
      <c r="AL131" s="367"/>
    </row>
    <row r="132" spans="36:38" s="368" customFormat="1" ht="14.15" customHeight="1">
      <c r="AJ132" s="367"/>
      <c r="AL132" s="367"/>
    </row>
    <row r="133" spans="36:38" s="368" customFormat="1" ht="14.15" customHeight="1">
      <c r="AJ133" s="367"/>
      <c r="AL133" s="367"/>
    </row>
    <row r="134" spans="36:38" s="368" customFormat="1" ht="14.15" customHeight="1">
      <c r="AJ134" s="367"/>
      <c r="AL134" s="367"/>
    </row>
    <row r="135" spans="36:38" s="368" customFormat="1" ht="14.15" customHeight="1">
      <c r="AJ135" s="367"/>
      <c r="AL135" s="367"/>
    </row>
    <row r="136" spans="36:38" s="368" customFormat="1" ht="14.15" customHeight="1">
      <c r="AJ136" s="367"/>
      <c r="AL136" s="367"/>
    </row>
    <row r="137" spans="36:38" s="368" customFormat="1" ht="14.15" customHeight="1">
      <c r="AJ137" s="367"/>
      <c r="AL137" s="367"/>
    </row>
    <row r="138" spans="36:38" s="368" customFormat="1" ht="14.15" customHeight="1">
      <c r="AJ138" s="367"/>
      <c r="AL138" s="367"/>
    </row>
    <row r="139" spans="36:38" s="368" customFormat="1" ht="14.15" customHeight="1">
      <c r="AJ139" s="367"/>
      <c r="AL139" s="367"/>
    </row>
    <row r="140" spans="36:38" s="368" customFormat="1" ht="14.15" customHeight="1">
      <c r="AJ140" s="367"/>
      <c r="AL140" s="367"/>
    </row>
    <row r="141" spans="36:38" s="368" customFormat="1" ht="14.15" customHeight="1">
      <c r="AJ141" s="367"/>
      <c r="AL141" s="367"/>
    </row>
    <row r="142" spans="36:38" s="368" customFormat="1" ht="14.15" customHeight="1">
      <c r="AJ142" s="367"/>
      <c r="AL142" s="367"/>
    </row>
    <row r="143" spans="36:38" s="368" customFormat="1" ht="14.15" customHeight="1">
      <c r="AJ143" s="367"/>
      <c r="AL143" s="367"/>
    </row>
    <row r="144" spans="36:38" s="368" customFormat="1" ht="14.15" customHeight="1">
      <c r="AJ144" s="367"/>
      <c r="AL144" s="367"/>
    </row>
    <row r="145" spans="36:38" s="368" customFormat="1" ht="14.15" customHeight="1">
      <c r="AJ145" s="367"/>
      <c r="AL145" s="367"/>
    </row>
    <row r="146" spans="36:38" s="368" customFormat="1" ht="14.15" customHeight="1">
      <c r="AJ146" s="367"/>
      <c r="AL146" s="367"/>
    </row>
    <row r="147" spans="36:38" s="368" customFormat="1" ht="14.15" customHeight="1">
      <c r="AJ147" s="367"/>
      <c r="AL147" s="367"/>
    </row>
    <row r="148" spans="36:38" s="368" customFormat="1" ht="14.15" customHeight="1">
      <c r="AJ148" s="367"/>
      <c r="AL148" s="367"/>
    </row>
    <row r="149" spans="36:38" s="368" customFormat="1" ht="14.15" customHeight="1">
      <c r="AJ149" s="367"/>
      <c r="AL149" s="367"/>
    </row>
    <row r="150" spans="36:38" s="368" customFormat="1" ht="14.15" customHeight="1">
      <c r="AJ150" s="367"/>
      <c r="AL150" s="367"/>
    </row>
    <row r="151" spans="36:38" s="368" customFormat="1" ht="14.15" customHeight="1">
      <c r="AJ151" s="367"/>
      <c r="AL151" s="367"/>
    </row>
    <row r="152" spans="36:38" s="368" customFormat="1" ht="14.15" customHeight="1">
      <c r="AJ152" s="367"/>
      <c r="AL152" s="367"/>
    </row>
    <row r="153" spans="36:38" s="368" customFormat="1" ht="14.15" customHeight="1">
      <c r="AJ153" s="367"/>
      <c r="AL153" s="367"/>
    </row>
    <row r="154" spans="36:38" s="368" customFormat="1" ht="14.15" customHeight="1">
      <c r="AJ154" s="367"/>
      <c r="AL154" s="367"/>
    </row>
    <row r="155" spans="36:38" s="368" customFormat="1" ht="14.15" customHeight="1">
      <c r="AJ155" s="367"/>
      <c r="AL155" s="367"/>
    </row>
    <row r="156" spans="36:38" s="368" customFormat="1" ht="14.15" customHeight="1">
      <c r="AJ156" s="367"/>
      <c r="AL156" s="367"/>
    </row>
    <row r="157" spans="36:38" s="368" customFormat="1" ht="14.15" customHeight="1">
      <c r="AJ157" s="367"/>
      <c r="AL157" s="367"/>
    </row>
    <row r="158" spans="36:38" s="368" customFormat="1" ht="14.15" customHeight="1">
      <c r="AJ158" s="367"/>
      <c r="AL158" s="367"/>
    </row>
    <row r="159" spans="36:38" s="368" customFormat="1" ht="14.15" customHeight="1">
      <c r="AJ159" s="367"/>
      <c r="AL159" s="367"/>
    </row>
    <row r="160" spans="36:38" s="368" customFormat="1" ht="14.15" customHeight="1">
      <c r="AJ160" s="367"/>
      <c r="AL160" s="367"/>
    </row>
    <row r="161" spans="36:38" s="368" customFormat="1" ht="14.15" customHeight="1">
      <c r="AJ161" s="367"/>
      <c r="AL161" s="367"/>
    </row>
    <row r="162" spans="36:38" s="368" customFormat="1" ht="14.15" customHeight="1">
      <c r="AJ162" s="367"/>
      <c r="AL162" s="367"/>
    </row>
    <row r="163" spans="36:38" s="368" customFormat="1" ht="14.15" customHeight="1">
      <c r="AJ163" s="367"/>
      <c r="AL163" s="367"/>
    </row>
    <row r="164" spans="36:38" s="368" customFormat="1" ht="14.15" customHeight="1">
      <c r="AJ164" s="367"/>
      <c r="AL164" s="367"/>
    </row>
    <row r="165" spans="36:38" s="368" customFormat="1" ht="14.15" customHeight="1">
      <c r="AJ165" s="367"/>
      <c r="AL165" s="367"/>
    </row>
    <row r="166" spans="36:38" s="368" customFormat="1" ht="14.15" customHeight="1">
      <c r="AJ166" s="367"/>
      <c r="AL166" s="367"/>
    </row>
    <row r="167" spans="36:38" s="368" customFormat="1" ht="14.15" customHeight="1">
      <c r="AJ167" s="367"/>
      <c r="AL167" s="367"/>
    </row>
    <row r="168" spans="36:38" s="368" customFormat="1" ht="14.15" customHeight="1">
      <c r="AJ168" s="367"/>
      <c r="AL168" s="367"/>
    </row>
    <row r="169" spans="36:38" s="368" customFormat="1" ht="14.15" customHeight="1">
      <c r="AJ169" s="367"/>
      <c r="AL169" s="367"/>
    </row>
    <row r="170" spans="36:38" s="368" customFormat="1" ht="14.15" customHeight="1">
      <c r="AJ170" s="367"/>
      <c r="AL170" s="367"/>
    </row>
    <row r="171" spans="36:38" s="368" customFormat="1" ht="14.15" customHeight="1">
      <c r="AJ171" s="367"/>
      <c r="AL171" s="367"/>
    </row>
    <row r="172" spans="36:38" s="368" customFormat="1" ht="14.15" customHeight="1">
      <c r="AJ172" s="367"/>
      <c r="AL172" s="367"/>
    </row>
    <row r="173" spans="36:38" s="368" customFormat="1" ht="14.15" customHeight="1">
      <c r="AJ173" s="367"/>
      <c r="AL173" s="367"/>
    </row>
    <row r="174" spans="36:38" s="368" customFormat="1" ht="14.15" customHeight="1">
      <c r="AJ174" s="367"/>
      <c r="AL174" s="367"/>
    </row>
    <row r="175" spans="36:38" s="368" customFormat="1" ht="14.15" customHeight="1">
      <c r="AJ175" s="367"/>
      <c r="AL175" s="367"/>
    </row>
    <row r="176" spans="36:38" s="368" customFormat="1" ht="14.15" customHeight="1">
      <c r="AJ176" s="367"/>
      <c r="AL176" s="367"/>
    </row>
    <row r="177" spans="36:38" s="368" customFormat="1" ht="14.15" customHeight="1">
      <c r="AJ177" s="367"/>
      <c r="AL177" s="367"/>
    </row>
    <row r="178" spans="36:38" s="368" customFormat="1" ht="14.15" customHeight="1">
      <c r="AJ178" s="367"/>
      <c r="AL178" s="367"/>
    </row>
    <row r="179" spans="36:38" s="368" customFormat="1" ht="14.15" customHeight="1">
      <c r="AJ179" s="367"/>
      <c r="AL179" s="367"/>
    </row>
    <row r="180" spans="36:38" s="368" customFormat="1" ht="14.15" customHeight="1">
      <c r="AJ180" s="367"/>
      <c r="AL180" s="367"/>
    </row>
    <row r="181" spans="36:38" s="368" customFormat="1" ht="14.15" customHeight="1">
      <c r="AJ181" s="367"/>
      <c r="AL181" s="367"/>
    </row>
    <row r="182" spans="36:38" s="368" customFormat="1" ht="14.15" customHeight="1">
      <c r="AJ182" s="367"/>
      <c r="AL182" s="367"/>
    </row>
    <row r="183" spans="36:38" s="368" customFormat="1" ht="14.15" customHeight="1">
      <c r="AJ183" s="367"/>
      <c r="AL183" s="367"/>
    </row>
    <row r="184" spans="36:38" s="368" customFormat="1" ht="14.15" customHeight="1">
      <c r="AJ184" s="367"/>
      <c r="AL184" s="367"/>
    </row>
    <row r="185" spans="36:38" s="368" customFormat="1" ht="14.15" customHeight="1">
      <c r="AJ185" s="367"/>
      <c r="AL185" s="367"/>
    </row>
    <row r="186" spans="36:38" s="368" customFormat="1" ht="14.15" customHeight="1">
      <c r="AJ186" s="367"/>
      <c r="AL186" s="367"/>
    </row>
    <row r="187" spans="36:38" s="368" customFormat="1" ht="14.15" customHeight="1">
      <c r="AJ187" s="367"/>
      <c r="AL187" s="367"/>
    </row>
    <row r="188" spans="36:38" s="368" customFormat="1" ht="14.15" customHeight="1">
      <c r="AJ188" s="367"/>
      <c r="AL188" s="367"/>
    </row>
    <row r="189" spans="36:38" s="368" customFormat="1" ht="14.15" customHeight="1">
      <c r="AJ189" s="367"/>
      <c r="AL189" s="367"/>
    </row>
    <row r="190" spans="36:38" s="368" customFormat="1" ht="14.15" customHeight="1">
      <c r="AJ190" s="367"/>
      <c r="AL190" s="367"/>
    </row>
    <row r="191" spans="36:38" s="368" customFormat="1" ht="14.15" customHeight="1">
      <c r="AJ191" s="367"/>
      <c r="AL191" s="367"/>
    </row>
    <row r="192" spans="36:38" s="368" customFormat="1" ht="14.15" customHeight="1">
      <c r="AJ192" s="367"/>
      <c r="AL192" s="367"/>
    </row>
    <row r="193" spans="36:38" s="368" customFormat="1" ht="14.15" customHeight="1">
      <c r="AJ193" s="367"/>
      <c r="AL193" s="367"/>
    </row>
    <row r="194" spans="36:38" s="368" customFormat="1" ht="14.15" customHeight="1">
      <c r="AJ194" s="367"/>
      <c r="AL194" s="367"/>
    </row>
    <row r="195" spans="36:38" s="368" customFormat="1" ht="14.15" customHeight="1">
      <c r="AJ195" s="367"/>
      <c r="AL195" s="367"/>
    </row>
    <row r="196" spans="36:38" s="368" customFormat="1" ht="14.15" customHeight="1">
      <c r="AJ196" s="367"/>
      <c r="AL196" s="367"/>
    </row>
    <row r="197" spans="36:38" s="368" customFormat="1" ht="14.15" customHeight="1">
      <c r="AJ197" s="367"/>
      <c r="AL197" s="367"/>
    </row>
    <row r="198" spans="36:38" s="368" customFormat="1" ht="14.15" customHeight="1">
      <c r="AJ198" s="367"/>
      <c r="AL198" s="367"/>
    </row>
    <row r="199" spans="36:38" s="368" customFormat="1" ht="14.15" customHeight="1">
      <c r="AJ199" s="367"/>
      <c r="AL199" s="367"/>
    </row>
    <row r="200" spans="36:38" s="368" customFormat="1" ht="14.15" customHeight="1">
      <c r="AJ200" s="367"/>
      <c r="AL200" s="367"/>
    </row>
    <row r="201" spans="36:38" s="368" customFormat="1" ht="14.15" customHeight="1">
      <c r="AJ201" s="367"/>
      <c r="AL201" s="367"/>
    </row>
    <row r="202" spans="36:38" s="368" customFormat="1" ht="14.15" customHeight="1">
      <c r="AJ202" s="367"/>
      <c r="AL202" s="367"/>
    </row>
    <row r="203" spans="36:38" s="368" customFormat="1" ht="14.15" customHeight="1">
      <c r="AJ203" s="367"/>
      <c r="AL203" s="367"/>
    </row>
    <row r="204" spans="36:38" s="368" customFormat="1" ht="14.15" customHeight="1">
      <c r="AJ204" s="367"/>
      <c r="AL204" s="367"/>
    </row>
    <row r="205" spans="36:38" s="368" customFormat="1" ht="14.15" customHeight="1">
      <c r="AJ205" s="367"/>
      <c r="AL205" s="367"/>
    </row>
    <row r="206" spans="36:38" s="368" customFormat="1" ht="14.15" customHeight="1">
      <c r="AJ206" s="367"/>
      <c r="AL206" s="367"/>
    </row>
    <row r="207" spans="36:38" s="368" customFormat="1" ht="14.15" customHeight="1">
      <c r="AJ207" s="367"/>
      <c r="AL207" s="367"/>
    </row>
    <row r="208" spans="36:38" s="368" customFormat="1" ht="14.15" customHeight="1">
      <c r="AJ208" s="367"/>
      <c r="AL208" s="367"/>
    </row>
    <row r="209" spans="36:38" s="368" customFormat="1" ht="14.15" customHeight="1">
      <c r="AJ209" s="367"/>
      <c r="AL209" s="367"/>
    </row>
    <row r="210" spans="36:38" s="368" customFormat="1" ht="14.15" customHeight="1">
      <c r="AJ210" s="367"/>
      <c r="AL210" s="367"/>
    </row>
    <row r="211" spans="36:38" s="368" customFormat="1" ht="14.15" customHeight="1">
      <c r="AJ211" s="367"/>
      <c r="AL211" s="367"/>
    </row>
    <row r="212" spans="36:38" s="368" customFormat="1" ht="14.15" customHeight="1">
      <c r="AJ212" s="367"/>
      <c r="AL212" s="367"/>
    </row>
    <row r="213" spans="36:38" s="368" customFormat="1" ht="14.15" customHeight="1">
      <c r="AJ213" s="367"/>
      <c r="AL213" s="367"/>
    </row>
    <row r="214" spans="36:38" s="368" customFormat="1" ht="14.15" customHeight="1">
      <c r="AJ214" s="367"/>
      <c r="AL214" s="367"/>
    </row>
    <row r="215" spans="36:38" s="368" customFormat="1" ht="14.15" customHeight="1">
      <c r="AJ215" s="367"/>
      <c r="AL215" s="367"/>
    </row>
    <row r="216" spans="36:38" s="368" customFormat="1" ht="14.15" customHeight="1">
      <c r="AJ216" s="367"/>
      <c r="AL216" s="367"/>
    </row>
    <row r="217" spans="36:38" s="368" customFormat="1" ht="14.15" customHeight="1">
      <c r="AJ217" s="367"/>
      <c r="AL217" s="367"/>
    </row>
    <row r="218" spans="36:38" s="368" customFormat="1" ht="14.15" customHeight="1">
      <c r="AJ218" s="367"/>
      <c r="AL218" s="367"/>
    </row>
    <row r="219" spans="36:38" s="368" customFormat="1" ht="14.15" customHeight="1">
      <c r="AJ219" s="367"/>
      <c r="AL219" s="367"/>
    </row>
    <row r="220" spans="36:38" s="368" customFormat="1" ht="14.15" customHeight="1">
      <c r="AJ220" s="367"/>
      <c r="AL220" s="367"/>
    </row>
    <row r="221" spans="36:38" s="368" customFormat="1" ht="14.15" customHeight="1">
      <c r="AJ221" s="367"/>
      <c r="AL221" s="367"/>
    </row>
    <row r="222" spans="36:38" s="368" customFormat="1" ht="14.15" customHeight="1">
      <c r="AJ222" s="367"/>
      <c r="AL222" s="367"/>
    </row>
    <row r="223" spans="36:38" s="368" customFormat="1" ht="14.15" customHeight="1">
      <c r="AJ223" s="367"/>
      <c r="AL223" s="367"/>
    </row>
    <row r="224" spans="36:38" s="368" customFormat="1" ht="14.15" customHeight="1">
      <c r="AJ224" s="367"/>
      <c r="AL224" s="367"/>
    </row>
    <row r="225" spans="36:38" s="368" customFormat="1" ht="14.15" customHeight="1">
      <c r="AJ225" s="367"/>
      <c r="AL225" s="367"/>
    </row>
    <row r="226" spans="36:38" s="368" customFormat="1" ht="14.15" customHeight="1">
      <c r="AJ226" s="367"/>
      <c r="AL226" s="367"/>
    </row>
    <row r="227" spans="36:38" s="368" customFormat="1" ht="14.15" customHeight="1">
      <c r="AJ227" s="367"/>
      <c r="AL227" s="367"/>
    </row>
    <row r="228" spans="36:38" s="368" customFormat="1" ht="14.15" customHeight="1">
      <c r="AJ228" s="367"/>
      <c r="AL228" s="367"/>
    </row>
    <row r="229" spans="36:38" s="368" customFormat="1" ht="14.15" customHeight="1">
      <c r="AJ229" s="367"/>
      <c r="AL229" s="367"/>
    </row>
    <row r="230" spans="36:38" s="368" customFormat="1" ht="14.15" customHeight="1">
      <c r="AJ230" s="367"/>
      <c r="AL230" s="367"/>
    </row>
    <row r="231" spans="36:38" s="368" customFormat="1" ht="14.15" customHeight="1">
      <c r="AJ231" s="367"/>
      <c r="AL231" s="367"/>
    </row>
    <row r="232" spans="36:38" s="368" customFormat="1" ht="14.15" customHeight="1">
      <c r="AJ232" s="367"/>
      <c r="AL232" s="367"/>
    </row>
    <row r="233" spans="36:38" s="368" customFormat="1" ht="14.15" customHeight="1">
      <c r="AJ233" s="367"/>
      <c r="AL233" s="367"/>
    </row>
    <row r="234" spans="36:38" s="368" customFormat="1" ht="14.15" customHeight="1">
      <c r="AJ234" s="367"/>
      <c r="AL234" s="367"/>
    </row>
    <row r="235" spans="36:38" s="368" customFormat="1" ht="14.15" customHeight="1">
      <c r="AJ235" s="367"/>
      <c r="AL235" s="367"/>
    </row>
    <row r="236" spans="36:38" s="368" customFormat="1" ht="14.15" customHeight="1">
      <c r="AJ236" s="367"/>
      <c r="AL236" s="367"/>
    </row>
    <row r="237" spans="36:38" s="368" customFormat="1" ht="14.15" customHeight="1">
      <c r="AJ237" s="367"/>
      <c r="AL237" s="367"/>
    </row>
    <row r="238" spans="36:38" s="368" customFormat="1" ht="14.15" customHeight="1">
      <c r="AJ238" s="367"/>
      <c r="AL238" s="367"/>
    </row>
    <row r="239" spans="36:38" s="368" customFormat="1" ht="14.15" customHeight="1">
      <c r="AJ239" s="367"/>
      <c r="AL239" s="367"/>
    </row>
    <row r="240" spans="36:38" s="368" customFormat="1" ht="14.15" customHeight="1">
      <c r="AJ240" s="367"/>
      <c r="AL240" s="367"/>
    </row>
    <row r="241" spans="36:38" s="368" customFormat="1" ht="14.15" customHeight="1">
      <c r="AJ241" s="367"/>
      <c r="AL241" s="367"/>
    </row>
    <row r="242" spans="36:38" s="368" customFormat="1" ht="14.15" customHeight="1">
      <c r="AJ242" s="367"/>
      <c r="AL242" s="367"/>
    </row>
    <row r="243" spans="36:38" s="368" customFormat="1" ht="14.15" customHeight="1">
      <c r="AJ243" s="367"/>
      <c r="AL243" s="367"/>
    </row>
    <row r="244" spans="36:38" s="368" customFormat="1" ht="14.15" customHeight="1">
      <c r="AJ244" s="367"/>
      <c r="AL244" s="367"/>
    </row>
    <row r="245" spans="36:38" s="368" customFormat="1" ht="14.15" customHeight="1">
      <c r="AJ245" s="367"/>
      <c r="AL245" s="367"/>
    </row>
    <row r="246" spans="36:38" s="368" customFormat="1" ht="14.15" customHeight="1">
      <c r="AJ246" s="367"/>
      <c r="AL246" s="367"/>
    </row>
    <row r="247" spans="36:38" s="368" customFormat="1" ht="14.15" customHeight="1">
      <c r="AJ247" s="367"/>
      <c r="AL247" s="367"/>
    </row>
    <row r="248" spans="36:38" s="368" customFormat="1" ht="14.15" customHeight="1">
      <c r="AJ248" s="367"/>
      <c r="AL248" s="367"/>
    </row>
    <row r="249" spans="36:38" s="368" customFormat="1" ht="14.15" customHeight="1">
      <c r="AJ249" s="367"/>
      <c r="AL249" s="367"/>
    </row>
    <row r="250" spans="36:38" s="368" customFormat="1" ht="14.15" customHeight="1">
      <c r="AJ250" s="367"/>
      <c r="AL250" s="367"/>
    </row>
    <row r="251" spans="36:38" s="368" customFormat="1" ht="14.15" customHeight="1">
      <c r="AJ251" s="367"/>
      <c r="AL251" s="367"/>
    </row>
    <row r="252" spans="36:38" s="368" customFormat="1" ht="14.15" customHeight="1">
      <c r="AJ252" s="367"/>
      <c r="AL252" s="367"/>
    </row>
    <row r="253" spans="36:38" s="368" customFormat="1" ht="14.15" customHeight="1">
      <c r="AJ253" s="367"/>
      <c r="AL253" s="367"/>
    </row>
    <row r="254" spans="36:38" s="368" customFormat="1" ht="14.15" customHeight="1">
      <c r="AJ254" s="367"/>
      <c r="AL254" s="367"/>
    </row>
    <row r="255" spans="36:38" s="368" customFormat="1" ht="14.15" customHeight="1">
      <c r="AJ255" s="367"/>
      <c r="AL255" s="367"/>
    </row>
    <row r="256" spans="36:38" s="368" customFormat="1" ht="14.15" customHeight="1">
      <c r="AJ256" s="367"/>
      <c r="AL256" s="367"/>
    </row>
    <row r="257" spans="36:38" s="368" customFormat="1" ht="14.15" customHeight="1">
      <c r="AJ257" s="367"/>
      <c r="AL257" s="367"/>
    </row>
    <row r="258" spans="36:38" s="368" customFormat="1" ht="14.15" customHeight="1">
      <c r="AJ258" s="367"/>
      <c r="AL258" s="367"/>
    </row>
    <row r="259" spans="36:38" s="368" customFormat="1" ht="14.15" customHeight="1">
      <c r="AJ259" s="367"/>
      <c r="AL259" s="367"/>
    </row>
    <row r="260" spans="36:38" s="368" customFormat="1" ht="14.15" customHeight="1">
      <c r="AJ260" s="367"/>
      <c r="AL260" s="367"/>
    </row>
    <row r="261" spans="36:38" s="368" customFormat="1" ht="14.15" customHeight="1">
      <c r="AJ261" s="367"/>
      <c r="AL261" s="367"/>
    </row>
    <row r="262" spans="36:38" s="368" customFormat="1" ht="14.15" customHeight="1">
      <c r="AJ262" s="367"/>
      <c r="AL262" s="367"/>
    </row>
    <row r="263" spans="36:38" s="368" customFormat="1" ht="14.15" customHeight="1">
      <c r="AJ263" s="367"/>
      <c r="AL263" s="367"/>
    </row>
    <row r="264" spans="36:38" s="368" customFormat="1" ht="14.15" customHeight="1">
      <c r="AJ264" s="367"/>
      <c r="AL264" s="367"/>
    </row>
    <row r="265" spans="36:38" s="368" customFormat="1" ht="14.15" customHeight="1">
      <c r="AJ265" s="367"/>
      <c r="AL265" s="367"/>
    </row>
    <row r="266" spans="36:38" s="368" customFormat="1" ht="14.15" customHeight="1">
      <c r="AJ266" s="367"/>
      <c r="AL266" s="367"/>
    </row>
    <row r="267" spans="36:38" s="368" customFormat="1" ht="14.15" customHeight="1">
      <c r="AJ267" s="367"/>
      <c r="AL267" s="367"/>
    </row>
    <row r="268" spans="36:38" s="368" customFormat="1" ht="14.15" customHeight="1">
      <c r="AJ268" s="367"/>
      <c r="AL268" s="367"/>
    </row>
    <row r="269" spans="36:38" s="368" customFormat="1" ht="14.15" customHeight="1">
      <c r="AJ269" s="367"/>
      <c r="AL269" s="367"/>
    </row>
    <row r="270" spans="36:38" s="368" customFormat="1" ht="14.15" customHeight="1">
      <c r="AJ270" s="367"/>
      <c r="AL270" s="367"/>
    </row>
    <row r="271" spans="36:38" s="368" customFormat="1" ht="14.15" customHeight="1">
      <c r="AJ271" s="367"/>
      <c r="AL271" s="367"/>
    </row>
    <row r="272" spans="36:38" s="368" customFormat="1" ht="14.15" customHeight="1">
      <c r="AJ272" s="367"/>
      <c r="AL272" s="367"/>
    </row>
    <row r="273" spans="36:38" s="368" customFormat="1" ht="14.15" customHeight="1">
      <c r="AJ273" s="367"/>
      <c r="AL273" s="367"/>
    </row>
    <row r="274" spans="36:38" s="368" customFormat="1" ht="14.15" customHeight="1">
      <c r="AJ274" s="367"/>
      <c r="AL274" s="367"/>
    </row>
    <row r="275" spans="36:38" s="368" customFormat="1" ht="14.15" customHeight="1">
      <c r="AJ275" s="367"/>
      <c r="AL275" s="367"/>
    </row>
    <row r="276" spans="36:38" s="368" customFormat="1" ht="14.15" customHeight="1">
      <c r="AJ276" s="367"/>
      <c r="AL276" s="367"/>
    </row>
    <row r="277" spans="36:38" s="368" customFormat="1" ht="14.15" customHeight="1">
      <c r="AJ277" s="367"/>
      <c r="AL277" s="367"/>
    </row>
    <row r="278" spans="36:38" s="368" customFormat="1" ht="14.15" customHeight="1">
      <c r="AJ278" s="367"/>
      <c r="AL278" s="367"/>
    </row>
    <row r="279" spans="36:38" s="368" customFormat="1" ht="14.15" customHeight="1">
      <c r="AJ279" s="367"/>
      <c r="AL279" s="367"/>
    </row>
    <row r="280" spans="36:38" s="368" customFormat="1" ht="14.15" customHeight="1">
      <c r="AJ280" s="367"/>
      <c r="AL280" s="367"/>
    </row>
    <row r="281" spans="36:38" s="368" customFormat="1" ht="14.15" customHeight="1">
      <c r="AJ281" s="367"/>
      <c r="AL281" s="367"/>
    </row>
    <row r="282" spans="36:38" s="368" customFormat="1" ht="14.15" customHeight="1">
      <c r="AJ282" s="367"/>
      <c r="AL282" s="367"/>
    </row>
    <row r="283" spans="36:38" s="368" customFormat="1" ht="14.15" customHeight="1">
      <c r="AJ283" s="367"/>
      <c r="AL283" s="367"/>
    </row>
    <row r="284" spans="36:38" s="368" customFormat="1" ht="14.15" customHeight="1">
      <c r="AJ284" s="367"/>
      <c r="AL284" s="367"/>
    </row>
    <row r="285" spans="36:38" s="368" customFormat="1" ht="14.15" customHeight="1">
      <c r="AJ285" s="367"/>
      <c r="AL285" s="367"/>
    </row>
    <row r="286" spans="36:38" s="368" customFormat="1" ht="14.15" customHeight="1">
      <c r="AJ286" s="367"/>
      <c r="AL286" s="367"/>
    </row>
    <row r="287" spans="36:38" s="368" customFormat="1" ht="14.15" customHeight="1">
      <c r="AJ287" s="367"/>
      <c r="AL287" s="367"/>
    </row>
    <row r="288" spans="36:38" s="368" customFormat="1" ht="14.15" customHeight="1">
      <c r="AJ288" s="367"/>
      <c r="AL288" s="367"/>
    </row>
    <row r="289" spans="36:38" s="368" customFormat="1" ht="14.15" customHeight="1">
      <c r="AJ289" s="367"/>
      <c r="AL289" s="367"/>
    </row>
    <row r="290" spans="36:38" s="368" customFormat="1" ht="14.15" customHeight="1">
      <c r="AJ290" s="367"/>
      <c r="AL290" s="367"/>
    </row>
    <row r="291" spans="36:38" s="368" customFormat="1" ht="14.15" customHeight="1">
      <c r="AJ291" s="367"/>
      <c r="AL291" s="367"/>
    </row>
    <row r="292" spans="36:38" s="368" customFormat="1" ht="14.15" customHeight="1">
      <c r="AJ292" s="367"/>
      <c r="AL292" s="367"/>
    </row>
    <row r="293" spans="36:38" s="368" customFormat="1" ht="14.15" customHeight="1">
      <c r="AJ293" s="367"/>
      <c r="AL293" s="367"/>
    </row>
    <row r="294" spans="36:38" s="368" customFormat="1" ht="14.15" customHeight="1">
      <c r="AJ294" s="367"/>
      <c r="AL294" s="367"/>
    </row>
    <row r="295" spans="36:38" s="368" customFormat="1" ht="14.15" customHeight="1">
      <c r="AJ295" s="367"/>
      <c r="AL295" s="367"/>
    </row>
    <row r="296" spans="36:38" s="368" customFormat="1" ht="14.15" customHeight="1">
      <c r="AJ296" s="367"/>
      <c r="AL296" s="367"/>
    </row>
    <row r="297" spans="36:38" s="368" customFormat="1" ht="14.15" customHeight="1">
      <c r="AJ297" s="367"/>
      <c r="AL297" s="367"/>
    </row>
    <row r="298" spans="36:38" s="368" customFormat="1" ht="14.15" customHeight="1">
      <c r="AJ298" s="367"/>
      <c r="AL298" s="367"/>
    </row>
    <row r="299" spans="36:38" s="368" customFormat="1" ht="14.15" customHeight="1">
      <c r="AJ299" s="367"/>
      <c r="AL299" s="367"/>
    </row>
    <row r="300" spans="36:38" s="368" customFormat="1" ht="14.15" customHeight="1">
      <c r="AJ300" s="367"/>
      <c r="AL300" s="367"/>
    </row>
    <row r="301" spans="36:38" s="368" customFormat="1" ht="14.15" customHeight="1">
      <c r="AJ301" s="367"/>
      <c r="AL301" s="367"/>
    </row>
    <row r="302" spans="36:38" s="368" customFormat="1" ht="14.15" customHeight="1">
      <c r="AJ302" s="367"/>
      <c r="AL302" s="367"/>
    </row>
    <row r="303" spans="36:38" s="368" customFormat="1" ht="14.15" customHeight="1">
      <c r="AJ303" s="367"/>
      <c r="AL303" s="367"/>
    </row>
    <row r="304" spans="36:38" s="368" customFormat="1" ht="14.15" customHeight="1">
      <c r="AJ304" s="367"/>
      <c r="AL304" s="367"/>
    </row>
    <row r="305" spans="36:38" s="368" customFormat="1" ht="14.15" customHeight="1">
      <c r="AJ305" s="367"/>
      <c r="AL305" s="367"/>
    </row>
    <row r="306" spans="36:38" s="368" customFormat="1" ht="14.15" customHeight="1">
      <c r="AJ306" s="367"/>
      <c r="AL306" s="367"/>
    </row>
    <row r="307" spans="36:38" s="368" customFormat="1" ht="14.15" customHeight="1">
      <c r="AJ307" s="367"/>
      <c r="AL307" s="367"/>
    </row>
    <row r="308" spans="36:38" s="368" customFormat="1" ht="14.15" customHeight="1">
      <c r="AJ308" s="367"/>
      <c r="AL308" s="367"/>
    </row>
    <row r="309" spans="36:38" s="368" customFormat="1" ht="14.15" customHeight="1">
      <c r="AJ309" s="367"/>
      <c r="AL309" s="367"/>
    </row>
    <row r="310" spans="36:38" s="368" customFormat="1" ht="14.15" customHeight="1">
      <c r="AJ310" s="367"/>
      <c r="AL310" s="367"/>
    </row>
    <row r="311" spans="36:38" s="368" customFormat="1" ht="14.15" customHeight="1">
      <c r="AJ311" s="367"/>
      <c r="AL311" s="367"/>
    </row>
    <row r="312" spans="36:38" s="368" customFormat="1" ht="14.15" customHeight="1">
      <c r="AJ312" s="367"/>
      <c r="AL312" s="367"/>
    </row>
    <row r="313" spans="36:38" s="368" customFormat="1" ht="14.15" customHeight="1">
      <c r="AJ313" s="367"/>
      <c r="AL313" s="367"/>
    </row>
    <row r="314" spans="36:38" s="368" customFormat="1" ht="14.15" customHeight="1">
      <c r="AJ314" s="367"/>
      <c r="AL314" s="367"/>
    </row>
    <row r="315" spans="36:38" s="368" customFormat="1" ht="14.15" customHeight="1">
      <c r="AJ315" s="367"/>
      <c r="AL315" s="367"/>
    </row>
    <row r="316" spans="36:38" s="368" customFormat="1" ht="14.15" customHeight="1">
      <c r="AJ316" s="367"/>
      <c r="AL316" s="367"/>
    </row>
    <row r="317" spans="36:38" s="368" customFormat="1" ht="14.15" customHeight="1">
      <c r="AJ317" s="367"/>
      <c r="AL317" s="367"/>
    </row>
    <row r="318" spans="36:38" s="368" customFormat="1" ht="14.15" customHeight="1">
      <c r="AJ318" s="367"/>
      <c r="AL318" s="367"/>
    </row>
    <row r="319" spans="36:38" s="368" customFormat="1" ht="14.15" customHeight="1">
      <c r="AJ319" s="367"/>
      <c r="AL319" s="367"/>
    </row>
    <row r="320" spans="36:38" s="368" customFormat="1" ht="14.15" customHeight="1">
      <c r="AJ320" s="367"/>
      <c r="AL320" s="367"/>
    </row>
    <row r="321" spans="36:38" s="368" customFormat="1" ht="14.15" customHeight="1">
      <c r="AJ321" s="367"/>
      <c r="AL321" s="367"/>
    </row>
    <row r="322" spans="36:38" s="368" customFormat="1" ht="14.15" customHeight="1">
      <c r="AJ322" s="367"/>
      <c r="AL322" s="367"/>
    </row>
    <row r="323" spans="36:38" s="368" customFormat="1" ht="14.15" customHeight="1">
      <c r="AJ323" s="367"/>
      <c r="AL323" s="367"/>
    </row>
    <row r="324" spans="36:38" s="368" customFormat="1" ht="14.15" customHeight="1">
      <c r="AJ324" s="367"/>
      <c r="AL324" s="367"/>
    </row>
    <row r="325" spans="36:38" s="368" customFormat="1" ht="14.15" customHeight="1">
      <c r="AJ325" s="367"/>
      <c r="AL325" s="367"/>
    </row>
    <row r="326" spans="36:38" s="368" customFormat="1" ht="14.15" customHeight="1">
      <c r="AJ326" s="367"/>
      <c r="AL326" s="367"/>
    </row>
    <row r="327" spans="36:38" s="368" customFormat="1" ht="14.15" customHeight="1">
      <c r="AJ327" s="367"/>
      <c r="AL327" s="367"/>
    </row>
    <row r="328" spans="36:38" s="368" customFormat="1" ht="14.15" customHeight="1">
      <c r="AJ328" s="367"/>
      <c r="AL328" s="367"/>
    </row>
    <row r="329" spans="36:38" s="368" customFormat="1" ht="14.15" customHeight="1">
      <c r="AJ329" s="367"/>
      <c r="AL329" s="367"/>
    </row>
    <row r="330" spans="36:38" s="368" customFormat="1" ht="14.15" customHeight="1">
      <c r="AJ330" s="367"/>
      <c r="AL330" s="367"/>
    </row>
    <row r="331" spans="36:38" s="368" customFormat="1" ht="14.15" customHeight="1">
      <c r="AJ331" s="367"/>
      <c r="AL331" s="367"/>
    </row>
    <row r="332" spans="36:38" s="368" customFormat="1" ht="14.15" customHeight="1">
      <c r="AJ332" s="367"/>
      <c r="AL332" s="367"/>
    </row>
    <row r="333" spans="36:38" s="368" customFormat="1" ht="14.15" customHeight="1">
      <c r="AJ333" s="367"/>
      <c r="AL333" s="367"/>
    </row>
    <row r="334" spans="36:38" s="368" customFormat="1" ht="14.15" customHeight="1">
      <c r="AJ334" s="367"/>
      <c r="AL334" s="367"/>
    </row>
    <row r="335" spans="36:38" s="368" customFormat="1" ht="14.15" customHeight="1">
      <c r="AJ335" s="367"/>
      <c r="AL335" s="367"/>
    </row>
    <row r="336" spans="36:38" s="368" customFormat="1" ht="14.15" customHeight="1">
      <c r="AJ336" s="367"/>
      <c r="AL336" s="367"/>
    </row>
    <row r="337" spans="36:38" s="368" customFormat="1" ht="14.15" customHeight="1">
      <c r="AJ337" s="367"/>
      <c r="AL337" s="367"/>
    </row>
    <row r="338" spans="36:38" s="368" customFormat="1" ht="14.15" customHeight="1">
      <c r="AJ338" s="367"/>
      <c r="AL338" s="367"/>
    </row>
    <row r="339" spans="36:38" s="368" customFormat="1" ht="14.15" customHeight="1">
      <c r="AJ339" s="367"/>
      <c r="AL339" s="367"/>
    </row>
    <row r="340" spans="36:38" s="368" customFormat="1" ht="14.15" customHeight="1">
      <c r="AJ340" s="367"/>
      <c r="AL340" s="367"/>
    </row>
    <row r="341" spans="36:38" s="368" customFormat="1" ht="14.15" customHeight="1">
      <c r="AJ341" s="367"/>
      <c r="AL341" s="367"/>
    </row>
    <row r="342" spans="36:38" s="368" customFormat="1" ht="14.15" customHeight="1">
      <c r="AJ342" s="367"/>
      <c r="AL342" s="367"/>
    </row>
    <row r="343" spans="36:38" s="368" customFormat="1" ht="14.15" customHeight="1">
      <c r="AJ343" s="367"/>
      <c r="AL343" s="367"/>
    </row>
    <row r="344" spans="36:38" s="368" customFormat="1" ht="14.15" customHeight="1">
      <c r="AJ344" s="367"/>
      <c r="AL344" s="367"/>
    </row>
    <row r="345" spans="36:38" s="368" customFormat="1" ht="14.15" customHeight="1">
      <c r="AJ345" s="367"/>
      <c r="AL345" s="367"/>
    </row>
    <row r="346" spans="36:38" s="368" customFormat="1" ht="14.15" customHeight="1">
      <c r="AJ346" s="367"/>
      <c r="AL346" s="367"/>
    </row>
    <row r="347" spans="36:38" s="368" customFormat="1" ht="14.15" customHeight="1">
      <c r="AJ347" s="367"/>
      <c r="AL347" s="367"/>
    </row>
    <row r="348" spans="36:38" s="368" customFormat="1" ht="14.15" customHeight="1">
      <c r="AJ348" s="367"/>
      <c r="AL348" s="367"/>
    </row>
    <row r="349" spans="36:38" s="368" customFormat="1" ht="14.15" customHeight="1">
      <c r="AJ349" s="367"/>
      <c r="AL349" s="367"/>
    </row>
    <row r="350" spans="36:38" s="368" customFormat="1" ht="14.15" customHeight="1">
      <c r="AJ350" s="367"/>
      <c r="AL350" s="367"/>
    </row>
    <row r="351" spans="36:38" s="368" customFormat="1" ht="14.15" customHeight="1">
      <c r="AJ351" s="367"/>
      <c r="AL351" s="367"/>
    </row>
    <row r="352" spans="36:38" s="368" customFormat="1" ht="14.15" customHeight="1">
      <c r="AJ352" s="367"/>
      <c r="AL352" s="367"/>
    </row>
    <row r="353" spans="36:38" s="368" customFormat="1" ht="14.15" customHeight="1">
      <c r="AJ353" s="367"/>
      <c r="AL353" s="367"/>
    </row>
    <row r="354" spans="36:38" s="368" customFormat="1" ht="14.15" customHeight="1">
      <c r="AJ354" s="367"/>
      <c r="AL354" s="367"/>
    </row>
    <row r="355" spans="36:38" s="368" customFormat="1" ht="14.15" customHeight="1">
      <c r="AJ355" s="367"/>
      <c r="AL355" s="367"/>
    </row>
    <row r="356" spans="36:38" s="368" customFormat="1" ht="14.15" customHeight="1">
      <c r="AJ356" s="367"/>
      <c r="AL356" s="367"/>
    </row>
    <row r="357" spans="36:38" s="368" customFormat="1" ht="14.15" customHeight="1">
      <c r="AJ357" s="367"/>
      <c r="AL357" s="367"/>
    </row>
    <row r="358" spans="36:38" s="368" customFormat="1" ht="14.15" customHeight="1">
      <c r="AJ358" s="367"/>
      <c r="AL358" s="367"/>
    </row>
    <row r="359" spans="36:38" s="368" customFormat="1" ht="14.15" customHeight="1">
      <c r="AJ359" s="367"/>
      <c r="AL359" s="367"/>
    </row>
    <row r="360" spans="36:38" s="368" customFormat="1" ht="14.15" customHeight="1">
      <c r="AJ360" s="367"/>
      <c r="AL360" s="367"/>
    </row>
    <row r="361" spans="36:38" s="368" customFormat="1" ht="14.15" customHeight="1">
      <c r="AJ361" s="367"/>
      <c r="AL361" s="367"/>
    </row>
    <row r="362" spans="36:38" s="368" customFormat="1" ht="14.15" customHeight="1">
      <c r="AJ362" s="367"/>
      <c r="AL362" s="367"/>
    </row>
    <row r="363" spans="36:38" s="368" customFormat="1" ht="14.15" customHeight="1">
      <c r="AJ363" s="367"/>
      <c r="AL363" s="367"/>
    </row>
    <row r="364" spans="36:38" s="368" customFormat="1" ht="14.15" customHeight="1">
      <c r="AJ364" s="367"/>
      <c r="AL364" s="367"/>
    </row>
    <row r="365" spans="36:38" s="368" customFormat="1" ht="14.15" customHeight="1">
      <c r="AJ365" s="367"/>
      <c r="AL365" s="367"/>
    </row>
    <row r="366" spans="36:38" s="368" customFormat="1" ht="14.15" customHeight="1">
      <c r="AJ366" s="367"/>
      <c r="AL366" s="367"/>
    </row>
    <row r="367" spans="36:38" s="368" customFormat="1" ht="14.15" customHeight="1">
      <c r="AJ367" s="367"/>
      <c r="AL367" s="367"/>
    </row>
    <row r="368" spans="36:38" s="368" customFormat="1" ht="14.15" customHeight="1">
      <c r="AJ368" s="367"/>
      <c r="AL368" s="367"/>
    </row>
    <row r="369" spans="36:38" s="368" customFormat="1" ht="14.15" customHeight="1">
      <c r="AJ369" s="367"/>
      <c r="AL369" s="367"/>
    </row>
    <row r="370" spans="36:38" s="368" customFormat="1" ht="14.15" customHeight="1">
      <c r="AJ370" s="367"/>
      <c r="AL370" s="367"/>
    </row>
    <row r="371" spans="36:38" s="368" customFormat="1" ht="14.15" customHeight="1">
      <c r="AJ371" s="367"/>
      <c r="AL371" s="367"/>
    </row>
    <row r="372" spans="36:38" s="368" customFormat="1" ht="14.15" customHeight="1">
      <c r="AJ372" s="367"/>
      <c r="AL372" s="367"/>
    </row>
    <row r="373" spans="36:38" s="368" customFormat="1" ht="14.15" customHeight="1">
      <c r="AJ373" s="367"/>
      <c r="AL373" s="367"/>
    </row>
    <row r="374" spans="36:38" s="368" customFormat="1" ht="14.15" customHeight="1">
      <c r="AJ374" s="367"/>
      <c r="AL374" s="367"/>
    </row>
    <row r="375" spans="36:38" s="368" customFormat="1" ht="14.15" customHeight="1">
      <c r="AJ375" s="367"/>
      <c r="AL375" s="367"/>
    </row>
    <row r="376" spans="36:38" s="368" customFormat="1" ht="14.15" customHeight="1">
      <c r="AJ376" s="367"/>
      <c r="AL376" s="367"/>
    </row>
    <row r="377" spans="36:38" s="368" customFormat="1" ht="14.15" customHeight="1">
      <c r="AJ377" s="367"/>
      <c r="AL377" s="367"/>
    </row>
    <row r="378" spans="36:38" s="368" customFormat="1" ht="14.15" customHeight="1">
      <c r="AJ378" s="367"/>
      <c r="AL378" s="367"/>
    </row>
    <row r="379" spans="36:38" s="368" customFormat="1" ht="14.15" customHeight="1">
      <c r="AJ379" s="367"/>
      <c r="AL379" s="367"/>
    </row>
    <row r="380" spans="36:38" s="368" customFormat="1" ht="14.15" customHeight="1">
      <c r="AJ380" s="367"/>
      <c r="AL380" s="367"/>
    </row>
    <row r="381" spans="36:38" s="368" customFormat="1" ht="14.15" customHeight="1">
      <c r="AJ381" s="367"/>
      <c r="AL381" s="367"/>
    </row>
    <row r="382" spans="36:38" s="368" customFormat="1" ht="14.15" customHeight="1">
      <c r="AJ382" s="367"/>
      <c r="AL382" s="367"/>
    </row>
    <row r="383" spans="36:38" s="368" customFormat="1" ht="14.15" customHeight="1">
      <c r="AJ383" s="367"/>
      <c r="AL383" s="367"/>
    </row>
    <row r="384" spans="36:38" s="368" customFormat="1" ht="14.15" customHeight="1">
      <c r="AJ384" s="367"/>
      <c r="AL384" s="367"/>
    </row>
    <row r="385" spans="36:38" s="368" customFormat="1" ht="14.15" customHeight="1">
      <c r="AJ385" s="367"/>
      <c r="AL385" s="367"/>
    </row>
    <row r="386" spans="36:38" s="368" customFormat="1" ht="14.15" customHeight="1">
      <c r="AJ386" s="367"/>
      <c r="AL386" s="367"/>
    </row>
    <row r="387" spans="36:38" s="368" customFormat="1" ht="14.15" customHeight="1">
      <c r="AJ387" s="367"/>
      <c r="AL387" s="367"/>
    </row>
    <row r="388" spans="36:38" s="368" customFormat="1" ht="14.15" customHeight="1">
      <c r="AJ388" s="367"/>
      <c r="AL388" s="367"/>
    </row>
    <row r="389" spans="36:38" s="368" customFormat="1" ht="14.15" customHeight="1">
      <c r="AJ389" s="367"/>
      <c r="AL389" s="367"/>
    </row>
    <row r="390" spans="36:38" s="368" customFormat="1" ht="14.15" customHeight="1">
      <c r="AJ390" s="367"/>
      <c r="AL390" s="367"/>
    </row>
    <row r="391" spans="36:38" s="368" customFormat="1" ht="14.15" customHeight="1">
      <c r="AJ391" s="367"/>
      <c r="AL391" s="367"/>
    </row>
    <row r="392" spans="36:38" s="368" customFormat="1" ht="14.15" customHeight="1">
      <c r="AJ392" s="367"/>
      <c r="AL392" s="367"/>
    </row>
    <row r="393" spans="36:38" s="368" customFormat="1" ht="14.15" customHeight="1">
      <c r="AJ393" s="367"/>
      <c r="AL393" s="367"/>
    </row>
    <row r="394" spans="36:38" s="368" customFormat="1" ht="14.15" customHeight="1">
      <c r="AJ394" s="367"/>
      <c r="AL394" s="367"/>
    </row>
    <row r="395" spans="36:38" s="368" customFormat="1" ht="14.15" customHeight="1">
      <c r="AJ395" s="367"/>
      <c r="AL395" s="367"/>
    </row>
    <row r="396" spans="36:38" s="368" customFormat="1" ht="14.15" customHeight="1">
      <c r="AJ396" s="367"/>
      <c r="AL396" s="367"/>
    </row>
    <row r="397" spans="36:38" s="368" customFormat="1" ht="14.15" customHeight="1">
      <c r="AJ397" s="367"/>
      <c r="AL397" s="367"/>
    </row>
    <row r="398" spans="36:38" s="368" customFormat="1" ht="14.15" customHeight="1">
      <c r="AJ398" s="367"/>
      <c r="AL398" s="367"/>
    </row>
    <row r="399" spans="36:38" s="368" customFormat="1" ht="14.15" customHeight="1">
      <c r="AJ399" s="367"/>
      <c r="AL399" s="367"/>
    </row>
    <row r="400" spans="36:38" s="368" customFormat="1" ht="14.15" customHeight="1">
      <c r="AJ400" s="367"/>
      <c r="AL400" s="367"/>
    </row>
    <row r="401" spans="36:38" s="368" customFormat="1" ht="14.15" customHeight="1">
      <c r="AJ401" s="367"/>
      <c r="AL401" s="367"/>
    </row>
    <row r="402" spans="36:38" s="368" customFormat="1" ht="14.15" customHeight="1">
      <c r="AJ402" s="367"/>
      <c r="AL402" s="367"/>
    </row>
    <row r="403" spans="36:38" s="368" customFormat="1" ht="14.15" customHeight="1">
      <c r="AJ403" s="367"/>
      <c r="AL403" s="367"/>
    </row>
    <row r="404" spans="36:38" s="368" customFormat="1" ht="14.15" customHeight="1">
      <c r="AJ404" s="367"/>
      <c r="AL404" s="367"/>
    </row>
    <row r="405" spans="36:38" s="368" customFormat="1" ht="14.15" customHeight="1">
      <c r="AJ405" s="367"/>
      <c r="AL405" s="367"/>
    </row>
    <row r="406" spans="36:38" s="368" customFormat="1" ht="14.15" customHeight="1">
      <c r="AJ406" s="367"/>
      <c r="AL406" s="367"/>
    </row>
    <row r="407" spans="36:38" s="368" customFormat="1" ht="14.15" customHeight="1">
      <c r="AJ407" s="367"/>
      <c r="AL407" s="367"/>
    </row>
    <row r="408" spans="36:38" s="368" customFormat="1" ht="14.15" customHeight="1">
      <c r="AJ408" s="367"/>
      <c r="AL408" s="367"/>
    </row>
    <row r="409" spans="36:38" s="368" customFormat="1" ht="14.15" customHeight="1">
      <c r="AJ409" s="367"/>
      <c r="AL409" s="367"/>
    </row>
    <row r="410" spans="36:38" s="368" customFormat="1" ht="14.15" customHeight="1">
      <c r="AJ410" s="367"/>
      <c r="AL410" s="367"/>
    </row>
    <row r="411" spans="36:38" s="368" customFormat="1" ht="14.15" customHeight="1">
      <c r="AJ411" s="367"/>
      <c r="AL411" s="367"/>
    </row>
    <row r="412" spans="36:38" s="368" customFormat="1" ht="14.15" customHeight="1">
      <c r="AJ412" s="367"/>
      <c r="AL412" s="367"/>
    </row>
    <row r="413" spans="36:38" s="368" customFormat="1" ht="14.15" customHeight="1">
      <c r="AJ413" s="367"/>
      <c r="AL413" s="367"/>
    </row>
    <row r="414" spans="36:38" s="368" customFormat="1" ht="14.15" customHeight="1">
      <c r="AJ414" s="367"/>
      <c r="AL414" s="367"/>
    </row>
    <row r="415" spans="36:38" s="368" customFormat="1" ht="14.15" customHeight="1">
      <c r="AJ415" s="367"/>
      <c r="AL415" s="367"/>
    </row>
    <row r="416" spans="36:38" s="368" customFormat="1" ht="14.15" customHeight="1">
      <c r="AJ416" s="367"/>
      <c r="AL416" s="367"/>
    </row>
    <row r="417" spans="36:38" s="368" customFormat="1" ht="14.15" customHeight="1">
      <c r="AJ417" s="367"/>
      <c r="AL417" s="367"/>
    </row>
    <row r="418" spans="36:38" s="368" customFormat="1" ht="14.15" customHeight="1">
      <c r="AJ418" s="367"/>
      <c r="AL418" s="367"/>
    </row>
    <row r="419" spans="36:38" s="368" customFormat="1" ht="14.15" customHeight="1">
      <c r="AJ419" s="367"/>
      <c r="AL419" s="367"/>
    </row>
    <row r="420" spans="36:38" s="368" customFormat="1" ht="14.15" customHeight="1">
      <c r="AJ420" s="367"/>
      <c r="AL420" s="367"/>
    </row>
    <row r="421" spans="36:38" s="368" customFormat="1" ht="14.15" customHeight="1">
      <c r="AJ421" s="367"/>
      <c r="AL421" s="367"/>
    </row>
    <row r="422" spans="36:38" s="368" customFormat="1" ht="14.15" customHeight="1">
      <c r="AJ422" s="367"/>
      <c r="AL422" s="367"/>
    </row>
    <row r="423" spans="36:38" s="368" customFormat="1" ht="14.15" customHeight="1">
      <c r="AJ423" s="367"/>
      <c r="AL423" s="367"/>
    </row>
    <row r="424" spans="36:38" s="368" customFormat="1" ht="14.15" customHeight="1">
      <c r="AJ424" s="367"/>
      <c r="AL424" s="367"/>
    </row>
    <row r="425" spans="36:38" s="368" customFormat="1" ht="14.15" customHeight="1">
      <c r="AJ425" s="367"/>
      <c r="AL425" s="367"/>
    </row>
    <row r="426" spans="36:38" s="368" customFormat="1" ht="14.15" customHeight="1">
      <c r="AJ426" s="367"/>
      <c r="AL426" s="367"/>
    </row>
    <row r="427" spans="36:38" s="368" customFormat="1" ht="14.15" customHeight="1">
      <c r="AJ427" s="367"/>
      <c r="AL427" s="367"/>
    </row>
    <row r="428" spans="36:38" s="368" customFormat="1" ht="14.15" customHeight="1">
      <c r="AJ428" s="367"/>
      <c r="AL428" s="367"/>
    </row>
    <row r="429" spans="36:38" s="368" customFormat="1" ht="14.15" customHeight="1">
      <c r="AJ429" s="367"/>
      <c r="AL429" s="367"/>
    </row>
    <row r="430" spans="36:38" s="368" customFormat="1" ht="14.15" customHeight="1">
      <c r="AJ430" s="367"/>
      <c r="AL430" s="367"/>
    </row>
    <row r="431" spans="36:38" s="368" customFormat="1" ht="14.15" customHeight="1">
      <c r="AJ431" s="367"/>
      <c r="AL431" s="367"/>
    </row>
    <row r="432" spans="36:38" s="368" customFormat="1" ht="14.15" customHeight="1">
      <c r="AJ432" s="367"/>
      <c r="AL432" s="367"/>
    </row>
    <row r="433" spans="36:38" s="368" customFormat="1" ht="14.15" customHeight="1">
      <c r="AJ433" s="367"/>
      <c r="AL433" s="367"/>
    </row>
    <row r="434" spans="36:38" s="368" customFormat="1" ht="14.15" customHeight="1">
      <c r="AJ434" s="367"/>
      <c r="AL434" s="367"/>
    </row>
    <row r="435" spans="36:38" s="368" customFormat="1" ht="14.15" customHeight="1">
      <c r="AJ435" s="367"/>
      <c r="AL435" s="367"/>
    </row>
    <row r="436" spans="36:38" s="368" customFormat="1" ht="14.15" customHeight="1">
      <c r="AJ436" s="367"/>
      <c r="AL436" s="367"/>
    </row>
    <row r="437" spans="36:38" s="368" customFormat="1" ht="14.15" customHeight="1">
      <c r="AJ437" s="367"/>
      <c r="AL437" s="367"/>
    </row>
    <row r="438" spans="36:38" s="368" customFormat="1" ht="14.15" customHeight="1">
      <c r="AJ438" s="367"/>
      <c r="AL438" s="367"/>
    </row>
    <row r="439" spans="36:38" s="368" customFormat="1" ht="14.15" customHeight="1">
      <c r="AJ439" s="367"/>
      <c r="AL439" s="367"/>
    </row>
    <row r="440" spans="36:38" s="368" customFormat="1" ht="14.15" customHeight="1">
      <c r="AJ440" s="367"/>
      <c r="AL440" s="367"/>
    </row>
    <row r="441" spans="36:38" s="368" customFormat="1" ht="14.15" customHeight="1">
      <c r="AJ441" s="367"/>
      <c r="AL441" s="367"/>
    </row>
    <row r="442" spans="36:38" s="368" customFormat="1" ht="14.15" customHeight="1">
      <c r="AJ442" s="367"/>
      <c r="AL442" s="367"/>
    </row>
    <row r="443" spans="36:38" s="368" customFormat="1" ht="14.15" customHeight="1">
      <c r="AJ443" s="367"/>
      <c r="AL443" s="367"/>
    </row>
    <row r="444" spans="36:38" s="368" customFormat="1" ht="14.15" customHeight="1">
      <c r="AJ444" s="367"/>
      <c r="AL444" s="367"/>
    </row>
    <row r="445" spans="36:38" s="368" customFormat="1" ht="14.15" customHeight="1">
      <c r="AJ445" s="367"/>
      <c r="AL445" s="367"/>
    </row>
    <row r="446" spans="36:38" s="368" customFormat="1" ht="14.15" customHeight="1">
      <c r="AJ446" s="367"/>
      <c r="AL446" s="367"/>
    </row>
    <row r="447" spans="36:38" s="368" customFormat="1" ht="14.15" customHeight="1">
      <c r="AJ447" s="367"/>
      <c r="AL447" s="367"/>
    </row>
    <row r="448" spans="36:38" s="368" customFormat="1" ht="14.15" customHeight="1">
      <c r="AJ448" s="367"/>
      <c r="AL448" s="367"/>
    </row>
    <row r="449" spans="36:38" s="368" customFormat="1" ht="14.15" customHeight="1">
      <c r="AJ449" s="367"/>
      <c r="AL449" s="367"/>
    </row>
    <row r="450" spans="36:38" s="368" customFormat="1" ht="14.15" customHeight="1">
      <c r="AJ450" s="367"/>
      <c r="AL450" s="367"/>
    </row>
    <row r="451" spans="36:38" s="368" customFormat="1" ht="14.15" customHeight="1">
      <c r="AJ451" s="367"/>
      <c r="AL451" s="367"/>
    </row>
    <row r="452" spans="36:38" s="368" customFormat="1" ht="14.15" customHeight="1">
      <c r="AJ452" s="367"/>
      <c r="AL452" s="367"/>
    </row>
    <row r="453" spans="36:38" s="368" customFormat="1" ht="14.15" customHeight="1">
      <c r="AJ453" s="367"/>
      <c r="AL453" s="367"/>
    </row>
    <row r="454" spans="36:38" s="368" customFormat="1" ht="14.15" customHeight="1">
      <c r="AJ454" s="367"/>
      <c r="AL454" s="367"/>
    </row>
    <row r="455" spans="36:38" s="368" customFormat="1" ht="14.15" customHeight="1">
      <c r="AJ455" s="367"/>
      <c r="AL455" s="367"/>
    </row>
    <row r="456" spans="36:38" s="368" customFormat="1" ht="14.15" customHeight="1">
      <c r="AJ456" s="367"/>
      <c r="AL456" s="367"/>
    </row>
    <row r="457" spans="36:38" s="368" customFormat="1" ht="14.15" customHeight="1">
      <c r="AJ457" s="367"/>
      <c r="AL457" s="367"/>
    </row>
    <row r="458" spans="36:38" s="368" customFormat="1" ht="14.15" customHeight="1">
      <c r="AJ458" s="367"/>
      <c r="AL458" s="367"/>
    </row>
    <row r="459" spans="36:38" s="368" customFormat="1" ht="14.15" customHeight="1">
      <c r="AJ459" s="367"/>
      <c r="AL459" s="367"/>
    </row>
    <row r="460" spans="36:38" s="368" customFormat="1" ht="14.15" customHeight="1">
      <c r="AJ460" s="367"/>
      <c r="AL460" s="367"/>
    </row>
    <row r="461" spans="36:38" s="368" customFormat="1" ht="14.15" customHeight="1">
      <c r="AJ461" s="367"/>
      <c r="AL461" s="367"/>
    </row>
    <row r="462" spans="36:38" s="368" customFormat="1" ht="14.15" customHeight="1">
      <c r="AJ462" s="367"/>
      <c r="AL462" s="367"/>
    </row>
    <row r="463" spans="36:38" s="368" customFormat="1" ht="14.15" customHeight="1">
      <c r="AJ463" s="367"/>
      <c r="AL463" s="367"/>
    </row>
    <row r="464" spans="36:38" s="368" customFormat="1" ht="14.15" customHeight="1">
      <c r="AJ464" s="367"/>
      <c r="AL464" s="367"/>
    </row>
    <row r="465" spans="36:38" s="368" customFormat="1" ht="14.15" customHeight="1">
      <c r="AJ465" s="367"/>
      <c r="AL465" s="367"/>
    </row>
    <row r="466" spans="36:38" s="368" customFormat="1" ht="14.15" customHeight="1">
      <c r="AJ466" s="367"/>
      <c r="AL466" s="367"/>
    </row>
    <row r="467" spans="36:38" s="368" customFormat="1" ht="14.15" customHeight="1">
      <c r="AJ467" s="367"/>
      <c r="AL467" s="367"/>
    </row>
    <row r="468" spans="36:38" s="368" customFormat="1" ht="14.15" customHeight="1">
      <c r="AJ468" s="367"/>
      <c r="AL468" s="367"/>
    </row>
    <row r="469" spans="36:38" s="368" customFormat="1" ht="14.15" customHeight="1">
      <c r="AJ469" s="367"/>
      <c r="AL469" s="367"/>
    </row>
    <row r="470" spans="36:38" s="368" customFormat="1" ht="14.15" customHeight="1">
      <c r="AJ470" s="367"/>
      <c r="AL470" s="367"/>
    </row>
    <row r="471" spans="36:38" s="368" customFormat="1" ht="14.15" customHeight="1">
      <c r="AJ471" s="367"/>
      <c r="AL471" s="367"/>
    </row>
    <row r="472" spans="36:38" s="368" customFormat="1" ht="14.15" customHeight="1">
      <c r="AJ472" s="367"/>
      <c r="AL472" s="367"/>
    </row>
    <row r="473" spans="36:38" s="368" customFormat="1" ht="14.15" customHeight="1">
      <c r="AJ473" s="367"/>
      <c r="AL473" s="367"/>
    </row>
    <row r="474" spans="36:38" s="368" customFormat="1" ht="14.15" customHeight="1">
      <c r="AJ474" s="367"/>
      <c r="AL474" s="367"/>
    </row>
    <row r="475" spans="36:38" s="368" customFormat="1" ht="14.15" customHeight="1">
      <c r="AJ475" s="367"/>
      <c r="AL475" s="367"/>
    </row>
    <row r="476" spans="36:38" s="368" customFormat="1" ht="14.15" customHeight="1">
      <c r="AJ476" s="367"/>
      <c r="AL476" s="367"/>
    </row>
    <row r="477" spans="36:38" s="368" customFormat="1" ht="14.15" customHeight="1">
      <c r="AJ477" s="367"/>
      <c r="AL477" s="367"/>
    </row>
    <row r="478" spans="36:38" s="368" customFormat="1" ht="14.15" customHeight="1">
      <c r="AJ478" s="367"/>
      <c r="AL478" s="367"/>
    </row>
    <row r="479" spans="36:38" s="368" customFormat="1" ht="14.15" customHeight="1">
      <c r="AJ479" s="367"/>
      <c r="AL479" s="367"/>
    </row>
    <row r="480" spans="36:38" s="368" customFormat="1" ht="14.15" customHeight="1">
      <c r="AJ480" s="367"/>
      <c r="AL480" s="367"/>
    </row>
    <row r="481" spans="36:38" s="368" customFormat="1" ht="14.15" customHeight="1">
      <c r="AJ481" s="367"/>
      <c r="AL481" s="367"/>
    </row>
    <row r="482" spans="36:38" s="368" customFormat="1" ht="14.15" customHeight="1">
      <c r="AJ482" s="367"/>
      <c r="AL482" s="367"/>
    </row>
    <row r="483" spans="36:38" s="368" customFormat="1" ht="14.15" customHeight="1">
      <c r="AJ483" s="367"/>
      <c r="AL483" s="367"/>
    </row>
    <row r="484" spans="36:38" s="368" customFormat="1" ht="14.15" customHeight="1">
      <c r="AJ484" s="367"/>
      <c r="AL484" s="367"/>
    </row>
    <row r="485" spans="36:38" s="368" customFormat="1" ht="14.15" customHeight="1">
      <c r="AJ485" s="367"/>
      <c r="AL485" s="367"/>
    </row>
    <row r="486" spans="36:38" s="368" customFormat="1" ht="14.15" customHeight="1">
      <c r="AJ486" s="367"/>
      <c r="AL486" s="367"/>
    </row>
    <row r="487" spans="36:38" s="368" customFormat="1" ht="14.15" customHeight="1">
      <c r="AJ487" s="367"/>
      <c r="AL487" s="367"/>
    </row>
    <row r="488" spans="36:38" s="368" customFormat="1" ht="14.15" customHeight="1">
      <c r="AJ488" s="367"/>
      <c r="AL488" s="367"/>
    </row>
    <row r="489" spans="36:38" s="368" customFormat="1" ht="14.15" customHeight="1">
      <c r="AJ489" s="367"/>
      <c r="AL489" s="367"/>
    </row>
    <row r="490" spans="36:38" s="368" customFormat="1" ht="14.15" customHeight="1">
      <c r="AJ490" s="367"/>
      <c r="AL490" s="367"/>
    </row>
    <row r="491" spans="36:38" s="368" customFormat="1" ht="14.15" customHeight="1">
      <c r="AJ491" s="367"/>
      <c r="AL491" s="367"/>
    </row>
    <row r="492" spans="36:38" s="368" customFormat="1" ht="14.15" customHeight="1">
      <c r="AJ492" s="367"/>
      <c r="AL492" s="367"/>
    </row>
    <row r="493" spans="36:38" s="368" customFormat="1" ht="14.15" customHeight="1">
      <c r="AJ493" s="367"/>
      <c r="AL493" s="367"/>
    </row>
    <row r="494" spans="36:38" s="368" customFormat="1" ht="14.15" customHeight="1">
      <c r="AJ494" s="367"/>
      <c r="AL494" s="367"/>
    </row>
    <row r="495" spans="36:38" s="368" customFormat="1" ht="14.15" customHeight="1">
      <c r="AJ495" s="367"/>
      <c r="AL495" s="367"/>
    </row>
    <row r="496" spans="36:38" s="368" customFormat="1" ht="14.15" customHeight="1">
      <c r="AJ496" s="367"/>
      <c r="AL496" s="367"/>
    </row>
    <row r="497" spans="36:38" s="368" customFormat="1" ht="14.15" customHeight="1">
      <c r="AJ497" s="367"/>
      <c r="AL497" s="367"/>
    </row>
    <row r="498" spans="36:38" s="368" customFormat="1" ht="14.15" customHeight="1">
      <c r="AJ498" s="367"/>
      <c r="AL498" s="367"/>
    </row>
    <row r="499" spans="36:38" s="368" customFormat="1" ht="14.15" customHeight="1">
      <c r="AJ499" s="367"/>
      <c r="AL499" s="367"/>
    </row>
    <row r="500" spans="36:38" s="368" customFormat="1" ht="14.15" customHeight="1">
      <c r="AJ500" s="367"/>
      <c r="AL500" s="367"/>
    </row>
    <row r="501" spans="36:38" s="368" customFormat="1" ht="14.15" customHeight="1">
      <c r="AJ501" s="367"/>
      <c r="AL501" s="367"/>
    </row>
    <row r="502" spans="36:38" s="368" customFormat="1" ht="14.15" customHeight="1">
      <c r="AJ502" s="367"/>
      <c r="AL502" s="367"/>
    </row>
    <row r="503" spans="36:38" s="368" customFormat="1" ht="14.15" customHeight="1">
      <c r="AJ503" s="367"/>
      <c r="AL503" s="367"/>
    </row>
    <row r="504" spans="36:38" s="368" customFormat="1" ht="14.15" customHeight="1">
      <c r="AJ504" s="367"/>
      <c r="AL504" s="367"/>
    </row>
    <row r="505" spans="36:38" s="368" customFormat="1" ht="14.15" customHeight="1">
      <c r="AJ505" s="367"/>
      <c r="AL505" s="367"/>
    </row>
    <row r="506" spans="36:38" s="368" customFormat="1" ht="14.15" customHeight="1">
      <c r="AJ506" s="367"/>
      <c r="AL506" s="367"/>
    </row>
    <row r="507" spans="36:38" s="368" customFormat="1" ht="14.15" customHeight="1">
      <c r="AJ507" s="367"/>
      <c r="AL507" s="367"/>
    </row>
    <row r="508" spans="36:38" s="368" customFormat="1" ht="14.15" customHeight="1">
      <c r="AJ508" s="367"/>
      <c r="AL508" s="367"/>
    </row>
    <row r="509" spans="36:38" s="368" customFormat="1" ht="14.15" customHeight="1">
      <c r="AJ509" s="367"/>
      <c r="AL509" s="367"/>
    </row>
    <row r="510" spans="36:38" s="368" customFormat="1" ht="14.15" customHeight="1">
      <c r="AJ510" s="367"/>
      <c r="AL510" s="367"/>
    </row>
    <row r="511" spans="36:38" s="368" customFormat="1" ht="14.15" customHeight="1">
      <c r="AJ511" s="367"/>
      <c r="AL511" s="367"/>
    </row>
    <row r="512" spans="36:38" s="368" customFormat="1" ht="14.15" customHeight="1">
      <c r="AJ512" s="367"/>
      <c r="AL512" s="367"/>
    </row>
    <row r="513" spans="36:38" s="368" customFormat="1" ht="14.15" customHeight="1">
      <c r="AJ513" s="367"/>
      <c r="AL513" s="367"/>
    </row>
    <row r="514" spans="36:38" s="368" customFormat="1" ht="14.15" customHeight="1">
      <c r="AJ514" s="367"/>
      <c r="AL514" s="367"/>
    </row>
    <row r="515" spans="36:38" s="368" customFormat="1" ht="14.15" customHeight="1">
      <c r="AJ515" s="367"/>
      <c r="AL515" s="367"/>
    </row>
    <row r="516" spans="36:38" s="368" customFormat="1" ht="14.15" customHeight="1">
      <c r="AJ516" s="367"/>
      <c r="AL516" s="367"/>
    </row>
    <row r="517" spans="36:38" s="368" customFormat="1" ht="14.15" customHeight="1">
      <c r="AJ517" s="367"/>
      <c r="AL517" s="367"/>
    </row>
    <row r="518" spans="36:38" s="368" customFormat="1" ht="14.15" customHeight="1">
      <c r="AJ518" s="367"/>
      <c r="AL518" s="367"/>
    </row>
    <row r="519" spans="36:38" s="368" customFormat="1" ht="14.15" customHeight="1">
      <c r="AJ519" s="367"/>
      <c r="AL519" s="367"/>
    </row>
    <row r="520" spans="36:38" s="368" customFormat="1" ht="14.15" customHeight="1">
      <c r="AJ520" s="367"/>
      <c r="AL520" s="367"/>
    </row>
    <row r="521" spans="36:38" s="368" customFormat="1" ht="14.15" customHeight="1">
      <c r="AJ521" s="367"/>
      <c r="AL521" s="367"/>
    </row>
    <row r="522" spans="36:38" s="368" customFormat="1" ht="14.15" customHeight="1">
      <c r="AJ522" s="367"/>
      <c r="AL522" s="367"/>
    </row>
    <row r="523" spans="36:38" s="368" customFormat="1" ht="14.15" customHeight="1">
      <c r="AJ523" s="367"/>
      <c r="AL523" s="367"/>
    </row>
    <row r="524" spans="36:38" s="368" customFormat="1" ht="14.15" customHeight="1">
      <c r="AJ524" s="367"/>
      <c r="AL524" s="367"/>
    </row>
    <row r="525" spans="36:38" s="368" customFormat="1" ht="14.15" customHeight="1">
      <c r="AJ525" s="367"/>
      <c r="AL525" s="367"/>
    </row>
    <row r="526" spans="36:38" s="368" customFormat="1" ht="14.15" customHeight="1">
      <c r="AJ526" s="367"/>
      <c r="AL526" s="367"/>
    </row>
    <row r="527" spans="36:38" s="368" customFormat="1" ht="14.15" customHeight="1">
      <c r="AJ527" s="367"/>
      <c r="AL527" s="367"/>
    </row>
    <row r="528" spans="36:38" s="368" customFormat="1" ht="14.15" customHeight="1">
      <c r="AJ528" s="367"/>
      <c r="AL528" s="367"/>
    </row>
    <row r="529" spans="36:38" s="368" customFormat="1" ht="14.15" customHeight="1">
      <c r="AJ529" s="367"/>
      <c r="AL529" s="367"/>
    </row>
    <row r="530" spans="36:38" s="368" customFormat="1" ht="14.15" customHeight="1">
      <c r="AJ530" s="367"/>
      <c r="AL530" s="367"/>
    </row>
    <row r="531" spans="36:38" s="368" customFormat="1" ht="14.15" customHeight="1">
      <c r="AJ531" s="367"/>
      <c r="AL531" s="367"/>
    </row>
    <row r="532" spans="36:38" s="368" customFormat="1" ht="14.15" customHeight="1">
      <c r="AJ532" s="367"/>
      <c r="AL532" s="367"/>
    </row>
    <row r="533" spans="36:38" s="368" customFormat="1" ht="14.15" customHeight="1">
      <c r="AJ533" s="367"/>
      <c r="AL533" s="367"/>
    </row>
    <row r="534" spans="36:38" s="368" customFormat="1" ht="14.15" customHeight="1">
      <c r="AJ534" s="367"/>
      <c r="AL534" s="367"/>
    </row>
    <row r="535" spans="36:38" s="368" customFormat="1" ht="14.15" customHeight="1">
      <c r="AJ535" s="367"/>
      <c r="AL535" s="367"/>
    </row>
    <row r="536" spans="36:38" s="368" customFormat="1" ht="14.15" customHeight="1">
      <c r="AJ536" s="367"/>
      <c r="AL536" s="367"/>
    </row>
    <row r="537" spans="36:38" s="368" customFormat="1" ht="14.15" customHeight="1">
      <c r="AJ537" s="367"/>
      <c r="AL537" s="367"/>
    </row>
    <row r="538" spans="36:38" s="368" customFormat="1" ht="14.15" customHeight="1">
      <c r="AJ538" s="367"/>
      <c r="AL538" s="367"/>
    </row>
    <row r="539" spans="36:38" s="368" customFormat="1" ht="14.15" customHeight="1">
      <c r="AJ539" s="367"/>
      <c r="AL539" s="367"/>
    </row>
    <row r="540" spans="36:38" s="368" customFormat="1" ht="14.15" customHeight="1">
      <c r="AJ540" s="367"/>
      <c r="AL540" s="367"/>
    </row>
    <row r="541" spans="36:38" s="368" customFormat="1" ht="14.15" customHeight="1">
      <c r="AJ541" s="367"/>
      <c r="AL541" s="367"/>
    </row>
    <row r="542" spans="36:38" s="368" customFormat="1" ht="14.15" customHeight="1">
      <c r="AJ542" s="367"/>
      <c r="AL542" s="367"/>
    </row>
    <row r="543" spans="36:38" s="368" customFormat="1" ht="14.15" customHeight="1">
      <c r="AJ543" s="367"/>
      <c r="AL543" s="367"/>
    </row>
    <row r="544" spans="36:38" s="368" customFormat="1" ht="14.15" customHeight="1">
      <c r="AJ544" s="367"/>
      <c r="AL544" s="367"/>
    </row>
    <row r="545" spans="36:38" s="368" customFormat="1" ht="14.15" customHeight="1">
      <c r="AJ545" s="367"/>
      <c r="AL545" s="367"/>
    </row>
    <row r="546" spans="36:38" s="368" customFormat="1" ht="14.15" customHeight="1">
      <c r="AJ546" s="367"/>
      <c r="AL546" s="367"/>
    </row>
    <row r="547" spans="36:38" s="368" customFormat="1" ht="14.15" customHeight="1">
      <c r="AJ547" s="367"/>
      <c r="AL547" s="367"/>
    </row>
    <row r="548" spans="36:38" s="368" customFormat="1" ht="14.15" customHeight="1">
      <c r="AJ548" s="367"/>
      <c r="AL548" s="367"/>
    </row>
    <row r="549" spans="36:38" s="368" customFormat="1" ht="14.15" customHeight="1">
      <c r="AJ549" s="367"/>
      <c r="AL549" s="367"/>
    </row>
    <row r="550" spans="36:38" s="368" customFormat="1" ht="14.15" customHeight="1">
      <c r="AJ550" s="367"/>
      <c r="AL550" s="367"/>
    </row>
    <row r="551" spans="36:38" s="368" customFormat="1" ht="14.15" customHeight="1">
      <c r="AJ551" s="367"/>
      <c r="AL551" s="367"/>
    </row>
    <row r="552" spans="36:38" s="368" customFormat="1" ht="14.15" customHeight="1">
      <c r="AJ552" s="367"/>
      <c r="AL552" s="367"/>
    </row>
    <row r="553" spans="36:38" s="368" customFormat="1" ht="14.15" customHeight="1">
      <c r="AJ553" s="367"/>
      <c r="AL553" s="367"/>
    </row>
    <row r="554" spans="36:38" s="368" customFormat="1" ht="14.15" customHeight="1">
      <c r="AJ554" s="367"/>
      <c r="AL554" s="367"/>
    </row>
    <row r="555" spans="36:38" s="368" customFormat="1" ht="14.15" customHeight="1">
      <c r="AJ555" s="367"/>
      <c r="AL555" s="367"/>
    </row>
    <row r="556" spans="36:38" s="368" customFormat="1" ht="14.15" customHeight="1">
      <c r="AJ556" s="367"/>
      <c r="AL556" s="367"/>
    </row>
    <row r="557" spans="36:38" s="368" customFormat="1" ht="14.15" customHeight="1">
      <c r="AJ557" s="367"/>
      <c r="AL557" s="367"/>
    </row>
    <row r="558" spans="36:38" s="368" customFormat="1" ht="14.15" customHeight="1">
      <c r="AJ558" s="367"/>
      <c r="AL558" s="367"/>
    </row>
    <row r="559" spans="36:38" s="368" customFormat="1" ht="14.15" customHeight="1">
      <c r="AJ559" s="367"/>
      <c r="AL559" s="367"/>
    </row>
    <row r="560" spans="36:38" s="368" customFormat="1" ht="14.15" customHeight="1">
      <c r="AJ560" s="367"/>
      <c r="AL560" s="367"/>
    </row>
    <row r="561" spans="36:38" s="368" customFormat="1" ht="14.15" customHeight="1">
      <c r="AJ561" s="367"/>
      <c r="AL561" s="367"/>
    </row>
    <row r="562" spans="36:38" s="368" customFormat="1" ht="14.15" customHeight="1">
      <c r="AJ562" s="367"/>
      <c r="AL562" s="367"/>
    </row>
    <row r="563" spans="36:38" s="368" customFormat="1" ht="14.15" customHeight="1">
      <c r="AJ563" s="367"/>
      <c r="AL563" s="367"/>
    </row>
    <row r="564" spans="36:38" s="368" customFormat="1" ht="14.15" customHeight="1">
      <c r="AJ564" s="367"/>
      <c r="AL564" s="367"/>
    </row>
    <row r="565" spans="36:38" s="368" customFormat="1" ht="14.15" customHeight="1">
      <c r="AJ565" s="367"/>
      <c r="AL565" s="367"/>
    </row>
    <row r="566" spans="36:38" s="368" customFormat="1" ht="14.15" customHeight="1">
      <c r="AJ566" s="367"/>
      <c r="AL566" s="367"/>
    </row>
    <row r="567" spans="36:38" s="368" customFormat="1" ht="14.15" customHeight="1">
      <c r="AJ567" s="367"/>
      <c r="AL567" s="367"/>
    </row>
    <row r="568" spans="36:38" s="368" customFormat="1" ht="14.15" customHeight="1">
      <c r="AJ568" s="367"/>
      <c r="AL568" s="367"/>
    </row>
    <row r="569" spans="36:38" s="368" customFormat="1" ht="14.15" customHeight="1">
      <c r="AJ569" s="367"/>
      <c r="AL569" s="367"/>
    </row>
    <row r="570" spans="36:38" s="368" customFormat="1" ht="14.15" customHeight="1">
      <c r="AJ570" s="367"/>
      <c r="AL570" s="367"/>
    </row>
    <row r="571" spans="36:38" s="368" customFormat="1" ht="14.15" customHeight="1">
      <c r="AJ571" s="367"/>
      <c r="AL571" s="367"/>
    </row>
    <row r="572" spans="36:38" s="368" customFormat="1" ht="14.15" customHeight="1">
      <c r="AJ572" s="367"/>
      <c r="AL572" s="367"/>
    </row>
    <row r="573" spans="36:38" s="368" customFormat="1" ht="14.15" customHeight="1">
      <c r="AJ573" s="367"/>
      <c r="AL573" s="367"/>
    </row>
    <row r="574" spans="36:38" s="368" customFormat="1" ht="14.15" customHeight="1">
      <c r="AJ574" s="367"/>
      <c r="AL574" s="367"/>
    </row>
    <row r="575" spans="36:38" s="368" customFormat="1" ht="14.15" customHeight="1">
      <c r="AJ575" s="367"/>
      <c r="AL575" s="367"/>
    </row>
    <row r="576" spans="36:38" s="368" customFormat="1" ht="14.15" customHeight="1">
      <c r="AJ576" s="367"/>
      <c r="AL576" s="367"/>
    </row>
    <row r="577" spans="36:38" s="368" customFormat="1" ht="14.15" customHeight="1">
      <c r="AJ577" s="367"/>
      <c r="AL577" s="367"/>
    </row>
    <row r="578" spans="36:38" s="368" customFormat="1" ht="14.15" customHeight="1">
      <c r="AJ578" s="367"/>
      <c r="AL578" s="367"/>
    </row>
    <row r="579" spans="36:38" s="368" customFormat="1" ht="14.15" customHeight="1">
      <c r="AJ579" s="367"/>
      <c r="AL579" s="367"/>
    </row>
    <row r="580" spans="36:38" s="368" customFormat="1" ht="14.15" customHeight="1">
      <c r="AJ580" s="367"/>
      <c r="AL580" s="367"/>
    </row>
    <row r="581" spans="36:38" s="368" customFormat="1" ht="14.15" customHeight="1">
      <c r="AJ581" s="367"/>
      <c r="AL581" s="367"/>
    </row>
    <row r="582" spans="36:38" s="368" customFormat="1" ht="14.15" customHeight="1">
      <c r="AJ582" s="367"/>
      <c r="AL582" s="367"/>
    </row>
    <row r="583" spans="36:38" s="368" customFormat="1" ht="14.15" customHeight="1">
      <c r="AJ583" s="367"/>
      <c r="AL583" s="367"/>
    </row>
    <row r="584" spans="36:38" s="368" customFormat="1" ht="14.15" customHeight="1">
      <c r="AJ584" s="367"/>
      <c r="AL584" s="367"/>
    </row>
    <row r="585" spans="36:38" s="368" customFormat="1" ht="14.15" customHeight="1">
      <c r="AJ585" s="367"/>
      <c r="AL585" s="367"/>
    </row>
    <row r="586" spans="36:38" s="368" customFormat="1" ht="14.15" customHeight="1">
      <c r="AJ586" s="367"/>
      <c r="AL586" s="367"/>
    </row>
    <row r="587" spans="36:38" s="368" customFormat="1" ht="14.15" customHeight="1">
      <c r="AJ587" s="367"/>
      <c r="AL587" s="367"/>
    </row>
    <row r="588" spans="36:38" s="368" customFormat="1" ht="14.15" customHeight="1">
      <c r="AJ588" s="367"/>
      <c r="AL588" s="367"/>
    </row>
    <row r="589" spans="36:38" s="368" customFormat="1" ht="14.15" customHeight="1">
      <c r="AJ589" s="367"/>
      <c r="AL589" s="367"/>
    </row>
    <row r="590" spans="36:38" s="368" customFormat="1" ht="14.15" customHeight="1">
      <c r="AJ590" s="367"/>
      <c r="AL590" s="367"/>
    </row>
    <row r="591" spans="36:38" s="368" customFormat="1" ht="14.15" customHeight="1">
      <c r="AJ591" s="367"/>
      <c r="AL591" s="367"/>
    </row>
    <row r="592" spans="36:38" s="368" customFormat="1" ht="14.15" customHeight="1">
      <c r="AJ592" s="367"/>
      <c r="AL592" s="367"/>
    </row>
    <row r="593" spans="36:38" s="368" customFormat="1" ht="14.15" customHeight="1">
      <c r="AJ593" s="367"/>
      <c r="AL593" s="367"/>
    </row>
    <row r="594" spans="36:38" s="368" customFormat="1" ht="14.15" customHeight="1">
      <c r="AJ594" s="367"/>
      <c r="AL594" s="367"/>
    </row>
    <row r="595" spans="36:38" s="368" customFormat="1" ht="14.15" customHeight="1">
      <c r="AJ595" s="367"/>
      <c r="AL595" s="367"/>
    </row>
    <row r="596" spans="36:38" s="368" customFormat="1" ht="14.15" customHeight="1">
      <c r="AJ596" s="367"/>
      <c r="AL596" s="367"/>
    </row>
    <row r="597" spans="36:38" s="368" customFormat="1" ht="14.15" customHeight="1">
      <c r="AJ597" s="367"/>
      <c r="AL597" s="367"/>
    </row>
    <row r="598" spans="36:38" s="368" customFormat="1" ht="14.15" customHeight="1">
      <c r="AJ598" s="367"/>
      <c r="AL598" s="367"/>
    </row>
    <row r="599" spans="36:38" s="368" customFormat="1" ht="14.15" customHeight="1">
      <c r="AJ599" s="367"/>
      <c r="AL599" s="367"/>
    </row>
    <row r="600" spans="36:38" s="368" customFormat="1" ht="14.15" customHeight="1">
      <c r="AJ600" s="367"/>
      <c r="AL600" s="367"/>
    </row>
    <row r="601" spans="36:38" s="368" customFormat="1" ht="14.15" customHeight="1">
      <c r="AJ601" s="367"/>
      <c r="AL601" s="367"/>
    </row>
    <row r="602" spans="36:38" s="368" customFormat="1" ht="14.15" customHeight="1">
      <c r="AJ602" s="367"/>
      <c r="AL602" s="367"/>
    </row>
    <row r="603" spans="36:38" s="368" customFormat="1" ht="14.15" customHeight="1">
      <c r="AJ603" s="367"/>
      <c r="AL603" s="367"/>
    </row>
    <row r="604" spans="36:38" s="368" customFormat="1" ht="14.15" customHeight="1">
      <c r="AJ604" s="367"/>
      <c r="AL604" s="367"/>
    </row>
    <row r="605" spans="36:38" s="368" customFormat="1" ht="14.15" customHeight="1">
      <c r="AJ605" s="367"/>
      <c r="AL605" s="367"/>
    </row>
    <row r="606" spans="36:38" s="368" customFormat="1" ht="14.15" customHeight="1">
      <c r="AJ606" s="367"/>
      <c r="AL606" s="367"/>
    </row>
    <row r="607" spans="36:38" s="368" customFormat="1" ht="14.15" customHeight="1">
      <c r="AJ607" s="367"/>
      <c r="AL607" s="367"/>
    </row>
    <row r="608" spans="36:38" s="368" customFormat="1" ht="14.15" customHeight="1">
      <c r="AJ608" s="367"/>
      <c r="AL608" s="367"/>
    </row>
    <row r="609" spans="36:38" s="368" customFormat="1" ht="14.15" customHeight="1">
      <c r="AJ609" s="367"/>
      <c r="AL609" s="367"/>
    </row>
    <row r="610" spans="36:38" s="368" customFormat="1" ht="14.15" customHeight="1">
      <c r="AJ610" s="367"/>
      <c r="AL610" s="367"/>
    </row>
    <row r="611" spans="36:38" s="368" customFormat="1" ht="14.15" customHeight="1">
      <c r="AJ611" s="367"/>
      <c r="AL611" s="367"/>
    </row>
    <row r="612" spans="36:38" s="368" customFormat="1" ht="14.15" customHeight="1">
      <c r="AJ612" s="367"/>
      <c r="AL612" s="367"/>
    </row>
    <row r="613" spans="36:38" s="368" customFormat="1" ht="14.15" customHeight="1">
      <c r="AJ613" s="367"/>
      <c r="AL613" s="367"/>
    </row>
    <row r="614" spans="36:38" s="368" customFormat="1" ht="14.15" customHeight="1">
      <c r="AJ614" s="367"/>
      <c r="AL614" s="367"/>
    </row>
    <row r="615" spans="36:38" s="368" customFormat="1" ht="14.15" customHeight="1">
      <c r="AJ615" s="367"/>
      <c r="AL615" s="367"/>
    </row>
    <row r="616" spans="36:38" s="368" customFormat="1" ht="14.15" customHeight="1">
      <c r="AJ616" s="367"/>
      <c r="AL616" s="367"/>
    </row>
    <row r="617" spans="36:38" s="368" customFormat="1" ht="14.15" customHeight="1">
      <c r="AJ617" s="367"/>
      <c r="AL617" s="367"/>
    </row>
    <row r="618" spans="36:38" s="368" customFormat="1" ht="14.15" customHeight="1">
      <c r="AJ618" s="367"/>
      <c r="AL618" s="367"/>
    </row>
    <row r="619" spans="36:38" s="368" customFormat="1" ht="14.15" customHeight="1">
      <c r="AJ619" s="367"/>
      <c r="AL619" s="367"/>
    </row>
    <row r="620" spans="36:38" s="368" customFormat="1" ht="14.15" customHeight="1">
      <c r="AJ620" s="367"/>
      <c r="AL620" s="367"/>
    </row>
    <row r="621" spans="36:38" s="368" customFormat="1" ht="14.15" customHeight="1">
      <c r="AJ621" s="367"/>
      <c r="AL621" s="367"/>
    </row>
    <row r="622" spans="36:38" s="368" customFormat="1" ht="14.15" customHeight="1">
      <c r="AJ622" s="367"/>
      <c r="AL622" s="367"/>
    </row>
    <row r="623" spans="36:38" s="368" customFormat="1" ht="14.15" customHeight="1">
      <c r="AJ623" s="367"/>
      <c r="AL623" s="367"/>
    </row>
    <row r="624" spans="36:38" s="368" customFormat="1" ht="14.15" customHeight="1">
      <c r="AJ624" s="367"/>
      <c r="AL624" s="367"/>
    </row>
    <row r="625" spans="36:38" s="368" customFormat="1" ht="14.15" customHeight="1">
      <c r="AJ625" s="367"/>
      <c r="AL625" s="367"/>
    </row>
    <row r="626" spans="36:38" s="368" customFormat="1" ht="14.15" customHeight="1">
      <c r="AJ626" s="367"/>
      <c r="AL626" s="367"/>
    </row>
    <row r="627" spans="36:38" s="368" customFormat="1" ht="14.15" customHeight="1">
      <c r="AJ627" s="367"/>
      <c r="AL627" s="367"/>
    </row>
    <row r="628" spans="36:38" s="368" customFormat="1" ht="14.15" customHeight="1">
      <c r="AJ628" s="367"/>
      <c r="AL628" s="367"/>
    </row>
    <row r="629" spans="36:38" s="368" customFormat="1" ht="14.15" customHeight="1">
      <c r="AJ629" s="367"/>
      <c r="AL629" s="367"/>
    </row>
    <row r="630" spans="36:38" s="368" customFormat="1" ht="14.15" customHeight="1">
      <c r="AJ630" s="367"/>
      <c r="AL630" s="367"/>
    </row>
    <row r="631" spans="36:38" s="368" customFormat="1" ht="14.15" customHeight="1">
      <c r="AJ631" s="367"/>
      <c r="AL631" s="367"/>
    </row>
    <row r="632" spans="36:38" s="368" customFormat="1" ht="14.15" customHeight="1">
      <c r="AJ632" s="367"/>
      <c r="AL632" s="367"/>
    </row>
    <row r="633" spans="36:38" s="368" customFormat="1" ht="14.15" customHeight="1">
      <c r="AJ633" s="367"/>
      <c r="AL633" s="367"/>
    </row>
    <row r="634" spans="36:38" s="368" customFormat="1" ht="14.15" customHeight="1">
      <c r="AJ634" s="367"/>
      <c r="AL634" s="367"/>
    </row>
    <row r="635" spans="36:38" s="368" customFormat="1" ht="14.15" customHeight="1">
      <c r="AJ635" s="367"/>
      <c r="AL635" s="367"/>
    </row>
    <row r="636" spans="36:38" s="368" customFormat="1" ht="14.15" customHeight="1">
      <c r="AJ636" s="367"/>
      <c r="AL636" s="367"/>
    </row>
    <row r="637" spans="36:38" s="368" customFormat="1" ht="14.15" customHeight="1">
      <c r="AJ637" s="367"/>
      <c r="AL637" s="367"/>
    </row>
    <row r="638" spans="36:38" s="368" customFormat="1" ht="14.15" customHeight="1">
      <c r="AJ638" s="367"/>
      <c r="AL638" s="367"/>
    </row>
    <row r="639" spans="36:38" s="368" customFormat="1" ht="14.15" customHeight="1">
      <c r="AJ639" s="367"/>
      <c r="AL639" s="367"/>
    </row>
    <row r="640" spans="36:38" s="368" customFormat="1" ht="14.15" customHeight="1">
      <c r="AJ640" s="367"/>
      <c r="AL640" s="367"/>
    </row>
    <row r="641" spans="36:38" s="368" customFormat="1" ht="14.15" customHeight="1">
      <c r="AJ641" s="367"/>
      <c r="AL641" s="367"/>
    </row>
    <row r="642" spans="36:38" s="368" customFormat="1" ht="14.15" customHeight="1">
      <c r="AJ642" s="367"/>
      <c r="AL642" s="367"/>
    </row>
    <row r="643" spans="36:38" s="368" customFormat="1" ht="14.15" customHeight="1">
      <c r="AJ643" s="367"/>
      <c r="AL643" s="367"/>
    </row>
    <row r="644" spans="36:38" s="368" customFormat="1" ht="14.15" customHeight="1">
      <c r="AJ644" s="367"/>
      <c r="AL644" s="367"/>
    </row>
    <row r="645" spans="36:38" s="368" customFormat="1" ht="14.15" customHeight="1">
      <c r="AJ645" s="367"/>
      <c r="AL645" s="367"/>
    </row>
    <row r="646" spans="36:38" s="368" customFormat="1" ht="14.15" customHeight="1">
      <c r="AJ646" s="367"/>
      <c r="AL646" s="367"/>
    </row>
    <row r="647" spans="36:38" s="368" customFormat="1" ht="14.15" customHeight="1">
      <c r="AJ647" s="367"/>
      <c r="AL647" s="367"/>
    </row>
    <row r="648" spans="36:38" s="368" customFormat="1" ht="14.15" customHeight="1">
      <c r="AJ648" s="367"/>
      <c r="AL648" s="367"/>
    </row>
    <row r="649" spans="36:38" s="368" customFormat="1" ht="14.15" customHeight="1">
      <c r="AJ649" s="367"/>
      <c r="AL649" s="367"/>
    </row>
    <row r="650" spans="36:38" s="368" customFormat="1" ht="14.15" customHeight="1">
      <c r="AJ650" s="367"/>
      <c r="AL650" s="367"/>
    </row>
    <row r="651" spans="36:38" s="368" customFormat="1" ht="14.15" customHeight="1">
      <c r="AJ651" s="367"/>
      <c r="AL651" s="367"/>
    </row>
    <row r="652" spans="36:38" s="368" customFormat="1" ht="14.15" customHeight="1">
      <c r="AJ652" s="367"/>
      <c r="AL652" s="367"/>
    </row>
    <row r="653" spans="36:38" s="368" customFormat="1" ht="14.15" customHeight="1">
      <c r="AJ653" s="367"/>
      <c r="AL653" s="367"/>
    </row>
    <row r="654" spans="36:38" s="368" customFormat="1" ht="14.15" customHeight="1">
      <c r="AJ654" s="367"/>
      <c r="AL654" s="367"/>
    </row>
    <row r="655" spans="36:38" s="368" customFormat="1" ht="14.15" customHeight="1">
      <c r="AJ655" s="367"/>
      <c r="AL655" s="367"/>
    </row>
    <row r="656" spans="36:38" s="368" customFormat="1" ht="14.15" customHeight="1">
      <c r="AJ656" s="367"/>
      <c r="AL656" s="367"/>
    </row>
    <row r="657" spans="36:38" s="368" customFormat="1" ht="14.15" customHeight="1">
      <c r="AJ657" s="367"/>
      <c r="AL657" s="367"/>
    </row>
    <row r="658" spans="36:38" s="368" customFormat="1" ht="14.15" customHeight="1">
      <c r="AJ658" s="367"/>
      <c r="AL658" s="367"/>
    </row>
    <row r="659" spans="36:38" s="368" customFormat="1" ht="14.15" customHeight="1">
      <c r="AJ659" s="367"/>
      <c r="AL659" s="367"/>
    </row>
    <row r="660" spans="36:38" s="368" customFormat="1" ht="14.15" customHeight="1">
      <c r="AJ660" s="367"/>
      <c r="AL660" s="367"/>
    </row>
    <row r="661" spans="36:38" s="368" customFormat="1" ht="14.15" customHeight="1">
      <c r="AJ661" s="367"/>
      <c r="AL661" s="367"/>
    </row>
    <row r="662" spans="36:38" s="368" customFormat="1" ht="14.15" customHeight="1">
      <c r="AJ662" s="367"/>
      <c r="AL662" s="367"/>
    </row>
    <row r="663" spans="36:38" s="368" customFormat="1" ht="14.15" customHeight="1">
      <c r="AJ663" s="367"/>
      <c r="AL663" s="367"/>
    </row>
    <row r="664" spans="36:38" s="368" customFormat="1" ht="14.15" customHeight="1">
      <c r="AJ664" s="367"/>
      <c r="AL664" s="367"/>
    </row>
    <row r="665" spans="36:38" s="368" customFormat="1" ht="14.15" customHeight="1">
      <c r="AJ665" s="367"/>
      <c r="AL665" s="367"/>
    </row>
    <row r="666" spans="36:38" s="368" customFormat="1" ht="14.15" customHeight="1">
      <c r="AJ666" s="367"/>
      <c r="AL666" s="367"/>
    </row>
    <row r="667" spans="36:38" s="368" customFormat="1" ht="14.15" customHeight="1">
      <c r="AJ667" s="367"/>
      <c r="AL667" s="367"/>
    </row>
    <row r="668" spans="36:38" s="368" customFormat="1" ht="14.15" customHeight="1">
      <c r="AJ668" s="367"/>
      <c r="AL668" s="367"/>
    </row>
    <row r="669" spans="36:38" s="368" customFormat="1" ht="14.15" customHeight="1">
      <c r="AJ669" s="367"/>
      <c r="AL669" s="367"/>
    </row>
    <row r="670" spans="36:38" s="368" customFormat="1" ht="14.15" customHeight="1">
      <c r="AJ670" s="367"/>
      <c r="AL670" s="367"/>
    </row>
    <row r="671" spans="36:38" s="368" customFormat="1" ht="14.15" customHeight="1">
      <c r="AJ671" s="367"/>
      <c r="AL671" s="367"/>
    </row>
    <row r="672" spans="36:38" s="368" customFormat="1" ht="14.15" customHeight="1">
      <c r="AJ672" s="367"/>
      <c r="AL672" s="367"/>
    </row>
    <row r="673" spans="36:38" s="368" customFormat="1" ht="14.15" customHeight="1">
      <c r="AJ673" s="367"/>
      <c r="AL673" s="367"/>
    </row>
    <row r="674" spans="36:38" s="368" customFormat="1" ht="14.15" customHeight="1">
      <c r="AJ674" s="367"/>
      <c r="AL674" s="367"/>
    </row>
    <row r="675" spans="36:38" s="368" customFormat="1" ht="14.15" customHeight="1">
      <c r="AJ675" s="367"/>
      <c r="AL675" s="367"/>
    </row>
    <row r="676" spans="36:38" s="368" customFormat="1" ht="14.15" customHeight="1">
      <c r="AJ676" s="367"/>
      <c r="AL676" s="367"/>
    </row>
    <row r="677" spans="36:38" s="368" customFormat="1" ht="14.15" customHeight="1">
      <c r="AJ677" s="367"/>
      <c r="AL677" s="367"/>
    </row>
    <row r="678" spans="36:38" s="368" customFormat="1" ht="14.15" customHeight="1">
      <c r="AJ678" s="367"/>
      <c r="AL678" s="367"/>
    </row>
    <row r="679" spans="36:38" s="368" customFormat="1" ht="14.15" customHeight="1">
      <c r="AJ679" s="367"/>
      <c r="AL679" s="367"/>
    </row>
    <row r="680" spans="36:38" s="368" customFormat="1" ht="14.15" customHeight="1">
      <c r="AJ680" s="367"/>
      <c r="AL680" s="367"/>
    </row>
    <row r="681" spans="36:38" s="368" customFormat="1" ht="14.15" customHeight="1">
      <c r="AJ681" s="367"/>
      <c r="AL681" s="367"/>
    </row>
    <row r="682" spans="36:38" s="368" customFormat="1" ht="14.15" customHeight="1">
      <c r="AJ682" s="367"/>
      <c r="AL682" s="367"/>
    </row>
    <row r="683" spans="36:38" s="368" customFormat="1" ht="14.15" customHeight="1">
      <c r="AJ683" s="367"/>
      <c r="AL683" s="367"/>
    </row>
    <row r="684" spans="36:38" s="368" customFormat="1" ht="14.15" customHeight="1">
      <c r="AJ684" s="367"/>
      <c r="AL684" s="367"/>
    </row>
    <row r="685" spans="36:38" s="368" customFormat="1" ht="14.15" customHeight="1">
      <c r="AJ685" s="367"/>
      <c r="AL685" s="367"/>
    </row>
    <row r="686" spans="36:38" s="368" customFormat="1" ht="14.15" customHeight="1">
      <c r="AJ686" s="367"/>
      <c r="AL686" s="367"/>
    </row>
    <row r="687" spans="36:38" s="368" customFormat="1" ht="14.15" customHeight="1">
      <c r="AJ687" s="367"/>
      <c r="AL687" s="367"/>
    </row>
    <row r="688" spans="36:38" s="368" customFormat="1" ht="14.15" customHeight="1">
      <c r="AJ688" s="367"/>
      <c r="AL688" s="367"/>
    </row>
    <row r="689" spans="36:38" s="368" customFormat="1" ht="14.15" customHeight="1">
      <c r="AJ689" s="367"/>
      <c r="AL689" s="367"/>
    </row>
    <row r="690" spans="36:38" s="368" customFormat="1" ht="14.15" customHeight="1">
      <c r="AJ690" s="367"/>
      <c r="AL690" s="367"/>
    </row>
    <row r="691" spans="36:38" s="368" customFormat="1" ht="14.15" customHeight="1">
      <c r="AJ691" s="367"/>
      <c r="AL691" s="367"/>
    </row>
    <row r="692" spans="36:38" s="368" customFormat="1" ht="14.15" customHeight="1">
      <c r="AJ692" s="367"/>
      <c r="AL692" s="367"/>
    </row>
    <row r="693" spans="36:38" s="368" customFormat="1" ht="14.15" customHeight="1">
      <c r="AJ693" s="367"/>
      <c r="AL693" s="367"/>
    </row>
    <row r="694" spans="36:38" s="368" customFormat="1" ht="14.15" customHeight="1">
      <c r="AJ694" s="367"/>
      <c r="AL694" s="367"/>
    </row>
    <row r="695" spans="36:38" s="368" customFormat="1" ht="14.15" customHeight="1">
      <c r="AJ695" s="367"/>
      <c r="AL695" s="367"/>
    </row>
    <row r="696" spans="36:38" s="368" customFormat="1" ht="14.15" customHeight="1">
      <c r="AJ696" s="367"/>
      <c r="AL696" s="367"/>
    </row>
    <row r="697" spans="36:38" s="368" customFormat="1" ht="14.15" customHeight="1">
      <c r="AJ697" s="367"/>
      <c r="AL697" s="367"/>
    </row>
    <row r="698" spans="36:38" s="368" customFormat="1" ht="14.15" customHeight="1">
      <c r="AJ698" s="367"/>
      <c r="AL698" s="367"/>
    </row>
    <row r="699" spans="36:38" s="368" customFormat="1" ht="14.15" customHeight="1">
      <c r="AJ699" s="367"/>
      <c r="AL699" s="367"/>
    </row>
    <row r="700" spans="36:38" s="368" customFormat="1" ht="14.15" customHeight="1">
      <c r="AJ700" s="367"/>
      <c r="AL700" s="367"/>
    </row>
    <row r="701" spans="36:38" s="368" customFormat="1" ht="14.15" customHeight="1">
      <c r="AJ701" s="367"/>
      <c r="AL701" s="367"/>
    </row>
    <row r="702" spans="36:38" s="368" customFormat="1" ht="14.15" customHeight="1">
      <c r="AJ702" s="367"/>
      <c r="AL702" s="367"/>
    </row>
    <row r="703" spans="36:38" s="368" customFormat="1" ht="14.15" customHeight="1">
      <c r="AJ703" s="367"/>
      <c r="AL703" s="367"/>
    </row>
    <row r="704" spans="36:38" s="368" customFormat="1" ht="14.15" customHeight="1">
      <c r="AJ704" s="367"/>
      <c r="AL704" s="367"/>
    </row>
    <row r="705" spans="36:38" s="368" customFormat="1" ht="14.15" customHeight="1">
      <c r="AJ705" s="367"/>
      <c r="AL705" s="367"/>
    </row>
    <row r="706" spans="36:38" s="368" customFormat="1" ht="14.15" customHeight="1">
      <c r="AJ706" s="367"/>
      <c r="AL706" s="367"/>
    </row>
    <row r="707" spans="36:38" s="368" customFormat="1" ht="14.15" customHeight="1">
      <c r="AJ707" s="367"/>
      <c r="AL707" s="367"/>
    </row>
    <row r="708" spans="36:38" s="368" customFormat="1" ht="14.15" customHeight="1">
      <c r="AJ708" s="367"/>
      <c r="AL708" s="367"/>
    </row>
    <row r="709" spans="36:38" s="368" customFormat="1" ht="14.15" customHeight="1">
      <c r="AJ709" s="367"/>
      <c r="AL709" s="367"/>
    </row>
    <row r="710" spans="36:38" s="368" customFormat="1" ht="14.15" customHeight="1">
      <c r="AJ710" s="367"/>
      <c r="AL710" s="367"/>
    </row>
    <row r="711" spans="36:38" s="368" customFormat="1" ht="14.15" customHeight="1">
      <c r="AJ711" s="367"/>
      <c r="AL711" s="367"/>
    </row>
    <row r="712" spans="36:38" s="368" customFormat="1" ht="14.15" customHeight="1">
      <c r="AJ712" s="367"/>
      <c r="AL712" s="367"/>
    </row>
    <row r="713" spans="36:38" s="368" customFormat="1" ht="14.15" customHeight="1">
      <c r="AJ713" s="367"/>
      <c r="AL713" s="367"/>
    </row>
    <row r="714" spans="36:38" s="368" customFormat="1" ht="14.15" customHeight="1">
      <c r="AJ714" s="367"/>
      <c r="AL714" s="367"/>
    </row>
    <row r="715" spans="36:38" s="368" customFormat="1" ht="14.15" customHeight="1">
      <c r="AJ715" s="367"/>
      <c r="AL715" s="367"/>
    </row>
    <row r="716" spans="36:38" s="368" customFormat="1" ht="14.15" customHeight="1">
      <c r="AJ716" s="367"/>
      <c r="AL716" s="367"/>
    </row>
    <row r="717" spans="36:38" s="368" customFormat="1" ht="14.15" customHeight="1">
      <c r="AJ717" s="367"/>
      <c r="AL717" s="367"/>
    </row>
    <row r="718" spans="36:38" s="368" customFormat="1" ht="14.15" customHeight="1">
      <c r="AJ718" s="367"/>
      <c r="AL718" s="367"/>
    </row>
    <row r="719" spans="36:38" s="368" customFormat="1" ht="14.15" customHeight="1">
      <c r="AJ719" s="367"/>
      <c r="AL719" s="367"/>
    </row>
    <row r="720" spans="36:38" s="368" customFormat="1" ht="14.15" customHeight="1">
      <c r="AJ720" s="367"/>
      <c r="AL720" s="367"/>
    </row>
    <row r="721" spans="36:38" s="368" customFormat="1" ht="14.15" customHeight="1">
      <c r="AJ721" s="367"/>
      <c r="AL721" s="367"/>
    </row>
    <row r="722" spans="36:38" s="368" customFormat="1" ht="14.15" customHeight="1">
      <c r="AJ722" s="367"/>
      <c r="AL722" s="367"/>
    </row>
    <row r="723" spans="36:38" s="368" customFormat="1" ht="14.15" customHeight="1">
      <c r="AJ723" s="367"/>
      <c r="AL723" s="367"/>
    </row>
    <row r="724" spans="36:38" s="368" customFormat="1" ht="14.15" customHeight="1">
      <c r="AJ724" s="367"/>
      <c r="AL724" s="367"/>
    </row>
    <row r="725" spans="36:38" s="368" customFormat="1" ht="14.15" customHeight="1">
      <c r="AJ725" s="367"/>
      <c r="AL725" s="367"/>
    </row>
    <row r="726" spans="36:38" s="368" customFormat="1" ht="14.15" customHeight="1">
      <c r="AJ726" s="367"/>
      <c r="AL726" s="367"/>
    </row>
    <row r="727" spans="36:38" s="368" customFormat="1" ht="14.15" customHeight="1">
      <c r="AJ727" s="367"/>
      <c r="AL727" s="367"/>
    </row>
    <row r="728" spans="36:38" s="368" customFormat="1" ht="14.15" customHeight="1">
      <c r="AJ728" s="367"/>
      <c r="AL728" s="367"/>
    </row>
    <row r="729" spans="36:38" s="368" customFormat="1" ht="14.15" customHeight="1">
      <c r="AJ729" s="367"/>
      <c r="AL729" s="367"/>
    </row>
    <row r="730" spans="36:38" s="368" customFormat="1" ht="14.15" customHeight="1">
      <c r="AJ730" s="367"/>
      <c r="AL730" s="367"/>
    </row>
    <row r="731" spans="36:38" s="368" customFormat="1" ht="14.15" customHeight="1">
      <c r="AJ731" s="367"/>
      <c r="AL731" s="367"/>
    </row>
    <row r="732" spans="36:38" s="368" customFormat="1" ht="14.15" customHeight="1">
      <c r="AJ732" s="367"/>
      <c r="AL732" s="367"/>
    </row>
    <row r="733" spans="36:38" s="368" customFormat="1" ht="14.15" customHeight="1">
      <c r="AJ733" s="367"/>
      <c r="AL733" s="367"/>
    </row>
    <row r="734" spans="36:38" s="368" customFormat="1" ht="14.15" customHeight="1">
      <c r="AJ734" s="367"/>
      <c r="AL734" s="367"/>
    </row>
    <row r="735" spans="36:38" s="368" customFormat="1" ht="14.15" customHeight="1">
      <c r="AJ735" s="367"/>
      <c r="AL735" s="367"/>
    </row>
    <row r="736" spans="36:38" s="368" customFormat="1" ht="14.15" customHeight="1">
      <c r="AJ736" s="367"/>
      <c r="AL736" s="367"/>
    </row>
    <row r="737" spans="36:38" s="368" customFormat="1" ht="14.15" customHeight="1">
      <c r="AJ737" s="367"/>
      <c r="AL737" s="367"/>
    </row>
    <row r="738" spans="36:38" s="368" customFormat="1" ht="14.15" customHeight="1">
      <c r="AJ738" s="367"/>
      <c r="AL738" s="367"/>
    </row>
    <row r="739" spans="36:38" s="368" customFormat="1" ht="14.15" customHeight="1">
      <c r="AJ739" s="367"/>
      <c r="AL739" s="367"/>
    </row>
    <row r="740" spans="36:38" s="368" customFormat="1" ht="14.15" customHeight="1">
      <c r="AJ740" s="367"/>
      <c r="AL740" s="367"/>
    </row>
    <row r="741" spans="36:38" s="368" customFormat="1" ht="14.15" customHeight="1">
      <c r="AJ741" s="367"/>
      <c r="AL741" s="367"/>
    </row>
    <row r="742" spans="36:38" s="368" customFormat="1" ht="14.15" customHeight="1">
      <c r="AJ742" s="367"/>
      <c r="AL742" s="367"/>
    </row>
    <row r="743" spans="36:38" s="368" customFormat="1" ht="14.15" customHeight="1">
      <c r="AJ743" s="367"/>
      <c r="AL743" s="367"/>
    </row>
    <row r="744" spans="36:38" s="368" customFormat="1" ht="14.15" customHeight="1">
      <c r="AJ744" s="367"/>
      <c r="AL744" s="367"/>
    </row>
    <row r="745" spans="36:38" s="368" customFormat="1" ht="14.15" customHeight="1">
      <c r="AJ745" s="367"/>
      <c r="AL745" s="367"/>
    </row>
    <row r="746" spans="36:38" s="368" customFormat="1" ht="14.15" customHeight="1">
      <c r="AJ746" s="367"/>
      <c r="AL746" s="367"/>
    </row>
    <row r="747" spans="36:38" s="368" customFormat="1" ht="14.15" customHeight="1">
      <c r="AJ747" s="367"/>
      <c r="AL747" s="367"/>
    </row>
    <row r="748" spans="36:38" s="368" customFormat="1" ht="14.15" customHeight="1">
      <c r="AJ748" s="367"/>
      <c r="AL748" s="367"/>
    </row>
    <row r="749" spans="36:38" s="368" customFormat="1" ht="14.15" customHeight="1">
      <c r="AJ749" s="367"/>
      <c r="AL749" s="367"/>
    </row>
    <row r="750" spans="36:38" s="368" customFormat="1" ht="14.15" customHeight="1">
      <c r="AJ750" s="367"/>
      <c r="AL750" s="367"/>
    </row>
    <row r="751" spans="36:38" s="368" customFormat="1" ht="14.15" customHeight="1">
      <c r="AJ751" s="367"/>
      <c r="AL751" s="367"/>
    </row>
    <row r="752" spans="36:38" s="368" customFormat="1" ht="14.15" customHeight="1">
      <c r="AJ752" s="367"/>
      <c r="AL752" s="367"/>
    </row>
    <row r="753" spans="36:38" s="368" customFormat="1" ht="14.15" customHeight="1">
      <c r="AJ753" s="367"/>
      <c r="AL753" s="367"/>
    </row>
    <row r="754" spans="36:38" s="368" customFormat="1" ht="14.15" customHeight="1">
      <c r="AJ754" s="367"/>
      <c r="AL754" s="367"/>
    </row>
    <row r="755" spans="36:38" s="368" customFormat="1" ht="14.15" customHeight="1">
      <c r="AJ755" s="367"/>
      <c r="AL755" s="367"/>
    </row>
    <row r="756" spans="36:38" s="368" customFormat="1" ht="14.15" customHeight="1">
      <c r="AJ756" s="367"/>
      <c r="AL756" s="367"/>
    </row>
    <row r="757" spans="36:38" s="368" customFormat="1" ht="14.15" customHeight="1">
      <c r="AJ757" s="367"/>
      <c r="AL757" s="367"/>
    </row>
    <row r="758" spans="36:38" s="368" customFormat="1" ht="14.15" customHeight="1">
      <c r="AJ758" s="367"/>
      <c r="AL758" s="367"/>
    </row>
    <row r="759" spans="36:38" s="368" customFormat="1" ht="14.15" customHeight="1">
      <c r="AJ759" s="367"/>
      <c r="AL759" s="367"/>
    </row>
    <row r="760" spans="36:38" s="368" customFormat="1" ht="14.15" customHeight="1">
      <c r="AJ760" s="367"/>
      <c r="AL760" s="367"/>
    </row>
    <row r="761" spans="36:38" s="368" customFormat="1" ht="14.15" customHeight="1">
      <c r="AJ761" s="367"/>
      <c r="AL761" s="367"/>
    </row>
    <row r="762" spans="36:38" s="368" customFormat="1" ht="14.15" customHeight="1">
      <c r="AJ762" s="367"/>
      <c r="AL762" s="367"/>
    </row>
    <row r="763" spans="36:38" s="368" customFormat="1" ht="14.15" customHeight="1">
      <c r="AJ763" s="367"/>
      <c r="AL763" s="367"/>
    </row>
    <row r="764" spans="36:38" s="368" customFormat="1" ht="14.15" customHeight="1">
      <c r="AJ764" s="367"/>
      <c r="AL764" s="367"/>
    </row>
    <row r="765" spans="36:38" s="368" customFormat="1" ht="14.15" customHeight="1">
      <c r="AJ765" s="367"/>
      <c r="AL765" s="367"/>
    </row>
    <row r="766" spans="36:38" s="368" customFormat="1" ht="14.15" customHeight="1">
      <c r="AJ766" s="367"/>
      <c r="AL766" s="367"/>
    </row>
    <row r="767" spans="36:38" s="368" customFormat="1" ht="14.15" customHeight="1">
      <c r="AJ767" s="367"/>
      <c r="AL767" s="367"/>
    </row>
    <row r="768" spans="36:38" s="368" customFormat="1" ht="14.15" customHeight="1">
      <c r="AJ768" s="367"/>
      <c r="AL768" s="367"/>
    </row>
    <row r="769" spans="36:38" s="368" customFormat="1" ht="14.15" customHeight="1">
      <c r="AJ769" s="367"/>
      <c r="AL769" s="367"/>
    </row>
    <row r="770" spans="36:38" s="368" customFormat="1" ht="14.15" customHeight="1">
      <c r="AJ770" s="367"/>
      <c r="AL770" s="367"/>
    </row>
    <row r="771" spans="36:38" s="368" customFormat="1" ht="14.15" customHeight="1">
      <c r="AJ771" s="367"/>
      <c r="AL771" s="367"/>
    </row>
    <row r="772" spans="36:38" s="368" customFormat="1" ht="14.15" customHeight="1">
      <c r="AJ772" s="367"/>
      <c r="AL772" s="367"/>
    </row>
    <row r="773" spans="36:38" s="368" customFormat="1" ht="14.15" customHeight="1">
      <c r="AJ773" s="367"/>
      <c r="AL773" s="367"/>
    </row>
    <row r="774" spans="36:38" s="368" customFormat="1" ht="14.15" customHeight="1">
      <c r="AJ774" s="367"/>
      <c r="AL774" s="367"/>
    </row>
    <row r="775" spans="36:38" s="368" customFormat="1" ht="14.15" customHeight="1">
      <c r="AJ775" s="367"/>
      <c r="AL775" s="367"/>
    </row>
    <row r="776" spans="36:38" s="368" customFormat="1" ht="14.15" customHeight="1">
      <c r="AJ776" s="367"/>
      <c r="AL776" s="367"/>
    </row>
    <row r="777" spans="36:38" s="368" customFormat="1" ht="14.15" customHeight="1">
      <c r="AJ777" s="367"/>
      <c r="AL777" s="367"/>
    </row>
    <row r="778" spans="36:38" s="368" customFormat="1" ht="14.15" customHeight="1">
      <c r="AJ778" s="367"/>
      <c r="AL778" s="367"/>
    </row>
    <row r="779" spans="36:38" s="368" customFormat="1" ht="14.15" customHeight="1">
      <c r="AJ779" s="367"/>
      <c r="AL779" s="367"/>
    </row>
    <row r="780" spans="36:38" s="368" customFormat="1" ht="14.15" customHeight="1">
      <c r="AJ780" s="367"/>
      <c r="AL780" s="367"/>
    </row>
    <row r="781" spans="36:38" s="368" customFormat="1" ht="14.15" customHeight="1">
      <c r="AJ781" s="367"/>
      <c r="AL781" s="367"/>
    </row>
    <row r="782" spans="36:38" s="368" customFormat="1" ht="14.15" customHeight="1">
      <c r="AJ782" s="367"/>
      <c r="AL782" s="367"/>
    </row>
    <row r="783" spans="36:38" s="368" customFormat="1" ht="14.15" customHeight="1">
      <c r="AJ783" s="367"/>
      <c r="AL783" s="367"/>
    </row>
    <row r="784" spans="36:38" s="368" customFormat="1" ht="14.15" customHeight="1">
      <c r="AJ784" s="367"/>
      <c r="AL784" s="367"/>
    </row>
    <row r="785" spans="36:38" s="368" customFormat="1" ht="14.15" customHeight="1">
      <c r="AJ785" s="367"/>
      <c r="AL785" s="367"/>
    </row>
    <row r="786" spans="36:38" s="368" customFormat="1" ht="14.15" customHeight="1">
      <c r="AJ786" s="367"/>
      <c r="AL786" s="367"/>
    </row>
    <row r="787" spans="36:38" s="368" customFormat="1" ht="14.15" customHeight="1">
      <c r="AJ787" s="367"/>
      <c r="AL787" s="367"/>
    </row>
    <row r="788" spans="36:38" s="368" customFormat="1" ht="14.15" customHeight="1">
      <c r="AJ788" s="367"/>
      <c r="AL788" s="367"/>
    </row>
    <row r="789" spans="36:38" s="368" customFormat="1" ht="14.15" customHeight="1">
      <c r="AJ789" s="367"/>
      <c r="AL789" s="367"/>
    </row>
    <row r="790" spans="36:38" s="368" customFormat="1" ht="14.15" customHeight="1">
      <c r="AJ790" s="367"/>
      <c r="AL790" s="367"/>
    </row>
    <row r="791" spans="36:38" s="368" customFormat="1" ht="14.15" customHeight="1">
      <c r="AJ791" s="367"/>
      <c r="AL791" s="367"/>
    </row>
    <row r="792" spans="36:38" s="368" customFormat="1" ht="14.15" customHeight="1">
      <c r="AJ792" s="367"/>
      <c r="AL792" s="367"/>
    </row>
    <row r="793" spans="36:38" s="368" customFormat="1" ht="14.15" customHeight="1">
      <c r="AJ793" s="367"/>
      <c r="AL793" s="367"/>
    </row>
    <row r="794" spans="36:38" s="368" customFormat="1" ht="14.15" customHeight="1">
      <c r="AJ794" s="367"/>
      <c r="AL794" s="367"/>
    </row>
    <row r="795" spans="36:38" s="368" customFormat="1" ht="14.15" customHeight="1">
      <c r="AJ795" s="367"/>
      <c r="AL795" s="367"/>
    </row>
    <row r="796" spans="36:38" s="368" customFormat="1" ht="14.15" customHeight="1">
      <c r="AJ796" s="367"/>
      <c r="AL796" s="367"/>
    </row>
    <row r="797" spans="36:38" s="368" customFormat="1" ht="14.15" customHeight="1">
      <c r="AJ797" s="367"/>
      <c r="AL797" s="367"/>
    </row>
    <row r="798" spans="36:38" s="368" customFormat="1" ht="14.15" customHeight="1">
      <c r="AJ798" s="367"/>
      <c r="AL798" s="367"/>
    </row>
    <row r="799" spans="36:38" s="368" customFormat="1" ht="14.15" customHeight="1">
      <c r="AJ799" s="367"/>
      <c r="AL799" s="367"/>
    </row>
    <row r="800" spans="36:38" s="368" customFormat="1" ht="14.15" customHeight="1">
      <c r="AJ800" s="367"/>
      <c r="AL800" s="367"/>
    </row>
    <row r="801" spans="36:38" s="368" customFormat="1" ht="14.15" customHeight="1">
      <c r="AJ801" s="367"/>
      <c r="AL801" s="367"/>
    </row>
    <row r="802" spans="36:38" s="368" customFormat="1" ht="14.15" customHeight="1">
      <c r="AJ802" s="367"/>
      <c r="AL802" s="367"/>
    </row>
    <row r="803" spans="36:38" s="368" customFormat="1" ht="14.15" customHeight="1">
      <c r="AJ803" s="367"/>
      <c r="AL803" s="367"/>
    </row>
    <row r="804" spans="36:38" s="368" customFormat="1" ht="14.15" customHeight="1">
      <c r="AJ804" s="367"/>
      <c r="AL804" s="367"/>
    </row>
    <row r="805" spans="36:38" s="368" customFormat="1" ht="14.15" customHeight="1">
      <c r="AJ805" s="367"/>
      <c r="AL805" s="367"/>
    </row>
    <row r="806" spans="36:38" s="368" customFormat="1" ht="14.15" customHeight="1">
      <c r="AJ806" s="367"/>
      <c r="AL806" s="367"/>
    </row>
    <row r="807" spans="36:38" s="368" customFormat="1" ht="14.15" customHeight="1">
      <c r="AJ807" s="367"/>
      <c r="AL807" s="367"/>
    </row>
    <row r="808" spans="36:38" s="368" customFormat="1" ht="14.15" customHeight="1">
      <c r="AJ808" s="367"/>
      <c r="AL808" s="367"/>
    </row>
    <row r="809" spans="36:38" s="368" customFormat="1" ht="14.15" customHeight="1">
      <c r="AJ809" s="367"/>
      <c r="AL809" s="367"/>
    </row>
    <row r="810" spans="36:38" s="368" customFormat="1" ht="14.15" customHeight="1">
      <c r="AJ810" s="367"/>
      <c r="AL810" s="367"/>
    </row>
    <row r="811" spans="36:38" s="368" customFormat="1" ht="14.15" customHeight="1">
      <c r="AJ811" s="367"/>
      <c r="AL811" s="367"/>
    </row>
    <row r="812" spans="36:38" s="368" customFormat="1" ht="14.15" customHeight="1">
      <c r="AJ812" s="367"/>
      <c r="AL812" s="367"/>
    </row>
    <row r="813" spans="36:38" s="368" customFormat="1" ht="14.15" customHeight="1">
      <c r="AJ813" s="367"/>
      <c r="AL813" s="367"/>
    </row>
    <row r="814" spans="36:38" s="368" customFormat="1" ht="14.15" customHeight="1">
      <c r="AJ814" s="367"/>
      <c r="AL814" s="367"/>
    </row>
    <row r="815" spans="36:38" s="368" customFormat="1" ht="14.15" customHeight="1">
      <c r="AJ815" s="367"/>
      <c r="AL815" s="367"/>
    </row>
    <row r="816" spans="36:38" s="368" customFormat="1" ht="14.15" customHeight="1">
      <c r="AJ816" s="367"/>
      <c r="AL816" s="367"/>
    </row>
    <row r="817" spans="36:38" s="368" customFormat="1" ht="14.15" customHeight="1">
      <c r="AJ817" s="367"/>
      <c r="AL817" s="367"/>
    </row>
    <row r="818" spans="36:38" s="368" customFormat="1" ht="14.15" customHeight="1">
      <c r="AJ818" s="367"/>
      <c r="AL818" s="367"/>
    </row>
    <row r="819" spans="36:38" s="368" customFormat="1" ht="14.15" customHeight="1">
      <c r="AJ819" s="367"/>
      <c r="AL819" s="367"/>
    </row>
    <row r="820" spans="36:38" s="368" customFormat="1" ht="14.15" customHeight="1">
      <c r="AJ820" s="367"/>
      <c r="AL820" s="367"/>
    </row>
    <row r="821" spans="36:38" s="368" customFormat="1" ht="14.15" customHeight="1">
      <c r="AJ821" s="367"/>
      <c r="AL821" s="367"/>
    </row>
    <row r="822" spans="36:38" s="368" customFormat="1" ht="14.15" customHeight="1">
      <c r="AJ822" s="367"/>
      <c r="AL822" s="367"/>
    </row>
    <row r="823" spans="36:38" s="368" customFormat="1" ht="14.15" customHeight="1">
      <c r="AJ823" s="367"/>
      <c r="AL823" s="367"/>
    </row>
    <row r="824" spans="36:38" s="368" customFormat="1" ht="14.15" customHeight="1">
      <c r="AJ824" s="367"/>
      <c r="AL824" s="367"/>
    </row>
    <row r="825" spans="36:38" s="368" customFormat="1" ht="14.15" customHeight="1">
      <c r="AJ825" s="367"/>
      <c r="AL825" s="367"/>
    </row>
    <row r="826" spans="36:38" s="368" customFormat="1" ht="14.15" customHeight="1">
      <c r="AJ826" s="367"/>
      <c r="AL826" s="367"/>
    </row>
    <row r="827" spans="36:38" s="368" customFormat="1" ht="14.15" customHeight="1">
      <c r="AJ827" s="367"/>
      <c r="AL827" s="367"/>
    </row>
    <row r="828" spans="36:38" s="368" customFormat="1" ht="14.15" customHeight="1">
      <c r="AJ828" s="367"/>
      <c r="AL828" s="367"/>
    </row>
    <row r="829" spans="36:38" s="368" customFormat="1" ht="14.15" customHeight="1">
      <c r="AJ829" s="367"/>
      <c r="AL829" s="367"/>
    </row>
    <row r="830" spans="36:38" s="368" customFormat="1" ht="14.15" customHeight="1">
      <c r="AJ830" s="367"/>
      <c r="AL830" s="367"/>
    </row>
    <row r="831" spans="36:38" s="368" customFormat="1" ht="14.15" customHeight="1">
      <c r="AJ831" s="367"/>
      <c r="AL831" s="367"/>
    </row>
    <row r="832" spans="36:38" s="368" customFormat="1" ht="14.15" customHeight="1">
      <c r="AJ832" s="367"/>
      <c r="AL832" s="367"/>
    </row>
    <row r="833" spans="36:38" s="368" customFormat="1" ht="14.15" customHeight="1">
      <c r="AJ833" s="367"/>
      <c r="AL833" s="367"/>
    </row>
    <row r="834" spans="36:38" s="368" customFormat="1" ht="14.15" customHeight="1">
      <c r="AJ834" s="367"/>
      <c r="AL834" s="367"/>
    </row>
    <row r="835" spans="36:38" s="368" customFormat="1" ht="14.15" customHeight="1">
      <c r="AJ835" s="367"/>
      <c r="AL835" s="367"/>
    </row>
    <row r="836" spans="36:38" s="368" customFormat="1" ht="14.15" customHeight="1">
      <c r="AJ836" s="367"/>
      <c r="AL836" s="367"/>
    </row>
    <row r="837" spans="36:38" s="368" customFormat="1" ht="14.15" customHeight="1">
      <c r="AJ837" s="367"/>
      <c r="AL837" s="367"/>
    </row>
    <row r="838" spans="36:38" s="368" customFormat="1" ht="14.15" customHeight="1">
      <c r="AJ838" s="367"/>
      <c r="AL838" s="367"/>
    </row>
    <row r="839" spans="36:38" s="368" customFormat="1" ht="14.15" customHeight="1">
      <c r="AJ839" s="367"/>
      <c r="AL839" s="367"/>
    </row>
    <row r="840" spans="36:38" s="368" customFormat="1" ht="14.15" customHeight="1">
      <c r="AJ840" s="367"/>
      <c r="AL840" s="367"/>
    </row>
    <row r="841" spans="36:38" s="368" customFormat="1" ht="14.15" customHeight="1">
      <c r="AJ841" s="367"/>
      <c r="AL841" s="367"/>
    </row>
    <row r="842" spans="36:38" s="368" customFormat="1" ht="14.15" customHeight="1">
      <c r="AJ842" s="367"/>
      <c r="AL842" s="367"/>
    </row>
    <row r="843" spans="36:38" s="368" customFormat="1" ht="14.15" customHeight="1">
      <c r="AJ843" s="367"/>
      <c r="AL843" s="367"/>
    </row>
    <row r="844" spans="36:38" s="368" customFormat="1" ht="14.15" customHeight="1">
      <c r="AJ844" s="367"/>
      <c r="AL844" s="367"/>
    </row>
    <row r="845" spans="36:38" s="368" customFormat="1" ht="14.15" customHeight="1">
      <c r="AJ845" s="367"/>
      <c r="AL845" s="367"/>
    </row>
    <row r="846" spans="36:38" s="368" customFormat="1" ht="14.15" customHeight="1">
      <c r="AJ846" s="367"/>
      <c r="AL846" s="367"/>
    </row>
    <row r="847" spans="36:38" s="368" customFormat="1" ht="14.15" customHeight="1">
      <c r="AJ847" s="367"/>
      <c r="AL847" s="367"/>
    </row>
    <row r="848" spans="36:38" s="368" customFormat="1" ht="14.15" customHeight="1">
      <c r="AJ848" s="367"/>
      <c r="AL848" s="367"/>
    </row>
    <row r="849" spans="36:38" s="368" customFormat="1" ht="14.15" customHeight="1">
      <c r="AJ849" s="367"/>
      <c r="AL849" s="367"/>
    </row>
    <row r="850" spans="36:38" s="368" customFormat="1" ht="14.15" customHeight="1">
      <c r="AJ850" s="367"/>
      <c r="AL850" s="367"/>
    </row>
    <row r="851" spans="36:38" s="368" customFormat="1" ht="14.15" customHeight="1">
      <c r="AJ851" s="367"/>
      <c r="AL851" s="367"/>
    </row>
    <row r="852" spans="36:38" s="368" customFormat="1" ht="14.15" customHeight="1">
      <c r="AJ852" s="367"/>
      <c r="AL852" s="367"/>
    </row>
    <row r="853" spans="36:38" s="368" customFormat="1" ht="14.15" customHeight="1">
      <c r="AJ853" s="367"/>
      <c r="AL853" s="367"/>
    </row>
    <row r="854" spans="36:38" s="368" customFormat="1" ht="14.15" customHeight="1">
      <c r="AJ854" s="367"/>
      <c r="AL854" s="367"/>
    </row>
    <row r="855" spans="36:38" s="368" customFormat="1" ht="14.15" customHeight="1">
      <c r="AJ855" s="367"/>
      <c r="AL855" s="367"/>
    </row>
    <row r="856" spans="36:38" s="368" customFormat="1" ht="14.15" customHeight="1">
      <c r="AJ856" s="367"/>
      <c r="AL856" s="367"/>
    </row>
    <row r="857" spans="36:38" s="368" customFormat="1" ht="14.15" customHeight="1">
      <c r="AJ857" s="367"/>
      <c r="AL857" s="367"/>
    </row>
    <row r="858" spans="36:38" s="368" customFormat="1" ht="14.15" customHeight="1">
      <c r="AJ858" s="367"/>
      <c r="AL858" s="367"/>
    </row>
    <row r="859" spans="36:38" s="368" customFormat="1" ht="14.15" customHeight="1">
      <c r="AJ859" s="367"/>
      <c r="AL859" s="367"/>
    </row>
    <row r="860" spans="36:38" s="368" customFormat="1" ht="14.15" customHeight="1">
      <c r="AJ860" s="367"/>
      <c r="AL860" s="367"/>
    </row>
    <row r="861" spans="36:38" s="368" customFormat="1" ht="14.15" customHeight="1">
      <c r="AJ861" s="367"/>
      <c r="AL861" s="367"/>
    </row>
    <row r="862" spans="36:38" s="368" customFormat="1" ht="14.15" customHeight="1">
      <c r="AJ862" s="367"/>
      <c r="AL862" s="367"/>
    </row>
    <row r="863" spans="36:38" s="368" customFormat="1" ht="14.15" customHeight="1">
      <c r="AJ863" s="367"/>
      <c r="AL863" s="367"/>
    </row>
    <row r="864" spans="36:38" s="368" customFormat="1" ht="14.15" customHeight="1">
      <c r="AJ864" s="367"/>
      <c r="AL864" s="367"/>
    </row>
    <row r="865" spans="36:38" s="368" customFormat="1" ht="14.15" customHeight="1">
      <c r="AJ865" s="367"/>
      <c r="AL865" s="367"/>
    </row>
    <row r="866" spans="36:38" s="368" customFormat="1" ht="14.15" customHeight="1">
      <c r="AJ866" s="367"/>
      <c r="AL866" s="367"/>
    </row>
    <row r="867" spans="36:38" s="368" customFormat="1" ht="14.15" customHeight="1">
      <c r="AJ867" s="367"/>
      <c r="AL867" s="367"/>
    </row>
    <row r="868" spans="36:38" s="368" customFormat="1" ht="14.15" customHeight="1">
      <c r="AJ868" s="367"/>
      <c r="AL868" s="367"/>
    </row>
    <row r="869" spans="36:38" s="368" customFormat="1" ht="14.15" customHeight="1">
      <c r="AJ869" s="367"/>
      <c r="AL869" s="367"/>
    </row>
    <row r="870" spans="36:38" s="368" customFormat="1" ht="14.15" customHeight="1">
      <c r="AJ870" s="367"/>
      <c r="AL870" s="367"/>
    </row>
    <row r="871" spans="36:38" s="368" customFormat="1" ht="14.15" customHeight="1">
      <c r="AJ871" s="367"/>
      <c r="AL871" s="367"/>
    </row>
    <row r="872" spans="36:38" s="368" customFormat="1" ht="14.15" customHeight="1">
      <c r="AJ872" s="367"/>
      <c r="AL872" s="367"/>
    </row>
    <row r="873" spans="36:38" s="368" customFormat="1" ht="14.15" customHeight="1">
      <c r="AJ873" s="367"/>
      <c r="AL873" s="367"/>
    </row>
    <row r="874" spans="36:38" s="368" customFormat="1" ht="14.15" customHeight="1">
      <c r="AJ874" s="367"/>
      <c r="AL874" s="367"/>
    </row>
    <row r="875" spans="36:38" s="368" customFormat="1" ht="14.15" customHeight="1">
      <c r="AJ875" s="367"/>
      <c r="AL875" s="367"/>
    </row>
    <row r="876" spans="36:38" s="368" customFormat="1" ht="14.15" customHeight="1">
      <c r="AJ876" s="367"/>
      <c r="AL876" s="367"/>
    </row>
    <row r="877" spans="36:38" s="368" customFormat="1" ht="14.15" customHeight="1">
      <c r="AJ877" s="367"/>
      <c r="AL877" s="367"/>
    </row>
    <row r="878" spans="36:38" s="368" customFormat="1" ht="14.15" customHeight="1">
      <c r="AJ878" s="367"/>
      <c r="AL878" s="367"/>
    </row>
    <row r="879" spans="36:38" s="368" customFormat="1" ht="14.15" customHeight="1">
      <c r="AJ879" s="367"/>
      <c r="AL879" s="367"/>
    </row>
    <row r="880" spans="36:38" s="368" customFormat="1" ht="14.15" customHeight="1">
      <c r="AJ880" s="367"/>
      <c r="AL880" s="367"/>
    </row>
    <row r="881" spans="36:38" s="368" customFormat="1" ht="14.15" customHeight="1">
      <c r="AJ881" s="367"/>
      <c r="AL881" s="367"/>
    </row>
    <row r="882" spans="36:38" s="368" customFormat="1" ht="14.15" customHeight="1">
      <c r="AJ882" s="367"/>
      <c r="AL882" s="367"/>
    </row>
    <row r="883" spans="36:38" s="368" customFormat="1" ht="14.15" customHeight="1">
      <c r="AJ883" s="367"/>
      <c r="AL883" s="367"/>
    </row>
    <row r="884" spans="36:38" s="368" customFormat="1" ht="14.15" customHeight="1">
      <c r="AJ884" s="367"/>
      <c r="AL884" s="367"/>
    </row>
    <row r="885" spans="36:38" s="368" customFormat="1" ht="14.15" customHeight="1">
      <c r="AJ885" s="367"/>
      <c r="AL885" s="367"/>
    </row>
    <row r="886" spans="36:38" s="368" customFormat="1" ht="14.15" customHeight="1">
      <c r="AJ886" s="367"/>
      <c r="AL886" s="367"/>
    </row>
    <row r="887" spans="36:38" s="368" customFormat="1" ht="14.15" customHeight="1">
      <c r="AJ887" s="367"/>
      <c r="AL887" s="367"/>
    </row>
    <row r="888" spans="36:38" s="368" customFormat="1" ht="14.15" customHeight="1">
      <c r="AJ888" s="367"/>
      <c r="AL888" s="367"/>
    </row>
    <row r="889" spans="36:38" s="368" customFormat="1" ht="14.15" customHeight="1">
      <c r="AJ889" s="367"/>
      <c r="AL889" s="367"/>
    </row>
    <row r="890" spans="36:38" s="368" customFormat="1" ht="14.15" customHeight="1">
      <c r="AJ890" s="367"/>
      <c r="AL890" s="367"/>
    </row>
    <row r="891" spans="36:38" s="368" customFormat="1" ht="14.15" customHeight="1">
      <c r="AJ891" s="367"/>
      <c r="AL891" s="367"/>
    </row>
    <row r="892" spans="36:38" s="368" customFormat="1" ht="14.15" customHeight="1">
      <c r="AJ892" s="367"/>
      <c r="AL892" s="367"/>
    </row>
    <row r="893" spans="36:38" s="368" customFormat="1" ht="14.15" customHeight="1">
      <c r="AJ893" s="367"/>
      <c r="AL893" s="367"/>
    </row>
    <row r="894" spans="36:38" s="368" customFormat="1" ht="14.15" customHeight="1">
      <c r="AJ894" s="367"/>
      <c r="AL894" s="367"/>
    </row>
    <row r="895" spans="36:38" s="368" customFormat="1" ht="14.15" customHeight="1">
      <c r="AJ895" s="367"/>
      <c r="AL895" s="367"/>
    </row>
    <row r="896" spans="36:38" s="368" customFormat="1" ht="14.15" customHeight="1">
      <c r="AJ896" s="367"/>
      <c r="AL896" s="367"/>
    </row>
    <row r="897" spans="36:38" s="368" customFormat="1" ht="14.15" customHeight="1">
      <c r="AJ897" s="367"/>
      <c r="AL897" s="367"/>
    </row>
    <row r="898" spans="36:38" s="368" customFormat="1" ht="14.15" customHeight="1">
      <c r="AJ898" s="367"/>
      <c r="AL898" s="367"/>
    </row>
    <row r="899" spans="36:38" s="368" customFormat="1" ht="14.15" customHeight="1">
      <c r="AJ899" s="367"/>
      <c r="AL899" s="367"/>
    </row>
    <row r="900" spans="36:38" s="368" customFormat="1" ht="14.15" customHeight="1">
      <c r="AJ900" s="367"/>
      <c r="AL900" s="367"/>
    </row>
    <row r="901" spans="36:38" s="368" customFormat="1" ht="14.15" customHeight="1">
      <c r="AJ901" s="367"/>
      <c r="AL901" s="367"/>
    </row>
    <row r="902" spans="36:38" s="368" customFormat="1" ht="14.15" customHeight="1">
      <c r="AJ902" s="367"/>
      <c r="AL902" s="367"/>
    </row>
    <row r="903" spans="36:38" s="368" customFormat="1" ht="14.15" customHeight="1">
      <c r="AJ903" s="367"/>
      <c r="AL903" s="367"/>
    </row>
    <row r="904" spans="36:38" s="368" customFormat="1" ht="14.15" customHeight="1">
      <c r="AJ904" s="367"/>
      <c r="AL904" s="367"/>
    </row>
    <row r="905" spans="36:38" s="368" customFormat="1" ht="14.15" customHeight="1">
      <c r="AJ905" s="367"/>
      <c r="AL905" s="367"/>
    </row>
    <row r="906" spans="36:38" s="368" customFormat="1" ht="14.15" customHeight="1">
      <c r="AJ906" s="367"/>
      <c r="AL906" s="367"/>
    </row>
    <row r="907" spans="36:38" s="368" customFormat="1" ht="14.15" customHeight="1">
      <c r="AJ907" s="367"/>
      <c r="AL907" s="367"/>
    </row>
    <row r="908" spans="36:38" s="368" customFormat="1" ht="14.15" customHeight="1">
      <c r="AJ908" s="367"/>
      <c r="AL908" s="367"/>
    </row>
    <row r="909" spans="36:38" s="368" customFormat="1" ht="14.15" customHeight="1">
      <c r="AJ909" s="367"/>
      <c r="AL909" s="367"/>
    </row>
    <row r="910" spans="36:38" s="368" customFormat="1" ht="14.15" customHeight="1">
      <c r="AJ910" s="367"/>
      <c r="AL910" s="367"/>
    </row>
    <row r="911" spans="36:38" s="368" customFormat="1" ht="14.15" customHeight="1">
      <c r="AJ911" s="367"/>
      <c r="AL911" s="367"/>
    </row>
    <row r="912" spans="36:38" s="368" customFormat="1" ht="14.15" customHeight="1">
      <c r="AJ912" s="367"/>
      <c r="AL912" s="367"/>
    </row>
    <row r="913" spans="36:38" s="368" customFormat="1" ht="14.15" customHeight="1">
      <c r="AJ913" s="367"/>
      <c r="AL913" s="367"/>
    </row>
    <row r="914" spans="36:38" s="368" customFormat="1" ht="14.15" customHeight="1">
      <c r="AJ914" s="367"/>
      <c r="AL914" s="367"/>
    </row>
    <row r="915" spans="36:38" s="368" customFormat="1" ht="14.15" customHeight="1">
      <c r="AJ915" s="367"/>
      <c r="AL915" s="367"/>
    </row>
    <row r="916" spans="36:38" s="368" customFormat="1" ht="14.15" customHeight="1">
      <c r="AJ916" s="367"/>
      <c r="AL916" s="367"/>
    </row>
    <row r="917" spans="36:38" s="368" customFormat="1" ht="14.15" customHeight="1">
      <c r="AJ917" s="367"/>
      <c r="AL917" s="367"/>
    </row>
    <row r="918" spans="36:38" s="368" customFormat="1" ht="14.15" customHeight="1">
      <c r="AJ918" s="367"/>
      <c r="AL918" s="367"/>
    </row>
    <row r="919" spans="36:38" s="368" customFormat="1" ht="14.15" customHeight="1">
      <c r="AJ919" s="367"/>
      <c r="AL919" s="367"/>
    </row>
    <row r="920" spans="36:38" s="368" customFormat="1" ht="14.15" customHeight="1">
      <c r="AJ920" s="367"/>
      <c r="AL920" s="367"/>
    </row>
    <row r="921" spans="36:38" s="368" customFormat="1" ht="14.15" customHeight="1">
      <c r="AJ921" s="367"/>
      <c r="AL921" s="367"/>
    </row>
    <row r="922" spans="36:38" s="368" customFormat="1" ht="14.15" customHeight="1">
      <c r="AJ922" s="367"/>
      <c r="AL922" s="367"/>
    </row>
    <row r="923" spans="36:38" s="368" customFormat="1" ht="14.15" customHeight="1">
      <c r="AJ923" s="367"/>
      <c r="AL923" s="367"/>
    </row>
    <row r="924" spans="36:38" s="368" customFormat="1" ht="14.15" customHeight="1">
      <c r="AJ924" s="367"/>
      <c r="AL924" s="367"/>
    </row>
    <row r="925" spans="36:38" s="368" customFormat="1" ht="14.15" customHeight="1">
      <c r="AJ925" s="367"/>
      <c r="AL925" s="367"/>
    </row>
    <row r="926" spans="36:38" s="368" customFormat="1" ht="14.15" customHeight="1">
      <c r="AJ926" s="367"/>
      <c r="AL926" s="367"/>
    </row>
    <row r="927" spans="36:38" s="368" customFormat="1" ht="14.15" customHeight="1">
      <c r="AJ927" s="367"/>
      <c r="AL927" s="367"/>
    </row>
    <row r="928" spans="36:38" s="368" customFormat="1" ht="14.15" customHeight="1">
      <c r="AJ928" s="367"/>
      <c r="AL928" s="367"/>
    </row>
    <row r="929" spans="36:38" s="368" customFormat="1" ht="14.15" customHeight="1">
      <c r="AJ929" s="367"/>
      <c r="AL929" s="367"/>
    </row>
    <row r="930" spans="36:38" s="368" customFormat="1" ht="14.15" customHeight="1">
      <c r="AJ930" s="367"/>
      <c r="AL930" s="367"/>
    </row>
    <row r="931" spans="36:38" s="368" customFormat="1" ht="14.15" customHeight="1">
      <c r="AJ931" s="367"/>
      <c r="AL931" s="367"/>
    </row>
    <row r="932" spans="36:38" s="368" customFormat="1" ht="14.15" customHeight="1">
      <c r="AJ932" s="367"/>
      <c r="AL932" s="367"/>
    </row>
    <row r="933" spans="36:38" s="368" customFormat="1" ht="14.15" customHeight="1">
      <c r="AJ933" s="367"/>
      <c r="AL933" s="367"/>
    </row>
    <row r="934" spans="36:38" s="368" customFormat="1" ht="14.15" customHeight="1">
      <c r="AJ934" s="367"/>
      <c r="AL934" s="367"/>
    </row>
    <row r="935" spans="36:38" s="368" customFormat="1" ht="14.15" customHeight="1">
      <c r="AJ935" s="367"/>
      <c r="AL935" s="367"/>
    </row>
    <row r="936" spans="36:38" s="368" customFormat="1" ht="14.15" customHeight="1">
      <c r="AJ936" s="367"/>
      <c r="AL936" s="367"/>
    </row>
    <row r="937" spans="36:38" s="368" customFormat="1" ht="14.15" customHeight="1">
      <c r="AJ937" s="367"/>
      <c r="AL937" s="367"/>
    </row>
    <row r="938" spans="36:38" s="368" customFormat="1" ht="14.15" customHeight="1">
      <c r="AJ938" s="367"/>
      <c r="AL938" s="367"/>
    </row>
    <row r="939" spans="36:38" s="368" customFormat="1" ht="14.15" customHeight="1">
      <c r="AJ939" s="367"/>
      <c r="AL939" s="367"/>
    </row>
    <row r="940" spans="36:38" s="368" customFormat="1" ht="14.15" customHeight="1">
      <c r="AJ940" s="367"/>
      <c r="AL940" s="367"/>
    </row>
    <row r="941" spans="36:38" s="368" customFormat="1" ht="14.15" customHeight="1">
      <c r="AJ941" s="367"/>
      <c r="AL941" s="367"/>
    </row>
    <row r="942" spans="36:38" s="368" customFormat="1" ht="14.15" customHeight="1">
      <c r="AJ942" s="367"/>
      <c r="AL942" s="367"/>
    </row>
    <row r="943" spans="36:38" s="368" customFormat="1" ht="14.15" customHeight="1">
      <c r="AJ943" s="367"/>
      <c r="AL943" s="367"/>
    </row>
    <row r="944" spans="36:38" s="368" customFormat="1" ht="14.15" customHeight="1">
      <c r="AJ944" s="367"/>
      <c r="AL944" s="367"/>
    </row>
    <row r="945" spans="36:38" s="368" customFormat="1" ht="14.15" customHeight="1">
      <c r="AJ945" s="367"/>
      <c r="AL945" s="367"/>
    </row>
    <row r="946" spans="36:38" s="368" customFormat="1" ht="14.15" customHeight="1">
      <c r="AJ946" s="367"/>
      <c r="AL946" s="367"/>
    </row>
    <row r="947" spans="36:38" s="368" customFormat="1" ht="14.15" customHeight="1">
      <c r="AJ947" s="367"/>
      <c r="AL947" s="367"/>
    </row>
    <row r="948" spans="36:38" s="368" customFormat="1" ht="14.15" customHeight="1">
      <c r="AJ948" s="367"/>
      <c r="AL948" s="367"/>
    </row>
    <row r="949" spans="36:38" s="368" customFormat="1" ht="14.15" customHeight="1">
      <c r="AJ949" s="367"/>
      <c r="AL949" s="367"/>
    </row>
    <row r="950" spans="36:38" s="368" customFormat="1" ht="14.15" customHeight="1">
      <c r="AJ950" s="367"/>
      <c r="AL950" s="367"/>
    </row>
    <row r="951" spans="36:38" s="368" customFormat="1" ht="14.15" customHeight="1">
      <c r="AJ951" s="367"/>
      <c r="AL951" s="367"/>
    </row>
    <row r="952" spans="36:38" s="368" customFormat="1" ht="14.15" customHeight="1">
      <c r="AJ952" s="367"/>
      <c r="AL952" s="367"/>
    </row>
    <row r="953" spans="36:38" s="368" customFormat="1" ht="14.15" customHeight="1">
      <c r="AJ953" s="367"/>
      <c r="AL953" s="367"/>
    </row>
    <row r="954" spans="36:38" s="368" customFormat="1" ht="14.15" customHeight="1">
      <c r="AJ954" s="367"/>
      <c r="AL954" s="367"/>
    </row>
    <row r="955" spans="36:38" s="368" customFormat="1" ht="14.15" customHeight="1">
      <c r="AJ955" s="367"/>
      <c r="AL955" s="367"/>
    </row>
    <row r="956" spans="36:38" s="368" customFormat="1" ht="14.15" customHeight="1">
      <c r="AJ956" s="367"/>
      <c r="AL956" s="367"/>
    </row>
    <row r="957" spans="36:38" s="368" customFormat="1" ht="14.15" customHeight="1">
      <c r="AJ957" s="367"/>
      <c r="AL957" s="367"/>
    </row>
    <row r="958" spans="36:38" s="368" customFormat="1" ht="14.15" customHeight="1">
      <c r="AJ958" s="367"/>
      <c r="AL958" s="367"/>
    </row>
    <row r="959" spans="36:38" s="368" customFormat="1" ht="14.15" customHeight="1">
      <c r="AJ959" s="367"/>
      <c r="AL959" s="367"/>
    </row>
    <row r="960" spans="36:38" s="368" customFormat="1" ht="14.15" customHeight="1">
      <c r="AJ960" s="367"/>
      <c r="AL960" s="367"/>
    </row>
    <row r="961" spans="36:38" s="368" customFormat="1" ht="14.15" customHeight="1">
      <c r="AJ961" s="367"/>
      <c r="AL961" s="367"/>
    </row>
    <row r="962" spans="36:38" s="368" customFormat="1" ht="14.15" customHeight="1">
      <c r="AJ962" s="367"/>
      <c r="AL962" s="367"/>
    </row>
    <row r="963" spans="36:38" s="368" customFormat="1" ht="14.15" customHeight="1">
      <c r="AJ963" s="367"/>
      <c r="AL963" s="367"/>
    </row>
    <row r="964" spans="36:38" s="368" customFormat="1" ht="14.15" customHeight="1">
      <c r="AJ964" s="367"/>
      <c r="AL964" s="367"/>
    </row>
    <row r="965" spans="36:38" s="368" customFormat="1" ht="14.15" customHeight="1">
      <c r="AJ965" s="367"/>
      <c r="AL965" s="367"/>
    </row>
    <row r="966" spans="36:38" s="368" customFormat="1" ht="14.15" customHeight="1">
      <c r="AJ966" s="367"/>
      <c r="AL966" s="367"/>
    </row>
    <row r="967" spans="36:38" s="368" customFormat="1" ht="14.15" customHeight="1">
      <c r="AJ967" s="367"/>
      <c r="AL967" s="367"/>
    </row>
    <row r="968" spans="36:38" s="368" customFormat="1" ht="14.15" customHeight="1">
      <c r="AJ968" s="367"/>
      <c r="AL968" s="367"/>
    </row>
    <row r="969" spans="36:38" s="368" customFormat="1" ht="14.15" customHeight="1">
      <c r="AJ969" s="367"/>
      <c r="AL969" s="367"/>
    </row>
    <row r="970" spans="36:38" s="368" customFormat="1" ht="14.15" customHeight="1">
      <c r="AJ970" s="367"/>
      <c r="AL970" s="367"/>
    </row>
    <row r="971" spans="36:38" s="368" customFormat="1" ht="14.15" customHeight="1">
      <c r="AJ971" s="367"/>
      <c r="AL971" s="367"/>
    </row>
    <row r="972" spans="36:38" s="368" customFormat="1" ht="14.15" customHeight="1">
      <c r="AJ972" s="367"/>
      <c r="AL972" s="367"/>
    </row>
    <row r="973" spans="36:38" s="368" customFormat="1" ht="14.15" customHeight="1">
      <c r="AJ973" s="367"/>
      <c r="AL973" s="367"/>
    </row>
    <row r="974" spans="36:38" s="368" customFormat="1" ht="14.15" customHeight="1">
      <c r="AJ974" s="367"/>
      <c r="AL974" s="367"/>
    </row>
    <row r="975" spans="36:38" s="368" customFormat="1" ht="14.15" customHeight="1">
      <c r="AJ975" s="367"/>
      <c r="AL975" s="367"/>
    </row>
    <row r="976" spans="36:38" s="368" customFormat="1" ht="14.15" customHeight="1">
      <c r="AJ976" s="367"/>
      <c r="AL976" s="367"/>
    </row>
    <row r="977" spans="36:38" s="368" customFormat="1" ht="14.15" customHeight="1">
      <c r="AJ977" s="367"/>
      <c r="AL977" s="367"/>
    </row>
    <row r="978" spans="36:38" s="368" customFormat="1" ht="14.15" customHeight="1">
      <c r="AJ978" s="367"/>
      <c r="AL978" s="367"/>
    </row>
    <row r="979" spans="36:38" s="368" customFormat="1" ht="14.15" customHeight="1">
      <c r="AJ979" s="367"/>
      <c r="AL979" s="367"/>
    </row>
    <row r="980" spans="36:38" s="368" customFormat="1" ht="14.15" customHeight="1">
      <c r="AJ980" s="367"/>
      <c r="AL980" s="367"/>
    </row>
    <row r="981" spans="36:38" s="368" customFormat="1" ht="14.15" customHeight="1">
      <c r="AJ981" s="367"/>
      <c r="AL981" s="367"/>
    </row>
    <row r="982" spans="36:38" s="368" customFormat="1" ht="14.15" customHeight="1">
      <c r="AJ982" s="367"/>
      <c r="AL982" s="367"/>
    </row>
    <row r="983" spans="36:38" s="368" customFormat="1" ht="14.15" customHeight="1">
      <c r="AJ983" s="367"/>
      <c r="AL983" s="367"/>
    </row>
    <row r="984" spans="36:38" s="368" customFormat="1" ht="14.15" customHeight="1">
      <c r="AJ984" s="367"/>
      <c r="AL984" s="367"/>
    </row>
    <row r="985" spans="36:38" s="368" customFormat="1" ht="14.15" customHeight="1">
      <c r="AJ985" s="367"/>
      <c r="AL985" s="367"/>
    </row>
    <row r="986" spans="36:38" s="368" customFormat="1" ht="14.15" customHeight="1">
      <c r="AJ986" s="367"/>
      <c r="AL986" s="367"/>
    </row>
    <row r="987" spans="36:38" s="368" customFormat="1" ht="14.15" customHeight="1">
      <c r="AJ987" s="367"/>
      <c r="AL987" s="367"/>
    </row>
    <row r="988" spans="36:38" s="368" customFormat="1" ht="14.15" customHeight="1">
      <c r="AJ988" s="367"/>
      <c r="AL988" s="367"/>
    </row>
    <row r="989" spans="36:38" s="368" customFormat="1" ht="14.15" customHeight="1">
      <c r="AJ989" s="367"/>
      <c r="AL989" s="367"/>
    </row>
    <row r="990" spans="36:38" s="368" customFormat="1" ht="14.15" customHeight="1">
      <c r="AJ990" s="367"/>
      <c r="AL990" s="367"/>
    </row>
    <row r="991" spans="36:38" s="368" customFormat="1" ht="14.15" customHeight="1">
      <c r="AJ991" s="367"/>
      <c r="AL991" s="367"/>
    </row>
    <row r="992" spans="36:38" s="368" customFormat="1" ht="14.15" customHeight="1">
      <c r="AJ992" s="367"/>
      <c r="AL992" s="367"/>
    </row>
    <row r="993" spans="36:38" s="368" customFormat="1" ht="14.15" customHeight="1">
      <c r="AJ993" s="367"/>
      <c r="AL993" s="367"/>
    </row>
    <row r="994" spans="36:38" s="368" customFormat="1" ht="14.15" customHeight="1">
      <c r="AJ994" s="367"/>
      <c r="AL994" s="367"/>
    </row>
    <row r="995" spans="36:38" s="368" customFormat="1" ht="14.15" customHeight="1">
      <c r="AJ995" s="367"/>
      <c r="AL995" s="367"/>
    </row>
    <row r="996" spans="36:38" s="368" customFormat="1" ht="14.15" customHeight="1">
      <c r="AJ996" s="367"/>
      <c r="AL996" s="367"/>
    </row>
    <row r="997" spans="36:38" s="368" customFormat="1" ht="14.15" customHeight="1">
      <c r="AJ997" s="367"/>
      <c r="AL997" s="367"/>
    </row>
    <row r="998" spans="36:38" s="368" customFormat="1" ht="14.15" customHeight="1">
      <c r="AJ998" s="367"/>
      <c r="AL998" s="367"/>
    </row>
    <row r="999" spans="36:38" s="368" customFormat="1" ht="14.15" customHeight="1">
      <c r="AJ999" s="367"/>
      <c r="AL999" s="367"/>
    </row>
    <row r="1000" spans="36:38" s="368" customFormat="1" ht="14.15" customHeight="1">
      <c r="AJ1000" s="367"/>
      <c r="AL1000" s="367"/>
    </row>
    <row r="1001" spans="36:38" s="368" customFormat="1" ht="14.15" customHeight="1">
      <c r="AJ1001" s="367"/>
      <c r="AL1001" s="367"/>
    </row>
    <row r="1002" spans="36:38" s="368" customFormat="1" ht="14.15" customHeight="1">
      <c r="AJ1002" s="367"/>
      <c r="AL1002" s="367"/>
    </row>
    <row r="1003" spans="36:38" s="368" customFormat="1" ht="14.15" customHeight="1">
      <c r="AJ1003" s="367"/>
      <c r="AL1003" s="367"/>
    </row>
    <row r="1004" spans="36:38" s="368" customFormat="1" ht="14.15" customHeight="1">
      <c r="AJ1004" s="367"/>
      <c r="AL1004" s="367"/>
    </row>
    <row r="1005" spans="36:38" s="368" customFormat="1" ht="14.15" customHeight="1">
      <c r="AJ1005" s="367"/>
      <c r="AL1005" s="367"/>
    </row>
    <row r="1006" spans="36:38" s="368" customFormat="1" ht="14.15" customHeight="1">
      <c r="AJ1006" s="367"/>
      <c r="AL1006" s="367"/>
    </row>
    <row r="1007" spans="36:38" s="368" customFormat="1" ht="14.15" customHeight="1">
      <c r="AJ1007" s="367"/>
      <c r="AL1007" s="367"/>
    </row>
    <row r="1008" spans="36:38" s="368" customFormat="1" ht="14.15" customHeight="1">
      <c r="AJ1008" s="367"/>
      <c r="AL1008" s="367"/>
    </row>
    <row r="1009" spans="36:38" s="368" customFormat="1" ht="14.15" customHeight="1">
      <c r="AJ1009" s="367"/>
      <c r="AL1009" s="367"/>
    </row>
    <row r="1010" spans="36:38" s="368" customFormat="1" ht="14.15" customHeight="1">
      <c r="AJ1010" s="367"/>
      <c r="AL1010" s="367"/>
    </row>
    <row r="1011" spans="36:38" s="368" customFormat="1" ht="14.15" customHeight="1">
      <c r="AJ1011" s="367"/>
      <c r="AL1011" s="367"/>
    </row>
    <row r="1012" spans="36:38" s="368" customFormat="1" ht="14.15" customHeight="1">
      <c r="AJ1012" s="367"/>
      <c r="AL1012" s="367"/>
    </row>
    <row r="1013" spans="36:38" s="368" customFormat="1" ht="14.15" customHeight="1">
      <c r="AJ1013" s="367"/>
      <c r="AL1013" s="367"/>
    </row>
    <row r="1014" spans="36:38" s="368" customFormat="1" ht="14.15" customHeight="1">
      <c r="AJ1014" s="367"/>
      <c r="AL1014" s="367"/>
    </row>
    <row r="1015" spans="36:38" s="368" customFormat="1" ht="14.15" customHeight="1">
      <c r="AJ1015" s="367"/>
      <c r="AL1015" s="367"/>
    </row>
    <row r="1016" spans="36:38" s="368" customFormat="1" ht="14.15" customHeight="1">
      <c r="AJ1016" s="367"/>
      <c r="AL1016" s="367"/>
    </row>
    <row r="1017" spans="36:38" s="368" customFormat="1" ht="14.15" customHeight="1">
      <c r="AJ1017" s="367"/>
      <c r="AL1017" s="367"/>
    </row>
    <row r="1018" spans="36:38" s="368" customFormat="1" ht="14.15" customHeight="1">
      <c r="AJ1018" s="367"/>
      <c r="AL1018" s="367"/>
    </row>
    <row r="1019" spans="36:38" s="368" customFormat="1" ht="14.15" customHeight="1">
      <c r="AJ1019" s="367"/>
      <c r="AL1019" s="367"/>
    </row>
    <row r="1020" spans="36:38" s="368" customFormat="1" ht="14.15" customHeight="1">
      <c r="AJ1020" s="367"/>
      <c r="AL1020" s="367"/>
    </row>
    <row r="1021" spans="36:38" s="368" customFormat="1" ht="14.15" customHeight="1">
      <c r="AJ1021" s="367"/>
      <c r="AL1021" s="367"/>
    </row>
    <row r="1022" spans="36:38" s="368" customFormat="1" ht="14.15" customHeight="1">
      <c r="AJ1022" s="367"/>
      <c r="AL1022" s="367"/>
    </row>
    <row r="1023" spans="36:38" s="368" customFormat="1" ht="14.15" customHeight="1">
      <c r="AJ1023" s="367"/>
      <c r="AL1023" s="367"/>
    </row>
    <row r="1024" spans="36:38" s="368" customFormat="1" ht="14.15" customHeight="1">
      <c r="AJ1024" s="367"/>
      <c r="AL1024" s="367"/>
    </row>
    <row r="1025" spans="36:38" s="368" customFormat="1" ht="14.15" customHeight="1">
      <c r="AJ1025" s="367"/>
      <c r="AL1025" s="367"/>
    </row>
    <row r="1026" spans="36:38" s="368" customFormat="1" ht="14.15" customHeight="1">
      <c r="AJ1026" s="367"/>
      <c r="AL1026" s="367"/>
    </row>
    <row r="1027" spans="36:38" s="368" customFormat="1" ht="14.15" customHeight="1">
      <c r="AJ1027" s="367"/>
      <c r="AL1027" s="367"/>
    </row>
    <row r="1028" spans="36:38" s="368" customFormat="1" ht="14.15" customHeight="1">
      <c r="AJ1028" s="367"/>
      <c r="AL1028" s="367"/>
    </row>
    <row r="1029" spans="36:38" s="368" customFormat="1" ht="14.15" customHeight="1">
      <c r="AJ1029" s="367"/>
      <c r="AL1029" s="367"/>
    </row>
    <row r="1030" spans="36:38" s="368" customFormat="1" ht="14.15" customHeight="1">
      <c r="AJ1030" s="367"/>
      <c r="AL1030" s="367"/>
    </row>
    <row r="1031" spans="36:38" s="368" customFormat="1" ht="14.15" customHeight="1">
      <c r="AJ1031" s="367"/>
      <c r="AL1031" s="367"/>
    </row>
    <row r="1032" spans="36:38" s="368" customFormat="1" ht="14.15" customHeight="1">
      <c r="AJ1032" s="367"/>
      <c r="AL1032" s="367"/>
    </row>
    <row r="1033" spans="36:38" s="368" customFormat="1" ht="14.15" customHeight="1">
      <c r="AJ1033" s="367"/>
      <c r="AL1033" s="367"/>
    </row>
    <row r="1034" spans="36:38" s="368" customFormat="1" ht="14.15" customHeight="1">
      <c r="AJ1034" s="367"/>
      <c r="AL1034" s="367"/>
    </row>
    <row r="1035" spans="36:38" s="368" customFormat="1" ht="14.15" customHeight="1">
      <c r="AJ1035" s="367"/>
      <c r="AL1035" s="367"/>
    </row>
    <row r="1036" spans="36:38" s="368" customFormat="1" ht="14.15" customHeight="1">
      <c r="AJ1036" s="367"/>
      <c r="AL1036" s="367"/>
    </row>
    <row r="1037" spans="36:38" s="368" customFormat="1" ht="14.15" customHeight="1">
      <c r="AJ1037" s="367"/>
      <c r="AL1037" s="367"/>
    </row>
    <row r="1038" spans="36:38" s="368" customFormat="1" ht="14.15" customHeight="1">
      <c r="AJ1038" s="367"/>
      <c r="AL1038" s="367"/>
    </row>
    <row r="1039" spans="36:38" s="368" customFormat="1" ht="14.15" customHeight="1">
      <c r="AJ1039" s="367"/>
      <c r="AL1039" s="367"/>
    </row>
    <row r="1040" spans="36:38" s="368" customFormat="1" ht="14.15" customHeight="1">
      <c r="AJ1040" s="367"/>
      <c r="AL1040" s="367"/>
    </row>
    <row r="1041" spans="36:38" s="368" customFormat="1" ht="14.15" customHeight="1">
      <c r="AJ1041" s="367"/>
      <c r="AL1041" s="367"/>
    </row>
    <row r="1042" spans="36:38" s="368" customFormat="1" ht="14.15" customHeight="1">
      <c r="AJ1042" s="367"/>
      <c r="AL1042" s="367"/>
    </row>
    <row r="1043" spans="36:38" s="368" customFormat="1" ht="14.15" customHeight="1">
      <c r="AJ1043" s="367"/>
      <c r="AL1043" s="367"/>
    </row>
    <row r="1044" spans="36:38" s="368" customFormat="1" ht="14.15" customHeight="1">
      <c r="AJ1044" s="367"/>
      <c r="AL1044" s="367"/>
    </row>
    <row r="1045" spans="36:38" s="368" customFormat="1" ht="14.15" customHeight="1">
      <c r="AJ1045" s="367"/>
      <c r="AL1045" s="367"/>
    </row>
    <row r="1046" spans="36:38" s="368" customFormat="1" ht="14.15" customHeight="1">
      <c r="AJ1046" s="367"/>
      <c r="AL1046" s="367"/>
    </row>
    <row r="1047" spans="36:38" s="368" customFormat="1" ht="14.15" customHeight="1">
      <c r="AJ1047" s="367"/>
      <c r="AL1047" s="367"/>
    </row>
    <row r="1048" spans="36:38" s="368" customFormat="1" ht="14.15" customHeight="1">
      <c r="AJ1048" s="367"/>
      <c r="AL1048" s="367"/>
    </row>
    <row r="1049" spans="36:38" s="368" customFormat="1" ht="14.15" customHeight="1">
      <c r="AJ1049" s="367"/>
      <c r="AL1049" s="367"/>
    </row>
    <row r="1050" spans="36:38" s="368" customFormat="1" ht="14.15" customHeight="1">
      <c r="AJ1050" s="367"/>
      <c r="AL1050" s="367"/>
    </row>
    <row r="1051" spans="36:38" s="368" customFormat="1" ht="14.15" customHeight="1">
      <c r="AJ1051" s="367"/>
      <c r="AL1051" s="367"/>
    </row>
    <row r="1052" spans="36:38" s="368" customFormat="1" ht="14.15" customHeight="1">
      <c r="AJ1052" s="367"/>
      <c r="AL1052" s="367"/>
    </row>
    <row r="1053" spans="36:38" s="368" customFormat="1" ht="14.15" customHeight="1">
      <c r="AJ1053" s="367"/>
      <c r="AL1053" s="367"/>
    </row>
    <row r="1054" spans="36:38" s="368" customFormat="1" ht="14.15" customHeight="1">
      <c r="AJ1054" s="367"/>
      <c r="AL1054" s="367"/>
    </row>
    <row r="1055" spans="36:38" s="368" customFormat="1" ht="14.15" customHeight="1">
      <c r="AJ1055" s="367"/>
      <c r="AL1055" s="367"/>
    </row>
    <row r="1056" spans="36:38" s="368" customFormat="1" ht="14.15" customHeight="1">
      <c r="AJ1056" s="367"/>
      <c r="AL1056" s="367"/>
    </row>
    <row r="1057" spans="36:38" s="368" customFormat="1" ht="14.15" customHeight="1">
      <c r="AJ1057" s="367"/>
      <c r="AL1057" s="367"/>
    </row>
    <row r="1058" spans="36:38" s="368" customFormat="1" ht="14.15" customHeight="1">
      <c r="AJ1058" s="367"/>
      <c r="AL1058" s="367"/>
    </row>
    <row r="1059" spans="36:38" s="368" customFormat="1" ht="14.15" customHeight="1">
      <c r="AJ1059" s="367"/>
      <c r="AL1059" s="367"/>
    </row>
    <row r="1060" spans="36:38" s="368" customFormat="1" ht="14.15" customHeight="1">
      <c r="AJ1060" s="367"/>
      <c r="AL1060" s="367"/>
    </row>
    <row r="1061" spans="36:38" s="368" customFormat="1" ht="14.15" customHeight="1">
      <c r="AJ1061" s="367"/>
      <c r="AL1061" s="367"/>
    </row>
    <row r="1062" spans="36:38" s="368" customFormat="1" ht="14.15" customHeight="1">
      <c r="AJ1062" s="367"/>
      <c r="AL1062" s="367"/>
    </row>
    <row r="1063" spans="36:38" s="368" customFormat="1" ht="14.15" customHeight="1">
      <c r="AJ1063" s="367"/>
      <c r="AL1063" s="367"/>
    </row>
    <row r="1064" spans="36:38" s="368" customFormat="1" ht="14.15" customHeight="1">
      <c r="AJ1064" s="367"/>
      <c r="AL1064" s="367"/>
    </row>
    <row r="1065" spans="36:38" s="368" customFormat="1" ht="14.15" customHeight="1">
      <c r="AJ1065" s="367"/>
      <c r="AL1065" s="367"/>
    </row>
    <row r="1066" spans="36:38" s="368" customFormat="1" ht="14.15" customHeight="1">
      <c r="AJ1066" s="367"/>
      <c r="AL1066" s="367"/>
    </row>
    <row r="1067" spans="36:38" s="368" customFormat="1" ht="14.15" customHeight="1">
      <c r="AJ1067" s="367"/>
      <c r="AL1067" s="367"/>
    </row>
    <row r="1068" spans="36:38" s="368" customFormat="1" ht="14.15" customHeight="1">
      <c r="AJ1068" s="367"/>
      <c r="AL1068" s="367"/>
    </row>
    <row r="1069" spans="36:38" s="368" customFormat="1" ht="14.15" customHeight="1">
      <c r="AJ1069" s="367"/>
      <c r="AL1069" s="367"/>
    </row>
    <row r="1070" spans="36:38" s="368" customFormat="1" ht="14.15" customHeight="1">
      <c r="AJ1070" s="367"/>
      <c r="AL1070" s="367"/>
    </row>
    <row r="1071" spans="36:38" s="368" customFormat="1" ht="14.15" customHeight="1">
      <c r="AJ1071" s="367"/>
      <c r="AL1071" s="367"/>
    </row>
    <row r="1072" spans="36:38" s="368" customFormat="1" ht="14.15" customHeight="1">
      <c r="AJ1072" s="367"/>
      <c r="AL1072" s="367"/>
    </row>
    <row r="1073" spans="36:38" s="368" customFormat="1" ht="14.15" customHeight="1">
      <c r="AJ1073" s="367"/>
      <c r="AL1073" s="367"/>
    </row>
    <row r="1074" spans="36:38" s="368" customFormat="1" ht="14.15" customHeight="1">
      <c r="AJ1074" s="367"/>
      <c r="AL1074" s="367"/>
    </row>
    <row r="1075" spans="36:38" s="368" customFormat="1" ht="14.15" customHeight="1">
      <c r="AJ1075" s="367"/>
      <c r="AL1075" s="367"/>
    </row>
    <row r="1076" spans="36:38" s="368" customFormat="1" ht="14.15" customHeight="1">
      <c r="AJ1076" s="367"/>
      <c r="AL1076" s="367"/>
    </row>
    <row r="1077" spans="36:38" s="368" customFormat="1" ht="14.15" customHeight="1">
      <c r="AJ1077" s="367"/>
      <c r="AL1077" s="367"/>
    </row>
    <row r="1078" spans="36:38" s="368" customFormat="1" ht="14.15" customHeight="1">
      <c r="AJ1078" s="367"/>
      <c r="AL1078" s="367"/>
    </row>
    <row r="1079" spans="36:38" s="368" customFormat="1" ht="14.15" customHeight="1">
      <c r="AJ1079" s="367"/>
      <c r="AL1079" s="367"/>
    </row>
    <row r="1080" spans="36:38" s="368" customFormat="1" ht="14.15" customHeight="1">
      <c r="AJ1080" s="367"/>
      <c r="AL1080" s="367"/>
    </row>
    <row r="1081" spans="36:38" s="368" customFormat="1" ht="14.15" customHeight="1">
      <c r="AJ1081" s="367"/>
      <c r="AL1081" s="367"/>
    </row>
    <row r="1082" spans="36:38" s="368" customFormat="1" ht="14.15" customHeight="1">
      <c r="AJ1082" s="367"/>
      <c r="AL1082" s="367"/>
    </row>
    <row r="1083" spans="36:38" s="368" customFormat="1" ht="14.15" customHeight="1">
      <c r="AJ1083" s="367"/>
      <c r="AL1083" s="367"/>
    </row>
    <row r="1084" spans="36:38" s="368" customFormat="1" ht="14.15" customHeight="1">
      <c r="AJ1084" s="367"/>
      <c r="AL1084" s="367"/>
    </row>
    <row r="1085" spans="36:38" s="368" customFormat="1" ht="14.15" customHeight="1">
      <c r="AJ1085" s="367"/>
      <c r="AL1085" s="367"/>
    </row>
    <row r="1086" spans="36:38" s="368" customFormat="1" ht="14.15" customHeight="1">
      <c r="AJ1086" s="367"/>
      <c r="AL1086" s="367"/>
    </row>
    <row r="1087" spans="36:38" s="368" customFormat="1" ht="14.15" customHeight="1">
      <c r="AJ1087" s="367"/>
      <c r="AL1087" s="367"/>
    </row>
    <row r="1088" spans="36:38" s="368" customFormat="1" ht="14.15" customHeight="1">
      <c r="AJ1088" s="367"/>
      <c r="AL1088" s="367"/>
    </row>
    <row r="1089" spans="36:38" s="368" customFormat="1" ht="14.15" customHeight="1">
      <c r="AJ1089" s="367"/>
      <c r="AL1089" s="367"/>
    </row>
    <row r="1090" spans="36:38" s="368" customFormat="1" ht="14.15" customHeight="1">
      <c r="AJ1090" s="367"/>
      <c r="AL1090" s="367"/>
    </row>
    <row r="1091" spans="36:38" s="368" customFormat="1" ht="14.15" customHeight="1">
      <c r="AJ1091" s="367"/>
      <c r="AL1091" s="367"/>
    </row>
    <row r="1092" spans="36:38" s="368" customFormat="1" ht="14.15" customHeight="1">
      <c r="AJ1092" s="367"/>
      <c r="AL1092" s="367"/>
    </row>
    <row r="1093" spans="36:38" s="368" customFormat="1" ht="14.15" customHeight="1">
      <c r="AJ1093" s="367"/>
      <c r="AL1093" s="367"/>
    </row>
    <row r="1094" spans="36:38" s="368" customFormat="1" ht="14.15" customHeight="1">
      <c r="AJ1094" s="367"/>
      <c r="AL1094" s="367"/>
    </row>
    <row r="1095" spans="36:38" s="368" customFormat="1" ht="14.15" customHeight="1">
      <c r="AJ1095" s="367"/>
      <c r="AL1095" s="367"/>
    </row>
    <row r="1096" spans="36:38" s="368" customFormat="1" ht="14.15" customHeight="1">
      <c r="AJ1096" s="367"/>
      <c r="AL1096" s="367"/>
    </row>
    <row r="1097" spans="36:38" s="368" customFormat="1" ht="14.15" customHeight="1">
      <c r="AJ1097" s="367"/>
      <c r="AL1097" s="367"/>
    </row>
    <row r="1098" spans="36:38" s="368" customFormat="1" ht="14.15" customHeight="1">
      <c r="AJ1098" s="367"/>
      <c r="AL1098" s="367"/>
    </row>
    <row r="1099" spans="36:38" s="368" customFormat="1" ht="14.15" customHeight="1">
      <c r="AJ1099" s="367"/>
      <c r="AL1099" s="367"/>
    </row>
    <row r="1100" spans="36:38" s="368" customFormat="1" ht="14.15" customHeight="1">
      <c r="AJ1100" s="367"/>
      <c r="AL1100" s="367"/>
    </row>
    <row r="1101" spans="36:38" s="368" customFormat="1" ht="14.15" customHeight="1">
      <c r="AJ1101" s="367"/>
      <c r="AL1101" s="367"/>
    </row>
    <row r="1102" spans="36:38" s="368" customFormat="1" ht="14.15" customHeight="1">
      <c r="AJ1102" s="367"/>
      <c r="AL1102" s="367"/>
    </row>
    <row r="1103" spans="36:38" s="368" customFormat="1" ht="14.15" customHeight="1">
      <c r="AJ1103" s="367"/>
      <c r="AL1103" s="367"/>
    </row>
    <row r="1104" spans="36:38" s="368" customFormat="1" ht="14.15" customHeight="1">
      <c r="AJ1104" s="367"/>
      <c r="AL1104" s="367"/>
    </row>
    <row r="1105" spans="36:38" s="368" customFormat="1" ht="14.15" customHeight="1">
      <c r="AJ1105" s="367"/>
      <c r="AL1105" s="367"/>
    </row>
    <row r="1106" spans="36:38" s="368" customFormat="1" ht="14.15" customHeight="1">
      <c r="AJ1106" s="367"/>
      <c r="AL1106" s="367"/>
    </row>
    <row r="1107" spans="36:38" s="368" customFormat="1" ht="14.15" customHeight="1">
      <c r="AJ1107" s="367"/>
      <c r="AL1107" s="367"/>
    </row>
    <row r="1108" spans="36:38" s="368" customFormat="1" ht="14.15" customHeight="1">
      <c r="AJ1108" s="367"/>
      <c r="AL1108" s="367"/>
    </row>
    <row r="1109" spans="36:38" s="368" customFormat="1" ht="14.15" customHeight="1">
      <c r="AJ1109" s="367"/>
      <c r="AL1109" s="367"/>
    </row>
    <row r="1110" spans="36:38" s="368" customFormat="1" ht="14.15" customHeight="1">
      <c r="AJ1110" s="367"/>
      <c r="AL1110" s="367"/>
    </row>
    <row r="1111" spans="36:38" s="368" customFormat="1" ht="14.15" customHeight="1">
      <c r="AJ1111" s="367"/>
      <c r="AL1111" s="367"/>
    </row>
    <row r="1112" spans="36:38" s="368" customFormat="1" ht="14.15" customHeight="1">
      <c r="AJ1112" s="367"/>
      <c r="AL1112" s="367"/>
    </row>
    <row r="1113" spans="36:38" s="368" customFormat="1" ht="14.15" customHeight="1">
      <c r="AJ1113" s="367"/>
      <c r="AL1113" s="367"/>
    </row>
    <row r="1114" spans="36:38" s="368" customFormat="1" ht="14.15" customHeight="1">
      <c r="AJ1114" s="367"/>
      <c r="AL1114" s="367"/>
    </row>
    <row r="1115" spans="36:38" s="368" customFormat="1" ht="14.15" customHeight="1">
      <c r="AJ1115" s="367"/>
      <c r="AL1115" s="367"/>
    </row>
    <row r="1116" spans="36:38" s="368" customFormat="1" ht="14.15" customHeight="1">
      <c r="AJ1116" s="367"/>
      <c r="AL1116" s="367"/>
    </row>
    <row r="1117" spans="36:38" s="368" customFormat="1" ht="14.15" customHeight="1">
      <c r="AJ1117" s="367"/>
      <c r="AL1117" s="367"/>
    </row>
    <row r="1118" spans="36:38" s="368" customFormat="1" ht="14.15" customHeight="1">
      <c r="AJ1118" s="367"/>
      <c r="AL1118" s="367"/>
    </row>
    <row r="1119" spans="36:38" s="368" customFormat="1" ht="14.15" customHeight="1">
      <c r="AJ1119" s="367"/>
      <c r="AL1119" s="367"/>
    </row>
    <row r="1120" spans="36:38" s="368" customFormat="1" ht="14.15" customHeight="1">
      <c r="AJ1120" s="367"/>
      <c r="AL1120" s="367"/>
    </row>
    <row r="1121" spans="36:38" s="368" customFormat="1" ht="14.15" customHeight="1">
      <c r="AJ1121" s="367"/>
      <c r="AL1121" s="367"/>
    </row>
    <row r="1122" spans="36:38" s="368" customFormat="1" ht="14.15" customHeight="1">
      <c r="AJ1122" s="367"/>
      <c r="AL1122" s="367"/>
    </row>
    <row r="1123" spans="36:38" s="368" customFormat="1" ht="14.15" customHeight="1">
      <c r="AJ1123" s="367"/>
      <c r="AL1123" s="367"/>
    </row>
    <row r="1124" spans="36:38" s="368" customFormat="1" ht="14.15" customHeight="1">
      <c r="AJ1124" s="367"/>
      <c r="AL1124" s="367"/>
    </row>
    <row r="1125" spans="36:38" s="368" customFormat="1" ht="14.15" customHeight="1">
      <c r="AJ1125" s="367"/>
      <c r="AL1125" s="367"/>
    </row>
    <row r="1126" spans="36:38" s="368" customFormat="1" ht="14.15" customHeight="1">
      <c r="AJ1126" s="367"/>
      <c r="AL1126" s="367"/>
    </row>
    <row r="1127" spans="36:38" s="368" customFormat="1" ht="14.15" customHeight="1">
      <c r="AJ1127" s="367"/>
      <c r="AL1127" s="367"/>
    </row>
    <row r="1128" spans="36:38" s="368" customFormat="1" ht="14.15" customHeight="1">
      <c r="AJ1128" s="367"/>
      <c r="AL1128" s="367"/>
    </row>
    <row r="1129" spans="36:38" s="368" customFormat="1" ht="14.15" customHeight="1">
      <c r="AJ1129" s="367"/>
      <c r="AL1129" s="367"/>
    </row>
    <row r="1130" spans="36:38" s="368" customFormat="1" ht="14.15" customHeight="1">
      <c r="AJ1130" s="367"/>
      <c r="AL1130" s="367"/>
    </row>
    <row r="1131" spans="36:38" s="368" customFormat="1" ht="14.15" customHeight="1">
      <c r="AJ1131" s="367"/>
      <c r="AL1131" s="367"/>
    </row>
    <row r="1132" spans="36:38" s="368" customFormat="1" ht="14.15" customHeight="1">
      <c r="AJ1132" s="367"/>
      <c r="AL1132" s="367"/>
    </row>
    <row r="1133" spans="36:38" s="368" customFormat="1" ht="14.15" customHeight="1">
      <c r="AJ1133" s="367"/>
      <c r="AL1133" s="367"/>
    </row>
    <row r="1134" spans="36:38" s="368" customFormat="1" ht="14.15" customHeight="1">
      <c r="AJ1134" s="367"/>
      <c r="AL1134" s="367"/>
    </row>
    <row r="1135" spans="36:38" s="368" customFormat="1" ht="14.15" customHeight="1">
      <c r="AJ1135" s="367"/>
      <c r="AL1135" s="367"/>
    </row>
    <row r="1136" spans="36:38" s="368" customFormat="1" ht="14.15" customHeight="1">
      <c r="AJ1136" s="367"/>
      <c r="AL1136" s="367"/>
    </row>
    <row r="1137" spans="36:38" s="368" customFormat="1" ht="14.15" customHeight="1">
      <c r="AJ1137" s="367"/>
      <c r="AL1137" s="367"/>
    </row>
    <row r="1138" spans="36:38" s="368" customFormat="1" ht="14.15" customHeight="1">
      <c r="AJ1138" s="367"/>
      <c r="AL1138" s="367"/>
    </row>
    <row r="1139" spans="36:38" s="368" customFormat="1" ht="14.15" customHeight="1">
      <c r="AJ1139" s="367"/>
      <c r="AL1139" s="367"/>
    </row>
    <row r="1140" spans="36:38" s="368" customFormat="1" ht="14.15" customHeight="1">
      <c r="AJ1140" s="367"/>
      <c r="AL1140" s="367"/>
    </row>
    <row r="1141" spans="36:38" s="368" customFormat="1" ht="14.15" customHeight="1">
      <c r="AJ1141" s="367"/>
      <c r="AL1141" s="367"/>
    </row>
    <row r="1142" spans="36:38" s="368" customFormat="1" ht="14.15" customHeight="1">
      <c r="AJ1142" s="367"/>
      <c r="AL1142" s="367"/>
    </row>
    <row r="1143" spans="36:38" s="368" customFormat="1" ht="14.15" customHeight="1">
      <c r="AJ1143" s="367"/>
      <c r="AL1143" s="367"/>
    </row>
    <row r="1144" spans="36:38" s="368" customFormat="1" ht="14.15" customHeight="1">
      <c r="AJ1144" s="367"/>
      <c r="AL1144" s="367"/>
    </row>
    <row r="1145" spans="36:38" s="368" customFormat="1" ht="14.15" customHeight="1">
      <c r="AJ1145" s="367"/>
      <c r="AL1145" s="367"/>
    </row>
    <row r="1146" spans="36:38" s="368" customFormat="1" ht="14.15" customHeight="1">
      <c r="AJ1146" s="367"/>
      <c r="AL1146" s="367"/>
    </row>
    <row r="1147" spans="36:38" s="368" customFormat="1" ht="14.15" customHeight="1">
      <c r="AJ1147" s="367"/>
      <c r="AL1147" s="367"/>
    </row>
    <row r="1148" spans="36:38" s="368" customFormat="1" ht="14.15" customHeight="1">
      <c r="AJ1148" s="367"/>
      <c r="AL1148" s="367"/>
    </row>
    <row r="1149" spans="36:38" s="368" customFormat="1" ht="14.15" customHeight="1">
      <c r="AJ1149" s="367"/>
      <c r="AL1149" s="367"/>
    </row>
    <row r="1150" spans="36:38" s="368" customFormat="1" ht="14.15" customHeight="1">
      <c r="AJ1150" s="367"/>
      <c r="AL1150" s="367"/>
    </row>
    <row r="1151" spans="36:38" s="368" customFormat="1" ht="14.15" customHeight="1">
      <c r="AJ1151" s="367"/>
      <c r="AL1151" s="367"/>
    </row>
    <row r="1152" spans="36:38" s="368" customFormat="1" ht="14.15" customHeight="1">
      <c r="AJ1152" s="367"/>
      <c r="AL1152" s="367"/>
    </row>
    <row r="1153" spans="36:38" s="368" customFormat="1" ht="14.15" customHeight="1">
      <c r="AJ1153" s="367"/>
      <c r="AL1153" s="367"/>
    </row>
    <row r="1154" spans="36:38" s="368" customFormat="1" ht="14.15" customHeight="1">
      <c r="AJ1154" s="367"/>
      <c r="AL1154" s="367"/>
    </row>
    <row r="1155" spans="36:38" s="368" customFormat="1" ht="14.15" customHeight="1">
      <c r="AJ1155" s="367"/>
      <c r="AL1155" s="367"/>
    </row>
    <row r="1156" spans="36:38" s="368" customFormat="1" ht="14.15" customHeight="1">
      <c r="AJ1156" s="367"/>
      <c r="AL1156" s="367"/>
    </row>
    <row r="1157" spans="36:38" s="368" customFormat="1" ht="14.15" customHeight="1">
      <c r="AJ1157" s="367"/>
      <c r="AL1157" s="367"/>
    </row>
    <row r="1158" spans="36:38" s="368" customFormat="1" ht="14.15" customHeight="1">
      <c r="AJ1158" s="367"/>
      <c r="AL1158" s="367"/>
    </row>
    <row r="1159" spans="36:38" s="368" customFormat="1" ht="14.15" customHeight="1">
      <c r="AJ1159" s="367"/>
      <c r="AL1159" s="367"/>
    </row>
    <row r="1160" spans="36:38" s="368" customFormat="1" ht="14.15" customHeight="1">
      <c r="AJ1160" s="367"/>
      <c r="AL1160" s="367"/>
    </row>
    <row r="1161" spans="36:38" s="368" customFormat="1" ht="14.15" customHeight="1">
      <c r="AJ1161" s="367"/>
      <c r="AL1161" s="367"/>
    </row>
    <row r="1162" spans="36:38" s="368" customFormat="1" ht="14.15" customHeight="1">
      <c r="AJ1162" s="367"/>
      <c r="AL1162" s="367"/>
    </row>
    <row r="1163" spans="36:38" s="368" customFormat="1" ht="14.15" customHeight="1">
      <c r="AJ1163" s="367"/>
      <c r="AL1163" s="367"/>
    </row>
    <row r="1164" spans="36:38" s="368" customFormat="1" ht="14.15" customHeight="1">
      <c r="AJ1164" s="367"/>
      <c r="AL1164" s="367"/>
    </row>
    <row r="1165" spans="36:38" s="368" customFormat="1" ht="14.15" customHeight="1">
      <c r="AJ1165" s="367"/>
      <c r="AL1165" s="367"/>
    </row>
    <row r="1166" spans="36:38" s="368" customFormat="1" ht="14.15" customHeight="1">
      <c r="AJ1166" s="367"/>
      <c r="AL1166" s="367"/>
    </row>
    <row r="1167" spans="36:38" s="368" customFormat="1" ht="14.15" customHeight="1">
      <c r="AJ1167" s="367"/>
      <c r="AL1167" s="367"/>
    </row>
    <row r="1168" spans="36:38" s="368" customFormat="1" ht="14.15" customHeight="1">
      <c r="AJ1168" s="367"/>
      <c r="AL1168" s="367"/>
    </row>
    <row r="1169" spans="36:38" s="368" customFormat="1" ht="14.15" customHeight="1">
      <c r="AJ1169" s="367"/>
      <c r="AL1169" s="367"/>
    </row>
    <row r="1170" spans="36:38" s="368" customFormat="1" ht="14.15" customHeight="1">
      <c r="AJ1170" s="367"/>
      <c r="AL1170" s="367"/>
    </row>
    <row r="1171" spans="36:38" s="368" customFormat="1" ht="14.15" customHeight="1">
      <c r="AJ1171" s="367"/>
      <c r="AL1171" s="367"/>
    </row>
    <row r="1172" spans="36:38" s="368" customFormat="1" ht="14.15" customHeight="1">
      <c r="AJ1172" s="367"/>
      <c r="AL1172" s="367"/>
    </row>
    <row r="1173" spans="36:38" s="368" customFormat="1" ht="14.15" customHeight="1">
      <c r="AJ1173" s="367"/>
      <c r="AL1173" s="367"/>
    </row>
    <row r="1174" spans="36:38" s="368" customFormat="1" ht="14.15" customHeight="1">
      <c r="AJ1174" s="367"/>
      <c r="AL1174" s="367"/>
    </row>
    <row r="1175" spans="36:38" s="368" customFormat="1" ht="14.15" customHeight="1">
      <c r="AJ1175" s="367"/>
      <c r="AL1175" s="367"/>
    </row>
    <row r="1176" spans="36:38" s="368" customFormat="1" ht="14.15" customHeight="1">
      <c r="AJ1176" s="367"/>
      <c r="AL1176" s="367"/>
    </row>
    <row r="1177" spans="36:38" s="368" customFormat="1" ht="14.15" customHeight="1">
      <c r="AJ1177" s="367"/>
      <c r="AL1177" s="367"/>
    </row>
    <row r="1178" spans="36:38" s="368" customFormat="1" ht="14.15" customHeight="1">
      <c r="AJ1178" s="367"/>
      <c r="AL1178" s="367"/>
    </row>
    <row r="1179" spans="36:38" s="368" customFormat="1" ht="14.15" customHeight="1">
      <c r="AJ1179" s="367"/>
      <c r="AL1179" s="367"/>
    </row>
    <row r="1180" spans="36:38" s="368" customFormat="1" ht="14.15" customHeight="1">
      <c r="AJ1180" s="367"/>
      <c r="AL1180" s="367"/>
    </row>
    <row r="1181" spans="36:38" s="368" customFormat="1" ht="14.15" customHeight="1">
      <c r="AJ1181" s="367"/>
      <c r="AL1181" s="367"/>
    </row>
    <row r="1182" spans="36:38" s="368" customFormat="1" ht="14.15" customHeight="1">
      <c r="AJ1182" s="367"/>
      <c r="AL1182" s="367"/>
    </row>
    <row r="1183" spans="36:38" s="368" customFormat="1" ht="14.15" customHeight="1">
      <c r="AJ1183" s="367"/>
      <c r="AL1183" s="367"/>
    </row>
    <row r="1184" spans="36:38" s="368" customFormat="1" ht="14.15" customHeight="1">
      <c r="AJ1184" s="367"/>
      <c r="AL1184" s="367"/>
    </row>
    <row r="1185" spans="36:38" s="368" customFormat="1" ht="14.15" customHeight="1">
      <c r="AJ1185" s="367"/>
      <c r="AL1185" s="367"/>
    </row>
    <row r="1186" spans="36:38" s="368" customFormat="1" ht="14.15" customHeight="1">
      <c r="AJ1186" s="367"/>
      <c r="AL1186" s="367"/>
    </row>
    <row r="1187" spans="36:38" s="368" customFormat="1" ht="14.15" customHeight="1">
      <c r="AJ1187" s="367"/>
      <c r="AL1187" s="367"/>
    </row>
    <row r="1188" spans="36:38" s="368" customFormat="1" ht="14.15" customHeight="1">
      <c r="AJ1188" s="367"/>
      <c r="AL1188" s="367"/>
    </row>
    <row r="1189" spans="36:38" s="368" customFormat="1" ht="14.15" customHeight="1">
      <c r="AJ1189" s="367"/>
      <c r="AL1189" s="367"/>
    </row>
    <row r="1190" spans="36:38" s="368" customFormat="1" ht="14.15" customHeight="1">
      <c r="AJ1190" s="367"/>
      <c r="AL1190" s="367"/>
    </row>
    <row r="1191" spans="36:38" s="368" customFormat="1" ht="14.15" customHeight="1">
      <c r="AJ1191" s="367"/>
      <c r="AL1191" s="367"/>
    </row>
    <row r="1192" spans="36:38" s="368" customFormat="1" ht="14.15" customHeight="1">
      <c r="AJ1192" s="367"/>
      <c r="AL1192" s="367"/>
    </row>
    <row r="1193" spans="36:38" s="368" customFormat="1" ht="14.15" customHeight="1">
      <c r="AJ1193" s="367"/>
      <c r="AL1193" s="367"/>
    </row>
    <row r="1194" spans="36:38" s="368" customFormat="1" ht="14.15" customHeight="1">
      <c r="AJ1194" s="367"/>
      <c r="AL1194" s="367"/>
    </row>
    <row r="1195" spans="36:38" s="368" customFormat="1" ht="14.15" customHeight="1">
      <c r="AJ1195" s="367"/>
      <c r="AL1195" s="367"/>
    </row>
    <row r="1196" spans="36:38" s="368" customFormat="1" ht="14.15" customHeight="1">
      <c r="AJ1196" s="367"/>
      <c r="AL1196" s="367"/>
    </row>
    <row r="1197" spans="36:38" s="368" customFormat="1" ht="14.15" customHeight="1">
      <c r="AJ1197" s="367"/>
      <c r="AL1197" s="367"/>
    </row>
    <row r="1198" spans="36:38" s="368" customFormat="1" ht="14.15" customHeight="1">
      <c r="AJ1198" s="367"/>
      <c r="AL1198" s="367"/>
    </row>
    <row r="1199" spans="36:38" s="368" customFormat="1" ht="14.15" customHeight="1">
      <c r="AJ1199" s="367"/>
      <c r="AL1199" s="367"/>
    </row>
    <row r="1200" spans="36:38" s="368" customFormat="1" ht="14.15" customHeight="1">
      <c r="AJ1200" s="367"/>
      <c r="AL1200" s="367"/>
    </row>
    <row r="1201" spans="36:38" s="368" customFormat="1" ht="14.15" customHeight="1">
      <c r="AJ1201" s="367"/>
      <c r="AL1201" s="367"/>
    </row>
    <row r="1202" spans="36:38" s="368" customFormat="1" ht="14.15" customHeight="1">
      <c r="AJ1202" s="367"/>
      <c r="AL1202" s="367"/>
    </row>
    <row r="1203" spans="36:38" s="368" customFormat="1" ht="14.15" customHeight="1">
      <c r="AJ1203" s="367"/>
      <c r="AL1203" s="367"/>
    </row>
    <row r="1204" spans="36:38" s="368" customFormat="1" ht="14.15" customHeight="1">
      <c r="AJ1204" s="367"/>
      <c r="AL1204" s="367"/>
    </row>
    <row r="1205" spans="36:38" s="368" customFormat="1" ht="14.15" customHeight="1">
      <c r="AJ1205" s="367"/>
      <c r="AL1205" s="367"/>
    </row>
    <row r="1206" spans="36:38" s="368" customFormat="1" ht="14.15" customHeight="1">
      <c r="AJ1206" s="367"/>
      <c r="AL1206" s="367"/>
    </row>
    <row r="1207" spans="36:38" s="368" customFormat="1" ht="14.15" customHeight="1">
      <c r="AJ1207" s="367"/>
      <c r="AL1207" s="367"/>
    </row>
    <row r="1208" spans="36:38" s="368" customFormat="1" ht="14.15" customHeight="1">
      <c r="AJ1208" s="367"/>
      <c r="AL1208" s="367"/>
    </row>
    <row r="1209" spans="36:38" s="368" customFormat="1" ht="14.15" customHeight="1">
      <c r="AJ1209" s="367"/>
      <c r="AL1209" s="367"/>
    </row>
    <row r="1210" spans="36:38" s="368" customFormat="1" ht="14.15" customHeight="1">
      <c r="AJ1210" s="367"/>
      <c r="AL1210" s="367"/>
    </row>
    <row r="1211" spans="36:38" s="368" customFormat="1" ht="14.15" customHeight="1">
      <c r="AJ1211" s="367"/>
      <c r="AL1211" s="367"/>
    </row>
    <row r="1212" spans="36:38" s="368" customFormat="1" ht="14.15" customHeight="1">
      <c r="AJ1212" s="367"/>
      <c r="AL1212" s="367"/>
    </row>
    <row r="1213" spans="36:38" s="368" customFormat="1" ht="14.15" customHeight="1">
      <c r="AJ1213" s="367"/>
      <c r="AL1213" s="367"/>
    </row>
    <row r="1214" spans="36:38" s="368" customFormat="1" ht="14.15" customHeight="1">
      <c r="AJ1214" s="367"/>
      <c r="AL1214" s="367"/>
    </row>
    <row r="1215" spans="36:38" s="368" customFormat="1" ht="14.15" customHeight="1">
      <c r="AJ1215" s="367"/>
      <c r="AL1215" s="367"/>
    </row>
    <row r="1216" spans="36:38" s="368" customFormat="1" ht="14.15" customHeight="1">
      <c r="AJ1216" s="367"/>
      <c r="AL1216" s="367"/>
    </row>
    <row r="1217" spans="36:38" s="368" customFormat="1" ht="14.15" customHeight="1">
      <c r="AJ1217" s="367"/>
      <c r="AL1217" s="367"/>
    </row>
    <row r="1218" spans="36:38" s="368" customFormat="1" ht="14.15" customHeight="1">
      <c r="AJ1218" s="367"/>
      <c r="AL1218" s="367"/>
    </row>
    <row r="1219" spans="36:38" s="368" customFormat="1" ht="14.15" customHeight="1">
      <c r="AJ1219" s="367"/>
      <c r="AL1219" s="367"/>
    </row>
    <row r="1220" spans="36:38" s="368" customFormat="1" ht="14.15" customHeight="1">
      <c r="AJ1220" s="367"/>
      <c r="AL1220" s="367"/>
    </row>
    <row r="1221" spans="36:38" s="368" customFormat="1" ht="14.15" customHeight="1">
      <c r="AJ1221" s="367"/>
      <c r="AL1221" s="367"/>
    </row>
    <row r="1222" spans="36:38" s="368" customFormat="1" ht="14.15" customHeight="1">
      <c r="AJ1222" s="367"/>
      <c r="AL1222" s="367"/>
    </row>
    <row r="1223" spans="36:38" s="368" customFormat="1" ht="14.15" customHeight="1">
      <c r="AJ1223" s="367"/>
      <c r="AL1223" s="367"/>
    </row>
    <row r="1224" spans="36:38" s="368" customFormat="1" ht="14.15" customHeight="1">
      <c r="AJ1224" s="367"/>
      <c r="AL1224" s="367"/>
    </row>
    <row r="1225" spans="36:38" s="368" customFormat="1" ht="14.15" customHeight="1">
      <c r="AJ1225" s="367"/>
      <c r="AL1225" s="367"/>
    </row>
    <row r="1226" spans="36:38" s="368" customFormat="1" ht="14.15" customHeight="1">
      <c r="AJ1226" s="367"/>
      <c r="AL1226" s="367"/>
    </row>
    <row r="1227" spans="36:38" s="368" customFormat="1" ht="14.15" customHeight="1">
      <c r="AJ1227" s="367"/>
      <c r="AL1227" s="367"/>
    </row>
    <row r="1228" spans="36:38" s="368" customFormat="1" ht="14.15" customHeight="1">
      <c r="AJ1228" s="367"/>
      <c r="AL1228" s="367"/>
    </row>
    <row r="1229" spans="36:38" s="368" customFormat="1" ht="14.15" customHeight="1">
      <c r="AJ1229" s="367"/>
      <c r="AL1229" s="367"/>
    </row>
    <row r="1230" spans="36:38" s="368" customFormat="1" ht="14.15" customHeight="1">
      <c r="AJ1230" s="367"/>
      <c r="AL1230" s="367"/>
    </row>
    <row r="1231" spans="36:38" s="368" customFormat="1" ht="14.15" customHeight="1">
      <c r="AJ1231" s="367"/>
      <c r="AL1231" s="367"/>
    </row>
    <row r="1232" spans="36:38" s="368" customFormat="1" ht="14.15" customHeight="1">
      <c r="AJ1232" s="367"/>
      <c r="AL1232" s="367"/>
    </row>
    <row r="1233" spans="36:38" s="368" customFormat="1" ht="14.15" customHeight="1">
      <c r="AJ1233" s="367"/>
      <c r="AL1233" s="367"/>
    </row>
    <row r="1234" spans="36:38" s="368" customFormat="1" ht="14.15" customHeight="1">
      <c r="AJ1234" s="367"/>
      <c r="AL1234" s="367"/>
    </row>
    <row r="1235" spans="36:38" s="368" customFormat="1" ht="14.15" customHeight="1">
      <c r="AJ1235" s="367"/>
      <c r="AL1235" s="367"/>
    </row>
    <row r="1236" spans="36:38" s="368" customFormat="1" ht="14.15" customHeight="1">
      <c r="AJ1236" s="367"/>
      <c r="AL1236" s="367"/>
    </row>
    <row r="1237" spans="36:38" s="368" customFormat="1" ht="14.15" customHeight="1">
      <c r="AJ1237" s="367"/>
      <c r="AL1237" s="367"/>
    </row>
    <row r="1238" spans="36:38" s="368" customFormat="1" ht="14.15" customHeight="1">
      <c r="AJ1238" s="367"/>
      <c r="AL1238" s="367"/>
    </row>
    <row r="1239" spans="36:38" s="368" customFormat="1" ht="14.15" customHeight="1">
      <c r="AJ1239" s="367"/>
      <c r="AL1239" s="367"/>
    </row>
    <row r="1240" spans="36:38" s="368" customFormat="1" ht="14.15" customHeight="1">
      <c r="AJ1240" s="367"/>
      <c r="AL1240" s="367"/>
    </row>
    <row r="1241" spans="36:38" s="368" customFormat="1" ht="14.15" customHeight="1">
      <c r="AJ1241" s="367"/>
      <c r="AL1241" s="367"/>
    </row>
    <row r="1242" spans="36:38" s="368" customFormat="1" ht="14.15" customHeight="1">
      <c r="AJ1242" s="367"/>
      <c r="AL1242" s="367"/>
    </row>
    <row r="1243" spans="36:38" s="368" customFormat="1" ht="14.15" customHeight="1">
      <c r="AJ1243" s="367"/>
      <c r="AL1243" s="367"/>
    </row>
    <row r="1244" spans="36:38" s="368" customFormat="1" ht="14.15" customHeight="1">
      <c r="AJ1244" s="367"/>
      <c r="AL1244" s="367"/>
    </row>
    <row r="1245" spans="36:38" s="368" customFormat="1" ht="14.15" customHeight="1">
      <c r="AJ1245" s="367"/>
      <c r="AL1245" s="367"/>
    </row>
    <row r="1246" spans="36:38" s="368" customFormat="1" ht="14.15" customHeight="1">
      <c r="AJ1246" s="367"/>
      <c r="AL1246" s="367"/>
    </row>
    <row r="1247" spans="36:38" s="368" customFormat="1" ht="14.15" customHeight="1">
      <c r="AJ1247" s="367"/>
      <c r="AL1247" s="367"/>
    </row>
    <row r="1248" spans="36:38" s="368" customFormat="1" ht="14.15" customHeight="1">
      <c r="AJ1248" s="367"/>
      <c r="AL1248" s="367"/>
    </row>
    <row r="1249" spans="36:38" s="368" customFormat="1" ht="14.15" customHeight="1">
      <c r="AJ1249" s="367"/>
      <c r="AL1249" s="367"/>
    </row>
    <row r="1250" spans="36:38" s="368" customFormat="1" ht="14.15" customHeight="1">
      <c r="AJ1250" s="367"/>
      <c r="AL1250" s="367"/>
    </row>
    <row r="1251" spans="36:38" s="368" customFormat="1" ht="14.15" customHeight="1">
      <c r="AJ1251" s="367"/>
      <c r="AL1251" s="367"/>
    </row>
    <row r="1252" spans="36:38" s="368" customFormat="1" ht="14.15" customHeight="1">
      <c r="AJ1252" s="367"/>
      <c r="AL1252" s="367"/>
    </row>
    <row r="1253" spans="36:38" s="368" customFormat="1" ht="14.15" customHeight="1">
      <c r="AJ1253" s="367"/>
      <c r="AL1253" s="367"/>
    </row>
    <row r="1254" spans="36:38" s="368" customFormat="1" ht="14.15" customHeight="1">
      <c r="AJ1254" s="367"/>
      <c r="AL1254" s="367"/>
    </row>
    <row r="1255" spans="36:38" s="368" customFormat="1" ht="14.15" customHeight="1">
      <c r="AJ1255" s="367"/>
      <c r="AL1255" s="367"/>
    </row>
    <row r="1256" spans="36:38" s="368" customFormat="1" ht="14.15" customHeight="1">
      <c r="AJ1256" s="367"/>
      <c r="AL1256" s="367"/>
    </row>
    <row r="1257" spans="36:38" s="368" customFormat="1" ht="14.15" customHeight="1">
      <c r="AJ1257" s="367"/>
      <c r="AL1257" s="367"/>
    </row>
    <row r="1258" spans="36:38" s="368" customFormat="1" ht="14.15" customHeight="1">
      <c r="AJ1258" s="367"/>
      <c r="AL1258" s="367"/>
    </row>
    <row r="1259" spans="36:38" s="368" customFormat="1" ht="14.15" customHeight="1">
      <c r="AJ1259" s="367"/>
      <c r="AL1259" s="367"/>
    </row>
    <row r="1260" spans="36:38" s="368" customFormat="1" ht="14.15" customHeight="1">
      <c r="AJ1260" s="367"/>
      <c r="AL1260" s="367"/>
    </row>
    <row r="1261" spans="36:38" s="368" customFormat="1" ht="14.15" customHeight="1">
      <c r="AJ1261" s="367"/>
      <c r="AL1261" s="367"/>
    </row>
    <row r="1262" spans="36:38" s="368" customFormat="1" ht="14.15" customHeight="1">
      <c r="AJ1262" s="367"/>
      <c r="AL1262" s="367"/>
    </row>
    <row r="1263" spans="36:38" s="368" customFormat="1" ht="14.15" customHeight="1">
      <c r="AJ1263" s="367"/>
      <c r="AL1263" s="367"/>
    </row>
    <row r="1264" spans="36:38" s="368" customFormat="1" ht="14.15" customHeight="1">
      <c r="AJ1264" s="367"/>
      <c r="AL1264" s="367"/>
    </row>
    <row r="1265" spans="36:38" s="368" customFormat="1" ht="14.15" customHeight="1">
      <c r="AJ1265" s="367"/>
      <c r="AL1265" s="367"/>
    </row>
    <row r="1266" spans="36:38" s="368" customFormat="1" ht="14.15" customHeight="1">
      <c r="AJ1266" s="367"/>
      <c r="AL1266" s="367"/>
    </row>
    <row r="1267" spans="36:38" s="368" customFormat="1" ht="14.15" customHeight="1">
      <c r="AJ1267" s="367"/>
      <c r="AL1267" s="367"/>
    </row>
    <row r="1268" spans="36:38" s="368" customFormat="1" ht="14.15" customHeight="1">
      <c r="AJ1268" s="367"/>
      <c r="AL1268" s="367"/>
    </row>
    <row r="1269" spans="36:38" s="368" customFormat="1" ht="14.15" customHeight="1">
      <c r="AJ1269" s="367"/>
      <c r="AL1269" s="367"/>
    </row>
    <row r="1270" spans="36:38" s="368" customFormat="1" ht="14.15" customHeight="1">
      <c r="AJ1270" s="367"/>
      <c r="AL1270" s="367"/>
    </row>
    <row r="1271" spans="36:38" s="368" customFormat="1" ht="14.15" customHeight="1">
      <c r="AJ1271" s="367"/>
      <c r="AL1271" s="367"/>
    </row>
    <row r="1272" spans="36:38" s="368" customFormat="1" ht="14.15" customHeight="1">
      <c r="AJ1272" s="367"/>
      <c r="AL1272" s="367"/>
    </row>
    <row r="1273" spans="36:38" s="368" customFormat="1" ht="14.15" customHeight="1">
      <c r="AJ1273" s="367"/>
      <c r="AL1273" s="367"/>
    </row>
    <row r="1274" spans="36:38" s="368" customFormat="1" ht="14.15" customHeight="1">
      <c r="AJ1274" s="367"/>
      <c r="AL1274" s="367"/>
    </row>
    <row r="1275" spans="36:38" s="368" customFormat="1" ht="14.15" customHeight="1">
      <c r="AJ1275" s="367"/>
      <c r="AL1275" s="367"/>
    </row>
    <row r="1276" spans="36:38" s="368" customFormat="1" ht="14.15" customHeight="1">
      <c r="AJ1276" s="367"/>
      <c r="AL1276" s="367"/>
    </row>
    <row r="1277" spans="36:38" s="368" customFormat="1" ht="14.15" customHeight="1">
      <c r="AJ1277" s="367"/>
      <c r="AL1277" s="367"/>
    </row>
    <row r="1278" spans="36:38" s="368" customFormat="1" ht="14.15" customHeight="1">
      <c r="AJ1278" s="367"/>
      <c r="AL1278" s="367"/>
    </row>
    <row r="1279" spans="36:38" s="368" customFormat="1" ht="14.15" customHeight="1">
      <c r="AJ1279" s="367"/>
      <c r="AL1279" s="367"/>
    </row>
    <row r="1280" spans="36:38" s="368" customFormat="1" ht="14.15" customHeight="1">
      <c r="AJ1280" s="367"/>
      <c r="AL1280" s="367"/>
    </row>
    <row r="1281" spans="36:38" s="368" customFormat="1" ht="14.15" customHeight="1">
      <c r="AJ1281" s="367"/>
      <c r="AL1281" s="367"/>
    </row>
    <row r="1282" spans="36:38" s="368" customFormat="1" ht="14.15" customHeight="1">
      <c r="AJ1282" s="367"/>
      <c r="AL1282" s="367"/>
    </row>
    <row r="1283" spans="36:38" s="368" customFormat="1" ht="14.15" customHeight="1">
      <c r="AJ1283" s="367"/>
      <c r="AL1283" s="367"/>
    </row>
    <row r="1284" spans="36:38" s="368" customFormat="1" ht="14.15" customHeight="1">
      <c r="AJ1284" s="367"/>
      <c r="AL1284" s="367"/>
    </row>
    <row r="1285" spans="36:38" s="368" customFormat="1" ht="14.15" customHeight="1">
      <c r="AJ1285" s="367"/>
      <c r="AL1285" s="367"/>
    </row>
    <row r="1286" spans="36:38" s="368" customFormat="1" ht="14.15" customHeight="1">
      <c r="AJ1286" s="367"/>
      <c r="AL1286" s="367"/>
    </row>
    <row r="1287" spans="36:38" s="368" customFormat="1" ht="14.15" customHeight="1">
      <c r="AJ1287" s="367"/>
      <c r="AL1287" s="367"/>
    </row>
    <row r="1288" spans="36:38" s="368" customFormat="1" ht="14.15" customHeight="1">
      <c r="AJ1288" s="367"/>
      <c r="AL1288" s="367"/>
    </row>
    <row r="1289" spans="36:38" s="368" customFormat="1" ht="14.15" customHeight="1">
      <c r="AJ1289" s="367"/>
      <c r="AL1289" s="367"/>
    </row>
    <row r="1290" spans="36:38" s="368" customFormat="1" ht="14.15" customHeight="1">
      <c r="AJ1290" s="367"/>
      <c r="AL1290" s="367"/>
    </row>
    <row r="1291" spans="36:38" s="368" customFormat="1" ht="14.15" customHeight="1">
      <c r="AJ1291" s="367"/>
      <c r="AL1291" s="367"/>
    </row>
    <row r="1292" spans="36:38" s="368" customFormat="1" ht="14.15" customHeight="1">
      <c r="AJ1292" s="367"/>
      <c r="AL1292" s="367"/>
    </row>
    <row r="1293" spans="36:38" s="368" customFormat="1" ht="14.15" customHeight="1">
      <c r="AJ1293" s="367"/>
      <c r="AL1293" s="367"/>
    </row>
    <row r="1294" spans="36:38" s="368" customFormat="1" ht="14.15" customHeight="1">
      <c r="AJ1294" s="367"/>
      <c r="AL1294" s="367"/>
    </row>
    <row r="1295" spans="36:38" s="368" customFormat="1" ht="14.15" customHeight="1">
      <c r="AJ1295" s="367"/>
      <c r="AL1295" s="367"/>
    </row>
    <row r="1296" spans="36:38" s="368" customFormat="1" ht="14.15" customHeight="1">
      <c r="AJ1296" s="367"/>
      <c r="AL1296" s="367"/>
    </row>
    <row r="1297" spans="36:38" s="368" customFormat="1" ht="14.15" customHeight="1">
      <c r="AJ1297" s="367"/>
      <c r="AL1297" s="367"/>
    </row>
    <row r="1298" spans="36:38" s="368" customFormat="1" ht="14.15" customHeight="1">
      <c r="AJ1298" s="367"/>
      <c r="AL1298" s="367"/>
    </row>
    <row r="1299" spans="36:38" s="368" customFormat="1" ht="14.15" customHeight="1">
      <c r="AJ1299" s="367"/>
      <c r="AL1299" s="367"/>
    </row>
    <row r="1300" spans="36:38" s="368" customFormat="1" ht="14.15" customHeight="1">
      <c r="AJ1300" s="367"/>
      <c r="AL1300" s="367"/>
    </row>
    <row r="1301" spans="36:38" s="368" customFormat="1" ht="14.15" customHeight="1">
      <c r="AJ1301" s="367"/>
      <c r="AL1301" s="367"/>
    </row>
    <row r="1302" spans="36:38" s="368" customFormat="1" ht="14.15" customHeight="1">
      <c r="AJ1302" s="367"/>
      <c r="AL1302" s="367"/>
    </row>
    <row r="1303" spans="36:38" s="368" customFormat="1" ht="14.15" customHeight="1">
      <c r="AJ1303" s="367"/>
      <c r="AL1303" s="367"/>
    </row>
    <row r="1304" spans="36:38" s="368" customFormat="1" ht="14.15" customHeight="1">
      <c r="AJ1304" s="367"/>
      <c r="AL1304" s="367"/>
    </row>
    <row r="1305" spans="36:38" s="368" customFormat="1" ht="14.15" customHeight="1">
      <c r="AJ1305" s="367"/>
      <c r="AL1305" s="367"/>
    </row>
    <row r="1306" spans="36:38" s="368" customFormat="1" ht="14.15" customHeight="1">
      <c r="AJ1306" s="367"/>
      <c r="AL1306" s="367"/>
    </row>
    <row r="1307" spans="36:38" s="368" customFormat="1" ht="14.15" customHeight="1">
      <c r="AJ1307" s="367"/>
      <c r="AL1307" s="367"/>
    </row>
    <row r="1308" spans="36:38" s="368" customFormat="1" ht="14.15" customHeight="1">
      <c r="AJ1308" s="367"/>
      <c r="AL1308" s="367"/>
    </row>
    <row r="1309" spans="36:38" s="368" customFormat="1" ht="14.15" customHeight="1">
      <c r="AJ1309" s="367"/>
      <c r="AL1309" s="367"/>
    </row>
    <row r="1310" spans="36:38" s="368" customFormat="1" ht="14.15" customHeight="1">
      <c r="AJ1310" s="367"/>
      <c r="AL1310" s="367"/>
    </row>
    <row r="1311" spans="36:38" s="368" customFormat="1" ht="14.15" customHeight="1">
      <c r="AJ1311" s="367"/>
      <c r="AL1311" s="367"/>
    </row>
    <row r="1312" spans="36:38" s="368" customFormat="1" ht="14.15" customHeight="1">
      <c r="AJ1312" s="367"/>
      <c r="AL1312" s="367"/>
    </row>
    <row r="1313" spans="36:38" s="368" customFormat="1" ht="14.15" customHeight="1">
      <c r="AJ1313" s="367"/>
      <c r="AL1313" s="367"/>
    </row>
    <row r="1314" spans="36:38" s="368" customFormat="1" ht="14.15" customHeight="1">
      <c r="AJ1314" s="367"/>
      <c r="AL1314" s="367"/>
    </row>
    <row r="1315" spans="36:38" s="368" customFormat="1" ht="14.15" customHeight="1">
      <c r="AJ1315" s="367"/>
      <c r="AL1315" s="367"/>
    </row>
    <row r="1316" spans="36:38" s="368" customFormat="1" ht="14.15" customHeight="1">
      <c r="AJ1316" s="367"/>
      <c r="AL1316" s="367"/>
    </row>
    <row r="1317" spans="36:38" s="368" customFormat="1" ht="14.15" customHeight="1">
      <c r="AJ1317" s="367"/>
      <c r="AL1317" s="367"/>
    </row>
    <row r="1318" spans="36:38" s="368" customFormat="1" ht="14.15" customHeight="1">
      <c r="AJ1318" s="367"/>
      <c r="AL1318" s="367"/>
    </row>
    <row r="1319" spans="36:38" s="368" customFormat="1" ht="14.15" customHeight="1">
      <c r="AJ1319" s="367"/>
      <c r="AL1319" s="367"/>
    </row>
    <row r="1320" spans="36:38" s="368" customFormat="1" ht="14.15" customHeight="1">
      <c r="AJ1320" s="367"/>
      <c r="AL1320" s="367"/>
    </row>
    <row r="1321" spans="36:38" s="368" customFormat="1" ht="14.15" customHeight="1">
      <c r="AJ1321" s="367"/>
      <c r="AL1321" s="367"/>
    </row>
    <row r="1322" spans="36:38" s="368" customFormat="1" ht="14.15" customHeight="1">
      <c r="AJ1322" s="367"/>
      <c r="AL1322" s="367"/>
    </row>
    <row r="1323" spans="36:38" s="368" customFormat="1" ht="14.15" customHeight="1">
      <c r="AJ1323" s="367"/>
      <c r="AL1323" s="367"/>
    </row>
    <row r="1324" spans="36:38" s="368" customFormat="1" ht="14.15" customHeight="1">
      <c r="AJ1324" s="367"/>
      <c r="AL1324" s="367"/>
    </row>
    <row r="1325" spans="36:38" s="368" customFormat="1" ht="14.15" customHeight="1">
      <c r="AJ1325" s="367"/>
      <c r="AL1325" s="367"/>
    </row>
    <row r="1326" spans="36:38" s="368" customFormat="1" ht="14.15" customHeight="1">
      <c r="AJ1326" s="367"/>
      <c r="AL1326" s="367"/>
    </row>
    <row r="1327" spans="36:38" s="368" customFormat="1" ht="14.15" customHeight="1">
      <c r="AJ1327" s="367"/>
      <c r="AL1327" s="367"/>
    </row>
    <row r="1328" spans="36:38" s="368" customFormat="1" ht="14.15" customHeight="1">
      <c r="AJ1328" s="367"/>
      <c r="AL1328" s="367"/>
    </row>
    <row r="1329" spans="36:38" s="368" customFormat="1" ht="14.15" customHeight="1">
      <c r="AJ1329" s="367"/>
      <c r="AL1329" s="367"/>
    </row>
    <row r="1330" spans="36:38" s="368" customFormat="1" ht="14.15" customHeight="1">
      <c r="AJ1330" s="367"/>
      <c r="AL1330" s="367"/>
    </row>
    <row r="1331" spans="36:38" s="368" customFormat="1" ht="14.15" customHeight="1">
      <c r="AJ1331" s="367"/>
      <c r="AL1331" s="367"/>
    </row>
    <row r="1332" spans="36:38" s="368" customFormat="1" ht="14.15" customHeight="1">
      <c r="AJ1332" s="367"/>
      <c r="AL1332" s="367"/>
    </row>
    <row r="1333" spans="36:38" s="368" customFormat="1" ht="14.15" customHeight="1">
      <c r="AJ1333" s="367"/>
      <c r="AL1333" s="367"/>
    </row>
    <row r="1334" spans="36:38" s="368" customFormat="1" ht="14.15" customHeight="1">
      <c r="AJ1334" s="367"/>
      <c r="AL1334" s="367"/>
    </row>
    <row r="1335" spans="36:38" s="368" customFormat="1" ht="14.15" customHeight="1">
      <c r="AJ1335" s="367"/>
      <c r="AL1335" s="367"/>
    </row>
    <row r="1336" spans="36:38" s="368" customFormat="1" ht="14.15" customHeight="1">
      <c r="AJ1336" s="367"/>
      <c r="AL1336" s="367"/>
    </row>
    <row r="1337" spans="36:38" s="368" customFormat="1" ht="14.15" customHeight="1">
      <c r="AJ1337" s="367"/>
      <c r="AL1337" s="367"/>
    </row>
    <row r="1338" spans="36:38" s="368" customFormat="1" ht="14.15" customHeight="1">
      <c r="AJ1338" s="367"/>
      <c r="AL1338" s="367"/>
    </row>
    <row r="1339" spans="36:38" s="368" customFormat="1" ht="14.15" customHeight="1">
      <c r="AJ1339" s="367"/>
      <c r="AL1339" s="367"/>
    </row>
    <row r="1340" spans="36:38" s="368" customFormat="1" ht="14.15" customHeight="1">
      <c r="AJ1340" s="367"/>
      <c r="AL1340" s="367"/>
    </row>
    <row r="1341" spans="36:38" s="368" customFormat="1" ht="14.15" customHeight="1">
      <c r="AJ1341" s="367"/>
      <c r="AL1341" s="367"/>
    </row>
    <row r="1342" spans="36:38" s="368" customFormat="1" ht="14.15" customHeight="1">
      <c r="AJ1342" s="367"/>
      <c r="AL1342" s="367"/>
    </row>
    <row r="1343" spans="36:38" s="368" customFormat="1" ht="14.15" customHeight="1">
      <c r="AJ1343" s="367"/>
      <c r="AL1343" s="367"/>
    </row>
    <row r="1344" spans="36:38" s="368" customFormat="1" ht="14.15" customHeight="1">
      <c r="AJ1344" s="367"/>
      <c r="AL1344" s="367"/>
    </row>
    <row r="1345" spans="36:38" s="368" customFormat="1" ht="14.15" customHeight="1">
      <c r="AJ1345" s="367"/>
      <c r="AL1345" s="367"/>
    </row>
    <row r="1346" spans="36:38" s="368" customFormat="1" ht="14.15" customHeight="1">
      <c r="AJ1346" s="367"/>
      <c r="AL1346" s="367"/>
    </row>
    <row r="1347" spans="36:38" s="368" customFormat="1" ht="14.15" customHeight="1">
      <c r="AJ1347" s="367"/>
      <c r="AL1347" s="367"/>
    </row>
    <row r="1348" spans="36:38" s="368" customFormat="1" ht="14.15" customHeight="1">
      <c r="AJ1348" s="367"/>
      <c r="AL1348" s="367"/>
    </row>
    <row r="1349" spans="36:38" s="368" customFormat="1" ht="14.15" customHeight="1">
      <c r="AJ1349" s="367"/>
      <c r="AL1349" s="367"/>
    </row>
    <row r="1350" spans="36:38" s="368" customFormat="1" ht="14.15" customHeight="1">
      <c r="AJ1350" s="367"/>
      <c r="AL1350" s="367"/>
    </row>
    <row r="1351" spans="36:38" s="368" customFormat="1" ht="14.15" customHeight="1">
      <c r="AJ1351" s="367"/>
      <c r="AL1351" s="367"/>
    </row>
    <row r="1352" spans="36:38" s="368" customFormat="1" ht="14.15" customHeight="1">
      <c r="AJ1352" s="367"/>
      <c r="AL1352" s="367"/>
    </row>
    <row r="1353" spans="36:38" s="368" customFormat="1" ht="14.15" customHeight="1">
      <c r="AJ1353" s="367"/>
      <c r="AL1353" s="367"/>
    </row>
    <row r="1354" spans="36:38" s="368" customFormat="1" ht="14.15" customHeight="1">
      <c r="AJ1354" s="367"/>
      <c r="AL1354" s="367"/>
    </row>
    <row r="1355" spans="36:38" s="368" customFormat="1" ht="14.15" customHeight="1">
      <c r="AJ1355" s="367"/>
      <c r="AL1355" s="367"/>
    </row>
    <row r="1356" spans="36:38" s="368" customFormat="1" ht="14.15" customHeight="1">
      <c r="AJ1356" s="367"/>
      <c r="AL1356" s="367"/>
    </row>
    <row r="1357" spans="36:38" s="368" customFormat="1" ht="14.15" customHeight="1">
      <c r="AJ1357" s="367"/>
      <c r="AL1357" s="367"/>
    </row>
    <row r="1358" spans="36:38" s="368" customFormat="1" ht="14.15" customHeight="1">
      <c r="AJ1358" s="367"/>
      <c r="AL1358" s="367"/>
    </row>
    <row r="1359" spans="36:38" s="368" customFormat="1" ht="14.15" customHeight="1">
      <c r="AJ1359" s="367"/>
      <c r="AL1359" s="367"/>
    </row>
    <row r="1360" spans="36:38" s="368" customFormat="1" ht="14.15" customHeight="1">
      <c r="AJ1360" s="367"/>
      <c r="AL1360" s="367"/>
    </row>
    <row r="1361" spans="36:38" s="368" customFormat="1" ht="14.15" customHeight="1">
      <c r="AJ1361" s="367"/>
      <c r="AL1361" s="367"/>
    </row>
    <row r="1362" spans="36:38" s="368" customFormat="1" ht="14.15" customHeight="1">
      <c r="AJ1362" s="367"/>
      <c r="AL1362" s="367"/>
    </row>
    <row r="1363" spans="36:38" s="368" customFormat="1" ht="14.15" customHeight="1">
      <c r="AJ1363" s="367"/>
      <c r="AL1363" s="367"/>
    </row>
    <row r="1364" spans="36:38" s="368" customFormat="1" ht="14.15" customHeight="1">
      <c r="AJ1364" s="367"/>
      <c r="AL1364" s="367"/>
    </row>
    <row r="1365" spans="36:38" s="368" customFormat="1" ht="14.15" customHeight="1">
      <c r="AJ1365" s="367"/>
      <c r="AL1365" s="367"/>
    </row>
    <row r="1366" spans="36:38" s="368" customFormat="1" ht="14.15" customHeight="1">
      <c r="AJ1366" s="367"/>
      <c r="AL1366" s="367"/>
    </row>
    <row r="1367" spans="36:38" s="368" customFormat="1" ht="14.15" customHeight="1">
      <c r="AJ1367" s="367"/>
      <c r="AL1367" s="367"/>
    </row>
    <row r="1368" spans="36:38" s="368" customFormat="1" ht="14.15" customHeight="1">
      <c r="AJ1368" s="367"/>
      <c r="AL1368" s="367"/>
    </row>
    <row r="1369" spans="36:38" s="368" customFormat="1" ht="14.15" customHeight="1">
      <c r="AJ1369" s="367"/>
      <c r="AL1369" s="367"/>
    </row>
    <row r="1370" spans="36:38" s="368" customFormat="1" ht="14.15" customHeight="1">
      <c r="AJ1370" s="367"/>
      <c r="AL1370" s="367"/>
    </row>
    <row r="1371" spans="36:38" s="368" customFormat="1" ht="14.15" customHeight="1">
      <c r="AJ1371" s="367"/>
      <c r="AL1371" s="367"/>
    </row>
    <row r="1372" spans="36:38" s="368" customFormat="1" ht="14.15" customHeight="1">
      <c r="AJ1372" s="367"/>
      <c r="AL1372" s="367"/>
    </row>
    <row r="1373" spans="36:38" s="368" customFormat="1" ht="14.15" customHeight="1">
      <c r="AJ1373" s="367"/>
      <c r="AL1373" s="367"/>
    </row>
    <row r="1374" spans="36:38" s="368" customFormat="1" ht="14.15" customHeight="1">
      <c r="AJ1374" s="367"/>
      <c r="AL1374" s="367"/>
    </row>
    <row r="1375" spans="36:38" s="368" customFormat="1" ht="14.15" customHeight="1">
      <c r="AJ1375" s="367"/>
      <c r="AL1375" s="367"/>
    </row>
    <row r="1376" spans="36:38" s="368" customFormat="1" ht="14.15" customHeight="1">
      <c r="AJ1376" s="367"/>
      <c r="AL1376" s="367"/>
    </row>
    <row r="1377" spans="36:38" s="368" customFormat="1" ht="14.15" customHeight="1">
      <c r="AJ1377" s="367"/>
      <c r="AL1377" s="367"/>
    </row>
    <row r="1378" spans="36:38" s="368" customFormat="1" ht="14.15" customHeight="1">
      <c r="AJ1378" s="367"/>
      <c r="AL1378" s="367"/>
    </row>
    <row r="1379" spans="36:38" s="368" customFormat="1" ht="14.15" customHeight="1">
      <c r="AJ1379" s="367"/>
      <c r="AL1379" s="367"/>
    </row>
    <row r="1380" spans="36:38" s="368" customFormat="1" ht="14.15" customHeight="1">
      <c r="AJ1380" s="367"/>
      <c r="AL1380" s="367"/>
    </row>
    <row r="1381" spans="36:38" s="368" customFormat="1" ht="14.15" customHeight="1">
      <c r="AJ1381" s="367"/>
      <c r="AL1381" s="367"/>
    </row>
    <row r="1382" spans="36:38" s="368" customFormat="1" ht="14.15" customHeight="1">
      <c r="AJ1382" s="367"/>
      <c r="AL1382" s="367"/>
    </row>
    <row r="1383" spans="36:38" s="368" customFormat="1" ht="14.15" customHeight="1">
      <c r="AJ1383" s="367"/>
      <c r="AL1383" s="367"/>
    </row>
    <row r="1384" spans="36:38" s="368" customFormat="1" ht="14.15" customHeight="1">
      <c r="AJ1384" s="367"/>
      <c r="AL1384" s="367"/>
    </row>
    <row r="1385" spans="36:38" s="368" customFormat="1" ht="14.15" customHeight="1">
      <c r="AJ1385" s="367"/>
      <c r="AL1385" s="367"/>
    </row>
    <row r="1386" spans="36:38" s="368" customFormat="1" ht="14.15" customHeight="1">
      <c r="AJ1386" s="367"/>
      <c r="AL1386" s="367"/>
    </row>
    <row r="1387" spans="36:38" s="368" customFormat="1" ht="14.15" customHeight="1">
      <c r="AJ1387" s="367"/>
      <c r="AL1387" s="367"/>
    </row>
    <row r="1388" spans="36:38" s="368" customFormat="1" ht="14.15" customHeight="1">
      <c r="AJ1388" s="367"/>
      <c r="AL1388" s="367"/>
    </row>
    <row r="1389" spans="36:38" s="368" customFormat="1" ht="14.15" customHeight="1">
      <c r="AJ1389" s="367"/>
      <c r="AL1389" s="367"/>
    </row>
    <row r="1390" spans="36:38" s="368" customFormat="1" ht="14.15" customHeight="1">
      <c r="AJ1390" s="367"/>
      <c r="AL1390" s="367"/>
    </row>
    <row r="1391" spans="36:38" s="368" customFormat="1" ht="14.15" customHeight="1">
      <c r="AJ1391" s="367"/>
      <c r="AL1391" s="367"/>
    </row>
    <row r="1392" spans="36:38" s="368" customFormat="1" ht="14.15" customHeight="1">
      <c r="AJ1392" s="367"/>
      <c r="AL1392" s="367"/>
    </row>
    <row r="1393" spans="36:38" s="368" customFormat="1" ht="14.15" customHeight="1">
      <c r="AJ1393" s="367"/>
      <c r="AL1393" s="367"/>
    </row>
    <row r="1394" spans="36:38" s="368" customFormat="1" ht="14.15" customHeight="1">
      <c r="AJ1394" s="367"/>
      <c r="AL1394" s="367"/>
    </row>
    <row r="1395" spans="36:38" s="368" customFormat="1" ht="14.15" customHeight="1">
      <c r="AJ1395" s="367"/>
      <c r="AL1395" s="367"/>
    </row>
    <row r="1396" spans="36:38" s="368" customFormat="1" ht="14.15" customHeight="1">
      <c r="AJ1396" s="367"/>
      <c r="AL1396" s="367"/>
    </row>
    <row r="1397" spans="36:38" s="368" customFormat="1" ht="14.15" customHeight="1">
      <c r="AJ1397" s="367"/>
      <c r="AL1397" s="367"/>
    </row>
    <row r="1398" spans="36:38" s="368" customFormat="1" ht="14.15" customHeight="1">
      <c r="AJ1398" s="367"/>
      <c r="AL1398" s="367"/>
    </row>
    <row r="1399" spans="36:38" s="368" customFormat="1" ht="14.15" customHeight="1">
      <c r="AJ1399" s="367"/>
      <c r="AL1399" s="367"/>
    </row>
    <row r="1400" spans="36:38" s="368" customFormat="1" ht="14.15" customHeight="1">
      <c r="AJ1400" s="367"/>
      <c r="AL1400" s="367"/>
    </row>
    <row r="1401" spans="36:38" s="368" customFormat="1" ht="14.15" customHeight="1">
      <c r="AJ1401" s="367"/>
      <c r="AL1401" s="367"/>
    </row>
    <row r="1402" spans="36:38" s="368" customFormat="1" ht="14.15" customHeight="1">
      <c r="AJ1402" s="367"/>
      <c r="AL1402" s="367"/>
    </row>
    <row r="1403" spans="36:38" s="368" customFormat="1" ht="14.15" customHeight="1">
      <c r="AJ1403" s="367"/>
      <c r="AL1403" s="367"/>
    </row>
    <row r="1404" spans="36:38" s="368" customFormat="1" ht="14.15" customHeight="1">
      <c r="AJ1404" s="367"/>
      <c r="AL1404" s="367"/>
    </row>
    <row r="1405" spans="36:38" s="368" customFormat="1" ht="14.15" customHeight="1">
      <c r="AJ1405" s="367"/>
      <c r="AL1405" s="367"/>
    </row>
    <row r="1406" spans="36:38" s="368" customFormat="1" ht="14.15" customHeight="1">
      <c r="AJ1406" s="367"/>
      <c r="AL1406" s="367"/>
    </row>
    <row r="1407" spans="36:38" s="368" customFormat="1" ht="14.15" customHeight="1">
      <c r="AJ1407" s="367"/>
      <c r="AL1407" s="367"/>
    </row>
    <row r="1408" spans="36:38" s="368" customFormat="1" ht="14.15" customHeight="1">
      <c r="AJ1408" s="367"/>
      <c r="AL1408" s="367"/>
    </row>
    <row r="1409" spans="36:38" s="368" customFormat="1" ht="14.15" customHeight="1">
      <c r="AJ1409" s="367"/>
      <c r="AL1409" s="367"/>
    </row>
    <row r="1410" spans="36:38" s="368" customFormat="1" ht="14.15" customHeight="1">
      <c r="AJ1410" s="367"/>
      <c r="AL1410" s="367"/>
    </row>
    <row r="1411" spans="36:38" s="368" customFormat="1" ht="14.15" customHeight="1">
      <c r="AJ1411" s="367"/>
      <c r="AL1411" s="367"/>
    </row>
    <row r="1412" spans="36:38" s="368" customFormat="1" ht="14.15" customHeight="1">
      <c r="AJ1412" s="367"/>
      <c r="AL1412" s="367"/>
    </row>
    <row r="1413" spans="36:38" s="368" customFormat="1" ht="14.15" customHeight="1">
      <c r="AJ1413" s="367"/>
      <c r="AL1413" s="367"/>
    </row>
    <row r="1414" spans="36:38" s="368" customFormat="1" ht="14.15" customHeight="1">
      <c r="AJ1414" s="367"/>
      <c r="AL1414" s="367"/>
    </row>
    <row r="1415" spans="36:38" s="368" customFormat="1" ht="14.15" customHeight="1">
      <c r="AJ1415" s="367"/>
      <c r="AL1415" s="367"/>
    </row>
    <row r="1416" spans="36:38" s="368" customFormat="1" ht="14.15" customHeight="1">
      <c r="AJ1416" s="367"/>
      <c r="AL1416" s="367"/>
    </row>
    <row r="1417" spans="36:38" s="368" customFormat="1" ht="14.15" customHeight="1">
      <c r="AJ1417" s="367"/>
      <c r="AL1417" s="367"/>
    </row>
    <row r="1418" spans="36:38" s="368" customFormat="1" ht="14.15" customHeight="1">
      <c r="AJ1418" s="367"/>
      <c r="AL1418" s="367"/>
    </row>
    <row r="1419" spans="36:38" s="368" customFormat="1" ht="14.15" customHeight="1">
      <c r="AJ1419" s="367"/>
      <c r="AL1419" s="367"/>
    </row>
    <row r="1420" spans="36:38" s="368" customFormat="1" ht="14.15" customHeight="1">
      <c r="AJ1420" s="367"/>
      <c r="AL1420" s="367"/>
    </row>
    <row r="1421" spans="36:38" s="368" customFormat="1" ht="14.15" customHeight="1">
      <c r="AJ1421" s="367"/>
      <c r="AL1421" s="367"/>
    </row>
    <row r="1422" spans="36:38" s="368" customFormat="1" ht="14.15" customHeight="1">
      <c r="AJ1422" s="367"/>
      <c r="AL1422" s="367"/>
    </row>
    <row r="1423" spans="36:38" s="368" customFormat="1" ht="14.15" customHeight="1">
      <c r="AJ1423" s="367"/>
      <c r="AL1423" s="367"/>
    </row>
    <row r="1424" spans="36:38" s="368" customFormat="1" ht="14.15" customHeight="1">
      <c r="AJ1424" s="367"/>
      <c r="AL1424" s="367"/>
    </row>
    <row r="1425" spans="36:38" s="368" customFormat="1" ht="14.15" customHeight="1">
      <c r="AJ1425" s="367"/>
      <c r="AL1425" s="367"/>
    </row>
    <row r="1426" spans="36:38" s="368" customFormat="1" ht="14.15" customHeight="1">
      <c r="AJ1426" s="367"/>
      <c r="AL1426" s="367"/>
    </row>
    <row r="1427" spans="36:38" s="368" customFormat="1" ht="14.15" customHeight="1">
      <c r="AJ1427" s="367"/>
      <c r="AL1427" s="367"/>
    </row>
    <row r="1428" spans="36:38" s="368" customFormat="1" ht="14.15" customHeight="1">
      <c r="AJ1428" s="367"/>
      <c r="AL1428" s="367"/>
    </row>
    <row r="1429" spans="36:38" s="368" customFormat="1" ht="14.15" customHeight="1">
      <c r="AJ1429" s="367"/>
      <c r="AL1429" s="367"/>
    </row>
    <row r="1430" spans="36:38" s="368" customFormat="1" ht="14.15" customHeight="1">
      <c r="AJ1430" s="367"/>
      <c r="AL1430" s="367"/>
    </row>
    <row r="1431" spans="36:38" s="368" customFormat="1" ht="14.15" customHeight="1">
      <c r="AJ1431" s="367"/>
      <c r="AL1431" s="367"/>
    </row>
    <row r="1432" spans="36:38" s="368" customFormat="1" ht="14.15" customHeight="1">
      <c r="AJ1432" s="367"/>
      <c r="AL1432" s="367"/>
    </row>
    <row r="1433" spans="36:38" s="368" customFormat="1" ht="14.15" customHeight="1">
      <c r="AJ1433" s="367"/>
      <c r="AL1433" s="367"/>
    </row>
    <row r="1434" spans="36:38" s="368" customFormat="1" ht="14.15" customHeight="1">
      <c r="AJ1434" s="367"/>
      <c r="AL1434" s="367"/>
    </row>
    <row r="1435" spans="36:38" s="368" customFormat="1" ht="14.15" customHeight="1">
      <c r="AJ1435" s="367"/>
      <c r="AL1435" s="367"/>
    </row>
    <row r="1436" spans="36:38" s="368" customFormat="1" ht="14.15" customHeight="1">
      <c r="AJ1436" s="367"/>
      <c r="AL1436" s="367"/>
    </row>
    <row r="1437" spans="36:38" s="368" customFormat="1" ht="14.15" customHeight="1">
      <c r="AJ1437" s="367"/>
      <c r="AL1437" s="367"/>
    </row>
    <row r="1438" spans="36:38" s="368" customFormat="1" ht="14.15" customHeight="1">
      <c r="AJ1438" s="367"/>
      <c r="AL1438" s="367"/>
    </row>
    <row r="1439" spans="36:38" s="368" customFormat="1" ht="14.15" customHeight="1">
      <c r="AJ1439" s="367"/>
      <c r="AL1439" s="367"/>
    </row>
    <row r="1440" spans="36:38" s="368" customFormat="1" ht="14.15" customHeight="1">
      <c r="AJ1440" s="367"/>
      <c r="AL1440" s="367"/>
    </row>
    <row r="1441" spans="36:38" s="368" customFormat="1" ht="14.15" customHeight="1">
      <c r="AJ1441" s="367"/>
      <c r="AL1441" s="367"/>
    </row>
    <row r="1442" spans="36:38" s="368" customFormat="1" ht="14.15" customHeight="1">
      <c r="AJ1442" s="367"/>
      <c r="AL1442" s="367"/>
    </row>
    <row r="1443" spans="36:38" s="368" customFormat="1" ht="14.15" customHeight="1">
      <c r="AJ1443" s="367"/>
      <c r="AL1443" s="367"/>
    </row>
    <row r="1444" spans="36:38" s="368" customFormat="1" ht="14.15" customHeight="1">
      <c r="AJ1444" s="367"/>
      <c r="AL1444" s="367"/>
    </row>
    <row r="1445" spans="36:38" s="368" customFormat="1" ht="14.15" customHeight="1">
      <c r="AJ1445" s="367"/>
      <c r="AL1445" s="367"/>
    </row>
    <row r="1446" spans="36:38" s="368" customFormat="1" ht="14.15" customHeight="1">
      <c r="AJ1446" s="367"/>
      <c r="AL1446" s="367"/>
    </row>
    <row r="1447" spans="36:38" s="368" customFormat="1" ht="14.15" customHeight="1">
      <c r="AJ1447" s="367"/>
      <c r="AL1447" s="367"/>
    </row>
    <row r="1448" spans="36:38" s="368" customFormat="1" ht="14.15" customHeight="1">
      <c r="AJ1448" s="367"/>
      <c r="AL1448" s="367"/>
    </row>
    <row r="1449" spans="36:38" s="368" customFormat="1" ht="14.15" customHeight="1">
      <c r="AJ1449" s="367"/>
      <c r="AL1449" s="367"/>
    </row>
    <row r="1450" spans="36:38" s="368" customFormat="1" ht="14.15" customHeight="1">
      <c r="AJ1450" s="367"/>
      <c r="AL1450" s="367"/>
    </row>
    <row r="1451" spans="36:38" s="368" customFormat="1" ht="14.15" customHeight="1">
      <c r="AJ1451" s="367"/>
      <c r="AL1451" s="367"/>
    </row>
    <row r="1452" spans="36:38" s="368" customFormat="1" ht="14.15" customHeight="1">
      <c r="AJ1452" s="367"/>
      <c r="AL1452" s="367"/>
    </row>
    <row r="1453" spans="36:38" s="368" customFormat="1" ht="14.15" customHeight="1">
      <c r="AJ1453" s="367"/>
      <c r="AL1453" s="367"/>
    </row>
    <row r="1454" spans="36:38" s="368" customFormat="1" ht="14.15" customHeight="1">
      <c r="AJ1454" s="367"/>
      <c r="AL1454" s="367"/>
    </row>
    <row r="1455" spans="36:38" s="368" customFormat="1" ht="14.15" customHeight="1">
      <c r="AJ1455" s="367"/>
      <c r="AL1455" s="367"/>
    </row>
    <row r="1456" spans="36:38" s="368" customFormat="1" ht="14.15" customHeight="1">
      <c r="AJ1456" s="367"/>
      <c r="AL1456" s="367"/>
    </row>
    <row r="1457" spans="36:38" s="368" customFormat="1" ht="14.15" customHeight="1">
      <c r="AJ1457" s="367"/>
      <c r="AL1457" s="367"/>
    </row>
    <row r="1458" spans="36:38" s="368" customFormat="1" ht="14.15" customHeight="1">
      <c r="AJ1458" s="367"/>
      <c r="AL1458" s="367"/>
    </row>
    <row r="1459" spans="36:38" s="368" customFormat="1" ht="14.15" customHeight="1">
      <c r="AJ1459" s="367"/>
      <c r="AL1459" s="367"/>
    </row>
    <row r="1460" spans="36:38" s="368" customFormat="1" ht="14.15" customHeight="1">
      <c r="AJ1460" s="367"/>
      <c r="AL1460" s="367"/>
    </row>
    <row r="1461" spans="36:38" s="368" customFormat="1" ht="14.15" customHeight="1">
      <c r="AJ1461" s="367"/>
      <c r="AL1461" s="367"/>
    </row>
    <row r="1462" spans="36:38" s="368" customFormat="1" ht="14.15" customHeight="1">
      <c r="AJ1462" s="367"/>
      <c r="AL1462" s="367"/>
    </row>
    <row r="1463" spans="36:38" s="368" customFormat="1" ht="14.15" customHeight="1">
      <c r="AJ1463" s="367"/>
      <c r="AL1463" s="367"/>
    </row>
    <row r="1464" spans="36:38" s="368" customFormat="1" ht="14.15" customHeight="1">
      <c r="AJ1464" s="367"/>
      <c r="AL1464" s="367"/>
    </row>
    <row r="1465" spans="36:38" s="368" customFormat="1" ht="14.15" customHeight="1">
      <c r="AJ1465" s="367"/>
      <c r="AL1465" s="367"/>
    </row>
    <row r="1466" spans="36:38" s="368" customFormat="1" ht="14.15" customHeight="1">
      <c r="AJ1466" s="367"/>
      <c r="AL1466" s="367"/>
    </row>
    <row r="1467" spans="36:38" s="368" customFormat="1" ht="14.15" customHeight="1">
      <c r="AJ1467" s="367"/>
      <c r="AL1467" s="367"/>
    </row>
    <row r="1468" spans="36:38" s="368" customFormat="1" ht="14.15" customHeight="1">
      <c r="AJ1468" s="367"/>
      <c r="AL1468" s="367"/>
    </row>
    <row r="1469" spans="36:38" s="368" customFormat="1" ht="14.15" customHeight="1">
      <c r="AJ1469" s="367"/>
      <c r="AL1469" s="367"/>
    </row>
    <row r="1470" spans="36:38" s="368" customFormat="1" ht="14.15" customHeight="1">
      <c r="AJ1470" s="367"/>
      <c r="AL1470" s="367"/>
    </row>
    <row r="1471" spans="36:38" s="368" customFormat="1" ht="14.15" customHeight="1">
      <c r="AJ1471" s="367"/>
      <c r="AL1471" s="367"/>
    </row>
    <row r="1472" spans="36:38" s="368" customFormat="1" ht="14.15" customHeight="1">
      <c r="AJ1472" s="367"/>
      <c r="AL1472" s="367"/>
    </row>
    <row r="1473" spans="36:38" s="368" customFormat="1" ht="14.15" customHeight="1">
      <c r="AJ1473" s="367"/>
      <c r="AL1473" s="367"/>
    </row>
    <row r="1474" spans="36:38" s="368" customFormat="1" ht="14.15" customHeight="1">
      <c r="AJ1474" s="367"/>
      <c r="AL1474" s="367"/>
    </row>
    <row r="1475" spans="36:38" s="368" customFormat="1" ht="14.15" customHeight="1">
      <c r="AJ1475" s="367"/>
      <c r="AL1475" s="367"/>
    </row>
    <row r="1476" spans="36:38" s="368" customFormat="1" ht="14.15" customHeight="1">
      <c r="AJ1476" s="367"/>
      <c r="AL1476" s="367"/>
    </row>
    <row r="1477" spans="36:38" s="368" customFormat="1" ht="14.15" customHeight="1">
      <c r="AJ1477" s="367"/>
      <c r="AL1477" s="367"/>
    </row>
    <row r="1478" spans="36:38" s="368" customFormat="1" ht="14.15" customHeight="1">
      <c r="AJ1478" s="367"/>
      <c r="AL1478" s="367"/>
    </row>
    <row r="1479" spans="36:38" s="368" customFormat="1" ht="14.15" customHeight="1">
      <c r="AJ1479" s="367"/>
      <c r="AL1479" s="367"/>
    </row>
    <row r="1480" spans="36:38" s="368" customFormat="1" ht="14.15" customHeight="1">
      <c r="AJ1480" s="367"/>
      <c r="AL1480" s="367"/>
    </row>
    <row r="1481" spans="36:38" s="368" customFormat="1" ht="14.15" customHeight="1">
      <c r="AJ1481" s="367"/>
      <c r="AL1481" s="367"/>
    </row>
    <row r="1482" spans="36:38" s="368" customFormat="1" ht="14.15" customHeight="1">
      <c r="AJ1482" s="367"/>
      <c r="AL1482" s="367"/>
    </row>
    <row r="1483" spans="36:38" s="368" customFormat="1" ht="14.15" customHeight="1">
      <c r="AJ1483" s="367"/>
      <c r="AL1483" s="367"/>
    </row>
    <row r="1484" spans="36:38" s="368" customFormat="1" ht="14.15" customHeight="1">
      <c r="AJ1484" s="367"/>
      <c r="AL1484" s="367"/>
    </row>
    <row r="1485" spans="36:38" s="368" customFormat="1" ht="14.15" customHeight="1">
      <c r="AJ1485" s="367"/>
      <c r="AL1485" s="367"/>
    </row>
    <row r="1486" spans="36:38" s="368" customFormat="1" ht="14.15" customHeight="1">
      <c r="AJ1486" s="367"/>
      <c r="AL1486" s="367"/>
    </row>
    <row r="1487" spans="36:38" s="368" customFormat="1" ht="14.15" customHeight="1">
      <c r="AJ1487" s="367"/>
      <c r="AL1487" s="367"/>
    </row>
    <row r="1488" spans="36:38" s="368" customFormat="1" ht="14.15" customHeight="1">
      <c r="AJ1488" s="367"/>
      <c r="AL1488" s="367"/>
    </row>
    <row r="1489" spans="36:38" s="368" customFormat="1" ht="14.15" customHeight="1">
      <c r="AJ1489" s="367"/>
      <c r="AL1489" s="367"/>
    </row>
    <row r="1490" spans="36:38" s="368" customFormat="1" ht="14.15" customHeight="1">
      <c r="AJ1490" s="367"/>
      <c r="AL1490" s="367"/>
    </row>
    <row r="1491" spans="36:38" s="368" customFormat="1" ht="14.15" customHeight="1">
      <c r="AJ1491" s="367"/>
      <c r="AL1491" s="367"/>
    </row>
    <row r="1492" spans="36:38" s="368" customFormat="1" ht="14.15" customHeight="1">
      <c r="AJ1492" s="367"/>
      <c r="AL1492" s="367"/>
    </row>
    <row r="1493" spans="36:38" s="368" customFormat="1" ht="14.15" customHeight="1">
      <c r="AJ1493" s="367"/>
      <c r="AL1493" s="367"/>
    </row>
    <row r="1494" spans="36:38" s="368" customFormat="1" ht="14.15" customHeight="1">
      <c r="AJ1494" s="367"/>
      <c r="AL1494" s="367"/>
    </row>
    <row r="1495" spans="36:38" s="368" customFormat="1" ht="14.15" customHeight="1">
      <c r="AJ1495" s="367"/>
      <c r="AL1495" s="367"/>
    </row>
    <row r="1496" spans="36:38" s="368" customFormat="1" ht="14.15" customHeight="1">
      <c r="AJ1496" s="367"/>
      <c r="AL1496" s="367"/>
    </row>
    <row r="1497" spans="36:38" s="368" customFormat="1" ht="14.15" customHeight="1">
      <c r="AJ1497" s="367"/>
      <c r="AL1497" s="367"/>
    </row>
    <row r="1498" spans="36:38" s="368" customFormat="1" ht="14.15" customHeight="1">
      <c r="AJ1498" s="367"/>
      <c r="AL1498" s="367"/>
    </row>
    <row r="1499" spans="36:38" s="368" customFormat="1" ht="14.15" customHeight="1">
      <c r="AJ1499" s="367"/>
      <c r="AL1499" s="367"/>
    </row>
    <row r="1500" spans="36:38" s="368" customFormat="1" ht="14.15" customHeight="1">
      <c r="AJ1500" s="367"/>
      <c r="AL1500" s="367"/>
    </row>
    <row r="1501" spans="36:38" s="368" customFormat="1" ht="14.15" customHeight="1">
      <c r="AJ1501" s="367"/>
      <c r="AL1501" s="367"/>
    </row>
    <row r="1502" spans="36:38" s="368" customFormat="1" ht="14.15" customHeight="1">
      <c r="AJ1502" s="367"/>
      <c r="AL1502" s="367"/>
    </row>
    <row r="1503" spans="36:38" s="368" customFormat="1" ht="14.15" customHeight="1">
      <c r="AJ1503" s="367"/>
      <c r="AL1503" s="367"/>
    </row>
    <row r="1504" spans="36:38" s="368" customFormat="1" ht="14.15" customHeight="1">
      <c r="AJ1504" s="367"/>
      <c r="AL1504" s="367"/>
    </row>
    <row r="1505" spans="36:38" s="368" customFormat="1" ht="14.15" customHeight="1">
      <c r="AJ1505" s="367"/>
      <c r="AL1505" s="367"/>
    </row>
    <row r="1506" spans="36:38" s="368" customFormat="1" ht="14.15" customHeight="1">
      <c r="AJ1506" s="367"/>
      <c r="AL1506" s="367"/>
    </row>
    <row r="1507" spans="36:38" s="368" customFormat="1" ht="14.15" customHeight="1">
      <c r="AJ1507" s="367"/>
      <c r="AL1507" s="367"/>
    </row>
    <row r="1508" spans="36:38" s="368" customFormat="1" ht="14.15" customHeight="1">
      <c r="AJ1508" s="367"/>
      <c r="AL1508" s="367"/>
    </row>
    <row r="1509" spans="36:38" s="368" customFormat="1" ht="14.15" customHeight="1">
      <c r="AJ1509" s="367"/>
      <c r="AL1509" s="367"/>
    </row>
    <row r="1510" spans="36:38" s="368" customFormat="1" ht="14.15" customHeight="1">
      <c r="AJ1510" s="367"/>
      <c r="AL1510" s="367"/>
    </row>
    <row r="1511" spans="36:38" s="368" customFormat="1" ht="14.15" customHeight="1">
      <c r="AJ1511" s="367"/>
      <c r="AL1511" s="367"/>
    </row>
    <row r="1512" spans="36:38" s="368" customFormat="1" ht="14.15" customHeight="1">
      <c r="AJ1512" s="367"/>
      <c r="AL1512" s="367"/>
    </row>
    <row r="1513" spans="36:38" s="368" customFormat="1" ht="14.15" customHeight="1">
      <c r="AJ1513" s="367"/>
      <c r="AL1513" s="367"/>
    </row>
    <row r="1514" spans="36:38" s="368" customFormat="1" ht="14.15" customHeight="1">
      <c r="AJ1514" s="367"/>
      <c r="AL1514" s="367"/>
    </row>
    <row r="1515" spans="36:38" s="368" customFormat="1" ht="14.15" customHeight="1">
      <c r="AJ1515" s="367"/>
      <c r="AL1515" s="367"/>
    </row>
    <row r="1516" spans="36:38" s="368" customFormat="1" ht="14.15" customHeight="1">
      <c r="AJ1516" s="367"/>
      <c r="AL1516" s="367"/>
    </row>
    <row r="1517" spans="36:38" s="368" customFormat="1" ht="14.15" customHeight="1">
      <c r="AJ1517" s="367"/>
      <c r="AL1517" s="367"/>
    </row>
    <row r="1518" spans="36:38" s="368" customFormat="1" ht="14.15" customHeight="1">
      <c r="AJ1518" s="367"/>
      <c r="AL1518" s="367"/>
    </row>
    <row r="1519" spans="36:38" s="368" customFormat="1" ht="14.15" customHeight="1">
      <c r="AJ1519" s="367"/>
      <c r="AL1519" s="367"/>
    </row>
    <row r="1520" spans="36:38" s="368" customFormat="1" ht="14.15" customHeight="1">
      <c r="AJ1520" s="367"/>
      <c r="AL1520" s="367"/>
    </row>
    <row r="1521" spans="36:38" s="368" customFormat="1" ht="14.15" customHeight="1">
      <c r="AJ1521" s="367"/>
      <c r="AL1521" s="367"/>
    </row>
    <row r="1522" spans="36:38" s="368" customFormat="1" ht="14.15" customHeight="1">
      <c r="AJ1522" s="367"/>
      <c r="AL1522" s="367"/>
    </row>
    <row r="1523" spans="36:38" s="368" customFormat="1" ht="14.15" customHeight="1">
      <c r="AJ1523" s="367"/>
      <c r="AL1523" s="367"/>
    </row>
    <row r="1524" spans="36:38" s="368" customFormat="1" ht="14.15" customHeight="1">
      <c r="AJ1524" s="367"/>
      <c r="AL1524" s="367"/>
    </row>
    <row r="1525" spans="36:38" s="368" customFormat="1" ht="14.15" customHeight="1">
      <c r="AJ1525" s="367"/>
      <c r="AL1525" s="367"/>
    </row>
    <row r="1526" spans="36:38" s="368" customFormat="1" ht="14.15" customHeight="1">
      <c r="AJ1526" s="367"/>
      <c r="AL1526" s="367"/>
    </row>
    <row r="1527" spans="36:38" s="368" customFormat="1" ht="14.15" customHeight="1">
      <c r="AJ1527" s="367"/>
      <c r="AL1527" s="367"/>
    </row>
    <row r="1528" spans="36:38" s="368" customFormat="1" ht="14.15" customHeight="1">
      <c r="AJ1528" s="367"/>
      <c r="AL1528" s="367"/>
    </row>
    <row r="1529" spans="36:38" s="368" customFormat="1" ht="14.15" customHeight="1">
      <c r="AJ1529" s="367"/>
      <c r="AL1529" s="367"/>
    </row>
    <row r="1530" spans="36:38" s="368" customFormat="1" ht="14.15" customHeight="1">
      <c r="AJ1530" s="367"/>
      <c r="AL1530" s="367"/>
    </row>
    <row r="1531" spans="36:38" s="368" customFormat="1" ht="14.15" customHeight="1">
      <c r="AJ1531" s="367"/>
      <c r="AL1531" s="367"/>
    </row>
    <row r="1532" spans="36:38" s="368" customFormat="1" ht="14.15" customHeight="1">
      <c r="AJ1532" s="367"/>
      <c r="AL1532" s="367"/>
    </row>
    <row r="1533" spans="36:38" s="368" customFormat="1" ht="14.15" customHeight="1">
      <c r="AJ1533" s="367"/>
      <c r="AL1533" s="367"/>
    </row>
    <row r="1534" spans="36:38" s="368" customFormat="1" ht="14.15" customHeight="1">
      <c r="AJ1534" s="367"/>
      <c r="AL1534" s="367"/>
    </row>
    <row r="1535" spans="36:38" s="368" customFormat="1" ht="14.15" customHeight="1">
      <c r="AJ1535" s="367"/>
      <c r="AL1535" s="367"/>
    </row>
    <row r="1536" spans="36:38" s="368" customFormat="1" ht="14.15" customHeight="1">
      <c r="AJ1536" s="367"/>
      <c r="AL1536" s="367"/>
    </row>
    <row r="1537" spans="36:38" s="368" customFormat="1" ht="14.15" customHeight="1">
      <c r="AJ1537" s="367"/>
      <c r="AL1537" s="367"/>
    </row>
    <row r="1538" spans="36:38" s="368" customFormat="1" ht="14.15" customHeight="1">
      <c r="AJ1538" s="367"/>
      <c r="AL1538" s="367"/>
    </row>
    <row r="1539" spans="36:38" s="368" customFormat="1" ht="14.15" customHeight="1">
      <c r="AJ1539" s="367"/>
      <c r="AL1539" s="367"/>
    </row>
    <row r="1540" spans="36:38" s="368" customFormat="1" ht="14.15" customHeight="1">
      <c r="AJ1540" s="367"/>
      <c r="AL1540" s="367"/>
    </row>
    <row r="1541" spans="36:38" s="368" customFormat="1" ht="14.15" customHeight="1">
      <c r="AJ1541" s="367"/>
      <c r="AL1541" s="367"/>
    </row>
    <row r="1542" spans="36:38" s="368" customFormat="1" ht="14.15" customHeight="1">
      <c r="AJ1542" s="367"/>
      <c r="AL1542" s="367"/>
    </row>
    <row r="1543" spans="36:38" s="368" customFormat="1" ht="14.15" customHeight="1">
      <c r="AJ1543" s="367"/>
      <c r="AL1543" s="367"/>
    </row>
    <row r="1544" spans="36:38" s="368" customFormat="1" ht="14.15" customHeight="1">
      <c r="AJ1544" s="367"/>
      <c r="AL1544" s="367"/>
    </row>
    <row r="1545" spans="36:38" s="368" customFormat="1" ht="14.15" customHeight="1">
      <c r="AJ1545" s="367"/>
      <c r="AL1545" s="367"/>
    </row>
    <row r="1546" spans="36:38" s="368" customFormat="1" ht="14.15" customHeight="1">
      <c r="AJ1546" s="367"/>
      <c r="AL1546" s="367"/>
    </row>
    <row r="1547" spans="36:38" s="368" customFormat="1" ht="14.15" customHeight="1">
      <c r="AJ1547" s="367"/>
      <c r="AL1547" s="367"/>
    </row>
    <row r="1548" spans="36:38" s="368" customFormat="1" ht="14.15" customHeight="1">
      <c r="AJ1548" s="367"/>
      <c r="AL1548" s="367"/>
    </row>
    <row r="1549" spans="36:38" s="368" customFormat="1" ht="14.15" customHeight="1">
      <c r="AJ1549" s="367"/>
      <c r="AL1549" s="367"/>
    </row>
    <row r="1550" spans="36:38" s="368" customFormat="1" ht="14.15" customHeight="1">
      <c r="AJ1550" s="367"/>
      <c r="AL1550" s="367"/>
    </row>
    <row r="1551" spans="36:38" s="368" customFormat="1" ht="14.15" customHeight="1">
      <c r="AJ1551" s="367"/>
      <c r="AL1551" s="367"/>
    </row>
    <row r="1552" spans="36:38" s="368" customFormat="1" ht="14.15" customHeight="1">
      <c r="AJ1552" s="367"/>
      <c r="AL1552" s="367"/>
    </row>
    <row r="1553" spans="36:38" s="368" customFormat="1" ht="14.15" customHeight="1">
      <c r="AJ1553" s="367"/>
      <c r="AL1553" s="367"/>
    </row>
    <row r="1554" spans="36:38" s="368" customFormat="1" ht="14.15" customHeight="1">
      <c r="AJ1554" s="367"/>
      <c r="AL1554" s="367"/>
    </row>
    <row r="1555" spans="36:38" s="368" customFormat="1" ht="14.15" customHeight="1">
      <c r="AJ1555" s="367"/>
      <c r="AL1555" s="367"/>
    </row>
    <row r="1556" spans="36:38" s="368" customFormat="1" ht="14.15" customHeight="1">
      <c r="AJ1556" s="367"/>
      <c r="AL1556" s="367"/>
    </row>
    <row r="1557" spans="36:38" s="368" customFormat="1" ht="14.15" customHeight="1">
      <c r="AJ1557" s="367"/>
      <c r="AL1557" s="367"/>
    </row>
    <row r="1558" spans="36:38" s="368" customFormat="1" ht="14.15" customHeight="1">
      <c r="AJ1558" s="367"/>
      <c r="AL1558" s="367"/>
    </row>
    <row r="1559" spans="36:38" s="368" customFormat="1" ht="14.15" customHeight="1">
      <c r="AJ1559" s="367"/>
      <c r="AL1559" s="367"/>
    </row>
    <row r="1560" spans="36:38" s="368" customFormat="1" ht="14.15" customHeight="1">
      <c r="AJ1560" s="367"/>
      <c r="AL1560" s="367"/>
    </row>
    <row r="1561" spans="36:38" s="368" customFormat="1" ht="14.15" customHeight="1">
      <c r="AJ1561" s="367"/>
      <c r="AL1561" s="367"/>
    </row>
    <row r="1562" spans="36:38" s="368" customFormat="1" ht="14.15" customHeight="1">
      <c r="AJ1562" s="367"/>
      <c r="AL1562" s="367"/>
    </row>
    <row r="1563" spans="36:38" s="368" customFormat="1" ht="14.15" customHeight="1">
      <c r="AJ1563" s="367"/>
      <c r="AL1563" s="367"/>
    </row>
    <row r="1564" spans="36:38" s="368" customFormat="1" ht="14.15" customHeight="1">
      <c r="AJ1564" s="367"/>
      <c r="AL1564" s="367"/>
    </row>
    <row r="1565" spans="36:38" s="368" customFormat="1" ht="14.15" customHeight="1">
      <c r="AJ1565" s="367"/>
      <c r="AL1565" s="367"/>
    </row>
    <row r="1566" spans="36:38" s="368" customFormat="1" ht="14.15" customHeight="1">
      <c r="AJ1566" s="367"/>
      <c r="AL1566" s="367"/>
    </row>
    <row r="1567" spans="36:38" s="368" customFormat="1" ht="14.15" customHeight="1">
      <c r="AJ1567" s="367"/>
      <c r="AL1567" s="367"/>
    </row>
    <row r="1568" spans="36:38" s="368" customFormat="1" ht="14.15" customHeight="1">
      <c r="AJ1568" s="367"/>
      <c r="AL1568" s="367"/>
    </row>
    <row r="1569" spans="36:38" s="368" customFormat="1" ht="14.15" customHeight="1">
      <c r="AJ1569" s="367"/>
      <c r="AL1569" s="367"/>
    </row>
    <row r="1570" spans="36:38" s="368" customFormat="1" ht="14.15" customHeight="1">
      <c r="AJ1570" s="367"/>
      <c r="AL1570" s="367"/>
    </row>
    <row r="1571" spans="36:38" s="368" customFormat="1" ht="14.15" customHeight="1">
      <c r="AJ1571" s="367"/>
      <c r="AL1571" s="367"/>
    </row>
    <row r="1572" spans="36:38" s="368" customFormat="1" ht="14.15" customHeight="1">
      <c r="AJ1572" s="367"/>
      <c r="AL1572" s="367"/>
    </row>
    <row r="1573" spans="36:38" s="368" customFormat="1" ht="14.15" customHeight="1">
      <c r="AJ1573" s="367"/>
      <c r="AL1573" s="367"/>
    </row>
    <row r="1574" spans="36:38" s="368" customFormat="1" ht="14.15" customHeight="1">
      <c r="AJ1574" s="367"/>
      <c r="AL1574" s="367"/>
    </row>
    <row r="1575" spans="36:38" s="368" customFormat="1" ht="14.15" customHeight="1">
      <c r="AJ1575" s="367"/>
      <c r="AL1575" s="367"/>
    </row>
    <row r="1576" spans="36:38" s="368" customFormat="1" ht="14.15" customHeight="1">
      <c r="AJ1576" s="367"/>
      <c r="AL1576" s="367"/>
    </row>
    <row r="1577" spans="36:38" s="368" customFormat="1" ht="14.15" customHeight="1">
      <c r="AJ1577" s="367"/>
      <c r="AL1577" s="367"/>
    </row>
    <row r="1578" spans="36:38" s="368" customFormat="1" ht="14.15" customHeight="1">
      <c r="AJ1578" s="367"/>
      <c r="AL1578" s="367"/>
    </row>
    <row r="1579" spans="36:38" s="368" customFormat="1" ht="14.15" customHeight="1">
      <c r="AJ1579" s="367"/>
      <c r="AL1579" s="367"/>
    </row>
    <row r="1580" spans="36:38" s="368" customFormat="1" ht="14.15" customHeight="1">
      <c r="AJ1580" s="367"/>
      <c r="AL1580" s="367"/>
    </row>
    <row r="1581" spans="36:38" s="368" customFormat="1" ht="14.15" customHeight="1">
      <c r="AJ1581" s="367"/>
      <c r="AL1581" s="367"/>
    </row>
    <row r="1582" spans="36:38" s="368" customFormat="1" ht="14.15" customHeight="1">
      <c r="AJ1582" s="367"/>
      <c r="AL1582" s="367"/>
    </row>
    <row r="1583" spans="36:38" s="368" customFormat="1" ht="14.15" customHeight="1">
      <c r="AJ1583" s="367"/>
      <c r="AL1583" s="367"/>
    </row>
    <row r="1584" spans="36:38" s="368" customFormat="1" ht="14.15" customHeight="1">
      <c r="AJ1584" s="367"/>
      <c r="AL1584" s="367"/>
    </row>
    <row r="1585" spans="36:38" s="368" customFormat="1" ht="14.15" customHeight="1">
      <c r="AJ1585" s="367"/>
      <c r="AL1585" s="367"/>
    </row>
    <row r="1586" spans="36:38" s="368" customFormat="1" ht="14.15" customHeight="1">
      <c r="AJ1586" s="367"/>
      <c r="AL1586" s="367"/>
    </row>
    <row r="1587" spans="36:38" s="368" customFormat="1" ht="14.15" customHeight="1">
      <c r="AJ1587" s="367"/>
      <c r="AL1587" s="367"/>
    </row>
    <row r="1588" spans="36:38" s="368" customFormat="1" ht="14.15" customHeight="1">
      <c r="AJ1588" s="367"/>
      <c r="AL1588" s="367"/>
    </row>
    <row r="1589" spans="36:38" s="368" customFormat="1" ht="14.15" customHeight="1">
      <c r="AJ1589" s="367"/>
      <c r="AL1589" s="367"/>
    </row>
    <row r="1590" spans="36:38" s="368" customFormat="1" ht="14.15" customHeight="1">
      <c r="AJ1590" s="367"/>
      <c r="AL1590" s="367"/>
    </row>
    <row r="1591" spans="36:38" s="368" customFormat="1" ht="14.15" customHeight="1">
      <c r="AJ1591" s="367"/>
      <c r="AL1591" s="367"/>
    </row>
    <row r="1592" spans="36:38" s="368" customFormat="1" ht="14.15" customHeight="1">
      <c r="AJ1592" s="367"/>
      <c r="AL1592" s="367"/>
    </row>
    <row r="1593" spans="36:38" s="368" customFormat="1" ht="14.15" customHeight="1">
      <c r="AJ1593" s="367"/>
      <c r="AL1593" s="367"/>
    </row>
    <row r="1594" spans="36:38" s="368" customFormat="1" ht="14.15" customHeight="1">
      <c r="AJ1594" s="367"/>
      <c r="AL1594" s="367"/>
    </row>
    <row r="1595" spans="36:38" s="368" customFormat="1" ht="14.15" customHeight="1">
      <c r="AJ1595" s="367"/>
      <c r="AL1595" s="367"/>
    </row>
    <row r="1596" spans="36:38" s="368" customFormat="1" ht="14.15" customHeight="1">
      <c r="AJ1596" s="367"/>
      <c r="AL1596" s="367"/>
    </row>
    <row r="1597" spans="36:38" s="368" customFormat="1" ht="14.15" customHeight="1">
      <c r="AJ1597" s="367"/>
      <c r="AL1597" s="367"/>
    </row>
    <row r="1598" spans="36:38" s="368" customFormat="1" ht="14.15" customHeight="1">
      <c r="AJ1598" s="367"/>
      <c r="AL1598" s="367"/>
    </row>
    <row r="1599" spans="36:38" s="368" customFormat="1" ht="14.15" customHeight="1">
      <c r="AJ1599" s="367"/>
      <c r="AL1599" s="367"/>
    </row>
    <row r="1600" spans="36:38" s="368" customFormat="1" ht="14.15" customHeight="1">
      <c r="AJ1600" s="367"/>
      <c r="AL1600" s="367"/>
    </row>
    <row r="1601" spans="36:38" s="368" customFormat="1" ht="14.15" customHeight="1">
      <c r="AJ1601" s="367"/>
      <c r="AL1601" s="367"/>
    </row>
    <row r="1602" spans="36:38" s="368" customFormat="1" ht="14.15" customHeight="1">
      <c r="AJ1602" s="367"/>
      <c r="AL1602" s="367"/>
    </row>
    <row r="1603" spans="36:38" s="368" customFormat="1" ht="14.15" customHeight="1">
      <c r="AJ1603" s="367"/>
      <c r="AL1603" s="367"/>
    </row>
    <row r="1604" spans="36:38" s="368" customFormat="1" ht="14.15" customHeight="1">
      <c r="AJ1604" s="367"/>
      <c r="AL1604" s="367"/>
    </row>
    <row r="1605" spans="36:38" s="368" customFormat="1" ht="14.15" customHeight="1">
      <c r="AJ1605" s="367"/>
      <c r="AL1605" s="367"/>
    </row>
    <row r="1606" spans="36:38" s="368" customFormat="1" ht="14.15" customHeight="1">
      <c r="AJ1606" s="367"/>
      <c r="AL1606" s="367"/>
    </row>
    <row r="1607" spans="36:38" s="368" customFormat="1" ht="14.15" customHeight="1">
      <c r="AJ1607" s="367"/>
      <c r="AL1607" s="367"/>
    </row>
    <row r="1608" spans="36:38" s="368" customFormat="1" ht="14.15" customHeight="1">
      <c r="AJ1608" s="367"/>
      <c r="AL1608" s="367"/>
    </row>
    <row r="1609" spans="36:38" s="368" customFormat="1" ht="14.15" customHeight="1">
      <c r="AJ1609" s="367"/>
      <c r="AL1609" s="367"/>
    </row>
    <row r="1610" spans="36:38" s="368" customFormat="1" ht="14.15" customHeight="1">
      <c r="AJ1610" s="367"/>
      <c r="AL1610" s="367"/>
    </row>
    <row r="1611" spans="36:38" s="368" customFormat="1" ht="14.15" customHeight="1">
      <c r="AJ1611" s="367"/>
      <c r="AL1611" s="367"/>
    </row>
    <row r="1612" spans="36:38" s="368" customFormat="1" ht="14.15" customHeight="1">
      <c r="AJ1612" s="367"/>
      <c r="AL1612" s="367"/>
    </row>
    <row r="1613" spans="36:38" s="368" customFormat="1" ht="14.15" customHeight="1">
      <c r="AJ1613" s="367"/>
      <c r="AL1613" s="367"/>
    </row>
    <row r="1614" spans="36:38" s="368" customFormat="1" ht="14.15" customHeight="1">
      <c r="AJ1614" s="367"/>
      <c r="AL1614" s="367"/>
    </row>
    <row r="1615" spans="36:38" s="368" customFormat="1" ht="14.15" customHeight="1">
      <c r="AJ1615" s="367"/>
      <c r="AL1615" s="367"/>
    </row>
    <row r="1616" spans="36:38" s="368" customFormat="1" ht="14.15" customHeight="1">
      <c r="AJ1616" s="367"/>
      <c r="AL1616" s="367"/>
    </row>
    <row r="1617" spans="36:38" s="368" customFormat="1" ht="14.15" customHeight="1">
      <c r="AJ1617" s="367"/>
      <c r="AL1617" s="367"/>
    </row>
    <row r="1618" spans="36:38" s="368" customFormat="1" ht="14.15" customHeight="1">
      <c r="AJ1618" s="367"/>
      <c r="AL1618" s="367"/>
    </row>
    <row r="1619" spans="36:38" s="368" customFormat="1" ht="14.15" customHeight="1">
      <c r="AJ1619" s="367"/>
      <c r="AL1619" s="367"/>
    </row>
    <row r="1620" spans="36:38" s="368" customFormat="1" ht="14.15" customHeight="1">
      <c r="AJ1620" s="367"/>
      <c r="AL1620" s="367"/>
    </row>
    <row r="1621" spans="36:38" s="368" customFormat="1" ht="14.15" customHeight="1">
      <c r="AJ1621" s="367"/>
      <c r="AL1621" s="367"/>
    </row>
    <row r="1622" spans="36:38" s="368" customFormat="1" ht="14.15" customHeight="1">
      <c r="AJ1622" s="367"/>
      <c r="AL1622" s="367"/>
    </row>
    <row r="1623" spans="36:38" s="368" customFormat="1" ht="14.15" customHeight="1">
      <c r="AJ1623" s="367"/>
      <c r="AL1623" s="367"/>
    </row>
    <row r="1624" spans="36:38" s="368" customFormat="1" ht="14.15" customHeight="1">
      <c r="AJ1624" s="367"/>
      <c r="AL1624" s="367"/>
    </row>
    <row r="1625" spans="36:38" s="368" customFormat="1" ht="14.15" customHeight="1">
      <c r="AJ1625" s="367"/>
      <c r="AL1625" s="367"/>
    </row>
    <row r="1626" spans="36:38" s="368" customFormat="1" ht="14.15" customHeight="1">
      <c r="AJ1626" s="367"/>
      <c r="AL1626" s="367"/>
    </row>
    <row r="1627" spans="36:38" s="368" customFormat="1" ht="14.15" customHeight="1">
      <c r="AJ1627" s="367"/>
      <c r="AL1627" s="367"/>
    </row>
    <row r="1628" spans="36:38" s="368" customFormat="1" ht="14.15" customHeight="1">
      <c r="AJ1628" s="367"/>
      <c r="AL1628" s="367"/>
    </row>
    <row r="1629" spans="36:38" s="368" customFormat="1" ht="14.15" customHeight="1">
      <c r="AJ1629" s="367"/>
      <c r="AL1629" s="367"/>
    </row>
    <row r="1630" spans="36:38" s="368" customFormat="1" ht="14.15" customHeight="1">
      <c r="AJ1630" s="367"/>
      <c r="AL1630" s="367"/>
    </row>
    <row r="1631" spans="36:38" s="368" customFormat="1" ht="14.15" customHeight="1">
      <c r="AJ1631" s="367"/>
      <c r="AL1631" s="367"/>
    </row>
    <row r="1632" spans="36:38" s="368" customFormat="1" ht="14.15" customHeight="1">
      <c r="AJ1632" s="367"/>
      <c r="AL1632" s="367"/>
    </row>
    <row r="1633" spans="36:38" s="368" customFormat="1" ht="14.15" customHeight="1">
      <c r="AJ1633" s="367"/>
      <c r="AL1633" s="367"/>
    </row>
    <row r="1634" spans="36:38" s="368" customFormat="1" ht="14.15" customHeight="1">
      <c r="AJ1634" s="367"/>
      <c r="AL1634" s="367"/>
    </row>
    <row r="1635" spans="36:38" s="368" customFormat="1" ht="14.15" customHeight="1">
      <c r="AJ1635" s="367"/>
      <c r="AL1635" s="367"/>
    </row>
    <row r="1636" spans="36:38" s="368" customFormat="1" ht="14.15" customHeight="1">
      <c r="AJ1636" s="367"/>
      <c r="AL1636" s="367"/>
    </row>
    <row r="1637" spans="36:38" s="368" customFormat="1" ht="14.15" customHeight="1">
      <c r="AJ1637" s="367"/>
      <c r="AL1637" s="367"/>
    </row>
    <row r="1638" spans="36:38" s="368" customFormat="1" ht="14.15" customHeight="1">
      <c r="AJ1638" s="367"/>
      <c r="AL1638" s="367"/>
    </row>
    <row r="1639" spans="36:38" s="368" customFormat="1" ht="14.15" customHeight="1">
      <c r="AJ1639" s="367"/>
      <c r="AL1639" s="367"/>
    </row>
    <row r="1640" spans="36:38" s="368" customFormat="1" ht="14.15" customHeight="1">
      <c r="AJ1640" s="367"/>
      <c r="AL1640" s="367"/>
    </row>
    <row r="1641" spans="36:38" s="368" customFormat="1" ht="14.15" customHeight="1">
      <c r="AJ1641" s="367"/>
      <c r="AL1641" s="367"/>
    </row>
    <row r="1642" spans="36:38" s="368" customFormat="1" ht="14.15" customHeight="1">
      <c r="AJ1642" s="367"/>
      <c r="AL1642" s="367"/>
    </row>
    <row r="1643" spans="36:38" s="368" customFormat="1" ht="14.15" customHeight="1">
      <c r="AJ1643" s="367"/>
      <c r="AL1643" s="367"/>
    </row>
    <row r="1644" spans="36:38" s="368" customFormat="1" ht="14.15" customHeight="1">
      <c r="AJ1644" s="367"/>
      <c r="AL1644" s="367"/>
    </row>
    <row r="1645" spans="36:38" s="368" customFormat="1" ht="14.15" customHeight="1">
      <c r="AJ1645" s="367"/>
      <c r="AL1645" s="367"/>
    </row>
    <row r="1646" spans="36:38" s="368" customFormat="1" ht="14.15" customHeight="1">
      <c r="AJ1646" s="367"/>
      <c r="AL1646" s="367"/>
    </row>
    <row r="1647" spans="36:38" s="368" customFormat="1" ht="14.15" customHeight="1">
      <c r="AJ1647" s="367"/>
      <c r="AL1647" s="367"/>
    </row>
    <row r="1648" spans="36:38" s="368" customFormat="1" ht="14.15" customHeight="1">
      <c r="AJ1648" s="367"/>
      <c r="AL1648" s="367"/>
    </row>
    <row r="1649" spans="36:38" s="368" customFormat="1" ht="14.15" customHeight="1">
      <c r="AJ1649" s="367"/>
      <c r="AL1649" s="367"/>
    </row>
    <row r="1650" spans="36:38" s="368" customFormat="1" ht="14.15" customHeight="1">
      <c r="AJ1650" s="367"/>
      <c r="AL1650" s="367"/>
    </row>
    <row r="1651" spans="36:38" s="368" customFormat="1" ht="14.15" customHeight="1">
      <c r="AJ1651" s="367"/>
      <c r="AL1651" s="367"/>
    </row>
    <row r="1652" spans="36:38" s="368" customFormat="1" ht="14.15" customHeight="1">
      <c r="AJ1652" s="367"/>
      <c r="AL1652" s="367"/>
    </row>
    <row r="1653" spans="36:38" s="368" customFormat="1" ht="14.15" customHeight="1">
      <c r="AJ1653" s="367"/>
      <c r="AL1653" s="367"/>
    </row>
    <row r="1654" spans="36:38" s="368" customFormat="1" ht="14.15" customHeight="1">
      <c r="AJ1654" s="367"/>
      <c r="AL1654" s="367"/>
    </row>
    <row r="1655" spans="36:38" s="368" customFormat="1" ht="14.15" customHeight="1">
      <c r="AJ1655" s="367"/>
      <c r="AL1655" s="367"/>
    </row>
    <row r="1656" spans="36:38" s="368" customFormat="1" ht="14.15" customHeight="1">
      <c r="AJ1656" s="367"/>
      <c r="AL1656" s="367"/>
    </row>
    <row r="1657" spans="36:38" s="368" customFormat="1" ht="14.15" customHeight="1">
      <c r="AJ1657" s="367"/>
      <c r="AL1657" s="367"/>
    </row>
    <row r="1658" spans="36:38" s="368" customFormat="1" ht="14.15" customHeight="1">
      <c r="AJ1658" s="367"/>
      <c r="AL1658" s="367"/>
    </row>
    <row r="1659" spans="36:38" s="368" customFormat="1" ht="14.15" customHeight="1">
      <c r="AJ1659" s="367"/>
      <c r="AL1659" s="367"/>
    </row>
    <row r="1660" spans="36:38" s="368" customFormat="1" ht="14.15" customHeight="1">
      <c r="AJ1660" s="367"/>
      <c r="AL1660" s="367"/>
    </row>
    <row r="1661" spans="36:38" s="368" customFormat="1" ht="14.15" customHeight="1">
      <c r="AJ1661" s="367"/>
      <c r="AL1661" s="367"/>
    </row>
    <row r="1662" spans="36:38" s="368" customFormat="1" ht="14.15" customHeight="1">
      <c r="AJ1662" s="367"/>
      <c r="AL1662" s="367"/>
    </row>
    <row r="1663" spans="36:38" s="368" customFormat="1" ht="14.15" customHeight="1">
      <c r="AJ1663" s="367"/>
      <c r="AL1663" s="367"/>
    </row>
    <row r="1664" spans="36:38" s="368" customFormat="1" ht="14.15" customHeight="1">
      <c r="AJ1664" s="367"/>
      <c r="AL1664" s="367"/>
    </row>
    <row r="1665" spans="36:38" s="368" customFormat="1" ht="14.15" customHeight="1">
      <c r="AJ1665" s="367"/>
      <c r="AL1665" s="367"/>
    </row>
    <row r="1666" spans="36:38" s="368" customFormat="1" ht="14.15" customHeight="1">
      <c r="AJ1666" s="367"/>
      <c r="AL1666" s="367"/>
    </row>
    <row r="1667" spans="36:38" s="368" customFormat="1" ht="14.15" customHeight="1">
      <c r="AJ1667" s="367"/>
      <c r="AL1667" s="367"/>
    </row>
    <row r="1668" spans="36:38" s="368" customFormat="1" ht="14.15" customHeight="1">
      <c r="AJ1668" s="367"/>
      <c r="AL1668" s="367"/>
    </row>
    <row r="1669" spans="36:38" s="368" customFormat="1" ht="14.15" customHeight="1">
      <c r="AJ1669" s="367"/>
      <c r="AL1669" s="367"/>
    </row>
    <row r="1670" spans="36:38" s="368" customFormat="1" ht="14.15" customHeight="1">
      <c r="AJ1670" s="367"/>
      <c r="AL1670" s="367"/>
    </row>
    <row r="1671" spans="36:38" s="368" customFormat="1" ht="14.15" customHeight="1">
      <c r="AJ1671" s="367"/>
      <c r="AL1671" s="367"/>
    </row>
    <row r="1672" spans="36:38" s="368" customFormat="1" ht="14.15" customHeight="1">
      <c r="AJ1672" s="367"/>
      <c r="AL1672" s="367"/>
    </row>
    <row r="1673" spans="36:38" s="368" customFormat="1" ht="14.15" customHeight="1">
      <c r="AJ1673" s="367"/>
      <c r="AL1673" s="367"/>
    </row>
    <row r="1674" spans="36:38" s="368" customFormat="1" ht="14.15" customHeight="1">
      <c r="AJ1674" s="367"/>
      <c r="AL1674" s="367"/>
    </row>
    <row r="1675" spans="36:38" s="368" customFormat="1" ht="14.15" customHeight="1">
      <c r="AJ1675" s="367"/>
      <c r="AL1675" s="367"/>
    </row>
    <row r="1676" spans="36:38" s="368" customFormat="1" ht="14.15" customHeight="1">
      <c r="AJ1676" s="367"/>
      <c r="AL1676" s="367"/>
    </row>
    <row r="1677" spans="36:38" s="368" customFormat="1" ht="14.15" customHeight="1">
      <c r="AJ1677" s="367"/>
      <c r="AL1677" s="367"/>
    </row>
    <row r="1678" spans="36:38" s="368" customFormat="1" ht="14.15" customHeight="1">
      <c r="AJ1678" s="367"/>
      <c r="AL1678" s="367"/>
    </row>
    <row r="1679" spans="36:38" s="368" customFormat="1" ht="14.15" customHeight="1">
      <c r="AJ1679" s="367"/>
      <c r="AL1679" s="367"/>
    </row>
    <row r="1680" spans="36:38" s="368" customFormat="1" ht="14.15" customHeight="1">
      <c r="AJ1680" s="367"/>
      <c r="AL1680" s="367"/>
    </row>
    <row r="1681" spans="36:38" s="368" customFormat="1" ht="14.15" customHeight="1">
      <c r="AJ1681" s="367"/>
      <c r="AL1681" s="367"/>
    </row>
    <row r="1682" spans="36:38" s="368" customFormat="1" ht="14.15" customHeight="1">
      <c r="AJ1682" s="367"/>
      <c r="AL1682" s="367"/>
    </row>
    <row r="1683" spans="36:38" s="368" customFormat="1" ht="14.15" customHeight="1">
      <c r="AJ1683" s="367"/>
      <c r="AL1683" s="367"/>
    </row>
    <row r="1684" spans="36:38" s="368" customFormat="1" ht="14.15" customHeight="1">
      <c r="AJ1684" s="367"/>
      <c r="AL1684" s="367"/>
    </row>
    <row r="1685" spans="36:38" s="368" customFormat="1" ht="14.15" customHeight="1">
      <c r="AJ1685" s="367"/>
      <c r="AL1685" s="367"/>
    </row>
    <row r="1686" spans="36:38" s="368" customFormat="1" ht="14.15" customHeight="1">
      <c r="AJ1686" s="367"/>
      <c r="AL1686" s="367"/>
    </row>
    <row r="1687" spans="36:38" s="368" customFormat="1" ht="14.15" customHeight="1">
      <c r="AJ1687" s="367"/>
      <c r="AL1687" s="367"/>
    </row>
    <row r="1688" spans="36:38" s="368" customFormat="1" ht="14.15" customHeight="1">
      <c r="AJ1688" s="367"/>
      <c r="AL1688" s="367"/>
    </row>
    <row r="1689" spans="36:38" s="368" customFormat="1" ht="14.15" customHeight="1">
      <c r="AJ1689" s="367"/>
      <c r="AL1689" s="367"/>
    </row>
    <row r="1690" spans="36:38" s="368" customFormat="1" ht="14.15" customHeight="1">
      <c r="AJ1690" s="367"/>
      <c r="AL1690" s="367"/>
    </row>
    <row r="1691" spans="36:38" s="368" customFormat="1" ht="14.15" customHeight="1">
      <c r="AJ1691" s="367"/>
      <c r="AL1691" s="367"/>
    </row>
    <row r="1692" spans="36:38" s="368" customFormat="1" ht="14.15" customHeight="1">
      <c r="AJ1692" s="367"/>
      <c r="AL1692" s="367"/>
    </row>
    <row r="1693" spans="36:38" s="368" customFormat="1" ht="14.15" customHeight="1">
      <c r="AJ1693" s="367"/>
      <c r="AL1693" s="367"/>
    </row>
    <row r="1694" spans="36:38" s="368" customFormat="1" ht="14.15" customHeight="1">
      <c r="AJ1694" s="367"/>
      <c r="AL1694" s="367"/>
    </row>
    <row r="1695" spans="36:38" s="368" customFormat="1" ht="14.15" customHeight="1">
      <c r="AJ1695" s="367"/>
      <c r="AL1695" s="367"/>
    </row>
    <row r="1696" spans="36:38" s="368" customFormat="1" ht="14.15" customHeight="1">
      <c r="AJ1696" s="367"/>
      <c r="AL1696" s="367"/>
    </row>
    <row r="1697" spans="36:38" s="368" customFormat="1" ht="14.15" customHeight="1">
      <c r="AJ1697" s="367"/>
      <c r="AL1697" s="367"/>
    </row>
    <row r="1698" spans="36:38" s="368" customFormat="1" ht="14.15" customHeight="1">
      <c r="AJ1698" s="367"/>
      <c r="AL1698" s="367"/>
    </row>
    <row r="1699" spans="36:38" s="368" customFormat="1" ht="14.15" customHeight="1">
      <c r="AJ1699" s="367"/>
      <c r="AL1699" s="367"/>
    </row>
    <row r="1700" spans="36:38" s="368" customFormat="1" ht="14.15" customHeight="1">
      <c r="AJ1700" s="367"/>
      <c r="AL1700" s="367"/>
    </row>
    <row r="1701" spans="36:38" s="368" customFormat="1" ht="14.15" customHeight="1">
      <c r="AJ1701" s="367"/>
      <c r="AL1701" s="367"/>
    </row>
    <row r="1702" spans="36:38" s="368" customFormat="1" ht="14.15" customHeight="1">
      <c r="AJ1702" s="367"/>
      <c r="AL1702" s="367"/>
    </row>
    <row r="1703" spans="36:38" s="368" customFormat="1" ht="14.15" customHeight="1">
      <c r="AJ1703" s="367"/>
      <c r="AL1703" s="367"/>
    </row>
    <row r="1704" spans="36:38" s="368" customFormat="1" ht="14.15" customHeight="1">
      <c r="AJ1704" s="367"/>
      <c r="AL1704" s="367"/>
    </row>
    <row r="1705" spans="36:38" s="368" customFormat="1" ht="14.15" customHeight="1">
      <c r="AJ1705" s="367"/>
      <c r="AL1705" s="367"/>
    </row>
    <row r="1706" spans="36:38" s="368" customFormat="1" ht="14.15" customHeight="1">
      <c r="AJ1706" s="367"/>
      <c r="AL1706" s="367"/>
    </row>
    <row r="1707" spans="36:38" s="368" customFormat="1" ht="14.15" customHeight="1">
      <c r="AJ1707" s="367"/>
      <c r="AL1707" s="367"/>
    </row>
    <row r="1708" spans="36:38" s="368" customFormat="1" ht="14.15" customHeight="1">
      <c r="AJ1708" s="367"/>
      <c r="AL1708" s="367"/>
    </row>
    <row r="1709" spans="36:38" s="368" customFormat="1" ht="14.15" customHeight="1">
      <c r="AJ1709" s="367"/>
      <c r="AL1709" s="367"/>
    </row>
    <row r="1710" spans="36:38" s="368" customFormat="1" ht="14.15" customHeight="1">
      <c r="AJ1710" s="367"/>
      <c r="AL1710" s="367"/>
    </row>
    <row r="1711" spans="36:38" s="368" customFormat="1" ht="14.15" customHeight="1">
      <c r="AJ1711" s="367"/>
      <c r="AL1711" s="367"/>
    </row>
    <row r="1712" spans="36:38" s="368" customFormat="1" ht="14.15" customHeight="1">
      <c r="AJ1712" s="367"/>
      <c r="AL1712" s="367"/>
    </row>
    <row r="1713" spans="36:38" s="368" customFormat="1" ht="14.15" customHeight="1">
      <c r="AJ1713" s="367"/>
      <c r="AL1713" s="367"/>
    </row>
    <row r="1714" spans="36:38" s="368" customFormat="1" ht="14.15" customHeight="1">
      <c r="AJ1714" s="367"/>
      <c r="AL1714" s="367"/>
    </row>
    <row r="1715" spans="36:38" s="368" customFormat="1" ht="14.15" customHeight="1">
      <c r="AJ1715" s="367"/>
      <c r="AL1715" s="367"/>
    </row>
    <row r="1716" spans="36:38" s="368" customFormat="1" ht="14.15" customHeight="1">
      <c r="AJ1716" s="367"/>
      <c r="AL1716" s="367"/>
    </row>
    <row r="1717" spans="36:38" s="368" customFormat="1" ht="14.15" customHeight="1">
      <c r="AJ1717" s="367"/>
      <c r="AL1717" s="367"/>
    </row>
    <row r="1718" spans="36:38" s="368" customFormat="1" ht="14.15" customHeight="1">
      <c r="AJ1718" s="367"/>
      <c r="AL1718" s="367"/>
    </row>
    <row r="1719" spans="36:38" s="368" customFormat="1" ht="14.15" customHeight="1">
      <c r="AJ1719" s="367"/>
      <c r="AL1719" s="367"/>
    </row>
    <row r="1720" spans="36:38" s="368" customFormat="1" ht="14.15" customHeight="1">
      <c r="AJ1720" s="367"/>
      <c r="AL1720" s="367"/>
    </row>
    <row r="1721" spans="36:38" s="368" customFormat="1" ht="14.15" customHeight="1">
      <c r="AJ1721" s="367"/>
      <c r="AL1721" s="367"/>
    </row>
    <row r="1722" spans="36:38" s="368" customFormat="1" ht="14.15" customHeight="1">
      <c r="AJ1722" s="367"/>
      <c r="AL1722" s="367"/>
    </row>
    <row r="1723" spans="36:38" s="368" customFormat="1" ht="14.15" customHeight="1">
      <c r="AJ1723" s="367"/>
      <c r="AL1723" s="367"/>
    </row>
    <row r="1724" spans="36:38" s="368" customFormat="1" ht="14.15" customHeight="1">
      <c r="AJ1724" s="367"/>
      <c r="AL1724" s="367"/>
    </row>
    <row r="1725" spans="36:38" s="368" customFormat="1" ht="14.15" customHeight="1">
      <c r="AJ1725" s="367"/>
      <c r="AL1725" s="367"/>
    </row>
    <row r="1726" spans="36:38" s="368" customFormat="1" ht="14.15" customHeight="1">
      <c r="AJ1726" s="367"/>
      <c r="AL1726" s="367"/>
    </row>
    <row r="1727" spans="36:38" s="368" customFormat="1" ht="14.15" customHeight="1">
      <c r="AJ1727" s="367"/>
      <c r="AL1727" s="367"/>
    </row>
    <row r="1728" spans="36:38" s="368" customFormat="1" ht="14.15" customHeight="1">
      <c r="AJ1728" s="367"/>
      <c r="AL1728" s="367"/>
    </row>
    <row r="1729" spans="36:38" s="368" customFormat="1" ht="14.15" customHeight="1">
      <c r="AJ1729" s="367"/>
      <c r="AL1729" s="367"/>
    </row>
    <row r="1730" spans="36:38" s="368" customFormat="1" ht="14.15" customHeight="1">
      <c r="AJ1730" s="367"/>
      <c r="AL1730" s="367"/>
    </row>
    <row r="1731" spans="36:38" s="368" customFormat="1" ht="14.15" customHeight="1">
      <c r="AJ1731" s="367"/>
      <c r="AL1731" s="367"/>
    </row>
    <row r="1732" spans="36:38" s="368" customFormat="1" ht="14.15" customHeight="1">
      <c r="AJ1732" s="367"/>
      <c r="AL1732" s="367"/>
    </row>
    <row r="1733" spans="36:38" s="368" customFormat="1" ht="14.15" customHeight="1">
      <c r="AJ1733" s="367"/>
      <c r="AL1733" s="367"/>
    </row>
    <row r="1734" spans="36:38" s="368" customFormat="1" ht="14.15" customHeight="1">
      <c r="AJ1734" s="367"/>
      <c r="AL1734" s="367"/>
    </row>
    <row r="1735" spans="36:38" s="368" customFormat="1" ht="14.15" customHeight="1">
      <c r="AJ1735" s="367"/>
      <c r="AL1735" s="367"/>
    </row>
    <row r="1736" spans="36:38" s="368" customFormat="1" ht="14.15" customHeight="1">
      <c r="AJ1736" s="367"/>
      <c r="AL1736" s="367"/>
    </row>
    <row r="1737" spans="36:38" s="368" customFormat="1" ht="14.15" customHeight="1">
      <c r="AJ1737" s="367"/>
      <c r="AL1737" s="367"/>
    </row>
    <row r="1738" spans="36:38" s="368" customFormat="1" ht="14.15" customHeight="1">
      <c r="AJ1738" s="367"/>
      <c r="AL1738" s="367"/>
    </row>
    <row r="1739" spans="36:38" s="368" customFormat="1" ht="14.15" customHeight="1">
      <c r="AJ1739" s="367"/>
      <c r="AL1739" s="367"/>
    </row>
    <row r="1740" spans="36:38" s="368" customFormat="1" ht="14.15" customHeight="1">
      <c r="AJ1740" s="367"/>
      <c r="AL1740" s="367"/>
    </row>
    <row r="1741" spans="36:38" s="368" customFormat="1" ht="14.15" customHeight="1">
      <c r="AJ1741" s="367"/>
      <c r="AL1741" s="367"/>
    </row>
    <row r="1742" spans="36:38" s="368" customFormat="1" ht="14.15" customHeight="1">
      <c r="AJ1742" s="367"/>
      <c r="AL1742" s="367"/>
    </row>
    <row r="1743" spans="36:38" s="368" customFormat="1" ht="14.15" customHeight="1">
      <c r="AJ1743" s="367"/>
      <c r="AL1743" s="367"/>
    </row>
    <row r="1744" spans="36:38" s="368" customFormat="1" ht="14.15" customHeight="1">
      <c r="AJ1744" s="367"/>
      <c r="AL1744" s="367"/>
    </row>
    <row r="1745" spans="36:38" s="368" customFormat="1" ht="14.15" customHeight="1">
      <c r="AJ1745" s="367"/>
      <c r="AL1745" s="367"/>
    </row>
    <row r="1746" spans="36:38" s="368" customFormat="1" ht="14.15" customHeight="1">
      <c r="AJ1746" s="367"/>
      <c r="AL1746" s="367"/>
    </row>
    <row r="1747" spans="36:38" s="368" customFormat="1" ht="14.15" customHeight="1">
      <c r="AJ1747" s="367"/>
      <c r="AL1747" s="367"/>
    </row>
    <row r="1748" spans="36:38" s="368" customFormat="1" ht="14.15" customHeight="1">
      <c r="AJ1748" s="367"/>
      <c r="AL1748" s="367"/>
    </row>
    <row r="1749" spans="36:38" s="368" customFormat="1" ht="14.15" customHeight="1">
      <c r="AJ1749" s="367"/>
      <c r="AL1749" s="367"/>
    </row>
    <row r="1750" spans="36:38" s="368" customFormat="1" ht="14.15" customHeight="1">
      <c r="AJ1750" s="367"/>
      <c r="AL1750" s="367"/>
    </row>
    <row r="1751" spans="36:38" s="368" customFormat="1" ht="14.15" customHeight="1">
      <c r="AJ1751" s="367"/>
      <c r="AL1751" s="367"/>
    </row>
    <row r="1752" spans="36:38" s="368" customFormat="1" ht="14.15" customHeight="1">
      <c r="AJ1752" s="367"/>
      <c r="AL1752" s="367"/>
    </row>
    <row r="1753" spans="36:38" s="368" customFormat="1" ht="14.15" customHeight="1">
      <c r="AJ1753" s="367"/>
      <c r="AL1753" s="367"/>
    </row>
    <row r="1754" spans="36:38" s="368" customFormat="1" ht="14.15" customHeight="1">
      <c r="AJ1754" s="367"/>
      <c r="AL1754" s="367"/>
    </row>
    <row r="1755" spans="36:38" s="368" customFormat="1" ht="14.15" customHeight="1">
      <c r="AJ1755" s="367"/>
      <c r="AL1755" s="367"/>
    </row>
    <row r="1756" spans="36:38" s="368" customFormat="1" ht="14.15" customHeight="1">
      <c r="AJ1756" s="367"/>
      <c r="AL1756" s="367"/>
    </row>
    <row r="1757" spans="36:38" s="368" customFormat="1" ht="14.15" customHeight="1">
      <c r="AJ1757" s="367"/>
      <c r="AL1757" s="367"/>
    </row>
    <row r="1758" spans="36:38" s="368" customFormat="1" ht="14.15" customHeight="1">
      <c r="AJ1758" s="367"/>
      <c r="AL1758" s="367"/>
    </row>
    <row r="1759" spans="36:38" s="368" customFormat="1" ht="14.15" customHeight="1">
      <c r="AJ1759" s="367"/>
      <c r="AL1759" s="367"/>
    </row>
    <row r="1760" spans="36:38" s="368" customFormat="1" ht="14.15" customHeight="1">
      <c r="AJ1760" s="367"/>
      <c r="AL1760" s="367"/>
    </row>
    <row r="1761" spans="36:38" s="368" customFormat="1" ht="14.15" customHeight="1">
      <c r="AJ1761" s="367"/>
      <c r="AL1761" s="367"/>
    </row>
    <row r="1762" spans="36:38" s="368" customFormat="1" ht="14.15" customHeight="1">
      <c r="AJ1762" s="367"/>
      <c r="AL1762" s="367"/>
    </row>
    <row r="1763" spans="36:38" s="368" customFormat="1" ht="14.15" customHeight="1">
      <c r="AJ1763" s="367"/>
      <c r="AL1763" s="367"/>
    </row>
    <row r="1764" spans="36:38" s="368" customFormat="1" ht="14.15" customHeight="1">
      <c r="AJ1764" s="367"/>
      <c r="AL1764" s="367"/>
    </row>
    <row r="1765" spans="36:38" s="368" customFormat="1" ht="14.15" customHeight="1">
      <c r="AJ1765" s="367"/>
      <c r="AL1765" s="367"/>
    </row>
    <row r="1766" spans="36:38" s="368" customFormat="1" ht="14.15" customHeight="1">
      <c r="AJ1766" s="367"/>
      <c r="AL1766" s="367"/>
    </row>
    <row r="1767" spans="36:38" s="368" customFormat="1" ht="14.15" customHeight="1">
      <c r="AJ1767" s="367"/>
      <c r="AL1767" s="367"/>
    </row>
    <row r="1768" spans="36:38" s="368" customFormat="1" ht="14.15" customHeight="1">
      <c r="AJ1768" s="367"/>
      <c r="AL1768" s="367"/>
    </row>
    <row r="1769" spans="36:38" s="368" customFormat="1" ht="14.15" customHeight="1">
      <c r="AJ1769" s="367"/>
      <c r="AL1769" s="367"/>
    </row>
    <row r="1770" spans="36:38" s="368" customFormat="1" ht="14.15" customHeight="1">
      <c r="AJ1770" s="367"/>
      <c r="AL1770" s="367"/>
    </row>
    <row r="1771" spans="36:38" s="368" customFormat="1" ht="14.15" customHeight="1">
      <c r="AJ1771" s="367"/>
      <c r="AL1771" s="367"/>
    </row>
    <row r="1772" spans="36:38" s="368" customFormat="1" ht="14.15" customHeight="1">
      <c r="AJ1772" s="367"/>
      <c r="AL1772" s="367"/>
    </row>
    <row r="1773" spans="36:38" s="368" customFormat="1" ht="14.15" customHeight="1">
      <c r="AJ1773" s="367"/>
      <c r="AL1773" s="367"/>
    </row>
    <row r="1774" spans="36:38" s="368" customFormat="1" ht="14.15" customHeight="1">
      <c r="AJ1774" s="367"/>
      <c r="AL1774" s="367"/>
    </row>
    <row r="1775" spans="36:38" s="368" customFormat="1" ht="14.15" customHeight="1">
      <c r="AJ1775" s="367"/>
      <c r="AL1775" s="367"/>
    </row>
    <row r="1776" spans="36:38" s="368" customFormat="1" ht="14.15" customHeight="1">
      <c r="AJ1776" s="367"/>
      <c r="AL1776" s="367"/>
    </row>
    <row r="1777" spans="36:38" s="368" customFormat="1" ht="14.15" customHeight="1">
      <c r="AJ1777" s="367"/>
      <c r="AL1777" s="367"/>
    </row>
    <row r="1778" spans="36:38" s="368" customFormat="1" ht="14.15" customHeight="1">
      <c r="AJ1778" s="367"/>
      <c r="AL1778" s="367"/>
    </row>
    <row r="1779" spans="36:38" s="368" customFormat="1" ht="14.15" customHeight="1">
      <c r="AJ1779" s="367"/>
      <c r="AL1779" s="367"/>
    </row>
    <row r="1780" spans="36:38" s="368" customFormat="1" ht="14.15" customHeight="1">
      <c r="AJ1780" s="367"/>
      <c r="AL1780" s="367"/>
    </row>
    <row r="1781" spans="36:38" s="368" customFormat="1" ht="14.15" customHeight="1">
      <c r="AJ1781" s="367"/>
      <c r="AL1781" s="367"/>
    </row>
    <row r="1782" spans="36:38" s="368" customFormat="1" ht="14.15" customHeight="1">
      <c r="AJ1782" s="367"/>
      <c r="AL1782" s="367"/>
    </row>
    <row r="1783" spans="36:38" s="368" customFormat="1" ht="14.15" customHeight="1">
      <c r="AJ1783" s="367"/>
      <c r="AL1783" s="367"/>
    </row>
    <row r="1784" spans="36:38" s="368" customFormat="1" ht="14.15" customHeight="1">
      <c r="AJ1784" s="367"/>
      <c r="AL1784" s="367"/>
    </row>
    <row r="1785" spans="36:38" s="368" customFormat="1" ht="14.15" customHeight="1">
      <c r="AJ1785" s="367"/>
      <c r="AL1785" s="367"/>
    </row>
    <row r="1786" spans="36:38" s="368" customFormat="1" ht="14.15" customHeight="1">
      <c r="AJ1786" s="367"/>
      <c r="AL1786" s="367"/>
    </row>
    <row r="1787" spans="36:38" s="368" customFormat="1" ht="14.15" customHeight="1">
      <c r="AJ1787" s="367"/>
      <c r="AL1787" s="367"/>
    </row>
    <row r="1788" spans="36:38" s="368" customFormat="1" ht="14.15" customHeight="1">
      <c r="AJ1788" s="367"/>
      <c r="AL1788" s="367"/>
    </row>
    <row r="1789" spans="36:38" s="368" customFormat="1" ht="14.15" customHeight="1">
      <c r="AJ1789" s="367"/>
      <c r="AL1789" s="367"/>
    </row>
    <row r="1790" spans="36:38" s="368" customFormat="1" ht="14.15" customHeight="1">
      <c r="AJ1790" s="367"/>
      <c r="AL1790" s="367"/>
    </row>
    <row r="1791" spans="36:38" s="368" customFormat="1" ht="14.15" customHeight="1">
      <c r="AJ1791" s="367"/>
      <c r="AL1791" s="367"/>
    </row>
    <row r="1792" spans="36:38" s="368" customFormat="1" ht="14.15" customHeight="1">
      <c r="AJ1792" s="367"/>
      <c r="AL1792" s="367"/>
    </row>
    <row r="1793" spans="36:38" s="368" customFormat="1" ht="14.15" customHeight="1">
      <c r="AJ1793" s="367"/>
      <c r="AL1793" s="367"/>
    </row>
    <row r="1794" spans="36:38" s="368" customFormat="1" ht="14.15" customHeight="1">
      <c r="AJ1794" s="367"/>
      <c r="AL1794" s="367"/>
    </row>
    <row r="1795" spans="36:38" s="368" customFormat="1" ht="14.15" customHeight="1">
      <c r="AJ1795" s="367"/>
      <c r="AL1795" s="367"/>
    </row>
    <row r="1796" spans="36:38" s="368" customFormat="1" ht="14.15" customHeight="1">
      <c r="AJ1796" s="367"/>
      <c r="AL1796" s="367"/>
    </row>
    <row r="1797" spans="36:38" s="368" customFormat="1" ht="14.15" customHeight="1">
      <c r="AJ1797" s="367"/>
      <c r="AL1797" s="367"/>
    </row>
    <row r="1798" spans="36:38" s="368" customFormat="1" ht="14.15" customHeight="1">
      <c r="AJ1798" s="367"/>
      <c r="AL1798" s="367"/>
    </row>
    <row r="1799" spans="36:38" s="368" customFormat="1" ht="14.15" customHeight="1">
      <c r="AJ1799" s="367"/>
      <c r="AL1799" s="367"/>
    </row>
    <row r="1800" spans="36:38" s="368" customFormat="1" ht="14.15" customHeight="1">
      <c r="AJ1800" s="367"/>
      <c r="AL1800" s="367"/>
    </row>
    <row r="1801" spans="36:38" s="368" customFormat="1" ht="14.15" customHeight="1">
      <c r="AJ1801" s="367"/>
      <c r="AL1801" s="367"/>
    </row>
    <row r="1802" spans="36:38" s="368" customFormat="1" ht="14.15" customHeight="1">
      <c r="AJ1802" s="367"/>
      <c r="AL1802" s="367"/>
    </row>
    <row r="1803" spans="36:38" s="368" customFormat="1" ht="14.15" customHeight="1">
      <c r="AJ1803" s="367"/>
      <c r="AL1803" s="367"/>
    </row>
    <row r="1804" spans="36:38" s="368" customFormat="1" ht="14.15" customHeight="1">
      <c r="AJ1804" s="367"/>
      <c r="AL1804" s="367"/>
    </row>
    <row r="1805" spans="36:38" s="368" customFormat="1" ht="14.15" customHeight="1">
      <c r="AJ1805" s="367"/>
      <c r="AL1805" s="367"/>
    </row>
    <row r="1806" spans="36:38" s="368" customFormat="1" ht="14.15" customHeight="1">
      <c r="AJ1806" s="367"/>
      <c r="AL1806" s="367"/>
    </row>
    <row r="1807" spans="36:38" s="368" customFormat="1" ht="14.15" customHeight="1">
      <c r="AJ1807" s="367"/>
      <c r="AL1807" s="367"/>
    </row>
    <row r="1808" spans="36:38" s="368" customFormat="1" ht="14.15" customHeight="1">
      <c r="AJ1808" s="367"/>
      <c r="AL1808" s="367"/>
    </row>
    <row r="1809" spans="36:38" s="368" customFormat="1" ht="14.15" customHeight="1">
      <c r="AJ1809" s="367"/>
      <c r="AL1809" s="367"/>
    </row>
    <row r="1810" spans="36:38" s="368" customFormat="1" ht="14.15" customHeight="1">
      <c r="AJ1810" s="367"/>
      <c r="AL1810" s="367"/>
    </row>
    <row r="1811" spans="36:38" s="368" customFormat="1" ht="14.15" customHeight="1">
      <c r="AJ1811" s="367"/>
      <c r="AL1811" s="367"/>
    </row>
    <row r="1812" spans="36:38" s="368" customFormat="1" ht="14.15" customHeight="1">
      <c r="AJ1812" s="367"/>
      <c r="AL1812" s="367"/>
    </row>
    <row r="1813" spans="36:38" s="368" customFormat="1" ht="14.15" customHeight="1">
      <c r="AJ1813" s="367"/>
      <c r="AL1813" s="367"/>
    </row>
    <row r="1814" spans="36:38" s="368" customFormat="1" ht="14.15" customHeight="1">
      <c r="AJ1814" s="367"/>
      <c r="AL1814" s="367"/>
    </row>
    <row r="1815" spans="36:38" s="368" customFormat="1" ht="14.15" customHeight="1">
      <c r="AJ1815" s="367"/>
      <c r="AL1815" s="367"/>
    </row>
    <row r="1816" spans="36:38" s="368" customFormat="1" ht="14.15" customHeight="1">
      <c r="AJ1816" s="367"/>
      <c r="AL1816" s="367"/>
    </row>
    <row r="1817" spans="36:38" s="368" customFormat="1" ht="14.15" customHeight="1">
      <c r="AJ1817" s="367"/>
      <c r="AL1817" s="367"/>
    </row>
    <row r="1818" spans="36:38" s="368" customFormat="1" ht="14.15" customHeight="1">
      <c r="AJ1818" s="367"/>
      <c r="AL1818" s="367"/>
    </row>
    <row r="1819" spans="36:38" s="368" customFormat="1" ht="14.15" customHeight="1">
      <c r="AJ1819" s="367"/>
      <c r="AL1819" s="367"/>
    </row>
    <row r="1820" spans="36:38" s="368" customFormat="1" ht="14.15" customHeight="1">
      <c r="AJ1820" s="367"/>
      <c r="AL1820" s="367"/>
    </row>
    <row r="1821" spans="36:38" s="368" customFormat="1" ht="14.15" customHeight="1">
      <c r="AJ1821" s="367"/>
      <c r="AL1821" s="367"/>
    </row>
    <row r="1822" spans="36:38" s="368" customFormat="1" ht="14.15" customHeight="1">
      <c r="AJ1822" s="367"/>
      <c r="AL1822" s="367"/>
    </row>
    <row r="1823" spans="36:38" s="368" customFormat="1" ht="14.15" customHeight="1">
      <c r="AJ1823" s="367"/>
      <c r="AL1823" s="367"/>
    </row>
    <row r="1824" spans="36:38" s="368" customFormat="1" ht="14.15" customHeight="1">
      <c r="AJ1824" s="367"/>
      <c r="AL1824" s="367"/>
    </row>
    <row r="1825" spans="36:38" s="368" customFormat="1" ht="14.15" customHeight="1">
      <c r="AJ1825" s="367"/>
      <c r="AL1825" s="367"/>
    </row>
    <row r="1826" spans="36:38" s="368" customFormat="1" ht="14.15" customHeight="1">
      <c r="AJ1826" s="367"/>
      <c r="AL1826" s="367"/>
    </row>
    <row r="1827" spans="36:38" s="368" customFormat="1" ht="14.15" customHeight="1">
      <c r="AJ1827" s="367"/>
      <c r="AL1827" s="367"/>
    </row>
    <row r="1828" spans="36:38" s="368" customFormat="1" ht="14.15" customHeight="1">
      <c r="AJ1828" s="367"/>
      <c r="AL1828" s="367"/>
    </row>
    <row r="1829" spans="36:38" s="368" customFormat="1" ht="14.15" customHeight="1">
      <c r="AJ1829" s="367"/>
      <c r="AL1829" s="367"/>
    </row>
    <row r="1830" spans="36:38" s="368" customFormat="1" ht="14.15" customHeight="1">
      <c r="AJ1830" s="367"/>
      <c r="AL1830" s="367"/>
    </row>
    <row r="1831" spans="36:38" s="368" customFormat="1" ht="14.15" customHeight="1">
      <c r="AJ1831" s="367"/>
      <c r="AL1831" s="367"/>
    </row>
    <row r="1832" spans="36:38" s="368" customFormat="1" ht="14.15" customHeight="1">
      <c r="AJ1832" s="367"/>
      <c r="AL1832" s="367"/>
    </row>
    <row r="1833" spans="36:38" s="368" customFormat="1" ht="14.15" customHeight="1">
      <c r="AJ1833" s="367"/>
      <c r="AL1833" s="367"/>
    </row>
    <row r="1834" spans="36:38" s="368" customFormat="1" ht="14.15" customHeight="1">
      <c r="AJ1834" s="367"/>
      <c r="AL1834" s="367"/>
    </row>
    <row r="1835" spans="36:38" s="368" customFormat="1" ht="14.15" customHeight="1">
      <c r="AJ1835" s="367"/>
      <c r="AL1835" s="367"/>
    </row>
    <row r="1836" spans="36:38" s="368" customFormat="1" ht="14.15" customHeight="1">
      <c r="AJ1836" s="367"/>
      <c r="AL1836" s="367"/>
    </row>
    <row r="1837" spans="36:38" s="368" customFormat="1" ht="14.15" customHeight="1">
      <c r="AJ1837" s="367"/>
      <c r="AL1837" s="367"/>
    </row>
    <row r="1838" spans="36:38" s="368" customFormat="1" ht="14.15" customHeight="1">
      <c r="AJ1838" s="367"/>
      <c r="AL1838" s="367"/>
    </row>
    <row r="1839" spans="36:38" s="368" customFormat="1" ht="14.15" customHeight="1">
      <c r="AJ1839" s="367"/>
      <c r="AL1839" s="367"/>
    </row>
    <row r="1840" spans="36:38" s="368" customFormat="1" ht="14.15" customHeight="1">
      <c r="AJ1840" s="367"/>
      <c r="AL1840" s="367"/>
    </row>
    <row r="1841" spans="36:38" s="368" customFormat="1" ht="14.15" customHeight="1">
      <c r="AJ1841" s="367"/>
      <c r="AL1841" s="367"/>
    </row>
    <row r="1842" spans="36:38" s="368" customFormat="1" ht="14.15" customHeight="1">
      <c r="AJ1842" s="367"/>
      <c r="AL1842" s="367"/>
    </row>
    <row r="1843" spans="36:38" s="368" customFormat="1" ht="14.15" customHeight="1">
      <c r="AJ1843" s="367"/>
      <c r="AL1843" s="367"/>
    </row>
    <row r="1844" spans="36:38" s="368" customFormat="1" ht="14.15" customHeight="1">
      <c r="AJ1844" s="367"/>
      <c r="AL1844" s="367"/>
    </row>
    <row r="1845" spans="36:38" s="368" customFormat="1" ht="14.15" customHeight="1">
      <c r="AJ1845" s="367"/>
      <c r="AL1845" s="367"/>
    </row>
    <row r="1846" spans="36:38" s="368" customFormat="1" ht="14.15" customHeight="1">
      <c r="AJ1846" s="367"/>
      <c r="AL1846" s="367"/>
    </row>
    <row r="1847" spans="36:38" s="368" customFormat="1" ht="14.15" customHeight="1">
      <c r="AJ1847" s="367"/>
      <c r="AL1847" s="367"/>
    </row>
    <row r="1848" spans="36:38" s="368" customFormat="1" ht="14.15" customHeight="1">
      <c r="AJ1848" s="367"/>
      <c r="AL1848" s="367"/>
    </row>
    <row r="1849" spans="36:38" s="368" customFormat="1" ht="14.15" customHeight="1">
      <c r="AJ1849" s="367"/>
      <c r="AL1849" s="367"/>
    </row>
    <row r="1850" spans="36:38" s="368" customFormat="1" ht="14.15" customHeight="1">
      <c r="AJ1850" s="367"/>
      <c r="AL1850" s="367"/>
    </row>
    <row r="1851" spans="36:38" s="368" customFormat="1" ht="14.15" customHeight="1">
      <c r="AJ1851" s="367"/>
      <c r="AL1851" s="367"/>
    </row>
    <row r="1852" spans="36:38" s="368" customFormat="1" ht="14.15" customHeight="1">
      <c r="AJ1852" s="367"/>
      <c r="AL1852" s="367"/>
    </row>
    <row r="1853" spans="36:38" s="368" customFormat="1" ht="14.15" customHeight="1">
      <c r="AJ1853" s="367"/>
      <c r="AL1853" s="367"/>
    </row>
    <row r="1854" spans="36:38" s="368" customFormat="1" ht="14.15" customHeight="1">
      <c r="AJ1854" s="367"/>
      <c r="AL1854" s="367"/>
    </row>
    <row r="1855" spans="36:38" s="368" customFormat="1" ht="14.15" customHeight="1">
      <c r="AJ1855" s="367"/>
      <c r="AL1855" s="367"/>
    </row>
    <row r="1856" spans="36:38" s="368" customFormat="1" ht="14.15" customHeight="1">
      <c r="AJ1856" s="367"/>
      <c r="AL1856" s="367"/>
    </row>
    <row r="1857" spans="36:38" s="368" customFormat="1" ht="14.15" customHeight="1">
      <c r="AJ1857" s="367"/>
      <c r="AL1857" s="367"/>
    </row>
    <row r="1858" spans="36:38" s="368" customFormat="1" ht="14.15" customHeight="1">
      <c r="AJ1858" s="367"/>
      <c r="AL1858" s="367"/>
    </row>
    <row r="1859" spans="36:38" s="368" customFormat="1" ht="14.15" customHeight="1">
      <c r="AJ1859" s="367"/>
      <c r="AL1859" s="367"/>
    </row>
    <row r="1860" spans="36:38" s="368" customFormat="1" ht="14.15" customHeight="1">
      <c r="AJ1860" s="367"/>
      <c r="AL1860" s="367"/>
    </row>
    <row r="1861" spans="36:38" s="368" customFormat="1" ht="14.15" customHeight="1">
      <c r="AJ1861" s="367"/>
      <c r="AL1861" s="367"/>
    </row>
    <row r="1862" spans="36:38" s="368" customFormat="1" ht="14.15" customHeight="1">
      <c r="AJ1862" s="367"/>
      <c r="AL1862" s="367"/>
    </row>
    <row r="1863" spans="36:38" s="368" customFormat="1" ht="14.15" customHeight="1">
      <c r="AJ1863" s="367"/>
      <c r="AL1863" s="367"/>
    </row>
    <row r="1864" spans="36:38" s="368" customFormat="1" ht="14.15" customHeight="1">
      <c r="AJ1864" s="367"/>
      <c r="AL1864" s="367"/>
    </row>
    <row r="1865" spans="36:38" s="368" customFormat="1" ht="14.15" customHeight="1">
      <c r="AJ1865" s="367"/>
      <c r="AL1865" s="367"/>
    </row>
    <row r="1866" spans="36:38" s="368" customFormat="1" ht="14.15" customHeight="1">
      <c r="AJ1866" s="367"/>
      <c r="AL1866" s="367"/>
    </row>
    <row r="1867" spans="36:38" s="368" customFormat="1" ht="14.15" customHeight="1">
      <c r="AJ1867" s="367"/>
      <c r="AL1867" s="367"/>
    </row>
    <row r="1868" spans="36:38" s="368" customFormat="1" ht="14.15" customHeight="1">
      <c r="AJ1868" s="367"/>
      <c r="AL1868" s="367"/>
    </row>
    <row r="1869" spans="36:38" s="368" customFormat="1" ht="14.15" customHeight="1">
      <c r="AJ1869" s="367"/>
      <c r="AL1869" s="367"/>
    </row>
    <row r="1870" spans="36:38" s="368" customFormat="1" ht="14.15" customHeight="1">
      <c r="AJ1870" s="367"/>
      <c r="AL1870" s="367"/>
    </row>
    <row r="1871" spans="36:38" s="368" customFormat="1" ht="14.15" customHeight="1">
      <c r="AJ1871" s="367"/>
      <c r="AL1871" s="367"/>
    </row>
    <row r="1872" spans="36:38" s="368" customFormat="1" ht="14.15" customHeight="1">
      <c r="AJ1872" s="367"/>
      <c r="AL1872" s="367"/>
    </row>
    <row r="1873" spans="36:38" s="368" customFormat="1" ht="14.15" customHeight="1">
      <c r="AJ1873" s="367"/>
      <c r="AL1873" s="367"/>
    </row>
    <row r="1874" spans="36:38" s="368" customFormat="1" ht="14.15" customHeight="1">
      <c r="AJ1874" s="367"/>
      <c r="AL1874" s="367"/>
    </row>
    <row r="1875" spans="36:38" s="368" customFormat="1" ht="14.15" customHeight="1">
      <c r="AJ1875" s="367"/>
      <c r="AL1875" s="367"/>
    </row>
    <row r="1876" spans="36:38" s="368" customFormat="1" ht="14.15" customHeight="1">
      <c r="AJ1876" s="367"/>
      <c r="AL1876" s="367"/>
    </row>
    <row r="1877" spans="36:38" s="368" customFormat="1" ht="14.15" customHeight="1">
      <c r="AJ1877" s="367"/>
      <c r="AL1877" s="367"/>
    </row>
    <row r="1878" spans="36:38" s="368" customFormat="1" ht="14.15" customHeight="1">
      <c r="AJ1878" s="367"/>
      <c r="AL1878" s="367"/>
    </row>
    <row r="1879" spans="36:38" s="368" customFormat="1" ht="14.15" customHeight="1">
      <c r="AJ1879" s="367"/>
      <c r="AL1879" s="367"/>
    </row>
    <row r="1880" spans="36:38" s="368" customFormat="1" ht="14.15" customHeight="1">
      <c r="AJ1880" s="367"/>
      <c r="AL1880" s="367"/>
    </row>
    <row r="1881" spans="36:38" s="368" customFormat="1" ht="14.15" customHeight="1">
      <c r="AJ1881" s="367"/>
      <c r="AL1881" s="367"/>
    </row>
    <row r="1882" spans="36:38" s="368" customFormat="1" ht="14.15" customHeight="1">
      <c r="AJ1882" s="367"/>
      <c r="AL1882" s="367"/>
    </row>
    <row r="1883" spans="36:38" s="368" customFormat="1" ht="14.15" customHeight="1">
      <c r="AJ1883" s="367"/>
      <c r="AL1883" s="367"/>
    </row>
    <row r="1884" spans="36:38" s="368" customFormat="1" ht="14.15" customHeight="1">
      <c r="AJ1884" s="367"/>
      <c r="AL1884" s="367"/>
    </row>
    <row r="1885" spans="36:38" s="368" customFormat="1" ht="14.15" customHeight="1">
      <c r="AJ1885" s="367"/>
      <c r="AL1885" s="367"/>
    </row>
    <row r="1886" spans="36:38" s="368" customFormat="1" ht="14.15" customHeight="1">
      <c r="AJ1886" s="367"/>
      <c r="AL1886" s="367"/>
    </row>
    <row r="1887" spans="36:38" s="368" customFormat="1" ht="14.15" customHeight="1">
      <c r="AJ1887" s="367"/>
      <c r="AL1887" s="367"/>
    </row>
    <row r="1888" spans="36:38" s="368" customFormat="1" ht="14.15" customHeight="1">
      <c r="AJ1888" s="367"/>
      <c r="AL1888" s="367"/>
    </row>
    <row r="1889" spans="36:38" s="368" customFormat="1" ht="14.15" customHeight="1">
      <c r="AJ1889" s="367"/>
      <c r="AL1889" s="367"/>
    </row>
    <row r="1890" spans="36:38" s="368" customFormat="1" ht="14.15" customHeight="1">
      <c r="AJ1890" s="367"/>
      <c r="AL1890" s="367"/>
    </row>
    <row r="1891" spans="36:38" s="368" customFormat="1" ht="14.15" customHeight="1">
      <c r="AJ1891" s="367"/>
      <c r="AL1891" s="367"/>
    </row>
    <row r="1892" spans="36:38" s="368" customFormat="1" ht="14.15" customHeight="1">
      <c r="AJ1892" s="367"/>
      <c r="AL1892" s="367"/>
    </row>
    <row r="1893" spans="36:38" s="368" customFormat="1" ht="14.15" customHeight="1">
      <c r="AJ1893" s="367"/>
      <c r="AL1893" s="367"/>
    </row>
    <row r="1894" spans="36:38" s="368" customFormat="1" ht="14.15" customHeight="1">
      <c r="AJ1894" s="367"/>
      <c r="AL1894" s="367"/>
    </row>
    <row r="1895" spans="36:38" s="368" customFormat="1" ht="14.15" customHeight="1">
      <c r="AJ1895" s="367"/>
      <c r="AL1895" s="367"/>
    </row>
    <row r="1896" spans="36:38" s="368" customFormat="1" ht="14.15" customHeight="1">
      <c r="AJ1896" s="367"/>
      <c r="AL1896" s="367"/>
    </row>
    <row r="1897" spans="36:38" s="368" customFormat="1" ht="14.15" customHeight="1">
      <c r="AJ1897" s="367"/>
      <c r="AL1897" s="367"/>
    </row>
    <row r="1898" spans="36:38" s="368" customFormat="1" ht="14.15" customHeight="1">
      <c r="AJ1898" s="367"/>
      <c r="AL1898" s="367"/>
    </row>
    <row r="1899" spans="36:38" s="368" customFormat="1" ht="14.15" customHeight="1">
      <c r="AJ1899" s="367"/>
      <c r="AL1899" s="367"/>
    </row>
    <row r="1900" spans="36:38" s="368" customFormat="1" ht="14.15" customHeight="1">
      <c r="AJ1900" s="367"/>
      <c r="AL1900" s="367"/>
    </row>
    <row r="1901" spans="36:38" s="368" customFormat="1" ht="14.15" customHeight="1">
      <c r="AJ1901" s="367"/>
      <c r="AL1901" s="367"/>
    </row>
    <row r="1902" spans="36:38" s="368" customFormat="1" ht="14.15" customHeight="1">
      <c r="AJ1902" s="367"/>
      <c r="AL1902" s="367"/>
    </row>
    <row r="1903" spans="36:38" s="368" customFormat="1" ht="14.15" customHeight="1">
      <c r="AJ1903" s="367"/>
      <c r="AL1903" s="367"/>
    </row>
    <row r="1904" spans="36:38" s="368" customFormat="1" ht="14.15" customHeight="1">
      <c r="AJ1904" s="367"/>
      <c r="AL1904" s="367"/>
    </row>
    <row r="1905" spans="36:38" s="368" customFormat="1" ht="14.15" customHeight="1">
      <c r="AJ1905" s="367"/>
      <c r="AL1905" s="367"/>
    </row>
    <row r="1906" spans="36:38" s="368" customFormat="1" ht="14.15" customHeight="1">
      <c r="AJ1906" s="367"/>
      <c r="AL1906" s="367"/>
    </row>
    <row r="1907" spans="36:38" s="368" customFormat="1" ht="14.15" customHeight="1">
      <c r="AJ1907" s="367"/>
      <c r="AL1907" s="367"/>
    </row>
    <row r="1908" spans="36:38" s="368" customFormat="1" ht="14.15" customHeight="1">
      <c r="AJ1908" s="367"/>
      <c r="AL1908" s="367"/>
    </row>
    <row r="1909" spans="36:38" s="368" customFormat="1" ht="14.15" customHeight="1">
      <c r="AJ1909" s="367"/>
      <c r="AL1909" s="367"/>
    </row>
    <row r="1910" spans="36:38" s="368" customFormat="1" ht="14.15" customHeight="1">
      <c r="AJ1910" s="367"/>
      <c r="AL1910" s="367"/>
    </row>
    <row r="1911" spans="36:38" s="368" customFormat="1" ht="14.15" customHeight="1">
      <c r="AJ1911" s="367"/>
      <c r="AL1911" s="367"/>
    </row>
    <row r="1912" spans="36:38" s="368" customFormat="1" ht="14.15" customHeight="1">
      <c r="AJ1912" s="367"/>
      <c r="AL1912" s="367"/>
    </row>
    <row r="1913" spans="36:38" s="368" customFormat="1" ht="14.15" customHeight="1">
      <c r="AJ1913" s="367"/>
      <c r="AL1913" s="367"/>
    </row>
    <row r="1914" spans="36:38" s="368" customFormat="1" ht="14.15" customHeight="1">
      <c r="AJ1914" s="367"/>
      <c r="AL1914" s="367"/>
    </row>
    <row r="1915" spans="36:38" s="368" customFormat="1" ht="14.15" customHeight="1">
      <c r="AJ1915" s="367"/>
      <c r="AL1915" s="367"/>
    </row>
    <row r="1916" spans="36:38" s="368" customFormat="1" ht="14.15" customHeight="1">
      <c r="AJ1916" s="367"/>
      <c r="AL1916" s="367"/>
    </row>
    <row r="1917" spans="36:38" s="368" customFormat="1" ht="14.15" customHeight="1">
      <c r="AJ1917" s="367"/>
      <c r="AL1917" s="367"/>
    </row>
    <row r="1918" spans="36:38" s="368" customFormat="1" ht="14.15" customHeight="1">
      <c r="AJ1918" s="367"/>
      <c r="AL1918" s="367"/>
    </row>
    <row r="1919" spans="36:38" s="368" customFormat="1" ht="14.15" customHeight="1">
      <c r="AJ1919" s="367"/>
      <c r="AL1919" s="367"/>
    </row>
    <row r="1920" spans="36:38" s="368" customFormat="1" ht="14.15" customHeight="1">
      <c r="AJ1920" s="367"/>
      <c r="AL1920" s="367"/>
    </row>
    <row r="1921" spans="36:38" s="368" customFormat="1" ht="14.15" customHeight="1">
      <c r="AJ1921" s="367"/>
      <c r="AL1921" s="367"/>
    </row>
    <row r="1922" spans="36:38" s="368" customFormat="1" ht="14.15" customHeight="1">
      <c r="AJ1922" s="367"/>
      <c r="AL1922" s="367"/>
    </row>
    <row r="1923" spans="36:38" s="368" customFormat="1" ht="14.15" customHeight="1">
      <c r="AJ1923" s="367"/>
      <c r="AL1923" s="367"/>
    </row>
    <row r="1924" spans="36:38" s="368" customFormat="1" ht="14.15" customHeight="1">
      <c r="AJ1924" s="367"/>
      <c r="AL1924" s="367"/>
    </row>
    <row r="1925" spans="36:38" s="368" customFormat="1" ht="14.15" customHeight="1">
      <c r="AJ1925" s="367"/>
      <c r="AL1925" s="367"/>
    </row>
    <row r="1926" spans="36:38" s="368" customFormat="1" ht="14.15" customHeight="1">
      <c r="AJ1926" s="367"/>
      <c r="AL1926" s="367"/>
    </row>
    <row r="1927" spans="36:38" s="368" customFormat="1" ht="14.15" customHeight="1">
      <c r="AJ1927" s="367"/>
      <c r="AL1927" s="367"/>
    </row>
    <row r="1928" spans="36:38" s="368" customFormat="1" ht="14.15" customHeight="1">
      <c r="AJ1928" s="367"/>
      <c r="AL1928" s="367"/>
    </row>
    <row r="1929" spans="36:38" s="368" customFormat="1" ht="14.15" customHeight="1">
      <c r="AJ1929" s="367"/>
      <c r="AL1929" s="367"/>
    </row>
    <row r="1930" spans="36:38" s="368" customFormat="1" ht="14.15" customHeight="1">
      <c r="AJ1930" s="367"/>
      <c r="AL1930" s="367"/>
    </row>
    <row r="1931" spans="36:38" s="368" customFormat="1" ht="14.15" customHeight="1">
      <c r="AJ1931" s="367"/>
      <c r="AL1931" s="367"/>
    </row>
    <row r="1932" spans="36:38" s="368" customFormat="1" ht="14.15" customHeight="1">
      <c r="AJ1932" s="367"/>
      <c r="AL1932" s="367"/>
    </row>
    <row r="1933" spans="36:38" s="368" customFormat="1" ht="14.15" customHeight="1">
      <c r="AJ1933" s="367"/>
      <c r="AL1933" s="367"/>
    </row>
    <row r="1934" spans="36:38" s="368" customFormat="1" ht="14.15" customHeight="1">
      <c r="AJ1934" s="367"/>
      <c r="AL1934" s="367"/>
    </row>
    <row r="1935" spans="36:38" s="368" customFormat="1" ht="14.15" customHeight="1">
      <c r="AJ1935" s="367"/>
      <c r="AL1935" s="367"/>
    </row>
    <row r="1936" spans="36:38" s="368" customFormat="1" ht="14.15" customHeight="1">
      <c r="AJ1936" s="367"/>
      <c r="AL1936" s="367"/>
    </row>
    <row r="1937" spans="36:38" s="368" customFormat="1" ht="14.15" customHeight="1">
      <c r="AJ1937" s="367"/>
      <c r="AL1937" s="367"/>
    </row>
    <row r="1938" spans="36:38" s="368" customFormat="1" ht="14.15" customHeight="1">
      <c r="AJ1938" s="367"/>
      <c r="AL1938" s="367"/>
    </row>
    <row r="1939" spans="36:38" s="368" customFormat="1" ht="14.15" customHeight="1">
      <c r="AJ1939" s="367"/>
      <c r="AL1939" s="367"/>
    </row>
    <row r="1940" spans="36:38" s="368" customFormat="1" ht="14.15" customHeight="1">
      <c r="AJ1940" s="367"/>
      <c r="AL1940" s="367"/>
    </row>
    <row r="1941" spans="36:38" s="368" customFormat="1" ht="14.15" customHeight="1">
      <c r="AJ1941" s="367"/>
      <c r="AL1941" s="367"/>
    </row>
    <row r="1942" spans="36:38" s="368" customFormat="1" ht="14.15" customHeight="1">
      <c r="AJ1942" s="367"/>
      <c r="AL1942" s="367"/>
    </row>
    <row r="1943" spans="36:38" s="368" customFormat="1" ht="14.15" customHeight="1">
      <c r="AJ1943" s="367"/>
      <c r="AL1943" s="367"/>
    </row>
    <row r="1944" spans="36:38" s="368" customFormat="1" ht="14.15" customHeight="1">
      <c r="AJ1944" s="367"/>
      <c r="AL1944" s="367"/>
    </row>
    <row r="1945" spans="36:38" s="368" customFormat="1" ht="14.15" customHeight="1">
      <c r="AJ1945" s="367"/>
      <c r="AL1945" s="367"/>
    </row>
    <row r="1946" spans="36:38" s="368" customFormat="1" ht="14.15" customHeight="1">
      <c r="AJ1946" s="367"/>
      <c r="AL1946" s="367"/>
    </row>
    <row r="1947" spans="36:38" s="368" customFormat="1" ht="14.15" customHeight="1">
      <c r="AJ1947" s="367"/>
      <c r="AL1947" s="367"/>
    </row>
    <row r="1948" spans="36:38" s="368" customFormat="1" ht="14.15" customHeight="1">
      <c r="AJ1948" s="367"/>
      <c r="AL1948" s="367"/>
    </row>
    <row r="1949" spans="36:38" s="368" customFormat="1" ht="14.15" customHeight="1">
      <c r="AJ1949" s="367"/>
      <c r="AL1949" s="367"/>
    </row>
    <row r="1950" spans="36:38" s="368" customFormat="1" ht="14.15" customHeight="1">
      <c r="AJ1950" s="367"/>
      <c r="AL1950" s="367"/>
    </row>
    <row r="1951" spans="36:38" s="368" customFormat="1" ht="14.15" customHeight="1">
      <c r="AJ1951" s="367"/>
      <c r="AL1951" s="367"/>
    </row>
    <row r="1952" spans="36:38" s="368" customFormat="1" ht="14.15" customHeight="1">
      <c r="AJ1952" s="367"/>
      <c r="AL1952" s="367"/>
    </row>
    <row r="1953" spans="36:38" s="368" customFormat="1" ht="14.15" customHeight="1">
      <c r="AJ1953" s="367"/>
      <c r="AL1953" s="367"/>
    </row>
    <row r="1954" spans="36:38" s="368" customFormat="1" ht="14.15" customHeight="1">
      <c r="AJ1954" s="367"/>
      <c r="AL1954" s="367"/>
    </row>
    <row r="1955" spans="36:38" s="368" customFormat="1" ht="14.15" customHeight="1">
      <c r="AJ1955" s="367"/>
      <c r="AL1955" s="367"/>
    </row>
    <row r="1956" spans="36:38" s="368" customFormat="1" ht="14.15" customHeight="1">
      <c r="AJ1956" s="367"/>
      <c r="AL1956" s="367"/>
    </row>
    <row r="1957" spans="36:38" s="368" customFormat="1" ht="14.15" customHeight="1">
      <c r="AJ1957" s="367"/>
      <c r="AL1957" s="367"/>
    </row>
    <row r="1958" spans="36:38" s="368" customFormat="1" ht="14.15" customHeight="1">
      <c r="AJ1958" s="367"/>
      <c r="AL1958" s="367"/>
    </row>
    <row r="1959" spans="36:38" s="368" customFormat="1" ht="14.15" customHeight="1">
      <c r="AJ1959" s="367"/>
      <c r="AL1959" s="367"/>
    </row>
    <row r="1960" spans="36:38" s="368" customFormat="1" ht="14.15" customHeight="1">
      <c r="AJ1960" s="367"/>
      <c r="AL1960" s="367"/>
    </row>
    <row r="1961" spans="36:38" s="368" customFormat="1" ht="14.15" customHeight="1">
      <c r="AJ1961" s="367"/>
      <c r="AL1961" s="367"/>
    </row>
    <row r="1962" spans="36:38" s="368" customFormat="1" ht="14.15" customHeight="1">
      <c r="AJ1962" s="367"/>
      <c r="AL1962" s="367"/>
    </row>
    <row r="1963" spans="36:38" s="368" customFormat="1" ht="14.15" customHeight="1">
      <c r="AJ1963" s="367"/>
      <c r="AL1963" s="367"/>
    </row>
    <row r="1964" spans="36:38" s="368" customFormat="1" ht="14.15" customHeight="1">
      <c r="AJ1964" s="367"/>
      <c r="AL1964" s="367"/>
    </row>
    <row r="1965" spans="36:38" s="368" customFormat="1" ht="14.15" customHeight="1">
      <c r="AJ1965" s="367"/>
      <c r="AL1965" s="367"/>
    </row>
    <row r="1966" spans="36:38" s="368" customFormat="1" ht="14.15" customHeight="1">
      <c r="AJ1966" s="367"/>
      <c r="AL1966" s="367"/>
    </row>
    <row r="1967" spans="36:38" s="368" customFormat="1" ht="14.15" customHeight="1">
      <c r="AJ1967" s="367"/>
      <c r="AL1967" s="367"/>
    </row>
    <row r="1968" spans="36:38" s="368" customFormat="1" ht="14.15" customHeight="1">
      <c r="AJ1968" s="367"/>
      <c r="AL1968" s="367"/>
    </row>
    <row r="1969" spans="36:38" s="368" customFormat="1" ht="14.15" customHeight="1">
      <c r="AJ1969" s="367"/>
      <c r="AL1969" s="367"/>
    </row>
    <row r="1970" spans="36:38" s="368" customFormat="1" ht="14.15" customHeight="1">
      <c r="AJ1970" s="367"/>
      <c r="AL1970" s="367"/>
    </row>
    <row r="1971" spans="36:38" s="368" customFormat="1" ht="14.15" customHeight="1">
      <c r="AJ1971" s="367"/>
      <c r="AL1971" s="367"/>
    </row>
    <row r="1972" spans="36:38" s="368" customFormat="1" ht="14.15" customHeight="1">
      <c r="AJ1972" s="367"/>
      <c r="AL1972" s="367"/>
    </row>
    <row r="1973" spans="36:38" s="368" customFormat="1" ht="14.15" customHeight="1">
      <c r="AJ1973" s="367"/>
      <c r="AL1973" s="367"/>
    </row>
    <row r="1974" spans="36:38" s="368" customFormat="1" ht="14.15" customHeight="1">
      <c r="AJ1974" s="367"/>
      <c r="AL1974" s="367"/>
    </row>
    <row r="1975" spans="36:38" s="368" customFormat="1" ht="14.15" customHeight="1">
      <c r="AJ1975" s="367"/>
      <c r="AL1975" s="367"/>
    </row>
    <row r="1976" spans="36:38" s="368" customFormat="1" ht="14.15" customHeight="1">
      <c r="AJ1976" s="367"/>
      <c r="AL1976" s="367"/>
    </row>
    <row r="1977" spans="36:38" s="368" customFormat="1" ht="14.15" customHeight="1">
      <c r="AJ1977" s="367"/>
      <c r="AL1977" s="367"/>
    </row>
    <row r="1978" spans="36:38" s="368" customFormat="1" ht="14.15" customHeight="1">
      <c r="AJ1978" s="367"/>
      <c r="AL1978" s="367"/>
    </row>
    <row r="1979" spans="36:38" s="368" customFormat="1" ht="14.15" customHeight="1">
      <c r="AJ1979" s="367"/>
      <c r="AL1979" s="367"/>
    </row>
    <row r="1980" spans="36:38" s="368" customFormat="1" ht="14.15" customHeight="1">
      <c r="AJ1980" s="367"/>
      <c r="AL1980" s="367"/>
    </row>
    <row r="1981" spans="36:38" s="368" customFormat="1" ht="14.15" customHeight="1">
      <c r="AJ1981" s="367"/>
      <c r="AL1981" s="367"/>
    </row>
    <row r="1982" spans="36:38" s="368" customFormat="1" ht="14.15" customHeight="1">
      <c r="AJ1982" s="367"/>
      <c r="AL1982" s="367"/>
    </row>
    <row r="1983" spans="36:38" s="368" customFormat="1" ht="14.15" customHeight="1">
      <c r="AJ1983" s="367"/>
      <c r="AL1983" s="367"/>
    </row>
    <row r="1984" spans="36:38" s="368" customFormat="1" ht="14.15" customHeight="1">
      <c r="AJ1984" s="367"/>
      <c r="AL1984" s="367"/>
    </row>
    <row r="1985" spans="36:38" s="368" customFormat="1" ht="14.15" customHeight="1">
      <c r="AJ1985" s="367"/>
      <c r="AL1985" s="367"/>
    </row>
    <row r="1986" spans="36:38" s="368" customFormat="1" ht="14.15" customHeight="1">
      <c r="AJ1986" s="367"/>
      <c r="AL1986" s="367"/>
    </row>
    <row r="1987" spans="36:38" s="368" customFormat="1" ht="14.15" customHeight="1">
      <c r="AJ1987" s="367"/>
      <c r="AL1987" s="367"/>
    </row>
    <row r="1988" spans="36:38" s="368" customFormat="1" ht="14.15" customHeight="1">
      <c r="AJ1988" s="367"/>
      <c r="AL1988" s="367"/>
    </row>
    <row r="1989" spans="36:38" s="368" customFormat="1" ht="14.15" customHeight="1">
      <c r="AJ1989" s="367"/>
      <c r="AL1989" s="367"/>
    </row>
    <row r="1990" spans="36:38" s="368" customFormat="1" ht="14.15" customHeight="1">
      <c r="AJ1990" s="367"/>
      <c r="AL1990" s="367"/>
    </row>
    <row r="1991" spans="36:38" s="368" customFormat="1" ht="14.15" customHeight="1">
      <c r="AJ1991" s="367"/>
      <c r="AL1991" s="367"/>
    </row>
    <row r="1992" spans="36:38" s="368" customFormat="1" ht="14.15" customHeight="1">
      <c r="AJ1992" s="367"/>
      <c r="AL1992" s="367"/>
    </row>
    <row r="1993" spans="36:38" s="368" customFormat="1" ht="14.15" customHeight="1">
      <c r="AJ1993" s="367"/>
      <c r="AL1993" s="367"/>
    </row>
    <row r="1994" spans="36:38" s="368" customFormat="1" ht="14.15" customHeight="1">
      <c r="AJ1994" s="367"/>
      <c r="AL1994" s="367"/>
    </row>
    <row r="1995" spans="36:38" s="368" customFormat="1" ht="14.15" customHeight="1">
      <c r="AJ1995" s="367"/>
      <c r="AL1995" s="367"/>
    </row>
    <row r="1996" spans="36:38" s="368" customFormat="1" ht="14.15" customHeight="1">
      <c r="AJ1996" s="367"/>
      <c r="AL1996" s="367"/>
    </row>
    <row r="1997" spans="36:38" s="368" customFormat="1" ht="14.15" customHeight="1">
      <c r="AJ1997" s="367"/>
      <c r="AL1997" s="367"/>
    </row>
    <row r="1998" spans="36:38" s="368" customFormat="1" ht="14.15" customHeight="1">
      <c r="AJ1998" s="367"/>
      <c r="AL1998" s="367"/>
    </row>
    <row r="1999" spans="36:38" s="368" customFormat="1" ht="14.15" customHeight="1">
      <c r="AJ1999" s="367"/>
      <c r="AL1999" s="367"/>
    </row>
    <row r="2000" spans="36:38" s="368" customFormat="1" ht="14.15" customHeight="1">
      <c r="AJ2000" s="367"/>
      <c r="AL2000" s="367"/>
    </row>
    <row r="2001" spans="36:38" s="368" customFormat="1" ht="14.15" customHeight="1">
      <c r="AJ2001" s="367"/>
      <c r="AL2001" s="367"/>
    </row>
    <row r="2002" spans="36:38" s="368" customFormat="1" ht="14.15" customHeight="1">
      <c r="AJ2002" s="367"/>
      <c r="AL2002" s="367"/>
    </row>
    <row r="2003" spans="36:38" s="368" customFormat="1" ht="14.15" customHeight="1">
      <c r="AJ2003" s="367"/>
      <c r="AL2003" s="367"/>
    </row>
    <row r="2004" spans="36:38" s="368" customFormat="1" ht="14.15" customHeight="1">
      <c r="AJ2004" s="367"/>
      <c r="AL2004" s="367"/>
    </row>
    <row r="2005" spans="36:38" s="368" customFormat="1" ht="14.15" customHeight="1">
      <c r="AJ2005" s="367"/>
      <c r="AL2005" s="367"/>
    </row>
    <row r="2006" spans="36:38" s="368" customFormat="1" ht="14.15" customHeight="1">
      <c r="AJ2006" s="367"/>
      <c r="AL2006" s="367"/>
    </row>
    <row r="2007" spans="36:38" s="368" customFormat="1" ht="14.15" customHeight="1">
      <c r="AJ2007" s="367"/>
      <c r="AL2007" s="367"/>
    </row>
    <row r="2008" spans="36:38" s="368" customFormat="1" ht="14.15" customHeight="1">
      <c r="AJ2008" s="367"/>
      <c r="AL2008" s="367"/>
    </row>
    <row r="2009" spans="36:38" s="368" customFormat="1" ht="14.15" customHeight="1">
      <c r="AJ2009" s="367"/>
      <c r="AL2009" s="367"/>
    </row>
    <row r="2010" spans="36:38" s="368" customFormat="1" ht="14.15" customHeight="1">
      <c r="AJ2010" s="367"/>
      <c r="AL2010" s="367"/>
    </row>
    <row r="2011" spans="36:38" s="368" customFormat="1" ht="14.15" customHeight="1">
      <c r="AJ2011" s="367"/>
      <c r="AL2011" s="367"/>
    </row>
    <row r="2012" spans="36:38" s="368" customFormat="1" ht="14.15" customHeight="1">
      <c r="AJ2012" s="367"/>
      <c r="AL2012" s="367"/>
    </row>
    <row r="2013" spans="36:38" s="368" customFormat="1" ht="14.15" customHeight="1">
      <c r="AJ2013" s="367"/>
      <c r="AL2013" s="367"/>
    </row>
    <row r="2014" spans="36:38" s="368" customFormat="1" ht="14.15" customHeight="1">
      <c r="AJ2014" s="367"/>
      <c r="AL2014" s="367"/>
    </row>
    <row r="2015" spans="36:38" s="368" customFormat="1" ht="14.15" customHeight="1">
      <c r="AJ2015" s="367"/>
      <c r="AL2015" s="367"/>
    </row>
    <row r="2016" spans="36:38" s="368" customFormat="1" ht="14.15" customHeight="1">
      <c r="AJ2016" s="367"/>
      <c r="AL2016" s="367"/>
    </row>
    <row r="2017" spans="36:38" s="368" customFormat="1" ht="14.15" customHeight="1">
      <c r="AJ2017" s="367"/>
      <c r="AL2017" s="367"/>
    </row>
    <row r="2018" spans="36:38" s="368" customFormat="1" ht="14.15" customHeight="1">
      <c r="AJ2018" s="367"/>
      <c r="AL2018" s="367"/>
    </row>
    <row r="2019" spans="36:38" s="368" customFormat="1" ht="14.15" customHeight="1">
      <c r="AJ2019" s="367"/>
      <c r="AL2019" s="367"/>
    </row>
    <row r="2020" spans="36:38" s="368" customFormat="1" ht="14.15" customHeight="1">
      <c r="AJ2020" s="367"/>
      <c r="AL2020" s="367"/>
    </row>
    <row r="2021" spans="36:38" s="368" customFormat="1" ht="14.15" customHeight="1">
      <c r="AJ2021" s="367"/>
      <c r="AL2021" s="367"/>
    </row>
    <row r="2022" spans="36:38" s="368" customFormat="1" ht="14.15" customHeight="1">
      <c r="AJ2022" s="367"/>
      <c r="AL2022" s="367"/>
    </row>
    <row r="2023" spans="36:38" s="368" customFormat="1" ht="14.15" customHeight="1">
      <c r="AJ2023" s="367"/>
      <c r="AL2023" s="367"/>
    </row>
    <row r="2024" spans="36:38" s="368" customFormat="1" ht="14.15" customHeight="1">
      <c r="AJ2024" s="367"/>
      <c r="AL2024" s="367"/>
    </row>
    <row r="2025" spans="36:38" s="368" customFormat="1" ht="14.15" customHeight="1">
      <c r="AJ2025" s="367"/>
      <c r="AL2025" s="367"/>
    </row>
    <row r="2026" spans="36:38" s="368" customFormat="1" ht="14.15" customHeight="1">
      <c r="AJ2026" s="367"/>
      <c r="AL2026" s="367"/>
    </row>
    <row r="2027" spans="36:38" s="368" customFormat="1" ht="14.15" customHeight="1">
      <c r="AJ2027" s="367"/>
      <c r="AL2027" s="367"/>
    </row>
    <row r="2028" spans="36:38" s="368" customFormat="1" ht="14.15" customHeight="1">
      <c r="AJ2028" s="367"/>
      <c r="AL2028" s="367"/>
    </row>
    <row r="2029" spans="36:38" s="368" customFormat="1" ht="14.15" customHeight="1">
      <c r="AJ2029" s="367"/>
      <c r="AL2029" s="367"/>
    </row>
    <row r="2030" spans="36:38" s="368" customFormat="1" ht="14.15" customHeight="1">
      <c r="AJ2030" s="367"/>
      <c r="AL2030" s="367"/>
    </row>
    <row r="2031" spans="36:38" s="368" customFormat="1" ht="14.15" customHeight="1">
      <c r="AJ2031" s="367"/>
      <c r="AL2031" s="367"/>
    </row>
    <row r="2032" spans="36:38" s="368" customFormat="1" ht="14.15" customHeight="1">
      <c r="AJ2032" s="367"/>
      <c r="AL2032" s="367"/>
    </row>
    <row r="2033" spans="36:38" s="368" customFormat="1" ht="14.15" customHeight="1">
      <c r="AJ2033" s="367"/>
      <c r="AL2033" s="367"/>
    </row>
    <row r="2034" spans="36:38" s="368" customFormat="1" ht="14.15" customHeight="1">
      <c r="AJ2034" s="367"/>
      <c r="AL2034" s="367"/>
    </row>
    <row r="2035" spans="36:38" s="368" customFormat="1" ht="14.15" customHeight="1">
      <c r="AJ2035" s="367"/>
      <c r="AL2035" s="367"/>
    </row>
    <row r="2036" spans="36:38" s="368" customFormat="1" ht="14.15" customHeight="1">
      <c r="AJ2036" s="367"/>
      <c r="AL2036" s="367"/>
    </row>
    <row r="2037" spans="36:38" s="368" customFormat="1" ht="14.15" customHeight="1">
      <c r="AJ2037" s="367"/>
      <c r="AL2037" s="367"/>
    </row>
    <row r="2038" spans="36:38" s="368" customFormat="1" ht="14.15" customHeight="1">
      <c r="AJ2038" s="367"/>
      <c r="AL2038" s="367"/>
    </row>
    <row r="2039" spans="36:38" s="368" customFormat="1" ht="14.15" customHeight="1">
      <c r="AJ2039" s="367"/>
      <c r="AL2039" s="367"/>
    </row>
    <row r="2040" spans="36:38" s="368" customFormat="1" ht="14.15" customHeight="1">
      <c r="AJ2040" s="367"/>
      <c r="AL2040" s="367"/>
    </row>
    <row r="2041" spans="36:38" s="368" customFormat="1" ht="14.15" customHeight="1">
      <c r="AJ2041" s="367"/>
      <c r="AL2041" s="367"/>
    </row>
    <row r="2042" spans="36:38" s="368" customFormat="1" ht="14.15" customHeight="1">
      <c r="AJ2042" s="367"/>
      <c r="AL2042" s="367"/>
    </row>
    <row r="2043" spans="36:38" s="368" customFormat="1" ht="14.15" customHeight="1">
      <c r="AJ2043" s="367"/>
      <c r="AL2043" s="367"/>
    </row>
    <row r="2044" spans="36:38" s="368" customFormat="1" ht="14.15" customHeight="1">
      <c r="AJ2044" s="367"/>
      <c r="AL2044" s="367"/>
    </row>
    <row r="2045" spans="36:38" s="368" customFormat="1" ht="14.15" customHeight="1">
      <c r="AJ2045" s="367"/>
      <c r="AL2045" s="367"/>
    </row>
    <row r="2046" spans="36:38" s="368" customFormat="1" ht="14.15" customHeight="1">
      <c r="AJ2046" s="367"/>
      <c r="AL2046" s="367"/>
    </row>
    <row r="2047" spans="36:38" s="368" customFormat="1" ht="14.15" customHeight="1">
      <c r="AJ2047" s="367"/>
      <c r="AL2047" s="367"/>
    </row>
    <row r="2048" spans="36:38" s="368" customFormat="1" ht="14.15" customHeight="1">
      <c r="AJ2048" s="367"/>
      <c r="AL2048" s="367"/>
    </row>
    <row r="2049" spans="36:38" s="368" customFormat="1" ht="14.15" customHeight="1">
      <c r="AJ2049" s="367"/>
      <c r="AL2049" s="367"/>
    </row>
    <row r="2050" spans="36:38" s="368" customFormat="1" ht="14.15" customHeight="1">
      <c r="AJ2050" s="367"/>
      <c r="AL2050" s="367"/>
    </row>
    <row r="2051" spans="36:38" s="368" customFormat="1" ht="14.15" customHeight="1">
      <c r="AJ2051" s="367"/>
      <c r="AL2051" s="367"/>
    </row>
    <row r="2052" spans="36:38" s="368" customFormat="1" ht="14.15" customHeight="1">
      <c r="AJ2052" s="367"/>
      <c r="AL2052" s="367"/>
    </row>
    <row r="2053" spans="36:38" s="368" customFormat="1" ht="14.15" customHeight="1">
      <c r="AJ2053" s="367"/>
      <c r="AL2053" s="367"/>
    </row>
    <row r="2054" spans="36:38" s="368" customFormat="1" ht="14.15" customHeight="1">
      <c r="AJ2054" s="367"/>
      <c r="AL2054" s="367"/>
    </row>
    <row r="2055" spans="36:38" s="368" customFormat="1" ht="14.15" customHeight="1">
      <c r="AJ2055" s="367"/>
      <c r="AL2055" s="367"/>
    </row>
    <row r="2056" spans="36:38" s="368" customFormat="1" ht="14.15" customHeight="1">
      <c r="AJ2056" s="367"/>
      <c r="AL2056" s="367"/>
    </row>
    <row r="2057" spans="36:38" s="368" customFormat="1" ht="14.15" customHeight="1">
      <c r="AJ2057" s="367"/>
      <c r="AL2057" s="367"/>
    </row>
    <row r="2058" spans="36:38" s="368" customFormat="1" ht="14.15" customHeight="1">
      <c r="AJ2058" s="367"/>
      <c r="AL2058" s="367"/>
    </row>
    <row r="2059" spans="36:38" s="368" customFormat="1" ht="14.15" customHeight="1">
      <c r="AJ2059" s="367"/>
      <c r="AL2059" s="367"/>
    </row>
    <row r="2060" spans="36:38" s="368" customFormat="1" ht="14.15" customHeight="1">
      <c r="AJ2060" s="367"/>
      <c r="AL2060" s="367"/>
    </row>
    <row r="2061" spans="36:38" s="368" customFormat="1" ht="14.15" customHeight="1">
      <c r="AJ2061" s="367"/>
      <c r="AL2061" s="367"/>
    </row>
    <row r="2062" spans="36:38" s="368" customFormat="1" ht="14.15" customHeight="1">
      <c r="AJ2062" s="367"/>
      <c r="AL2062" s="367"/>
    </row>
    <row r="2063" spans="36:38" s="368" customFormat="1" ht="14.15" customHeight="1">
      <c r="AJ2063" s="367"/>
      <c r="AL2063" s="367"/>
    </row>
    <row r="2064" spans="36:38" s="368" customFormat="1" ht="14.15" customHeight="1">
      <c r="AJ2064" s="367"/>
      <c r="AL2064" s="367"/>
    </row>
    <row r="2065" spans="36:38" s="368" customFormat="1" ht="14.15" customHeight="1">
      <c r="AJ2065" s="367"/>
      <c r="AL2065" s="367"/>
    </row>
    <row r="2066" spans="36:38" s="368" customFormat="1" ht="14.15" customHeight="1">
      <c r="AJ2066" s="367"/>
      <c r="AL2066" s="367"/>
    </row>
    <row r="2067" spans="36:38" s="368" customFormat="1" ht="14.15" customHeight="1">
      <c r="AJ2067" s="367"/>
      <c r="AL2067" s="367"/>
    </row>
    <row r="2068" spans="36:38" s="368" customFormat="1" ht="14.15" customHeight="1">
      <c r="AJ2068" s="367"/>
      <c r="AL2068" s="367"/>
    </row>
    <row r="2069" spans="36:38" s="368" customFormat="1" ht="14.15" customHeight="1">
      <c r="AJ2069" s="367"/>
      <c r="AL2069" s="367"/>
    </row>
    <row r="2070" spans="36:38" s="368" customFormat="1" ht="14.15" customHeight="1">
      <c r="AJ2070" s="367"/>
      <c r="AL2070" s="367"/>
    </row>
    <row r="2071" spans="36:38" s="368" customFormat="1" ht="14.15" customHeight="1">
      <c r="AJ2071" s="367"/>
      <c r="AL2071" s="367"/>
    </row>
    <row r="2072" spans="36:38" s="368" customFormat="1" ht="14.15" customHeight="1">
      <c r="AJ2072" s="367"/>
      <c r="AL2072" s="367"/>
    </row>
    <row r="2073" spans="36:38" s="368" customFormat="1" ht="14.15" customHeight="1">
      <c r="AJ2073" s="367"/>
      <c r="AL2073" s="367"/>
    </row>
    <row r="2074" spans="36:38" s="368" customFormat="1" ht="14.15" customHeight="1">
      <c r="AJ2074" s="367"/>
      <c r="AL2074" s="367"/>
    </row>
    <row r="2075" spans="36:38" s="368" customFormat="1" ht="14.15" customHeight="1">
      <c r="AJ2075" s="367"/>
      <c r="AL2075" s="367"/>
    </row>
    <row r="2076" spans="36:38" s="368" customFormat="1" ht="14.15" customHeight="1">
      <c r="AJ2076" s="367"/>
      <c r="AL2076" s="367"/>
    </row>
    <row r="2077" spans="36:38" s="368" customFormat="1" ht="14.15" customHeight="1">
      <c r="AJ2077" s="367"/>
      <c r="AL2077" s="367"/>
    </row>
    <row r="2078" spans="36:38" s="368" customFormat="1" ht="14.15" customHeight="1">
      <c r="AJ2078" s="367"/>
      <c r="AL2078" s="367"/>
    </row>
    <row r="2079" spans="36:38" s="368" customFormat="1" ht="14.15" customHeight="1">
      <c r="AJ2079" s="367"/>
      <c r="AL2079" s="367"/>
    </row>
    <row r="2080" spans="36:38" s="368" customFormat="1" ht="14.15" customHeight="1">
      <c r="AJ2080" s="367"/>
      <c r="AL2080" s="367"/>
    </row>
    <row r="2081" spans="36:38" s="368" customFormat="1" ht="14.15" customHeight="1">
      <c r="AJ2081" s="367"/>
      <c r="AL2081" s="367"/>
    </row>
    <row r="2082" spans="36:38" s="368" customFormat="1" ht="14.15" customHeight="1">
      <c r="AJ2082" s="367"/>
      <c r="AL2082" s="367"/>
    </row>
    <row r="2083" spans="36:38" s="368" customFormat="1" ht="14.15" customHeight="1">
      <c r="AJ2083" s="367"/>
      <c r="AL2083" s="367"/>
    </row>
    <row r="2084" spans="36:38" s="368" customFormat="1" ht="14.15" customHeight="1">
      <c r="AJ2084" s="367"/>
      <c r="AL2084" s="367"/>
    </row>
    <row r="2085" spans="36:38" s="368" customFormat="1" ht="14.15" customHeight="1">
      <c r="AJ2085" s="367"/>
      <c r="AL2085" s="367"/>
    </row>
    <row r="2086" spans="36:38" s="368" customFormat="1" ht="14.15" customHeight="1">
      <c r="AJ2086" s="367"/>
      <c r="AL2086" s="367"/>
    </row>
    <row r="2087" spans="36:38" s="368" customFormat="1" ht="14.15" customHeight="1">
      <c r="AJ2087" s="367"/>
      <c r="AL2087" s="367"/>
    </row>
    <row r="2088" spans="36:38" s="368" customFormat="1" ht="14.15" customHeight="1">
      <c r="AJ2088" s="367"/>
      <c r="AL2088" s="367"/>
    </row>
    <row r="2089" spans="36:38" s="368" customFormat="1" ht="14.15" customHeight="1">
      <c r="AJ2089" s="367"/>
      <c r="AL2089" s="367"/>
    </row>
    <row r="2090" spans="36:38" s="368" customFormat="1" ht="14.15" customHeight="1">
      <c r="AJ2090" s="367"/>
      <c r="AL2090" s="367"/>
    </row>
    <row r="2091" spans="36:38" s="368" customFormat="1" ht="14.15" customHeight="1">
      <c r="AJ2091" s="367"/>
      <c r="AL2091" s="367"/>
    </row>
    <row r="2092" spans="36:38" s="368" customFormat="1" ht="14.15" customHeight="1">
      <c r="AJ2092" s="367"/>
      <c r="AL2092" s="367"/>
    </row>
    <row r="2093" spans="36:38" s="368" customFormat="1" ht="14.15" customHeight="1">
      <c r="AJ2093" s="367"/>
      <c r="AL2093" s="367"/>
    </row>
    <row r="2094" spans="36:38" s="368" customFormat="1" ht="14.15" customHeight="1">
      <c r="AJ2094" s="367"/>
      <c r="AL2094" s="367"/>
    </row>
    <row r="2095" spans="36:38" s="368" customFormat="1" ht="14.15" customHeight="1">
      <c r="AJ2095" s="367"/>
      <c r="AL2095" s="367"/>
    </row>
    <row r="2096" spans="36:38" s="368" customFormat="1" ht="14.15" customHeight="1">
      <c r="AJ2096" s="367"/>
      <c r="AL2096" s="367"/>
    </row>
    <row r="2097" spans="36:38" s="368" customFormat="1" ht="14.15" customHeight="1">
      <c r="AJ2097" s="367"/>
      <c r="AL2097" s="367"/>
    </row>
    <row r="2098" spans="36:38" s="368" customFormat="1" ht="14.15" customHeight="1">
      <c r="AJ2098" s="367"/>
      <c r="AL2098" s="367"/>
    </row>
    <row r="2099" spans="36:38" s="368" customFormat="1" ht="14.15" customHeight="1">
      <c r="AJ2099" s="367"/>
      <c r="AL2099" s="367"/>
    </row>
    <row r="2100" spans="36:38" s="368" customFormat="1" ht="14.15" customHeight="1">
      <c r="AJ2100" s="367"/>
      <c r="AL2100" s="367"/>
    </row>
    <row r="2101" spans="36:38" s="368" customFormat="1" ht="14.15" customHeight="1">
      <c r="AJ2101" s="367"/>
      <c r="AL2101" s="367"/>
    </row>
    <row r="2102" spans="36:38" s="368" customFormat="1" ht="14.15" customHeight="1">
      <c r="AJ2102" s="367"/>
      <c r="AL2102" s="367"/>
    </row>
    <row r="2103" spans="36:38" s="368" customFormat="1" ht="14.15" customHeight="1">
      <c r="AJ2103" s="367"/>
      <c r="AL2103" s="367"/>
    </row>
    <row r="2104" spans="36:38" s="368" customFormat="1" ht="14.15" customHeight="1">
      <c r="AJ2104" s="367"/>
      <c r="AL2104" s="367"/>
    </row>
    <row r="2105" spans="36:38" s="368" customFormat="1" ht="14.15" customHeight="1">
      <c r="AJ2105" s="367"/>
      <c r="AL2105" s="367"/>
    </row>
    <row r="2106" spans="36:38" s="368" customFormat="1" ht="14.15" customHeight="1">
      <c r="AJ2106" s="367"/>
      <c r="AL2106" s="367"/>
    </row>
    <row r="2107" spans="36:38" s="368" customFormat="1" ht="14.15" customHeight="1">
      <c r="AJ2107" s="367"/>
      <c r="AL2107" s="367"/>
    </row>
    <row r="2108" spans="36:38" s="368" customFormat="1" ht="14.15" customHeight="1">
      <c r="AJ2108" s="367"/>
      <c r="AL2108" s="367"/>
    </row>
    <row r="2109" spans="36:38" s="368" customFormat="1" ht="14.15" customHeight="1">
      <c r="AJ2109" s="367"/>
      <c r="AL2109" s="367"/>
    </row>
    <row r="2110" spans="36:38" s="368" customFormat="1" ht="14.15" customHeight="1">
      <c r="AJ2110" s="367"/>
      <c r="AL2110" s="367"/>
    </row>
    <row r="2111" spans="36:38" s="368" customFormat="1" ht="14.15" customHeight="1">
      <c r="AJ2111" s="367"/>
      <c r="AL2111" s="367"/>
    </row>
    <row r="2112" spans="36:38" s="368" customFormat="1" ht="14.15" customHeight="1">
      <c r="AJ2112" s="367"/>
      <c r="AL2112" s="367"/>
    </row>
    <row r="2113" spans="36:38" s="368" customFormat="1" ht="14.15" customHeight="1">
      <c r="AJ2113" s="367"/>
      <c r="AL2113" s="367"/>
    </row>
    <row r="2114" spans="36:38" s="368" customFormat="1" ht="14.15" customHeight="1">
      <c r="AJ2114" s="367"/>
      <c r="AL2114" s="367"/>
    </row>
    <row r="2115" spans="36:38" s="368" customFormat="1" ht="14.15" customHeight="1">
      <c r="AJ2115" s="367"/>
      <c r="AL2115" s="367"/>
    </row>
    <row r="2116" spans="36:38" s="368" customFormat="1" ht="14.15" customHeight="1">
      <c r="AJ2116" s="367"/>
      <c r="AL2116" s="367"/>
    </row>
    <row r="2117" spans="36:38" s="368" customFormat="1" ht="14.15" customHeight="1">
      <c r="AJ2117" s="367"/>
      <c r="AL2117" s="367"/>
    </row>
    <row r="2118" spans="36:38" s="368" customFormat="1" ht="14.15" customHeight="1">
      <c r="AJ2118" s="367"/>
      <c r="AL2118" s="367"/>
    </row>
    <row r="2119" spans="36:38" s="368" customFormat="1" ht="14.15" customHeight="1">
      <c r="AJ2119" s="367"/>
      <c r="AL2119" s="367"/>
    </row>
    <row r="2120" spans="36:38" s="368" customFormat="1" ht="14.15" customHeight="1">
      <c r="AJ2120" s="367"/>
      <c r="AL2120" s="367"/>
    </row>
    <row r="2121" spans="36:38" s="368" customFormat="1" ht="14.15" customHeight="1">
      <c r="AJ2121" s="367"/>
      <c r="AL2121" s="367"/>
    </row>
    <row r="2122" spans="36:38" s="368" customFormat="1" ht="14.15" customHeight="1">
      <c r="AJ2122" s="367"/>
      <c r="AL2122" s="367"/>
    </row>
    <row r="2123" spans="36:38" s="368" customFormat="1" ht="14.15" customHeight="1">
      <c r="AJ2123" s="367"/>
      <c r="AL2123" s="367"/>
    </row>
    <row r="2124" spans="36:38" s="368" customFormat="1" ht="14.15" customHeight="1">
      <c r="AJ2124" s="367"/>
      <c r="AL2124" s="367"/>
    </row>
    <row r="2125" spans="36:38" s="368" customFormat="1" ht="14.15" customHeight="1">
      <c r="AJ2125" s="367"/>
      <c r="AL2125" s="367"/>
    </row>
    <row r="2126" spans="36:38" s="368" customFormat="1" ht="14.15" customHeight="1">
      <c r="AJ2126" s="367"/>
      <c r="AL2126" s="367"/>
    </row>
    <row r="2127" spans="36:38" s="368" customFormat="1" ht="14.15" customHeight="1">
      <c r="AJ2127" s="367"/>
      <c r="AL2127" s="367"/>
    </row>
    <row r="2128" spans="36:38" s="368" customFormat="1" ht="14.15" customHeight="1">
      <c r="AJ2128" s="367"/>
      <c r="AL2128" s="367"/>
    </row>
    <row r="2129" spans="36:38" s="368" customFormat="1" ht="14.15" customHeight="1">
      <c r="AJ2129" s="367"/>
      <c r="AL2129" s="367"/>
    </row>
    <row r="2130" spans="36:38" s="368" customFormat="1" ht="14.15" customHeight="1">
      <c r="AJ2130" s="367"/>
      <c r="AL2130" s="367"/>
    </row>
    <row r="2131" spans="36:38" s="368" customFormat="1" ht="14.15" customHeight="1">
      <c r="AJ2131" s="367"/>
      <c r="AL2131" s="367"/>
    </row>
    <row r="2132" spans="36:38" s="368" customFormat="1" ht="14.15" customHeight="1">
      <c r="AJ2132" s="367"/>
      <c r="AL2132" s="367"/>
    </row>
    <row r="2133" spans="36:38" s="368" customFormat="1" ht="14.15" customHeight="1">
      <c r="AJ2133" s="367"/>
      <c r="AL2133" s="367"/>
    </row>
    <row r="2134" spans="36:38" s="368" customFormat="1" ht="14.15" customHeight="1">
      <c r="AJ2134" s="367"/>
      <c r="AL2134" s="367"/>
    </row>
    <row r="2135" spans="36:38" s="368" customFormat="1" ht="14.15" customHeight="1">
      <c r="AJ2135" s="367"/>
      <c r="AL2135" s="367"/>
    </row>
    <row r="2136" spans="36:38" s="368" customFormat="1" ht="14.15" customHeight="1">
      <c r="AJ2136" s="367"/>
      <c r="AL2136" s="367"/>
    </row>
    <row r="2137" spans="36:38" s="368" customFormat="1" ht="14.15" customHeight="1">
      <c r="AJ2137" s="367"/>
      <c r="AL2137" s="367"/>
    </row>
    <row r="2138" spans="36:38" s="368" customFormat="1" ht="14.15" customHeight="1">
      <c r="AJ2138" s="367"/>
      <c r="AL2138" s="367"/>
    </row>
    <row r="2139" spans="36:38" s="368" customFormat="1" ht="14.15" customHeight="1">
      <c r="AJ2139" s="367"/>
      <c r="AL2139" s="367"/>
    </row>
    <row r="2140" spans="36:38" s="368" customFormat="1" ht="14.15" customHeight="1">
      <c r="AJ2140" s="367"/>
      <c r="AL2140" s="367"/>
    </row>
    <row r="2141" spans="36:38" s="368" customFormat="1" ht="14.15" customHeight="1">
      <c r="AJ2141" s="367"/>
      <c r="AL2141" s="367"/>
    </row>
    <row r="2142" spans="36:38" s="368" customFormat="1" ht="14.15" customHeight="1">
      <c r="AJ2142" s="367"/>
      <c r="AL2142" s="367"/>
    </row>
    <row r="2143" spans="36:38" s="368" customFormat="1" ht="14.15" customHeight="1">
      <c r="AJ2143" s="367"/>
      <c r="AL2143" s="367"/>
    </row>
    <row r="2144" spans="36:38" s="368" customFormat="1" ht="14.15" customHeight="1">
      <c r="AJ2144" s="367"/>
      <c r="AL2144" s="367"/>
    </row>
    <row r="2145" spans="36:38" s="368" customFormat="1" ht="14.15" customHeight="1">
      <c r="AJ2145" s="367"/>
      <c r="AL2145" s="367"/>
    </row>
    <row r="2146" spans="36:38" s="368" customFormat="1" ht="14.15" customHeight="1">
      <c r="AJ2146" s="367"/>
      <c r="AL2146" s="367"/>
    </row>
    <row r="2147" spans="36:38" s="368" customFormat="1" ht="14.15" customHeight="1">
      <c r="AJ2147" s="367"/>
      <c r="AL2147" s="367"/>
    </row>
    <row r="2148" spans="36:38" s="368" customFormat="1" ht="14.15" customHeight="1">
      <c r="AJ2148" s="367"/>
      <c r="AL2148" s="367"/>
    </row>
    <row r="2149" spans="36:38" s="368" customFormat="1" ht="14.15" customHeight="1">
      <c r="AJ2149" s="367"/>
      <c r="AL2149" s="367"/>
    </row>
    <row r="2150" spans="36:38" s="368" customFormat="1" ht="14.15" customHeight="1">
      <c r="AJ2150" s="367"/>
      <c r="AL2150" s="367"/>
    </row>
    <row r="2151" spans="36:38" s="368" customFormat="1" ht="14.15" customHeight="1">
      <c r="AJ2151" s="367"/>
      <c r="AL2151" s="367"/>
    </row>
    <row r="2152" spans="36:38" s="368" customFormat="1" ht="14.15" customHeight="1">
      <c r="AJ2152" s="367"/>
      <c r="AL2152" s="367"/>
    </row>
    <row r="2153" spans="36:38" s="368" customFormat="1" ht="14.15" customHeight="1">
      <c r="AJ2153" s="367"/>
      <c r="AL2153" s="367"/>
    </row>
    <row r="2154" spans="36:38" s="368" customFormat="1" ht="14.15" customHeight="1">
      <c r="AJ2154" s="367"/>
      <c r="AL2154" s="367"/>
    </row>
    <row r="2155" spans="36:38" s="368" customFormat="1" ht="14.15" customHeight="1">
      <c r="AJ2155" s="367"/>
      <c r="AL2155" s="367"/>
    </row>
    <row r="2156" spans="36:38" s="368" customFormat="1" ht="14.15" customHeight="1">
      <c r="AJ2156" s="367"/>
      <c r="AL2156" s="367"/>
    </row>
    <row r="2157" spans="36:38" s="368" customFormat="1" ht="14.15" customHeight="1">
      <c r="AJ2157" s="367"/>
      <c r="AL2157" s="367"/>
    </row>
    <row r="2158" spans="36:38" s="368" customFormat="1" ht="14.15" customHeight="1">
      <c r="AJ2158" s="367"/>
      <c r="AL2158" s="367"/>
    </row>
    <row r="2159" spans="36:38" s="368" customFormat="1" ht="14.15" customHeight="1">
      <c r="AJ2159" s="367"/>
      <c r="AL2159" s="367"/>
    </row>
    <row r="2160" spans="36:38" s="368" customFormat="1" ht="14.15" customHeight="1">
      <c r="AJ2160" s="367"/>
      <c r="AL2160" s="367"/>
    </row>
    <row r="2161" spans="36:38" s="368" customFormat="1" ht="14.15" customHeight="1">
      <c r="AJ2161" s="367"/>
      <c r="AL2161" s="367"/>
    </row>
    <row r="2162" spans="36:38" s="368" customFormat="1" ht="14.15" customHeight="1">
      <c r="AJ2162" s="367"/>
      <c r="AL2162" s="367"/>
    </row>
    <row r="2163" spans="36:38" s="368" customFormat="1" ht="14.15" customHeight="1">
      <c r="AJ2163" s="367"/>
      <c r="AL2163" s="367"/>
    </row>
    <row r="2164" spans="36:38" s="368" customFormat="1" ht="14.15" customHeight="1">
      <c r="AJ2164" s="367"/>
      <c r="AL2164" s="367"/>
    </row>
    <row r="2165" spans="36:38" s="368" customFormat="1" ht="14.15" customHeight="1">
      <c r="AJ2165" s="367"/>
      <c r="AL2165" s="367"/>
    </row>
    <row r="2166" spans="36:38" s="368" customFormat="1" ht="14.15" customHeight="1">
      <c r="AJ2166" s="367"/>
      <c r="AL2166" s="367"/>
    </row>
    <row r="2167" spans="36:38" s="368" customFormat="1" ht="14.15" customHeight="1">
      <c r="AJ2167" s="367"/>
      <c r="AL2167" s="367"/>
    </row>
    <row r="2168" spans="36:38" s="368" customFormat="1" ht="14.15" customHeight="1">
      <c r="AJ2168" s="367"/>
      <c r="AL2168" s="367"/>
    </row>
    <row r="2169" spans="36:38" s="368" customFormat="1" ht="14.15" customHeight="1">
      <c r="AJ2169" s="367"/>
      <c r="AL2169" s="367"/>
    </row>
    <row r="2170" spans="36:38" s="368" customFormat="1" ht="14.15" customHeight="1">
      <c r="AJ2170" s="367"/>
      <c r="AL2170" s="367"/>
    </row>
    <row r="2171" spans="36:38" s="368" customFormat="1" ht="14.15" customHeight="1">
      <c r="AJ2171" s="367"/>
      <c r="AL2171" s="367"/>
    </row>
    <row r="2172" spans="36:38" s="368" customFormat="1" ht="14.15" customHeight="1">
      <c r="AJ2172" s="367"/>
      <c r="AL2172" s="367"/>
    </row>
    <row r="2173" spans="36:38" s="368" customFormat="1" ht="14.15" customHeight="1">
      <c r="AJ2173" s="367"/>
      <c r="AL2173" s="367"/>
    </row>
    <row r="2174" spans="36:38" s="368" customFormat="1" ht="14.15" customHeight="1">
      <c r="AJ2174" s="367"/>
      <c r="AL2174" s="367"/>
    </row>
    <row r="2175" spans="36:38" s="368" customFormat="1" ht="14.15" customHeight="1">
      <c r="AJ2175" s="367"/>
      <c r="AL2175" s="367"/>
    </row>
    <row r="2176" spans="36:38" s="368" customFormat="1" ht="14.15" customHeight="1">
      <c r="AJ2176" s="367"/>
      <c r="AL2176" s="367"/>
    </row>
    <row r="2177" spans="36:38" s="368" customFormat="1" ht="14.15" customHeight="1">
      <c r="AJ2177" s="367"/>
      <c r="AL2177" s="367"/>
    </row>
    <row r="2178" spans="36:38" s="368" customFormat="1" ht="14.15" customHeight="1">
      <c r="AJ2178" s="367"/>
      <c r="AL2178" s="367"/>
    </row>
    <row r="2179" spans="36:38" s="368" customFormat="1" ht="14.15" customHeight="1">
      <c r="AJ2179" s="367"/>
      <c r="AL2179" s="367"/>
    </row>
    <row r="2180" spans="36:38" s="368" customFormat="1" ht="14.15" customHeight="1">
      <c r="AJ2180" s="367"/>
      <c r="AL2180" s="367"/>
    </row>
    <row r="2181" spans="36:38" s="368" customFormat="1" ht="14.15" customHeight="1">
      <c r="AJ2181" s="367"/>
      <c r="AL2181" s="367"/>
    </row>
    <row r="2182" spans="36:38" s="368" customFormat="1" ht="14.15" customHeight="1">
      <c r="AJ2182" s="367"/>
      <c r="AL2182" s="367"/>
    </row>
    <row r="2183" spans="36:38" s="368" customFormat="1" ht="14.15" customHeight="1">
      <c r="AJ2183" s="367"/>
      <c r="AL2183" s="367"/>
    </row>
    <row r="2184" spans="36:38" s="368" customFormat="1" ht="14.15" customHeight="1">
      <c r="AJ2184" s="367"/>
      <c r="AL2184" s="367"/>
    </row>
    <row r="2185" spans="36:38" s="368" customFormat="1" ht="14.15" customHeight="1">
      <c r="AJ2185" s="367"/>
      <c r="AL2185" s="367"/>
    </row>
    <row r="2186" spans="36:38" s="368" customFormat="1" ht="14.15" customHeight="1">
      <c r="AJ2186" s="367"/>
      <c r="AL2186" s="367"/>
    </row>
    <row r="2187" spans="36:38" s="368" customFormat="1" ht="14.15" customHeight="1">
      <c r="AJ2187" s="367"/>
      <c r="AL2187" s="367"/>
    </row>
    <row r="2188" spans="36:38" s="368" customFormat="1" ht="14.15" customHeight="1">
      <c r="AJ2188" s="367"/>
      <c r="AL2188" s="367"/>
    </row>
    <row r="2189" spans="36:38" s="368" customFormat="1" ht="14.15" customHeight="1">
      <c r="AJ2189" s="367"/>
      <c r="AL2189" s="367"/>
    </row>
    <row r="2190" spans="36:38" s="368" customFormat="1" ht="14.15" customHeight="1">
      <c r="AJ2190" s="367"/>
      <c r="AL2190" s="367"/>
    </row>
    <row r="2191" spans="36:38" s="368" customFormat="1" ht="14.15" customHeight="1">
      <c r="AJ2191" s="367"/>
      <c r="AL2191" s="367"/>
    </row>
    <row r="2192" spans="36:38" s="368" customFormat="1" ht="14.15" customHeight="1">
      <c r="AJ2192" s="367"/>
      <c r="AL2192" s="367"/>
    </row>
    <row r="2193" spans="36:38" s="368" customFormat="1" ht="14.15" customHeight="1">
      <c r="AJ2193" s="367"/>
      <c r="AL2193" s="367"/>
    </row>
    <row r="2194" spans="36:38" s="368" customFormat="1" ht="14.15" customHeight="1">
      <c r="AJ2194" s="367"/>
      <c r="AL2194" s="367"/>
    </row>
    <row r="2195" spans="36:38" s="368" customFormat="1" ht="14.15" customHeight="1">
      <c r="AJ2195" s="367"/>
      <c r="AL2195" s="367"/>
    </row>
    <row r="2196" spans="36:38" s="368" customFormat="1" ht="14.15" customHeight="1">
      <c r="AJ2196" s="367"/>
      <c r="AL2196" s="367"/>
    </row>
    <row r="2197" spans="36:38" s="368" customFormat="1" ht="14.15" customHeight="1">
      <c r="AJ2197" s="367"/>
      <c r="AL2197" s="367"/>
    </row>
    <row r="2198" spans="36:38" s="368" customFormat="1" ht="14.15" customHeight="1">
      <c r="AJ2198" s="367"/>
      <c r="AL2198" s="367"/>
    </row>
    <row r="2199" spans="36:38" s="368" customFormat="1" ht="14.15" customHeight="1">
      <c r="AJ2199" s="367"/>
      <c r="AL2199" s="367"/>
    </row>
    <row r="2200" spans="36:38" s="368" customFormat="1" ht="14.15" customHeight="1">
      <c r="AJ2200" s="367"/>
      <c r="AL2200" s="367"/>
    </row>
    <row r="2201" spans="36:38" s="368" customFormat="1" ht="14.15" customHeight="1">
      <c r="AJ2201" s="367"/>
      <c r="AL2201" s="367"/>
    </row>
    <row r="2202" spans="36:38" s="368" customFormat="1" ht="14.15" customHeight="1">
      <c r="AJ2202" s="367"/>
      <c r="AL2202" s="367"/>
    </row>
    <row r="2203" spans="36:38" s="368" customFormat="1" ht="14.15" customHeight="1">
      <c r="AJ2203" s="367"/>
      <c r="AL2203" s="367"/>
    </row>
    <row r="2204" spans="36:38" s="368" customFormat="1" ht="14.15" customHeight="1">
      <c r="AJ2204" s="367"/>
      <c r="AL2204" s="367"/>
    </row>
    <row r="2205" spans="36:38" s="368" customFormat="1" ht="14.15" customHeight="1">
      <c r="AJ2205" s="367"/>
      <c r="AL2205" s="367"/>
    </row>
    <row r="2206" spans="36:38" s="368" customFormat="1" ht="14.15" customHeight="1">
      <c r="AJ2206" s="367"/>
      <c r="AL2206" s="367"/>
    </row>
    <row r="2207" spans="36:38" s="368" customFormat="1" ht="14.15" customHeight="1">
      <c r="AJ2207" s="367"/>
      <c r="AL2207" s="367"/>
    </row>
    <row r="2208" spans="36:38" s="368" customFormat="1" ht="14.15" customHeight="1">
      <c r="AJ2208" s="367"/>
      <c r="AL2208" s="367"/>
    </row>
    <row r="2209" spans="36:38" s="368" customFormat="1" ht="14.15" customHeight="1">
      <c r="AJ2209" s="367"/>
      <c r="AL2209" s="367"/>
    </row>
    <row r="2210" spans="36:38" s="368" customFormat="1" ht="14.15" customHeight="1">
      <c r="AJ2210" s="367"/>
      <c r="AL2210" s="367"/>
    </row>
    <row r="2211" spans="36:38" s="368" customFormat="1" ht="14.15" customHeight="1">
      <c r="AJ2211" s="367"/>
      <c r="AL2211" s="367"/>
    </row>
    <row r="2212" spans="36:38" s="368" customFormat="1" ht="14.15" customHeight="1">
      <c r="AJ2212" s="367"/>
      <c r="AL2212" s="367"/>
    </row>
    <row r="2213" spans="36:38" s="368" customFormat="1" ht="14.15" customHeight="1">
      <c r="AJ2213" s="367"/>
      <c r="AL2213" s="367"/>
    </row>
    <row r="2214" spans="36:38" s="368" customFormat="1" ht="14.15" customHeight="1">
      <c r="AJ2214" s="367"/>
      <c r="AL2214" s="367"/>
    </row>
    <row r="2215" spans="36:38" s="368" customFormat="1" ht="14.15" customHeight="1">
      <c r="AJ2215" s="367"/>
      <c r="AL2215" s="367"/>
    </row>
    <row r="2216" spans="36:38" s="368" customFormat="1" ht="14.15" customHeight="1">
      <c r="AJ2216" s="367"/>
      <c r="AL2216" s="367"/>
    </row>
    <row r="2217" spans="36:38" s="368" customFormat="1" ht="14.15" customHeight="1">
      <c r="AJ2217" s="367"/>
      <c r="AL2217" s="367"/>
    </row>
    <row r="2218" spans="36:38" s="368" customFormat="1" ht="14.15" customHeight="1">
      <c r="AJ2218" s="367"/>
      <c r="AL2218" s="367"/>
    </row>
    <row r="2219" spans="36:38" s="368" customFormat="1" ht="14.15" customHeight="1">
      <c r="AJ2219" s="367"/>
      <c r="AL2219" s="367"/>
    </row>
    <row r="2220" spans="36:38" s="368" customFormat="1" ht="14.15" customHeight="1">
      <c r="AJ2220" s="367"/>
      <c r="AL2220" s="367"/>
    </row>
    <row r="2221" spans="36:38" s="368" customFormat="1" ht="14.15" customHeight="1">
      <c r="AJ2221" s="367"/>
      <c r="AL2221" s="367"/>
    </row>
    <row r="2222" spans="36:38" s="368" customFormat="1" ht="14.15" customHeight="1">
      <c r="AJ2222" s="367"/>
      <c r="AL2222" s="367"/>
    </row>
    <row r="2223" spans="36:38" s="368" customFormat="1" ht="14.15" customHeight="1">
      <c r="AJ2223" s="367"/>
      <c r="AL2223" s="367"/>
    </row>
    <row r="2224" spans="36:38" s="368" customFormat="1" ht="14.15" customHeight="1">
      <c r="AJ2224" s="367"/>
      <c r="AL2224" s="367"/>
    </row>
    <row r="2225" spans="36:38" s="368" customFormat="1" ht="14.15" customHeight="1">
      <c r="AJ2225" s="367"/>
      <c r="AL2225" s="367"/>
    </row>
    <row r="2226" spans="36:38" s="368" customFormat="1" ht="14.15" customHeight="1">
      <c r="AJ2226" s="367"/>
      <c r="AL2226" s="367"/>
    </row>
    <row r="2227" spans="36:38" s="368" customFormat="1" ht="14.15" customHeight="1">
      <c r="AJ2227" s="367"/>
      <c r="AL2227" s="367"/>
    </row>
    <row r="2228" spans="36:38" s="368" customFormat="1" ht="14.15" customHeight="1">
      <c r="AJ2228" s="367"/>
      <c r="AL2228" s="367"/>
    </row>
    <row r="2229" spans="36:38" s="368" customFormat="1" ht="14.15" customHeight="1">
      <c r="AJ2229" s="367"/>
      <c r="AL2229" s="367"/>
    </row>
    <row r="2230" spans="36:38" s="368" customFormat="1" ht="14.15" customHeight="1">
      <c r="AJ2230" s="367"/>
      <c r="AL2230" s="367"/>
    </row>
    <row r="2231" spans="36:38" s="368" customFormat="1" ht="14.15" customHeight="1">
      <c r="AJ2231" s="367"/>
      <c r="AL2231" s="367"/>
    </row>
    <row r="2232" spans="36:38" s="368" customFormat="1" ht="14.15" customHeight="1">
      <c r="AJ2232" s="367"/>
      <c r="AL2232" s="367"/>
    </row>
    <row r="2233" spans="36:38" s="368" customFormat="1" ht="14.15" customHeight="1">
      <c r="AJ2233" s="367"/>
      <c r="AL2233" s="367"/>
    </row>
    <row r="2234" spans="36:38" s="368" customFormat="1" ht="14.15" customHeight="1">
      <c r="AJ2234" s="367"/>
      <c r="AL2234" s="367"/>
    </row>
    <row r="2235" spans="36:38" s="368" customFormat="1" ht="14.15" customHeight="1">
      <c r="AJ2235" s="367"/>
      <c r="AL2235" s="367"/>
    </row>
    <row r="2236" spans="36:38" s="368" customFormat="1" ht="14.15" customHeight="1">
      <c r="AJ2236" s="367"/>
      <c r="AL2236" s="367"/>
    </row>
    <row r="2237" spans="36:38" s="368" customFormat="1" ht="14.15" customHeight="1">
      <c r="AJ2237" s="367"/>
      <c r="AL2237" s="367"/>
    </row>
    <row r="2238" spans="36:38" s="368" customFormat="1" ht="14.15" customHeight="1">
      <c r="AJ2238" s="367"/>
      <c r="AL2238" s="367"/>
    </row>
    <row r="2239" spans="36:38" s="368" customFormat="1" ht="14.15" customHeight="1">
      <c r="AJ2239" s="367"/>
      <c r="AL2239" s="367"/>
    </row>
    <row r="2240" spans="36:38" s="368" customFormat="1" ht="14.15" customHeight="1">
      <c r="AJ2240" s="367"/>
      <c r="AL2240" s="367"/>
    </row>
    <row r="2241" spans="36:38" s="368" customFormat="1" ht="14.15" customHeight="1">
      <c r="AJ2241" s="367"/>
      <c r="AL2241" s="367"/>
    </row>
    <row r="2242" spans="36:38" s="368" customFormat="1" ht="14.15" customHeight="1">
      <c r="AJ2242" s="367"/>
      <c r="AL2242" s="367"/>
    </row>
    <row r="2243" spans="36:38" s="368" customFormat="1" ht="14.15" customHeight="1">
      <c r="AJ2243" s="367"/>
      <c r="AL2243" s="367"/>
    </row>
    <row r="2244" spans="36:38" s="368" customFormat="1" ht="14.15" customHeight="1">
      <c r="AJ2244" s="367"/>
      <c r="AL2244" s="367"/>
    </row>
    <row r="2245" spans="36:38" s="368" customFormat="1" ht="14.15" customHeight="1">
      <c r="AJ2245" s="367"/>
      <c r="AL2245" s="367"/>
    </row>
    <row r="2246" spans="36:38" s="368" customFormat="1" ht="14.15" customHeight="1">
      <c r="AJ2246" s="367"/>
      <c r="AL2246" s="367"/>
    </row>
    <row r="2247" spans="36:38" s="368" customFormat="1" ht="14.15" customHeight="1">
      <c r="AJ2247" s="367"/>
      <c r="AL2247" s="367"/>
    </row>
    <row r="2248" spans="36:38" s="368" customFormat="1" ht="14.15" customHeight="1">
      <c r="AJ2248" s="367"/>
      <c r="AL2248" s="367"/>
    </row>
    <row r="2249" spans="36:38" s="368" customFormat="1" ht="14.15" customHeight="1">
      <c r="AJ2249" s="367"/>
      <c r="AL2249" s="367"/>
    </row>
    <row r="2250" spans="36:38" s="368" customFormat="1" ht="14.15" customHeight="1">
      <c r="AJ2250" s="367"/>
      <c r="AL2250" s="367"/>
    </row>
    <row r="2251" spans="36:38" s="368" customFormat="1" ht="14.15" customHeight="1">
      <c r="AJ2251" s="367"/>
      <c r="AL2251" s="367"/>
    </row>
    <row r="2252" spans="36:38" s="368" customFormat="1" ht="14.15" customHeight="1">
      <c r="AJ2252" s="367"/>
      <c r="AL2252" s="367"/>
    </row>
    <row r="2253" spans="36:38" s="368" customFormat="1" ht="14.15" customHeight="1">
      <c r="AJ2253" s="367"/>
      <c r="AL2253" s="367"/>
    </row>
    <row r="2254" spans="36:38" s="368" customFormat="1" ht="14.15" customHeight="1">
      <c r="AJ2254" s="367"/>
      <c r="AL2254" s="367"/>
    </row>
    <row r="2255" spans="36:38" s="368" customFormat="1" ht="14.15" customHeight="1">
      <c r="AJ2255" s="367"/>
      <c r="AL2255" s="367"/>
    </row>
    <row r="2256" spans="36:38" s="368" customFormat="1" ht="14.15" customHeight="1">
      <c r="AJ2256" s="367"/>
      <c r="AL2256" s="367"/>
    </row>
    <row r="2257" spans="36:38" s="368" customFormat="1" ht="14.15" customHeight="1">
      <c r="AJ2257" s="367"/>
      <c r="AL2257" s="367"/>
    </row>
    <row r="2258" spans="36:38" s="368" customFormat="1" ht="14.15" customHeight="1">
      <c r="AJ2258" s="367"/>
      <c r="AL2258" s="367"/>
    </row>
    <row r="2259" spans="36:38" s="368" customFormat="1" ht="14.15" customHeight="1">
      <c r="AJ2259" s="367"/>
      <c r="AL2259" s="367"/>
    </row>
    <row r="2260" spans="36:38" s="368" customFormat="1" ht="14.15" customHeight="1">
      <c r="AJ2260" s="367"/>
      <c r="AL2260" s="367"/>
    </row>
    <row r="2261" spans="36:38" s="368" customFormat="1" ht="14.15" customHeight="1">
      <c r="AJ2261" s="367"/>
      <c r="AL2261" s="367"/>
    </row>
    <row r="2262" spans="36:38" s="368" customFormat="1" ht="14.15" customHeight="1">
      <c r="AJ2262" s="367"/>
      <c r="AL2262" s="367"/>
    </row>
    <row r="2263" spans="36:38" s="368" customFormat="1" ht="14.15" customHeight="1">
      <c r="AJ2263" s="367"/>
      <c r="AL2263" s="367"/>
    </row>
    <row r="2264" spans="36:38" s="368" customFormat="1" ht="14.15" customHeight="1">
      <c r="AJ2264" s="367"/>
      <c r="AL2264" s="367"/>
    </row>
    <row r="2265" spans="36:38" s="368" customFormat="1" ht="14.15" customHeight="1">
      <c r="AJ2265" s="367"/>
      <c r="AL2265" s="367"/>
    </row>
    <row r="2266" spans="36:38" s="368" customFormat="1" ht="14.15" customHeight="1">
      <c r="AJ2266" s="367"/>
      <c r="AL2266" s="367"/>
    </row>
    <row r="2267" spans="36:38" s="368" customFormat="1" ht="14.15" customHeight="1">
      <c r="AJ2267" s="367"/>
      <c r="AL2267" s="367"/>
    </row>
    <row r="2268" spans="36:38" s="368" customFormat="1" ht="14.15" customHeight="1">
      <c r="AJ2268" s="367"/>
      <c r="AL2268" s="367"/>
    </row>
    <row r="2269" spans="36:38" s="368" customFormat="1" ht="14.15" customHeight="1">
      <c r="AJ2269" s="367"/>
      <c r="AL2269" s="367"/>
    </row>
    <row r="2270" spans="36:38" s="368" customFormat="1" ht="14.15" customHeight="1">
      <c r="AJ2270" s="367"/>
      <c r="AL2270" s="367"/>
    </row>
    <row r="2271" spans="36:38" s="368" customFormat="1" ht="14.15" customHeight="1">
      <c r="AJ2271" s="367"/>
      <c r="AL2271" s="367"/>
    </row>
    <row r="2272" spans="36:38" s="368" customFormat="1" ht="14.15" customHeight="1">
      <c r="AJ2272" s="367"/>
      <c r="AL2272" s="367"/>
    </row>
    <row r="2273" spans="36:38" s="368" customFormat="1" ht="14.15" customHeight="1">
      <c r="AJ2273" s="367"/>
      <c r="AL2273" s="367"/>
    </row>
    <row r="2274" spans="36:38" s="368" customFormat="1" ht="14.15" customHeight="1">
      <c r="AJ2274" s="367"/>
      <c r="AL2274" s="367"/>
    </row>
    <row r="2275" spans="36:38" s="368" customFormat="1" ht="14.15" customHeight="1">
      <c r="AJ2275" s="367"/>
      <c r="AL2275" s="367"/>
    </row>
    <row r="2276" spans="36:38" s="368" customFormat="1" ht="14.15" customHeight="1">
      <c r="AJ2276" s="367"/>
      <c r="AL2276" s="367"/>
    </row>
    <row r="2277" spans="36:38" s="368" customFormat="1" ht="14.15" customHeight="1">
      <c r="AJ2277" s="367"/>
      <c r="AL2277" s="367"/>
    </row>
    <row r="2278" spans="36:38" s="368" customFormat="1" ht="14.15" customHeight="1">
      <c r="AJ2278" s="367"/>
      <c r="AL2278" s="367"/>
    </row>
    <row r="2279" spans="36:38" s="368" customFormat="1" ht="14.15" customHeight="1">
      <c r="AJ2279" s="367"/>
      <c r="AL2279" s="367"/>
    </row>
    <row r="2280" spans="36:38" s="368" customFormat="1" ht="14.15" customHeight="1">
      <c r="AJ2280" s="367"/>
      <c r="AL2280" s="367"/>
    </row>
    <row r="2281" spans="36:38" s="368" customFormat="1" ht="14.15" customHeight="1">
      <c r="AJ2281" s="367"/>
      <c r="AL2281" s="367"/>
    </row>
    <row r="2282" spans="36:38" s="368" customFormat="1" ht="14.15" customHeight="1">
      <c r="AJ2282" s="367"/>
      <c r="AL2282" s="367"/>
    </row>
    <row r="2283" spans="36:38" s="368" customFormat="1" ht="14.15" customHeight="1">
      <c r="AJ2283" s="367"/>
      <c r="AL2283" s="367"/>
    </row>
    <row r="2284" spans="36:38" s="368" customFormat="1" ht="14.15" customHeight="1">
      <c r="AJ2284" s="367"/>
      <c r="AL2284" s="367"/>
    </row>
    <row r="2285" spans="36:38" s="368" customFormat="1" ht="14.15" customHeight="1">
      <c r="AJ2285" s="367"/>
      <c r="AL2285" s="367"/>
    </row>
    <row r="2286" spans="36:38" s="368" customFormat="1" ht="14.15" customHeight="1">
      <c r="AJ2286" s="367"/>
      <c r="AL2286" s="367"/>
    </row>
    <row r="2287" spans="36:38" s="368" customFormat="1" ht="14.15" customHeight="1">
      <c r="AJ2287" s="367"/>
      <c r="AL2287" s="367"/>
    </row>
    <row r="2288" spans="36:38" s="368" customFormat="1" ht="14.15" customHeight="1">
      <c r="AJ2288" s="367"/>
      <c r="AL2288" s="367"/>
    </row>
    <row r="2289" spans="36:38" s="368" customFormat="1" ht="14.15" customHeight="1">
      <c r="AJ2289" s="367"/>
      <c r="AL2289" s="367"/>
    </row>
    <row r="2290" spans="36:38" s="368" customFormat="1" ht="14.15" customHeight="1">
      <c r="AJ2290" s="367"/>
      <c r="AL2290" s="367"/>
    </row>
    <row r="2291" spans="36:38" s="368" customFormat="1" ht="14.15" customHeight="1">
      <c r="AJ2291" s="367"/>
      <c r="AL2291" s="367"/>
    </row>
    <row r="2292" spans="36:38" s="368" customFormat="1" ht="14.15" customHeight="1">
      <c r="AJ2292" s="367"/>
      <c r="AL2292" s="367"/>
    </row>
    <row r="2293" spans="36:38" s="368" customFormat="1" ht="14.15" customHeight="1">
      <c r="AJ2293" s="367"/>
      <c r="AL2293" s="367"/>
    </row>
    <row r="2294" spans="36:38" s="368" customFormat="1" ht="14.15" customHeight="1">
      <c r="AJ2294" s="367"/>
      <c r="AL2294" s="367"/>
    </row>
    <row r="2295" spans="36:38" s="368" customFormat="1" ht="14.15" customHeight="1">
      <c r="AJ2295" s="367"/>
      <c r="AL2295" s="367"/>
    </row>
    <row r="2296" spans="36:38" s="368" customFormat="1" ht="14.15" customHeight="1">
      <c r="AJ2296" s="367"/>
      <c r="AL2296" s="367"/>
    </row>
    <row r="2297" spans="36:38" s="368" customFormat="1" ht="14.15" customHeight="1">
      <c r="AJ2297" s="367"/>
      <c r="AL2297" s="367"/>
    </row>
    <row r="2298" spans="36:38" s="368" customFormat="1" ht="14.15" customHeight="1">
      <c r="AJ2298" s="367"/>
      <c r="AL2298" s="367"/>
    </row>
    <row r="2299" spans="36:38" s="368" customFormat="1" ht="14.15" customHeight="1">
      <c r="AJ2299" s="367"/>
      <c r="AL2299" s="367"/>
    </row>
    <row r="2300" spans="36:38" s="368" customFormat="1" ht="14.15" customHeight="1">
      <c r="AJ2300" s="367"/>
      <c r="AL2300" s="367"/>
    </row>
    <row r="2301" spans="36:38" s="368" customFormat="1" ht="14.15" customHeight="1">
      <c r="AJ2301" s="367"/>
      <c r="AL2301" s="367"/>
    </row>
    <row r="2302" spans="36:38" s="368" customFormat="1" ht="14.15" customHeight="1">
      <c r="AJ2302" s="367"/>
      <c r="AL2302" s="367"/>
    </row>
    <row r="2303" spans="36:38" s="368" customFormat="1" ht="14.15" customHeight="1">
      <c r="AJ2303" s="367"/>
      <c r="AL2303" s="367"/>
    </row>
    <row r="2304" spans="36:38" s="368" customFormat="1" ht="14.15" customHeight="1">
      <c r="AJ2304" s="367"/>
      <c r="AL2304" s="367"/>
    </row>
    <row r="2305" spans="36:38" s="368" customFormat="1" ht="14.15" customHeight="1">
      <c r="AJ2305" s="367"/>
      <c r="AL2305" s="367"/>
    </row>
    <row r="2306" spans="36:38" s="368" customFormat="1" ht="14.15" customHeight="1">
      <c r="AJ2306" s="367"/>
      <c r="AL2306" s="367"/>
    </row>
    <row r="2307" spans="36:38" s="368" customFormat="1" ht="14.15" customHeight="1">
      <c r="AJ2307" s="367"/>
      <c r="AL2307" s="367"/>
    </row>
    <row r="2308" spans="36:38" s="368" customFormat="1" ht="14.15" customHeight="1">
      <c r="AJ2308" s="367"/>
      <c r="AL2308" s="367"/>
    </row>
    <row r="2309" spans="36:38" s="368" customFormat="1" ht="14.15" customHeight="1">
      <c r="AJ2309" s="367"/>
      <c r="AL2309" s="367"/>
    </row>
    <row r="2310" spans="36:38" s="368" customFormat="1" ht="14.15" customHeight="1">
      <c r="AJ2310" s="367"/>
      <c r="AL2310" s="367"/>
    </row>
    <row r="2311" spans="36:38" s="368" customFormat="1" ht="14.15" customHeight="1">
      <c r="AJ2311" s="367"/>
      <c r="AL2311" s="367"/>
    </row>
    <row r="2312" spans="36:38" s="368" customFormat="1" ht="14.15" customHeight="1">
      <c r="AJ2312" s="367"/>
      <c r="AL2312" s="367"/>
    </row>
    <row r="2313" spans="36:38" s="368" customFormat="1" ht="14.15" customHeight="1">
      <c r="AJ2313" s="367"/>
      <c r="AL2313" s="367"/>
    </row>
    <row r="2314" spans="36:38" s="368" customFormat="1" ht="14.15" customHeight="1">
      <c r="AJ2314" s="367"/>
      <c r="AL2314" s="367"/>
    </row>
    <row r="2315" spans="36:38" s="368" customFormat="1" ht="14.15" customHeight="1">
      <c r="AJ2315" s="367"/>
      <c r="AL2315" s="367"/>
    </row>
    <row r="2316" spans="36:38" s="368" customFormat="1" ht="14.15" customHeight="1">
      <c r="AJ2316" s="367"/>
      <c r="AL2316" s="367"/>
    </row>
    <row r="2317" spans="36:38" s="368" customFormat="1" ht="14.15" customHeight="1">
      <c r="AJ2317" s="367"/>
      <c r="AL2317" s="367"/>
    </row>
    <row r="2318" spans="36:38" s="368" customFormat="1" ht="14.15" customHeight="1">
      <c r="AJ2318" s="367"/>
      <c r="AL2318" s="367"/>
    </row>
    <row r="2319" spans="36:38" s="368" customFormat="1" ht="14.15" customHeight="1">
      <c r="AJ2319" s="367"/>
      <c r="AL2319" s="367"/>
    </row>
    <row r="2320" spans="36:38" s="368" customFormat="1" ht="14.15" customHeight="1">
      <c r="AJ2320" s="367"/>
      <c r="AL2320" s="367"/>
    </row>
    <row r="2321" spans="36:38" s="368" customFormat="1" ht="14.15" customHeight="1">
      <c r="AJ2321" s="367"/>
      <c r="AL2321" s="367"/>
    </row>
    <row r="2322" spans="36:38" s="368" customFormat="1" ht="14.15" customHeight="1">
      <c r="AJ2322" s="367"/>
      <c r="AL2322" s="367"/>
    </row>
    <row r="2323" spans="36:38" s="368" customFormat="1" ht="14.15" customHeight="1">
      <c r="AJ2323" s="367"/>
      <c r="AL2323" s="367"/>
    </row>
    <row r="2324" spans="36:38" s="368" customFormat="1" ht="14.15" customHeight="1">
      <c r="AJ2324" s="367"/>
      <c r="AL2324" s="367"/>
    </row>
    <row r="2325" spans="36:38" s="368" customFormat="1" ht="14.15" customHeight="1">
      <c r="AJ2325" s="367"/>
      <c r="AL2325" s="367"/>
    </row>
    <row r="2326" spans="36:38" s="368" customFormat="1" ht="14.15" customHeight="1">
      <c r="AJ2326" s="367"/>
      <c r="AL2326" s="367"/>
    </row>
    <row r="2327" spans="36:38" s="368" customFormat="1" ht="14.15" customHeight="1">
      <c r="AJ2327" s="367"/>
      <c r="AL2327" s="367"/>
    </row>
    <row r="2328" spans="36:38" s="368" customFormat="1" ht="14.15" customHeight="1">
      <c r="AJ2328" s="367"/>
      <c r="AL2328" s="367"/>
    </row>
    <row r="2329" spans="36:38" s="368" customFormat="1" ht="14.15" customHeight="1">
      <c r="AJ2329" s="367"/>
      <c r="AL2329" s="367"/>
    </row>
    <row r="2330" spans="36:38" s="368" customFormat="1" ht="14.15" customHeight="1">
      <c r="AJ2330" s="367"/>
      <c r="AL2330" s="367"/>
    </row>
    <row r="2331" spans="36:38" s="368" customFormat="1" ht="14.15" customHeight="1">
      <c r="AJ2331" s="367"/>
      <c r="AL2331" s="367"/>
    </row>
    <row r="2332" spans="36:38" s="368" customFormat="1" ht="14.15" customHeight="1">
      <c r="AJ2332" s="367"/>
      <c r="AL2332" s="367"/>
    </row>
    <row r="2333" spans="36:38" s="368" customFormat="1" ht="14.15" customHeight="1">
      <c r="AJ2333" s="367"/>
      <c r="AL2333" s="367"/>
    </row>
    <row r="2334" spans="36:38" s="368" customFormat="1" ht="14.15" customHeight="1">
      <c r="AJ2334" s="367"/>
      <c r="AL2334" s="367"/>
    </row>
    <row r="2335" spans="36:38" s="368" customFormat="1" ht="14.15" customHeight="1">
      <c r="AJ2335" s="367"/>
      <c r="AL2335" s="367"/>
    </row>
    <row r="2336" spans="36:38" s="368" customFormat="1" ht="14.15" customHeight="1">
      <c r="AJ2336" s="367"/>
      <c r="AL2336" s="367"/>
    </row>
    <row r="2337" spans="36:38" s="368" customFormat="1" ht="14.15" customHeight="1">
      <c r="AJ2337" s="367"/>
      <c r="AL2337" s="367"/>
    </row>
    <row r="2338" spans="36:38" s="368" customFormat="1" ht="14.15" customHeight="1">
      <c r="AJ2338" s="367"/>
      <c r="AL2338" s="367"/>
    </row>
    <row r="2339" spans="36:38" s="368" customFormat="1" ht="14.15" customHeight="1">
      <c r="AJ2339" s="367"/>
      <c r="AL2339" s="367"/>
    </row>
    <row r="2340" spans="36:38" s="368" customFormat="1" ht="14.15" customHeight="1">
      <c r="AJ2340" s="367"/>
      <c r="AL2340" s="367"/>
    </row>
    <row r="2341" spans="36:38" s="368" customFormat="1" ht="14.15" customHeight="1">
      <c r="AJ2341" s="367"/>
      <c r="AL2341" s="367"/>
    </row>
    <row r="2342" spans="36:38" s="368" customFormat="1" ht="14.15" customHeight="1">
      <c r="AJ2342" s="367"/>
      <c r="AL2342" s="367"/>
    </row>
    <row r="2343" spans="36:38" s="368" customFormat="1" ht="14.15" customHeight="1">
      <c r="AJ2343" s="367"/>
      <c r="AL2343" s="367"/>
    </row>
    <row r="2344" spans="36:38" s="368" customFormat="1" ht="14.15" customHeight="1">
      <c r="AJ2344" s="367"/>
      <c r="AL2344" s="367"/>
    </row>
    <row r="2345" spans="36:38" s="368" customFormat="1" ht="14.15" customHeight="1">
      <c r="AJ2345" s="367"/>
      <c r="AL2345" s="367"/>
    </row>
    <row r="2346" spans="36:38" s="368" customFormat="1" ht="14.15" customHeight="1">
      <c r="AJ2346" s="367"/>
      <c r="AL2346" s="367"/>
    </row>
    <row r="2347" spans="36:38" s="368" customFormat="1" ht="14.15" customHeight="1">
      <c r="AJ2347" s="367"/>
      <c r="AL2347" s="367"/>
    </row>
    <row r="2348" spans="36:38" s="368" customFormat="1" ht="14.15" customHeight="1">
      <c r="AJ2348" s="367"/>
      <c r="AL2348" s="367"/>
    </row>
    <row r="2349" spans="36:38" s="368" customFormat="1" ht="14.15" customHeight="1">
      <c r="AJ2349" s="367"/>
      <c r="AL2349" s="367"/>
    </row>
    <row r="2350" spans="36:38" s="368" customFormat="1" ht="14.15" customHeight="1">
      <c r="AJ2350" s="367"/>
      <c r="AL2350" s="367"/>
    </row>
    <row r="2351" spans="36:38" s="368" customFormat="1" ht="14.15" customHeight="1">
      <c r="AJ2351" s="367"/>
      <c r="AL2351" s="367"/>
    </row>
    <row r="2352" spans="36:38" s="368" customFormat="1" ht="14.15" customHeight="1">
      <c r="AJ2352" s="367"/>
      <c r="AL2352" s="367"/>
    </row>
    <row r="2353" spans="36:38" s="368" customFormat="1" ht="14.15" customHeight="1">
      <c r="AJ2353" s="367"/>
      <c r="AL2353" s="367"/>
    </row>
    <row r="2354" spans="36:38" s="368" customFormat="1" ht="14.15" customHeight="1">
      <c r="AJ2354" s="367"/>
      <c r="AL2354" s="367"/>
    </row>
    <row r="2355" spans="36:38" s="368" customFormat="1" ht="14.15" customHeight="1">
      <c r="AJ2355" s="367"/>
      <c r="AL2355" s="367"/>
    </row>
    <row r="2356" spans="36:38" s="368" customFormat="1" ht="14.15" customHeight="1">
      <c r="AJ2356" s="367"/>
      <c r="AL2356" s="367"/>
    </row>
    <row r="2357" spans="36:38" s="368" customFormat="1" ht="14.15" customHeight="1">
      <c r="AJ2357" s="367"/>
      <c r="AL2357" s="367"/>
    </row>
    <row r="2358" spans="36:38" s="368" customFormat="1" ht="14.15" customHeight="1">
      <c r="AJ2358" s="367"/>
      <c r="AL2358" s="367"/>
    </row>
    <row r="2359" spans="36:38" s="368" customFormat="1" ht="14.15" customHeight="1">
      <c r="AJ2359" s="367"/>
      <c r="AL2359" s="367"/>
    </row>
    <row r="2360" spans="36:38" s="368" customFormat="1" ht="14.15" customHeight="1">
      <c r="AJ2360" s="367"/>
      <c r="AL2360" s="367"/>
    </row>
    <row r="2361" spans="36:38" s="368" customFormat="1" ht="14.15" customHeight="1">
      <c r="AJ2361" s="367"/>
      <c r="AL2361" s="367"/>
    </row>
    <row r="2362" spans="36:38" s="368" customFormat="1" ht="14.15" customHeight="1">
      <c r="AJ2362" s="367"/>
      <c r="AL2362" s="367"/>
    </row>
    <row r="2363" spans="36:38" s="368" customFormat="1" ht="14.15" customHeight="1">
      <c r="AJ2363" s="367"/>
      <c r="AL2363" s="367"/>
    </row>
    <row r="2364" spans="36:38" s="368" customFormat="1" ht="14.15" customHeight="1">
      <c r="AJ2364" s="367"/>
      <c r="AL2364" s="367"/>
    </row>
    <row r="2365" spans="36:38" s="368" customFormat="1" ht="14.15" customHeight="1">
      <c r="AJ2365" s="367"/>
      <c r="AL2365" s="367"/>
    </row>
    <row r="2366" spans="36:38" s="368" customFormat="1" ht="14.15" customHeight="1">
      <c r="AJ2366" s="367"/>
      <c r="AL2366" s="367"/>
    </row>
    <row r="2367" spans="36:38" s="368" customFormat="1" ht="14.15" customHeight="1">
      <c r="AJ2367" s="367"/>
      <c r="AL2367" s="367"/>
    </row>
    <row r="2368" spans="36:38" s="368" customFormat="1" ht="14.15" customHeight="1">
      <c r="AJ2368" s="367"/>
      <c r="AL2368" s="367"/>
    </row>
    <row r="2369" spans="36:38" s="368" customFormat="1" ht="14.15" customHeight="1">
      <c r="AJ2369" s="367"/>
      <c r="AL2369" s="367"/>
    </row>
    <row r="2370" spans="36:38" s="368" customFormat="1" ht="14.15" customHeight="1">
      <c r="AJ2370" s="367"/>
      <c r="AL2370" s="367"/>
    </row>
    <row r="2371" spans="36:38" s="368" customFormat="1" ht="14.15" customHeight="1">
      <c r="AJ2371" s="367"/>
      <c r="AL2371" s="367"/>
    </row>
    <row r="2372" spans="36:38" s="368" customFormat="1" ht="14.15" customHeight="1">
      <c r="AJ2372" s="367"/>
      <c r="AL2372" s="367"/>
    </row>
    <row r="2373" spans="36:38" s="368" customFormat="1" ht="14.15" customHeight="1">
      <c r="AJ2373" s="367"/>
      <c r="AL2373" s="367"/>
    </row>
    <row r="2374" spans="36:38" s="368" customFormat="1" ht="14.15" customHeight="1">
      <c r="AJ2374" s="367"/>
      <c r="AL2374" s="367"/>
    </row>
    <row r="2375" spans="36:38" s="368" customFormat="1" ht="14.15" customHeight="1">
      <c r="AJ2375" s="367"/>
      <c r="AL2375" s="367"/>
    </row>
    <row r="2376" spans="36:38" s="368" customFormat="1" ht="14.15" customHeight="1">
      <c r="AJ2376" s="367"/>
      <c r="AL2376" s="367"/>
    </row>
    <row r="2377" spans="36:38" s="368" customFormat="1" ht="14.15" customHeight="1">
      <c r="AJ2377" s="367"/>
      <c r="AL2377" s="367"/>
    </row>
    <row r="2378" spans="36:38" s="368" customFormat="1" ht="14.15" customHeight="1">
      <c r="AJ2378" s="367"/>
      <c r="AL2378" s="367"/>
    </row>
    <row r="2379" spans="36:38" s="368" customFormat="1" ht="14.15" customHeight="1">
      <c r="AJ2379" s="367"/>
      <c r="AL2379" s="367"/>
    </row>
    <row r="2380" spans="36:38" s="368" customFormat="1" ht="14.15" customHeight="1">
      <c r="AJ2380" s="367"/>
      <c r="AL2380" s="367"/>
    </row>
    <row r="2381" spans="36:38" s="368" customFormat="1" ht="14.15" customHeight="1">
      <c r="AJ2381" s="367"/>
      <c r="AL2381" s="367"/>
    </row>
    <row r="2382" spans="36:38" s="368" customFormat="1" ht="14.15" customHeight="1">
      <c r="AJ2382" s="367"/>
      <c r="AL2382" s="367"/>
    </row>
    <row r="2383" spans="36:38" s="368" customFormat="1" ht="14.15" customHeight="1">
      <c r="AJ2383" s="367"/>
      <c r="AL2383" s="367"/>
    </row>
    <row r="2384" spans="36:38" s="368" customFormat="1" ht="14.15" customHeight="1">
      <c r="AJ2384" s="367"/>
      <c r="AL2384" s="367"/>
    </row>
    <row r="2385" spans="36:38" s="368" customFormat="1" ht="14.15" customHeight="1">
      <c r="AJ2385" s="367"/>
      <c r="AL2385" s="367"/>
    </row>
    <row r="2386" spans="36:38" s="368" customFormat="1" ht="14.15" customHeight="1">
      <c r="AJ2386" s="367"/>
      <c r="AL2386" s="367"/>
    </row>
    <row r="2387" spans="36:38" s="368" customFormat="1" ht="14.15" customHeight="1">
      <c r="AJ2387" s="367"/>
      <c r="AL2387" s="367"/>
    </row>
    <row r="2388" spans="36:38" s="368" customFormat="1" ht="14.15" customHeight="1">
      <c r="AJ2388" s="367"/>
      <c r="AL2388" s="367"/>
    </row>
    <row r="2389" spans="36:38" s="368" customFormat="1" ht="14.15" customHeight="1">
      <c r="AJ2389" s="367"/>
      <c r="AL2389" s="367"/>
    </row>
    <row r="2390" spans="36:38" s="368" customFormat="1" ht="14.15" customHeight="1">
      <c r="AJ2390" s="367"/>
      <c r="AL2390" s="367"/>
    </row>
    <row r="2391" spans="36:38" s="368" customFormat="1" ht="14.15" customHeight="1">
      <c r="AJ2391" s="367"/>
      <c r="AL2391" s="367"/>
    </row>
    <row r="2392" spans="36:38" s="368" customFormat="1" ht="14.15" customHeight="1">
      <c r="AJ2392" s="367"/>
      <c r="AL2392" s="367"/>
    </row>
    <row r="2393" spans="36:38" s="368" customFormat="1" ht="14.15" customHeight="1">
      <c r="AJ2393" s="367"/>
      <c r="AL2393" s="367"/>
    </row>
    <row r="2394" spans="36:38" s="368" customFormat="1" ht="14.15" customHeight="1">
      <c r="AJ2394" s="367"/>
      <c r="AL2394" s="367"/>
    </row>
    <row r="2395" spans="36:38" s="368" customFormat="1" ht="14.15" customHeight="1">
      <c r="AJ2395" s="367"/>
      <c r="AL2395" s="367"/>
    </row>
    <row r="2396" spans="36:38" s="368" customFormat="1" ht="14.15" customHeight="1">
      <c r="AJ2396" s="367"/>
      <c r="AL2396" s="367"/>
    </row>
    <row r="2397" spans="36:38" s="368" customFormat="1" ht="14.15" customHeight="1">
      <c r="AJ2397" s="367"/>
      <c r="AL2397" s="367"/>
    </row>
    <row r="2398" spans="36:38" s="368" customFormat="1" ht="14.15" customHeight="1">
      <c r="AJ2398" s="367"/>
      <c r="AL2398" s="367"/>
    </row>
    <row r="2399" spans="36:38" s="368" customFormat="1" ht="14.15" customHeight="1">
      <c r="AJ2399" s="367"/>
      <c r="AL2399" s="367"/>
    </row>
    <row r="2400" spans="36:38" s="368" customFormat="1" ht="14.15" customHeight="1">
      <c r="AJ2400" s="367"/>
      <c r="AL2400" s="367"/>
    </row>
    <row r="2401" spans="36:38" s="368" customFormat="1" ht="14.15" customHeight="1">
      <c r="AJ2401" s="367"/>
      <c r="AL2401" s="367"/>
    </row>
    <row r="2402" spans="36:38" s="368" customFormat="1" ht="14.15" customHeight="1">
      <c r="AJ2402" s="367"/>
      <c r="AL2402" s="367"/>
    </row>
    <row r="2403" spans="36:38" s="368" customFormat="1" ht="14.15" customHeight="1">
      <c r="AJ2403" s="367"/>
      <c r="AL2403" s="367"/>
    </row>
    <row r="2404" spans="36:38" s="368" customFormat="1" ht="14.15" customHeight="1">
      <c r="AJ2404" s="367"/>
      <c r="AL2404" s="367"/>
    </row>
    <row r="2405" spans="36:38" s="368" customFormat="1" ht="14.15" customHeight="1">
      <c r="AJ2405" s="367"/>
      <c r="AL2405" s="367"/>
    </row>
    <row r="2406" spans="36:38" s="368" customFormat="1" ht="14.15" customHeight="1">
      <c r="AJ2406" s="367"/>
      <c r="AL2406" s="367"/>
    </row>
    <row r="2407" spans="36:38" s="368" customFormat="1" ht="14.15" customHeight="1">
      <c r="AJ2407" s="367"/>
      <c r="AL2407" s="367"/>
    </row>
    <row r="2408" spans="36:38" s="368" customFormat="1" ht="14.15" customHeight="1">
      <c r="AJ2408" s="367"/>
      <c r="AL2408" s="367"/>
    </row>
    <row r="2409" spans="36:38" s="368" customFormat="1" ht="14.15" customHeight="1">
      <c r="AJ2409" s="367"/>
      <c r="AL2409" s="367"/>
    </row>
    <row r="2410" spans="36:38" s="368" customFormat="1" ht="14.15" customHeight="1">
      <c r="AJ2410" s="367"/>
      <c r="AL2410" s="367"/>
    </row>
    <row r="2411" spans="36:38" s="368" customFormat="1" ht="14.15" customHeight="1">
      <c r="AJ2411" s="367"/>
      <c r="AL2411" s="367"/>
    </row>
    <row r="2412" spans="36:38" s="368" customFormat="1" ht="14.15" customHeight="1">
      <c r="AJ2412" s="367"/>
      <c r="AL2412" s="367"/>
    </row>
    <row r="2413" spans="36:38" s="368" customFormat="1" ht="14.15" customHeight="1">
      <c r="AJ2413" s="367"/>
      <c r="AL2413" s="367"/>
    </row>
    <row r="2414" spans="36:38" s="368" customFormat="1" ht="14.15" customHeight="1">
      <c r="AJ2414" s="367"/>
      <c r="AL2414" s="367"/>
    </row>
    <row r="2415" spans="36:38" s="368" customFormat="1" ht="14.15" customHeight="1">
      <c r="AJ2415" s="367"/>
      <c r="AL2415" s="367"/>
    </row>
    <row r="2416" spans="36:38" s="368" customFormat="1" ht="14.15" customHeight="1">
      <c r="AJ2416" s="367"/>
      <c r="AL2416" s="367"/>
    </row>
    <row r="2417" spans="36:38" s="368" customFormat="1" ht="14.15" customHeight="1">
      <c r="AJ2417" s="367"/>
      <c r="AL2417" s="367"/>
    </row>
    <row r="2418" spans="36:38" s="368" customFormat="1" ht="14.15" customHeight="1">
      <c r="AJ2418" s="367"/>
      <c r="AL2418" s="367"/>
    </row>
    <row r="2419" spans="36:38" s="368" customFormat="1" ht="14.15" customHeight="1">
      <c r="AJ2419" s="367"/>
      <c r="AL2419" s="367"/>
    </row>
    <row r="2420" spans="36:38" s="368" customFormat="1" ht="14.15" customHeight="1">
      <c r="AJ2420" s="367"/>
      <c r="AL2420" s="367"/>
    </row>
    <row r="2421" spans="36:38" s="368" customFormat="1" ht="14.15" customHeight="1">
      <c r="AJ2421" s="367"/>
      <c r="AL2421" s="367"/>
    </row>
    <row r="2422" spans="36:38" s="368" customFormat="1" ht="14.15" customHeight="1">
      <c r="AJ2422" s="367"/>
      <c r="AL2422" s="367"/>
    </row>
    <row r="2423" spans="36:38" s="368" customFormat="1" ht="14.15" customHeight="1">
      <c r="AJ2423" s="367"/>
      <c r="AL2423" s="367"/>
    </row>
    <row r="2424" spans="36:38" s="368" customFormat="1" ht="14.15" customHeight="1">
      <c r="AJ2424" s="367"/>
      <c r="AL2424" s="367"/>
    </row>
    <row r="2425" spans="36:38" s="368" customFormat="1" ht="14.15" customHeight="1">
      <c r="AJ2425" s="367"/>
      <c r="AL2425" s="367"/>
    </row>
    <row r="2426" spans="36:38" s="368" customFormat="1" ht="14.15" customHeight="1">
      <c r="AJ2426" s="367"/>
      <c r="AL2426" s="367"/>
    </row>
    <row r="2427" spans="36:38" s="368" customFormat="1" ht="14.15" customHeight="1">
      <c r="AJ2427" s="367"/>
      <c r="AL2427" s="367"/>
    </row>
    <row r="2428" spans="36:38" s="368" customFormat="1" ht="14.15" customHeight="1">
      <c r="AJ2428" s="367"/>
      <c r="AL2428" s="367"/>
    </row>
    <row r="2429" spans="36:38" s="368" customFormat="1" ht="14.15" customHeight="1">
      <c r="AJ2429" s="367"/>
      <c r="AL2429" s="367"/>
    </row>
    <row r="2430" spans="36:38" s="368" customFormat="1" ht="14.15" customHeight="1">
      <c r="AJ2430" s="367"/>
      <c r="AL2430" s="367"/>
    </row>
    <row r="2431" spans="36:38" s="368" customFormat="1" ht="14.15" customHeight="1">
      <c r="AJ2431" s="367"/>
      <c r="AL2431" s="367"/>
    </row>
    <row r="2432" spans="36:38" s="368" customFormat="1" ht="14.15" customHeight="1">
      <c r="AJ2432" s="367"/>
      <c r="AL2432" s="367"/>
    </row>
    <row r="2433" spans="36:38" s="368" customFormat="1" ht="14.15" customHeight="1">
      <c r="AJ2433" s="367"/>
      <c r="AL2433" s="367"/>
    </row>
    <row r="2434" spans="36:38" s="368" customFormat="1" ht="14.15" customHeight="1">
      <c r="AJ2434" s="367"/>
      <c r="AL2434" s="367"/>
    </row>
    <row r="2435" spans="36:38" s="368" customFormat="1" ht="14.15" customHeight="1">
      <c r="AJ2435" s="367"/>
      <c r="AL2435" s="367"/>
    </row>
    <row r="2436" spans="36:38" s="368" customFormat="1" ht="14.15" customHeight="1">
      <c r="AJ2436" s="367"/>
      <c r="AL2436" s="367"/>
    </row>
    <row r="2437" spans="36:38" s="368" customFormat="1" ht="14.15" customHeight="1">
      <c r="AJ2437" s="367"/>
      <c r="AL2437" s="367"/>
    </row>
    <row r="2438" spans="36:38" s="368" customFormat="1" ht="14.15" customHeight="1">
      <c r="AJ2438" s="367"/>
      <c r="AL2438" s="367"/>
    </row>
    <row r="2439" spans="36:38" s="368" customFormat="1" ht="14.15" customHeight="1">
      <c r="AJ2439" s="367"/>
      <c r="AL2439" s="367"/>
    </row>
    <row r="2440" spans="36:38" s="368" customFormat="1" ht="14.15" customHeight="1">
      <c r="AJ2440" s="367"/>
      <c r="AL2440" s="367"/>
    </row>
    <row r="2441" spans="36:38" s="368" customFormat="1" ht="14.15" customHeight="1">
      <c r="AJ2441" s="367"/>
      <c r="AL2441" s="367"/>
    </row>
    <row r="2442" spans="36:38" s="368" customFormat="1" ht="14.15" customHeight="1">
      <c r="AJ2442" s="367"/>
      <c r="AL2442" s="367"/>
    </row>
    <row r="2443" spans="36:38" s="368" customFormat="1" ht="14.15" customHeight="1">
      <c r="AJ2443" s="367"/>
      <c r="AL2443" s="367"/>
    </row>
    <row r="2444" spans="36:38" s="368" customFormat="1" ht="14.15" customHeight="1">
      <c r="AJ2444" s="367"/>
      <c r="AL2444" s="367"/>
    </row>
    <row r="2445" spans="36:38" s="368" customFormat="1" ht="14.15" customHeight="1">
      <c r="AJ2445" s="367"/>
      <c r="AL2445" s="367"/>
    </row>
    <row r="2446" spans="36:38" s="368" customFormat="1" ht="14.15" customHeight="1">
      <c r="AJ2446" s="367"/>
      <c r="AL2446" s="367"/>
    </row>
    <row r="2447" spans="36:38" s="368" customFormat="1" ht="14.15" customHeight="1">
      <c r="AJ2447" s="367"/>
      <c r="AL2447" s="367"/>
    </row>
    <row r="2448" spans="36:38" s="368" customFormat="1" ht="14.15" customHeight="1">
      <c r="AJ2448" s="367"/>
      <c r="AL2448" s="367"/>
    </row>
    <row r="2449" spans="36:38" s="368" customFormat="1" ht="14.15" customHeight="1">
      <c r="AJ2449" s="367"/>
      <c r="AL2449" s="367"/>
    </row>
    <row r="2450" spans="36:38" s="368" customFormat="1" ht="14.15" customHeight="1">
      <c r="AJ2450" s="367"/>
      <c r="AL2450" s="367"/>
    </row>
    <row r="2451" spans="36:38" s="368" customFormat="1" ht="14.15" customHeight="1">
      <c r="AJ2451" s="367"/>
      <c r="AL2451" s="367"/>
    </row>
    <row r="2452" spans="36:38" s="368" customFormat="1" ht="14.15" customHeight="1">
      <c r="AJ2452" s="367"/>
      <c r="AL2452" s="367"/>
    </row>
    <row r="2453" spans="36:38" s="368" customFormat="1" ht="14.15" customHeight="1">
      <c r="AJ2453" s="367"/>
      <c r="AL2453" s="367"/>
    </row>
    <row r="2454" spans="36:38" s="368" customFormat="1" ht="14.15" customHeight="1">
      <c r="AJ2454" s="367"/>
      <c r="AL2454" s="367"/>
    </row>
    <row r="2455" spans="36:38" s="368" customFormat="1" ht="14.15" customHeight="1">
      <c r="AJ2455" s="367"/>
      <c r="AL2455" s="367"/>
    </row>
    <row r="2456" spans="36:38" s="368" customFormat="1" ht="14.15" customHeight="1">
      <c r="AJ2456" s="367"/>
      <c r="AL2456" s="367"/>
    </row>
    <row r="2457" spans="36:38" s="368" customFormat="1" ht="14.15" customHeight="1">
      <c r="AJ2457" s="367"/>
      <c r="AL2457" s="367"/>
    </row>
    <row r="2458" spans="36:38" s="368" customFormat="1" ht="14.15" customHeight="1">
      <c r="AJ2458" s="367"/>
      <c r="AL2458" s="367"/>
    </row>
    <row r="2459" spans="36:38" s="368" customFormat="1" ht="14.15" customHeight="1">
      <c r="AJ2459" s="367"/>
      <c r="AL2459" s="367"/>
    </row>
    <row r="2460" spans="36:38" s="368" customFormat="1" ht="14.15" customHeight="1">
      <c r="AJ2460" s="367"/>
      <c r="AL2460" s="367"/>
    </row>
    <row r="2461" spans="36:38" s="368" customFormat="1" ht="14.15" customHeight="1">
      <c r="AJ2461" s="367"/>
      <c r="AL2461" s="367"/>
    </row>
    <row r="2462" spans="36:38" s="368" customFormat="1" ht="14.15" customHeight="1">
      <c r="AJ2462" s="367"/>
      <c r="AL2462" s="367"/>
    </row>
    <row r="2463" spans="36:38" s="368" customFormat="1" ht="14.15" customHeight="1">
      <c r="AJ2463" s="367"/>
      <c r="AL2463" s="367"/>
    </row>
    <row r="2464" spans="36:38" s="368" customFormat="1" ht="14.15" customHeight="1">
      <c r="AJ2464" s="367"/>
      <c r="AL2464" s="367"/>
    </row>
    <row r="2465" spans="36:38" s="368" customFormat="1" ht="14.15" customHeight="1">
      <c r="AJ2465" s="367"/>
      <c r="AL2465" s="367"/>
    </row>
    <row r="2466" spans="36:38" s="368" customFormat="1" ht="14.15" customHeight="1">
      <c r="AJ2466" s="367"/>
      <c r="AL2466" s="367"/>
    </row>
    <row r="2467" spans="36:38" s="368" customFormat="1" ht="14.15" customHeight="1">
      <c r="AJ2467" s="367"/>
      <c r="AL2467" s="367"/>
    </row>
    <row r="2468" spans="36:38" s="368" customFormat="1" ht="14.15" customHeight="1">
      <c r="AJ2468" s="367"/>
      <c r="AL2468" s="367"/>
    </row>
    <row r="2469" spans="36:38" s="368" customFormat="1" ht="14.15" customHeight="1">
      <c r="AJ2469" s="367"/>
      <c r="AL2469" s="367"/>
    </row>
    <row r="2470" spans="36:38" s="368" customFormat="1" ht="14.15" customHeight="1">
      <c r="AJ2470" s="367"/>
      <c r="AL2470" s="367"/>
    </row>
    <row r="2471" spans="36:38" s="368" customFormat="1" ht="14.15" customHeight="1">
      <c r="AJ2471" s="367"/>
      <c r="AL2471" s="367"/>
    </row>
    <row r="2472" spans="36:38" s="368" customFormat="1" ht="14.15" customHeight="1">
      <c r="AJ2472" s="367"/>
      <c r="AL2472" s="367"/>
    </row>
    <row r="2473" spans="36:38" s="368" customFormat="1" ht="14.15" customHeight="1">
      <c r="AJ2473" s="367"/>
      <c r="AL2473" s="367"/>
    </row>
    <row r="2474" spans="36:38" s="368" customFormat="1" ht="14.15" customHeight="1">
      <c r="AJ2474" s="367"/>
      <c r="AL2474" s="367"/>
    </row>
    <row r="2475" spans="36:38" s="368" customFormat="1" ht="14.15" customHeight="1">
      <c r="AJ2475" s="367"/>
      <c r="AL2475" s="367"/>
    </row>
    <row r="2476" spans="36:38" s="368" customFormat="1" ht="14.15" customHeight="1">
      <c r="AJ2476" s="367"/>
      <c r="AL2476" s="367"/>
    </row>
    <row r="2477" spans="36:38" s="368" customFormat="1" ht="14.15" customHeight="1">
      <c r="AJ2477" s="367"/>
      <c r="AL2477" s="367"/>
    </row>
    <row r="2478" spans="36:38" s="368" customFormat="1" ht="14.15" customHeight="1">
      <c r="AJ2478" s="367"/>
      <c r="AL2478" s="367"/>
    </row>
    <row r="2479" spans="36:38" s="368" customFormat="1" ht="14.15" customHeight="1">
      <c r="AJ2479" s="367"/>
      <c r="AL2479" s="367"/>
    </row>
    <row r="2480" spans="36:38" s="368" customFormat="1" ht="14.15" customHeight="1">
      <c r="AJ2480" s="367"/>
      <c r="AL2480" s="367"/>
    </row>
    <row r="2481" spans="36:38" s="368" customFormat="1" ht="14.15" customHeight="1">
      <c r="AJ2481" s="367"/>
      <c r="AL2481" s="367"/>
    </row>
    <row r="2482" spans="36:38" s="368" customFormat="1" ht="14.15" customHeight="1">
      <c r="AJ2482" s="367"/>
      <c r="AL2482" s="367"/>
    </row>
    <row r="2483" spans="36:38" s="368" customFormat="1" ht="14.15" customHeight="1">
      <c r="AJ2483" s="367"/>
      <c r="AL2483" s="367"/>
    </row>
    <row r="2484" spans="36:38" s="368" customFormat="1" ht="14.15" customHeight="1">
      <c r="AJ2484" s="367"/>
      <c r="AL2484" s="367"/>
    </row>
    <row r="2485" spans="36:38" s="368" customFormat="1" ht="14.15" customHeight="1">
      <c r="AJ2485" s="367"/>
      <c r="AL2485" s="367"/>
    </row>
    <row r="2486" spans="36:38" s="368" customFormat="1" ht="14.15" customHeight="1">
      <c r="AJ2486" s="367"/>
      <c r="AL2486" s="367"/>
    </row>
    <row r="2487" spans="36:38" s="368" customFormat="1" ht="14.15" customHeight="1">
      <c r="AJ2487" s="367"/>
      <c r="AL2487" s="367"/>
    </row>
    <row r="2488" spans="36:38" s="368" customFormat="1" ht="14.15" customHeight="1">
      <c r="AJ2488" s="367"/>
      <c r="AL2488" s="367"/>
    </row>
    <row r="2489" spans="36:38" s="368" customFormat="1" ht="14.15" customHeight="1">
      <c r="AJ2489" s="367"/>
      <c r="AL2489" s="367"/>
    </row>
    <row r="2490" spans="36:38" s="368" customFormat="1" ht="14.15" customHeight="1">
      <c r="AJ2490" s="367"/>
      <c r="AL2490" s="367"/>
    </row>
    <row r="2491" spans="36:38" s="368" customFormat="1" ht="14.15" customHeight="1">
      <c r="AJ2491" s="367"/>
      <c r="AL2491" s="367"/>
    </row>
    <row r="2492" spans="36:38" s="368" customFormat="1" ht="14.15" customHeight="1">
      <c r="AJ2492" s="367"/>
      <c r="AL2492" s="367"/>
    </row>
    <row r="2493" spans="36:38" s="368" customFormat="1" ht="14.15" customHeight="1">
      <c r="AJ2493" s="367"/>
      <c r="AL2493" s="367"/>
    </row>
    <row r="2494" spans="36:38" s="368" customFormat="1" ht="14.15" customHeight="1">
      <c r="AJ2494" s="367"/>
      <c r="AL2494" s="367"/>
    </row>
    <row r="2495" spans="36:38" s="368" customFormat="1" ht="14.15" customHeight="1">
      <c r="AJ2495" s="367"/>
      <c r="AL2495" s="367"/>
    </row>
    <row r="2496" spans="36:38" s="368" customFormat="1" ht="14.15" customHeight="1">
      <c r="AJ2496" s="367"/>
      <c r="AL2496" s="367"/>
    </row>
    <row r="2497" spans="36:38" s="368" customFormat="1" ht="14.15" customHeight="1">
      <c r="AJ2497" s="367"/>
      <c r="AL2497" s="367"/>
    </row>
    <row r="2498" spans="36:38" s="368" customFormat="1" ht="14.15" customHeight="1">
      <c r="AJ2498" s="367"/>
      <c r="AL2498" s="367"/>
    </row>
    <row r="2499" spans="36:38" s="368" customFormat="1" ht="14.15" customHeight="1">
      <c r="AJ2499" s="367"/>
      <c r="AL2499" s="367"/>
    </row>
    <row r="2500" spans="36:38" s="368" customFormat="1" ht="14.15" customHeight="1">
      <c r="AJ2500" s="367"/>
      <c r="AL2500" s="367"/>
    </row>
    <row r="2501" spans="36:38" s="368" customFormat="1" ht="14.15" customHeight="1">
      <c r="AJ2501" s="367"/>
      <c r="AL2501" s="367"/>
    </row>
    <row r="2502" spans="36:38" s="368" customFormat="1" ht="14.15" customHeight="1">
      <c r="AJ2502" s="367"/>
      <c r="AL2502" s="367"/>
    </row>
    <row r="2503" spans="36:38" s="368" customFormat="1" ht="14.15" customHeight="1">
      <c r="AJ2503" s="367"/>
      <c r="AL2503" s="367"/>
    </row>
    <row r="2504" spans="36:38" s="368" customFormat="1" ht="14.15" customHeight="1">
      <c r="AJ2504" s="367"/>
      <c r="AL2504" s="367"/>
    </row>
    <row r="2505" spans="36:38" s="368" customFormat="1" ht="14.15" customHeight="1">
      <c r="AJ2505" s="367"/>
      <c r="AL2505" s="367"/>
    </row>
    <row r="2506" spans="36:38" s="368" customFormat="1" ht="14.15" customHeight="1">
      <c r="AJ2506" s="367"/>
      <c r="AL2506" s="367"/>
    </row>
    <row r="2507" spans="36:38" s="368" customFormat="1" ht="14.15" customHeight="1">
      <c r="AJ2507" s="367"/>
      <c r="AL2507" s="367"/>
    </row>
    <row r="2508" spans="36:38" s="368" customFormat="1" ht="14.15" customHeight="1">
      <c r="AJ2508" s="367"/>
      <c r="AL2508" s="367"/>
    </row>
    <row r="2509" spans="36:38" s="368" customFormat="1" ht="14.15" customHeight="1">
      <c r="AJ2509" s="367"/>
      <c r="AL2509" s="367"/>
    </row>
    <row r="2510" spans="36:38" s="368" customFormat="1" ht="14.15" customHeight="1">
      <c r="AJ2510" s="367"/>
      <c r="AL2510" s="367"/>
    </row>
    <row r="2511" spans="36:38" s="368" customFormat="1" ht="14.15" customHeight="1">
      <c r="AJ2511" s="367"/>
      <c r="AL2511" s="367"/>
    </row>
    <row r="2512" spans="36:38" s="368" customFormat="1" ht="14.15" customHeight="1">
      <c r="AJ2512" s="367"/>
      <c r="AL2512" s="367"/>
    </row>
    <row r="2513" spans="36:38" s="368" customFormat="1" ht="14.15" customHeight="1">
      <c r="AJ2513" s="367"/>
      <c r="AL2513" s="367"/>
    </row>
    <row r="2514" spans="36:38" s="368" customFormat="1" ht="14.15" customHeight="1">
      <c r="AJ2514" s="367"/>
      <c r="AL2514" s="367"/>
    </row>
    <row r="2515" spans="36:38" s="368" customFormat="1" ht="14.15" customHeight="1">
      <c r="AJ2515" s="367"/>
      <c r="AL2515" s="367"/>
    </row>
    <row r="2516" spans="36:38" s="368" customFormat="1" ht="14.15" customHeight="1">
      <c r="AJ2516" s="367"/>
      <c r="AL2516" s="367"/>
    </row>
    <row r="2517" spans="36:38" s="368" customFormat="1" ht="14.15" customHeight="1">
      <c r="AJ2517" s="367"/>
      <c r="AL2517" s="367"/>
    </row>
    <row r="2518" spans="36:38" s="368" customFormat="1" ht="14.15" customHeight="1">
      <c r="AJ2518" s="367"/>
      <c r="AL2518" s="367"/>
    </row>
    <row r="2519" spans="36:38" s="368" customFormat="1" ht="14.15" customHeight="1">
      <c r="AJ2519" s="367"/>
      <c r="AL2519" s="367"/>
    </row>
    <row r="2520" spans="36:38" s="368" customFormat="1" ht="14.15" customHeight="1">
      <c r="AJ2520" s="367"/>
      <c r="AL2520" s="367"/>
    </row>
    <row r="2521" spans="36:38" s="368" customFormat="1" ht="14.15" customHeight="1">
      <c r="AJ2521" s="367"/>
      <c r="AL2521" s="367"/>
    </row>
    <row r="2522" spans="36:38" s="368" customFormat="1" ht="14.15" customHeight="1">
      <c r="AJ2522" s="367"/>
      <c r="AL2522" s="367"/>
    </row>
    <row r="2523" spans="36:38" s="368" customFormat="1" ht="14.15" customHeight="1">
      <c r="AJ2523" s="367"/>
      <c r="AL2523" s="367"/>
    </row>
    <row r="2524" spans="36:38" s="368" customFormat="1" ht="14.15" customHeight="1">
      <c r="AJ2524" s="367"/>
      <c r="AL2524" s="367"/>
    </row>
    <row r="2525" spans="36:38" s="368" customFormat="1" ht="14.15" customHeight="1">
      <c r="AJ2525" s="367"/>
      <c r="AL2525" s="367"/>
    </row>
    <row r="2526" spans="36:38" s="368" customFormat="1" ht="14.15" customHeight="1">
      <c r="AJ2526" s="367"/>
      <c r="AL2526" s="367"/>
    </row>
    <row r="2527" spans="36:38" s="368" customFormat="1" ht="14.15" customHeight="1">
      <c r="AJ2527" s="367"/>
      <c r="AL2527" s="367"/>
    </row>
    <row r="2528" spans="36:38" s="368" customFormat="1" ht="14.15" customHeight="1">
      <c r="AJ2528" s="367"/>
      <c r="AL2528" s="367"/>
    </row>
    <row r="2529" spans="36:38" s="368" customFormat="1" ht="14.15" customHeight="1">
      <c r="AJ2529" s="367"/>
      <c r="AL2529" s="367"/>
    </row>
    <row r="2530" spans="36:38" s="368" customFormat="1" ht="14.15" customHeight="1">
      <c r="AJ2530" s="367"/>
      <c r="AL2530" s="367"/>
    </row>
    <row r="2531" spans="36:38" s="368" customFormat="1" ht="14.15" customHeight="1">
      <c r="AJ2531" s="367"/>
      <c r="AL2531" s="367"/>
    </row>
    <row r="2532" spans="36:38" s="368" customFormat="1" ht="14.15" customHeight="1">
      <c r="AJ2532" s="367"/>
      <c r="AL2532" s="367"/>
    </row>
    <row r="2533" spans="36:38" s="368" customFormat="1" ht="14.15" customHeight="1">
      <c r="AJ2533" s="367"/>
      <c r="AL2533" s="367"/>
    </row>
    <row r="2534" spans="36:38" s="368" customFormat="1" ht="14.15" customHeight="1">
      <c r="AJ2534" s="367"/>
      <c r="AL2534" s="367"/>
    </row>
    <row r="2535" spans="36:38" s="368" customFormat="1" ht="14.15" customHeight="1">
      <c r="AJ2535" s="367"/>
      <c r="AL2535" s="367"/>
    </row>
    <row r="2536" spans="36:38" s="368" customFormat="1" ht="14.15" customHeight="1">
      <c r="AJ2536" s="367"/>
      <c r="AL2536" s="367"/>
    </row>
    <row r="2537" spans="36:38" s="368" customFormat="1" ht="14.15" customHeight="1">
      <c r="AJ2537" s="367"/>
      <c r="AL2537" s="367"/>
    </row>
    <row r="2538" spans="36:38" s="368" customFormat="1" ht="14.15" customHeight="1">
      <c r="AJ2538" s="367"/>
      <c r="AL2538" s="367"/>
    </row>
    <row r="2539" spans="36:38" s="368" customFormat="1" ht="14.15" customHeight="1">
      <c r="AJ2539" s="367"/>
      <c r="AL2539" s="367"/>
    </row>
    <row r="2540" spans="36:38" s="368" customFormat="1" ht="14.15" customHeight="1">
      <c r="AJ2540" s="367"/>
      <c r="AL2540" s="367"/>
    </row>
    <row r="2541" spans="36:38" s="368" customFormat="1" ht="14.15" customHeight="1">
      <c r="AJ2541" s="367"/>
      <c r="AL2541" s="367"/>
    </row>
    <row r="2542" spans="36:38" s="368" customFormat="1" ht="14.15" customHeight="1">
      <c r="AJ2542" s="367"/>
      <c r="AL2542" s="367"/>
    </row>
    <row r="2543" spans="36:38" s="368" customFormat="1" ht="14.15" customHeight="1">
      <c r="AJ2543" s="367"/>
      <c r="AL2543" s="367"/>
    </row>
    <row r="2544" spans="36:38" s="368" customFormat="1" ht="14.15" customHeight="1">
      <c r="AJ2544" s="367"/>
      <c r="AL2544" s="367"/>
    </row>
    <row r="2545" spans="36:38" s="368" customFormat="1" ht="14.15" customHeight="1">
      <c r="AJ2545" s="367"/>
      <c r="AL2545" s="367"/>
    </row>
    <row r="2546" spans="36:38" s="368" customFormat="1" ht="14.15" customHeight="1">
      <c r="AJ2546" s="367"/>
      <c r="AL2546" s="367"/>
    </row>
    <row r="2547" spans="36:38" s="368" customFormat="1" ht="14.15" customHeight="1">
      <c r="AJ2547" s="367"/>
      <c r="AL2547" s="367"/>
    </row>
    <row r="2548" spans="36:38" s="368" customFormat="1" ht="14.15" customHeight="1">
      <c r="AJ2548" s="367"/>
      <c r="AL2548" s="367"/>
    </row>
    <row r="2549" spans="36:38" s="368" customFormat="1" ht="14.15" customHeight="1">
      <c r="AJ2549" s="367"/>
      <c r="AL2549" s="367"/>
    </row>
    <row r="2550" spans="36:38" s="368" customFormat="1" ht="14.15" customHeight="1">
      <c r="AJ2550" s="367"/>
      <c r="AL2550" s="367"/>
    </row>
    <row r="2551" spans="36:38" s="368" customFormat="1" ht="14.15" customHeight="1">
      <c r="AJ2551" s="367"/>
      <c r="AL2551" s="367"/>
    </row>
    <row r="2552" spans="36:38" s="368" customFormat="1" ht="14.15" customHeight="1">
      <c r="AJ2552" s="367"/>
      <c r="AL2552" s="367"/>
    </row>
    <row r="2553" spans="36:38" s="368" customFormat="1" ht="14.15" customHeight="1">
      <c r="AJ2553" s="367"/>
      <c r="AL2553" s="367"/>
    </row>
    <row r="2554" spans="36:38" s="368" customFormat="1" ht="14.15" customHeight="1">
      <c r="AJ2554" s="367"/>
      <c r="AL2554" s="367"/>
    </row>
    <row r="2555" spans="36:38" s="368" customFormat="1" ht="14.15" customHeight="1">
      <c r="AJ2555" s="367"/>
      <c r="AL2555" s="367"/>
    </row>
    <row r="2556" spans="36:38" s="368" customFormat="1" ht="14.15" customHeight="1">
      <c r="AJ2556" s="367"/>
      <c r="AL2556" s="367"/>
    </row>
    <row r="2557" spans="36:38" s="368" customFormat="1" ht="14.15" customHeight="1">
      <c r="AJ2557" s="367"/>
      <c r="AL2557" s="367"/>
    </row>
    <row r="2558" spans="36:38" s="368" customFormat="1" ht="14.15" customHeight="1">
      <c r="AJ2558" s="367"/>
      <c r="AL2558" s="367"/>
    </row>
    <row r="2559" spans="36:38" s="368" customFormat="1" ht="14.15" customHeight="1">
      <c r="AJ2559" s="367"/>
      <c r="AL2559" s="367"/>
    </row>
    <row r="2560" spans="36:38" s="368" customFormat="1" ht="14.15" customHeight="1">
      <c r="AJ2560" s="367"/>
      <c r="AL2560" s="367"/>
    </row>
    <row r="2561" spans="36:38" s="368" customFormat="1" ht="14.15" customHeight="1">
      <c r="AJ2561" s="367"/>
      <c r="AL2561" s="367"/>
    </row>
    <row r="2562" spans="36:38" s="368" customFormat="1" ht="14.15" customHeight="1">
      <c r="AJ2562" s="367"/>
      <c r="AL2562" s="367"/>
    </row>
    <row r="2563" spans="36:38" s="368" customFormat="1" ht="14.15" customHeight="1">
      <c r="AJ2563" s="367"/>
      <c r="AL2563" s="367"/>
    </row>
    <row r="2564" spans="36:38" s="368" customFormat="1" ht="14.15" customHeight="1">
      <c r="AJ2564" s="367"/>
      <c r="AL2564" s="367"/>
    </row>
    <row r="2565" spans="36:38" s="368" customFormat="1" ht="14.15" customHeight="1">
      <c r="AJ2565" s="367"/>
      <c r="AL2565" s="367"/>
    </row>
    <row r="2566" spans="36:38" s="368" customFormat="1" ht="14.15" customHeight="1">
      <c r="AJ2566" s="367"/>
      <c r="AL2566" s="367"/>
    </row>
    <row r="2567" spans="36:38" s="368" customFormat="1" ht="14.15" customHeight="1">
      <c r="AJ2567" s="367"/>
      <c r="AL2567" s="367"/>
    </row>
    <row r="2568" spans="36:38" s="368" customFormat="1" ht="14.15" customHeight="1">
      <c r="AJ2568" s="367"/>
      <c r="AL2568" s="367"/>
    </row>
    <row r="2569" spans="36:38" s="368" customFormat="1" ht="14.15" customHeight="1">
      <c r="AJ2569" s="367"/>
      <c r="AL2569" s="367"/>
    </row>
    <row r="2570" spans="36:38" s="368" customFormat="1" ht="14.15" customHeight="1">
      <c r="AJ2570" s="367"/>
      <c r="AL2570" s="367"/>
    </row>
    <row r="2571" spans="36:38" s="368" customFormat="1" ht="14.15" customHeight="1">
      <c r="AJ2571" s="367"/>
      <c r="AL2571" s="367"/>
    </row>
    <row r="2572" spans="36:38" s="368" customFormat="1" ht="14.15" customHeight="1">
      <c r="AJ2572" s="367"/>
      <c r="AL2572" s="367"/>
    </row>
    <row r="2573" spans="36:38" s="368" customFormat="1" ht="14.15" customHeight="1">
      <c r="AJ2573" s="367"/>
      <c r="AL2573" s="367"/>
    </row>
    <row r="2574" spans="36:38" s="368" customFormat="1" ht="14.15" customHeight="1">
      <c r="AJ2574" s="367"/>
      <c r="AL2574" s="367"/>
    </row>
    <row r="2575" spans="36:38" s="368" customFormat="1" ht="14.15" customHeight="1">
      <c r="AJ2575" s="367"/>
      <c r="AL2575" s="367"/>
    </row>
    <row r="2576" spans="36:38" s="368" customFormat="1" ht="14.15" customHeight="1">
      <c r="AJ2576" s="367"/>
      <c r="AL2576" s="367"/>
    </row>
    <row r="2577" spans="36:38" s="368" customFormat="1" ht="14.15" customHeight="1">
      <c r="AJ2577" s="367"/>
      <c r="AL2577" s="367"/>
    </row>
    <row r="2578" spans="36:38" s="368" customFormat="1" ht="14.15" customHeight="1">
      <c r="AJ2578" s="367"/>
      <c r="AL2578" s="367"/>
    </row>
    <row r="2579" spans="36:38" s="368" customFormat="1" ht="14.15" customHeight="1">
      <c r="AJ2579" s="367"/>
      <c r="AL2579" s="367"/>
    </row>
    <row r="2580" spans="36:38" s="368" customFormat="1" ht="14.15" customHeight="1">
      <c r="AJ2580" s="367"/>
      <c r="AL2580" s="367"/>
    </row>
    <row r="2581" spans="36:38" s="368" customFormat="1" ht="14.15" customHeight="1">
      <c r="AJ2581" s="367"/>
      <c r="AL2581" s="367"/>
    </row>
    <row r="2582" spans="36:38" s="368" customFormat="1" ht="14.15" customHeight="1">
      <c r="AJ2582" s="367"/>
      <c r="AL2582" s="367"/>
    </row>
    <row r="2583" spans="36:38" s="368" customFormat="1" ht="14.15" customHeight="1">
      <c r="AJ2583" s="367"/>
      <c r="AL2583" s="367"/>
    </row>
    <row r="2584" spans="36:38" s="368" customFormat="1" ht="14.15" customHeight="1">
      <c r="AJ2584" s="367"/>
      <c r="AL2584" s="367"/>
    </row>
    <row r="2585" spans="36:38" s="368" customFormat="1" ht="14.15" customHeight="1">
      <c r="AJ2585" s="367"/>
      <c r="AL2585" s="367"/>
    </row>
    <row r="2586" spans="36:38" s="368" customFormat="1" ht="14.15" customHeight="1">
      <c r="AJ2586" s="367"/>
      <c r="AL2586" s="367"/>
    </row>
    <row r="2587" spans="36:38" s="368" customFormat="1" ht="14.15" customHeight="1">
      <c r="AJ2587" s="367"/>
      <c r="AL2587" s="367"/>
    </row>
    <row r="2588" spans="36:38" s="368" customFormat="1" ht="14.15" customHeight="1">
      <c r="AJ2588" s="367"/>
      <c r="AL2588" s="367"/>
    </row>
    <row r="2589" spans="36:38" s="368" customFormat="1" ht="14.15" customHeight="1">
      <c r="AJ2589" s="367"/>
      <c r="AL2589" s="367"/>
    </row>
    <row r="2590" spans="36:38" s="368" customFormat="1" ht="14.15" customHeight="1">
      <c r="AJ2590" s="367"/>
      <c r="AL2590" s="367"/>
    </row>
    <row r="2591" spans="36:38" s="368" customFormat="1" ht="14.15" customHeight="1">
      <c r="AJ2591" s="367"/>
      <c r="AL2591" s="367"/>
    </row>
    <row r="2592" spans="36:38" s="368" customFormat="1" ht="14.15" customHeight="1">
      <c r="AJ2592" s="367"/>
      <c r="AL2592" s="367"/>
    </row>
    <row r="2593" spans="36:38" s="368" customFormat="1" ht="14.15" customHeight="1">
      <c r="AJ2593" s="367"/>
      <c r="AL2593" s="367"/>
    </row>
    <row r="2594" spans="36:38" s="368" customFormat="1" ht="14.15" customHeight="1">
      <c r="AJ2594" s="367"/>
      <c r="AL2594" s="367"/>
    </row>
    <row r="2595" spans="36:38" s="368" customFormat="1" ht="14.15" customHeight="1">
      <c r="AJ2595" s="367"/>
      <c r="AL2595" s="367"/>
    </row>
    <row r="2596" spans="36:38" s="368" customFormat="1" ht="14.15" customHeight="1">
      <c r="AJ2596" s="367"/>
      <c r="AL2596" s="367"/>
    </row>
    <row r="2597" spans="36:38" s="368" customFormat="1" ht="14.15" customHeight="1">
      <c r="AJ2597" s="367"/>
      <c r="AL2597" s="367"/>
    </row>
    <row r="2598" spans="36:38" s="368" customFormat="1" ht="14.15" customHeight="1">
      <c r="AJ2598" s="367"/>
      <c r="AL2598" s="367"/>
    </row>
    <row r="2599" spans="36:38" s="368" customFormat="1" ht="14.15" customHeight="1">
      <c r="AJ2599" s="367"/>
      <c r="AL2599" s="367"/>
    </row>
    <row r="2600" spans="36:38" s="368" customFormat="1" ht="14.15" customHeight="1">
      <c r="AJ2600" s="367"/>
      <c r="AL2600" s="367"/>
    </row>
    <row r="2601" spans="36:38" s="368" customFormat="1" ht="14.15" customHeight="1">
      <c r="AJ2601" s="367"/>
      <c r="AL2601" s="367"/>
    </row>
    <row r="2602" spans="36:38" s="368" customFormat="1" ht="14.15" customHeight="1">
      <c r="AJ2602" s="367"/>
      <c r="AL2602" s="367"/>
    </row>
    <row r="2603" spans="36:38" s="368" customFormat="1" ht="14.15" customHeight="1">
      <c r="AJ2603" s="367"/>
      <c r="AL2603" s="367"/>
    </row>
    <row r="2604" spans="36:38" s="368" customFormat="1" ht="14.15" customHeight="1">
      <c r="AJ2604" s="367"/>
      <c r="AL2604" s="367"/>
    </row>
    <row r="2605" spans="36:38" s="368" customFormat="1" ht="14.15" customHeight="1">
      <c r="AJ2605" s="367"/>
      <c r="AL2605" s="367"/>
    </row>
    <row r="2606" spans="36:38" s="368" customFormat="1" ht="14.15" customHeight="1">
      <c r="AJ2606" s="367"/>
      <c r="AL2606" s="367"/>
    </row>
    <row r="2607" spans="36:38" s="368" customFormat="1" ht="14.15" customHeight="1">
      <c r="AJ2607" s="367"/>
      <c r="AL2607" s="367"/>
    </row>
    <row r="2608" spans="36:38" s="368" customFormat="1" ht="14.15" customHeight="1">
      <c r="AJ2608" s="367"/>
      <c r="AL2608" s="367"/>
    </row>
    <row r="2609" spans="36:38" s="368" customFormat="1" ht="14.15" customHeight="1">
      <c r="AJ2609" s="367"/>
      <c r="AL2609" s="367"/>
    </row>
    <row r="2610" spans="36:38" s="368" customFormat="1" ht="14.15" customHeight="1">
      <c r="AJ2610" s="367"/>
      <c r="AL2610" s="367"/>
    </row>
    <row r="2611" spans="36:38" s="368" customFormat="1" ht="14.15" customHeight="1">
      <c r="AJ2611" s="367"/>
      <c r="AL2611" s="367"/>
    </row>
    <row r="2612" spans="36:38" s="368" customFormat="1" ht="14.15" customHeight="1">
      <c r="AJ2612" s="367"/>
      <c r="AL2612" s="367"/>
    </row>
    <row r="2613" spans="36:38" s="368" customFormat="1" ht="14.15" customHeight="1">
      <c r="AJ2613" s="367"/>
      <c r="AL2613" s="367"/>
    </row>
    <row r="2614" spans="36:38" s="368" customFormat="1" ht="14.15" customHeight="1">
      <c r="AJ2614" s="367"/>
      <c r="AL2614" s="367"/>
    </row>
    <row r="2615" spans="36:38" s="368" customFormat="1" ht="14.15" customHeight="1">
      <c r="AJ2615" s="367"/>
      <c r="AL2615" s="367"/>
    </row>
    <row r="2616" spans="36:38" s="368" customFormat="1" ht="14.15" customHeight="1">
      <c r="AJ2616" s="367"/>
      <c r="AL2616" s="367"/>
    </row>
    <row r="2617" spans="36:38" s="368" customFormat="1" ht="14.15" customHeight="1">
      <c r="AJ2617" s="367"/>
      <c r="AL2617" s="367"/>
    </row>
    <row r="2618" spans="36:38" s="368" customFormat="1" ht="14.15" customHeight="1">
      <c r="AJ2618" s="367"/>
      <c r="AL2618" s="367"/>
    </row>
    <row r="2619" spans="36:38" s="368" customFormat="1" ht="14.15" customHeight="1">
      <c r="AJ2619" s="367"/>
      <c r="AL2619" s="367"/>
    </row>
    <row r="2620" spans="36:38" s="368" customFormat="1" ht="14.15" customHeight="1">
      <c r="AJ2620" s="367"/>
      <c r="AL2620" s="367"/>
    </row>
    <row r="2621" spans="36:38" s="368" customFormat="1" ht="14.15" customHeight="1">
      <c r="AJ2621" s="367"/>
      <c r="AL2621" s="367"/>
    </row>
    <row r="2622" spans="36:38" s="368" customFormat="1" ht="14.15" customHeight="1">
      <c r="AJ2622" s="367"/>
      <c r="AL2622" s="367"/>
    </row>
    <row r="2623" spans="36:38" s="368" customFormat="1" ht="14.15" customHeight="1">
      <c r="AJ2623" s="367"/>
      <c r="AL2623" s="367"/>
    </row>
    <row r="2624" spans="36:38" s="368" customFormat="1" ht="14.15" customHeight="1">
      <c r="AJ2624" s="367"/>
      <c r="AL2624" s="367"/>
    </row>
    <row r="2625" spans="36:38" s="368" customFormat="1" ht="14.15" customHeight="1">
      <c r="AJ2625" s="367"/>
      <c r="AL2625" s="367"/>
    </row>
    <row r="2626" spans="36:38" s="368" customFormat="1" ht="14.15" customHeight="1">
      <c r="AJ2626" s="367"/>
      <c r="AL2626" s="367"/>
    </row>
    <row r="2627" spans="36:38" s="368" customFormat="1" ht="14.15" customHeight="1">
      <c r="AJ2627" s="367"/>
      <c r="AL2627" s="367"/>
    </row>
    <row r="2628" spans="36:38" s="368" customFormat="1" ht="14.15" customHeight="1">
      <c r="AJ2628" s="367"/>
      <c r="AL2628" s="367"/>
    </row>
    <row r="2629" spans="36:38" s="368" customFormat="1" ht="14.15" customHeight="1">
      <c r="AJ2629" s="367"/>
      <c r="AL2629" s="367"/>
    </row>
    <row r="2630" spans="36:38" s="368" customFormat="1" ht="14.15" customHeight="1">
      <c r="AJ2630" s="367"/>
      <c r="AL2630" s="367"/>
    </row>
    <row r="2631" spans="36:38" s="368" customFormat="1" ht="14.15" customHeight="1">
      <c r="AJ2631" s="367"/>
      <c r="AL2631" s="367"/>
    </row>
    <row r="2632" spans="36:38" s="368" customFormat="1" ht="14.15" customHeight="1">
      <c r="AJ2632" s="367"/>
      <c r="AL2632" s="367"/>
    </row>
    <row r="2633" spans="36:38" s="368" customFormat="1" ht="14.15" customHeight="1">
      <c r="AJ2633" s="367"/>
      <c r="AL2633" s="367"/>
    </row>
    <row r="2634" spans="36:38" s="368" customFormat="1" ht="14.15" customHeight="1">
      <c r="AJ2634" s="367"/>
      <c r="AL2634" s="367"/>
    </row>
    <row r="2635" spans="36:38" s="368" customFormat="1" ht="14.15" customHeight="1">
      <c r="AJ2635" s="367"/>
      <c r="AL2635" s="367"/>
    </row>
    <row r="2636" spans="36:38" s="368" customFormat="1" ht="14.15" customHeight="1">
      <c r="AJ2636" s="367"/>
      <c r="AL2636" s="367"/>
    </row>
    <row r="2637" spans="36:38" s="368" customFormat="1" ht="14.15" customHeight="1">
      <c r="AJ2637" s="367"/>
      <c r="AL2637" s="367"/>
    </row>
    <row r="2638" spans="36:38" s="368" customFormat="1" ht="14.15" customHeight="1">
      <c r="AJ2638" s="367"/>
      <c r="AL2638" s="367"/>
    </row>
    <row r="2639" spans="36:38" s="368" customFormat="1" ht="14.15" customHeight="1">
      <c r="AJ2639" s="367"/>
      <c r="AL2639" s="367"/>
    </row>
    <row r="2640" spans="36:38" s="368" customFormat="1" ht="14.15" customHeight="1">
      <c r="AJ2640" s="367"/>
      <c r="AL2640" s="367"/>
    </row>
    <row r="2641" spans="36:38" s="368" customFormat="1" ht="14.15" customHeight="1">
      <c r="AJ2641" s="367"/>
      <c r="AL2641" s="367"/>
    </row>
    <row r="2642" spans="36:38" s="368" customFormat="1" ht="14.15" customHeight="1">
      <c r="AJ2642" s="367"/>
      <c r="AL2642" s="367"/>
    </row>
    <row r="2643" spans="36:38" s="368" customFormat="1" ht="14.15" customHeight="1">
      <c r="AJ2643" s="367"/>
      <c r="AL2643" s="367"/>
    </row>
    <row r="2644" spans="36:38" s="368" customFormat="1" ht="14.15" customHeight="1">
      <c r="AJ2644" s="367"/>
      <c r="AL2644" s="367"/>
    </row>
    <row r="2645" spans="36:38" s="368" customFormat="1" ht="14.15" customHeight="1">
      <c r="AJ2645" s="367"/>
      <c r="AL2645" s="367"/>
    </row>
    <row r="2646" spans="36:38" s="368" customFormat="1" ht="14.15" customHeight="1">
      <c r="AJ2646" s="367"/>
      <c r="AL2646" s="367"/>
    </row>
    <row r="2647" spans="36:38" s="368" customFormat="1" ht="14.15" customHeight="1">
      <c r="AJ2647" s="367"/>
      <c r="AL2647" s="367"/>
    </row>
    <row r="2648" spans="36:38" s="368" customFormat="1" ht="14.15" customHeight="1">
      <c r="AJ2648" s="367"/>
      <c r="AL2648" s="367"/>
    </row>
    <row r="2649" spans="36:38" s="368" customFormat="1" ht="14.15" customHeight="1">
      <c r="AJ2649" s="367"/>
      <c r="AL2649" s="367"/>
    </row>
    <row r="2650" spans="36:38" s="368" customFormat="1" ht="14.15" customHeight="1">
      <c r="AJ2650" s="367"/>
      <c r="AL2650" s="367"/>
    </row>
    <row r="2651" spans="36:38" s="368" customFormat="1" ht="14.15" customHeight="1">
      <c r="AJ2651" s="367"/>
      <c r="AL2651" s="367"/>
    </row>
    <row r="2652" spans="36:38" s="368" customFormat="1" ht="14.15" customHeight="1">
      <c r="AJ2652" s="367"/>
      <c r="AL2652" s="367"/>
    </row>
    <row r="2653" spans="36:38" s="368" customFormat="1" ht="14.15" customHeight="1">
      <c r="AJ2653" s="367"/>
      <c r="AL2653" s="367"/>
    </row>
    <row r="2654" spans="36:38" s="368" customFormat="1" ht="14.15" customHeight="1">
      <c r="AJ2654" s="367"/>
      <c r="AL2654" s="367"/>
    </row>
    <row r="2655" spans="36:38" s="368" customFormat="1" ht="14.15" customHeight="1">
      <c r="AJ2655" s="367"/>
      <c r="AL2655" s="367"/>
    </row>
    <row r="2656" spans="36:38" s="368" customFormat="1" ht="14.15" customHeight="1">
      <c r="AJ2656" s="367"/>
      <c r="AL2656" s="367"/>
    </row>
    <row r="2657" spans="36:38" s="368" customFormat="1" ht="14.15" customHeight="1">
      <c r="AJ2657" s="367"/>
      <c r="AL2657" s="367"/>
    </row>
    <row r="2658" spans="36:38" s="368" customFormat="1" ht="14.15" customHeight="1">
      <c r="AJ2658" s="367"/>
      <c r="AL2658" s="367"/>
    </row>
    <row r="2659" spans="36:38" s="368" customFormat="1" ht="14.15" customHeight="1">
      <c r="AJ2659" s="367"/>
      <c r="AL2659" s="367"/>
    </row>
    <row r="2660" spans="36:38" s="368" customFormat="1" ht="14.15" customHeight="1">
      <c r="AJ2660" s="367"/>
      <c r="AL2660" s="367"/>
    </row>
    <row r="2661" spans="36:38" s="368" customFormat="1" ht="14.15" customHeight="1">
      <c r="AJ2661" s="367"/>
      <c r="AL2661" s="367"/>
    </row>
    <row r="2662" spans="36:38" s="368" customFormat="1" ht="14.15" customHeight="1">
      <c r="AJ2662" s="367"/>
      <c r="AL2662" s="367"/>
    </row>
    <row r="2663" spans="36:38" s="368" customFormat="1" ht="14.15" customHeight="1">
      <c r="AJ2663" s="367"/>
      <c r="AL2663" s="367"/>
    </row>
    <row r="2664" spans="36:38" s="368" customFormat="1" ht="14.15" customHeight="1">
      <c r="AJ2664" s="367"/>
      <c r="AL2664" s="367"/>
    </row>
    <row r="2665" spans="36:38" s="368" customFormat="1" ht="14.15" customHeight="1">
      <c r="AJ2665" s="367"/>
      <c r="AL2665" s="367"/>
    </row>
    <row r="2666" spans="36:38" s="368" customFormat="1" ht="14.15" customHeight="1">
      <c r="AJ2666" s="367"/>
      <c r="AL2666" s="367"/>
    </row>
    <row r="2667" spans="36:38" s="368" customFormat="1" ht="14.15" customHeight="1">
      <c r="AJ2667" s="367"/>
      <c r="AL2667" s="367"/>
    </row>
    <row r="2668" spans="36:38" s="368" customFormat="1" ht="14.15" customHeight="1">
      <c r="AJ2668" s="367"/>
      <c r="AL2668" s="367"/>
    </row>
    <row r="2669" spans="36:38" s="368" customFormat="1" ht="14.15" customHeight="1">
      <c r="AJ2669" s="367"/>
      <c r="AL2669" s="367"/>
    </row>
    <row r="2670" spans="36:38" s="368" customFormat="1" ht="14.15" customHeight="1">
      <c r="AJ2670" s="367"/>
      <c r="AL2670" s="367"/>
    </row>
    <row r="2671" spans="36:38" s="368" customFormat="1" ht="14.15" customHeight="1">
      <c r="AJ2671" s="367"/>
      <c r="AL2671" s="367"/>
    </row>
    <row r="2672" spans="36:38" s="368" customFormat="1" ht="14.15" customHeight="1">
      <c r="AJ2672" s="367"/>
      <c r="AL2672" s="367"/>
    </row>
    <row r="2673" spans="36:38" s="368" customFormat="1" ht="14.15" customHeight="1">
      <c r="AJ2673" s="367"/>
      <c r="AL2673" s="367"/>
    </row>
    <row r="2674" spans="36:38" s="368" customFormat="1" ht="14.15" customHeight="1">
      <c r="AJ2674" s="367"/>
      <c r="AL2674" s="367"/>
    </row>
    <row r="2675" spans="36:38" s="368" customFormat="1" ht="14.15" customHeight="1">
      <c r="AJ2675" s="367"/>
      <c r="AL2675" s="367"/>
    </row>
    <row r="2676" spans="36:38" s="368" customFormat="1" ht="14.15" customHeight="1">
      <c r="AJ2676" s="367"/>
      <c r="AL2676" s="367"/>
    </row>
    <row r="2677" spans="36:38" s="368" customFormat="1" ht="14.15" customHeight="1">
      <c r="AJ2677" s="367"/>
      <c r="AL2677" s="367"/>
    </row>
    <row r="2678" spans="36:38" s="368" customFormat="1" ht="14.15" customHeight="1">
      <c r="AJ2678" s="367"/>
      <c r="AL2678" s="367"/>
    </row>
    <row r="2679" spans="36:38" s="368" customFormat="1" ht="14.15" customHeight="1">
      <c r="AJ2679" s="367"/>
      <c r="AL2679" s="367"/>
    </row>
    <row r="2680" spans="36:38" s="368" customFormat="1" ht="14.15" customHeight="1">
      <c r="AJ2680" s="367"/>
      <c r="AL2680" s="367"/>
    </row>
    <row r="2681" spans="36:38" s="368" customFormat="1" ht="14.15" customHeight="1">
      <c r="AJ2681" s="367"/>
      <c r="AL2681" s="367"/>
    </row>
    <row r="2682" spans="36:38" s="368" customFormat="1" ht="14.15" customHeight="1">
      <c r="AJ2682" s="367"/>
      <c r="AL2682" s="367"/>
    </row>
    <row r="2683" spans="36:38" s="368" customFormat="1" ht="14.15" customHeight="1">
      <c r="AJ2683" s="367"/>
      <c r="AL2683" s="367"/>
    </row>
    <row r="2684" spans="36:38" s="368" customFormat="1" ht="14.15" customHeight="1">
      <c r="AJ2684" s="367"/>
      <c r="AL2684" s="367"/>
    </row>
    <row r="2685" spans="36:38" s="368" customFormat="1" ht="14.15" customHeight="1">
      <c r="AJ2685" s="367"/>
      <c r="AL2685" s="367"/>
    </row>
    <row r="2686" spans="36:38" s="368" customFormat="1" ht="14.15" customHeight="1">
      <c r="AJ2686" s="367"/>
      <c r="AL2686" s="367"/>
    </row>
    <row r="2687" spans="36:38" s="368" customFormat="1" ht="14.15" customHeight="1">
      <c r="AJ2687" s="367"/>
      <c r="AL2687" s="367"/>
    </row>
    <row r="2688" spans="36:38" s="368" customFormat="1" ht="14.15" customHeight="1">
      <c r="AJ2688" s="367"/>
      <c r="AL2688" s="367"/>
    </row>
    <row r="2689" spans="36:38" s="368" customFormat="1" ht="14.15" customHeight="1">
      <c r="AJ2689" s="367"/>
      <c r="AL2689" s="367"/>
    </row>
    <row r="2690" spans="36:38" s="368" customFormat="1" ht="14.15" customHeight="1">
      <c r="AJ2690" s="367"/>
      <c r="AL2690" s="367"/>
    </row>
    <row r="2691" spans="36:38" s="368" customFormat="1" ht="14.15" customHeight="1">
      <c r="AJ2691" s="367"/>
      <c r="AL2691" s="367"/>
    </row>
    <row r="2692" spans="36:38" s="368" customFormat="1" ht="14.15" customHeight="1">
      <c r="AJ2692" s="367"/>
      <c r="AL2692" s="367"/>
    </row>
    <row r="2693" spans="36:38" s="368" customFormat="1" ht="14.15" customHeight="1">
      <c r="AJ2693" s="367"/>
      <c r="AL2693" s="367"/>
    </row>
    <row r="2694" spans="36:38" s="368" customFormat="1" ht="14.15" customHeight="1">
      <c r="AJ2694" s="367"/>
      <c r="AL2694" s="367"/>
    </row>
    <row r="2695" spans="36:38" s="368" customFormat="1" ht="14.15" customHeight="1">
      <c r="AJ2695" s="367"/>
      <c r="AL2695" s="367"/>
    </row>
    <row r="2696" spans="36:38" s="368" customFormat="1" ht="14.15" customHeight="1">
      <c r="AJ2696" s="367"/>
      <c r="AL2696" s="367"/>
    </row>
    <row r="2697" spans="36:38" s="368" customFormat="1" ht="14.15" customHeight="1">
      <c r="AJ2697" s="367"/>
      <c r="AL2697" s="367"/>
    </row>
    <row r="2698" spans="36:38" s="368" customFormat="1" ht="14.15" customHeight="1">
      <c r="AJ2698" s="367"/>
      <c r="AL2698" s="367"/>
    </row>
    <row r="2699" spans="36:38" s="368" customFormat="1" ht="14.15" customHeight="1">
      <c r="AJ2699" s="367"/>
      <c r="AL2699" s="367"/>
    </row>
    <row r="2700" spans="36:38" s="368" customFormat="1" ht="14.15" customHeight="1">
      <c r="AJ2700" s="367"/>
      <c r="AL2700" s="367"/>
    </row>
    <row r="2701" spans="36:38" s="368" customFormat="1" ht="14.15" customHeight="1">
      <c r="AJ2701" s="367"/>
      <c r="AL2701" s="367"/>
    </row>
    <row r="2702" spans="36:38" s="368" customFormat="1" ht="14.15" customHeight="1">
      <c r="AJ2702" s="367"/>
      <c r="AL2702" s="367"/>
    </row>
    <row r="2703" spans="36:38" s="368" customFormat="1" ht="14.15" customHeight="1">
      <c r="AJ2703" s="367"/>
      <c r="AL2703" s="367"/>
    </row>
    <row r="2704" spans="36:38" s="368" customFormat="1" ht="14.15" customHeight="1">
      <c r="AJ2704" s="367"/>
      <c r="AL2704" s="367"/>
    </row>
    <row r="2705" spans="36:38" s="368" customFormat="1" ht="14.15" customHeight="1">
      <c r="AJ2705" s="367"/>
      <c r="AL2705" s="367"/>
    </row>
    <row r="2706" spans="36:38" s="368" customFormat="1" ht="14.15" customHeight="1">
      <c r="AJ2706" s="367"/>
      <c r="AL2706" s="367"/>
    </row>
    <row r="2707" spans="36:38" s="368" customFormat="1" ht="14.15" customHeight="1">
      <c r="AJ2707" s="367"/>
      <c r="AL2707" s="367"/>
    </row>
    <row r="2708" spans="36:38" s="368" customFormat="1" ht="14.15" customHeight="1">
      <c r="AJ2708" s="367"/>
      <c r="AL2708" s="367"/>
    </row>
    <row r="2709" spans="36:38" s="368" customFormat="1" ht="14.15" customHeight="1">
      <c r="AJ2709" s="367"/>
      <c r="AL2709" s="367"/>
    </row>
    <row r="2710" spans="36:38" s="368" customFormat="1" ht="14.15" customHeight="1">
      <c r="AJ2710" s="367"/>
      <c r="AL2710" s="367"/>
    </row>
    <row r="2711" spans="36:38" s="368" customFormat="1" ht="14.15" customHeight="1">
      <c r="AJ2711" s="367"/>
      <c r="AL2711" s="367"/>
    </row>
    <row r="2712" spans="36:38" s="368" customFormat="1" ht="14.15" customHeight="1">
      <c r="AJ2712" s="367"/>
      <c r="AL2712" s="367"/>
    </row>
    <row r="2713" spans="36:38" s="368" customFormat="1" ht="14.15" customHeight="1">
      <c r="AJ2713" s="367"/>
      <c r="AL2713" s="367"/>
    </row>
    <row r="2714" spans="36:38" s="368" customFormat="1" ht="14.15" customHeight="1">
      <c r="AJ2714" s="367"/>
      <c r="AL2714" s="367"/>
    </row>
    <row r="2715" spans="36:38" s="368" customFormat="1" ht="14.15" customHeight="1">
      <c r="AJ2715" s="367"/>
      <c r="AL2715" s="367"/>
    </row>
    <row r="2716" spans="36:38" s="368" customFormat="1" ht="14.15" customHeight="1">
      <c r="AJ2716" s="367"/>
      <c r="AL2716" s="367"/>
    </row>
    <row r="2717" spans="36:38" s="368" customFormat="1" ht="14.15" customHeight="1">
      <c r="AJ2717" s="367"/>
      <c r="AL2717" s="367"/>
    </row>
    <row r="2718" spans="36:38" s="368" customFormat="1" ht="14.15" customHeight="1">
      <c r="AJ2718" s="367"/>
      <c r="AL2718" s="367"/>
    </row>
    <row r="2719" spans="36:38" s="368" customFormat="1" ht="14.15" customHeight="1">
      <c r="AJ2719" s="367"/>
      <c r="AL2719" s="367"/>
    </row>
    <row r="2720" spans="36:38" s="368" customFormat="1" ht="14.15" customHeight="1">
      <c r="AJ2720" s="367"/>
      <c r="AL2720" s="367"/>
    </row>
    <row r="2721" spans="36:38" s="368" customFormat="1" ht="14.15" customHeight="1">
      <c r="AJ2721" s="367"/>
      <c r="AL2721" s="367"/>
    </row>
    <row r="2722" spans="36:38" s="368" customFormat="1" ht="14.15" customHeight="1">
      <c r="AJ2722" s="367"/>
      <c r="AL2722" s="367"/>
    </row>
    <row r="2723" spans="36:38" s="368" customFormat="1" ht="14.15" customHeight="1">
      <c r="AJ2723" s="367"/>
      <c r="AL2723" s="367"/>
    </row>
    <row r="2724" spans="36:38" s="368" customFormat="1" ht="14.15" customHeight="1">
      <c r="AJ2724" s="367"/>
      <c r="AL2724" s="367"/>
    </row>
    <row r="2725" spans="36:38" s="368" customFormat="1" ht="14.15" customHeight="1">
      <c r="AJ2725" s="367"/>
      <c r="AL2725" s="367"/>
    </row>
    <row r="2726" spans="36:38" s="368" customFormat="1" ht="14.15" customHeight="1">
      <c r="AJ2726" s="367"/>
      <c r="AL2726" s="367"/>
    </row>
    <row r="2727" spans="36:38" s="368" customFormat="1" ht="14.15" customHeight="1">
      <c r="AJ2727" s="367"/>
      <c r="AL2727" s="367"/>
    </row>
    <row r="2728" spans="36:38" s="368" customFormat="1" ht="14.15" customHeight="1">
      <c r="AJ2728" s="367"/>
      <c r="AL2728" s="367"/>
    </row>
    <row r="2729" spans="36:38" s="368" customFormat="1" ht="14.15" customHeight="1">
      <c r="AJ2729" s="367"/>
      <c r="AL2729" s="367"/>
    </row>
    <row r="2730" spans="36:38" s="368" customFormat="1" ht="14.15" customHeight="1">
      <c r="AJ2730" s="367"/>
      <c r="AL2730" s="367"/>
    </row>
    <row r="2731" spans="36:38" s="368" customFormat="1" ht="14.15" customHeight="1">
      <c r="AJ2731" s="367"/>
      <c r="AL2731" s="367"/>
    </row>
    <row r="2732" spans="36:38" s="368" customFormat="1" ht="14.15" customHeight="1">
      <c r="AJ2732" s="367"/>
      <c r="AL2732" s="367"/>
    </row>
    <row r="2733" spans="36:38" s="368" customFormat="1" ht="14.15" customHeight="1">
      <c r="AJ2733" s="367"/>
      <c r="AL2733" s="367"/>
    </row>
    <row r="2734" spans="36:38" s="368" customFormat="1" ht="14.15" customHeight="1">
      <c r="AJ2734" s="367"/>
      <c r="AL2734" s="367"/>
    </row>
    <row r="2735" spans="36:38" s="368" customFormat="1" ht="14.15" customHeight="1">
      <c r="AJ2735" s="367"/>
      <c r="AL2735" s="367"/>
    </row>
    <row r="2736" spans="36:38" s="368" customFormat="1" ht="14.15" customHeight="1">
      <c r="AJ2736" s="367"/>
      <c r="AL2736" s="367"/>
    </row>
    <row r="2737" spans="36:38" s="368" customFormat="1" ht="14.15" customHeight="1">
      <c r="AJ2737" s="367"/>
      <c r="AL2737" s="367"/>
    </row>
    <row r="2738" spans="36:38" s="368" customFormat="1" ht="14.15" customHeight="1">
      <c r="AJ2738" s="367"/>
      <c r="AL2738" s="367"/>
    </row>
    <row r="2739" spans="36:38" s="368" customFormat="1" ht="14.15" customHeight="1">
      <c r="AJ2739" s="367"/>
      <c r="AL2739" s="367"/>
    </row>
    <row r="2740" spans="36:38" s="368" customFormat="1" ht="14.15" customHeight="1">
      <c r="AJ2740" s="367"/>
      <c r="AL2740" s="367"/>
    </row>
    <row r="2741" spans="36:38" s="368" customFormat="1" ht="14.15" customHeight="1">
      <c r="AJ2741" s="367"/>
      <c r="AL2741" s="367"/>
    </row>
    <row r="2742" spans="36:38" s="368" customFormat="1" ht="14.15" customHeight="1">
      <c r="AJ2742" s="367"/>
      <c r="AL2742" s="367"/>
    </row>
    <row r="2743" spans="36:38" s="368" customFormat="1" ht="14.15" customHeight="1">
      <c r="AJ2743" s="367"/>
      <c r="AL2743" s="367"/>
    </row>
    <row r="2744" spans="36:38" s="368" customFormat="1" ht="14.15" customHeight="1">
      <c r="AJ2744" s="367"/>
      <c r="AL2744" s="367"/>
    </row>
    <row r="2745" spans="36:38" s="368" customFormat="1" ht="14.15" customHeight="1">
      <c r="AJ2745" s="367"/>
      <c r="AL2745" s="367"/>
    </row>
    <row r="2746" spans="36:38" s="368" customFormat="1" ht="14.15" customHeight="1">
      <c r="AJ2746" s="367"/>
      <c r="AL2746" s="367"/>
    </row>
    <row r="2747" spans="36:38" s="368" customFormat="1" ht="14.15" customHeight="1">
      <c r="AJ2747" s="367"/>
      <c r="AL2747" s="367"/>
    </row>
    <row r="2748" spans="36:38" s="368" customFormat="1" ht="14.15" customHeight="1">
      <c r="AJ2748" s="367"/>
      <c r="AL2748" s="367"/>
    </row>
    <row r="2749" spans="36:38" s="368" customFormat="1" ht="14.15" customHeight="1">
      <c r="AJ2749" s="367"/>
      <c r="AL2749" s="367"/>
    </row>
    <row r="2750" spans="36:38" s="368" customFormat="1" ht="14.15" customHeight="1">
      <c r="AJ2750" s="367"/>
      <c r="AL2750" s="367"/>
    </row>
    <row r="2751" spans="36:38" s="368" customFormat="1" ht="14.15" customHeight="1">
      <c r="AJ2751" s="367"/>
      <c r="AL2751" s="367"/>
    </row>
    <row r="2752" spans="36:38" s="368" customFormat="1" ht="14.15" customHeight="1">
      <c r="AJ2752" s="367"/>
      <c r="AL2752" s="367"/>
    </row>
    <row r="2753" spans="36:38" s="368" customFormat="1" ht="14.15" customHeight="1">
      <c r="AJ2753" s="367"/>
      <c r="AL2753" s="367"/>
    </row>
    <row r="2754" spans="36:38" s="368" customFormat="1" ht="14.15" customHeight="1">
      <c r="AJ2754" s="367"/>
      <c r="AL2754" s="367"/>
    </row>
    <row r="2755" spans="36:38" s="368" customFormat="1" ht="14.15" customHeight="1">
      <c r="AJ2755" s="367"/>
      <c r="AL2755" s="367"/>
    </row>
    <row r="2756" spans="36:38" s="368" customFormat="1" ht="14.15" customHeight="1">
      <c r="AJ2756" s="367"/>
      <c r="AL2756" s="367"/>
    </row>
    <row r="2757" spans="36:38" s="368" customFormat="1" ht="14.15" customHeight="1">
      <c r="AJ2757" s="367"/>
      <c r="AL2757" s="367"/>
    </row>
    <row r="2758" spans="36:38" s="368" customFormat="1" ht="14.15" customHeight="1">
      <c r="AJ2758" s="367"/>
      <c r="AL2758" s="367"/>
    </row>
    <row r="2759" spans="36:38" s="368" customFormat="1" ht="14.15" customHeight="1">
      <c r="AJ2759" s="367"/>
      <c r="AL2759" s="367"/>
    </row>
    <row r="2760" spans="36:38" s="368" customFormat="1" ht="14.15" customHeight="1">
      <c r="AJ2760" s="367"/>
      <c r="AL2760" s="367"/>
    </row>
    <row r="2761" spans="36:38" s="368" customFormat="1" ht="14.15" customHeight="1">
      <c r="AJ2761" s="367"/>
      <c r="AL2761" s="367"/>
    </row>
    <row r="2762" spans="36:38" s="368" customFormat="1" ht="14.15" customHeight="1">
      <c r="AJ2762" s="367"/>
      <c r="AL2762" s="367"/>
    </row>
    <row r="2763" spans="36:38" s="368" customFormat="1" ht="14.15" customHeight="1">
      <c r="AJ2763" s="367"/>
      <c r="AL2763" s="367"/>
    </row>
    <row r="2764" spans="36:38" s="368" customFormat="1" ht="14.15" customHeight="1">
      <c r="AJ2764" s="367"/>
      <c r="AL2764" s="367"/>
    </row>
    <row r="2765" spans="36:38" s="368" customFormat="1" ht="14.15" customHeight="1">
      <c r="AJ2765" s="367"/>
      <c r="AL2765" s="367"/>
    </row>
    <row r="2766" spans="36:38" s="368" customFormat="1" ht="14.15" customHeight="1">
      <c r="AJ2766" s="367"/>
      <c r="AL2766" s="367"/>
    </row>
    <row r="2767" spans="36:38" s="368" customFormat="1" ht="14.15" customHeight="1">
      <c r="AJ2767" s="367"/>
      <c r="AL2767" s="367"/>
    </row>
    <row r="2768" spans="36:38" s="368" customFormat="1" ht="14.15" customHeight="1">
      <c r="AJ2768" s="367"/>
      <c r="AL2768" s="367"/>
    </row>
    <row r="2769" spans="36:38" s="368" customFormat="1" ht="14.15" customHeight="1">
      <c r="AJ2769" s="367"/>
      <c r="AL2769" s="367"/>
    </row>
    <row r="2770" spans="36:38" s="368" customFormat="1" ht="14.15" customHeight="1">
      <c r="AJ2770" s="367"/>
      <c r="AL2770" s="367"/>
    </row>
    <row r="2771" spans="36:38" s="368" customFormat="1" ht="14.15" customHeight="1">
      <c r="AJ2771" s="367"/>
      <c r="AL2771" s="367"/>
    </row>
    <row r="2772" spans="36:38" s="368" customFormat="1" ht="14.15" customHeight="1">
      <c r="AJ2772" s="367"/>
      <c r="AL2772" s="367"/>
    </row>
    <row r="2773" spans="36:38" s="368" customFormat="1" ht="14.15" customHeight="1">
      <c r="AJ2773" s="367"/>
      <c r="AL2773" s="367"/>
    </row>
    <row r="2774" spans="36:38" s="368" customFormat="1" ht="14.15" customHeight="1">
      <c r="AJ2774" s="367"/>
      <c r="AL2774" s="367"/>
    </row>
    <row r="2775" spans="36:38" s="368" customFormat="1" ht="14.15" customHeight="1">
      <c r="AJ2775" s="367"/>
      <c r="AL2775" s="367"/>
    </row>
    <row r="2776" spans="36:38" s="368" customFormat="1" ht="14.15" customHeight="1">
      <c r="AJ2776" s="367"/>
      <c r="AL2776" s="367"/>
    </row>
    <row r="2777" spans="36:38" s="368" customFormat="1" ht="14.15" customHeight="1">
      <c r="AJ2777" s="367"/>
      <c r="AL2777" s="367"/>
    </row>
    <row r="2778" spans="36:38" s="368" customFormat="1" ht="14.15" customHeight="1">
      <c r="AJ2778" s="367"/>
      <c r="AL2778" s="367"/>
    </row>
    <row r="2779" spans="36:38" s="368" customFormat="1" ht="14.15" customHeight="1">
      <c r="AJ2779" s="367"/>
      <c r="AL2779" s="367"/>
    </row>
    <row r="2780" spans="36:38" s="368" customFormat="1" ht="14.15" customHeight="1">
      <c r="AJ2780" s="367"/>
      <c r="AL2780" s="367"/>
    </row>
    <row r="2781" spans="36:38" s="368" customFormat="1" ht="14.15" customHeight="1">
      <c r="AJ2781" s="367"/>
      <c r="AL2781" s="367"/>
    </row>
    <row r="2782" spans="36:38" s="368" customFormat="1" ht="14.15" customHeight="1">
      <c r="AJ2782" s="367"/>
      <c r="AL2782" s="367"/>
    </row>
    <row r="2783" spans="36:38" s="368" customFormat="1" ht="14.15" customHeight="1">
      <c r="AJ2783" s="367"/>
      <c r="AL2783" s="367"/>
    </row>
    <row r="2784" spans="36:38" s="368" customFormat="1" ht="14.15" customHeight="1">
      <c r="AJ2784" s="367"/>
      <c r="AL2784" s="367"/>
    </row>
    <row r="2785" spans="36:38" s="368" customFormat="1" ht="14.15" customHeight="1">
      <c r="AJ2785" s="367"/>
      <c r="AL2785" s="367"/>
    </row>
    <row r="2786" spans="36:38" s="368" customFormat="1" ht="14.15" customHeight="1">
      <c r="AJ2786" s="367"/>
      <c r="AL2786" s="367"/>
    </row>
    <row r="2787" spans="36:38" s="368" customFormat="1" ht="14.15" customHeight="1">
      <c r="AJ2787" s="367"/>
      <c r="AL2787" s="367"/>
    </row>
    <row r="2788" spans="36:38" s="368" customFormat="1" ht="14.15" customHeight="1">
      <c r="AJ2788" s="367"/>
      <c r="AL2788" s="367"/>
    </row>
    <row r="2789" spans="36:38" s="368" customFormat="1" ht="14.15" customHeight="1">
      <c r="AJ2789" s="367"/>
      <c r="AL2789" s="367"/>
    </row>
    <row r="2790" spans="36:38" s="368" customFormat="1" ht="14.15" customHeight="1">
      <c r="AJ2790" s="367"/>
      <c r="AL2790" s="367"/>
    </row>
    <row r="2791" spans="36:38" s="368" customFormat="1" ht="14.15" customHeight="1">
      <c r="AJ2791" s="367"/>
      <c r="AL2791" s="367"/>
    </row>
    <row r="2792" spans="36:38" s="368" customFormat="1" ht="14.15" customHeight="1">
      <c r="AJ2792" s="367"/>
      <c r="AL2792" s="367"/>
    </row>
    <row r="2793" spans="36:38" s="368" customFormat="1" ht="14.15" customHeight="1">
      <c r="AJ2793" s="367"/>
      <c r="AL2793" s="367"/>
    </row>
    <row r="2794" spans="36:38" s="368" customFormat="1" ht="14.15" customHeight="1">
      <c r="AJ2794" s="367"/>
      <c r="AL2794" s="367"/>
    </row>
    <row r="2795" spans="36:38" s="368" customFormat="1" ht="14.15" customHeight="1">
      <c r="AJ2795" s="367"/>
      <c r="AL2795" s="367"/>
    </row>
    <row r="2796" spans="36:38" s="368" customFormat="1" ht="14.15" customHeight="1">
      <c r="AJ2796" s="367"/>
      <c r="AL2796" s="367"/>
    </row>
    <row r="2797" spans="36:38" s="368" customFormat="1" ht="14.15" customHeight="1">
      <c r="AJ2797" s="367"/>
      <c r="AL2797" s="367"/>
    </row>
    <row r="2798" spans="36:38" s="368" customFormat="1" ht="14.15" customHeight="1">
      <c r="AJ2798" s="367"/>
      <c r="AL2798" s="367"/>
    </row>
    <row r="2799" spans="36:38" s="368" customFormat="1" ht="14.15" customHeight="1">
      <c r="AJ2799" s="367"/>
      <c r="AL2799" s="367"/>
    </row>
    <row r="2800" spans="36:38" s="368" customFormat="1" ht="14.15" customHeight="1">
      <c r="AJ2800" s="367"/>
      <c r="AL2800" s="367"/>
    </row>
    <row r="2801" spans="36:38" s="368" customFormat="1" ht="14.15" customHeight="1">
      <c r="AJ2801" s="367"/>
      <c r="AL2801" s="367"/>
    </row>
    <row r="2802" spans="36:38" s="368" customFormat="1" ht="14.15" customHeight="1">
      <c r="AJ2802" s="367"/>
      <c r="AL2802" s="367"/>
    </row>
    <row r="2803" spans="36:38" s="368" customFormat="1" ht="14.15" customHeight="1">
      <c r="AJ2803" s="367"/>
      <c r="AL2803" s="367"/>
    </row>
    <row r="2804" spans="36:38" s="368" customFormat="1" ht="14.15" customHeight="1">
      <c r="AJ2804" s="367"/>
      <c r="AL2804" s="367"/>
    </row>
    <row r="2805" spans="36:38" s="368" customFormat="1" ht="14.15" customHeight="1">
      <c r="AJ2805" s="367"/>
      <c r="AL2805" s="367"/>
    </row>
    <row r="2806" spans="36:38" s="368" customFormat="1" ht="14.15" customHeight="1">
      <c r="AJ2806" s="367"/>
      <c r="AL2806" s="367"/>
    </row>
    <row r="2807" spans="36:38" s="368" customFormat="1" ht="14.15" customHeight="1">
      <c r="AJ2807" s="367"/>
      <c r="AL2807" s="367"/>
    </row>
    <row r="2808" spans="36:38" s="368" customFormat="1" ht="14.15" customHeight="1">
      <c r="AJ2808" s="367"/>
      <c r="AL2808" s="367"/>
    </row>
    <row r="2809" spans="36:38" s="368" customFormat="1" ht="14.15" customHeight="1">
      <c r="AJ2809" s="367"/>
      <c r="AL2809" s="367"/>
    </row>
    <row r="2810" spans="36:38" s="368" customFormat="1" ht="14.15" customHeight="1">
      <c r="AJ2810" s="367"/>
      <c r="AL2810" s="367"/>
    </row>
    <row r="2811" spans="36:38" s="368" customFormat="1" ht="14.15" customHeight="1">
      <c r="AJ2811" s="367"/>
      <c r="AL2811" s="367"/>
    </row>
    <row r="2812" spans="36:38" s="368" customFormat="1" ht="14.15" customHeight="1">
      <c r="AJ2812" s="367"/>
      <c r="AL2812" s="367"/>
    </row>
    <row r="2813" spans="36:38" s="368" customFormat="1" ht="14.15" customHeight="1">
      <c r="AJ2813" s="367"/>
      <c r="AL2813" s="367"/>
    </row>
    <row r="2814" spans="36:38" s="368" customFormat="1" ht="14.15" customHeight="1">
      <c r="AJ2814" s="367"/>
      <c r="AL2814" s="367"/>
    </row>
    <row r="2815" spans="36:38" s="368" customFormat="1" ht="14.15" customHeight="1">
      <c r="AJ2815" s="367"/>
      <c r="AL2815" s="367"/>
    </row>
    <row r="2816" spans="36:38" s="368" customFormat="1" ht="14.15" customHeight="1">
      <c r="AJ2816" s="367"/>
      <c r="AL2816" s="367"/>
    </row>
    <row r="2817" spans="36:38" s="368" customFormat="1" ht="14.15" customHeight="1">
      <c r="AJ2817" s="367"/>
      <c r="AL2817" s="367"/>
    </row>
    <row r="2818" spans="36:38" s="368" customFormat="1" ht="14.15" customHeight="1">
      <c r="AJ2818" s="367"/>
      <c r="AL2818" s="367"/>
    </row>
    <row r="2819" spans="36:38" s="368" customFormat="1" ht="14.15" customHeight="1">
      <c r="AJ2819" s="367"/>
      <c r="AL2819" s="367"/>
    </row>
    <row r="2820" spans="36:38" s="368" customFormat="1" ht="14.15" customHeight="1">
      <c r="AJ2820" s="367"/>
      <c r="AL2820" s="367"/>
    </row>
    <row r="2821" spans="36:38" s="368" customFormat="1" ht="14.15" customHeight="1">
      <c r="AJ2821" s="367"/>
      <c r="AL2821" s="367"/>
    </row>
    <row r="2822" spans="36:38" s="368" customFormat="1" ht="14.15" customHeight="1">
      <c r="AJ2822" s="367"/>
      <c r="AL2822" s="367"/>
    </row>
    <row r="2823" spans="36:38" s="368" customFormat="1" ht="14.15" customHeight="1">
      <c r="AJ2823" s="367"/>
      <c r="AL2823" s="367"/>
    </row>
    <row r="2824" spans="36:38" s="368" customFormat="1" ht="14.15" customHeight="1">
      <c r="AJ2824" s="367"/>
      <c r="AL2824" s="367"/>
    </row>
    <row r="2825" spans="36:38" s="368" customFormat="1" ht="14.15" customHeight="1">
      <c r="AJ2825" s="367"/>
      <c r="AL2825" s="367"/>
    </row>
    <row r="2826" spans="36:38" s="368" customFormat="1" ht="14.15" customHeight="1">
      <c r="AJ2826" s="367"/>
      <c r="AL2826" s="367"/>
    </row>
    <row r="2827" spans="36:38" s="368" customFormat="1" ht="14.15" customHeight="1">
      <c r="AJ2827" s="367"/>
      <c r="AL2827" s="367"/>
    </row>
    <row r="2828" spans="36:38" s="368" customFormat="1" ht="14.15" customHeight="1">
      <c r="AJ2828" s="367"/>
      <c r="AL2828" s="367"/>
    </row>
    <row r="2829" spans="36:38" s="368" customFormat="1" ht="14.15" customHeight="1">
      <c r="AJ2829" s="367"/>
      <c r="AL2829" s="367"/>
    </row>
    <row r="2830" spans="36:38" s="368" customFormat="1" ht="14.15" customHeight="1">
      <c r="AJ2830" s="367"/>
      <c r="AL2830" s="367"/>
    </row>
    <row r="2831" spans="36:38" s="368" customFormat="1" ht="14.15" customHeight="1">
      <c r="AJ2831" s="367"/>
      <c r="AL2831" s="367"/>
    </row>
    <row r="2832" spans="36:38" s="368" customFormat="1" ht="14.15" customHeight="1">
      <c r="AJ2832" s="367"/>
      <c r="AL2832" s="367"/>
    </row>
    <row r="2833" spans="36:38" s="368" customFormat="1" ht="14.15" customHeight="1">
      <c r="AJ2833" s="367"/>
      <c r="AL2833" s="367"/>
    </row>
    <row r="2834" spans="36:38" s="368" customFormat="1" ht="14.15" customHeight="1">
      <c r="AJ2834" s="367"/>
      <c r="AL2834" s="367"/>
    </row>
    <row r="2835" spans="36:38" s="368" customFormat="1" ht="14.15" customHeight="1">
      <c r="AJ2835" s="367"/>
      <c r="AL2835" s="367"/>
    </row>
    <row r="2836" spans="36:38" s="368" customFormat="1" ht="14.15" customHeight="1">
      <c r="AJ2836" s="367"/>
      <c r="AL2836" s="367"/>
    </row>
    <row r="2837" spans="36:38" s="368" customFormat="1" ht="14.15" customHeight="1">
      <c r="AJ2837" s="367"/>
      <c r="AL2837" s="367"/>
    </row>
    <row r="2838" spans="36:38" s="368" customFormat="1" ht="14.15" customHeight="1">
      <c r="AJ2838" s="367"/>
      <c r="AL2838" s="367"/>
    </row>
    <row r="2839" spans="36:38" s="368" customFormat="1" ht="14.15" customHeight="1">
      <c r="AJ2839" s="367"/>
      <c r="AL2839" s="367"/>
    </row>
    <row r="2840" spans="36:38" s="368" customFormat="1" ht="14.15" customHeight="1">
      <c r="AJ2840" s="367"/>
      <c r="AL2840" s="367"/>
    </row>
    <row r="2841" spans="36:38" s="368" customFormat="1" ht="14.15" customHeight="1">
      <c r="AJ2841" s="367"/>
      <c r="AL2841" s="367"/>
    </row>
    <row r="2842" spans="36:38" s="368" customFormat="1" ht="14.15" customHeight="1">
      <c r="AJ2842" s="367"/>
      <c r="AL2842" s="367"/>
    </row>
    <row r="2843" spans="36:38" s="368" customFormat="1" ht="14.15" customHeight="1">
      <c r="AJ2843" s="367"/>
      <c r="AL2843" s="367"/>
    </row>
    <row r="2844" spans="36:38" s="368" customFormat="1" ht="14.15" customHeight="1">
      <c r="AJ2844" s="367"/>
      <c r="AL2844" s="367"/>
    </row>
    <row r="2845" spans="36:38" s="368" customFormat="1" ht="14.15" customHeight="1">
      <c r="AJ2845" s="367"/>
      <c r="AL2845" s="367"/>
    </row>
    <row r="2846" spans="36:38" s="368" customFormat="1" ht="14.15" customHeight="1">
      <c r="AJ2846" s="367"/>
      <c r="AL2846" s="367"/>
    </row>
    <row r="2847" spans="36:38" s="368" customFormat="1" ht="14.15" customHeight="1">
      <c r="AJ2847" s="367"/>
      <c r="AL2847" s="367"/>
    </row>
    <row r="2848" spans="36:38" s="368" customFormat="1" ht="14.15" customHeight="1">
      <c r="AJ2848" s="367"/>
      <c r="AL2848" s="367"/>
    </row>
    <row r="2849" spans="36:38" s="368" customFormat="1" ht="14.15" customHeight="1">
      <c r="AJ2849" s="367"/>
      <c r="AL2849" s="367"/>
    </row>
    <row r="2850" spans="36:38" s="368" customFormat="1" ht="14.15" customHeight="1">
      <c r="AJ2850" s="367"/>
      <c r="AL2850" s="367"/>
    </row>
    <row r="2851" spans="36:38" s="368" customFormat="1" ht="14.15" customHeight="1">
      <c r="AJ2851" s="367"/>
      <c r="AL2851" s="367"/>
    </row>
    <row r="2852" spans="36:38" s="368" customFormat="1" ht="14.15" customHeight="1">
      <c r="AJ2852" s="367"/>
      <c r="AL2852" s="367"/>
    </row>
    <row r="2853" spans="36:38" s="368" customFormat="1" ht="14.15" customHeight="1">
      <c r="AJ2853" s="367"/>
      <c r="AL2853" s="367"/>
    </row>
    <row r="2854" spans="36:38" s="368" customFormat="1" ht="14.15" customHeight="1">
      <c r="AJ2854" s="367"/>
      <c r="AL2854" s="367"/>
    </row>
    <row r="2855" spans="36:38" s="368" customFormat="1" ht="14.15" customHeight="1">
      <c r="AJ2855" s="367"/>
      <c r="AL2855" s="367"/>
    </row>
    <row r="2856" spans="36:38" s="368" customFormat="1" ht="14.15" customHeight="1">
      <c r="AJ2856" s="367"/>
      <c r="AL2856" s="367"/>
    </row>
    <row r="2857" spans="36:38" s="368" customFormat="1" ht="14.15" customHeight="1">
      <c r="AJ2857" s="367"/>
      <c r="AL2857" s="367"/>
    </row>
    <row r="2858" spans="36:38" s="368" customFormat="1" ht="14.15" customHeight="1">
      <c r="AJ2858" s="367"/>
      <c r="AL2858" s="367"/>
    </row>
    <row r="2859" spans="36:38" s="368" customFormat="1" ht="14.15" customHeight="1">
      <c r="AJ2859" s="367"/>
      <c r="AL2859" s="367"/>
    </row>
    <row r="2860" spans="36:38" s="368" customFormat="1" ht="14.15" customHeight="1">
      <c r="AJ2860" s="367"/>
      <c r="AL2860" s="367"/>
    </row>
    <row r="2861" spans="36:38" s="368" customFormat="1" ht="14.15" customHeight="1">
      <c r="AJ2861" s="367"/>
      <c r="AL2861" s="367"/>
    </row>
    <row r="2862" spans="36:38" s="368" customFormat="1" ht="14.15" customHeight="1">
      <c r="AJ2862" s="367"/>
      <c r="AL2862" s="367"/>
    </row>
    <row r="2863" spans="36:38" s="368" customFormat="1" ht="14.15" customHeight="1">
      <c r="AJ2863" s="367"/>
      <c r="AL2863" s="367"/>
    </row>
    <row r="2864" spans="36:38" s="368" customFormat="1" ht="14.15" customHeight="1">
      <c r="AJ2864" s="367"/>
      <c r="AL2864" s="367"/>
    </row>
    <row r="2865" spans="36:38" s="368" customFormat="1" ht="14.15" customHeight="1">
      <c r="AJ2865" s="367"/>
      <c r="AL2865" s="367"/>
    </row>
    <row r="2866" spans="36:38" s="368" customFormat="1" ht="14.15" customHeight="1">
      <c r="AJ2866" s="367"/>
      <c r="AL2866" s="367"/>
    </row>
    <row r="2867" spans="36:38" s="368" customFormat="1" ht="14.15" customHeight="1">
      <c r="AJ2867" s="367"/>
      <c r="AL2867" s="367"/>
    </row>
    <row r="2868" spans="36:38" s="368" customFormat="1" ht="14.15" customHeight="1">
      <c r="AJ2868" s="367"/>
      <c r="AL2868" s="367"/>
    </row>
    <row r="2869" spans="36:38" s="368" customFormat="1" ht="14.15" customHeight="1">
      <c r="AJ2869" s="367"/>
      <c r="AL2869" s="367"/>
    </row>
    <row r="2870" spans="36:38" s="368" customFormat="1" ht="14.15" customHeight="1">
      <c r="AJ2870" s="367"/>
      <c r="AL2870" s="367"/>
    </row>
    <row r="2871" spans="36:38" s="368" customFormat="1" ht="14.15" customHeight="1">
      <c r="AJ2871" s="367"/>
      <c r="AL2871" s="367"/>
    </row>
    <row r="2872" spans="36:38" s="368" customFormat="1" ht="14.15" customHeight="1">
      <c r="AJ2872" s="367"/>
      <c r="AL2872" s="367"/>
    </row>
    <row r="2873" spans="36:38" s="368" customFormat="1" ht="14.15" customHeight="1">
      <c r="AJ2873" s="367"/>
      <c r="AL2873" s="367"/>
    </row>
    <row r="2874" spans="36:38" s="368" customFormat="1" ht="14.15" customHeight="1">
      <c r="AJ2874" s="367"/>
      <c r="AL2874" s="367"/>
    </row>
    <row r="2875" spans="36:38" s="368" customFormat="1" ht="14.15" customHeight="1">
      <c r="AJ2875" s="367"/>
      <c r="AL2875" s="367"/>
    </row>
    <row r="2876" spans="36:38" s="368" customFormat="1" ht="14.15" customHeight="1">
      <c r="AJ2876" s="367"/>
      <c r="AL2876" s="367"/>
    </row>
    <row r="2877" spans="36:38" s="368" customFormat="1" ht="14.15" customHeight="1">
      <c r="AJ2877" s="367"/>
      <c r="AL2877" s="367"/>
    </row>
    <row r="2878" spans="36:38" s="368" customFormat="1" ht="14.15" customHeight="1">
      <c r="AJ2878" s="367"/>
      <c r="AL2878" s="367"/>
    </row>
    <row r="2879" spans="36:38" s="368" customFormat="1" ht="14.15" customHeight="1">
      <c r="AJ2879" s="367"/>
      <c r="AL2879" s="367"/>
    </row>
    <row r="2880" spans="36:38" s="368" customFormat="1" ht="14.15" customHeight="1">
      <c r="AJ2880" s="367"/>
      <c r="AL2880" s="367"/>
    </row>
    <row r="2881" spans="36:38" s="368" customFormat="1" ht="14.15" customHeight="1">
      <c r="AJ2881" s="367"/>
      <c r="AL2881" s="367"/>
    </row>
    <row r="2882" spans="36:38" s="368" customFormat="1" ht="14.15" customHeight="1">
      <c r="AJ2882" s="367"/>
      <c r="AL2882" s="367"/>
    </row>
    <row r="2883" spans="36:38" s="368" customFormat="1" ht="14.15" customHeight="1">
      <c r="AJ2883" s="367"/>
      <c r="AL2883" s="367"/>
    </row>
    <row r="2884" spans="36:38" s="368" customFormat="1" ht="14.15" customHeight="1">
      <c r="AJ2884" s="367"/>
      <c r="AL2884" s="367"/>
    </row>
    <row r="2885" spans="36:38" s="368" customFormat="1" ht="14.15" customHeight="1">
      <c r="AJ2885" s="367"/>
      <c r="AL2885" s="367"/>
    </row>
    <row r="2886" spans="36:38" s="368" customFormat="1" ht="14.15" customHeight="1">
      <c r="AJ2886" s="367"/>
      <c r="AL2886" s="367"/>
    </row>
    <row r="2887" spans="36:38" s="368" customFormat="1" ht="14.15" customHeight="1">
      <c r="AJ2887" s="367"/>
      <c r="AL2887" s="367"/>
    </row>
    <row r="2888" spans="36:38" s="368" customFormat="1" ht="14.15" customHeight="1">
      <c r="AJ2888" s="367"/>
      <c r="AL2888" s="367"/>
    </row>
    <row r="2889" spans="36:38" s="368" customFormat="1" ht="14.15" customHeight="1">
      <c r="AJ2889" s="367"/>
      <c r="AL2889" s="367"/>
    </row>
    <row r="2890" spans="36:38" s="368" customFormat="1" ht="14.15" customHeight="1">
      <c r="AJ2890" s="367"/>
      <c r="AL2890" s="367"/>
    </row>
    <row r="2891" spans="36:38" s="368" customFormat="1" ht="14.15" customHeight="1">
      <c r="AJ2891" s="367"/>
      <c r="AL2891" s="367"/>
    </row>
    <row r="2892" spans="36:38" s="368" customFormat="1" ht="14.15" customHeight="1">
      <c r="AJ2892" s="367"/>
      <c r="AL2892" s="367"/>
    </row>
    <row r="2893" spans="36:38" s="368" customFormat="1" ht="14.15" customHeight="1">
      <c r="AJ2893" s="367"/>
      <c r="AL2893" s="367"/>
    </row>
    <row r="2894" spans="36:38" s="368" customFormat="1" ht="14.15" customHeight="1">
      <c r="AJ2894" s="367"/>
      <c r="AL2894" s="367"/>
    </row>
    <row r="2895" spans="36:38" s="368" customFormat="1" ht="14.15" customHeight="1">
      <c r="AJ2895" s="367"/>
      <c r="AL2895" s="367"/>
    </row>
    <row r="2896" spans="36:38" s="368" customFormat="1" ht="14.15" customHeight="1">
      <c r="AJ2896" s="367"/>
      <c r="AL2896" s="367"/>
    </row>
    <row r="2897" spans="36:38" s="368" customFormat="1" ht="14.15" customHeight="1">
      <c r="AJ2897" s="367"/>
      <c r="AL2897" s="367"/>
    </row>
    <row r="2898" spans="36:38" s="368" customFormat="1" ht="14.15" customHeight="1">
      <c r="AJ2898" s="367"/>
      <c r="AL2898" s="367"/>
    </row>
    <row r="2899" spans="36:38" s="368" customFormat="1" ht="14.15" customHeight="1">
      <c r="AJ2899" s="367"/>
      <c r="AL2899" s="367"/>
    </row>
    <row r="2900" spans="36:38" s="368" customFormat="1" ht="14.15" customHeight="1">
      <c r="AJ2900" s="367"/>
      <c r="AL2900" s="367"/>
    </row>
    <row r="2901" spans="36:38" s="368" customFormat="1" ht="14.15" customHeight="1">
      <c r="AJ2901" s="367"/>
      <c r="AL2901" s="367"/>
    </row>
    <row r="2902" spans="36:38" s="368" customFormat="1" ht="14.15" customHeight="1">
      <c r="AJ2902" s="367"/>
      <c r="AL2902" s="367"/>
    </row>
    <row r="2903" spans="36:38" s="368" customFormat="1" ht="14.15" customHeight="1">
      <c r="AJ2903" s="367"/>
      <c r="AL2903" s="367"/>
    </row>
    <row r="2904" spans="36:38" s="368" customFormat="1" ht="14.15" customHeight="1">
      <c r="AJ2904" s="367"/>
      <c r="AL2904" s="367"/>
    </row>
    <row r="2905" spans="36:38" s="368" customFormat="1" ht="14.15" customHeight="1">
      <c r="AJ2905" s="367"/>
      <c r="AL2905" s="367"/>
    </row>
    <row r="2906" spans="36:38" s="368" customFormat="1" ht="14.15" customHeight="1">
      <c r="AJ2906" s="367"/>
      <c r="AL2906" s="367"/>
    </row>
    <row r="2907" spans="36:38" s="368" customFormat="1" ht="14.15" customHeight="1">
      <c r="AJ2907" s="367"/>
      <c r="AL2907" s="367"/>
    </row>
    <row r="2908" spans="36:38" s="368" customFormat="1" ht="14.15" customHeight="1">
      <c r="AJ2908" s="367"/>
      <c r="AL2908" s="367"/>
    </row>
    <row r="2909" spans="36:38" s="368" customFormat="1" ht="14.15" customHeight="1">
      <c r="AJ2909" s="367"/>
      <c r="AL2909" s="367"/>
    </row>
    <row r="2910" spans="36:38" s="368" customFormat="1" ht="14.15" customHeight="1">
      <c r="AJ2910" s="367"/>
      <c r="AL2910" s="367"/>
    </row>
    <row r="2911" spans="36:38" s="368" customFormat="1" ht="14.15" customHeight="1">
      <c r="AJ2911" s="367"/>
      <c r="AL2911" s="367"/>
    </row>
    <row r="2912" spans="36:38" s="368" customFormat="1" ht="14.15" customHeight="1">
      <c r="AJ2912" s="367"/>
      <c r="AL2912" s="367"/>
    </row>
    <row r="2913" spans="36:38" s="368" customFormat="1" ht="14.15" customHeight="1">
      <c r="AJ2913" s="367"/>
      <c r="AL2913" s="367"/>
    </row>
    <row r="2914" spans="36:38" s="368" customFormat="1" ht="14.15" customHeight="1">
      <c r="AJ2914" s="367"/>
      <c r="AL2914" s="367"/>
    </row>
    <row r="2915" spans="36:38" s="368" customFormat="1" ht="14.15" customHeight="1">
      <c r="AJ2915" s="367"/>
      <c r="AL2915" s="367"/>
    </row>
    <row r="2916" spans="36:38" s="368" customFormat="1" ht="14.15" customHeight="1">
      <c r="AJ2916" s="367"/>
      <c r="AL2916" s="367"/>
    </row>
    <row r="2917" spans="36:38" s="368" customFormat="1" ht="14.15" customHeight="1">
      <c r="AJ2917" s="367"/>
      <c r="AL2917" s="367"/>
    </row>
    <row r="2918" spans="36:38" s="368" customFormat="1" ht="14.15" customHeight="1">
      <c r="AJ2918" s="367"/>
      <c r="AL2918" s="367"/>
    </row>
    <row r="2919" spans="36:38" s="368" customFormat="1" ht="14.15" customHeight="1">
      <c r="AJ2919" s="367"/>
      <c r="AL2919" s="367"/>
    </row>
    <row r="2920" spans="36:38" s="368" customFormat="1" ht="14.15" customHeight="1">
      <c r="AJ2920" s="367"/>
      <c r="AL2920" s="367"/>
    </row>
    <row r="2921" spans="36:38" s="368" customFormat="1" ht="14.15" customHeight="1">
      <c r="AJ2921" s="367"/>
      <c r="AL2921" s="367"/>
    </row>
    <row r="2922" spans="36:38" s="368" customFormat="1" ht="14.15" customHeight="1">
      <c r="AJ2922" s="367"/>
      <c r="AL2922" s="367"/>
    </row>
    <row r="2923" spans="36:38" s="368" customFormat="1" ht="14.15" customHeight="1">
      <c r="AJ2923" s="367"/>
      <c r="AL2923" s="367"/>
    </row>
    <row r="2924" spans="36:38" s="368" customFormat="1" ht="14.15" customHeight="1">
      <c r="AJ2924" s="367"/>
      <c r="AL2924" s="367"/>
    </row>
    <row r="2925" spans="36:38" s="368" customFormat="1" ht="14.15" customHeight="1">
      <c r="AJ2925" s="367"/>
      <c r="AL2925" s="367"/>
    </row>
    <row r="2926" spans="36:38" s="368" customFormat="1" ht="14.15" customHeight="1">
      <c r="AJ2926" s="367"/>
      <c r="AL2926" s="367"/>
    </row>
    <row r="2927" spans="36:38" s="368" customFormat="1" ht="14.15" customHeight="1">
      <c r="AJ2927" s="367"/>
      <c r="AL2927" s="367"/>
    </row>
    <row r="2928" spans="36:38" s="368" customFormat="1" ht="14.15" customHeight="1">
      <c r="AJ2928" s="367"/>
      <c r="AL2928" s="367"/>
    </row>
    <row r="2929" spans="36:38" s="368" customFormat="1" ht="14.15" customHeight="1">
      <c r="AJ2929" s="367"/>
      <c r="AL2929" s="367"/>
    </row>
    <row r="2930" spans="36:38" s="368" customFormat="1" ht="14.15" customHeight="1">
      <c r="AJ2930" s="367"/>
      <c r="AL2930" s="367"/>
    </row>
    <row r="2931" spans="36:38" s="368" customFormat="1" ht="14.15" customHeight="1">
      <c r="AJ2931" s="367"/>
      <c r="AL2931" s="367"/>
    </row>
    <row r="2932" spans="36:38" s="368" customFormat="1" ht="14.15" customHeight="1">
      <c r="AJ2932" s="367"/>
      <c r="AL2932" s="367"/>
    </row>
    <row r="2933" spans="36:38" s="368" customFormat="1" ht="14.15" customHeight="1">
      <c r="AJ2933" s="367"/>
      <c r="AL2933" s="367"/>
    </row>
    <row r="2934" spans="36:38" s="368" customFormat="1" ht="14.15" customHeight="1">
      <c r="AJ2934" s="367"/>
      <c r="AL2934" s="367"/>
    </row>
    <row r="2935" spans="36:38" s="368" customFormat="1" ht="14.15" customHeight="1">
      <c r="AJ2935" s="367"/>
      <c r="AL2935" s="367"/>
    </row>
    <row r="2936" spans="36:38" s="368" customFormat="1" ht="14.15" customHeight="1">
      <c r="AJ2936" s="367"/>
      <c r="AL2936" s="367"/>
    </row>
    <row r="2937" spans="36:38" s="368" customFormat="1" ht="14.15" customHeight="1">
      <c r="AJ2937" s="367"/>
      <c r="AL2937" s="367"/>
    </row>
    <row r="2938" spans="36:38" s="368" customFormat="1" ht="14.15" customHeight="1">
      <c r="AJ2938" s="367"/>
      <c r="AL2938" s="367"/>
    </row>
    <row r="2939" spans="36:38" s="368" customFormat="1" ht="14.15" customHeight="1">
      <c r="AJ2939" s="367"/>
      <c r="AL2939" s="367"/>
    </row>
    <row r="2940" spans="36:38" s="368" customFormat="1" ht="14.15" customHeight="1">
      <c r="AJ2940" s="367"/>
      <c r="AL2940" s="367"/>
    </row>
    <row r="2941" spans="36:38" s="368" customFormat="1" ht="14.15" customHeight="1">
      <c r="AJ2941" s="367"/>
      <c r="AL2941" s="367"/>
    </row>
    <row r="2942" spans="36:38" s="368" customFormat="1" ht="14.15" customHeight="1">
      <c r="AJ2942" s="367"/>
      <c r="AL2942" s="367"/>
    </row>
    <row r="2943" spans="36:38" s="368" customFormat="1" ht="14.15" customHeight="1">
      <c r="AJ2943" s="367"/>
      <c r="AL2943" s="367"/>
    </row>
    <row r="2944" spans="36:38" s="368" customFormat="1" ht="14.15" customHeight="1">
      <c r="AJ2944" s="367"/>
      <c r="AL2944" s="367"/>
    </row>
    <row r="2945" spans="36:38" s="368" customFormat="1" ht="14.15" customHeight="1">
      <c r="AJ2945" s="367"/>
      <c r="AL2945" s="367"/>
    </row>
    <row r="2946" spans="36:38" s="368" customFormat="1" ht="14.15" customHeight="1">
      <c r="AJ2946" s="367"/>
      <c r="AL2946" s="367"/>
    </row>
    <row r="2947" spans="36:38" s="368" customFormat="1" ht="14.15" customHeight="1">
      <c r="AJ2947" s="367"/>
      <c r="AL2947" s="367"/>
    </row>
    <row r="2948" spans="36:38" s="368" customFormat="1" ht="14.15" customHeight="1">
      <c r="AJ2948" s="367"/>
      <c r="AL2948" s="367"/>
    </row>
    <row r="2949" spans="36:38" s="368" customFormat="1" ht="14.15" customHeight="1">
      <c r="AJ2949" s="367"/>
      <c r="AL2949" s="367"/>
    </row>
    <row r="2950" spans="36:38" s="368" customFormat="1" ht="14.15" customHeight="1">
      <c r="AJ2950" s="367"/>
      <c r="AL2950" s="367"/>
    </row>
    <row r="2951" spans="36:38" s="368" customFormat="1" ht="14.15" customHeight="1">
      <c r="AJ2951" s="367"/>
      <c r="AL2951" s="367"/>
    </row>
    <row r="2952" spans="36:38" s="368" customFormat="1" ht="14.15" customHeight="1">
      <c r="AJ2952" s="367"/>
      <c r="AL2952" s="367"/>
    </row>
    <row r="2953" spans="36:38" s="368" customFormat="1" ht="14.15" customHeight="1">
      <c r="AJ2953" s="367"/>
      <c r="AL2953" s="367"/>
    </row>
    <row r="2954" spans="36:38" s="368" customFormat="1" ht="14.15" customHeight="1">
      <c r="AJ2954" s="367"/>
      <c r="AL2954" s="367"/>
    </row>
    <row r="2955" spans="36:38" s="368" customFormat="1" ht="14.15" customHeight="1">
      <c r="AJ2955" s="367"/>
      <c r="AL2955" s="367"/>
    </row>
    <row r="2956" spans="36:38" s="368" customFormat="1" ht="14.15" customHeight="1">
      <c r="AJ2956" s="367"/>
      <c r="AL2956" s="367"/>
    </row>
    <row r="2957" spans="36:38" s="368" customFormat="1" ht="14.15" customHeight="1">
      <c r="AJ2957" s="367"/>
      <c r="AL2957" s="367"/>
    </row>
    <row r="2958" spans="36:38" s="368" customFormat="1" ht="14.15" customHeight="1">
      <c r="AJ2958" s="367"/>
      <c r="AL2958" s="367"/>
    </row>
    <row r="2959" spans="36:38" s="368" customFormat="1" ht="14.15" customHeight="1">
      <c r="AJ2959" s="367"/>
      <c r="AL2959" s="367"/>
    </row>
    <row r="2960" spans="36:38" s="368" customFormat="1" ht="14.15" customHeight="1">
      <c r="AJ2960" s="367"/>
      <c r="AL2960" s="367"/>
    </row>
    <row r="2961" spans="36:38" s="368" customFormat="1" ht="14.15" customHeight="1">
      <c r="AJ2961" s="367"/>
      <c r="AL2961" s="367"/>
    </row>
    <row r="2962" spans="36:38" s="368" customFormat="1" ht="14.15" customHeight="1">
      <c r="AJ2962" s="367"/>
      <c r="AL2962" s="367"/>
    </row>
    <row r="2963" spans="36:38" s="368" customFormat="1" ht="14.15" customHeight="1">
      <c r="AJ2963" s="367"/>
      <c r="AL2963" s="367"/>
    </row>
    <row r="2964" spans="36:38" s="368" customFormat="1" ht="14.15" customHeight="1">
      <c r="AJ2964" s="367"/>
      <c r="AL2964" s="367"/>
    </row>
    <row r="2965" spans="36:38" s="368" customFormat="1" ht="14.15" customHeight="1">
      <c r="AJ2965" s="367"/>
      <c r="AL2965" s="367"/>
    </row>
    <row r="2966" spans="36:38" s="368" customFormat="1" ht="14.15" customHeight="1">
      <c r="AJ2966" s="367"/>
      <c r="AL2966" s="367"/>
    </row>
    <row r="2967" spans="36:38" s="368" customFormat="1" ht="14.15" customHeight="1">
      <c r="AJ2967" s="367"/>
      <c r="AL2967" s="367"/>
    </row>
    <row r="2968" spans="36:38" s="368" customFormat="1" ht="14.15" customHeight="1">
      <c r="AJ2968" s="367"/>
      <c r="AL2968" s="367"/>
    </row>
    <row r="2969" spans="36:38" s="368" customFormat="1" ht="14.15" customHeight="1">
      <c r="AJ2969" s="367"/>
      <c r="AL2969" s="367"/>
    </row>
    <row r="2970" spans="36:38" s="368" customFormat="1" ht="14.15" customHeight="1">
      <c r="AJ2970" s="367"/>
      <c r="AL2970" s="367"/>
    </row>
    <row r="2971" spans="36:38" s="368" customFormat="1" ht="14.15" customHeight="1">
      <c r="AJ2971" s="367"/>
      <c r="AL2971" s="367"/>
    </row>
    <row r="2972" spans="36:38" s="368" customFormat="1" ht="14.15" customHeight="1">
      <c r="AJ2972" s="367"/>
      <c r="AL2972" s="367"/>
    </row>
    <row r="2973" spans="36:38" s="368" customFormat="1" ht="14.15" customHeight="1">
      <c r="AJ2973" s="367"/>
      <c r="AL2973" s="367"/>
    </row>
    <row r="2974" spans="36:38" s="368" customFormat="1" ht="14.15" customHeight="1">
      <c r="AJ2974" s="367"/>
      <c r="AL2974" s="367"/>
    </row>
    <row r="2975" spans="36:38" s="368" customFormat="1" ht="14.15" customHeight="1">
      <c r="AJ2975" s="367"/>
      <c r="AL2975" s="367"/>
    </row>
    <row r="2976" spans="36:38" s="368" customFormat="1" ht="14.15" customHeight="1">
      <c r="AJ2976" s="367"/>
      <c r="AL2976" s="367"/>
    </row>
    <row r="2977" spans="36:38" s="368" customFormat="1" ht="14.15" customHeight="1">
      <c r="AJ2977" s="367"/>
      <c r="AL2977" s="367"/>
    </row>
    <row r="2978" spans="36:38" s="368" customFormat="1" ht="14.15" customHeight="1">
      <c r="AJ2978" s="367"/>
      <c r="AL2978" s="367"/>
    </row>
    <row r="2979" spans="36:38" s="368" customFormat="1" ht="14.15" customHeight="1">
      <c r="AJ2979" s="367"/>
      <c r="AL2979" s="367"/>
    </row>
    <row r="2980" spans="36:38" s="368" customFormat="1" ht="14.15" customHeight="1">
      <c r="AJ2980" s="367"/>
      <c r="AL2980" s="367"/>
    </row>
    <row r="2981" spans="36:38" s="368" customFormat="1" ht="14.15" customHeight="1">
      <c r="AJ2981" s="367"/>
      <c r="AL2981" s="367"/>
    </row>
    <row r="2982" spans="36:38" s="368" customFormat="1" ht="14.15" customHeight="1">
      <c r="AJ2982" s="367"/>
      <c r="AL2982" s="367"/>
    </row>
    <row r="2983" spans="36:38" s="368" customFormat="1" ht="14.15" customHeight="1">
      <c r="AJ2983" s="367"/>
      <c r="AL2983" s="367"/>
    </row>
    <row r="2984" spans="36:38" s="368" customFormat="1" ht="14.15" customHeight="1">
      <c r="AJ2984" s="367"/>
      <c r="AL2984" s="367"/>
    </row>
    <row r="2985" spans="36:38" s="368" customFormat="1" ht="14.15" customHeight="1">
      <c r="AJ2985" s="367"/>
      <c r="AL2985" s="367"/>
    </row>
    <row r="2986" spans="36:38" s="368" customFormat="1" ht="14.15" customHeight="1">
      <c r="AJ2986" s="367"/>
      <c r="AL2986" s="367"/>
    </row>
    <row r="2987" spans="36:38" s="368" customFormat="1" ht="14.15" customHeight="1">
      <c r="AJ2987" s="367"/>
      <c r="AL2987" s="367"/>
    </row>
    <row r="2988" spans="36:38" s="368" customFormat="1" ht="14.15" customHeight="1">
      <c r="AJ2988" s="367"/>
      <c r="AL2988" s="367"/>
    </row>
    <row r="2989" spans="36:38" s="368" customFormat="1" ht="14.15" customHeight="1">
      <c r="AJ2989" s="367"/>
      <c r="AL2989" s="367"/>
    </row>
    <row r="2990" spans="36:38" s="368" customFormat="1" ht="14.15" customHeight="1">
      <c r="AJ2990" s="367"/>
      <c r="AL2990" s="367"/>
    </row>
    <row r="2991" spans="36:38" s="368" customFormat="1" ht="14.15" customHeight="1">
      <c r="AJ2991" s="367"/>
      <c r="AL2991" s="367"/>
    </row>
    <row r="2992" spans="36:38" s="368" customFormat="1" ht="14.15" customHeight="1">
      <c r="AJ2992" s="367"/>
      <c r="AL2992" s="367"/>
    </row>
    <row r="2993" spans="36:38" s="368" customFormat="1" ht="14.15" customHeight="1">
      <c r="AJ2993" s="367"/>
      <c r="AL2993" s="367"/>
    </row>
    <row r="2994" spans="36:38" s="368" customFormat="1" ht="14.15" customHeight="1">
      <c r="AJ2994" s="367"/>
      <c r="AL2994" s="367"/>
    </row>
    <row r="2995" spans="36:38" s="368" customFormat="1" ht="14.15" customHeight="1">
      <c r="AJ2995" s="367"/>
      <c r="AL2995" s="367"/>
    </row>
    <row r="2996" spans="36:38" s="368" customFormat="1" ht="14.15" customHeight="1">
      <c r="AJ2996" s="367"/>
      <c r="AL2996" s="367"/>
    </row>
    <row r="2997" spans="36:38" s="368" customFormat="1" ht="14.15" customHeight="1">
      <c r="AJ2997" s="367"/>
      <c r="AL2997" s="367"/>
    </row>
    <row r="2998" spans="36:38" s="368" customFormat="1" ht="14.15" customHeight="1">
      <c r="AJ2998" s="367"/>
      <c r="AL2998" s="367"/>
    </row>
    <row r="2999" spans="36:38" s="368" customFormat="1" ht="14.15" customHeight="1">
      <c r="AJ2999" s="367"/>
      <c r="AL2999" s="367"/>
    </row>
    <row r="3000" spans="36:38" s="368" customFormat="1" ht="14.15" customHeight="1">
      <c r="AJ3000" s="367"/>
      <c r="AL3000" s="367"/>
    </row>
    <row r="3001" spans="36:38" s="368" customFormat="1" ht="14.15" customHeight="1">
      <c r="AJ3001" s="367"/>
      <c r="AL3001" s="367"/>
    </row>
    <row r="3002" spans="36:38" s="368" customFormat="1" ht="14.15" customHeight="1">
      <c r="AJ3002" s="367"/>
      <c r="AL3002" s="367"/>
    </row>
    <row r="3003" spans="36:38" s="368" customFormat="1" ht="14.15" customHeight="1">
      <c r="AJ3003" s="367"/>
      <c r="AL3003" s="367"/>
    </row>
    <row r="3004" spans="36:38" s="368" customFormat="1" ht="14.15" customHeight="1">
      <c r="AJ3004" s="367"/>
      <c r="AL3004" s="367"/>
    </row>
    <row r="3005" spans="36:38" s="368" customFormat="1" ht="14.15" customHeight="1">
      <c r="AJ3005" s="367"/>
      <c r="AL3005" s="367"/>
    </row>
    <row r="3006" spans="36:38" s="368" customFormat="1" ht="14.15" customHeight="1">
      <c r="AJ3006" s="367"/>
      <c r="AL3006" s="367"/>
    </row>
    <row r="3007" spans="36:38" s="368" customFormat="1" ht="14.15" customHeight="1">
      <c r="AJ3007" s="367"/>
      <c r="AL3007" s="367"/>
    </row>
    <row r="3008" spans="36:38" s="368" customFormat="1" ht="14.15" customHeight="1">
      <c r="AJ3008" s="367"/>
      <c r="AL3008" s="367"/>
    </row>
    <row r="3009" spans="36:38" s="368" customFormat="1" ht="14.15" customHeight="1">
      <c r="AJ3009" s="367"/>
      <c r="AL3009" s="367"/>
    </row>
    <row r="3010" spans="36:38" s="368" customFormat="1" ht="14.15" customHeight="1">
      <c r="AJ3010" s="367"/>
      <c r="AL3010" s="367"/>
    </row>
    <row r="3011" spans="36:38" s="368" customFormat="1" ht="14.15" customHeight="1">
      <c r="AJ3011" s="367"/>
      <c r="AL3011" s="367"/>
    </row>
    <row r="3012" spans="36:38" s="368" customFormat="1" ht="14.15" customHeight="1">
      <c r="AJ3012" s="367"/>
      <c r="AL3012" s="367"/>
    </row>
    <row r="3013" spans="36:38" s="368" customFormat="1" ht="14.15" customHeight="1">
      <c r="AJ3013" s="367"/>
      <c r="AL3013" s="367"/>
    </row>
    <row r="3014" spans="36:38" s="368" customFormat="1" ht="14.15" customHeight="1">
      <c r="AJ3014" s="367"/>
      <c r="AL3014" s="367"/>
    </row>
    <row r="3015" spans="36:38" s="368" customFormat="1" ht="14.15" customHeight="1">
      <c r="AJ3015" s="367"/>
      <c r="AL3015" s="367"/>
    </row>
    <row r="3016" spans="36:38" s="368" customFormat="1" ht="14.15" customHeight="1">
      <c r="AJ3016" s="367"/>
      <c r="AL3016" s="367"/>
    </row>
    <row r="3017" spans="36:38" s="368" customFormat="1" ht="14.15" customHeight="1">
      <c r="AJ3017" s="367"/>
      <c r="AL3017" s="367"/>
    </row>
    <row r="3018" spans="36:38" s="368" customFormat="1" ht="14.15" customHeight="1">
      <c r="AJ3018" s="367"/>
      <c r="AL3018" s="367"/>
    </row>
    <row r="3019" spans="36:38" s="368" customFormat="1" ht="14.15" customHeight="1">
      <c r="AJ3019" s="367"/>
      <c r="AL3019" s="367"/>
    </row>
    <row r="3020" spans="36:38" s="368" customFormat="1" ht="14.15" customHeight="1">
      <c r="AJ3020" s="367"/>
      <c r="AL3020" s="367"/>
    </row>
    <row r="3021" spans="36:38" s="368" customFormat="1" ht="14.15" customHeight="1">
      <c r="AJ3021" s="367"/>
      <c r="AL3021" s="367"/>
    </row>
    <row r="3022" spans="36:38" s="368" customFormat="1" ht="14.15" customHeight="1">
      <c r="AJ3022" s="367"/>
      <c r="AL3022" s="367"/>
    </row>
    <row r="3023" spans="36:38" s="368" customFormat="1" ht="14.15" customHeight="1">
      <c r="AJ3023" s="367"/>
      <c r="AL3023" s="367"/>
    </row>
    <row r="3024" spans="36:38" s="368" customFormat="1" ht="14.15" customHeight="1">
      <c r="AJ3024" s="367"/>
      <c r="AL3024" s="367"/>
    </row>
    <row r="3025" spans="36:38" s="368" customFormat="1" ht="14.15" customHeight="1">
      <c r="AJ3025" s="367"/>
      <c r="AL3025" s="367"/>
    </row>
    <row r="3026" spans="36:38" s="368" customFormat="1" ht="14.15" customHeight="1">
      <c r="AJ3026" s="367"/>
      <c r="AL3026" s="367"/>
    </row>
    <row r="3027" spans="36:38" s="368" customFormat="1" ht="14.15" customHeight="1">
      <c r="AJ3027" s="367"/>
      <c r="AL3027" s="367"/>
    </row>
    <row r="3028" spans="36:38" s="368" customFormat="1" ht="14.15" customHeight="1">
      <c r="AJ3028" s="367"/>
      <c r="AL3028" s="367"/>
    </row>
    <row r="3029" spans="36:38" s="368" customFormat="1" ht="14.15" customHeight="1">
      <c r="AJ3029" s="367"/>
      <c r="AL3029" s="367"/>
    </row>
    <row r="3030" spans="36:38" s="368" customFormat="1" ht="14.15" customHeight="1">
      <c r="AJ3030" s="367"/>
      <c r="AL3030" s="367"/>
    </row>
    <row r="3031" spans="36:38" s="368" customFormat="1" ht="14.15" customHeight="1">
      <c r="AJ3031" s="367"/>
      <c r="AL3031" s="367"/>
    </row>
    <row r="3032" spans="36:38" s="368" customFormat="1" ht="14.15" customHeight="1">
      <c r="AJ3032" s="367"/>
      <c r="AL3032" s="367"/>
    </row>
    <row r="3033" spans="36:38" s="368" customFormat="1" ht="14.15" customHeight="1">
      <c r="AJ3033" s="367"/>
      <c r="AL3033" s="367"/>
    </row>
    <row r="3034" spans="36:38" s="368" customFormat="1" ht="14.15" customHeight="1">
      <c r="AJ3034" s="367"/>
      <c r="AL3034" s="367"/>
    </row>
    <row r="3035" spans="36:38" s="368" customFormat="1" ht="14.15" customHeight="1">
      <c r="AJ3035" s="367"/>
      <c r="AL3035" s="367"/>
    </row>
    <row r="3036" spans="36:38" s="368" customFormat="1" ht="14.15" customHeight="1">
      <c r="AJ3036" s="367"/>
      <c r="AL3036" s="367"/>
    </row>
    <row r="3037" spans="36:38" s="368" customFormat="1" ht="14.15" customHeight="1">
      <c r="AJ3037" s="367"/>
      <c r="AL3037" s="367"/>
    </row>
    <row r="3038" spans="36:38" s="368" customFormat="1" ht="14.15" customHeight="1">
      <c r="AJ3038" s="367"/>
      <c r="AL3038" s="367"/>
    </row>
    <row r="3039" spans="36:38" s="368" customFormat="1" ht="14.15" customHeight="1">
      <c r="AJ3039" s="367"/>
      <c r="AL3039" s="367"/>
    </row>
    <row r="3040" spans="36:38" s="368" customFormat="1" ht="14.15" customHeight="1">
      <c r="AJ3040" s="367"/>
      <c r="AL3040" s="367"/>
    </row>
    <row r="3041" spans="36:38" s="368" customFormat="1" ht="14.15" customHeight="1">
      <c r="AJ3041" s="367"/>
      <c r="AL3041" s="367"/>
    </row>
    <row r="3042" spans="36:38" s="368" customFormat="1" ht="14.15" customHeight="1">
      <c r="AJ3042" s="367"/>
      <c r="AL3042" s="367"/>
    </row>
    <row r="3043" spans="36:38" s="368" customFormat="1" ht="14.15" customHeight="1">
      <c r="AJ3043" s="367"/>
      <c r="AL3043" s="367"/>
    </row>
    <row r="3044" spans="36:38" s="368" customFormat="1" ht="14.15" customHeight="1">
      <c r="AJ3044" s="367"/>
      <c r="AL3044" s="367"/>
    </row>
    <row r="3045" spans="36:38" s="368" customFormat="1" ht="14.15" customHeight="1">
      <c r="AJ3045" s="367"/>
      <c r="AL3045" s="367"/>
    </row>
    <row r="3046" spans="36:38" s="368" customFormat="1" ht="14.15" customHeight="1">
      <c r="AJ3046" s="367"/>
      <c r="AL3046" s="367"/>
    </row>
    <row r="3047" spans="36:38" s="368" customFormat="1" ht="14.15" customHeight="1">
      <c r="AJ3047" s="367"/>
      <c r="AL3047" s="367"/>
    </row>
    <row r="3048" spans="36:38" s="368" customFormat="1" ht="14.15" customHeight="1">
      <c r="AJ3048" s="367"/>
      <c r="AL3048" s="367"/>
    </row>
    <row r="3049" spans="36:38" s="368" customFormat="1" ht="14.15" customHeight="1">
      <c r="AJ3049" s="367"/>
      <c r="AL3049" s="367"/>
    </row>
    <row r="3050" spans="36:38" s="368" customFormat="1" ht="14.15" customHeight="1">
      <c r="AJ3050" s="367"/>
      <c r="AL3050" s="367"/>
    </row>
    <row r="3051" spans="36:38" s="368" customFormat="1" ht="14.15" customHeight="1">
      <c r="AJ3051" s="367"/>
      <c r="AL3051" s="367"/>
    </row>
    <row r="3052" spans="36:38" s="368" customFormat="1" ht="14.15" customHeight="1">
      <c r="AJ3052" s="367"/>
      <c r="AL3052" s="367"/>
    </row>
    <row r="3053" spans="36:38" s="368" customFormat="1" ht="14.15" customHeight="1">
      <c r="AJ3053" s="367"/>
      <c r="AL3053" s="367"/>
    </row>
    <row r="3054" spans="36:38" s="368" customFormat="1" ht="14.15" customHeight="1">
      <c r="AJ3054" s="367"/>
      <c r="AL3054" s="367"/>
    </row>
    <row r="3055" spans="36:38" s="368" customFormat="1" ht="14.15" customHeight="1">
      <c r="AJ3055" s="367"/>
      <c r="AL3055" s="367"/>
    </row>
    <row r="3056" spans="36:38" s="368" customFormat="1" ht="14.15" customHeight="1">
      <c r="AJ3056" s="367"/>
      <c r="AL3056" s="367"/>
    </row>
    <row r="3057" spans="36:38" s="368" customFormat="1" ht="14.15" customHeight="1">
      <c r="AJ3057" s="367"/>
      <c r="AL3057" s="367"/>
    </row>
    <row r="3058" spans="36:38" s="368" customFormat="1" ht="14.15" customHeight="1">
      <c r="AJ3058" s="367"/>
      <c r="AL3058" s="367"/>
    </row>
    <row r="3059" spans="36:38" s="368" customFormat="1" ht="14.15" customHeight="1">
      <c r="AJ3059" s="367"/>
      <c r="AL3059" s="367"/>
    </row>
    <row r="3060" spans="36:38" s="368" customFormat="1" ht="14.15" customHeight="1">
      <c r="AJ3060" s="367"/>
      <c r="AL3060" s="367"/>
    </row>
    <row r="3061" spans="36:38" s="368" customFormat="1" ht="14.15" customHeight="1">
      <c r="AJ3061" s="367"/>
      <c r="AL3061" s="367"/>
    </row>
    <row r="3062" spans="36:38" s="368" customFormat="1" ht="14.15" customHeight="1">
      <c r="AJ3062" s="367"/>
      <c r="AL3062" s="367"/>
    </row>
    <row r="3063" spans="36:38" s="368" customFormat="1" ht="14.15" customHeight="1">
      <c r="AJ3063" s="367"/>
      <c r="AL3063" s="367"/>
    </row>
    <row r="3064" spans="36:38" s="368" customFormat="1" ht="14.15" customHeight="1">
      <c r="AJ3064" s="367"/>
      <c r="AL3064" s="367"/>
    </row>
    <row r="3065" spans="36:38" s="368" customFormat="1" ht="14.15" customHeight="1">
      <c r="AJ3065" s="367"/>
      <c r="AL3065" s="367"/>
    </row>
    <row r="3066" spans="36:38" s="368" customFormat="1" ht="14.15" customHeight="1">
      <c r="AJ3066" s="367"/>
      <c r="AL3066" s="367"/>
    </row>
    <row r="3067" spans="36:38" s="368" customFormat="1" ht="14.15" customHeight="1">
      <c r="AJ3067" s="367"/>
      <c r="AL3067" s="367"/>
    </row>
    <row r="3068" spans="36:38" s="368" customFormat="1" ht="14.15" customHeight="1">
      <c r="AJ3068" s="367"/>
      <c r="AL3068" s="367"/>
    </row>
    <row r="3069" spans="36:38" s="368" customFormat="1" ht="14.15" customHeight="1">
      <c r="AJ3069" s="367"/>
      <c r="AL3069" s="367"/>
    </row>
    <row r="3070" spans="36:38" s="368" customFormat="1" ht="14.15" customHeight="1">
      <c r="AJ3070" s="367"/>
      <c r="AL3070" s="367"/>
    </row>
    <row r="3071" spans="36:38" s="368" customFormat="1" ht="14.15" customHeight="1">
      <c r="AJ3071" s="367"/>
      <c r="AL3071" s="367"/>
    </row>
    <row r="3072" spans="36:38" s="368" customFormat="1" ht="14.15" customHeight="1">
      <c r="AJ3072" s="367"/>
      <c r="AL3072" s="367"/>
    </row>
    <row r="3073" spans="36:38" s="368" customFormat="1" ht="14.15" customHeight="1">
      <c r="AJ3073" s="367"/>
      <c r="AL3073" s="367"/>
    </row>
    <row r="3074" spans="36:38" s="368" customFormat="1" ht="14.15" customHeight="1">
      <c r="AJ3074" s="367"/>
      <c r="AL3074" s="367"/>
    </row>
    <row r="3075" spans="36:38" s="368" customFormat="1" ht="14.15" customHeight="1">
      <c r="AJ3075" s="367"/>
      <c r="AL3075" s="367"/>
    </row>
    <row r="3076" spans="36:38" s="368" customFormat="1" ht="14.15" customHeight="1">
      <c r="AJ3076" s="367"/>
      <c r="AL3076" s="367"/>
    </row>
    <row r="3077" spans="36:38" s="368" customFormat="1" ht="14.15" customHeight="1">
      <c r="AJ3077" s="367"/>
      <c r="AL3077" s="367"/>
    </row>
    <row r="3078" spans="36:38" s="368" customFormat="1" ht="14.15" customHeight="1">
      <c r="AJ3078" s="367"/>
      <c r="AL3078" s="367"/>
    </row>
    <row r="3079" spans="36:38" s="368" customFormat="1" ht="14.15" customHeight="1">
      <c r="AJ3079" s="367"/>
      <c r="AL3079" s="367"/>
    </row>
    <row r="3080" spans="36:38" s="368" customFormat="1" ht="14.15" customHeight="1">
      <c r="AJ3080" s="367"/>
      <c r="AL3080" s="367"/>
    </row>
    <row r="3081" spans="36:38" s="368" customFormat="1" ht="14.15" customHeight="1">
      <c r="AJ3081" s="367"/>
      <c r="AL3081" s="367"/>
    </row>
    <row r="3082" spans="36:38" s="368" customFormat="1" ht="14.15" customHeight="1">
      <c r="AJ3082" s="367"/>
      <c r="AL3082" s="367"/>
    </row>
    <row r="3083" spans="36:38" s="368" customFormat="1" ht="14.15" customHeight="1">
      <c r="AJ3083" s="367"/>
      <c r="AL3083" s="367"/>
    </row>
    <row r="3084" spans="36:38" s="368" customFormat="1" ht="14.15" customHeight="1">
      <c r="AJ3084" s="367"/>
      <c r="AL3084" s="367"/>
    </row>
    <row r="3085" spans="36:38" s="368" customFormat="1" ht="14.15" customHeight="1">
      <c r="AJ3085" s="367"/>
      <c r="AL3085" s="367"/>
    </row>
    <row r="3086" spans="36:38" s="368" customFormat="1" ht="14.15" customHeight="1">
      <c r="AJ3086" s="367"/>
      <c r="AL3086" s="367"/>
    </row>
    <row r="3087" spans="36:38" s="368" customFormat="1" ht="14.15" customHeight="1">
      <c r="AJ3087" s="367"/>
      <c r="AL3087" s="367"/>
    </row>
    <row r="3088" spans="36:38" s="368" customFormat="1" ht="14.15" customHeight="1">
      <c r="AJ3088" s="367"/>
      <c r="AL3088" s="367"/>
    </row>
    <row r="3089" spans="36:38" s="368" customFormat="1" ht="14.15" customHeight="1">
      <c r="AJ3089" s="367"/>
      <c r="AL3089" s="367"/>
    </row>
    <row r="3090" spans="36:38" s="368" customFormat="1" ht="14.15" customHeight="1">
      <c r="AJ3090" s="367"/>
      <c r="AL3090" s="367"/>
    </row>
    <row r="3091" spans="36:38" s="368" customFormat="1" ht="14.15" customHeight="1">
      <c r="AJ3091" s="367"/>
      <c r="AL3091" s="367"/>
    </row>
    <row r="3092" spans="36:38" s="368" customFormat="1" ht="14.15" customHeight="1">
      <c r="AJ3092" s="367"/>
      <c r="AL3092" s="367"/>
    </row>
    <row r="3093" spans="36:38" s="368" customFormat="1" ht="14.15" customHeight="1">
      <c r="AJ3093" s="367"/>
      <c r="AL3093" s="367"/>
    </row>
    <row r="3094" spans="36:38" s="368" customFormat="1" ht="14.15" customHeight="1">
      <c r="AJ3094" s="367"/>
      <c r="AL3094" s="367"/>
    </row>
    <row r="3095" spans="36:38" s="368" customFormat="1" ht="14.15" customHeight="1">
      <c r="AJ3095" s="367"/>
      <c r="AL3095" s="367"/>
    </row>
    <row r="3096" spans="36:38" s="368" customFormat="1" ht="14.15" customHeight="1">
      <c r="AJ3096" s="367"/>
      <c r="AL3096" s="367"/>
    </row>
    <row r="3097" spans="36:38" s="368" customFormat="1" ht="14.15" customHeight="1">
      <c r="AJ3097" s="367"/>
      <c r="AL3097" s="367"/>
    </row>
    <row r="3098" spans="36:38" s="368" customFormat="1" ht="14.15" customHeight="1">
      <c r="AJ3098" s="367"/>
      <c r="AL3098" s="367"/>
    </row>
    <row r="3099" spans="36:38" s="368" customFormat="1" ht="14.15" customHeight="1">
      <c r="AJ3099" s="367"/>
      <c r="AL3099" s="367"/>
    </row>
    <row r="3100" spans="36:38" s="368" customFormat="1" ht="14.15" customHeight="1">
      <c r="AJ3100" s="367"/>
      <c r="AL3100" s="367"/>
    </row>
    <row r="3101" spans="36:38" s="368" customFormat="1" ht="14.15" customHeight="1">
      <c r="AJ3101" s="367"/>
      <c r="AL3101" s="367"/>
    </row>
    <row r="3102" spans="36:38" s="368" customFormat="1" ht="14.15" customHeight="1">
      <c r="AJ3102" s="367"/>
      <c r="AL3102" s="367"/>
    </row>
    <row r="3103" spans="36:38" s="368" customFormat="1" ht="14.15" customHeight="1">
      <c r="AJ3103" s="367"/>
      <c r="AL3103" s="367"/>
    </row>
    <row r="3104" spans="36:38" s="368" customFormat="1" ht="14.15" customHeight="1">
      <c r="AJ3104" s="367"/>
      <c r="AL3104" s="367"/>
    </row>
    <row r="3105" spans="36:38" s="368" customFormat="1" ht="14.15" customHeight="1">
      <c r="AJ3105" s="367"/>
      <c r="AL3105" s="367"/>
    </row>
    <row r="3106" spans="36:38" s="368" customFormat="1" ht="14.15" customHeight="1">
      <c r="AJ3106" s="367"/>
      <c r="AL3106" s="367"/>
    </row>
    <row r="3107" spans="36:38" s="368" customFormat="1" ht="14.15" customHeight="1">
      <c r="AJ3107" s="367"/>
      <c r="AL3107" s="367"/>
    </row>
    <row r="3108" spans="36:38" s="368" customFormat="1" ht="14.15" customHeight="1">
      <c r="AJ3108" s="367"/>
      <c r="AL3108" s="367"/>
    </row>
    <row r="3109" spans="36:38" s="368" customFormat="1" ht="14.15" customHeight="1">
      <c r="AJ3109" s="367"/>
      <c r="AL3109" s="367"/>
    </row>
    <row r="3110" spans="36:38" s="368" customFormat="1" ht="14.15" customHeight="1">
      <c r="AJ3110" s="367"/>
      <c r="AL3110" s="367"/>
    </row>
    <row r="3111" spans="36:38" s="368" customFormat="1" ht="14.15" customHeight="1">
      <c r="AJ3111" s="367"/>
      <c r="AL3111" s="367"/>
    </row>
    <row r="3112" spans="36:38" s="368" customFormat="1" ht="14.15" customHeight="1">
      <c r="AJ3112" s="367"/>
      <c r="AL3112" s="367"/>
    </row>
    <row r="3113" spans="36:38" s="368" customFormat="1" ht="14.15" customHeight="1">
      <c r="AJ3113" s="367"/>
      <c r="AL3113" s="367"/>
    </row>
    <row r="3114" spans="36:38" s="368" customFormat="1" ht="14.15" customHeight="1">
      <c r="AJ3114" s="367"/>
      <c r="AL3114" s="367"/>
    </row>
    <row r="3115" spans="36:38" s="368" customFormat="1" ht="14.15" customHeight="1">
      <c r="AJ3115" s="367"/>
      <c r="AL3115" s="367"/>
    </row>
    <row r="3116" spans="36:38" s="368" customFormat="1" ht="14.15" customHeight="1">
      <c r="AJ3116" s="367"/>
      <c r="AL3116" s="367"/>
    </row>
    <row r="3117" spans="36:38" s="368" customFormat="1" ht="14.15" customHeight="1">
      <c r="AJ3117" s="367"/>
      <c r="AL3117" s="367"/>
    </row>
    <row r="3118" spans="36:38" s="368" customFormat="1" ht="14.15" customHeight="1">
      <c r="AJ3118" s="367"/>
      <c r="AL3118" s="367"/>
    </row>
    <row r="3119" spans="36:38" s="368" customFormat="1" ht="14.15" customHeight="1">
      <c r="AJ3119" s="367"/>
      <c r="AL3119" s="367"/>
    </row>
    <row r="3120" spans="36:38" s="368" customFormat="1" ht="14.15" customHeight="1">
      <c r="AJ3120" s="367"/>
      <c r="AL3120" s="367"/>
    </row>
    <row r="3121" spans="36:38" s="368" customFormat="1" ht="14.15" customHeight="1">
      <c r="AJ3121" s="367"/>
      <c r="AL3121" s="367"/>
    </row>
    <row r="3122" spans="36:38" s="368" customFormat="1" ht="14.15" customHeight="1">
      <c r="AJ3122" s="367"/>
      <c r="AL3122" s="367"/>
    </row>
    <row r="3123" spans="36:38" s="368" customFormat="1" ht="14.15" customHeight="1">
      <c r="AJ3123" s="367"/>
      <c r="AL3123" s="367"/>
    </row>
    <row r="3124" spans="36:38" s="368" customFormat="1" ht="14.15" customHeight="1">
      <c r="AJ3124" s="367"/>
      <c r="AL3124" s="367"/>
    </row>
    <row r="3125" spans="36:38" s="368" customFormat="1" ht="14.15" customHeight="1">
      <c r="AJ3125" s="367"/>
      <c r="AL3125" s="367"/>
    </row>
    <row r="3126" spans="36:38" s="368" customFormat="1" ht="14.15" customHeight="1">
      <c r="AJ3126" s="367"/>
      <c r="AL3126" s="367"/>
    </row>
    <row r="3127" spans="36:38" s="368" customFormat="1" ht="14.15" customHeight="1">
      <c r="AJ3127" s="367"/>
      <c r="AL3127" s="367"/>
    </row>
    <row r="3128" spans="36:38" s="368" customFormat="1" ht="14.15" customHeight="1">
      <c r="AJ3128" s="367"/>
      <c r="AL3128" s="367"/>
    </row>
    <row r="3129" spans="36:38" s="368" customFormat="1" ht="14.15" customHeight="1">
      <c r="AJ3129" s="367"/>
      <c r="AL3129" s="367"/>
    </row>
    <row r="3130" spans="36:38" s="368" customFormat="1" ht="14.15" customHeight="1">
      <c r="AJ3130" s="367"/>
      <c r="AL3130" s="367"/>
    </row>
    <row r="3131" spans="36:38" s="368" customFormat="1" ht="14.15" customHeight="1">
      <c r="AJ3131" s="367"/>
      <c r="AL3131" s="367"/>
    </row>
    <row r="3132" spans="36:38" s="368" customFormat="1" ht="14.15" customHeight="1">
      <c r="AJ3132" s="367"/>
      <c r="AL3132" s="367"/>
    </row>
    <row r="3133" spans="36:38" s="368" customFormat="1" ht="14.15" customHeight="1">
      <c r="AJ3133" s="367"/>
      <c r="AL3133" s="367"/>
    </row>
    <row r="3134" spans="36:38" s="368" customFormat="1" ht="14.15" customHeight="1">
      <c r="AJ3134" s="367"/>
      <c r="AL3134" s="367"/>
    </row>
    <row r="3135" spans="36:38" s="368" customFormat="1" ht="14.15" customHeight="1">
      <c r="AJ3135" s="367"/>
      <c r="AL3135" s="367"/>
    </row>
    <row r="3136" spans="36:38" s="368" customFormat="1" ht="14.15" customHeight="1">
      <c r="AJ3136" s="367"/>
      <c r="AL3136" s="367"/>
    </row>
    <row r="3137" spans="36:38" s="368" customFormat="1" ht="14.15" customHeight="1">
      <c r="AJ3137" s="367"/>
      <c r="AL3137" s="367"/>
    </row>
    <row r="3138" spans="36:38" s="368" customFormat="1" ht="14.15" customHeight="1">
      <c r="AJ3138" s="367"/>
      <c r="AL3138" s="367"/>
    </row>
    <row r="3139" spans="36:38" s="368" customFormat="1" ht="14.15" customHeight="1">
      <c r="AJ3139" s="367"/>
      <c r="AL3139" s="367"/>
    </row>
    <row r="3140" spans="36:38" s="368" customFormat="1" ht="14.15" customHeight="1">
      <c r="AJ3140" s="367"/>
      <c r="AL3140" s="367"/>
    </row>
    <row r="3141" spans="36:38" s="368" customFormat="1" ht="14.15" customHeight="1">
      <c r="AJ3141" s="367"/>
      <c r="AL3141" s="367"/>
    </row>
    <row r="3142" spans="36:38" s="368" customFormat="1" ht="14.15" customHeight="1">
      <c r="AJ3142" s="367"/>
      <c r="AL3142" s="367"/>
    </row>
    <row r="3143" spans="36:38" s="368" customFormat="1" ht="14.15" customHeight="1">
      <c r="AJ3143" s="367"/>
      <c r="AL3143" s="367"/>
    </row>
    <row r="3144" spans="36:38" s="368" customFormat="1" ht="14.15" customHeight="1">
      <c r="AJ3144" s="367"/>
      <c r="AL3144" s="367"/>
    </row>
    <row r="3145" spans="36:38" s="368" customFormat="1" ht="14.15" customHeight="1">
      <c r="AJ3145" s="367"/>
      <c r="AL3145" s="367"/>
    </row>
    <row r="3146" spans="36:38" s="368" customFormat="1" ht="14.15" customHeight="1">
      <c r="AJ3146" s="367"/>
      <c r="AL3146" s="367"/>
    </row>
    <row r="3147" spans="36:38" s="368" customFormat="1" ht="14.15" customHeight="1">
      <c r="AJ3147" s="367"/>
      <c r="AL3147" s="367"/>
    </row>
    <row r="3148" spans="36:38" s="368" customFormat="1" ht="14.15" customHeight="1">
      <c r="AJ3148" s="367"/>
      <c r="AL3148" s="367"/>
    </row>
    <row r="3149" spans="36:38" s="368" customFormat="1" ht="14.15" customHeight="1">
      <c r="AJ3149" s="367"/>
      <c r="AL3149" s="367"/>
    </row>
    <row r="3150" spans="36:38" s="368" customFormat="1" ht="14.15" customHeight="1">
      <c r="AJ3150" s="367"/>
      <c r="AL3150" s="367"/>
    </row>
    <row r="3151" spans="36:38" s="368" customFormat="1" ht="14.15" customHeight="1">
      <c r="AJ3151" s="367"/>
      <c r="AL3151" s="367"/>
    </row>
    <row r="3152" spans="36:38" s="368" customFormat="1" ht="14.15" customHeight="1">
      <c r="AJ3152" s="367"/>
      <c r="AL3152" s="367"/>
    </row>
    <row r="3153" spans="36:38" s="368" customFormat="1" ht="14.15" customHeight="1">
      <c r="AJ3153" s="367"/>
      <c r="AL3153" s="367"/>
    </row>
    <row r="3154" spans="36:38" s="368" customFormat="1" ht="14.15" customHeight="1">
      <c r="AJ3154" s="367"/>
      <c r="AL3154" s="367"/>
    </row>
    <row r="3155" spans="36:38" s="368" customFormat="1" ht="14.15" customHeight="1">
      <c r="AJ3155" s="367"/>
      <c r="AL3155" s="367"/>
    </row>
    <row r="3156" spans="36:38" s="368" customFormat="1" ht="14.15" customHeight="1">
      <c r="AJ3156" s="367"/>
      <c r="AL3156" s="367"/>
    </row>
    <row r="3157" spans="36:38" s="368" customFormat="1" ht="14.15" customHeight="1">
      <c r="AJ3157" s="367"/>
      <c r="AL3157" s="367"/>
    </row>
    <row r="3158" spans="36:38" s="368" customFormat="1" ht="14.15" customHeight="1">
      <c r="AJ3158" s="367"/>
      <c r="AL3158" s="367"/>
    </row>
    <row r="3159" spans="36:38" s="368" customFormat="1" ht="14.15" customHeight="1">
      <c r="AJ3159" s="367"/>
      <c r="AL3159" s="367"/>
    </row>
    <row r="3160" spans="36:38" s="368" customFormat="1" ht="14.15" customHeight="1">
      <c r="AJ3160" s="367"/>
      <c r="AL3160" s="367"/>
    </row>
    <row r="3161" spans="36:38" s="368" customFormat="1" ht="14.15" customHeight="1">
      <c r="AJ3161" s="367"/>
      <c r="AL3161" s="367"/>
    </row>
    <row r="3162" spans="36:38" s="368" customFormat="1" ht="14.15" customHeight="1">
      <c r="AJ3162" s="367"/>
      <c r="AL3162" s="367"/>
    </row>
    <row r="3163" spans="36:38" s="368" customFormat="1" ht="14.15" customHeight="1">
      <c r="AJ3163" s="367"/>
      <c r="AL3163" s="367"/>
    </row>
    <row r="3164" spans="36:38" s="368" customFormat="1" ht="14.15" customHeight="1">
      <c r="AJ3164" s="367"/>
      <c r="AL3164" s="367"/>
    </row>
    <row r="3165" spans="36:38" s="368" customFormat="1" ht="14.15" customHeight="1">
      <c r="AJ3165" s="367"/>
      <c r="AL3165" s="367"/>
    </row>
    <row r="3166" spans="36:38" s="368" customFormat="1" ht="14.15" customHeight="1">
      <c r="AJ3166" s="367"/>
      <c r="AL3166" s="367"/>
    </row>
    <row r="3167" spans="36:38" s="368" customFormat="1" ht="14.15" customHeight="1">
      <c r="AJ3167" s="367"/>
      <c r="AL3167" s="367"/>
    </row>
    <row r="3168" spans="36:38" s="368" customFormat="1" ht="14.15" customHeight="1">
      <c r="AJ3168" s="367"/>
      <c r="AL3168" s="367"/>
    </row>
    <row r="3169" spans="36:38" s="368" customFormat="1" ht="14.15" customHeight="1">
      <c r="AJ3169" s="367"/>
      <c r="AL3169" s="367"/>
    </row>
    <row r="3170" spans="36:38" s="368" customFormat="1" ht="14.15" customHeight="1">
      <c r="AJ3170" s="367"/>
      <c r="AL3170" s="367"/>
    </row>
    <row r="3171" spans="36:38" s="368" customFormat="1" ht="14.15" customHeight="1">
      <c r="AJ3171" s="367"/>
      <c r="AL3171" s="367"/>
    </row>
    <row r="3172" spans="36:38" s="368" customFormat="1" ht="14.15" customHeight="1">
      <c r="AJ3172" s="367"/>
      <c r="AL3172" s="367"/>
    </row>
    <row r="3173" spans="36:38" s="368" customFormat="1" ht="14.15" customHeight="1">
      <c r="AJ3173" s="367"/>
      <c r="AL3173" s="367"/>
    </row>
    <row r="3174" spans="36:38" s="368" customFormat="1" ht="14.15" customHeight="1">
      <c r="AJ3174" s="367"/>
      <c r="AL3174" s="367"/>
    </row>
    <row r="3175" spans="36:38" s="368" customFormat="1" ht="14.15" customHeight="1">
      <c r="AJ3175" s="367"/>
      <c r="AL3175" s="367"/>
    </row>
    <row r="3176" spans="36:38" s="368" customFormat="1" ht="14.15" customHeight="1">
      <c r="AJ3176" s="367"/>
      <c r="AL3176" s="367"/>
    </row>
    <row r="3177" spans="36:38" s="368" customFormat="1" ht="14.15" customHeight="1">
      <c r="AJ3177" s="367"/>
      <c r="AL3177" s="367"/>
    </row>
    <row r="3178" spans="36:38" s="368" customFormat="1" ht="14.15" customHeight="1">
      <c r="AJ3178" s="367"/>
      <c r="AL3178" s="367"/>
    </row>
    <row r="3179" spans="36:38" s="368" customFormat="1" ht="14.15" customHeight="1">
      <c r="AJ3179" s="367"/>
      <c r="AL3179" s="367"/>
    </row>
    <row r="3180" spans="36:38" s="368" customFormat="1" ht="14.15" customHeight="1">
      <c r="AJ3180" s="367"/>
      <c r="AL3180" s="367"/>
    </row>
    <row r="3181" spans="36:38" s="368" customFormat="1" ht="14.15" customHeight="1">
      <c r="AJ3181" s="367"/>
      <c r="AL3181" s="367"/>
    </row>
    <row r="3182" spans="36:38" s="368" customFormat="1" ht="14.15" customHeight="1">
      <c r="AJ3182" s="367"/>
      <c r="AL3182" s="367"/>
    </row>
    <row r="3183" spans="36:38" s="368" customFormat="1" ht="14.15" customHeight="1">
      <c r="AJ3183" s="367"/>
      <c r="AL3183" s="367"/>
    </row>
    <row r="3184" spans="36:38" s="368" customFormat="1" ht="14.15" customHeight="1">
      <c r="AJ3184" s="367"/>
      <c r="AL3184" s="367"/>
    </row>
    <row r="3185" spans="36:38" s="368" customFormat="1" ht="14.15" customHeight="1">
      <c r="AJ3185" s="367"/>
      <c r="AL3185" s="367"/>
    </row>
    <row r="3186" spans="36:38" s="368" customFormat="1" ht="14.15" customHeight="1">
      <c r="AJ3186" s="367"/>
      <c r="AL3186" s="367"/>
    </row>
    <row r="3187" spans="36:38" s="368" customFormat="1" ht="14.15" customHeight="1">
      <c r="AJ3187" s="367"/>
      <c r="AL3187" s="367"/>
    </row>
    <row r="3188" spans="36:38" s="368" customFormat="1" ht="14.15" customHeight="1">
      <c r="AJ3188" s="367"/>
      <c r="AL3188" s="367"/>
    </row>
    <row r="3189" spans="36:38" s="368" customFormat="1" ht="14.15" customHeight="1">
      <c r="AJ3189" s="367"/>
      <c r="AL3189" s="367"/>
    </row>
    <row r="3190" spans="36:38" s="368" customFormat="1" ht="14.15" customHeight="1">
      <c r="AJ3190" s="367"/>
      <c r="AL3190" s="367"/>
    </row>
    <row r="3191" spans="36:38" s="368" customFormat="1" ht="14.15" customHeight="1">
      <c r="AJ3191" s="367"/>
      <c r="AL3191" s="367"/>
    </row>
    <row r="3192" spans="36:38" s="368" customFormat="1" ht="14.15" customHeight="1">
      <c r="AJ3192" s="367"/>
      <c r="AL3192" s="367"/>
    </row>
    <row r="3193" spans="36:38" s="368" customFormat="1" ht="14.15" customHeight="1">
      <c r="AJ3193" s="367"/>
      <c r="AL3193" s="367"/>
    </row>
    <row r="3194" spans="36:38" s="368" customFormat="1" ht="14.15" customHeight="1">
      <c r="AJ3194" s="367"/>
      <c r="AL3194" s="367"/>
    </row>
    <row r="3195" spans="36:38" s="368" customFormat="1" ht="14.15" customHeight="1">
      <c r="AJ3195" s="367"/>
      <c r="AL3195" s="367"/>
    </row>
    <row r="3196" spans="36:38" s="368" customFormat="1" ht="14.15" customHeight="1">
      <c r="AJ3196" s="367"/>
      <c r="AL3196" s="367"/>
    </row>
    <row r="3197" spans="36:38" s="368" customFormat="1" ht="14.15" customHeight="1">
      <c r="AJ3197" s="367"/>
      <c r="AL3197" s="367"/>
    </row>
    <row r="3198" spans="36:38" s="368" customFormat="1" ht="14.15" customHeight="1">
      <c r="AJ3198" s="367"/>
      <c r="AL3198" s="367"/>
    </row>
    <row r="3199" spans="36:38" s="368" customFormat="1" ht="14.15" customHeight="1">
      <c r="AJ3199" s="367"/>
      <c r="AL3199" s="367"/>
    </row>
    <row r="3200" spans="36:38" s="368" customFormat="1" ht="14.15" customHeight="1">
      <c r="AJ3200" s="367"/>
      <c r="AL3200" s="367"/>
    </row>
    <row r="3201" spans="36:38" s="368" customFormat="1" ht="14.15" customHeight="1">
      <c r="AJ3201" s="367"/>
      <c r="AL3201" s="367"/>
    </row>
    <row r="3202" spans="36:38" s="368" customFormat="1" ht="14.15" customHeight="1">
      <c r="AJ3202" s="367"/>
      <c r="AL3202" s="367"/>
    </row>
    <row r="3203" spans="36:38" s="368" customFormat="1" ht="14.15" customHeight="1">
      <c r="AJ3203" s="367"/>
      <c r="AL3203" s="367"/>
    </row>
    <row r="3204" spans="36:38" s="368" customFormat="1" ht="14.15" customHeight="1">
      <c r="AJ3204" s="367"/>
      <c r="AL3204" s="367"/>
    </row>
    <row r="3205" spans="36:38" s="368" customFormat="1" ht="14.15" customHeight="1">
      <c r="AJ3205" s="367"/>
      <c r="AL3205" s="367"/>
    </row>
    <row r="3206" spans="36:38" s="368" customFormat="1" ht="14.15" customHeight="1">
      <c r="AJ3206" s="367"/>
      <c r="AL3206" s="367"/>
    </row>
    <row r="3207" spans="36:38" s="368" customFormat="1" ht="14.15" customHeight="1">
      <c r="AJ3207" s="367"/>
      <c r="AL3207" s="367"/>
    </row>
    <row r="3208" spans="36:38" s="368" customFormat="1" ht="14.15" customHeight="1">
      <c r="AJ3208" s="367"/>
      <c r="AL3208" s="367"/>
    </row>
    <row r="3209" spans="36:38" s="368" customFormat="1" ht="14.15" customHeight="1">
      <c r="AJ3209" s="367"/>
      <c r="AL3209" s="367"/>
    </row>
    <row r="3210" spans="36:38" s="368" customFormat="1" ht="14.15" customHeight="1">
      <c r="AJ3210" s="367"/>
      <c r="AL3210" s="367"/>
    </row>
    <row r="3211" spans="36:38" s="368" customFormat="1" ht="14.15" customHeight="1">
      <c r="AJ3211" s="367"/>
      <c r="AL3211" s="367"/>
    </row>
    <row r="3212" spans="36:38" s="368" customFormat="1" ht="14.15" customHeight="1">
      <c r="AJ3212" s="367"/>
      <c r="AL3212" s="367"/>
    </row>
    <row r="3213" spans="36:38" s="368" customFormat="1" ht="14.15" customHeight="1">
      <c r="AJ3213" s="367"/>
      <c r="AL3213" s="367"/>
    </row>
    <row r="3214" spans="36:38" s="368" customFormat="1" ht="14.15" customHeight="1">
      <c r="AJ3214" s="367"/>
      <c r="AL3214" s="367"/>
    </row>
    <row r="3215" spans="36:38" s="368" customFormat="1" ht="14.15" customHeight="1">
      <c r="AJ3215" s="367"/>
      <c r="AL3215" s="367"/>
    </row>
    <row r="3216" spans="36:38" s="368" customFormat="1" ht="14.15" customHeight="1">
      <c r="AJ3216" s="367"/>
      <c r="AL3216" s="367"/>
    </row>
    <row r="3217" spans="36:38" s="368" customFormat="1" ht="14.15" customHeight="1">
      <c r="AJ3217" s="367"/>
      <c r="AL3217" s="367"/>
    </row>
    <row r="3218" spans="36:38" s="368" customFormat="1" ht="14.15" customHeight="1">
      <c r="AJ3218" s="367"/>
      <c r="AL3218" s="367"/>
    </row>
    <row r="3219" spans="36:38" s="368" customFormat="1" ht="14.15" customHeight="1">
      <c r="AJ3219" s="367"/>
      <c r="AL3219" s="367"/>
    </row>
    <row r="3220" spans="36:38" s="368" customFormat="1" ht="14.15" customHeight="1">
      <c r="AJ3220" s="367"/>
      <c r="AL3220" s="367"/>
    </row>
    <row r="3221" spans="36:38" s="368" customFormat="1" ht="14.15" customHeight="1">
      <c r="AJ3221" s="367"/>
      <c r="AL3221" s="367"/>
    </row>
    <row r="3222" spans="36:38" s="368" customFormat="1" ht="14.15" customHeight="1">
      <c r="AJ3222" s="367"/>
      <c r="AL3222" s="367"/>
    </row>
    <row r="3223" spans="36:38" s="368" customFormat="1" ht="14.15" customHeight="1">
      <c r="AJ3223" s="367"/>
      <c r="AL3223" s="367"/>
    </row>
    <row r="3224" spans="36:38" s="368" customFormat="1" ht="14.15" customHeight="1">
      <c r="AJ3224" s="367"/>
      <c r="AL3224" s="367"/>
    </row>
    <row r="3225" spans="36:38" s="368" customFormat="1" ht="14.15" customHeight="1">
      <c r="AJ3225" s="367"/>
      <c r="AL3225" s="367"/>
    </row>
    <row r="3226" spans="36:38" s="368" customFormat="1" ht="14.15" customHeight="1">
      <c r="AJ3226" s="367"/>
      <c r="AL3226" s="367"/>
    </row>
    <row r="3227" spans="36:38" s="368" customFormat="1" ht="14.15" customHeight="1">
      <c r="AJ3227" s="367"/>
      <c r="AL3227" s="367"/>
    </row>
    <row r="3228" spans="36:38" s="368" customFormat="1" ht="14.15" customHeight="1">
      <c r="AJ3228" s="367"/>
      <c r="AL3228" s="367"/>
    </row>
    <row r="3229" spans="36:38" s="368" customFormat="1" ht="14.15" customHeight="1">
      <c r="AJ3229" s="367"/>
      <c r="AL3229" s="367"/>
    </row>
    <row r="3230" spans="36:38" s="368" customFormat="1" ht="14.15" customHeight="1">
      <c r="AJ3230" s="367"/>
      <c r="AL3230" s="367"/>
    </row>
    <row r="3231" spans="36:38" s="368" customFormat="1" ht="14.15" customHeight="1">
      <c r="AJ3231" s="367"/>
      <c r="AL3231" s="367"/>
    </row>
    <row r="3232" spans="36:38" s="368" customFormat="1" ht="14.15" customHeight="1">
      <c r="AJ3232" s="367"/>
      <c r="AL3232" s="367"/>
    </row>
    <row r="3233" spans="36:38" s="368" customFormat="1" ht="14.15" customHeight="1">
      <c r="AJ3233" s="367"/>
      <c r="AL3233" s="367"/>
    </row>
    <row r="3234" spans="36:38" s="368" customFormat="1" ht="14.15" customHeight="1">
      <c r="AJ3234" s="367"/>
      <c r="AL3234" s="367"/>
    </row>
    <row r="3235" spans="36:38" s="368" customFormat="1" ht="14.15" customHeight="1">
      <c r="AJ3235" s="367"/>
      <c r="AL3235" s="367"/>
    </row>
    <row r="3236" spans="36:38" s="368" customFormat="1" ht="14.15" customHeight="1">
      <c r="AJ3236" s="367"/>
      <c r="AL3236" s="367"/>
    </row>
    <row r="3237" spans="36:38" s="368" customFormat="1" ht="14.15" customHeight="1">
      <c r="AJ3237" s="367"/>
      <c r="AL3237" s="367"/>
    </row>
    <row r="3238" spans="36:38" s="368" customFormat="1" ht="14.15" customHeight="1">
      <c r="AJ3238" s="367"/>
      <c r="AL3238" s="367"/>
    </row>
    <row r="3239" spans="36:38" s="368" customFormat="1" ht="14.15" customHeight="1">
      <c r="AJ3239" s="367"/>
      <c r="AL3239" s="367"/>
    </row>
    <row r="3240" spans="36:38" s="368" customFormat="1" ht="14.15" customHeight="1">
      <c r="AJ3240" s="367"/>
      <c r="AL3240" s="367"/>
    </row>
    <row r="3241" spans="36:38" s="368" customFormat="1" ht="14.15" customHeight="1">
      <c r="AJ3241" s="367"/>
      <c r="AL3241" s="367"/>
    </row>
    <row r="3242" spans="36:38" s="368" customFormat="1" ht="14.15" customHeight="1">
      <c r="AJ3242" s="367"/>
      <c r="AL3242" s="367"/>
    </row>
    <row r="3243" spans="36:38" s="368" customFormat="1" ht="14.15" customHeight="1">
      <c r="AJ3243" s="367"/>
      <c r="AL3243" s="367"/>
    </row>
    <row r="3244" spans="36:38" s="368" customFormat="1" ht="14.15" customHeight="1">
      <c r="AJ3244" s="367"/>
      <c r="AL3244" s="367"/>
    </row>
    <row r="3245" spans="36:38" s="368" customFormat="1" ht="14.15" customHeight="1">
      <c r="AJ3245" s="367"/>
      <c r="AL3245" s="367"/>
    </row>
    <row r="3246" spans="36:38" s="368" customFormat="1" ht="14.15" customHeight="1">
      <c r="AJ3246" s="367"/>
      <c r="AL3246" s="367"/>
    </row>
    <row r="3247" spans="36:38" s="368" customFormat="1" ht="14.15" customHeight="1">
      <c r="AJ3247" s="367"/>
      <c r="AL3247" s="367"/>
    </row>
    <row r="3248" spans="36:38" s="368" customFormat="1" ht="14.15" customHeight="1">
      <c r="AJ3248" s="367"/>
      <c r="AL3248" s="367"/>
    </row>
    <row r="3249" spans="36:38" s="368" customFormat="1" ht="14.15" customHeight="1">
      <c r="AJ3249" s="367"/>
      <c r="AL3249" s="367"/>
    </row>
    <row r="3250" spans="36:38" s="368" customFormat="1" ht="14.15" customHeight="1">
      <c r="AJ3250" s="367"/>
      <c r="AL3250" s="367"/>
    </row>
    <row r="3251" spans="36:38" s="368" customFormat="1" ht="14.15" customHeight="1">
      <c r="AJ3251" s="367"/>
      <c r="AL3251" s="367"/>
    </row>
    <row r="3252" spans="36:38" s="368" customFormat="1" ht="14.15" customHeight="1">
      <c r="AJ3252" s="367"/>
      <c r="AL3252" s="367"/>
    </row>
    <row r="3253" spans="36:38" s="368" customFormat="1" ht="14.15" customHeight="1">
      <c r="AJ3253" s="367"/>
      <c r="AL3253" s="367"/>
    </row>
    <row r="3254" spans="36:38" s="368" customFormat="1" ht="14.15" customHeight="1">
      <c r="AJ3254" s="367"/>
      <c r="AL3254" s="367"/>
    </row>
    <row r="3255" spans="36:38" s="368" customFormat="1" ht="14.15" customHeight="1">
      <c r="AJ3255" s="367"/>
      <c r="AL3255" s="367"/>
    </row>
    <row r="3256" spans="36:38" s="368" customFormat="1" ht="14.15" customHeight="1">
      <c r="AJ3256" s="367"/>
      <c r="AL3256" s="367"/>
    </row>
    <row r="3257" spans="36:38" s="368" customFormat="1" ht="14.15" customHeight="1">
      <c r="AJ3257" s="367"/>
      <c r="AL3257" s="367"/>
    </row>
    <row r="3258" spans="36:38" s="368" customFormat="1" ht="14.15" customHeight="1">
      <c r="AJ3258" s="367"/>
      <c r="AL3258" s="367"/>
    </row>
    <row r="3259" spans="36:38" s="368" customFormat="1" ht="14.15" customHeight="1">
      <c r="AJ3259" s="367"/>
      <c r="AL3259" s="367"/>
    </row>
    <row r="3260" spans="36:38" s="368" customFormat="1" ht="14.15" customHeight="1">
      <c r="AJ3260" s="367"/>
      <c r="AL3260" s="367"/>
    </row>
    <row r="3261" spans="36:38" s="368" customFormat="1" ht="14.15" customHeight="1">
      <c r="AJ3261" s="367"/>
      <c r="AL3261" s="367"/>
    </row>
    <row r="3262" spans="36:38" s="368" customFormat="1" ht="14.15" customHeight="1">
      <c r="AJ3262" s="367"/>
      <c r="AL3262" s="367"/>
    </row>
    <row r="3263" spans="36:38" s="368" customFormat="1" ht="14.15" customHeight="1">
      <c r="AJ3263" s="367"/>
      <c r="AL3263" s="367"/>
    </row>
    <row r="3264" spans="36:38" s="368" customFormat="1" ht="14.15" customHeight="1">
      <c r="AJ3264" s="367"/>
      <c r="AL3264" s="367"/>
    </row>
    <row r="3265" spans="36:38" s="368" customFormat="1" ht="14.15" customHeight="1">
      <c r="AJ3265" s="367"/>
      <c r="AL3265" s="367"/>
    </row>
    <row r="3266" spans="36:38" s="368" customFormat="1" ht="14.15" customHeight="1">
      <c r="AJ3266" s="367"/>
      <c r="AL3266" s="367"/>
    </row>
    <row r="3267" spans="36:38" s="368" customFormat="1" ht="14.15" customHeight="1">
      <c r="AJ3267" s="367"/>
      <c r="AL3267" s="367"/>
    </row>
    <row r="3268" spans="36:38" s="368" customFormat="1" ht="14.15" customHeight="1">
      <c r="AJ3268" s="367"/>
      <c r="AL3268" s="367"/>
    </row>
    <row r="3269" spans="36:38" s="368" customFormat="1" ht="14.15" customHeight="1">
      <c r="AJ3269" s="367"/>
      <c r="AL3269" s="367"/>
    </row>
    <row r="3270" spans="36:38" s="368" customFormat="1" ht="14.15" customHeight="1">
      <c r="AJ3270" s="367"/>
      <c r="AL3270" s="367"/>
    </row>
    <row r="3271" spans="36:38" s="368" customFormat="1" ht="14.15" customHeight="1">
      <c r="AJ3271" s="367"/>
      <c r="AL3271" s="367"/>
    </row>
    <row r="3272" spans="36:38" s="368" customFormat="1" ht="14.15" customHeight="1">
      <c r="AJ3272" s="367"/>
      <c r="AL3272" s="367"/>
    </row>
    <row r="3273" spans="36:38" s="368" customFormat="1" ht="14.15" customHeight="1">
      <c r="AJ3273" s="367"/>
      <c r="AL3273" s="367"/>
    </row>
    <row r="3274" spans="36:38" s="368" customFormat="1" ht="14.15" customHeight="1">
      <c r="AJ3274" s="367"/>
      <c r="AL3274" s="367"/>
    </row>
    <row r="3275" spans="36:38" s="368" customFormat="1" ht="14.15" customHeight="1">
      <c r="AJ3275" s="367"/>
      <c r="AL3275" s="367"/>
    </row>
    <row r="3276" spans="36:38" s="368" customFormat="1" ht="14.15" customHeight="1">
      <c r="AJ3276" s="367"/>
      <c r="AL3276" s="367"/>
    </row>
    <row r="3277" spans="36:38" s="368" customFormat="1" ht="14.15" customHeight="1">
      <c r="AJ3277" s="367"/>
      <c r="AL3277" s="367"/>
    </row>
    <row r="3278" spans="36:38" s="368" customFormat="1" ht="14.15" customHeight="1">
      <c r="AJ3278" s="367"/>
      <c r="AL3278" s="367"/>
    </row>
    <row r="3279" spans="36:38" s="368" customFormat="1" ht="14.15" customHeight="1">
      <c r="AJ3279" s="367"/>
      <c r="AL3279" s="367"/>
    </row>
    <row r="3280" spans="36:38" s="368" customFormat="1" ht="14.15" customHeight="1">
      <c r="AJ3280" s="367"/>
      <c r="AL3280" s="367"/>
    </row>
    <row r="3281" spans="36:38" s="368" customFormat="1" ht="14.15" customHeight="1">
      <c r="AJ3281" s="367"/>
      <c r="AL3281" s="367"/>
    </row>
    <row r="3282" spans="36:38" s="368" customFormat="1" ht="14.15" customHeight="1">
      <c r="AJ3282" s="367"/>
      <c r="AL3282" s="367"/>
    </row>
    <row r="3283" spans="36:38" s="368" customFormat="1" ht="14.15" customHeight="1">
      <c r="AJ3283" s="367"/>
      <c r="AL3283" s="367"/>
    </row>
    <row r="3284" spans="36:38" s="368" customFormat="1" ht="14.15" customHeight="1">
      <c r="AJ3284" s="367"/>
      <c r="AL3284" s="367"/>
    </row>
    <row r="3285" spans="36:38" s="368" customFormat="1" ht="14.15" customHeight="1">
      <c r="AJ3285" s="367"/>
      <c r="AL3285" s="367"/>
    </row>
    <row r="3286" spans="36:38" s="368" customFormat="1" ht="14.15" customHeight="1">
      <c r="AJ3286" s="367"/>
      <c r="AL3286" s="367"/>
    </row>
    <row r="3287" spans="36:38" s="368" customFormat="1" ht="14.15" customHeight="1">
      <c r="AJ3287" s="367"/>
      <c r="AL3287" s="367"/>
    </row>
    <row r="3288" spans="36:38" s="368" customFormat="1" ht="14.15" customHeight="1">
      <c r="AJ3288" s="367"/>
      <c r="AL3288" s="367"/>
    </row>
    <row r="3289" spans="36:38" s="368" customFormat="1" ht="14.15" customHeight="1">
      <c r="AJ3289" s="367"/>
      <c r="AL3289" s="367"/>
    </row>
    <row r="3290" spans="36:38" s="368" customFormat="1" ht="14.15" customHeight="1">
      <c r="AJ3290" s="367"/>
      <c r="AL3290" s="367"/>
    </row>
    <row r="3291" spans="36:38" s="368" customFormat="1" ht="14.15" customHeight="1">
      <c r="AJ3291" s="367"/>
      <c r="AL3291" s="367"/>
    </row>
    <row r="3292" spans="36:38" s="368" customFormat="1" ht="14.15" customHeight="1">
      <c r="AJ3292" s="367"/>
      <c r="AL3292" s="367"/>
    </row>
    <row r="3293" spans="36:38" s="368" customFormat="1" ht="14.15" customHeight="1">
      <c r="AJ3293" s="367"/>
      <c r="AL3293" s="367"/>
    </row>
    <row r="3294" spans="36:38" s="368" customFormat="1" ht="14.15" customHeight="1">
      <c r="AJ3294" s="367"/>
      <c r="AL3294" s="367"/>
    </row>
    <row r="3295" spans="36:38" s="368" customFormat="1" ht="14.15" customHeight="1">
      <c r="AJ3295" s="367"/>
      <c r="AL3295" s="367"/>
    </row>
    <row r="3296" spans="36:38" s="368" customFormat="1" ht="14.15" customHeight="1">
      <c r="AJ3296" s="367"/>
      <c r="AL3296" s="367"/>
    </row>
    <row r="3297" spans="36:38" s="368" customFormat="1" ht="14.15" customHeight="1">
      <c r="AJ3297" s="367"/>
      <c r="AL3297" s="367"/>
    </row>
    <row r="3298" spans="36:38" s="368" customFormat="1" ht="14.15" customHeight="1">
      <c r="AJ3298" s="367"/>
      <c r="AL3298" s="367"/>
    </row>
    <row r="3299" spans="36:38" s="368" customFormat="1" ht="14.15" customHeight="1">
      <c r="AJ3299" s="367"/>
      <c r="AL3299" s="367"/>
    </row>
    <row r="3300" spans="36:38" s="368" customFormat="1" ht="14.15" customHeight="1">
      <c r="AJ3300" s="367"/>
      <c r="AL3300" s="367"/>
    </row>
    <row r="3301" spans="36:38" s="368" customFormat="1" ht="14.15" customHeight="1">
      <c r="AJ3301" s="367"/>
      <c r="AL3301" s="367"/>
    </row>
    <row r="3302" spans="36:38" s="368" customFormat="1" ht="14.15" customHeight="1">
      <c r="AJ3302" s="367"/>
      <c r="AL3302" s="367"/>
    </row>
    <row r="3303" spans="36:38" s="368" customFormat="1" ht="14.15" customHeight="1">
      <c r="AJ3303" s="367"/>
      <c r="AL3303" s="367"/>
    </row>
    <row r="3304" spans="36:38" s="368" customFormat="1" ht="14.15" customHeight="1">
      <c r="AJ3304" s="367"/>
      <c r="AL3304" s="367"/>
    </row>
    <row r="3305" spans="36:38" s="368" customFormat="1" ht="14.15" customHeight="1">
      <c r="AJ3305" s="367"/>
      <c r="AL3305" s="367"/>
    </row>
    <row r="3306" spans="36:38" s="368" customFormat="1" ht="14.15" customHeight="1">
      <c r="AJ3306" s="367"/>
      <c r="AL3306" s="367"/>
    </row>
    <row r="3307" spans="36:38" s="368" customFormat="1" ht="14.15" customHeight="1">
      <c r="AJ3307" s="367"/>
      <c r="AL3307" s="367"/>
    </row>
    <row r="3308" spans="36:38" s="368" customFormat="1" ht="14.15" customHeight="1">
      <c r="AJ3308" s="367"/>
      <c r="AL3308" s="367"/>
    </row>
    <row r="3309" spans="36:38" s="368" customFormat="1" ht="14.15" customHeight="1">
      <c r="AJ3309" s="367"/>
      <c r="AL3309" s="367"/>
    </row>
    <row r="3310" spans="36:38" s="368" customFormat="1" ht="14.15" customHeight="1">
      <c r="AJ3310" s="367"/>
      <c r="AL3310" s="367"/>
    </row>
    <row r="3311" spans="36:38" s="368" customFormat="1" ht="14.15" customHeight="1">
      <c r="AJ3311" s="367"/>
      <c r="AL3311" s="367"/>
    </row>
    <row r="3312" spans="36:38" s="368" customFormat="1" ht="14.15" customHeight="1">
      <c r="AJ3312" s="367"/>
      <c r="AL3312" s="367"/>
    </row>
    <row r="3313" spans="36:38" s="368" customFormat="1" ht="14.15" customHeight="1">
      <c r="AJ3313" s="367"/>
      <c r="AL3313" s="367"/>
    </row>
    <row r="3314" spans="36:38" s="368" customFormat="1" ht="14.15" customHeight="1">
      <c r="AJ3314" s="367"/>
      <c r="AL3314" s="367"/>
    </row>
    <row r="3315" spans="36:38" s="368" customFormat="1" ht="14.15" customHeight="1">
      <c r="AJ3315" s="367"/>
      <c r="AL3315" s="367"/>
    </row>
    <row r="3316" spans="36:38" s="368" customFormat="1" ht="14.15" customHeight="1">
      <c r="AJ3316" s="367"/>
      <c r="AL3316" s="367"/>
    </row>
    <row r="3317" spans="36:38" s="368" customFormat="1" ht="14.15" customHeight="1">
      <c r="AJ3317" s="367"/>
      <c r="AL3317" s="367"/>
    </row>
    <row r="3318" spans="36:38" s="368" customFormat="1" ht="14.15" customHeight="1">
      <c r="AJ3318" s="367"/>
      <c r="AL3318" s="367"/>
    </row>
    <row r="3319" spans="36:38" s="368" customFormat="1" ht="14.15" customHeight="1">
      <c r="AJ3319" s="367"/>
      <c r="AL3319" s="367"/>
    </row>
    <row r="3320" spans="36:38" s="368" customFormat="1" ht="14.15" customHeight="1">
      <c r="AJ3320" s="367"/>
      <c r="AL3320" s="367"/>
    </row>
    <row r="3321" spans="36:38" s="368" customFormat="1" ht="14.15" customHeight="1">
      <c r="AJ3321" s="367"/>
      <c r="AL3321" s="367"/>
    </row>
    <row r="3322" spans="36:38" s="368" customFormat="1" ht="14.15" customHeight="1">
      <c r="AJ3322" s="367"/>
      <c r="AL3322" s="367"/>
    </row>
    <row r="3323" spans="36:38" s="368" customFormat="1" ht="14.15" customHeight="1">
      <c r="AJ3323" s="367"/>
      <c r="AL3323" s="367"/>
    </row>
    <row r="3324" spans="36:38" s="368" customFormat="1" ht="14.15" customHeight="1">
      <c r="AJ3324" s="367"/>
      <c r="AL3324" s="367"/>
    </row>
    <row r="3325" spans="36:38" s="368" customFormat="1" ht="14.15" customHeight="1">
      <c r="AJ3325" s="367"/>
      <c r="AL3325" s="367"/>
    </row>
    <row r="3326" spans="36:38" s="368" customFormat="1" ht="14.15" customHeight="1">
      <c r="AJ3326" s="367"/>
      <c r="AL3326" s="367"/>
    </row>
    <row r="3327" spans="36:38" s="368" customFormat="1" ht="14.15" customHeight="1">
      <c r="AJ3327" s="367"/>
      <c r="AL3327" s="367"/>
    </row>
    <row r="3328" spans="36:38" s="368" customFormat="1" ht="14.15" customHeight="1">
      <c r="AJ3328" s="367"/>
      <c r="AL3328" s="367"/>
    </row>
    <row r="3329" spans="36:38" s="368" customFormat="1" ht="14.15" customHeight="1">
      <c r="AJ3329" s="367"/>
      <c r="AL3329" s="367"/>
    </row>
    <row r="3330" spans="36:38" s="368" customFormat="1" ht="14.15" customHeight="1">
      <c r="AJ3330" s="367"/>
      <c r="AL3330" s="367"/>
    </row>
    <row r="3331" spans="36:38" s="368" customFormat="1" ht="14.15" customHeight="1">
      <c r="AJ3331" s="367"/>
      <c r="AL3331" s="367"/>
    </row>
    <row r="3332" spans="36:38" s="368" customFormat="1" ht="14.15" customHeight="1">
      <c r="AJ3332" s="367"/>
      <c r="AL3332" s="367"/>
    </row>
    <row r="3333" spans="36:38" s="368" customFormat="1" ht="14.15" customHeight="1">
      <c r="AJ3333" s="367"/>
      <c r="AL3333" s="367"/>
    </row>
    <row r="3334" spans="36:38" s="368" customFormat="1" ht="14.15" customHeight="1">
      <c r="AJ3334" s="367"/>
      <c r="AL3334" s="367"/>
    </row>
    <row r="3335" spans="36:38" s="368" customFormat="1" ht="14.15" customHeight="1">
      <c r="AJ3335" s="367"/>
      <c r="AL3335" s="367"/>
    </row>
    <row r="3336" spans="36:38" s="368" customFormat="1" ht="14.15" customHeight="1">
      <c r="AJ3336" s="367"/>
      <c r="AL3336" s="367"/>
    </row>
    <row r="3337" spans="36:38" s="368" customFormat="1" ht="14.15" customHeight="1">
      <c r="AJ3337" s="367"/>
      <c r="AL3337" s="367"/>
    </row>
    <row r="3338" spans="36:38" s="368" customFormat="1" ht="14.15" customHeight="1">
      <c r="AJ3338" s="367"/>
      <c r="AL3338" s="367"/>
    </row>
    <row r="3339" spans="36:38" s="368" customFormat="1" ht="14.15" customHeight="1">
      <c r="AJ3339" s="367"/>
      <c r="AL3339" s="367"/>
    </row>
    <row r="3340" spans="36:38" s="368" customFormat="1" ht="14.15" customHeight="1">
      <c r="AJ3340" s="367"/>
      <c r="AL3340" s="367"/>
    </row>
    <row r="3341" spans="36:38" s="368" customFormat="1" ht="14.15" customHeight="1">
      <c r="AJ3341" s="367"/>
      <c r="AL3341" s="367"/>
    </row>
    <row r="3342" spans="36:38" s="368" customFormat="1" ht="14.15" customHeight="1">
      <c r="AJ3342" s="367"/>
      <c r="AL3342" s="367"/>
    </row>
    <row r="3343" spans="36:38" s="368" customFormat="1" ht="14.15" customHeight="1">
      <c r="AJ3343" s="367"/>
      <c r="AL3343" s="367"/>
    </row>
    <row r="3344" spans="36:38" s="368" customFormat="1" ht="14.15" customHeight="1">
      <c r="AJ3344" s="367"/>
      <c r="AL3344" s="367"/>
    </row>
    <row r="3345" spans="36:38" s="368" customFormat="1" ht="14.15" customHeight="1">
      <c r="AJ3345" s="367"/>
      <c r="AL3345" s="367"/>
    </row>
    <row r="3346" spans="36:38" s="368" customFormat="1" ht="14.15" customHeight="1">
      <c r="AJ3346" s="367"/>
      <c r="AL3346" s="367"/>
    </row>
    <row r="3347" spans="36:38" s="368" customFormat="1" ht="14.15" customHeight="1">
      <c r="AJ3347" s="367"/>
      <c r="AL3347" s="367"/>
    </row>
    <row r="3348" spans="36:38" s="368" customFormat="1" ht="14.15" customHeight="1">
      <c r="AJ3348" s="367"/>
      <c r="AL3348" s="367"/>
    </row>
    <row r="3349" spans="36:38" s="368" customFormat="1" ht="14.15" customHeight="1">
      <c r="AJ3349" s="367"/>
      <c r="AL3349" s="367"/>
    </row>
    <row r="3350" spans="36:38" s="368" customFormat="1" ht="14.15" customHeight="1">
      <c r="AJ3350" s="367"/>
      <c r="AL3350" s="367"/>
    </row>
    <row r="3351" spans="36:38" s="368" customFormat="1" ht="14.15" customHeight="1">
      <c r="AJ3351" s="367"/>
      <c r="AL3351" s="367"/>
    </row>
    <row r="3352" spans="36:38" s="368" customFormat="1" ht="14.15" customHeight="1">
      <c r="AJ3352" s="367"/>
      <c r="AL3352" s="367"/>
    </row>
    <row r="3353" spans="36:38" s="368" customFormat="1" ht="14.15" customHeight="1">
      <c r="AJ3353" s="367"/>
      <c r="AL3353" s="367"/>
    </row>
    <row r="3354" spans="36:38" s="368" customFormat="1" ht="14.15" customHeight="1">
      <c r="AJ3354" s="367"/>
      <c r="AL3354" s="367"/>
    </row>
    <row r="3355" spans="36:38" s="368" customFormat="1" ht="14.15" customHeight="1">
      <c r="AJ3355" s="367"/>
      <c r="AL3355" s="367"/>
    </row>
    <row r="3356" spans="36:38" s="368" customFormat="1" ht="14.15" customHeight="1">
      <c r="AJ3356" s="367"/>
      <c r="AL3356" s="367"/>
    </row>
    <row r="3357" spans="36:38" s="368" customFormat="1" ht="14.15" customHeight="1">
      <c r="AJ3357" s="367"/>
      <c r="AL3357" s="367"/>
    </row>
    <row r="3358" spans="36:38" s="368" customFormat="1" ht="14.15" customHeight="1">
      <c r="AJ3358" s="367"/>
      <c r="AL3358" s="367"/>
    </row>
    <row r="3359" spans="36:38" s="368" customFormat="1" ht="14.15" customHeight="1">
      <c r="AJ3359" s="367"/>
      <c r="AL3359" s="367"/>
    </row>
    <row r="3360" spans="36:38" s="368" customFormat="1" ht="14.15" customHeight="1">
      <c r="AJ3360" s="367"/>
      <c r="AL3360" s="367"/>
    </row>
    <row r="3361" spans="36:38" s="368" customFormat="1" ht="14.15" customHeight="1">
      <c r="AJ3361" s="367"/>
      <c r="AL3361" s="367"/>
    </row>
    <row r="3362" spans="36:38" s="368" customFormat="1" ht="14.15" customHeight="1">
      <c r="AJ3362" s="367"/>
      <c r="AL3362" s="367"/>
    </row>
    <row r="3363" spans="36:38" s="368" customFormat="1" ht="14.15" customHeight="1">
      <c r="AJ3363" s="367"/>
      <c r="AL3363" s="367"/>
    </row>
    <row r="3364" spans="36:38" s="368" customFormat="1" ht="14.15" customHeight="1">
      <c r="AJ3364" s="367"/>
      <c r="AL3364" s="367"/>
    </row>
    <row r="3365" spans="36:38" s="368" customFormat="1" ht="14.15" customHeight="1">
      <c r="AJ3365" s="367"/>
      <c r="AL3365" s="367"/>
    </row>
    <row r="3366" spans="36:38" s="368" customFormat="1" ht="14.15" customHeight="1">
      <c r="AJ3366" s="367"/>
      <c r="AL3366" s="367"/>
    </row>
    <row r="3367" spans="36:38" s="368" customFormat="1" ht="14.15" customHeight="1">
      <c r="AJ3367" s="367"/>
      <c r="AL3367" s="367"/>
    </row>
    <row r="3368" spans="36:38" s="368" customFormat="1" ht="14.15" customHeight="1">
      <c r="AJ3368" s="367"/>
      <c r="AL3368" s="367"/>
    </row>
    <row r="3369" spans="36:38" s="368" customFormat="1" ht="14.15" customHeight="1">
      <c r="AJ3369" s="367"/>
      <c r="AL3369" s="367"/>
    </row>
    <row r="3370" spans="36:38" s="368" customFormat="1" ht="14.15" customHeight="1">
      <c r="AJ3370" s="367"/>
      <c r="AL3370" s="367"/>
    </row>
    <row r="3371" spans="36:38" s="368" customFormat="1" ht="14.15" customHeight="1">
      <c r="AJ3371" s="367"/>
      <c r="AL3371" s="367"/>
    </row>
    <row r="3372" spans="36:38" s="368" customFormat="1" ht="14.15" customHeight="1">
      <c r="AJ3372" s="367"/>
      <c r="AL3372" s="367"/>
    </row>
    <row r="3373" spans="36:38" s="368" customFormat="1" ht="14.15" customHeight="1">
      <c r="AJ3373" s="367"/>
      <c r="AL3373" s="367"/>
    </row>
    <row r="3374" spans="36:38" s="368" customFormat="1" ht="14.15" customHeight="1">
      <c r="AJ3374" s="367"/>
      <c r="AL3374" s="367"/>
    </row>
    <row r="3375" spans="36:38" s="368" customFormat="1" ht="14.15" customHeight="1">
      <c r="AJ3375" s="367"/>
      <c r="AL3375" s="367"/>
    </row>
    <row r="3376" spans="36:38" s="368" customFormat="1" ht="14.15" customHeight="1">
      <c r="AJ3376" s="367"/>
      <c r="AL3376" s="367"/>
    </row>
    <row r="3377" spans="36:38" s="368" customFormat="1" ht="14.15" customHeight="1">
      <c r="AJ3377" s="367"/>
      <c r="AL3377" s="367"/>
    </row>
    <row r="3378" spans="36:38" s="368" customFormat="1" ht="14.15" customHeight="1">
      <c r="AJ3378" s="367"/>
      <c r="AL3378" s="367"/>
    </row>
    <row r="3379" spans="36:38" s="368" customFormat="1" ht="14.15" customHeight="1">
      <c r="AJ3379" s="367"/>
      <c r="AL3379" s="367"/>
    </row>
    <row r="3380" spans="36:38" s="368" customFormat="1" ht="14.15" customHeight="1">
      <c r="AJ3380" s="367"/>
      <c r="AL3380" s="367"/>
    </row>
    <row r="3381" spans="36:38" s="368" customFormat="1" ht="14.15" customHeight="1">
      <c r="AJ3381" s="367"/>
      <c r="AL3381" s="367"/>
    </row>
    <row r="3382" spans="36:38" s="368" customFormat="1" ht="14.15" customHeight="1">
      <c r="AJ3382" s="367"/>
      <c r="AL3382" s="367"/>
    </row>
    <row r="3383" spans="36:38" s="368" customFormat="1" ht="14.15" customHeight="1">
      <c r="AJ3383" s="367"/>
      <c r="AL3383" s="367"/>
    </row>
    <row r="3384" spans="36:38" s="368" customFormat="1" ht="14.15" customHeight="1">
      <c r="AJ3384" s="367"/>
      <c r="AL3384" s="367"/>
    </row>
    <row r="3385" spans="36:38" s="368" customFormat="1" ht="14.15" customHeight="1">
      <c r="AJ3385" s="367"/>
      <c r="AL3385" s="367"/>
    </row>
    <row r="3386" spans="36:38" s="368" customFormat="1" ht="14.15" customHeight="1">
      <c r="AJ3386" s="367"/>
      <c r="AL3386" s="367"/>
    </row>
    <row r="3387" spans="36:38" s="368" customFormat="1" ht="14.15" customHeight="1">
      <c r="AJ3387" s="367"/>
      <c r="AL3387" s="367"/>
    </row>
    <row r="3388" spans="36:38" s="368" customFormat="1" ht="14.15" customHeight="1">
      <c r="AJ3388" s="367"/>
      <c r="AL3388" s="367"/>
    </row>
    <row r="3389" spans="36:38" s="368" customFormat="1" ht="14.15" customHeight="1">
      <c r="AJ3389" s="367"/>
      <c r="AL3389" s="367"/>
    </row>
    <row r="3390" spans="36:38" s="368" customFormat="1" ht="14.15" customHeight="1">
      <c r="AJ3390" s="367"/>
      <c r="AL3390" s="367"/>
    </row>
    <row r="3391" spans="36:38" s="368" customFormat="1" ht="14.15" customHeight="1">
      <c r="AJ3391" s="367"/>
      <c r="AL3391" s="367"/>
    </row>
    <row r="3392" spans="36:38" s="368" customFormat="1" ht="14.15" customHeight="1">
      <c r="AJ3392" s="367"/>
      <c r="AL3392" s="367"/>
    </row>
    <row r="3393" spans="36:38" s="368" customFormat="1" ht="14.15" customHeight="1">
      <c r="AJ3393" s="367"/>
      <c r="AL3393" s="367"/>
    </row>
    <row r="3394" spans="36:38" s="368" customFormat="1" ht="14.15" customHeight="1">
      <c r="AJ3394" s="367"/>
      <c r="AL3394" s="367"/>
    </row>
    <row r="3395" spans="36:38" s="368" customFormat="1" ht="14.15" customHeight="1">
      <c r="AJ3395" s="367"/>
      <c r="AL3395" s="367"/>
    </row>
    <row r="3396" spans="36:38" s="368" customFormat="1" ht="14.15" customHeight="1">
      <c r="AJ3396" s="367"/>
      <c r="AL3396" s="367"/>
    </row>
    <row r="3397" spans="36:38" s="368" customFormat="1" ht="14.15" customHeight="1">
      <c r="AJ3397" s="367"/>
      <c r="AL3397" s="367"/>
    </row>
    <row r="3398" spans="36:38" s="368" customFormat="1" ht="14.15" customHeight="1">
      <c r="AJ3398" s="367"/>
      <c r="AL3398" s="367"/>
    </row>
    <row r="3399" spans="36:38" s="368" customFormat="1" ht="14.15" customHeight="1">
      <c r="AJ3399" s="367"/>
      <c r="AL3399" s="367"/>
    </row>
    <row r="3400" spans="36:38" s="368" customFormat="1" ht="14.15" customHeight="1">
      <c r="AJ3400" s="367"/>
      <c r="AL3400" s="367"/>
    </row>
    <row r="3401" spans="36:38" s="368" customFormat="1" ht="14.15" customHeight="1">
      <c r="AJ3401" s="367"/>
      <c r="AL3401" s="367"/>
    </row>
    <row r="3402" spans="36:38" s="368" customFormat="1" ht="14.15" customHeight="1">
      <c r="AJ3402" s="367"/>
      <c r="AL3402" s="367"/>
    </row>
    <row r="3403" spans="36:38" s="368" customFormat="1" ht="14.15" customHeight="1">
      <c r="AJ3403" s="367"/>
      <c r="AL3403" s="367"/>
    </row>
    <row r="3404" spans="36:38" s="368" customFormat="1" ht="14.15" customHeight="1">
      <c r="AJ3404" s="367"/>
      <c r="AL3404" s="367"/>
    </row>
    <row r="3405" spans="36:38" s="368" customFormat="1" ht="14.15" customHeight="1">
      <c r="AJ3405" s="367"/>
      <c r="AL3405" s="367"/>
    </row>
    <row r="3406" spans="36:38" s="368" customFormat="1" ht="14.15" customHeight="1">
      <c r="AJ3406" s="367"/>
      <c r="AL3406" s="367"/>
    </row>
    <row r="3407" spans="36:38" s="368" customFormat="1" ht="14.15" customHeight="1">
      <c r="AJ3407" s="367"/>
      <c r="AL3407" s="367"/>
    </row>
    <row r="3408" spans="36:38" s="368" customFormat="1" ht="14.15" customHeight="1">
      <c r="AJ3408" s="367"/>
      <c r="AL3408" s="367"/>
    </row>
    <row r="3409" spans="36:38" s="368" customFormat="1" ht="14.15" customHeight="1">
      <c r="AJ3409" s="367"/>
      <c r="AL3409" s="367"/>
    </row>
    <row r="3410" spans="36:38" s="368" customFormat="1" ht="14.15" customHeight="1">
      <c r="AJ3410" s="367"/>
      <c r="AL3410" s="367"/>
    </row>
    <row r="3411" spans="36:38" s="368" customFormat="1" ht="14.15" customHeight="1">
      <c r="AJ3411" s="367"/>
      <c r="AL3411" s="367"/>
    </row>
    <row r="3412" spans="36:38" s="368" customFormat="1" ht="14.15" customHeight="1">
      <c r="AJ3412" s="367"/>
      <c r="AL3412" s="367"/>
    </row>
    <row r="3413" spans="36:38" s="368" customFormat="1" ht="14.15" customHeight="1">
      <c r="AJ3413" s="367"/>
      <c r="AL3413" s="367"/>
    </row>
    <row r="3414" spans="36:38" s="368" customFormat="1" ht="14.15" customHeight="1">
      <c r="AJ3414" s="367"/>
      <c r="AL3414" s="367"/>
    </row>
    <row r="3415" spans="36:38" s="368" customFormat="1" ht="14.15" customHeight="1">
      <c r="AJ3415" s="367"/>
      <c r="AL3415" s="367"/>
    </row>
    <row r="3416" spans="36:38" s="368" customFormat="1" ht="14.15" customHeight="1">
      <c r="AJ3416" s="367"/>
      <c r="AL3416" s="367"/>
    </row>
    <row r="3417" spans="36:38" s="368" customFormat="1" ht="14.15" customHeight="1">
      <c r="AJ3417" s="367"/>
      <c r="AL3417" s="367"/>
    </row>
    <row r="3418" spans="36:38" s="368" customFormat="1" ht="14.15" customHeight="1">
      <c r="AJ3418" s="367"/>
      <c r="AL3418" s="367"/>
    </row>
    <row r="3419" spans="36:38" s="368" customFormat="1" ht="14.15" customHeight="1">
      <c r="AJ3419" s="367"/>
      <c r="AL3419" s="367"/>
    </row>
    <row r="3420" spans="36:38" s="368" customFormat="1" ht="14.15" customHeight="1">
      <c r="AJ3420" s="367"/>
      <c r="AL3420" s="367"/>
    </row>
    <row r="3421" spans="36:38" s="368" customFormat="1" ht="14.15" customHeight="1">
      <c r="AJ3421" s="367"/>
      <c r="AL3421" s="367"/>
    </row>
    <row r="3422" spans="36:38" s="368" customFormat="1" ht="14.15" customHeight="1">
      <c r="AJ3422" s="367"/>
      <c r="AL3422" s="367"/>
    </row>
    <row r="3423" spans="36:38" s="368" customFormat="1" ht="14.15" customHeight="1">
      <c r="AJ3423" s="367"/>
      <c r="AL3423" s="367"/>
    </row>
    <row r="3424" spans="36:38" s="368" customFormat="1" ht="14.15" customHeight="1">
      <c r="AJ3424" s="367"/>
      <c r="AL3424" s="367"/>
    </row>
    <row r="3425" spans="36:38" s="368" customFormat="1" ht="14.15" customHeight="1">
      <c r="AJ3425" s="367"/>
      <c r="AL3425" s="367"/>
    </row>
    <row r="3426" spans="36:38" s="368" customFormat="1" ht="14.15" customHeight="1">
      <c r="AJ3426" s="367"/>
      <c r="AL3426" s="367"/>
    </row>
    <row r="3427" spans="36:38" s="368" customFormat="1" ht="14.15" customHeight="1">
      <c r="AJ3427" s="367"/>
      <c r="AL3427" s="367"/>
    </row>
    <row r="3428" spans="36:38" s="368" customFormat="1" ht="14.15" customHeight="1">
      <c r="AJ3428" s="367"/>
      <c r="AL3428" s="367"/>
    </row>
    <row r="3429" spans="36:38" s="368" customFormat="1" ht="14.15" customHeight="1">
      <c r="AJ3429" s="367"/>
      <c r="AL3429" s="367"/>
    </row>
    <row r="3430" spans="36:38" s="368" customFormat="1" ht="14.15" customHeight="1">
      <c r="AJ3430" s="367"/>
      <c r="AL3430" s="367"/>
    </row>
    <row r="3431" spans="36:38" s="368" customFormat="1" ht="14.15" customHeight="1">
      <c r="AJ3431" s="367"/>
      <c r="AL3431" s="367"/>
    </row>
    <row r="3432" spans="36:38" s="368" customFormat="1" ht="14.15" customHeight="1">
      <c r="AJ3432" s="367"/>
      <c r="AL3432" s="367"/>
    </row>
    <row r="3433" spans="36:38" s="368" customFormat="1" ht="14.15" customHeight="1">
      <c r="AJ3433" s="367"/>
      <c r="AL3433" s="367"/>
    </row>
    <row r="3434" spans="36:38" s="368" customFormat="1" ht="14.15" customHeight="1">
      <c r="AJ3434" s="367"/>
      <c r="AL3434" s="367"/>
    </row>
    <row r="3435" spans="36:38" s="368" customFormat="1" ht="14.15" customHeight="1">
      <c r="AJ3435" s="367"/>
      <c r="AL3435" s="367"/>
    </row>
    <row r="3436" spans="36:38" s="368" customFormat="1" ht="14.15" customHeight="1">
      <c r="AJ3436" s="367"/>
      <c r="AL3436" s="367"/>
    </row>
    <row r="3437" spans="36:38" s="368" customFormat="1" ht="14.15" customHeight="1">
      <c r="AJ3437" s="367"/>
      <c r="AL3437" s="367"/>
    </row>
    <row r="3438" spans="36:38" s="368" customFormat="1" ht="14.15" customHeight="1">
      <c r="AJ3438" s="367"/>
      <c r="AL3438" s="367"/>
    </row>
    <row r="3439" spans="36:38" s="368" customFormat="1" ht="14.15" customHeight="1">
      <c r="AJ3439" s="367"/>
      <c r="AL3439" s="367"/>
    </row>
    <row r="3440" spans="36:38" s="368" customFormat="1" ht="14.15" customHeight="1">
      <c r="AJ3440" s="367"/>
      <c r="AL3440" s="367"/>
    </row>
    <row r="3441" spans="36:38" s="368" customFormat="1" ht="14.15" customHeight="1">
      <c r="AJ3441" s="367"/>
      <c r="AL3441" s="367"/>
    </row>
    <row r="3442" spans="36:38" s="368" customFormat="1" ht="14.15" customHeight="1">
      <c r="AJ3442" s="367"/>
      <c r="AL3442" s="367"/>
    </row>
    <row r="3443" spans="36:38" s="368" customFormat="1" ht="14.15" customHeight="1">
      <c r="AJ3443" s="367"/>
      <c r="AL3443" s="367"/>
    </row>
    <row r="3444" spans="36:38" s="368" customFormat="1" ht="14.15" customHeight="1">
      <c r="AJ3444" s="367"/>
      <c r="AL3444" s="367"/>
    </row>
    <row r="3445" spans="36:38" s="368" customFormat="1" ht="14.15" customHeight="1">
      <c r="AJ3445" s="367"/>
      <c r="AL3445" s="367"/>
    </row>
    <row r="3446" spans="36:38" s="368" customFormat="1" ht="14.15" customHeight="1">
      <c r="AJ3446" s="367"/>
      <c r="AL3446" s="367"/>
    </row>
    <row r="3447" spans="36:38" s="368" customFormat="1" ht="14.15" customHeight="1">
      <c r="AJ3447" s="367"/>
      <c r="AL3447" s="367"/>
    </row>
    <row r="3448" spans="36:38" s="368" customFormat="1" ht="14.15" customHeight="1">
      <c r="AJ3448" s="367"/>
      <c r="AL3448" s="367"/>
    </row>
    <row r="3449" spans="36:38" s="368" customFormat="1" ht="14.15" customHeight="1">
      <c r="AJ3449" s="367"/>
      <c r="AL3449" s="367"/>
    </row>
    <row r="3450" spans="36:38" s="368" customFormat="1" ht="14.15" customHeight="1">
      <c r="AJ3450" s="367"/>
      <c r="AL3450" s="367"/>
    </row>
    <row r="3451" spans="36:38" s="368" customFormat="1" ht="14.15" customHeight="1">
      <c r="AJ3451" s="367"/>
      <c r="AL3451" s="367"/>
    </row>
    <row r="3452" spans="36:38" s="368" customFormat="1" ht="14.15" customHeight="1">
      <c r="AJ3452" s="367"/>
      <c r="AL3452" s="367"/>
    </row>
    <row r="3453" spans="36:38" s="368" customFormat="1" ht="14.15" customHeight="1">
      <c r="AJ3453" s="367"/>
      <c r="AL3453" s="367"/>
    </row>
    <row r="3454" spans="36:38" s="368" customFormat="1" ht="14.15" customHeight="1">
      <c r="AJ3454" s="367"/>
      <c r="AL3454" s="367"/>
    </row>
    <row r="3455" spans="36:38" s="368" customFormat="1" ht="14.15" customHeight="1">
      <c r="AJ3455" s="367"/>
      <c r="AL3455" s="367"/>
    </row>
    <row r="3456" spans="36:38" s="368" customFormat="1" ht="14.15" customHeight="1">
      <c r="AJ3456" s="367"/>
      <c r="AL3456" s="367"/>
    </row>
    <row r="3457" spans="36:38" s="368" customFormat="1" ht="14.15" customHeight="1">
      <c r="AJ3457" s="367"/>
      <c r="AL3457" s="367"/>
    </row>
    <row r="3458" spans="36:38" s="368" customFormat="1" ht="14.15" customHeight="1">
      <c r="AJ3458" s="367"/>
      <c r="AL3458" s="367"/>
    </row>
    <row r="3459" spans="36:38" s="368" customFormat="1" ht="14.15" customHeight="1">
      <c r="AJ3459" s="367"/>
      <c r="AL3459" s="367"/>
    </row>
    <row r="3460" spans="36:38" s="368" customFormat="1" ht="14.15" customHeight="1">
      <c r="AJ3460" s="367"/>
      <c r="AL3460" s="367"/>
    </row>
    <row r="3461" spans="36:38" s="368" customFormat="1" ht="14.15" customHeight="1">
      <c r="AJ3461" s="367"/>
      <c r="AL3461" s="367"/>
    </row>
    <row r="3462" spans="36:38" s="368" customFormat="1" ht="14.15" customHeight="1">
      <c r="AJ3462" s="367"/>
      <c r="AL3462" s="367"/>
    </row>
    <row r="3463" spans="36:38" s="368" customFormat="1" ht="14.15" customHeight="1">
      <c r="AJ3463" s="367"/>
      <c r="AL3463" s="367"/>
    </row>
    <row r="3464" spans="36:38" s="368" customFormat="1" ht="14.15" customHeight="1">
      <c r="AJ3464" s="367"/>
      <c r="AL3464" s="367"/>
    </row>
    <row r="3465" spans="36:38" s="368" customFormat="1" ht="14.15" customHeight="1">
      <c r="AJ3465" s="367"/>
      <c r="AL3465" s="367"/>
    </row>
    <row r="3466" spans="36:38" s="368" customFormat="1" ht="14.15" customHeight="1">
      <c r="AJ3466" s="367"/>
      <c r="AL3466" s="367"/>
    </row>
    <row r="3467" spans="36:38" s="368" customFormat="1" ht="14.15" customHeight="1">
      <c r="AJ3467" s="367"/>
      <c r="AL3467" s="367"/>
    </row>
    <row r="3468" spans="36:38" s="368" customFormat="1" ht="14.15" customHeight="1">
      <c r="AJ3468" s="367"/>
      <c r="AL3468" s="367"/>
    </row>
    <row r="3469" spans="36:38" s="368" customFormat="1" ht="14.15" customHeight="1">
      <c r="AJ3469" s="367"/>
      <c r="AL3469" s="367"/>
    </row>
    <row r="3470" spans="36:38" s="368" customFormat="1" ht="14.15" customHeight="1">
      <c r="AJ3470" s="367"/>
      <c r="AL3470" s="367"/>
    </row>
    <row r="3471" spans="36:38" s="368" customFormat="1" ht="14.15" customHeight="1">
      <c r="AJ3471" s="367"/>
      <c r="AL3471" s="367"/>
    </row>
    <row r="3472" spans="36:38" s="368" customFormat="1" ht="14.15" customHeight="1">
      <c r="AJ3472" s="367"/>
      <c r="AL3472" s="367"/>
    </row>
    <row r="3473" spans="36:38" s="368" customFormat="1" ht="14.15" customHeight="1">
      <c r="AJ3473" s="367"/>
      <c r="AL3473" s="367"/>
    </row>
    <row r="3474" spans="36:38" s="368" customFormat="1" ht="14.15" customHeight="1">
      <c r="AJ3474" s="367"/>
      <c r="AL3474" s="367"/>
    </row>
    <row r="3475" spans="36:38" s="368" customFormat="1" ht="14.15" customHeight="1">
      <c r="AJ3475" s="367"/>
      <c r="AL3475" s="367"/>
    </row>
    <row r="3476" spans="36:38" s="368" customFormat="1" ht="14.15" customHeight="1">
      <c r="AJ3476" s="367"/>
      <c r="AL3476" s="367"/>
    </row>
    <row r="3477" spans="36:38" s="368" customFormat="1" ht="14.15" customHeight="1">
      <c r="AJ3477" s="367"/>
      <c r="AL3477" s="367"/>
    </row>
    <row r="3478" spans="36:38" s="368" customFormat="1" ht="14.15" customHeight="1">
      <c r="AJ3478" s="367"/>
      <c r="AL3478" s="367"/>
    </row>
    <row r="3479" spans="36:38" s="368" customFormat="1" ht="14.15" customHeight="1">
      <c r="AJ3479" s="367"/>
      <c r="AL3479" s="367"/>
    </row>
    <row r="3480" spans="36:38" s="368" customFormat="1" ht="14.15" customHeight="1">
      <c r="AJ3480" s="367"/>
      <c r="AL3480" s="367"/>
    </row>
    <row r="3481" spans="36:38" s="368" customFormat="1" ht="14.15" customHeight="1">
      <c r="AJ3481" s="367"/>
      <c r="AL3481" s="367"/>
    </row>
    <row r="3482" spans="36:38" s="368" customFormat="1" ht="14.15" customHeight="1">
      <c r="AJ3482" s="367"/>
      <c r="AL3482" s="367"/>
    </row>
    <row r="3483" spans="36:38" s="368" customFormat="1" ht="14.15" customHeight="1">
      <c r="AJ3483" s="367"/>
      <c r="AL3483" s="367"/>
    </row>
    <row r="3484" spans="36:38" s="368" customFormat="1" ht="14.15" customHeight="1">
      <c r="AJ3484" s="367"/>
      <c r="AL3484" s="367"/>
    </row>
    <row r="3485" spans="36:38" s="368" customFormat="1" ht="14.15" customHeight="1">
      <c r="AJ3485" s="367"/>
      <c r="AL3485" s="367"/>
    </row>
    <row r="3486" spans="36:38" s="368" customFormat="1" ht="14.15" customHeight="1">
      <c r="AJ3486" s="367"/>
      <c r="AL3486" s="367"/>
    </row>
    <row r="3487" spans="36:38" s="368" customFormat="1" ht="14.15" customHeight="1">
      <c r="AJ3487" s="367"/>
      <c r="AL3487" s="367"/>
    </row>
    <row r="3488" spans="36:38" s="368" customFormat="1" ht="14.15" customHeight="1">
      <c r="AJ3488" s="367"/>
      <c r="AL3488" s="367"/>
    </row>
    <row r="3489" spans="36:38" s="368" customFormat="1" ht="14.15" customHeight="1">
      <c r="AJ3489" s="367"/>
      <c r="AL3489" s="367"/>
    </row>
    <row r="3490" spans="36:38" s="368" customFormat="1" ht="14.15" customHeight="1">
      <c r="AJ3490" s="367"/>
      <c r="AL3490" s="367"/>
    </row>
    <row r="3491" spans="36:38" s="368" customFormat="1" ht="14.15" customHeight="1">
      <c r="AJ3491" s="367"/>
      <c r="AL3491" s="367"/>
    </row>
    <row r="3492" spans="36:38" s="368" customFormat="1" ht="14.15" customHeight="1">
      <c r="AJ3492" s="367"/>
      <c r="AL3492" s="367"/>
    </row>
    <row r="3493" spans="36:38" s="368" customFormat="1" ht="14.15" customHeight="1">
      <c r="AJ3493" s="367"/>
      <c r="AL3493" s="367"/>
    </row>
    <row r="3494" spans="36:38" s="368" customFormat="1" ht="14.15" customHeight="1">
      <c r="AJ3494" s="367"/>
      <c r="AL3494" s="367"/>
    </row>
    <row r="3495" spans="36:38" s="368" customFormat="1" ht="14.15" customHeight="1">
      <c r="AJ3495" s="367"/>
      <c r="AL3495" s="367"/>
    </row>
    <row r="3496" spans="36:38" s="368" customFormat="1" ht="14.15" customHeight="1">
      <c r="AJ3496" s="367"/>
      <c r="AL3496" s="367"/>
    </row>
    <row r="3497" spans="36:38" s="368" customFormat="1" ht="14.15" customHeight="1">
      <c r="AJ3497" s="367"/>
      <c r="AL3497" s="367"/>
    </row>
    <row r="3498" spans="36:38" s="368" customFormat="1" ht="14.15" customHeight="1">
      <c r="AJ3498" s="367"/>
      <c r="AL3498" s="367"/>
    </row>
    <row r="3499" spans="36:38" s="368" customFormat="1" ht="14.15" customHeight="1">
      <c r="AJ3499" s="367"/>
      <c r="AL3499" s="367"/>
    </row>
    <row r="3500" spans="36:38" s="368" customFormat="1" ht="14.15" customHeight="1">
      <c r="AJ3500" s="367"/>
      <c r="AL3500" s="367"/>
    </row>
    <row r="3501" spans="36:38" s="368" customFormat="1" ht="14.15" customHeight="1">
      <c r="AJ3501" s="367"/>
      <c r="AL3501" s="367"/>
    </row>
    <row r="3502" spans="36:38" s="368" customFormat="1" ht="14.15" customHeight="1">
      <c r="AJ3502" s="367"/>
      <c r="AL3502" s="367"/>
    </row>
    <row r="3503" spans="36:38" s="368" customFormat="1" ht="14.15" customHeight="1">
      <c r="AJ3503" s="367"/>
      <c r="AL3503" s="367"/>
    </row>
    <row r="3504" spans="36:38" s="368" customFormat="1" ht="14.15" customHeight="1">
      <c r="AJ3504" s="367"/>
      <c r="AL3504" s="367"/>
    </row>
    <row r="3505" spans="36:38" s="368" customFormat="1" ht="14.15" customHeight="1">
      <c r="AJ3505" s="367"/>
      <c r="AL3505" s="367"/>
    </row>
    <row r="3506" spans="36:38" s="368" customFormat="1" ht="14.15" customHeight="1">
      <c r="AJ3506" s="367"/>
      <c r="AL3506" s="367"/>
    </row>
    <row r="3507" spans="36:38" s="368" customFormat="1" ht="14.15" customHeight="1">
      <c r="AJ3507" s="367"/>
      <c r="AL3507" s="367"/>
    </row>
    <row r="3508" spans="36:38" s="368" customFormat="1" ht="14.15" customHeight="1">
      <c r="AJ3508" s="367"/>
      <c r="AL3508" s="367"/>
    </row>
    <row r="3509" spans="36:38" s="368" customFormat="1" ht="14.15" customHeight="1">
      <c r="AJ3509" s="367"/>
      <c r="AL3509" s="367"/>
    </row>
    <row r="3510" spans="36:38" s="368" customFormat="1" ht="14.15" customHeight="1">
      <c r="AJ3510" s="367"/>
      <c r="AL3510" s="367"/>
    </row>
    <row r="3511" spans="36:38" s="368" customFormat="1" ht="14.15" customHeight="1">
      <c r="AJ3511" s="367"/>
      <c r="AL3511" s="367"/>
    </row>
    <row r="3512" spans="36:38" s="368" customFormat="1" ht="14.15" customHeight="1">
      <c r="AJ3512" s="367"/>
      <c r="AL3512" s="367"/>
    </row>
    <row r="3513" spans="36:38" s="368" customFormat="1" ht="14.15" customHeight="1">
      <c r="AJ3513" s="367"/>
      <c r="AL3513" s="367"/>
    </row>
    <row r="3514" spans="36:38" s="368" customFormat="1" ht="14.15" customHeight="1">
      <c r="AJ3514" s="367"/>
      <c r="AL3514" s="367"/>
    </row>
    <row r="3515" spans="36:38" s="368" customFormat="1" ht="14.15" customHeight="1">
      <c r="AJ3515" s="367"/>
      <c r="AL3515" s="367"/>
    </row>
    <row r="3516" spans="36:38" s="368" customFormat="1" ht="14.15" customHeight="1">
      <c r="AJ3516" s="367"/>
      <c r="AL3516" s="367"/>
    </row>
    <row r="3517" spans="36:38" s="368" customFormat="1" ht="14.15" customHeight="1">
      <c r="AJ3517" s="367"/>
      <c r="AL3517" s="367"/>
    </row>
    <row r="3518" spans="36:38" s="368" customFormat="1" ht="14.15" customHeight="1">
      <c r="AJ3518" s="367"/>
      <c r="AL3518" s="367"/>
    </row>
    <row r="3519" spans="36:38" s="368" customFormat="1" ht="14.15" customHeight="1">
      <c r="AJ3519" s="367"/>
      <c r="AL3519" s="367"/>
    </row>
    <row r="3520" spans="36:38" s="368" customFormat="1" ht="14.15" customHeight="1">
      <c r="AJ3520" s="367"/>
      <c r="AL3520" s="367"/>
    </row>
    <row r="3521" spans="36:38" s="368" customFormat="1" ht="14.15" customHeight="1">
      <c r="AJ3521" s="367"/>
      <c r="AL3521" s="367"/>
    </row>
    <row r="3522" spans="36:38" s="368" customFormat="1" ht="14.15" customHeight="1">
      <c r="AJ3522" s="367"/>
      <c r="AL3522" s="367"/>
    </row>
    <row r="3523" spans="36:38" s="368" customFormat="1" ht="14.15" customHeight="1">
      <c r="AJ3523" s="367"/>
      <c r="AL3523" s="367"/>
    </row>
    <row r="3524" spans="36:38" s="368" customFormat="1" ht="14.15" customHeight="1">
      <c r="AJ3524" s="367"/>
      <c r="AL3524" s="367"/>
    </row>
    <row r="3525" spans="36:38" s="368" customFormat="1" ht="14.15" customHeight="1">
      <c r="AJ3525" s="367"/>
      <c r="AL3525" s="367"/>
    </row>
    <row r="3526" spans="36:38" s="368" customFormat="1" ht="14.15" customHeight="1">
      <c r="AJ3526" s="367"/>
      <c r="AL3526" s="367"/>
    </row>
    <row r="3527" spans="36:38" s="368" customFormat="1" ht="14.15" customHeight="1">
      <c r="AJ3527" s="367"/>
      <c r="AL3527" s="367"/>
    </row>
    <row r="3528" spans="36:38" s="368" customFormat="1" ht="14.15" customHeight="1">
      <c r="AJ3528" s="367"/>
      <c r="AL3528" s="367"/>
    </row>
    <row r="3529" spans="36:38" s="368" customFormat="1" ht="14.15" customHeight="1">
      <c r="AJ3529" s="367"/>
      <c r="AL3529" s="367"/>
    </row>
    <row r="3530" spans="36:38" s="368" customFormat="1" ht="14.15" customHeight="1">
      <c r="AJ3530" s="367"/>
      <c r="AL3530" s="367"/>
    </row>
    <row r="3531" spans="36:38" s="368" customFormat="1" ht="14.15" customHeight="1">
      <c r="AJ3531" s="367"/>
      <c r="AL3531" s="367"/>
    </row>
    <row r="3532" spans="36:38" s="368" customFormat="1" ht="14.15" customHeight="1">
      <c r="AJ3532" s="367"/>
      <c r="AL3532" s="367"/>
    </row>
    <row r="3533" spans="36:38" s="368" customFormat="1" ht="14.15" customHeight="1">
      <c r="AJ3533" s="367"/>
      <c r="AL3533" s="367"/>
    </row>
    <row r="3534" spans="36:38" s="368" customFormat="1" ht="14.15" customHeight="1">
      <c r="AJ3534" s="367"/>
      <c r="AL3534" s="367"/>
    </row>
    <row r="3535" spans="36:38" s="368" customFormat="1" ht="14.15" customHeight="1">
      <c r="AJ3535" s="367"/>
      <c r="AL3535" s="367"/>
    </row>
    <row r="3536" spans="36:38" s="368" customFormat="1" ht="14.15" customHeight="1">
      <c r="AJ3536" s="367"/>
      <c r="AL3536" s="367"/>
    </row>
    <row r="3537" spans="36:38" s="368" customFormat="1" ht="14.15" customHeight="1">
      <c r="AJ3537" s="367"/>
      <c r="AL3537" s="367"/>
    </row>
    <row r="3538" spans="36:38" s="368" customFormat="1" ht="14.15" customHeight="1">
      <c r="AJ3538" s="367"/>
      <c r="AL3538" s="367"/>
    </row>
    <row r="3539" spans="36:38" s="368" customFormat="1" ht="14.15" customHeight="1">
      <c r="AJ3539" s="367"/>
      <c r="AL3539" s="367"/>
    </row>
    <row r="3540" spans="36:38" s="368" customFormat="1" ht="14.15" customHeight="1">
      <c r="AJ3540" s="367"/>
      <c r="AL3540" s="367"/>
    </row>
    <row r="3541" spans="36:38" s="368" customFormat="1" ht="14.15" customHeight="1">
      <c r="AJ3541" s="367"/>
      <c r="AL3541" s="367"/>
    </row>
    <row r="3542" spans="36:38" s="368" customFormat="1" ht="14.15" customHeight="1">
      <c r="AJ3542" s="367"/>
      <c r="AL3542" s="367"/>
    </row>
    <row r="3543" spans="36:38" s="368" customFormat="1" ht="14.15" customHeight="1">
      <c r="AJ3543" s="367"/>
      <c r="AL3543" s="367"/>
    </row>
    <row r="3544" spans="36:38" s="368" customFormat="1" ht="14.15" customHeight="1">
      <c r="AJ3544" s="367"/>
      <c r="AL3544" s="367"/>
    </row>
    <row r="3545" spans="36:38" s="368" customFormat="1" ht="14.15" customHeight="1">
      <c r="AJ3545" s="367"/>
      <c r="AL3545" s="367"/>
    </row>
    <row r="3546" spans="36:38" s="368" customFormat="1" ht="14.15" customHeight="1">
      <c r="AJ3546" s="367"/>
      <c r="AL3546" s="367"/>
    </row>
    <row r="3547" spans="36:38" s="368" customFormat="1" ht="14.15" customHeight="1">
      <c r="AJ3547" s="367"/>
      <c r="AL3547" s="367"/>
    </row>
    <row r="3548" spans="36:38" s="368" customFormat="1" ht="14.15" customHeight="1">
      <c r="AJ3548" s="367"/>
      <c r="AL3548" s="367"/>
    </row>
    <row r="3549" spans="36:38" s="368" customFormat="1" ht="14.15" customHeight="1">
      <c r="AJ3549" s="367"/>
      <c r="AL3549" s="367"/>
    </row>
    <row r="3550" spans="36:38" s="368" customFormat="1" ht="14.15" customHeight="1">
      <c r="AJ3550" s="367"/>
      <c r="AL3550" s="367"/>
    </row>
    <row r="3551" spans="36:38" s="368" customFormat="1" ht="14.15" customHeight="1">
      <c r="AJ3551" s="367"/>
      <c r="AL3551" s="367"/>
    </row>
    <row r="3552" spans="36:38" s="368" customFormat="1" ht="14.15" customHeight="1">
      <c r="AJ3552" s="367"/>
      <c r="AL3552" s="367"/>
    </row>
    <row r="3553" spans="36:38" s="368" customFormat="1" ht="14.15" customHeight="1">
      <c r="AJ3553" s="367"/>
      <c r="AL3553" s="367"/>
    </row>
    <row r="3554" spans="36:38" s="368" customFormat="1" ht="14.15" customHeight="1">
      <c r="AJ3554" s="367"/>
      <c r="AL3554" s="367"/>
    </row>
    <row r="3555" spans="36:38" s="368" customFormat="1" ht="14.15" customHeight="1">
      <c r="AJ3555" s="367"/>
      <c r="AL3555" s="367"/>
    </row>
    <row r="3556" spans="36:38" s="368" customFormat="1" ht="14.15" customHeight="1">
      <c r="AJ3556" s="367"/>
      <c r="AL3556" s="367"/>
    </row>
    <row r="3557" spans="36:38" s="368" customFormat="1" ht="14.15" customHeight="1">
      <c r="AJ3557" s="367"/>
      <c r="AL3557" s="367"/>
    </row>
    <row r="3558" spans="36:38" s="368" customFormat="1" ht="14.15" customHeight="1">
      <c r="AJ3558" s="367"/>
      <c r="AL3558" s="367"/>
    </row>
    <row r="3559" spans="36:38" s="368" customFormat="1" ht="14.15" customHeight="1">
      <c r="AJ3559" s="367"/>
      <c r="AL3559" s="367"/>
    </row>
    <row r="3560" spans="36:38" s="368" customFormat="1" ht="14.15" customHeight="1">
      <c r="AJ3560" s="367"/>
      <c r="AL3560" s="367"/>
    </row>
    <row r="3561" spans="36:38" s="368" customFormat="1" ht="14.15" customHeight="1">
      <c r="AJ3561" s="367"/>
      <c r="AL3561" s="367"/>
    </row>
    <row r="3562" spans="36:38" s="368" customFormat="1" ht="14.15" customHeight="1">
      <c r="AJ3562" s="367"/>
      <c r="AL3562" s="367"/>
    </row>
    <row r="3563" spans="36:38" s="368" customFormat="1" ht="14.15" customHeight="1">
      <c r="AJ3563" s="367"/>
      <c r="AL3563" s="367"/>
    </row>
    <row r="3564" spans="36:38" s="368" customFormat="1" ht="14.15" customHeight="1">
      <c r="AJ3564" s="367"/>
      <c r="AL3564" s="367"/>
    </row>
    <row r="3565" spans="36:38" s="368" customFormat="1" ht="14.15" customHeight="1">
      <c r="AJ3565" s="367"/>
      <c r="AL3565" s="367"/>
    </row>
    <row r="3566" spans="36:38" s="368" customFormat="1" ht="14.15" customHeight="1">
      <c r="AJ3566" s="367"/>
      <c r="AL3566" s="367"/>
    </row>
    <row r="3567" spans="36:38" s="368" customFormat="1" ht="14.15" customHeight="1">
      <c r="AJ3567" s="367"/>
      <c r="AL3567" s="367"/>
    </row>
    <row r="3568" spans="36:38" s="368" customFormat="1" ht="14.15" customHeight="1">
      <c r="AJ3568" s="367"/>
      <c r="AL3568" s="367"/>
    </row>
    <row r="3569" spans="36:38" s="368" customFormat="1" ht="14.15" customHeight="1">
      <c r="AJ3569" s="367"/>
      <c r="AL3569" s="367"/>
    </row>
    <row r="3570" spans="36:38" s="368" customFormat="1" ht="14.15" customHeight="1">
      <c r="AJ3570" s="367"/>
      <c r="AL3570" s="367"/>
    </row>
    <row r="3571" spans="36:38" s="368" customFormat="1" ht="14.15" customHeight="1">
      <c r="AJ3571" s="367"/>
      <c r="AL3571" s="367"/>
    </row>
    <row r="3572" spans="36:38" s="368" customFormat="1" ht="14.15" customHeight="1">
      <c r="AJ3572" s="367"/>
      <c r="AL3572" s="367"/>
    </row>
    <row r="3573" spans="36:38" s="368" customFormat="1" ht="14.15" customHeight="1">
      <c r="AJ3573" s="367"/>
      <c r="AL3573" s="367"/>
    </row>
    <row r="3574" spans="36:38" s="368" customFormat="1" ht="14.15" customHeight="1">
      <c r="AJ3574" s="367"/>
      <c r="AL3574" s="367"/>
    </row>
    <row r="3575" spans="36:38" s="368" customFormat="1" ht="14.15" customHeight="1">
      <c r="AJ3575" s="367"/>
      <c r="AL3575" s="367"/>
    </row>
    <row r="3576" spans="36:38" s="368" customFormat="1" ht="14.15" customHeight="1">
      <c r="AJ3576" s="367"/>
      <c r="AL3576" s="367"/>
    </row>
    <row r="3577" spans="36:38" s="368" customFormat="1" ht="14.15" customHeight="1">
      <c r="AJ3577" s="367"/>
      <c r="AL3577" s="367"/>
    </row>
    <row r="3578" spans="36:38" s="368" customFormat="1" ht="14.15" customHeight="1">
      <c r="AJ3578" s="367"/>
      <c r="AL3578" s="367"/>
    </row>
    <row r="3579" spans="36:38" s="368" customFormat="1" ht="14.15" customHeight="1">
      <c r="AJ3579" s="367"/>
      <c r="AL3579" s="367"/>
    </row>
    <row r="3580" spans="36:38" s="368" customFormat="1" ht="14.15" customHeight="1">
      <c r="AJ3580" s="367"/>
      <c r="AL3580" s="367"/>
    </row>
    <row r="3581" spans="36:38" s="368" customFormat="1" ht="14.15" customHeight="1">
      <c r="AJ3581" s="367"/>
      <c r="AL3581" s="367"/>
    </row>
    <row r="3582" spans="36:38" s="368" customFormat="1" ht="14.15" customHeight="1">
      <c r="AJ3582" s="367"/>
      <c r="AL3582" s="367"/>
    </row>
    <row r="3583" spans="36:38" s="368" customFormat="1" ht="14.15" customHeight="1">
      <c r="AJ3583" s="367"/>
      <c r="AL3583" s="367"/>
    </row>
    <row r="3584" spans="36:38" s="368" customFormat="1" ht="14.15" customHeight="1">
      <c r="AJ3584" s="367"/>
      <c r="AL3584" s="367"/>
    </row>
    <row r="3585" spans="36:38" s="368" customFormat="1" ht="14.15" customHeight="1">
      <c r="AJ3585" s="367"/>
      <c r="AL3585" s="367"/>
    </row>
    <row r="3586" spans="36:38" s="368" customFormat="1" ht="14.15" customHeight="1">
      <c r="AJ3586" s="367"/>
      <c r="AL3586" s="367"/>
    </row>
    <row r="3587" spans="36:38" s="368" customFormat="1" ht="14.15" customHeight="1">
      <c r="AJ3587" s="367"/>
      <c r="AL3587" s="367"/>
    </row>
    <row r="3588" spans="36:38" s="368" customFormat="1" ht="14.15" customHeight="1">
      <c r="AJ3588" s="367"/>
      <c r="AL3588" s="367"/>
    </row>
    <row r="3589" spans="36:38" s="368" customFormat="1" ht="14.15" customHeight="1">
      <c r="AJ3589" s="367"/>
      <c r="AL3589" s="367"/>
    </row>
    <row r="3590" spans="36:38" s="368" customFormat="1" ht="14.15" customHeight="1">
      <c r="AJ3590" s="367"/>
      <c r="AL3590" s="367"/>
    </row>
    <row r="3591" spans="36:38" s="368" customFormat="1" ht="14.15" customHeight="1">
      <c r="AJ3591" s="367"/>
      <c r="AL3591" s="367"/>
    </row>
    <row r="3592" spans="36:38" s="368" customFormat="1" ht="14.15" customHeight="1">
      <c r="AJ3592" s="367"/>
      <c r="AL3592" s="367"/>
    </row>
    <row r="3593" spans="36:38" s="368" customFormat="1" ht="14.15" customHeight="1">
      <c r="AJ3593" s="367"/>
      <c r="AL3593" s="367"/>
    </row>
    <row r="3594" spans="36:38" s="368" customFormat="1" ht="14.15" customHeight="1">
      <c r="AJ3594" s="367"/>
      <c r="AL3594" s="367"/>
    </row>
    <row r="3595" spans="36:38" s="368" customFormat="1" ht="14.15" customHeight="1">
      <c r="AJ3595" s="367"/>
      <c r="AL3595" s="367"/>
    </row>
    <row r="3596" spans="36:38" s="368" customFormat="1" ht="14.15" customHeight="1">
      <c r="AJ3596" s="367"/>
      <c r="AL3596" s="367"/>
    </row>
    <row r="3597" spans="36:38" s="368" customFormat="1" ht="14.15" customHeight="1">
      <c r="AJ3597" s="367"/>
      <c r="AL3597" s="367"/>
    </row>
    <row r="3598" spans="36:38" s="368" customFormat="1" ht="14.15" customHeight="1">
      <c r="AJ3598" s="367"/>
      <c r="AL3598" s="367"/>
    </row>
    <row r="3599" spans="36:38" s="368" customFormat="1" ht="14.15" customHeight="1">
      <c r="AJ3599" s="367"/>
      <c r="AL3599" s="367"/>
    </row>
    <row r="3600" spans="36:38" s="368" customFormat="1" ht="14.15" customHeight="1">
      <c r="AJ3600" s="367"/>
      <c r="AL3600" s="367"/>
    </row>
    <row r="3601" spans="36:38" s="368" customFormat="1" ht="14.15" customHeight="1">
      <c r="AJ3601" s="367"/>
      <c r="AL3601" s="367"/>
    </row>
    <row r="3602" spans="36:38" s="368" customFormat="1" ht="14.15" customHeight="1">
      <c r="AJ3602" s="367"/>
      <c r="AL3602" s="367"/>
    </row>
    <row r="3603" spans="36:38" s="368" customFormat="1" ht="14.15" customHeight="1">
      <c r="AJ3603" s="367"/>
      <c r="AL3603" s="367"/>
    </row>
    <row r="3604" spans="36:38" s="368" customFormat="1" ht="14.15" customHeight="1">
      <c r="AJ3604" s="367"/>
      <c r="AL3604" s="367"/>
    </row>
    <row r="3605" spans="36:38" s="368" customFormat="1" ht="14.15" customHeight="1">
      <c r="AJ3605" s="367"/>
      <c r="AL3605" s="367"/>
    </row>
    <row r="3606" spans="36:38" s="368" customFormat="1" ht="14.15" customHeight="1">
      <c r="AJ3606" s="367"/>
      <c r="AL3606" s="367"/>
    </row>
    <row r="3607" spans="36:38" s="368" customFormat="1" ht="14.15" customHeight="1">
      <c r="AJ3607" s="367"/>
      <c r="AL3607" s="367"/>
    </row>
    <row r="3608" spans="36:38" s="368" customFormat="1" ht="14.15" customHeight="1">
      <c r="AJ3608" s="367"/>
      <c r="AL3608" s="367"/>
    </row>
    <row r="3609" spans="36:38" s="368" customFormat="1" ht="14.15" customHeight="1">
      <c r="AJ3609" s="367"/>
      <c r="AL3609" s="367"/>
    </row>
    <row r="3610" spans="36:38" s="368" customFormat="1" ht="14.15" customHeight="1">
      <c r="AJ3610" s="367"/>
      <c r="AL3610" s="367"/>
    </row>
    <row r="3611" spans="36:38" s="368" customFormat="1" ht="14.15" customHeight="1">
      <c r="AJ3611" s="367"/>
      <c r="AL3611" s="367"/>
    </row>
    <row r="3612" spans="36:38" s="368" customFormat="1" ht="14.15" customHeight="1">
      <c r="AJ3612" s="367"/>
      <c r="AL3612" s="367"/>
    </row>
    <row r="3613" spans="36:38" s="368" customFormat="1" ht="14.15" customHeight="1">
      <c r="AJ3613" s="367"/>
      <c r="AL3613" s="367"/>
    </row>
    <row r="3614" spans="36:38" s="368" customFormat="1" ht="14.15" customHeight="1">
      <c r="AJ3614" s="367"/>
      <c r="AL3614" s="367"/>
    </row>
    <row r="3615" spans="36:38" s="368" customFormat="1" ht="14.15" customHeight="1">
      <c r="AJ3615" s="367"/>
      <c r="AL3615" s="367"/>
    </row>
    <row r="3616" spans="36:38" s="368" customFormat="1" ht="14.15" customHeight="1">
      <c r="AJ3616" s="367"/>
      <c r="AL3616" s="367"/>
    </row>
    <row r="3617" spans="36:38" s="368" customFormat="1" ht="14.15" customHeight="1">
      <c r="AJ3617" s="367"/>
      <c r="AL3617" s="367"/>
    </row>
    <row r="3618" spans="36:38" s="368" customFormat="1" ht="14.15" customHeight="1">
      <c r="AJ3618" s="367"/>
      <c r="AL3618" s="367"/>
    </row>
    <row r="3619" spans="36:38" s="368" customFormat="1" ht="14.15" customHeight="1">
      <c r="AJ3619" s="367"/>
      <c r="AL3619" s="367"/>
    </row>
    <row r="3620" spans="36:38" s="368" customFormat="1" ht="14.15" customHeight="1">
      <c r="AJ3620" s="367"/>
      <c r="AL3620" s="367"/>
    </row>
    <row r="3621" spans="36:38" s="368" customFormat="1" ht="14.15" customHeight="1">
      <c r="AJ3621" s="367"/>
      <c r="AL3621" s="367"/>
    </row>
    <row r="3622" spans="36:38" s="368" customFormat="1" ht="14.15" customHeight="1">
      <c r="AJ3622" s="367"/>
      <c r="AL3622" s="367"/>
    </row>
    <row r="3623" spans="36:38" s="368" customFormat="1" ht="14.15" customHeight="1">
      <c r="AJ3623" s="367"/>
      <c r="AL3623" s="367"/>
    </row>
    <row r="3624" spans="36:38" s="368" customFormat="1" ht="14.15" customHeight="1">
      <c r="AJ3624" s="367"/>
      <c r="AL3624" s="367"/>
    </row>
    <row r="3625" spans="36:38" s="368" customFormat="1" ht="14.15" customHeight="1">
      <c r="AJ3625" s="367"/>
      <c r="AL3625" s="367"/>
    </row>
    <row r="3626" spans="36:38" s="368" customFormat="1" ht="14.15" customHeight="1">
      <c r="AJ3626" s="367"/>
      <c r="AL3626" s="367"/>
    </row>
    <row r="3627" spans="36:38" s="368" customFormat="1" ht="14.15" customHeight="1">
      <c r="AJ3627" s="367"/>
      <c r="AL3627" s="367"/>
    </row>
    <row r="3628" spans="36:38" s="368" customFormat="1" ht="14.15" customHeight="1">
      <c r="AJ3628" s="367"/>
      <c r="AL3628" s="367"/>
    </row>
    <row r="3629" spans="36:38" s="368" customFormat="1" ht="14.15" customHeight="1">
      <c r="AJ3629" s="367"/>
      <c r="AL3629" s="367"/>
    </row>
    <row r="3630" spans="36:38" s="368" customFormat="1" ht="14.15" customHeight="1">
      <c r="AJ3630" s="367"/>
      <c r="AL3630" s="367"/>
    </row>
    <row r="3631" spans="36:38" s="368" customFormat="1" ht="14.15" customHeight="1">
      <c r="AJ3631" s="367"/>
      <c r="AL3631" s="367"/>
    </row>
    <row r="3632" spans="36:38" s="368" customFormat="1" ht="14.15" customHeight="1">
      <c r="AJ3632" s="367"/>
      <c r="AL3632" s="367"/>
    </row>
    <row r="3633" spans="36:38" s="368" customFormat="1" ht="14.15" customHeight="1">
      <c r="AJ3633" s="367"/>
      <c r="AL3633" s="367"/>
    </row>
    <row r="3634" spans="36:38" s="368" customFormat="1" ht="14.15" customHeight="1">
      <c r="AJ3634" s="367"/>
      <c r="AL3634" s="367"/>
    </row>
    <row r="3635" spans="36:38" s="368" customFormat="1" ht="14.15" customHeight="1">
      <c r="AJ3635" s="367"/>
      <c r="AL3635" s="367"/>
    </row>
    <row r="3636" spans="36:38" s="368" customFormat="1" ht="14.15" customHeight="1">
      <c r="AJ3636" s="367"/>
      <c r="AL3636" s="367"/>
    </row>
    <row r="3637" spans="36:38" s="368" customFormat="1" ht="14.15" customHeight="1">
      <c r="AJ3637" s="367"/>
      <c r="AL3637" s="367"/>
    </row>
    <row r="3638" spans="36:38" s="368" customFormat="1" ht="14.15" customHeight="1">
      <c r="AJ3638" s="367"/>
      <c r="AL3638" s="367"/>
    </row>
    <row r="3639" spans="36:38" s="368" customFormat="1" ht="14.15" customHeight="1">
      <c r="AJ3639" s="367"/>
      <c r="AL3639" s="367"/>
    </row>
    <row r="3640" spans="36:38" s="368" customFormat="1" ht="14.15" customHeight="1">
      <c r="AJ3640" s="367"/>
      <c r="AL3640" s="367"/>
    </row>
    <row r="3641" spans="36:38" s="368" customFormat="1" ht="14.15" customHeight="1">
      <c r="AJ3641" s="367"/>
      <c r="AL3641" s="367"/>
    </row>
    <row r="3642" spans="36:38" s="368" customFormat="1" ht="14.15" customHeight="1">
      <c r="AJ3642" s="367"/>
      <c r="AL3642" s="367"/>
    </row>
    <row r="3643" spans="36:38" s="368" customFormat="1" ht="14.15" customHeight="1">
      <c r="AJ3643" s="367"/>
      <c r="AL3643" s="367"/>
    </row>
    <row r="3644" spans="36:38" s="368" customFormat="1" ht="14.15" customHeight="1">
      <c r="AJ3644" s="367"/>
      <c r="AL3644" s="367"/>
    </row>
    <row r="3645" spans="36:38" s="368" customFormat="1" ht="14.15" customHeight="1">
      <c r="AJ3645" s="367"/>
      <c r="AL3645" s="367"/>
    </row>
    <row r="3646" spans="36:38" s="368" customFormat="1" ht="14.15" customHeight="1">
      <c r="AJ3646" s="367"/>
      <c r="AL3646" s="367"/>
    </row>
    <row r="3647" spans="36:38" s="368" customFormat="1" ht="14.15" customHeight="1">
      <c r="AJ3647" s="367"/>
      <c r="AL3647" s="367"/>
    </row>
    <row r="3648" spans="36:38" s="368" customFormat="1" ht="14.15" customHeight="1">
      <c r="AJ3648" s="367"/>
      <c r="AL3648" s="367"/>
    </row>
    <row r="3649" spans="36:38" s="368" customFormat="1" ht="14.15" customHeight="1">
      <c r="AJ3649" s="367"/>
      <c r="AL3649" s="367"/>
    </row>
    <row r="3650" spans="36:38" s="368" customFormat="1" ht="14.15" customHeight="1">
      <c r="AJ3650" s="367"/>
      <c r="AL3650" s="367"/>
    </row>
    <row r="3651" spans="36:38" s="368" customFormat="1" ht="14.15" customHeight="1">
      <c r="AJ3651" s="367"/>
      <c r="AL3651" s="367"/>
    </row>
    <row r="3652" spans="36:38" s="368" customFormat="1" ht="14.15" customHeight="1">
      <c r="AJ3652" s="367"/>
      <c r="AL3652" s="367"/>
    </row>
    <row r="3653" spans="36:38" s="368" customFormat="1" ht="14.15" customHeight="1">
      <c r="AJ3653" s="367"/>
      <c r="AL3653" s="367"/>
    </row>
    <row r="3654" spans="36:38" s="368" customFormat="1" ht="14.15" customHeight="1">
      <c r="AJ3654" s="367"/>
      <c r="AL3654" s="367"/>
    </row>
    <row r="3655" spans="36:38" s="368" customFormat="1" ht="14.15" customHeight="1">
      <c r="AJ3655" s="367"/>
      <c r="AL3655" s="367"/>
    </row>
    <row r="3656" spans="36:38" s="368" customFormat="1" ht="14.15" customHeight="1">
      <c r="AJ3656" s="367"/>
      <c r="AL3656" s="367"/>
    </row>
    <row r="3657" spans="36:38" s="368" customFormat="1" ht="14.15" customHeight="1">
      <c r="AJ3657" s="367"/>
      <c r="AL3657" s="367"/>
    </row>
    <row r="3658" spans="36:38" s="368" customFormat="1" ht="14.15" customHeight="1">
      <c r="AJ3658" s="367"/>
      <c r="AL3658" s="367"/>
    </row>
    <row r="3659" spans="36:38" s="368" customFormat="1" ht="14.15" customHeight="1">
      <c r="AJ3659" s="367"/>
      <c r="AL3659" s="367"/>
    </row>
    <row r="3660" spans="36:38" s="368" customFormat="1" ht="14.15" customHeight="1">
      <c r="AJ3660" s="367"/>
      <c r="AL3660" s="367"/>
    </row>
    <row r="3661" spans="36:38" s="368" customFormat="1" ht="14.15" customHeight="1">
      <c r="AJ3661" s="367"/>
      <c r="AL3661" s="367"/>
    </row>
    <row r="3662" spans="36:38" s="368" customFormat="1" ht="14.15" customHeight="1">
      <c r="AJ3662" s="367"/>
      <c r="AL3662" s="367"/>
    </row>
    <row r="3663" spans="36:38" s="368" customFormat="1" ht="14.15" customHeight="1">
      <c r="AJ3663" s="367"/>
      <c r="AL3663" s="367"/>
    </row>
    <row r="3664" spans="36:38" s="368" customFormat="1" ht="14.15" customHeight="1">
      <c r="AJ3664" s="367"/>
      <c r="AL3664" s="367"/>
    </row>
    <row r="3665" spans="36:38" s="368" customFormat="1" ht="14.15" customHeight="1">
      <c r="AJ3665" s="367"/>
      <c r="AL3665" s="367"/>
    </row>
    <row r="3666" spans="36:38" s="368" customFormat="1" ht="14.15" customHeight="1">
      <c r="AJ3666" s="367"/>
      <c r="AL3666" s="367"/>
    </row>
    <row r="3667" spans="36:38" s="368" customFormat="1" ht="14.15" customHeight="1">
      <c r="AJ3667" s="367"/>
      <c r="AL3667" s="367"/>
    </row>
    <row r="3668" spans="36:38" s="368" customFormat="1" ht="14.15" customHeight="1">
      <c r="AJ3668" s="367"/>
      <c r="AL3668" s="367"/>
    </row>
    <row r="3669" spans="36:38" s="368" customFormat="1" ht="14.15" customHeight="1">
      <c r="AJ3669" s="367"/>
      <c r="AL3669" s="367"/>
    </row>
    <row r="3670" spans="36:38" s="368" customFormat="1" ht="14.15" customHeight="1">
      <c r="AJ3670" s="367"/>
      <c r="AL3670" s="367"/>
    </row>
    <row r="3671" spans="36:38" s="368" customFormat="1" ht="14.15" customHeight="1">
      <c r="AJ3671" s="367"/>
      <c r="AL3671" s="367"/>
    </row>
    <row r="3672" spans="36:38" s="368" customFormat="1" ht="14.15" customHeight="1">
      <c r="AJ3672" s="367"/>
      <c r="AL3672" s="367"/>
    </row>
    <row r="3673" spans="36:38" s="368" customFormat="1" ht="14.15" customHeight="1">
      <c r="AJ3673" s="367"/>
      <c r="AL3673" s="367"/>
    </row>
    <row r="3674" spans="36:38" s="368" customFormat="1" ht="14.15" customHeight="1">
      <c r="AJ3674" s="367"/>
      <c r="AL3674" s="367"/>
    </row>
    <row r="3675" spans="36:38" s="368" customFormat="1" ht="14.15" customHeight="1">
      <c r="AJ3675" s="367"/>
      <c r="AL3675" s="367"/>
    </row>
    <row r="3676" spans="36:38" s="368" customFormat="1" ht="14.15" customHeight="1">
      <c r="AJ3676" s="367"/>
      <c r="AL3676" s="367"/>
    </row>
    <row r="3677" spans="36:38" s="368" customFormat="1" ht="14.15" customHeight="1">
      <c r="AJ3677" s="367"/>
      <c r="AL3677" s="367"/>
    </row>
    <row r="3678" spans="36:38" s="368" customFormat="1" ht="14.15" customHeight="1">
      <c r="AJ3678" s="367"/>
      <c r="AL3678" s="367"/>
    </row>
    <row r="3679" spans="36:38" s="368" customFormat="1" ht="14.15" customHeight="1">
      <c r="AJ3679" s="367"/>
      <c r="AL3679" s="367"/>
    </row>
    <row r="3680" spans="36:38" s="368" customFormat="1" ht="14.15" customHeight="1">
      <c r="AJ3680" s="367"/>
      <c r="AL3680" s="367"/>
    </row>
    <row r="3681" spans="36:38" s="368" customFormat="1" ht="14.15" customHeight="1">
      <c r="AJ3681" s="367"/>
      <c r="AL3681" s="367"/>
    </row>
    <row r="3682" spans="36:38" s="368" customFormat="1" ht="14.15" customHeight="1">
      <c r="AJ3682" s="367"/>
      <c r="AL3682" s="367"/>
    </row>
    <row r="3683" spans="36:38" s="368" customFormat="1" ht="14.15" customHeight="1">
      <c r="AJ3683" s="367"/>
      <c r="AL3683" s="367"/>
    </row>
    <row r="3684" spans="36:38" s="368" customFormat="1" ht="14.15" customHeight="1">
      <c r="AJ3684" s="367"/>
      <c r="AL3684" s="367"/>
    </row>
    <row r="3685" spans="36:38" s="368" customFormat="1" ht="14.15" customHeight="1">
      <c r="AJ3685" s="367"/>
      <c r="AL3685" s="367"/>
    </row>
    <row r="3686" spans="36:38" s="368" customFormat="1" ht="14.15" customHeight="1">
      <c r="AJ3686" s="367"/>
      <c r="AL3686" s="367"/>
    </row>
    <row r="3687" spans="36:38" s="368" customFormat="1" ht="14.15" customHeight="1">
      <c r="AJ3687" s="367"/>
      <c r="AL3687" s="367"/>
    </row>
    <row r="3688" spans="36:38" s="368" customFormat="1" ht="14.15" customHeight="1">
      <c r="AJ3688" s="367"/>
      <c r="AL3688" s="367"/>
    </row>
    <row r="3689" spans="36:38" s="368" customFormat="1" ht="14.15" customHeight="1">
      <c r="AJ3689" s="367"/>
      <c r="AL3689" s="367"/>
    </row>
    <row r="3690" spans="36:38" s="368" customFormat="1" ht="14.15" customHeight="1">
      <c r="AJ3690" s="367"/>
      <c r="AL3690" s="367"/>
    </row>
    <row r="3691" spans="36:38" s="368" customFormat="1" ht="14.15" customHeight="1">
      <c r="AJ3691" s="367"/>
      <c r="AL3691" s="367"/>
    </row>
    <row r="3692" spans="36:38" s="368" customFormat="1" ht="14.15" customHeight="1">
      <c r="AJ3692" s="367"/>
      <c r="AL3692" s="367"/>
    </row>
    <row r="3693" spans="36:38" s="368" customFormat="1" ht="14.15" customHeight="1">
      <c r="AJ3693" s="367"/>
      <c r="AL3693" s="367"/>
    </row>
    <row r="3694" spans="36:38" s="368" customFormat="1" ht="14.15" customHeight="1">
      <c r="AJ3694" s="367"/>
      <c r="AL3694" s="367"/>
    </row>
    <row r="3695" spans="36:38" s="368" customFormat="1" ht="14.15" customHeight="1">
      <c r="AJ3695" s="367"/>
      <c r="AL3695" s="367"/>
    </row>
    <row r="3696" spans="36:38" s="368" customFormat="1" ht="14.15" customHeight="1">
      <c r="AJ3696" s="367"/>
      <c r="AL3696" s="367"/>
    </row>
    <row r="3697" spans="36:38" s="368" customFormat="1" ht="14.15" customHeight="1">
      <c r="AJ3697" s="367"/>
      <c r="AL3697" s="367"/>
    </row>
    <row r="3698" spans="36:38" s="368" customFormat="1" ht="14.15" customHeight="1">
      <c r="AJ3698" s="367"/>
      <c r="AL3698" s="367"/>
    </row>
    <row r="3699" spans="36:38" s="368" customFormat="1" ht="14.15" customHeight="1">
      <c r="AJ3699" s="367"/>
      <c r="AL3699" s="367"/>
    </row>
    <row r="3700" spans="36:38" s="368" customFormat="1" ht="14.15" customHeight="1">
      <c r="AJ3700" s="367"/>
      <c r="AL3700" s="367"/>
    </row>
    <row r="3701" spans="36:38" s="368" customFormat="1" ht="14.15" customHeight="1">
      <c r="AJ3701" s="367"/>
      <c r="AL3701" s="367"/>
    </row>
    <row r="3702" spans="36:38" s="368" customFormat="1" ht="14.15" customHeight="1">
      <c r="AJ3702" s="367"/>
      <c r="AL3702" s="367"/>
    </row>
    <row r="3703" spans="36:38" s="368" customFormat="1" ht="14.15" customHeight="1">
      <c r="AJ3703" s="367"/>
      <c r="AL3703" s="367"/>
    </row>
    <row r="3704" spans="36:38" s="368" customFormat="1" ht="14.15" customHeight="1">
      <c r="AJ3704" s="367"/>
      <c r="AL3704" s="367"/>
    </row>
    <row r="3705" spans="36:38" s="368" customFormat="1" ht="14.15" customHeight="1">
      <c r="AJ3705" s="367"/>
      <c r="AL3705" s="367"/>
    </row>
    <row r="3706" spans="36:38" s="368" customFormat="1" ht="14.15" customHeight="1">
      <c r="AJ3706" s="367"/>
      <c r="AL3706" s="367"/>
    </row>
    <row r="3707" spans="36:38" s="368" customFormat="1" ht="14.15" customHeight="1">
      <c r="AJ3707" s="367"/>
      <c r="AL3707" s="367"/>
    </row>
    <row r="3708" spans="36:38" s="368" customFormat="1" ht="14.15" customHeight="1">
      <c r="AJ3708" s="367"/>
      <c r="AL3708" s="367"/>
    </row>
    <row r="3709" spans="36:38" s="368" customFormat="1" ht="14.15" customHeight="1">
      <c r="AJ3709" s="367"/>
      <c r="AL3709" s="367"/>
    </row>
    <row r="3710" spans="36:38" s="368" customFormat="1" ht="14.15" customHeight="1">
      <c r="AJ3710" s="367"/>
      <c r="AL3710" s="367"/>
    </row>
    <row r="3711" spans="36:38" s="368" customFormat="1" ht="14.15" customHeight="1">
      <c r="AJ3711" s="367"/>
      <c r="AL3711" s="367"/>
    </row>
    <row r="3712" spans="36:38" s="368" customFormat="1" ht="14.15" customHeight="1">
      <c r="AJ3712" s="367"/>
      <c r="AL3712" s="367"/>
    </row>
    <row r="3713" spans="36:38" s="368" customFormat="1" ht="14.15" customHeight="1">
      <c r="AJ3713" s="367"/>
      <c r="AL3713" s="367"/>
    </row>
    <row r="3714" spans="36:38" s="368" customFormat="1" ht="14.15" customHeight="1">
      <c r="AJ3714" s="367"/>
      <c r="AL3714" s="367"/>
    </row>
    <row r="3715" spans="36:38" s="368" customFormat="1" ht="14.15" customHeight="1">
      <c r="AJ3715" s="367"/>
      <c r="AL3715" s="367"/>
    </row>
    <row r="3716" spans="36:38" s="368" customFormat="1" ht="14.15" customHeight="1">
      <c r="AJ3716" s="367"/>
      <c r="AL3716" s="367"/>
    </row>
    <row r="3717" spans="36:38" s="368" customFormat="1" ht="14.15" customHeight="1">
      <c r="AJ3717" s="367"/>
      <c r="AL3717" s="367"/>
    </row>
    <row r="3718" spans="36:38" s="368" customFormat="1" ht="14.15" customHeight="1">
      <c r="AJ3718" s="367"/>
      <c r="AL3718" s="367"/>
    </row>
    <row r="3719" spans="36:38" s="368" customFormat="1" ht="14.15" customHeight="1">
      <c r="AJ3719" s="367"/>
      <c r="AL3719" s="367"/>
    </row>
    <row r="3720" spans="36:38" s="368" customFormat="1" ht="14.15" customHeight="1">
      <c r="AJ3720" s="367"/>
      <c r="AL3720" s="367"/>
    </row>
    <row r="3721" spans="36:38" s="368" customFormat="1" ht="14.15" customHeight="1">
      <c r="AJ3721" s="367"/>
      <c r="AL3721" s="367"/>
    </row>
    <row r="3722" spans="36:38" s="368" customFormat="1" ht="14.15" customHeight="1">
      <c r="AJ3722" s="367"/>
      <c r="AL3722" s="367"/>
    </row>
    <row r="3723" spans="36:38" s="368" customFormat="1" ht="14.15" customHeight="1">
      <c r="AJ3723" s="367"/>
      <c r="AL3723" s="367"/>
    </row>
    <row r="3724" spans="36:38" s="368" customFormat="1" ht="14.15" customHeight="1">
      <c r="AJ3724" s="367"/>
      <c r="AL3724" s="367"/>
    </row>
    <row r="3725" spans="36:38" s="368" customFormat="1" ht="14.15" customHeight="1">
      <c r="AJ3725" s="367"/>
      <c r="AL3725" s="367"/>
    </row>
    <row r="3726" spans="36:38" s="368" customFormat="1" ht="14.15" customHeight="1">
      <c r="AJ3726" s="367"/>
      <c r="AL3726" s="367"/>
    </row>
    <row r="3727" spans="36:38" s="368" customFormat="1" ht="14.15" customHeight="1">
      <c r="AJ3727" s="367"/>
      <c r="AL3727" s="367"/>
    </row>
    <row r="3728" spans="36:38" s="368" customFormat="1" ht="14.15" customHeight="1">
      <c r="AJ3728" s="367"/>
      <c r="AL3728" s="367"/>
    </row>
    <row r="3729" spans="36:38" s="368" customFormat="1" ht="14.15" customHeight="1">
      <c r="AJ3729" s="367"/>
      <c r="AL3729" s="367"/>
    </row>
    <row r="3730" spans="36:38" s="368" customFormat="1" ht="14.15" customHeight="1">
      <c r="AJ3730" s="367"/>
      <c r="AL3730" s="367"/>
    </row>
    <row r="3731" spans="36:38" s="368" customFormat="1" ht="14.15" customHeight="1">
      <c r="AJ3731" s="367"/>
      <c r="AL3731" s="367"/>
    </row>
    <row r="3732" spans="36:38" s="368" customFormat="1" ht="14.15" customHeight="1">
      <c r="AJ3732" s="367"/>
      <c r="AL3732" s="367"/>
    </row>
    <row r="3733" spans="36:38" s="368" customFormat="1" ht="14.15" customHeight="1">
      <c r="AJ3733" s="367"/>
      <c r="AL3733" s="367"/>
    </row>
    <row r="3734" spans="36:38" s="368" customFormat="1" ht="14.15" customHeight="1">
      <c r="AJ3734" s="367"/>
      <c r="AL3734" s="367"/>
    </row>
    <row r="3735" spans="36:38" s="368" customFormat="1" ht="14.15" customHeight="1">
      <c r="AJ3735" s="367"/>
      <c r="AL3735" s="367"/>
    </row>
    <row r="3736" spans="36:38" s="368" customFormat="1" ht="14.15" customHeight="1">
      <c r="AJ3736" s="367"/>
      <c r="AL3736" s="367"/>
    </row>
    <row r="3737" spans="36:38" s="368" customFormat="1" ht="14.15" customHeight="1">
      <c r="AJ3737" s="367"/>
      <c r="AL3737" s="367"/>
    </row>
    <row r="3738" spans="36:38" s="368" customFormat="1" ht="14.15" customHeight="1">
      <c r="AJ3738" s="367"/>
      <c r="AL3738" s="367"/>
    </row>
    <row r="3739" spans="36:38" s="368" customFormat="1" ht="14.15" customHeight="1">
      <c r="AJ3739" s="367"/>
      <c r="AL3739" s="367"/>
    </row>
    <row r="3740" spans="36:38" s="368" customFormat="1" ht="14.15" customHeight="1">
      <c r="AJ3740" s="367"/>
      <c r="AL3740" s="367"/>
    </row>
    <row r="3741" spans="36:38" s="368" customFormat="1" ht="14.15" customHeight="1">
      <c r="AJ3741" s="367"/>
      <c r="AL3741" s="367"/>
    </row>
    <row r="3742" spans="36:38" s="368" customFormat="1" ht="14.15" customHeight="1">
      <c r="AJ3742" s="367"/>
      <c r="AL3742" s="367"/>
    </row>
    <row r="3743" spans="36:38" s="368" customFormat="1" ht="14.15" customHeight="1">
      <c r="AJ3743" s="367"/>
      <c r="AL3743" s="367"/>
    </row>
    <row r="3744" spans="36:38" s="368" customFormat="1" ht="14.15" customHeight="1">
      <c r="AJ3744" s="367"/>
      <c r="AL3744" s="367"/>
    </row>
    <row r="3745" spans="36:38" s="368" customFormat="1" ht="14.15" customHeight="1">
      <c r="AJ3745" s="367"/>
      <c r="AL3745" s="367"/>
    </row>
    <row r="3746" spans="36:38" s="368" customFormat="1" ht="14.15" customHeight="1">
      <c r="AJ3746" s="367"/>
      <c r="AL3746" s="367"/>
    </row>
    <row r="3747" spans="36:38" s="368" customFormat="1" ht="14.15" customHeight="1">
      <c r="AJ3747" s="367"/>
      <c r="AL3747" s="367"/>
    </row>
    <row r="3748" spans="36:38" s="368" customFormat="1" ht="14.15" customHeight="1">
      <c r="AJ3748" s="367"/>
      <c r="AL3748" s="367"/>
    </row>
    <row r="3749" spans="36:38" s="368" customFormat="1" ht="14.15" customHeight="1">
      <c r="AJ3749" s="367"/>
      <c r="AL3749" s="367"/>
    </row>
    <row r="3750" spans="36:38" s="368" customFormat="1" ht="14.15" customHeight="1">
      <c r="AJ3750" s="367"/>
      <c r="AL3750" s="367"/>
    </row>
    <row r="3751" spans="36:38" s="368" customFormat="1" ht="14.15" customHeight="1">
      <c r="AJ3751" s="367"/>
      <c r="AL3751" s="367"/>
    </row>
    <row r="3752" spans="36:38" s="368" customFormat="1" ht="14.15" customHeight="1">
      <c r="AJ3752" s="367"/>
      <c r="AL3752" s="367"/>
    </row>
    <row r="3753" spans="36:38" s="368" customFormat="1" ht="14.15" customHeight="1">
      <c r="AJ3753" s="367"/>
      <c r="AL3753" s="367"/>
    </row>
    <row r="3754" spans="36:38" s="368" customFormat="1" ht="14.15" customHeight="1">
      <c r="AJ3754" s="367"/>
      <c r="AL3754" s="367"/>
    </row>
    <row r="3755" spans="36:38" s="368" customFormat="1" ht="14.15" customHeight="1">
      <c r="AJ3755" s="367"/>
      <c r="AL3755" s="367"/>
    </row>
    <row r="3756" spans="36:38" s="368" customFormat="1" ht="14.15" customHeight="1">
      <c r="AJ3756" s="367"/>
      <c r="AL3756" s="367"/>
    </row>
    <row r="3757" spans="36:38" s="368" customFormat="1" ht="14.15" customHeight="1">
      <c r="AJ3757" s="367"/>
      <c r="AL3757" s="367"/>
    </row>
    <row r="3758" spans="36:38" s="368" customFormat="1" ht="14.15" customHeight="1">
      <c r="AJ3758" s="367"/>
      <c r="AL3758" s="367"/>
    </row>
    <row r="3759" spans="36:38" s="368" customFormat="1" ht="14.15" customHeight="1">
      <c r="AJ3759" s="367"/>
      <c r="AL3759" s="367"/>
    </row>
    <row r="3760" spans="36:38" s="368" customFormat="1" ht="14.15" customHeight="1">
      <c r="AJ3760" s="367"/>
      <c r="AL3760" s="367"/>
    </row>
    <row r="3761" spans="36:38" s="368" customFormat="1" ht="14.15" customHeight="1">
      <c r="AJ3761" s="367"/>
      <c r="AL3761" s="367"/>
    </row>
    <row r="3762" spans="36:38" s="368" customFormat="1" ht="14.15" customHeight="1">
      <c r="AJ3762" s="367"/>
      <c r="AL3762" s="367"/>
    </row>
    <row r="3763" spans="36:38" s="368" customFormat="1" ht="14.15" customHeight="1">
      <c r="AJ3763" s="367"/>
      <c r="AL3763" s="367"/>
    </row>
    <row r="3764" spans="36:38" s="368" customFormat="1" ht="14.15" customHeight="1">
      <c r="AJ3764" s="367"/>
      <c r="AL3764" s="367"/>
    </row>
    <row r="3765" spans="36:38" s="368" customFormat="1" ht="14.15" customHeight="1">
      <c r="AJ3765" s="367"/>
      <c r="AL3765" s="367"/>
    </row>
    <row r="3766" spans="36:38" s="368" customFormat="1" ht="14.15" customHeight="1">
      <c r="AJ3766" s="367"/>
      <c r="AL3766" s="367"/>
    </row>
    <row r="3767" spans="36:38" s="368" customFormat="1" ht="14.15" customHeight="1">
      <c r="AJ3767" s="367"/>
      <c r="AL3767" s="367"/>
    </row>
    <row r="3768" spans="36:38" s="368" customFormat="1" ht="14.15" customHeight="1">
      <c r="AJ3768" s="367"/>
      <c r="AL3768" s="367"/>
    </row>
    <row r="3769" spans="36:38" s="368" customFormat="1" ht="14.15" customHeight="1">
      <c r="AJ3769" s="367"/>
      <c r="AL3769" s="367"/>
    </row>
    <row r="3770" spans="36:38" s="368" customFormat="1" ht="14.15" customHeight="1">
      <c r="AJ3770" s="367"/>
      <c r="AL3770" s="367"/>
    </row>
    <row r="3771" spans="36:38" s="368" customFormat="1" ht="14.15" customHeight="1">
      <c r="AJ3771" s="367"/>
      <c r="AL3771" s="367"/>
    </row>
    <row r="3772" spans="36:38" s="368" customFormat="1" ht="14.15" customHeight="1">
      <c r="AJ3772" s="367"/>
      <c r="AL3772" s="367"/>
    </row>
    <row r="3773" spans="36:38" s="368" customFormat="1" ht="14.15" customHeight="1">
      <c r="AJ3773" s="367"/>
      <c r="AL3773" s="367"/>
    </row>
    <row r="3774" spans="36:38" s="368" customFormat="1" ht="14.15" customHeight="1">
      <c r="AJ3774" s="367"/>
      <c r="AL3774" s="367"/>
    </row>
    <row r="3775" spans="36:38" s="368" customFormat="1" ht="14.15" customHeight="1">
      <c r="AJ3775" s="367"/>
      <c r="AL3775" s="367"/>
    </row>
    <row r="3776" spans="36:38" s="368" customFormat="1" ht="14.15" customHeight="1">
      <c r="AJ3776" s="367"/>
      <c r="AL3776" s="367"/>
    </row>
    <row r="3777" spans="36:38" s="368" customFormat="1" ht="14.15" customHeight="1">
      <c r="AJ3777" s="367"/>
      <c r="AL3777" s="367"/>
    </row>
    <row r="3778" spans="36:38" s="368" customFormat="1" ht="14.15" customHeight="1">
      <c r="AJ3778" s="367"/>
      <c r="AL3778" s="367"/>
    </row>
    <row r="3779" spans="36:38" s="368" customFormat="1" ht="14.15" customHeight="1">
      <c r="AJ3779" s="367"/>
      <c r="AL3779" s="367"/>
    </row>
    <row r="3780" spans="36:38" s="368" customFormat="1" ht="14.15" customHeight="1">
      <c r="AJ3780" s="367"/>
      <c r="AL3780" s="367"/>
    </row>
    <row r="3781" spans="36:38" s="368" customFormat="1" ht="14.15" customHeight="1">
      <c r="AJ3781" s="367"/>
      <c r="AL3781" s="367"/>
    </row>
    <row r="3782" spans="36:38" s="368" customFormat="1" ht="14.15" customHeight="1">
      <c r="AJ3782" s="367"/>
      <c r="AL3782" s="367"/>
    </row>
    <row r="3783" spans="36:38" s="368" customFormat="1" ht="14.15" customHeight="1">
      <c r="AJ3783" s="367"/>
      <c r="AL3783" s="367"/>
    </row>
    <row r="3784" spans="36:38" s="368" customFormat="1" ht="14.15" customHeight="1">
      <c r="AJ3784" s="367"/>
      <c r="AL3784" s="367"/>
    </row>
    <row r="3785" spans="36:38" s="368" customFormat="1" ht="14.15" customHeight="1">
      <c r="AJ3785" s="367"/>
      <c r="AL3785" s="367"/>
    </row>
    <row r="3786" spans="36:38" s="368" customFormat="1" ht="14.15" customHeight="1">
      <c r="AJ3786" s="367"/>
      <c r="AL3786" s="367"/>
    </row>
    <row r="3787" spans="36:38" s="368" customFormat="1" ht="14.15" customHeight="1">
      <c r="AJ3787" s="367"/>
      <c r="AL3787" s="367"/>
    </row>
    <row r="3788" spans="36:38" s="368" customFormat="1" ht="14.15" customHeight="1">
      <c r="AJ3788" s="367"/>
      <c r="AL3788" s="367"/>
    </row>
    <row r="3789" spans="36:38" s="368" customFormat="1" ht="14.15" customHeight="1">
      <c r="AJ3789" s="367"/>
      <c r="AL3789" s="367"/>
    </row>
    <row r="3790" spans="36:38" s="368" customFormat="1" ht="14.15" customHeight="1">
      <c r="AJ3790" s="367"/>
      <c r="AL3790" s="367"/>
    </row>
    <row r="3791" spans="36:38" s="368" customFormat="1" ht="14.15" customHeight="1">
      <c r="AJ3791" s="367"/>
      <c r="AL3791" s="367"/>
    </row>
    <row r="3792" spans="36:38" s="368" customFormat="1" ht="14.15" customHeight="1">
      <c r="AJ3792" s="367"/>
      <c r="AL3792" s="367"/>
    </row>
    <row r="3793" spans="36:38" s="368" customFormat="1" ht="14.15" customHeight="1">
      <c r="AJ3793" s="367"/>
      <c r="AL3793" s="367"/>
    </row>
    <row r="3794" spans="36:38" s="368" customFormat="1" ht="14.15" customHeight="1">
      <c r="AJ3794" s="367"/>
      <c r="AL3794" s="367"/>
    </row>
    <row r="3795" spans="36:38" s="368" customFormat="1" ht="14.15" customHeight="1">
      <c r="AJ3795" s="367"/>
      <c r="AL3795" s="367"/>
    </row>
    <row r="3796" spans="36:38" s="368" customFormat="1" ht="14.15" customHeight="1">
      <c r="AJ3796" s="367"/>
      <c r="AL3796" s="367"/>
    </row>
    <row r="3797" spans="36:38" s="368" customFormat="1" ht="14.15" customHeight="1">
      <c r="AJ3797" s="367"/>
      <c r="AL3797" s="367"/>
    </row>
    <row r="3798" spans="36:38" s="368" customFormat="1" ht="14.15" customHeight="1">
      <c r="AJ3798" s="367"/>
      <c r="AL3798" s="367"/>
    </row>
    <row r="3799" spans="36:38" s="368" customFormat="1" ht="14.15" customHeight="1">
      <c r="AJ3799" s="367"/>
      <c r="AL3799" s="367"/>
    </row>
    <row r="3800" spans="36:38" s="368" customFormat="1" ht="14.15" customHeight="1">
      <c r="AJ3800" s="367"/>
      <c r="AL3800" s="367"/>
    </row>
    <row r="3801" spans="36:38" s="368" customFormat="1" ht="14.15" customHeight="1">
      <c r="AJ3801" s="367"/>
      <c r="AL3801" s="367"/>
    </row>
    <row r="3802" spans="36:38" s="368" customFormat="1" ht="14.15" customHeight="1">
      <c r="AJ3802" s="367"/>
      <c r="AL3802" s="367"/>
    </row>
    <row r="3803" spans="36:38" s="368" customFormat="1" ht="14.15" customHeight="1">
      <c r="AJ3803" s="367"/>
      <c r="AL3803" s="367"/>
    </row>
    <row r="3804" spans="36:38" s="368" customFormat="1" ht="14.15" customHeight="1">
      <c r="AJ3804" s="367"/>
      <c r="AL3804" s="367"/>
    </row>
    <row r="3805" spans="36:38" s="368" customFormat="1" ht="14.15" customHeight="1">
      <c r="AJ3805" s="367"/>
      <c r="AL3805" s="367"/>
    </row>
    <row r="3806" spans="36:38" s="368" customFormat="1" ht="14.15" customHeight="1">
      <c r="AJ3806" s="367"/>
      <c r="AL3806" s="367"/>
    </row>
    <row r="3807" spans="36:38" s="368" customFormat="1" ht="14.15" customHeight="1">
      <c r="AJ3807" s="367"/>
      <c r="AL3807" s="367"/>
    </row>
    <row r="3808" spans="36:38" s="368" customFormat="1" ht="14.15" customHeight="1">
      <c r="AJ3808" s="367"/>
      <c r="AL3808" s="367"/>
    </row>
    <row r="3809" spans="36:38" s="368" customFormat="1" ht="14.15" customHeight="1">
      <c r="AJ3809" s="367"/>
      <c r="AL3809" s="367"/>
    </row>
    <row r="3810" spans="36:38" s="368" customFormat="1" ht="14.15" customHeight="1">
      <c r="AJ3810" s="367"/>
      <c r="AL3810" s="367"/>
    </row>
    <row r="3811" spans="36:38" s="368" customFormat="1" ht="14.15" customHeight="1">
      <c r="AJ3811" s="367"/>
      <c r="AL3811" s="367"/>
    </row>
    <row r="3812" spans="36:38" s="368" customFormat="1" ht="14.15" customHeight="1">
      <c r="AJ3812" s="367"/>
      <c r="AL3812" s="367"/>
    </row>
    <row r="3813" spans="36:38" s="368" customFormat="1" ht="14.15" customHeight="1">
      <c r="AJ3813" s="367"/>
      <c r="AL3813" s="367"/>
    </row>
    <row r="3814" spans="36:38" s="368" customFormat="1" ht="14.15" customHeight="1">
      <c r="AJ3814" s="367"/>
      <c r="AL3814" s="367"/>
    </row>
    <row r="3815" spans="36:38" s="368" customFormat="1" ht="14.15" customHeight="1">
      <c r="AJ3815" s="367"/>
      <c r="AL3815" s="367"/>
    </row>
    <row r="3816" spans="36:38" s="368" customFormat="1" ht="14.15" customHeight="1">
      <c r="AJ3816" s="367"/>
      <c r="AL3816" s="367"/>
    </row>
    <row r="3817" spans="36:38" s="368" customFormat="1" ht="14.15" customHeight="1">
      <c r="AJ3817" s="367"/>
      <c r="AL3817" s="367"/>
    </row>
    <row r="3818" spans="36:38" s="368" customFormat="1" ht="14.15" customHeight="1">
      <c r="AJ3818" s="367"/>
      <c r="AL3818" s="367"/>
    </row>
    <row r="3819" spans="36:38" s="368" customFormat="1" ht="14.15" customHeight="1">
      <c r="AJ3819" s="367"/>
      <c r="AL3819" s="367"/>
    </row>
    <row r="3820" spans="36:38" s="368" customFormat="1" ht="14.15" customHeight="1">
      <c r="AJ3820" s="367"/>
      <c r="AL3820" s="367"/>
    </row>
    <row r="3821" spans="36:38" s="368" customFormat="1" ht="14.15" customHeight="1">
      <c r="AJ3821" s="367"/>
      <c r="AL3821" s="367"/>
    </row>
    <row r="3822" spans="36:38" s="368" customFormat="1" ht="14.15" customHeight="1">
      <c r="AJ3822" s="367"/>
      <c r="AL3822" s="367"/>
    </row>
    <row r="3823" spans="36:38" s="368" customFormat="1" ht="14.15" customHeight="1">
      <c r="AJ3823" s="367"/>
      <c r="AL3823" s="367"/>
    </row>
    <row r="3824" spans="36:38" s="368" customFormat="1" ht="14.15" customHeight="1">
      <c r="AJ3824" s="367"/>
      <c r="AL3824" s="367"/>
    </row>
    <row r="3825" spans="36:38" s="368" customFormat="1" ht="14.15" customHeight="1">
      <c r="AJ3825" s="367"/>
      <c r="AL3825" s="367"/>
    </row>
    <row r="3826" spans="36:38" s="368" customFormat="1" ht="14.15" customHeight="1">
      <c r="AJ3826" s="367"/>
      <c r="AL3826" s="367"/>
    </row>
    <row r="3827" spans="36:38" s="368" customFormat="1" ht="14.15" customHeight="1">
      <c r="AJ3827" s="367"/>
      <c r="AL3827" s="367"/>
    </row>
    <row r="3828" spans="36:38" s="368" customFormat="1" ht="14.15" customHeight="1">
      <c r="AJ3828" s="367"/>
      <c r="AL3828" s="367"/>
    </row>
    <row r="3829" spans="36:38" s="368" customFormat="1" ht="14.15" customHeight="1">
      <c r="AJ3829" s="367"/>
      <c r="AL3829" s="367"/>
    </row>
    <row r="3830" spans="36:38" s="368" customFormat="1" ht="14.15" customHeight="1">
      <c r="AJ3830" s="367"/>
      <c r="AL3830" s="367"/>
    </row>
    <row r="3831" spans="36:38" s="368" customFormat="1" ht="14.15" customHeight="1">
      <c r="AJ3831" s="367"/>
      <c r="AL3831" s="367"/>
    </row>
    <row r="3832" spans="36:38" s="368" customFormat="1" ht="14.15" customHeight="1">
      <c r="AJ3832" s="367"/>
      <c r="AL3832" s="367"/>
    </row>
    <row r="3833" spans="36:38" s="368" customFormat="1" ht="14.15" customHeight="1">
      <c r="AJ3833" s="367"/>
      <c r="AL3833" s="367"/>
    </row>
    <row r="3834" spans="36:38" s="368" customFormat="1" ht="14.15" customHeight="1">
      <c r="AJ3834" s="367"/>
      <c r="AL3834" s="367"/>
    </row>
    <row r="3835" spans="36:38" s="368" customFormat="1" ht="14.15" customHeight="1">
      <c r="AJ3835" s="367"/>
      <c r="AL3835" s="367"/>
    </row>
    <row r="3836" spans="36:38" s="368" customFormat="1" ht="14.15" customHeight="1">
      <c r="AJ3836" s="367"/>
      <c r="AL3836" s="367"/>
    </row>
    <row r="3837" spans="36:38" s="368" customFormat="1" ht="14.15" customHeight="1">
      <c r="AJ3837" s="367"/>
      <c r="AL3837" s="367"/>
    </row>
    <row r="3838" spans="36:38" s="368" customFormat="1" ht="14.15" customHeight="1">
      <c r="AJ3838" s="367"/>
      <c r="AL3838" s="367"/>
    </row>
    <row r="3839" spans="36:38" s="368" customFormat="1" ht="14.15" customHeight="1">
      <c r="AJ3839" s="367"/>
      <c r="AL3839" s="367"/>
    </row>
    <row r="3840" spans="36:38" s="368" customFormat="1" ht="14.15" customHeight="1">
      <c r="AJ3840" s="367"/>
      <c r="AL3840" s="367"/>
    </row>
    <row r="3841" spans="36:38" s="368" customFormat="1" ht="14.15" customHeight="1">
      <c r="AJ3841" s="367"/>
      <c r="AL3841" s="367"/>
    </row>
    <row r="3842" spans="36:38" s="368" customFormat="1" ht="14.15" customHeight="1">
      <c r="AJ3842" s="367"/>
      <c r="AL3842" s="367"/>
    </row>
    <row r="3843" spans="36:38" s="368" customFormat="1" ht="14.15" customHeight="1">
      <c r="AJ3843" s="367"/>
      <c r="AL3843" s="367"/>
    </row>
    <row r="3844" spans="36:38" s="368" customFormat="1" ht="14.15" customHeight="1">
      <c r="AJ3844" s="367"/>
      <c r="AL3844" s="367"/>
    </row>
    <row r="3845" spans="36:38" s="368" customFormat="1" ht="14.15" customHeight="1">
      <c r="AJ3845" s="367"/>
      <c r="AL3845" s="367"/>
    </row>
    <row r="3846" spans="36:38" s="368" customFormat="1" ht="14.15" customHeight="1">
      <c r="AJ3846" s="367"/>
      <c r="AL3846" s="367"/>
    </row>
    <row r="3847" spans="36:38" s="368" customFormat="1" ht="14.15" customHeight="1">
      <c r="AJ3847" s="367"/>
      <c r="AL3847" s="367"/>
    </row>
    <row r="3848" spans="36:38" s="368" customFormat="1" ht="14.15" customHeight="1">
      <c r="AJ3848" s="367"/>
      <c r="AL3848" s="367"/>
    </row>
    <row r="3849" spans="36:38" s="368" customFormat="1" ht="14.15" customHeight="1">
      <c r="AJ3849" s="367"/>
      <c r="AL3849" s="367"/>
    </row>
    <row r="3850" spans="36:38" s="368" customFormat="1" ht="14.15" customHeight="1">
      <c r="AJ3850" s="367"/>
      <c r="AL3850" s="367"/>
    </row>
    <row r="3851" spans="36:38" s="368" customFormat="1" ht="14.15" customHeight="1">
      <c r="AJ3851" s="367"/>
      <c r="AL3851" s="367"/>
    </row>
    <row r="3852" spans="36:38" s="368" customFormat="1" ht="14.15" customHeight="1">
      <c r="AJ3852" s="367"/>
      <c r="AL3852" s="367"/>
    </row>
    <row r="3853" spans="36:38" s="368" customFormat="1" ht="14.15" customHeight="1">
      <c r="AJ3853" s="367"/>
      <c r="AL3853" s="367"/>
    </row>
    <row r="3854" spans="36:38" s="368" customFormat="1" ht="14.15" customHeight="1">
      <c r="AJ3854" s="367"/>
      <c r="AL3854" s="367"/>
    </row>
    <row r="3855" spans="36:38" s="368" customFormat="1" ht="14.15" customHeight="1">
      <c r="AJ3855" s="367"/>
      <c r="AL3855" s="367"/>
    </row>
    <row r="3856" spans="36:38" s="368" customFormat="1" ht="14.15" customHeight="1">
      <c r="AJ3856" s="367"/>
      <c r="AL3856" s="367"/>
    </row>
    <row r="3857" spans="36:38" s="368" customFormat="1" ht="14.15" customHeight="1">
      <c r="AJ3857" s="367"/>
      <c r="AL3857" s="367"/>
    </row>
    <row r="3858" spans="36:38" s="368" customFormat="1" ht="14.15" customHeight="1">
      <c r="AJ3858" s="367"/>
      <c r="AL3858" s="367"/>
    </row>
    <row r="3859" spans="36:38" s="368" customFormat="1" ht="14.15" customHeight="1">
      <c r="AJ3859" s="367"/>
      <c r="AL3859" s="367"/>
    </row>
    <row r="3860" spans="36:38" s="368" customFormat="1" ht="14.15" customHeight="1">
      <c r="AJ3860" s="367"/>
      <c r="AL3860" s="367"/>
    </row>
    <row r="3861" spans="36:38" s="368" customFormat="1" ht="14.15" customHeight="1">
      <c r="AJ3861" s="367"/>
      <c r="AL3861" s="367"/>
    </row>
    <row r="3862" spans="36:38" s="368" customFormat="1" ht="14.15" customHeight="1">
      <c r="AJ3862" s="367"/>
      <c r="AL3862" s="367"/>
    </row>
    <row r="3863" spans="36:38" s="368" customFormat="1" ht="14.15" customHeight="1">
      <c r="AJ3863" s="367"/>
      <c r="AL3863" s="367"/>
    </row>
    <row r="3864" spans="36:38" s="368" customFormat="1" ht="14.15" customHeight="1">
      <c r="AJ3864" s="367"/>
      <c r="AL3864" s="367"/>
    </row>
    <row r="3865" spans="36:38" s="368" customFormat="1" ht="14.15" customHeight="1">
      <c r="AJ3865" s="367"/>
      <c r="AL3865" s="367"/>
    </row>
    <row r="3866" spans="36:38" s="368" customFormat="1" ht="14.15" customHeight="1">
      <c r="AJ3866" s="367"/>
      <c r="AL3866" s="367"/>
    </row>
    <row r="3867" spans="36:38" s="368" customFormat="1" ht="14.15" customHeight="1">
      <c r="AJ3867" s="367"/>
      <c r="AL3867" s="367"/>
    </row>
    <row r="3868" spans="36:38" s="368" customFormat="1" ht="14.15" customHeight="1">
      <c r="AJ3868" s="367"/>
      <c r="AL3868" s="367"/>
    </row>
    <row r="3869" spans="36:38" s="368" customFormat="1" ht="14.15" customHeight="1">
      <c r="AJ3869" s="367"/>
      <c r="AL3869" s="367"/>
    </row>
    <row r="3870" spans="36:38" s="368" customFormat="1" ht="14.15" customHeight="1">
      <c r="AJ3870" s="367"/>
      <c r="AL3870" s="367"/>
    </row>
    <row r="3871" spans="36:38" s="368" customFormat="1" ht="14.15" customHeight="1">
      <c r="AJ3871" s="367"/>
      <c r="AL3871" s="367"/>
    </row>
    <row r="3872" spans="36:38" s="368" customFormat="1" ht="14.15" customHeight="1">
      <c r="AJ3872" s="367"/>
      <c r="AL3872" s="367"/>
    </row>
    <row r="3873" spans="36:38" s="368" customFormat="1" ht="14.15" customHeight="1">
      <c r="AJ3873" s="367"/>
      <c r="AL3873" s="367"/>
    </row>
    <row r="3874" spans="36:38" s="368" customFormat="1" ht="14.15" customHeight="1">
      <c r="AJ3874" s="367"/>
      <c r="AL3874" s="367"/>
    </row>
    <row r="3875" spans="36:38" s="368" customFormat="1" ht="14.15" customHeight="1">
      <c r="AJ3875" s="367"/>
      <c r="AL3875" s="367"/>
    </row>
    <row r="3876" spans="36:38" s="368" customFormat="1" ht="14.15" customHeight="1">
      <c r="AJ3876" s="367"/>
      <c r="AL3876" s="367"/>
    </row>
    <row r="3877" spans="36:38" s="368" customFormat="1" ht="14.15" customHeight="1">
      <c r="AJ3877" s="367"/>
      <c r="AL3877" s="367"/>
    </row>
    <row r="3878" spans="36:38" s="368" customFormat="1" ht="14.15" customHeight="1">
      <c r="AJ3878" s="367"/>
      <c r="AL3878" s="367"/>
    </row>
    <row r="3879" spans="36:38" s="368" customFormat="1" ht="14.15" customHeight="1">
      <c r="AJ3879" s="367"/>
      <c r="AL3879" s="367"/>
    </row>
    <row r="3880" spans="36:38" s="368" customFormat="1" ht="14.15" customHeight="1">
      <c r="AJ3880" s="367"/>
      <c r="AL3880" s="367"/>
    </row>
    <row r="3881" spans="36:38" s="368" customFormat="1" ht="14.15" customHeight="1">
      <c r="AJ3881" s="367"/>
      <c r="AL3881" s="367"/>
    </row>
    <row r="3882" spans="36:38" s="368" customFormat="1" ht="14.15" customHeight="1">
      <c r="AJ3882" s="367"/>
      <c r="AL3882" s="367"/>
    </row>
    <row r="3883" spans="36:38" s="368" customFormat="1" ht="14.15" customHeight="1">
      <c r="AJ3883" s="367"/>
      <c r="AL3883" s="367"/>
    </row>
    <row r="3884" spans="36:38" s="368" customFormat="1" ht="14.15" customHeight="1">
      <c r="AJ3884" s="367"/>
      <c r="AL3884" s="367"/>
    </row>
    <row r="3885" spans="36:38" s="368" customFormat="1" ht="14.15" customHeight="1">
      <c r="AJ3885" s="367"/>
      <c r="AL3885" s="367"/>
    </row>
    <row r="3886" spans="36:38" s="368" customFormat="1" ht="14.15" customHeight="1">
      <c r="AJ3886" s="367"/>
      <c r="AL3886" s="367"/>
    </row>
    <row r="3887" spans="36:38" s="368" customFormat="1" ht="14.15" customHeight="1">
      <c r="AJ3887" s="367"/>
      <c r="AL3887" s="367"/>
    </row>
    <row r="3888" spans="36:38" s="368" customFormat="1" ht="14.15" customHeight="1">
      <c r="AJ3888" s="367"/>
      <c r="AL3888" s="367"/>
    </row>
    <row r="3889" spans="36:38" s="368" customFormat="1" ht="14.15" customHeight="1">
      <c r="AJ3889" s="367"/>
      <c r="AL3889" s="367"/>
    </row>
    <row r="3890" spans="36:38" s="368" customFormat="1" ht="14.15" customHeight="1">
      <c r="AJ3890" s="367"/>
      <c r="AL3890" s="367"/>
    </row>
    <row r="3891" spans="36:38" s="368" customFormat="1" ht="14.15" customHeight="1">
      <c r="AJ3891" s="367"/>
      <c r="AL3891" s="367"/>
    </row>
    <row r="3892" spans="36:38" s="368" customFormat="1" ht="14.15" customHeight="1">
      <c r="AJ3892" s="367"/>
      <c r="AL3892" s="367"/>
    </row>
    <row r="3893" spans="36:38" s="368" customFormat="1" ht="14.15" customHeight="1">
      <c r="AJ3893" s="367"/>
      <c r="AL3893" s="367"/>
    </row>
    <row r="3894" spans="36:38" s="368" customFormat="1" ht="14.15" customHeight="1">
      <c r="AJ3894" s="367"/>
      <c r="AL3894" s="367"/>
    </row>
    <row r="3895" spans="36:38" s="368" customFormat="1" ht="14.15" customHeight="1">
      <c r="AJ3895" s="367"/>
      <c r="AL3895" s="367"/>
    </row>
    <row r="3896" spans="36:38" s="368" customFormat="1" ht="14.15" customHeight="1">
      <c r="AJ3896" s="367"/>
      <c r="AL3896" s="367"/>
    </row>
    <row r="3897" spans="36:38" s="368" customFormat="1" ht="14.15" customHeight="1">
      <c r="AJ3897" s="367"/>
      <c r="AL3897" s="367"/>
    </row>
    <row r="3898" spans="36:38" s="368" customFormat="1" ht="14.15" customHeight="1">
      <c r="AJ3898" s="367"/>
      <c r="AL3898" s="367"/>
    </row>
    <row r="3899" spans="36:38" s="368" customFormat="1" ht="14.15" customHeight="1">
      <c r="AJ3899" s="367"/>
      <c r="AL3899" s="367"/>
    </row>
    <row r="3900" spans="36:38" s="368" customFormat="1" ht="14.15" customHeight="1">
      <c r="AJ3900" s="367"/>
      <c r="AL3900" s="367"/>
    </row>
    <row r="3901" spans="36:38" s="368" customFormat="1" ht="14.15" customHeight="1">
      <c r="AJ3901" s="367"/>
      <c r="AL3901" s="367"/>
    </row>
    <row r="3902" spans="36:38" s="368" customFormat="1" ht="14.15" customHeight="1">
      <c r="AJ3902" s="367"/>
      <c r="AL3902" s="367"/>
    </row>
    <row r="3903" spans="36:38" s="368" customFormat="1" ht="14.15" customHeight="1">
      <c r="AJ3903" s="367"/>
      <c r="AL3903" s="367"/>
    </row>
    <row r="3904" spans="36:38" s="368" customFormat="1" ht="14.15" customHeight="1">
      <c r="AJ3904" s="367"/>
      <c r="AL3904" s="367"/>
    </row>
    <row r="3905" spans="36:38" s="368" customFormat="1" ht="14.15" customHeight="1">
      <c r="AJ3905" s="367"/>
      <c r="AL3905" s="367"/>
    </row>
    <row r="3906" spans="36:38" s="368" customFormat="1" ht="14.15" customHeight="1">
      <c r="AJ3906" s="367"/>
      <c r="AL3906" s="367"/>
    </row>
    <row r="3907" spans="36:38" s="368" customFormat="1" ht="14.15" customHeight="1">
      <c r="AJ3907" s="367"/>
      <c r="AL3907" s="367"/>
    </row>
    <row r="3908" spans="36:38" s="368" customFormat="1" ht="14.15" customHeight="1">
      <c r="AJ3908" s="367"/>
      <c r="AL3908" s="367"/>
    </row>
    <row r="3909" spans="36:38" s="368" customFormat="1" ht="14.15" customHeight="1">
      <c r="AJ3909" s="367"/>
      <c r="AL3909" s="367"/>
    </row>
    <row r="3910" spans="36:38" s="368" customFormat="1" ht="14.15" customHeight="1">
      <c r="AJ3910" s="367"/>
      <c r="AL3910" s="367"/>
    </row>
    <row r="3911" spans="36:38" s="368" customFormat="1" ht="14.15" customHeight="1">
      <c r="AJ3911" s="367"/>
      <c r="AL3911" s="367"/>
    </row>
    <row r="3912" spans="36:38" s="368" customFormat="1" ht="14.15" customHeight="1">
      <c r="AJ3912" s="367"/>
      <c r="AL3912" s="367"/>
    </row>
    <row r="3913" spans="36:38" s="368" customFormat="1" ht="14.15" customHeight="1">
      <c r="AJ3913" s="367"/>
      <c r="AL3913" s="367"/>
    </row>
    <row r="3914" spans="36:38" s="368" customFormat="1" ht="14.15" customHeight="1">
      <c r="AJ3914" s="367"/>
      <c r="AL3914" s="367"/>
    </row>
    <row r="3915" spans="36:38" s="368" customFormat="1" ht="14.15" customHeight="1">
      <c r="AJ3915" s="367"/>
      <c r="AL3915" s="367"/>
    </row>
    <row r="3916" spans="36:38" s="368" customFormat="1" ht="14.15" customHeight="1">
      <c r="AJ3916" s="367"/>
      <c r="AL3916" s="367"/>
    </row>
    <row r="3917" spans="36:38" s="368" customFormat="1" ht="14.15" customHeight="1">
      <c r="AJ3917" s="367"/>
      <c r="AL3917" s="367"/>
    </row>
    <row r="3918" spans="36:38" s="368" customFormat="1" ht="14.15" customHeight="1">
      <c r="AJ3918" s="367"/>
      <c r="AL3918" s="367"/>
    </row>
    <row r="3919" spans="36:38" s="368" customFormat="1" ht="14.15" customHeight="1">
      <c r="AJ3919" s="367"/>
      <c r="AL3919" s="367"/>
    </row>
    <row r="3920" spans="36:38" s="368" customFormat="1" ht="14.15" customHeight="1">
      <c r="AJ3920" s="367"/>
      <c r="AL3920" s="367"/>
    </row>
    <row r="3921" spans="36:38" s="368" customFormat="1" ht="14.15" customHeight="1">
      <c r="AJ3921" s="367"/>
      <c r="AL3921" s="367"/>
    </row>
    <row r="3922" spans="36:38" s="368" customFormat="1" ht="14.15" customHeight="1">
      <c r="AJ3922" s="367"/>
      <c r="AL3922" s="367"/>
    </row>
    <row r="3923" spans="36:38" s="368" customFormat="1" ht="14.15" customHeight="1">
      <c r="AJ3923" s="367"/>
      <c r="AL3923" s="367"/>
    </row>
    <row r="3924" spans="36:38" s="368" customFormat="1" ht="14.15" customHeight="1">
      <c r="AJ3924" s="367"/>
      <c r="AL3924" s="367"/>
    </row>
    <row r="3925" spans="36:38" s="368" customFormat="1" ht="14.15" customHeight="1">
      <c r="AJ3925" s="367"/>
      <c r="AL3925" s="367"/>
    </row>
    <row r="3926" spans="36:38" s="368" customFormat="1" ht="14.15" customHeight="1">
      <c r="AJ3926" s="367"/>
      <c r="AL3926" s="367"/>
    </row>
    <row r="3927" spans="36:38" s="368" customFormat="1" ht="14.15" customHeight="1">
      <c r="AJ3927" s="367"/>
      <c r="AL3927" s="367"/>
    </row>
    <row r="3928" spans="36:38" s="368" customFormat="1" ht="14.15" customHeight="1">
      <c r="AJ3928" s="367"/>
      <c r="AL3928" s="367"/>
    </row>
    <row r="3929" spans="36:38" s="368" customFormat="1" ht="14.15" customHeight="1">
      <c r="AJ3929" s="367"/>
      <c r="AL3929" s="367"/>
    </row>
    <row r="3930" spans="36:38" s="368" customFormat="1" ht="14.15" customHeight="1">
      <c r="AJ3930" s="367"/>
      <c r="AL3930" s="367"/>
    </row>
    <row r="3931" spans="36:38" s="368" customFormat="1" ht="14.15" customHeight="1">
      <c r="AJ3931" s="367"/>
      <c r="AL3931" s="367"/>
    </row>
    <row r="3932" spans="36:38" s="368" customFormat="1" ht="14.15" customHeight="1">
      <c r="AJ3932" s="367"/>
      <c r="AL3932" s="367"/>
    </row>
    <row r="3933" spans="36:38" s="368" customFormat="1" ht="14.15" customHeight="1">
      <c r="AJ3933" s="367"/>
      <c r="AL3933" s="367"/>
    </row>
    <row r="3934" spans="36:38" s="368" customFormat="1" ht="14.15" customHeight="1">
      <c r="AJ3934" s="367"/>
      <c r="AL3934" s="367"/>
    </row>
    <row r="3935" spans="36:38" s="368" customFormat="1" ht="14.15" customHeight="1">
      <c r="AJ3935" s="367"/>
      <c r="AL3935" s="367"/>
    </row>
    <row r="3936" spans="36:38" s="368" customFormat="1" ht="14.15" customHeight="1">
      <c r="AJ3936" s="367"/>
      <c r="AL3936" s="367"/>
    </row>
    <row r="3937" spans="36:38" s="368" customFormat="1" ht="14.15" customHeight="1">
      <c r="AJ3937" s="367"/>
      <c r="AL3937" s="367"/>
    </row>
    <row r="3938" spans="36:38" s="368" customFormat="1" ht="14.15" customHeight="1">
      <c r="AJ3938" s="367"/>
      <c r="AL3938" s="367"/>
    </row>
    <row r="3939" spans="36:38" s="368" customFormat="1" ht="14.15" customHeight="1">
      <c r="AJ3939" s="367"/>
      <c r="AL3939" s="367"/>
    </row>
    <row r="3940" spans="36:38" s="368" customFormat="1" ht="14.15" customHeight="1">
      <c r="AJ3940" s="367"/>
      <c r="AL3940" s="367"/>
    </row>
    <row r="3941" spans="36:38" s="368" customFormat="1" ht="14.15" customHeight="1">
      <c r="AJ3941" s="367"/>
      <c r="AL3941" s="367"/>
    </row>
    <row r="3942" spans="36:38" s="368" customFormat="1" ht="14.15" customHeight="1">
      <c r="AJ3942" s="367"/>
      <c r="AL3942" s="367"/>
    </row>
    <row r="3943" spans="36:38" s="368" customFormat="1" ht="14.15" customHeight="1">
      <c r="AJ3943" s="367"/>
      <c r="AL3943" s="367"/>
    </row>
    <row r="3944" spans="36:38" s="368" customFormat="1" ht="14.15" customHeight="1">
      <c r="AJ3944" s="367"/>
      <c r="AL3944" s="367"/>
    </row>
    <row r="3945" spans="36:38" s="368" customFormat="1" ht="14.15" customHeight="1">
      <c r="AJ3945" s="367"/>
      <c r="AL3945" s="367"/>
    </row>
    <row r="3946" spans="36:38" s="368" customFormat="1" ht="14.15" customHeight="1">
      <c r="AJ3946" s="367"/>
      <c r="AL3946" s="367"/>
    </row>
    <row r="3947" spans="36:38" s="368" customFormat="1" ht="14.15" customHeight="1">
      <c r="AJ3947" s="367"/>
      <c r="AL3947" s="367"/>
    </row>
    <row r="3948" spans="36:38" s="368" customFormat="1" ht="14.15" customHeight="1">
      <c r="AJ3948" s="367"/>
      <c r="AL3948" s="367"/>
    </row>
    <row r="3949" spans="36:38" s="368" customFormat="1" ht="14.15" customHeight="1">
      <c r="AJ3949" s="367"/>
      <c r="AL3949" s="367"/>
    </row>
    <row r="3950" spans="36:38" s="368" customFormat="1" ht="14.15" customHeight="1">
      <c r="AJ3950" s="367"/>
      <c r="AL3950" s="367"/>
    </row>
    <row r="3951" spans="36:38" s="368" customFormat="1" ht="14.15" customHeight="1">
      <c r="AJ3951" s="367"/>
      <c r="AL3951" s="367"/>
    </row>
    <row r="3952" spans="36:38" s="368" customFormat="1" ht="14.15" customHeight="1">
      <c r="AJ3952" s="367"/>
      <c r="AL3952" s="367"/>
    </row>
    <row r="3953" spans="36:38" s="368" customFormat="1" ht="14.15" customHeight="1">
      <c r="AJ3953" s="367"/>
      <c r="AL3953" s="367"/>
    </row>
    <row r="3954" spans="36:38" s="368" customFormat="1" ht="14.15" customHeight="1">
      <c r="AJ3954" s="367"/>
      <c r="AL3954" s="367"/>
    </row>
    <row r="3955" spans="36:38" s="368" customFormat="1" ht="14.15" customHeight="1">
      <c r="AJ3955" s="367"/>
      <c r="AL3955" s="367"/>
    </row>
    <row r="3956" spans="36:38" s="368" customFormat="1" ht="14.15" customHeight="1">
      <c r="AJ3956" s="367"/>
      <c r="AL3956" s="367"/>
    </row>
    <row r="3957" spans="36:38" s="368" customFormat="1" ht="14.15" customHeight="1">
      <c r="AJ3957" s="367"/>
      <c r="AL3957" s="367"/>
    </row>
    <row r="3958" spans="36:38" s="368" customFormat="1" ht="14.15" customHeight="1">
      <c r="AJ3958" s="367"/>
      <c r="AL3958" s="367"/>
    </row>
    <row r="3959" spans="36:38" s="368" customFormat="1" ht="14.15" customHeight="1">
      <c r="AJ3959" s="367"/>
      <c r="AL3959" s="367"/>
    </row>
    <row r="3960" spans="36:38" s="368" customFormat="1" ht="14.15" customHeight="1">
      <c r="AJ3960" s="367"/>
      <c r="AL3960" s="367"/>
    </row>
    <row r="3961" spans="36:38" s="368" customFormat="1" ht="14.15" customHeight="1">
      <c r="AJ3961" s="367"/>
      <c r="AL3961" s="367"/>
    </row>
    <row r="3962" spans="36:38" s="368" customFormat="1" ht="14.15" customHeight="1">
      <c r="AJ3962" s="367"/>
      <c r="AL3962" s="367"/>
    </row>
    <row r="3963" spans="36:38" s="368" customFormat="1" ht="14.15" customHeight="1">
      <c r="AJ3963" s="367"/>
      <c r="AL3963" s="367"/>
    </row>
    <row r="3964" spans="36:38" s="368" customFormat="1" ht="14.15" customHeight="1">
      <c r="AJ3964" s="367"/>
      <c r="AL3964" s="367"/>
    </row>
    <row r="3965" spans="36:38" s="368" customFormat="1" ht="14.15" customHeight="1">
      <c r="AJ3965" s="367"/>
      <c r="AL3965" s="367"/>
    </row>
    <row r="3966" spans="36:38" s="368" customFormat="1" ht="14.15" customHeight="1">
      <c r="AJ3966" s="367"/>
      <c r="AL3966" s="367"/>
    </row>
    <row r="3967" spans="36:38" s="368" customFormat="1" ht="14.15" customHeight="1">
      <c r="AJ3967" s="367"/>
      <c r="AL3967" s="367"/>
    </row>
    <row r="3968" spans="36:38" s="368" customFormat="1" ht="14.15" customHeight="1">
      <c r="AJ3968" s="367"/>
      <c r="AL3968" s="367"/>
    </row>
    <row r="3969" spans="36:38" s="368" customFormat="1" ht="14.15" customHeight="1">
      <c r="AJ3969" s="367"/>
      <c r="AL3969" s="367"/>
    </row>
    <row r="3970" spans="36:38" s="368" customFormat="1" ht="14.15" customHeight="1">
      <c r="AJ3970" s="367"/>
      <c r="AL3970" s="367"/>
    </row>
    <row r="3971" spans="36:38" s="368" customFormat="1" ht="14.15" customHeight="1">
      <c r="AJ3971" s="367"/>
      <c r="AL3971" s="367"/>
    </row>
    <row r="3972" spans="36:38" s="368" customFormat="1" ht="14.15" customHeight="1">
      <c r="AJ3972" s="367"/>
      <c r="AL3972" s="367"/>
    </row>
    <row r="3973" spans="36:38" s="368" customFormat="1" ht="14.15" customHeight="1">
      <c r="AJ3973" s="367"/>
      <c r="AL3973" s="367"/>
    </row>
    <row r="3974" spans="36:38" s="368" customFormat="1" ht="14.15" customHeight="1">
      <c r="AJ3974" s="367"/>
      <c r="AL3974" s="367"/>
    </row>
    <row r="3975" spans="36:38" s="368" customFormat="1" ht="14.15" customHeight="1">
      <c r="AJ3975" s="367"/>
      <c r="AL3975" s="367"/>
    </row>
    <row r="3976" spans="36:38" s="368" customFormat="1" ht="14.15" customHeight="1">
      <c r="AJ3976" s="367"/>
      <c r="AL3976" s="367"/>
    </row>
    <row r="3977" spans="36:38" s="368" customFormat="1" ht="14.15" customHeight="1">
      <c r="AJ3977" s="367"/>
      <c r="AL3977" s="367"/>
    </row>
    <row r="3978" spans="36:38" s="368" customFormat="1" ht="14.15" customHeight="1">
      <c r="AJ3978" s="367"/>
      <c r="AL3978" s="367"/>
    </row>
    <row r="3979" spans="36:38" s="368" customFormat="1" ht="14.15" customHeight="1">
      <c r="AJ3979" s="367"/>
      <c r="AL3979" s="367"/>
    </row>
    <row r="3980" spans="36:38" s="368" customFormat="1" ht="14.15" customHeight="1">
      <c r="AJ3980" s="367"/>
      <c r="AL3980" s="367"/>
    </row>
    <row r="3981" spans="36:38" s="368" customFormat="1" ht="14.15" customHeight="1">
      <c r="AJ3981" s="367"/>
      <c r="AL3981" s="367"/>
    </row>
    <row r="3982" spans="36:38" s="368" customFormat="1" ht="14.15" customHeight="1">
      <c r="AJ3982" s="367"/>
      <c r="AL3982" s="367"/>
    </row>
    <row r="3983" spans="36:38" s="368" customFormat="1" ht="14.15" customHeight="1">
      <c r="AJ3983" s="367"/>
      <c r="AL3983" s="367"/>
    </row>
    <row r="3984" spans="36:38" s="368" customFormat="1" ht="14.15" customHeight="1">
      <c r="AJ3984" s="367"/>
      <c r="AL3984" s="367"/>
    </row>
    <row r="3985" spans="36:38" s="368" customFormat="1" ht="14.15" customHeight="1">
      <c r="AJ3985" s="367"/>
      <c r="AL3985" s="367"/>
    </row>
    <row r="3986" spans="36:38" s="368" customFormat="1" ht="14.15" customHeight="1">
      <c r="AJ3986" s="367"/>
      <c r="AL3986" s="367"/>
    </row>
    <row r="3987" spans="36:38" s="368" customFormat="1" ht="14.15" customHeight="1">
      <c r="AJ3987" s="367"/>
      <c r="AL3987" s="367"/>
    </row>
    <row r="3988" spans="36:38" s="368" customFormat="1" ht="14.15" customHeight="1">
      <c r="AJ3988" s="367"/>
      <c r="AL3988" s="367"/>
    </row>
    <row r="3989" spans="36:38" s="368" customFormat="1" ht="14.15" customHeight="1">
      <c r="AJ3989" s="367"/>
      <c r="AL3989" s="367"/>
    </row>
    <row r="3990" spans="36:38" s="368" customFormat="1" ht="14.15" customHeight="1">
      <c r="AJ3990" s="367"/>
      <c r="AL3990" s="367"/>
    </row>
    <row r="3991" spans="36:38" s="368" customFormat="1" ht="14.15" customHeight="1">
      <c r="AJ3991" s="367"/>
      <c r="AL3991" s="367"/>
    </row>
    <row r="3992" spans="36:38" s="368" customFormat="1" ht="14.15" customHeight="1">
      <c r="AJ3992" s="367"/>
      <c r="AL3992" s="367"/>
    </row>
    <row r="3993" spans="36:38" s="368" customFormat="1" ht="14.15" customHeight="1">
      <c r="AJ3993" s="367"/>
      <c r="AL3993" s="367"/>
    </row>
    <row r="3994" spans="36:38" s="368" customFormat="1" ht="14.15" customHeight="1">
      <c r="AJ3994" s="367"/>
      <c r="AL3994" s="367"/>
    </row>
    <row r="3995" spans="36:38" s="368" customFormat="1" ht="14.15" customHeight="1">
      <c r="AJ3995" s="367"/>
      <c r="AL3995" s="367"/>
    </row>
    <row r="3996" spans="36:38" s="368" customFormat="1" ht="14.15" customHeight="1">
      <c r="AJ3996" s="367"/>
      <c r="AL3996" s="367"/>
    </row>
    <row r="3997" spans="36:38" s="368" customFormat="1" ht="14.15" customHeight="1">
      <c r="AJ3997" s="367"/>
      <c r="AL3997" s="367"/>
    </row>
    <row r="3998" spans="36:38" s="368" customFormat="1" ht="14.15" customHeight="1">
      <c r="AJ3998" s="367"/>
      <c r="AL3998" s="367"/>
    </row>
    <row r="3999" spans="36:38" s="368" customFormat="1" ht="14.15" customHeight="1">
      <c r="AJ3999" s="367"/>
      <c r="AL3999" s="367"/>
    </row>
    <row r="4000" spans="36:38" s="368" customFormat="1" ht="14.15" customHeight="1">
      <c r="AJ4000" s="367"/>
      <c r="AL4000" s="367"/>
    </row>
    <row r="4001" spans="36:38" s="368" customFormat="1" ht="14.15" customHeight="1">
      <c r="AJ4001" s="367"/>
      <c r="AL4001" s="367"/>
    </row>
    <row r="4002" spans="36:38" s="368" customFormat="1" ht="14.15" customHeight="1">
      <c r="AJ4002" s="367"/>
      <c r="AL4002" s="367"/>
    </row>
    <row r="4003" spans="36:38" s="368" customFormat="1" ht="14.15" customHeight="1">
      <c r="AJ4003" s="367"/>
      <c r="AL4003" s="367"/>
    </row>
    <row r="4004" spans="36:38" s="368" customFormat="1" ht="14.15" customHeight="1">
      <c r="AJ4004" s="367"/>
      <c r="AL4004" s="367"/>
    </row>
    <row r="4005" spans="36:38" s="368" customFormat="1" ht="14.15" customHeight="1">
      <c r="AJ4005" s="367"/>
      <c r="AL4005" s="367"/>
    </row>
    <row r="4006" spans="36:38" s="368" customFormat="1" ht="14.15" customHeight="1">
      <c r="AJ4006" s="367"/>
      <c r="AL4006" s="367"/>
    </row>
    <row r="4007" spans="36:38" s="368" customFormat="1" ht="14.15" customHeight="1">
      <c r="AJ4007" s="367"/>
      <c r="AL4007" s="367"/>
    </row>
    <row r="4008" spans="36:38" s="368" customFormat="1" ht="14.15" customHeight="1">
      <c r="AJ4008" s="367"/>
      <c r="AL4008" s="367"/>
    </row>
    <row r="4009" spans="36:38" s="368" customFormat="1" ht="14.15" customHeight="1">
      <c r="AJ4009" s="367"/>
      <c r="AL4009" s="367"/>
    </row>
    <row r="4010" spans="36:38" s="368" customFormat="1" ht="14.15" customHeight="1">
      <c r="AJ4010" s="367"/>
      <c r="AL4010" s="367"/>
    </row>
    <row r="4011" spans="36:38" s="368" customFormat="1" ht="14.15" customHeight="1">
      <c r="AJ4011" s="367"/>
      <c r="AL4011" s="367"/>
    </row>
    <row r="4012" spans="36:38" s="368" customFormat="1" ht="14.15" customHeight="1">
      <c r="AJ4012" s="367"/>
      <c r="AL4012" s="367"/>
    </row>
    <row r="4013" spans="36:38" s="368" customFormat="1" ht="14.15" customHeight="1">
      <c r="AJ4013" s="367"/>
      <c r="AL4013" s="367"/>
    </row>
    <row r="4014" spans="36:38" s="368" customFormat="1" ht="14.15" customHeight="1">
      <c r="AJ4014" s="367"/>
      <c r="AL4014" s="367"/>
    </row>
    <row r="4015" spans="36:38" s="368" customFormat="1" ht="14.15" customHeight="1">
      <c r="AJ4015" s="367"/>
      <c r="AL4015" s="367"/>
    </row>
    <row r="4016" spans="36:38" s="368" customFormat="1" ht="14.15" customHeight="1">
      <c r="AJ4016" s="367"/>
      <c r="AL4016" s="367"/>
    </row>
    <row r="4017" spans="36:38" s="368" customFormat="1" ht="14.15" customHeight="1">
      <c r="AJ4017" s="367"/>
      <c r="AL4017" s="367"/>
    </row>
    <row r="4018" spans="36:38" s="368" customFormat="1" ht="14.15" customHeight="1">
      <c r="AJ4018" s="367"/>
      <c r="AL4018" s="367"/>
    </row>
    <row r="4019" spans="36:38" s="368" customFormat="1" ht="14.15" customHeight="1">
      <c r="AJ4019" s="367"/>
      <c r="AL4019" s="367"/>
    </row>
    <row r="4020" spans="36:38" s="368" customFormat="1" ht="14.15" customHeight="1">
      <c r="AJ4020" s="367"/>
      <c r="AL4020" s="367"/>
    </row>
    <row r="4021" spans="36:38" s="368" customFormat="1" ht="14.15" customHeight="1">
      <c r="AJ4021" s="367"/>
      <c r="AL4021" s="367"/>
    </row>
    <row r="4022" spans="36:38" s="368" customFormat="1" ht="14.15" customHeight="1">
      <c r="AJ4022" s="367"/>
      <c r="AL4022" s="367"/>
    </row>
    <row r="4023" spans="36:38" s="368" customFormat="1" ht="14.15" customHeight="1">
      <c r="AJ4023" s="367"/>
      <c r="AL4023" s="367"/>
    </row>
    <row r="4024" spans="36:38" s="368" customFormat="1" ht="14.15" customHeight="1">
      <c r="AJ4024" s="367"/>
      <c r="AL4024" s="367"/>
    </row>
    <row r="4025" spans="36:38" s="368" customFormat="1" ht="14.15" customHeight="1">
      <c r="AJ4025" s="367"/>
      <c r="AL4025" s="367"/>
    </row>
    <row r="4026" spans="36:38" s="368" customFormat="1" ht="14.15" customHeight="1">
      <c r="AJ4026" s="367"/>
      <c r="AL4026" s="367"/>
    </row>
    <row r="4027" spans="36:38" s="368" customFormat="1" ht="14.15" customHeight="1">
      <c r="AJ4027" s="367"/>
      <c r="AL4027" s="367"/>
    </row>
    <row r="4028" spans="36:38" s="368" customFormat="1" ht="14.15" customHeight="1">
      <c r="AJ4028" s="367"/>
      <c r="AL4028" s="367"/>
    </row>
    <row r="4029" spans="36:38" s="368" customFormat="1" ht="14.15" customHeight="1">
      <c r="AJ4029" s="367"/>
      <c r="AL4029" s="367"/>
    </row>
    <row r="4030" spans="36:38" s="368" customFormat="1" ht="14.15" customHeight="1">
      <c r="AJ4030" s="367"/>
      <c r="AL4030" s="367"/>
    </row>
    <row r="4031" spans="36:38" s="368" customFormat="1" ht="14.15" customHeight="1">
      <c r="AJ4031" s="367"/>
      <c r="AL4031" s="367"/>
    </row>
    <row r="4032" spans="36:38" s="368" customFormat="1" ht="14.15" customHeight="1">
      <c r="AJ4032" s="367"/>
      <c r="AL4032" s="367"/>
    </row>
    <row r="4033" spans="36:38" s="368" customFormat="1" ht="14.15" customHeight="1">
      <c r="AJ4033" s="367"/>
      <c r="AL4033" s="367"/>
    </row>
    <row r="4034" spans="36:38" s="368" customFormat="1" ht="14.15" customHeight="1">
      <c r="AJ4034" s="367"/>
      <c r="AL4034" s="367"/>
    </row>
    <row r="4035" spans="36:38" s="368" customFormat="1" ht="14.15" customHeight="1">
      <c r="AJ4035" s="367"/>
      <c r="AL4035" s="367"/>
    </row>
    <row r="4036" spans="36:38" s="368" customFormat="1" ht="14.15" customHeight="1">
      <c r="AJ4036" s="367"/>
      <c r="AL4036" s="367"/>
    </row>
    <row r="4037" spans="36:38" s="368" customFormat="1" ht="14.15" customHeight="1">
      <c r="AJ4037" s="367"/>
      <c r="AL4037" s="367"/>
    </row>
    <row r="4038" spans="36:38" s="368" customFormat="1" ht="14.15" customHeight="1">
      <c r="AJ4038" s="367"/>
      <c r="AL4038" s="367"/>
    </row>
    <row r="4039" spans="36:38" s="368" customFormat="1" ht="14.15" customHeight="1">
      <c r="AJ4039" s="367"/>
      <c r="AL4039" s="367"/>
    </row>
    <row r="4040" spans="36:38" s="368" customFormat="1" ht="14.15" customHeight="1">
      <c r="AJ4040" s="367"/>
      <c r="AL4040" s="367"/>
    </row>
    <row r="4041" spans="36:38" s="368" customFormat="1" ht="14.15" customHeight="1">
      <c r="AJ4041" s="367"/>
      <c r="AL4041" s="367"/>
    </row>
    <row r="4042" spans="36:38" s="368" customFormat="1" ht="14.15" customHeight="1">
      <c r="AJ4042" s="367"/>
      <c r="AL4042" s="367"/>
    </row>
    <row r="4043" spans="36:38" s="368" customFormat="1" ht="14.15" customHeight="1">
      <c r="AJ4043" s="367"/>
      <c r="AL4043" s="367"/>
    </row>
    <row r="4044" spans="36:38" s="368" customFormat="1" ht="14.15" customHeight="1">
      <c r="AJ4044" s="367"/>
      <c r="AL4044" s="367"/>
    </row>
    <row r="4045" spans="36:38" s="368" customFormat="1" ht="14.15" customHeight="1">
      <c r="AJ4045" s="367"/>
      <c r="AL4045" s="367"/>
    </row>
    <row r="4046" spans="36:38" s="368" customFormat="1" ht="14.15" customHeight="1">
      <c r="AJ4046" s="367"/>
      <c r="AL4046" s="367"/>
    </row>
    <row r="4047" spans="36:38" s="368" customFormat="1" ht="14.15" customHeight="1">
      <c r="AJ4047" s="367"/>
      <c r="AL4047" s="367"/>
    </row>
    <row r="4048" spans="36:38" s="368" customFormat="1" ht="14.15" customHeight="1">
      <c r="AJ4048" s="367"/>
      <c r="AL4048" s="367"/>
    </row>
    <row r="4049" spans="36:38" s="368" customFormat="1" ht="14.15" customHeight="1">
      <c r="AJ4049" s="367"/>
      <c r="AL4049" s="367"/>
    </row>
    <row r="4050" spans="36:38" s="368" customFormat="1" ht="14.15" customHeight="1">
      <c r="AJ4050" s="367"/>
      <c r="AL4050" s="367"/>
    </row>
    <row r="4051" spans="36:38" s="368" customFormat="1" ht="14.15" customHeight="1">
      <c r="AJ4051" s="367"/>
      <c r="AL4051" s="367"/>
    </row>
    <row r="4052" spans="36:38" s="368" customFormat="1" ht="14.15" customHeight="1">
      <c r="AJ4052" s="367"/>
      <c r="AL4052" s="367"/>
    </row>
    <row r="4053" spans="36:38" s="368" customFormat="1" ht="14.15" customHeight="1">
      <c r="AJ4053" s="367"/>
      <c r="AL4053" s="367"/>
    </row>
    <row r="4054" spans="36:38" s="368" customFormat="1" ht="14.15" customHeight="1">
      <c r="AJ4054" s="367"/>
      <c r="AL4054" s="367"/>
    </row>
    <row r="4055" spans="36:38" s="368" customFormat="1" ht="14.15" customHeight="1">
      <c r="AJ4055" s="367"/>
      <c r="AL4055" s="367"/>
    </row>
    <row r="4056" spans="36:38" s="368" customFormat="1" ht="14.15" customHeight="1">
      <c r="AJ4056" s="367"/>
      <c r="AL4056" s="367"/>
    </row>
    <row r="4057" spans="36:38" s="368" customFormat="1" ht="14.15" customHeight="1">
      <c r="AJ4057" s="367"/>
      <c r="AL4057" s="367"/>
    </row>
    <row r="4058" spans="36:38" s="368" customFormat="1" ht="14.15" customHeight="1">
      <c r="AJ4058" s="367"/>
      <c r="AL4058" s="367"/>
    </row>
    <row r="4059" spans="36:38" s="368" customFormat="1" ht="14.15" customHeight="1">
      <c r="AJ4059" s="367"/>
      <c r="AL4059" s="367"/>
    </row>
    <row r="4060" spans="36:38" s="368" customFormat="1" ht="14.15" customHeight="1">
      <c r="AJ4060" s="367"/>
      <c r="AL4060" s="367"/>
    </row>
    <row r="4061" spans="36:38" s="368" customFormat="1" ht="14.15" customHeight="1">
      <c r="AJ4061" s="367"/>
      <c r="AL4061" s="367"/>
    </row>
    <row r="4062" spans="36:38" s="368" customFormat="1" ht="14.15" customHeight="1">
      <c r="AJ4062" s="367"/>
      <c r="AL4062" s="367"/>
    </row>
    <row r="4063" spans="36:38" s="368" customFormat="1" ht="14.15" customHeight="1">
      <c r="AJ4063" s="367"/>
      <c r="AL4063" s="367"/>
    </row>
    <row r="4064" spans="36:38" s="368" customFormat="1" ht="14.15" customHeight="1">
      <c r="AJ4064" s="367"/>
      <c r="AL4064" s="367"/>
    </row>
    <row r="4065" spans="36:38" s="368" customFormat="1" ht="14.15" customHeight="1">
      <c r="AJ4065" s="367"/>
      <c r="AL4065" s="367"/>
    </row>
    <row r="4066" spans="36:38" s="368" customFormat="1" ht="14.15" customHeight="1">
      <c r="AJ4066" s="367"/>
      <c r="AL4066" s="367"/>
    </row>
    <row r="4067" spans="36:38" s="368" customFormat="1" ht="14.15" customHeight="1">
      <c r="AJ4067" s="367"/>
      <c r="AL4067" s="367"/>
    </row>
    <row r="4068" spans="36:38" s="368" customFormat="1" ht="14.15" customHeight="1">
      <c r="AJ4068" s="367"/>
      <c r="AL4068" s="367"/>
    </row>
    <row r="4069" spans="36:38" s="368" customFormat="1" ht="14.15" customHeight="1">
      <c r="AJ4069" s="367"/>
      <c r="AL4069" s="367"/>
    </row>
    <row r="4070" spans="36:38" s="368" customFormat="1" ht="14.15" customHeight="1">
      <c r="AJ4070" s="367"/>
      <c r="AL4070" s="367"/>
    </row>
    <row r="4071" spans="36:38" s="368" customFormat="1" ht="14.15" customHeight="1">
      <c r="AJ4071" s="367"/>
      <c r="AL4071" s="367"/>
    </row>
    <row r="4072" spans="36:38" s="368" customFormat="1" ht="14.15" customHeight="1">
      <c r="AJ4072" s="367"/>
      <c r="AL4072" s="367"/>
    </row>
    <row r="4073" spans="36:38" s="368" customFormat="1" ht="14.15" customHeight="1">
      <c r="AJ4073" s="367"/>
      <c r="AL4073" s="367"/>
    </row>
    <row r="4074" spans="36:38" s="368" customFormat="1" ht="14.15" customHeight="1">
      <c r="AJ4074" s="367"/>
      <c r="AL4074" s="367"/>
    </row>
    <row r="4075" spans="36:38" s="368" customFormat="1" ht="14.15" customHeight="1">
      <c r="AJ4075" s="367"/>
      <c r="AL4075" s="367"/>
    </row>
    <row r="4076" spans="36:38" s="368" customFormat="1" ht="14.15" customHeight="1">
      <c r="AJ4076" s="367"/>
      <c r="AL4076" s="367"/>
    </row>
    <row r="4077" spans="36:38" s="368" customFormat="1" ht="14.15" customHeight="1">
      <c r="AJ4077" s="367"/>
      <c r="AL4077" s="367"/>
    </row>
    <row r="4078" spans="36:38" s="368" customFormat="1" ht="14.15" customHeight="1">
      <c r="AJ4078" s="367"/>
      <c r="AL4078" s="367"/>
    </row>
    <row r="4079" spans="36:38" s="368" customFormat="1" ht="14.15" customHeight="1">
      <c r="AJ4079" s="367"/>
      <c r="AL4079" s="367"/>
    </row>
    <row r="4080" spans="36:38" s="368" customFormat="1" ht="14.15" customHeight="1">
      <c r="AJ4080" s="367"/>
      <c r="AL4080" s="367"/>
    </row>
    <row r="4081" spans="36:38" s="368" customFormat="1" ht="14.15" customHeight="1">
      <c r="AJ4081" s="367"/>
      <c r="AL4081" s="367"/>
    </row>
    <row r="4082" spans="36:38" s="368" customFormat="1" ht="14.15" customHeight="1">
      <c r="AJ4082" s="367"/>
      <c r="AL4082" s="367"/>
    </row>
    <row r="4083" spans="36:38" s="368" customFormat="1" ht="14.15" customHeight="1">
      <c r="AJ4083" s="367"/>
      <c r="AL4083" s="367"/>
    </row>
    <row r="4084" spans="36:38" s="368" customFormat="1" ht="14.15" customHeight="1">
      <c r="AJ4084" s="367"/>
      <c r="AL4084" s="367"/>
    </row>
    <row r="4085" spans="36:38" s="368" customFormat="1" ht="14.15" customHeight="1">
      <c r="AJ4085" s="367"/>
      <c r="AL4085" s="367"/>
    </row>
    <row r="4086" spans="36:38" s="368" customFormat="1" ht="14.15" customHeight="1">
      <c r="AJ4086" s="367"/>
      <c r="AL4086" s="367"/>
    </row>
    <row r="4087" spans="36:38" s="368" customFormat="1" ht="14.15" customHeight="1">
      <c r="AJ4087" s="367"/>
      <c r="AL4087" s="367"/>
    </row>
    <row r="4088" spans="36:38" s="368" customFormat="1" ht="14.15" customHeight="1">
      <c r="AJ4088" s="367"/>
      <c r="AL4088" s="367"/>
    </row>
    <row r="4089" spans="36:38" s="368" customFormat="1" ht="14.15" customHeight="1">
      <c r="AJ4089" s="367"/>
      <c r="AL4089" s="367"/>
    </row>
    <row r="4090" spans="36:38" s="368" customFormat="1" ht="14.15" customHeight="1">
      <c r="AJ4090" s="367"/>
      <c r="AL4090" s="367"/>
    </row>
    <row r="4091" spans="36:38" s="368" customFormat="1" ht="14.15" customHeight="1">
      <c r="AJ4091" s="367"/>
      <c r="AL4091" s="367"/>
    </row>
    <row r="4092" spans="36:38" s="368" customFormat="1" ht="14.15" customHeight="1">
      <c r="AJ4092" s="367"/>
      <c r="AL4092" s="367"/>
    </row>
    <row r="4093" spans="36:38" s="368" customFormat="1" ht="14.15" customHeight="1">
      <c r="AJ4093" s="367"/>
      <c r="AL4093" s="367"/>
    </row>
    <row r="4094" spans="36:38" s="368" customFormat="1" ht="14.15" customHeight="1">
      <c r="AJ4094" s="367"/>
      <c r="AL4094" s="367"/>
    </row>
    <row r="4095" spans="36:38" s="368" customFormat="1" ht="14.15" customHeight="1">
      <c r="AJ4095" s="367"/>
      <c r="AL4095" s="367"/>
    </row>
    <row r="4096" spans="36:38" s="368" customFormat="1" ht="14.15" customHeight="1">
      <c r="AJ4096" s="367"/>
      <c r="AL4096" s="367"/>
    </row>
    <row r="4097" spans="36:38" s="368" customFormat="1" ht="14.15" customHeight="1">
      <c r="AJ4097" s="367"/>
      <c r="AL4097" s="367"/>
    </row>
    <row r="4098" spans="36:38" s="368" customFormat="1" ht="14.15" customHeight="1">
      <c r="AJ4098" s="367"/>
      <c r="AL4098" s="367"/>
    </row>
    <row r="4099" spans="36:38" s="368" customFormat="1" ht="14.15" customHeight="1">
      <c r="AJ4099" s="367"/>
      <c r="AL4099" s="367"/>
    </row>
    <row r="4100" spans="36:38" s="368" customFormat="1" ht="14.15" customHeight="1">
      <c r="AJ4100" s="367"/>
      <c r="AL4100" s="367"/>
    </row>
    <row r="4101" spans="36:38" s="368" customFormat="1" ht="14.15" customHeight="1">
      <c r="AJ4101" s="367"/>
      <c r="AL4101" s="367"/>
    </row>
    <row r="4102" spans="36:38" s="368" customFormat="1" ht="14.15" customHeight="1">
      <c r="AJ4102" s="367"/>
      <c r="AL4102" s="367"/>
    </row>
    <row r="4103" spans="36:38" s="368" customFormat="1" ht="14.15" customHeight="1">
      <c r="AJ4103" s="367"/>
      <c r="AL4103" s="367"/>
    </row>
    <row r="4104" spans="36:38" s="368" customFormat="1" ht="14.15" customHeight="1">
      <c r="AJ4104" s="367"/>
      <c r="AL4104" s="367"/>
    </row>
    <row r="4105" spans="36:38" s="368" customFormat="1" ht="14.15" customHeight="1">
      <c r="AJ4105" s="367"/>
      <c r="AL4105" s="367"/>
    </row>
    <row r="4106" spans="36:38" s="368" customFormat="1" ht="14.15" customHeight="1">
      <c r="AJ4106" s="367"/>
      <c r="AL4106" s="367"/>
    </row>
    <row r="4107" spans="36:38" s="368" customFormat="1" ht="14.15" customHeight="1">
      <c r="AJ4107" s="367"/>
      <c r="AL4107" s="367"/>
    </row>
    <row r="4108" spans="36:38" s="368" customFormat="1" ht="14.15" customHeight="1">
      <c r="AJ4108" s="367"/>
      <c r="AL4108" s="367"/>
    </row>
    <row r="4109" spans="36:38" s="368" customFormat="1" ht="14.15" customHeight="1">
      <c r="AJ4109" s="367"/>
      <c r="AL4109" s="367"/>
    </row>
    <row r="4110" spans="36:38" s="368" customFormat="1" ht="14.15" customHeight="1">
      <c r="AJ4110" s="367"/>
      <c r="AL4110" s="367"/>
    </row>
    <row r="4111" spans="36:38" s="368" customFormat="1" ht="14.15" customHeight="1">
      <c r="AJ4111" s="367"/>
      <c r="AL4111" s="367"/>
    </row>
    <row r="4112" spans="36:38" s="368" customFormat="1" ht="14.15" customHeight="1">
      <c r="AJ4112" s="367"/>
      <c r="AL4112" s="367"/>
    </row>
    <row r="4113" spans="36:38" s="368" customFormat="1" ht="14.15" customHeight="1">
      <c r="AJ4113" s="367"/>
      <c r="AL4113" s="367"/>
    </row>
    <row r="4114" spans="36:38" s="368" customFormat="1" ht="14.15" customHeight="1">
      <c r="AJ4114" s="367"/>
      <c r="AL4114" s="367"/>
    </row>
    <row r="4115" spans="36:38" s="368" customFormat="1" ht="14.15" customHeight="1">
      <c r="AJ4115" s="367"/>
      <c r="AL4115" s="367"/>
    </row>
    <row r="4116" spans="36:38" s="368" customFormat="1" ht="14.15" customHeight="1">
      <c r="AJ4116" s="367"/>
      <c r="AL4116" s="367"/>
    </row>
    <row r="4117" spans="36:38" s="368" customFormat="1" ht="14.15" customHeight="1">
      <c r="AJ4117" s="367"/>
      <c r="AL4117" s="367"/>
    </row>
    <row r="4118" spans="36:38" s="368" customFormat="1" ht="14.15" customHeight="1">
      <c r="AJ4118" s="367"/>
      <c r="AL4118" s="367"/>
    </row>
    <row r="4119" spans="36:38" s="368" customFormat="1" ht="14.15" customHeight="1">
      <c r="AJ4119" s="367"/>
      <c r="AL4119" s="367"/>
    </row>
    <row r="4120" spans="36:38" s="368" customFormat="1" ht="14.15" customHeight="1">
      <c r="AJ4120" s="367"/>
      <c r="AL4120" s="367"/>
    </row>
    <row r="4121" spans="36:38" s="368" customFormat="1" ht="14.15" customHeight="1">
      <c r="AJ4121" s="367"/>
      <c r="AL4121" s="367"/>
    </row>
    <row r="4122" spans="36:38" s="368" customFormat="1" ht="14.15" customHeight="1">
      <c r="AJ4122" s="367"/>
      <c r="AL4122" s="367"/>
    </row>
    <row r="4123" spans="36:38" s="368" customFormat="1" ht="14.15" customHeight="1">
      <c r="AJ4123" s="367"/>
      <c r="AL4123" s="367"/>
    </row>
    <row r="4124" spans="36:38" s="368" customFormat="1" ht="14.15" customHeight="1">
      <c r="AJ4124" s="367"/>
      <c r="AL4124" s="367"/>
    </row>
    <row r="4125" spans="36:38" s="368" customFormat="1" ht="14.15" customHeight="1">
      <c r="AJ4125" s="367"/>
      <c r="AL4125" s="367"/>
    </row>
    <row r="4126" spans="36:38" s="368" customFormat="1" ht="14.15" customHeight="1">
      <c r="AJ4126" s="367"/>
      <c r="AL4126" s="367"/>
    </row>
    <row r="4127" spans="36:38" s="368" customFormat="1" ht="14.15" customHeight="1">
      <c r="AJ4127" s="367"/>
      <c r="AL4127" s="367"/>
    </row>
    <row r="4128" spans="36:38" s="368" customFormat="1" ht="14.15" customHeight="1">
      <c r="AJ4128" s="367"/>
      <c r="AL4128" s="367"/>
    </row>
    <row r="4129" spans="36:38" s="368" customFormat="1" ht="14.15" customHeight="1">
      <c r="AJ4129" s="367"/>
      <c r="AL4129" s="367"/>
    </row>
    <row r="4130" spans="36:38" s="368" customFormat="1" ht="14.15" customHeight="1">
      <c r="AJ4130" s="367"/>
      <c r="AL4130" s="367"/>
    </row>
    <row r="4131" spans="36:38" s="368" customFormat="1" ht="14.15" customHeight="1">
      <c r="AJ4131" s="367"/>
      <c r="AL4131" s="367"/>
    </row>
    <row r="4132" spans="36:38" s="368" customFormat="1" ht="14.15" customHeight="1">
      <c r="AJ4132" s="367"/>
      <c r="AL4132" s="367"/>
    </row>
    <row r="4133" spans="36:38" s="368" customFormat="1" ht="14.15" customHeight="1">
      <c r="AJ4133" s="367"/>
      <c r="AL4133" s="367"/>
    </row>
    <row r="4134" spans="36:38" s="368" customFormat="1" ht="14.15" customHeight="1">
      <c r="AJ4134" s="367"/>
      <c r="AL4134" s="367"/>
    </row>
    <row r="4135" spans="36:38" s="368" customFormat="1" ht="14.15" customHeight="1">
      <c r="AJ4135" s="367"/>
      <c r="AL4135" s="367"/>
    </row>
    <row r="4136" spans="36:38" s="368" customFormat="1" ht="14.15" customHeight="1">
      <c r="AJ4136" s="367"/>
      <c r="AL4136" s="367"/>
    </row>
    <row r="4137" spans="36:38" s="368" customFormat="1" ht="14.15" customHeight="1">
      <c r="AJ4137" s="367"/>
      <c r="AL4137" s="367"/>
    </row>
    <row r="4138" spans="36:38" s="368" customFormat="1" ht="14.15" customHeight="1">
      <c r="AJ4138" s="367"/>
      <c r="AL4138" s="367"/>
    </row>
    <row r="4139" spans="36:38" s="368" customFormat="1" ht="14.15" customHeight="1">
      <c r="AJ4139" s="367"/>
      <c r="AL4139" s="367"/>
    </row>
    <row r="4140" spans="36:38" s="368" customFormat="1" ht="14.15" customHeight="1">
      <c r="AJ4140" s="367"/>
      <c r="AL4140" s="367"/>
    </row>
    <row r="4141" spans="36:38" s="368" customFormat="1" ht="14.15" customHeight="1">
      <c r="AJ4141" s="367"/>
      <c r="AL4141" s="367"/>
    </row>
    <row r="4142" spans="36:38" s="368" customFormat="1" ht="14.15" customHeight="1">
      <c r="AJ4142" s="367"/>
      <c r="AL4142" s="367"/>
    </row>
    <row r="4143" spans="36:38" s="368" customFormat="1" ht="14.15" customHeight="1">
      <c r="AJ4143" s="367"/>
      <c r="AL4143" s="367"/>
    </row>
    <row r="4144" spans="36:38" s="368" customFormat="1" ht="14.15" customHeight="1">
      <c r="AJ4144" s="367"/>
      <c r="AL4144" s="367"/>
    </row>
    <row r="4145" spans="36:38" s="368" customFormat="1" ht="14.15" customHeight="1">
      <c r="AJ4145" s="367"/>
      <c r="AL4145" s="367"/>
    </row>
    <row r="4146" spans="36:38" s="368" customFormat="1" ht="14.15" customHeight="1">
      <c r="AJ4146" s="367"/>
      <c r="AL4146" s="367"/>
    </row>
    <row r="4147" spans="36:38" s="368" customFormat="1" ht="14.15" customHeight="1">
      <c r="AJ4147" s="367"/>
      <c r="AL4147" s="367"/>
    </row>
    <row r="4148" spans="36:38" s="368" customFormat="1" ht="14.15" customHeight="1">
      <c r="AJ4148" s="367"/>
      <c r="AL4148" s="367"/>
    </row>
    <row r="4149" spans="36:38" s="368" customFormat="1" ht="14.15" customHeight="1">
      <c r="AJ4149" s="367"/>
      <c r="AL4149" s="367"/>
    </row>
    <row r="4150" spans="36:38" s="368" customFormat="1" ht="14.15" customHeight="1">
      <c r="AJ4150" s="367"/>
      <c r="AL4150" s="367"/>
    </row>
    <row r="4151" spans="36:38" s="368" customFormat="1" ht="14.15" customHeight="1">
      <c r="AJ4151" s="367"/>
      <c r="AL4151" s="367"/>
    </row>
    <row r="4152" spans="36:38" s="368" customFormat="1" ht="14.15" customHeight="1">
      <c r="AJ4152" s="367"/>
      <c r="AL4152" s="367"/>
    </row>
    <row r="4153" spans="36:38" s="368" customFormat="1" ht="14.15" customHeight="1">
      <c r="AJ4153" s="367"/>
      <c r="AL4153" s="367"/>
    </row>
    <row r="4154" spans="36:38" s="368" customFormat="1" ht="14.15" customHeight="1">
      <c r="AJ4154" s="367"/>
      <c r="AL4154" s="367"/>
    </row>
    <row r="4155" spans="36:38" s="368" customFormat="1" ht="14.15" customHeight="1">
      <c r="AJ4155" s="367"/>
      <c r="AL4155" s="367"/>
    </row>
    <row r="4156" spans="36:38" s="368" customFormat="1" ht="14.15" customHeight="1">
      <c r="AJ4156" s="367"/>
      <c r="AL4156" s="367"/>
    </row>
    <row r="4157" spans="36:38" s="368" customFormat="1" ht="14.15" customHeight="1">
      <c r="AJ4157" s="367"/>
      <c r="AL4157" s="367"/>
    </row>
    <row r="4158" spans="36:38" s="368" customFormat="1" ht="14.15" customHeight="1">
      <c r="AJ4158" s="367"/>
      <c r="AL4158" s="367"/>
    </row>
    <row r="4159" spans="36:38" s="368" customFormat="1" ht="14.15" customHeight="1">
      <c r="AJ4159" s="367"/>
      <c r="AL4159" s="367"/>
    </row>
    <row r="4160" spans="36:38" s="368" customFormat="1" ht="14.15" customHeight="1">
      <c r="AJ4160" s="367"/>
      <c r="AL4160" s="367"/>
    </row>
    <row r="4161" spans="36:38" s="368" customFormat="1" ht="14.15" customHeight="1">
      <c r="AJ4161" s="367"/>
      <c r="AL4161" s="367"/>
    </row>
    <row r="4162" spans="36:38" s="368" customFormat="1" ht="14.15" customHeight="1">
      <c r="AJ4162" s="367"/>
      <c r="AL4162" s="367"/>
    </row>
    <row r="4163" spans="36:38" s="368" customFormat="1" ht="14.15" customHeight="1">
      <c r="AJ4163" s="367"/>
      <c r="AL4163" s="367"/>
    </row>
    <row r="4164" spans="36:38" s="368" customFormat="1" ht="14.15" customHeight="1">
      <c r="AJ4164" s="367"/>
      <c r="AL4164" s="367"/>
    </row>
    <row r="4165" spans="36:38" s="368" customFormat="1" ht="14.15" customHeight="1">
      <c r="AJ4165" s="367"/>
      <c r="AL4165" s="367"/>
    </row>
    <row r="4166" spans="36:38" s="368" customFormat="1" ht="14.15" customHeight="1">
      <c r="AJ4166" s="367"/>
      <c r="AL4166" s="367"/>
    </row>
    <row r="4167" spans="36:38" s="368" customFormat="1" ht="14.15" customHeight="1">
      <c r="AJ4167" s="367"/>
      <c r="AL4167" s="367"/>
    </row>
    <row r="4168" spans="36:38" s="368" customFormat="1" ht="14.15" customHeight="1">
      <c r="AJ4168" s="367"/>
      <c r="AL4168" s="367"/>
    </row>
    <row r="4169" spans="36:38" s="368" customFormat="1" ht="14.15" customHeight="1">
      <c r="AJ4169" s="367"/>
      <c r="AL4169" s="367"/>
    </row>
    <row r="4170" spans="36:38" s="368" customFormat="1" ht="14.15" customHeight="1">
      <c r="AJ4170" s="367"/>
      <c r="AL4170" s="367"/>
    </row>
    <row r="4171" spans="36:38" s="368" customFormat="1" ht="14.15" customHeight="1">
      <c r="AJ4171" s="367"/>
      <c r="AL4171" s="367"/>
    </row>
    <row r="4172" spans="36:38" s="368" customFormat="1" ht="14.15" customHeight="1">
      <c r="AJ4172" s="367"/>
      <c r="AL4172" s="367"/>
    </row>
    <row r="4173" spans="36:38" s="368" customFormat="1" ht="14.15" customHeight="1">
      <c r="AJ4173" s="367"/>
      <c r="AL4173" s="367"/>
    </row>
    <row r="4174" spans="36:38" s="368" customFormat="1" ht="14.15" customHeight="1">
      <c r="AJ4174" s="367"/>
      <c r="AL4174" s="367"/>
    </row>
    <row r="4175" spans="36:38" s="368" customFormat="1" ht="14.15" customHeight="1">
      <c r="AJ4175" s="367"/>
      <c r="AL4175" s="367"/>
    </row>
    <row r="4176" spans="36:38" s="368" customFormat="1" ht="14.15" customHeight="1">
      <c r="AJ4176" s="367"/>
      <c r="AL4176" s="367"/>
    </row>
    <row r="4177" spans="36:38" s="368" customFormat="1" ht="14.15" customHeight="1">
      <c r="AJ4177" s="367"/>
      <c r="AL4177" s="367"/>
    </row>
    <row r="4178" spans="36:38" s="368" customFormat="1" ht="14.15" customHeight="1">
      <c r="AJ4178" s="367"/>
      <c r="AL4178" s="367"/>
    </row>
    <row r="4179" spans="36:38" s="368" customFormat="1" ht="14.15" customHeight="1">
      <c r="AJ4179" s="367"/>
      <c r="AL4179" s="367"/>
    </row>
    <row r="4180" spans="36:38" s="368" customFormat="1" ht="14.15" customHeight="1">
      <c r="AJ4180" s="367"/>
      <c r="AL4180" s="367"/>
    </row>
    <row r="4181" spans="36:38" s="368" customFormat="1" ht="14.15" customHeight="1">
      <c r="AJ4181" s="367"/>
      <c r="AL4181" s="367"/>
    </row>
    <row r="4182" spans="36:38" s="368" customFormat="1" ht="14.15" customHeight="1">
      <c r="AJ4182" s="367"/>
      <c r="AL4182" s="367"/>
    </row>
    <row r="4183" spans="36:38" s="368" customFormat="1" ht="14.15" customHeight="1">
      <c r="AJ4183" s="367"/>
      <c r="AL4183" s="367"/>
    </row>
    <row r="4184" spans="36:38" s="368" customFormat="1" ht="14.15" customHeight="1">
      <c r="AJ4184" s="367"/>
      <c r="AL4184" s="367"/>
    </row>
    <row r="4185" spans="36:38" s="368" customFormat="1" ht="14.15" customHeight="1">
      <c r="AJ4185" s="367"/>
      <c r="AL4185" s="367"/>
    </row>
    <row r="4186" spans="36:38" s="368" customFormat="1" ht="14.15" customHeight="1">
      <c r="AJ4186" s="367"/>
      <c r="AL4186" s="367"/>
    </row>
    <row r="4187" spans="36:38" s="368" customFormat="1" ht="14.15" customHeight="1">
      <c r="AJ4187" s="367"/>
      <c r="AL4187" s="367"/>
    </row>
    <row r="4188" spans="36:38" s="368" customFormat="1" ht="14.15" customHeight="1">
      <c r="AJ4188" s="367"/>
      <c r="AL4188" s="367"/>
    </row>
    <row r="4189" spans="36:38" s="368" customFormat="1" ht="14.15" customHeight="1">
      <c r="AJ4189" s="367"/>
      <c r="AL4189" s="367"/>
    </row>
    <row r="4190" spans="36:38" s="368" customFormat="1" ht="14.15" customHeight="1">
      <c r="AJ4190" s="367"/>
      <c r="AL4190" s="367"/>
    </row>
    <row r="4191" spans="36:38" s="368" customFormat="1" ht="14.15" customHeight="1">
      <c r="AJ4191" s="367"/>
      <c r="AL4191" s="367"/>
    </row>
    <row r="4192" spans="36:38" s="368" customFormat="1" ht="14.15" customHeight="1">
      <c r="AJ4192" s="367"/>
      <c r="AL4192" s="367"/>
    </row>
    <row r="4193" spans="36:38" s="368" customFormat="1" ht="14.15" customHeight="1">
      <c r="AJ4193" s="367"/>
      <c r="AL4193" s="367"/>
    </row>
    <row r="4194" spans="36:38" s="368" customFormat="1" ht="14.15" customHeight="1">
      <c r="AJ4194" s="367"/>
      <c r="AL4194" s="367"/>
    </row>
    <row r="4195" spans="36:38" s="368" customFormat="1" ht="14.15" customHeight="1">
      <c r="AJ4195" s="367"/>
      <c r="AL4195" s="367"/>
    </row>
    <row r="4196" spans="36:38" s="368" customFormat="1" ht="14.15" customHeight="1">
      <c r="AJ4196" s="367"/>
      <c r="AL4196" s="367"/>
    </row>
    <row r="4197" spans="36:38" s="368" customFormat="1" ht="14.15" customHeight="1">
      <c r="AJ4197" s="367"/>
      <c r="AL4197" s="367"/>
    </row>
    <row r="4198" spans="36:38" s="368" customFormat="1" ht="14.15" customHeight="1">
      <c r="AJ4198" s="367"/>
      <c r="AL4198" s="367"/>
    </row>
    <row r="4199" spans="36:38" s="368" customFormat="1" ht="14.15" customHeight="1">
      <c r="AJ4199" s="367"/>
      <c r="AL4199" s="367"/>
    </row>
    <row r="4200" spans="36:38" s="368" customFormat="1" ht="14.15" customHeight="1">
      <c r="AJ4200" s="367"/>
      <c r="AL4200" s="367"/>
    </row>
    <row r="4201" spans="36:38" s="368" customFormat="1" ht="14.15" customHeight="1">
      <c r="AJ4201" s="367"/>
      <c r="AL4201" s="367"/>
    </row>
    <row r="4202" spans="36:38" s="368" customFormat="1" ht="14.15" customHeight="1">
      <c r="AJ4202" s="367"/>
      <c r="AL4202" s="367"/>
    </row>
    <row r="4203" spans="36:38" s="368" customFormat="1" ht="14.15" customHeight="1">
      <c r="AJ4203" s="367"/>
      <c r="AL4203" s="367"/>
    </row>
    <row r="4204" spans="36:38" s="368" customFormat="1" ht="14.15" customHeight="1">
      <c r="AJ4204" s="367"/>
      <c r="AL4204" s="367"/>
    </row>
    <row r="4205" spans="36:38" s="368" customFormat="1" ht="14.15" customHeight="1">
      <c r="AJ4205" s="367"/>
      <c r="AL4205" s="367"/>
    </row>
    <row r="4206" spans="36:38" s="368" customFormat="1" ht="14.15" customHeight="1">
      <c r="AJ4206" s="367"/>
      <c r="AL4206" s="367"/>
    </row>
    <row r="4207" spans="36:38" s="368" customFormat="1" ht="14.15" customHeight="1">
      <c r="AJ4207" s="367"/>
      <c r="AL4207" s="367"/>
    </row>
    <row r="4208" spans="36:38" s="368" customFormat="1" ht="14.15" customHeight="1">
      <c r="AJ4208" s="367"/>
      <c r="AL4208" s="367"/>
    </row>
    <row r="4209" spans="36:38" s="368" customFormat="1" ht="14.15" customHeight="1">
      <c r="AJ4209" s="367"/>
      <c r="AL4209" s="367"/>
    </row>
    <row r="4210" spans="36:38" s="368" customFormat="1" ht="14.15" customHeight="1">
      <c r="AJ4210" s="367"/>
      <c r="AL4210" s="367"/>
    </row>
    <row r="4211" spans="36:38" s="368" customFormat="1" ht="14.15" customHeight="1">
      <c r="AJ4211" s="367"/>
      <c r="AL4211" s="367"/>
    </row>
    <row r="4212" spans="36:38" s="368" customFormat="1" ht="14.15" customHeight="1">
      <c r="AJ4212" s="367"/>
      <c r="AL4212" s="367"/>
    </row>
    <row r="4213" spans="36:38" s="368" customFormat="1" ht="14.15" customHeight="1">
      <c r="AJ4213" s="367"/>
      <c r="AL4213" s="367"/>
    </row>
    <row r="4214" spans="36:38" s="368" customFormat="1" ht="14.15" customHeight="1">
      <c r="AJ4214" s="367"/>
      <c r="AL4214" s="367"/>
    </row>
    <row r="4215" spans="36:38" s="368" customFormat="1" ht="14.15" customHeight="1">
      <c r="AJ4215" s="367"/>
      <c r="AL4215" s="367"/>
    </row>
    <row r="4216" spans="36:38" s="368" customFormat="1" ht="14.15" customHeight="1">
      <c r="AJ4216" s="367"/>
      <c r="AL4216" s="367"/>
    </row>
    <row r="4217" spans="36:38" s="368" customFormat="1" ht="14.15" customHeight="1">
      <c r="AJ4217" s="367"/>
      <c r="AL4217" s="367"/>
    </row>
    <row r="4218" spans="36:38" s="368" customFormat="1" ht="14.15" customHeight="1">
      <c r="AJ4218" s="367"/>
      <c r="AL4218" s="367"/>
    </row>
    <row r="4219" spans="36:38" s="368" customFormat="1" ht="14.15" customHeight="1">
      <c r="AJ4219" s="367"/>
      <c r="AL4219" s="367"/>
    </row>
    <row r="4220" spans="36:38" s="368" customFormat="1" ht="14.15" customHeight="1">
      <c r="AJ4220" s="367"/>
      <c r="AL4220" s="367"/>
    </row>
    <row r="4221" spans="36:38" s="368" customFormat="1" ht="14.15" customHeight="1">
      <c r="AJ4221" s="367"/>
      <c r="AL4221" s="367"/>
    </row>
    <row r="4222" spans="36:38" s="368" customFormat="1" ht="14.15" customHeight="1">
      <c r="AJ4222" s="367"/>
      <c r="AL4222" s="367"/>
    </row>
    <row r="4223" spans="36:38" s="368" customFormat="1" ht="14.15" customHeight="1">
      <c r="AJ4223" s="367"/>
      <c r="AL4223" s="367"/>
    </row>
    <row r="4224" spans="36:38" s="368" customFormat="1" ht="14.15" customHeight="1">
      <c r="AJ4224" s="367"/>
      <c r="AL4224" s="367"/>
    </row>
    <row r="4225" spans="36:38" s="368" customFormat="1" ht="14.15" customHeight="1">
      <c r="AJ4225" s="367"/>
      <c r="AL4225" s="367"/>
    </row>
    <row r="4226" spans="36:38" s="368" customFormat="1" ht="14.15" customHeight="1">
      <c r="AJ4226" s="367"/>
      <c r="AL4226" s="367"/>
    </row>
    <row r="4227" spans="36:38" s="368" customFormat="1" ht="14.15" customHeight="1">
      <c r="AJ4227" s="367"/>
      <c r="AL4227" s="367"/>
    </row>
    <row r="4228" spans="36:38" s="368" customFormat="1" ht="14.15" customHeight="1">
      <c r="AJ4228" s="367"/>
      <c r="AL4228" s="367"/>
    </row>
    <row r="4229" spans="36:38" s="368" customFormat="1" ht="14.15" customHeight="1">
      <c r="AJ4229" s="367"/>
      <c r="AL4229" s="367"/>
    </row>
    <row r="4230" spans="36:38" s="368" customFormat="1" ht="14.15" customHeight="1">
      <c r="AJ4230" s="367"/>
      <c r="AL4230" s="367"/>
    </row>
    <row r="4231" spans="36:38" s="368" customFormat="1" ht="14.15" customHeight="1">
      <c r="AJ4231" s="367"/>
      <c r="AL4231" s="367"/>
    </row>
    <row r="4232" spans="36:38" s="368" customFormat="1" ht="14.15" customHeight="1">
      <c r="AJ4232" s="367"/>
      <c r="AL4232" s="367"/>
    </row>
    <row r="4233" spans="36:38" s="368" customFormat="1" ht="14.15" customHeight="1">
      <c r="AJ4233" s="367"/>
      <c r="AL4233" s="367"/>
    </row>
    <row r="4234" spans="36:38" s="368" customFormat="1" ht="14.15" customHeight="1">
      <c r="AJ4234" s="367"/>
      <c r="AL4234" s="367"/>
    </row>
    <row r="4235" spans="36:38" s="368" customFormat="1" ht="14.15" customHeight="1">
      <c r="AJ4235" s="367"/>
      <c r="AL4235" s="367"/>
    </row>
    <row r="4236" spans="36:38" s="368" customFormat="1" ht="14.15" customHeight="1">
      <c r="AJ4236" s="367"/>
      <c r="AL4236" s="367"/>
    </row>
    <row r="4237" spans="36:38" s="368" customFormat="1" ht="14.15" customHeight="1">
      <c r="AJ4237" s="367"/>
      <c r="AL4237" s="367"/>
    </row>
    <row r="4238" spans="36:38" s="368" customFormat="1" ht="14.15" customHeight="1">
      <c r="AJ4238" s="367"/>
      <c r="AL4238" s="367"/>
    </row>
    <row r="4239" spans="36:38" s="368" customFormat="1" ht="14.15" customHeight="1">
      <c r="AJ4239" s="367"/>
      <c r="AL4239" s="367"/>
    </row>
    <row r="4240" spans="36:38" s="368" customFormat="1" ht="14.15" customHeight="1">
      <c r="AJ4240" s="367"/>
      <c r="AL4240" s="367"/>
    </row>
    <row r="4241" spans="36:38" s="368" customFormat="1" ht="14.15" customHeight="1">
      <c r="AJ4241" s="367"/>
      <c r="AL4241" s="367"/>
    </row>
    <row r="4242" spans="36:38" s="368" customFormat="1" ht="14.15" customHeight="1">
      <c r="AJ4242" s="367"/>
      <c r="AL4242" s="367"/>
    </row>
    <row r="4243" spans="36:38" s="368" customFormat="1" ht="14.15" customHeight="1">
      <c r="AJ4243" s="367"/>
      <c r="AL4243" s="367"/>
    </row>
    <row r="4244" spans="36:38" s="368" customFormat="1" ht="14.15" customHeight="1">
      <c r="AJ4244" s="367"/>
      <c r="AL4244" s="367"/>
    </row>
    <row r="4245" spans="36:38" s="368" customFormat="1" ht="14.15" customHeight="1">
      <c r="AJ4245" s="367"/>
      <c r="AL4245" s="367"/>
    </row>
    <row r="4246" spans="36:38" s="368" customFormat="1" ht="14.15" customHeight="1">
      <c r="AJ4246" s="367"/>
      <c r="AL4246" s="367"/>
    </row>
    <row r="4247" spans="36:38" s="368" customFormat="1" ht="14.15" customHeight="1">
      <c r="AJ4247" s="367"/>
      <c r="AL4247" s="367"/>
    </row>
    <row r="4248" spans="36:38" s="368" customFormat="1" ht="14.15" customHeight="1">
      <c r="AJ4248" s="367"/>
      <c r="AL4248" s="367"/>
    </row>
    <row r="4249" spans="36:38" s="368" customFormat="1" ht="14.15" customHeight="1">
      <c r="AJ4249" s="367"/>
      <c r="AL4249" s="367"/>
    </row>
    <row r="4250" spans="36:38" s="368" customFormat="1" ht="14.15" customHeight="1">
      <c r="AJ4250" s="367"/>
      <c r="AL4250" s="367"/>
    </row>
    <row r="4251" spans="36:38" s="368" customFormat="1" ht="14.15" customHeight="1">
      <c r="AJ4251" s="367"/>
      <c r="AL4251" s="367"/>
    </row>
    <row r="4252" spans="36:38" s="368" customFormat="1" ht="14.15" customHeight="1">
      <c r="AJ4252" s="367"/>
      <c r="AL4252" s="367"/>
    </row>
    <row r="4253" spans="36:38" s="368" customFormat="1" ht="14.15" customHeight="1">
      <c r="AJ4253" s="367"/>
      <c r="AL4253" s="367"/>
    </row>
    <row r="4254" spans="36:38" s="368" customFormat="1" ht="14.15" customHeight="1">
      <c r="AJ4254" s="367"/>
      <c r="AL4254" s="367"/>
    </row>
    <row r="4255" spans="36:38" s="368" customFormat="1" ht="14.15" customHeight="1">
      <c r="AJ4255" s="367"/>
      <c r="AL4255" s="367"/>
    </row>
    <row r="4256" spans="36:38" s="368" customFormat="1" ht="14.15" customHeight="1">
      <c r="AJ4256" s="367"/>
      <c r="AL4256" s="367"/>
    </row>
    <row r="4257" spans="36:38" s="368" customFormat="1" ht="14.15" customHeight="1">
      <c r="AJ4257" s="367"/>
      <c r="AL4257" s="367"/>
    </row>
    <row r="4258" spans="36:38" s="368" customFormat="1" ht="14.15" customHeight="1">
      <c r="AJ4258" s="367"/>
      <c r="AL4258" s="367"/>
    </row>
    <row r="4259" spans="36:38" s="368" customFormat="1" ht="14.15" customHeight="1">
      <c r="AJ4259" s="367"/>
      <c r="AL4259" s="367"/>
    </row>
    <row r="4260" spans="36:38" s="368" customFormat="1" ht="14.15" customHeight="1">
      <c r="AJ4260" s="367"/>
      <c r="AL4260" s="367"/>
    </row>
    <row r="4261" spans="36:38" s="368" customFormat="1" ht="14.15" customHeight="1">
      <c r="AJ4261" s="367"/>
      <c r="AL4261" s="367"/>
    </row>
    <row r="4262" spans="36:38" s="368" customFormat="1" ht="14.15" customHeight="1">
      <c r="AJ4262" s="367"/>
      <c r="AL4262" s="367"/>
    </row>
    <row r="4263" spans="36:38" s="368" customFormat="1" ht="14.15" customHeight="1">
      <c r="AJ4263" s="367"/>
      <c r="AL4263" s="367"/>
    </row>
    <row r="4264" spans="36:38" s="368" customFormat="1" ht="14.15" customHeight="1">
      <c r="AJ4264" s="367"/>
      <c r="AL4264" s="367"/>
    </row>
    <row r="4265" spans="36:38" s="368" customFormat="1" ht="14.15" customHeight="1">
      <c r="AJ4265" s="367"/>
      <c r="AL4265" s="367"/>
    </row>
    <row r="4266" spans="36:38" s="368" customFormat="1" ht="14.15" customHeight="1">
      <c r="AJ4266" s="367"/>
      <c r="AL4266" s="367"/>
    </row>
    <row r="4267" spans="36:38" s="368" customFormat="1" ht="14.15" customHeight="1">
      <c r="AJ4267" s="367"/>
      <c r="AL4267" s="367"/>
    </row>
    <row r="4268" spans="36:38" s="368" customFormat="1" ht="14.15" customHeight="1">
      <c r="AJ4268" s="367"/>
      <c r="AL4268" s="367"/>
    </row>
    <row r="4269" spans="36:38" s="368" customFormat="1" ht="14.15" customHeight="1">
      <c r="AJ4269" s="367"/>
      <c r="AL4269" s="367"/>
    </row>
    <row r="4270" spans="36:38" s="368" customFormat="1" ht="14.15" customHeight="1">
      <c r="AJ4270" s="367"/>
      <c r="AL4270" s="367"/>
    </row>
    <row r="4271" spans="36:38" s="368" customFormat="1" ht="14.15" customHeight="1">
      <c r="AJ4271" s="367"/>
      <c r="AL4271" s="367"/>
    </row>
    <row r="4272" spans="36:38" s="368" customFormat="1" ht="14.15" customHeight="1">
      <c r="AJ4272" s="367"/>
      <c r="AL4272" s="367"/>
    </row>
    <row r="4273" spans="36:38" s="368" customFormat="1" ht="14.15" customHeight="1">
      <c r="AJ4273" s="367"/>
      <c r="AL4273" s="367"/>
    </row>
    <row r="4274" spans="36:38" s="368" customFormat="1" ht="14.15" customHeight="1">
      <c r="AJ4274" s="367"/>
      <c r="AL4274" s="367"/>
    </row>
    <row r="4275" spans="36:38" s="368" customFormat="1" ht="14.15" customHeight="1">
      <c r="AJ4275" s="367"/>
      <c r="AL4275" s="367"/>
    </row>
    <row r="4276" spans="36:38" s="368" customFormat="1" ht="14.15" customHeight="1">
      <c r="AJ4276" s="367"/>
      <c r="AL4276" s="367"/>
    </row>
    <row r="4277" spans="36:38" s="368" customFormat="1" ht="14.15" customHeight="1">
      <c r="AJ4277" s="367"/>
      <c r="AL4277" s="367"/>
    </row>
    <row r="4278" spans="36:38" s="368" customFormat="1" ht="14.15" customHeight="1">
      <c r="AJ4278" s="367"/>
      <c r="AL4278" s="367"/>
    </row>
    <row r="4279" spans="36:38" s="368" customFormat="1" ht="14.15" customHeight="1">
      <c r="AJ4279" s="367"/>
      <c r="AL4279" s="367"/>
    </row>
    <row r="4280" spans="36:38" s="368" customFormat="1" ht="14.15" customHeight="1">
      <c r="AJ4280" s="367"/>
      <c r="AL4280" s="367"/>
    </row>
    <row r="4281" spans="36:38" s="368" customFormat="1" ht="14.15" customHeight="1">
      <c r="AJ4281" s="367"/>
      <c r="AL4281" s="367"/>
    </row>
    <row r="4282" spans="36:38" s="368" customFormat="1" ht="14.15" customHeight="1">
      <c r="AJ4282" s="367"/>
      <c r="AL4282" s="367"/>
    </row>
    <row r="4283" spans="36:38" s="368" customFormat="1" ht="14.15" customHeight="1">
      <c r="AJ4283" s="367"/>
      <c r="AL4283" s="367"/>
    </row>
    <row r="4284" spans="36:38" s="368" customFormat="1" ht="14.15" customHeight="1">
      <c r="AJ4284" s="367"/>
      <c r="AL4284" s="367"/>
    </row>
    <row r="4285" spans="36:38" s="368" customFormat="1" ht="14.15" customHeight="1">
      <c r="AJ4285" s="367"/>
      <c r="AL4285" s="367"/>
    </row>
    <row r="4286" spans="36:38" s="368" customFormat="1" ht="14.15" customHeight="1">
      <c r="AJ4286" s="367"/>
      <c r="AL4286" s="367"/>
    </row>
    <row r="4287" spans="36:38" s="368" customFormat="1" ht="14.15" customHeight="1">
      <c r="AJ4287" s="367"/>
      <c r="AL4287" s="367"/>
    </row>
    <row r="4288" spans="36:38" s="368" customFormat="1" ht="14.15" customHeight="1">
      <c r="AJ4288" s="367"/>
      <c r="AL4288" s="367"/>
    </row>
    <row r="4289" spans="36:38" s="368" customFormat="1" ht="14.15" customHeight="1">
      <c r="AJ4289" s="367"/>
      <c r="AL4289" s="367"/>
    </row>
    <row r="4290" spans="36:38" s="368" customFormat="1" ht="14.15" customHeight="1">
      <c r="AJ4290" s="367"/>
      <c r="AL4290" s="367"/>
    </row>
    <row r="4291" spans="36:38" s="368" customFormat="1" ht="14.15" customHeight="1">
      <c r="AJ4291" s="367"/>
      <c r="AL4291" s="367"/>
    </row>
    <row r="4292" spans="36:38" s="368" customFormat="1" ht="14.15" customHeight="1">
      <c r="AJ4292" s="367"/>
      <c r="AL4292" s="367"/>
    </row>
    <row r="4293" spans="36:38" s="368" customFormat="1" ht="14.15" customHeight="1">
      <c r="AJ4293" s="367"/>
      <c r="AL4293" s="367"/>
    </row>
    <row r="4294" spans="36:38" s="368" customFormat="1" ht="14.15" customHeight="1">
      <c r="AJ4294" s="367"/>
      <c r="AL4294" s="367"/>
    </row>
    <row r="4295" spans="36:38" s="368" customFormat="1" ht="14.15" customHeight="1">
      <c r="AJ4295" s="367"/>
      <c r="AL4295" s="367"/>
    </row>
    <row r="4296" spans="36:38" s="368" customFormat="1" ht="14.15" customHeight="1">
      <c r="AJ4296" s="367"/>
      <c r="AL4296" s="367"/>
    </row>
    <row r="4297" spans="36:38" s="368" customFormat="1" ht="14.15" customHeight="1">
      <c r="AJ4297" s="367"/>
      <c r="AL4297" s="367"/>
    </row>
    <row r="4298" spans="36:38" s="368" customFormat="1" ht="14.15" customHeight="1">
      <c r="AJ4298" s="367"/>
      <c r="AL4298" s="367"/>
    </row>
    <row r="4299" spans="36:38" s="368" customFormat="1" ht="14.15" customHeight="1">
      <c r="AJ4299" s="367"/>
      <c r="AL4299" s="367"/>
    </row>
    <row r="4300" spans="36:38" s="368" customFormat="1" ht="14.15" customHeight="1">
      <c r="AJ4300" s="367"/>
      <c r="AL4300" s="367"/>
    </row>
    <row r="4301" spans="36:38" s="368" customFormat="1" ht="14.15" customHeight="1">
      <c r="AJ4301" s="367"/>
      <c r="AL4301" s="367"/>
    </row>
    <row r="4302" spans="36:38" s="368" customFormat="1" ht="14.15" customHeight="1">
      <c r="AJ4302" s="367"/>
      <c r="AL4302" s="367"/>
    </row>
    <row r="4303" spans="36:38" s="368" customFormat="1" ht="14.15" customHeight="1">
      <c r="AJ4303" s="367"/>
      <c r="AL4303" s="367"/>
    </row>
    <row r="4304" spans="36:38" s="368" customFormat="1" ht="14.15" customHeight="1">
      <c r="AJ4304" s="367"/>
      <c r="AL4304" s="367"/>
    </row>
    <row r="4305" spans="36:38" s="368" customFormat="1" ht="14.15" customHeight="1">
      <c r="AJ4305" s="367"/>
      <c r="AL4305" s="367"/>
    </row>
    <row r="4306" spans="36:38" s="368" customFormat="1" ht="14.15" customHeight="1">
      <c r="AJ4306" s="367"/>
      <c r="AL4306" s="367"/>
    </row>
    <row r="4307" spans="36:38" s="368" customFormat="1" ht="14.15" customHeight="1">
      <c r="AJ4307" s="367"/>
      <c r="AL4307" s="367"/>
    </row>
    <row r="4308" spans="36:38" s="368" customFormat="1" ht="14.15" customHeight="1">
      <c r="AJ4308" s="367"/>
      <c r="AL4308" s="367"/>
    </row>
    <row r="4309" spans="36:38" s="368" customFormat="1" ht="14.15" customHeight="1">
      <c r="AJ4309" s="367"/>
      <c r="AL4309" s="367"/>
    </row>
    <row r="4310" spans="36:38" s="368" customFormat="1" ht="14.15" customHeight="1">
      <c r="AJ4310" s="367"/>
      <c r="AL4310" s="367"/>
    </row>
    <row r="4311" spans="36:38" s="368" customFormat="1" ht="14.15" customHeight="1">
      <c r="AJ4311" s="367"/>
      <c r="AL4311" s="367"/>
    </row>
    <row r="4312" spans="36:38" s="368" customFormat="1" ht="14.15" customHeight="1">
      <c r="AJ4312" s="367"/>
      <c r="AL4312" s="367"/>
    </row>
    <row r="4313" spans="36:38" s="368" customFormat="1" ht="14.15" customHeight="1">
      <c r="AJ4313" s="367"/>
      <c r="AL4313" s="367"/>
    </row>
    <row r="4314" spans="36:38" s="368" customFormat="1" ht="14.15" customHeight="1">
      <c r="AJ4314" s="367"/>
      <c r="AL4314" s="367"/>
    </row>
    <row r="4315" spans="36:38" s="368" customFormat="1" ht="14.15" customHeight="1">
      <c r="AJ4315" s="367"/>
      <c r="AL4315" s="367"/>
    </row>
    <row r="4316" spans="36:38" s="368" customFormat="1" ht="14.15" customHeight="1">
      <c r="AJ4316" s="367"/>
      <c r="AL4316" s="367"/>
    </row>
    <row r="4317" spans="36:38" s="368" customFormat="1" ht="14.15" customHeight="1">
      <c r="AJ4317" s="367"/>
      <c r="AL4317" s="367"/>
    </row>
    <row r="4318" spans="36:38" s="368" customFormat="1" ht="14.15" customHeight="1">
      <c r="AJ4318" s="367"/>
      <c r="AL4318" s="367"/>
    </row>
    <row r="4319" spans="36:38" s="368" customFormat="1" ht="14.15" customHeight="1">
      <c r="AJ4319" s="367"/>
      <c r="AL4319" s="367"/>
    </row>
    <row r="4320" spans="36:38" s="368" customFormat="1" ht="14.15" customHeight="1">
      <c r="AJ4320" s="367"/>
      <c r="AL4320" s="367"/>
    </row>
    <row r="4321" spans="36:38" s="368" customFormat="1" ht="14.15" customHeight="1">
      <c r="AJ4321" s="367"/>
      <c r="AL4321" s="367"/>
    </row>
    <row r="4322" spans="36:38" s="368" customFormat="1" ht="14.15" customHeight="1">
      <c r="AJ4322" s="367"/>
      <c r="AL4322" s="367"/>
    </row>
    <row r="4323" spans="36:38" s="368" customFormat="1" ht="14.15" customHeight="1">
      <c r="AJ4323" s="367"/>
      <c r="AL4323" s="367"/>
    </row>
    <row r="4324" spans="36:38" s="368" customFormat="1" ht="14.15" customHeight="1">
      <c r="AJ4324" s="367"/>
      <c r="AL4324" s="367"/>
    </row>
    <row r="4325" spans="36:38" s="368" customFormat="1" ht="14.15" customHeight="1">
      <c r="AJ4325" s="367"/>
      <c r="AL4325" s="367"/>
    </row>
    <row r="4326" spans="36:38" s="368" customFormat="1" ht="14.15" customHeight="1">
      <c r="AJ4326" s="367"/>
      <c r="AL4326" s="367"/>
    </row>
    <row r="4327" spans="36:38" s="368" customFormat="1" ht="14.15" customHeight="1">
      <c r="AJ4327" s="367"/>
      <c r="AL4327" s="367"/>
    </row>
    <row r="4328" spans="36:38" s="368" customFormat="1" ht="14.15" customHeight="1">
      <c r="AJ4328" s="367"/>
      <c r="AL4328" s="367"/>
    </row>
    <row r="4329" spans="36:38" s="368" customFormat="1" ht="14.15" customHeight="1">
      <c r="AJ4329" s="367"/>
      <c r="AL4329" s="367"/>
    </row>
    <row r="4330" spans="36:38" s="368" customFormat="1" ht="14.15" customHeight="1">
      <c r="AJ4330" s="367"/>
      <c r="AL4330" s="367"/>
    </row>
    <row r="4331" spans="36:38" s="368" customFormat="1" ht="14.15" customHeight="1">
      <c r="AJ4331" s="367"/>
      <c r="AL4331" s="367"/>
    </row>
    <row r="4332" spans="36:38" s="368" customFormat="1" ht="14.15" customHeight="1">
      <c r="AJ4332" s="367"/>
      <c r="AL4332" s="367"/>
    </row>
    <row r="4333" spans="36:38" s="368" customFormat="1" ht="14.15" customHeight="1">
      <c r="AJ4333" s="367"/>
      <c r="AL4333" s="367"/>
    </row>
    <row r="4334" spans="36:38" s="368" customFormat="1" ht="14.15" customHeight="1">
      <c r="AJ4334" s="367"/>
      <c r="AL4334" s="367"/>
    </row>
    <row r="4335" spans="36:38" s="368" customFormat="1" ht="14.15" customHeight="1">
      <c r="AJ4335" s="367"/>
      <c r="AL4335" s="367"/>
    </row>
    <row r="4336" spans="36:38" s="368" customFormat="1" ht="14.15" customHeight="1">
      <c r="AJ4336" s="367"/>
      <c r="AL4336" s="367"/>
    </row>
    <row r="4337" spans="36:38" s="368" customFormat="1" ht="14.15" customHeight="1">
      <c r="AJ4337" s="367"/>
      <c r="AL4337" s="367"/>
    </row>
    <row r="4338" spans="36:38" s="368" customFormat="1" ht="14.15" customHeight="1">
      <c r="AJ4338" s="367"/>
      <c r="AL4338" s="367"/>
    </row>
    <row r="4339" spans="36:38" s="368" customFormat="1" ht="14.15" customHeight="1">
      <c r="AJ4339" s="367"/>
      <c r="AL4339" s="367"/>
    </row>
    <row r="4340" spans="36:38" s="368" customFormat="1" ht="14.15" customHeight="1">
      <c r="AJ4340" s="367"/>
      <c r="AL4340" s="367"/>
    </row>
    <row r="4341" spans="36:38" s="368" customFormat="1" ht="14.15" customHeight="1">
      <c r="AJ4341" s="367"/>
      <c r="AL4341" s="367"/>
    </row>
    <row r="4342" spans="36:38" s="368" customFormat="1" ht="14.15" customHeight="1">
      <c r="AJ4342" s="367"/>
      <c r="AL4342" s="367"/>
    </row>
    <row r="4343" spans="36:38" s="368" customFormat="1" ht="14.15" customHeight="1">
      <c r="AJ4343" s="367"/>
      <c r="AL4343" s="367"/>
    </row>
    <row r="4344" spans="36:38" s="368" customFormat="1" ht="14.15" customHeight="1">
      <c r="AJ4344" s="367"/>
      <c r="AL4344" s="367"/>
    </row>
    <row r="4345" spans="36:38" s="368" customFormat="1" ht="14.15" customHeight="1">
      <c r="AJ4345" s="367"/>
      <c r="AL4345" s="367"/>
    </row>
    <row r="4346" spans="36:38" s="368" customFormat="1" ht="14.15" customHeight="1">
      <c r="AJ4346" s="367"/>
      <c r="AL4346" s="367"/>
    </row>
    <row r="4347" spans="36:38" s="368" customFormat="1" ht="14.15" customHeight="1">
      <c r="AJ4347" s="367"/>
      <c r="AL4347" s="367"/>
    </row>
    <row r="4348" spans="36:38" s="368" customFormat="1" ht="14.15" customHeight="1">
      <c r="AJ4348" s="367"/>
      <c r="AL4348" s="367"/>
    </row>
    <row r="4349" spans="36:38" s="368" customFormat="1" ht="14.15" customHeight="1">
      <c r="AJ4349" s="367"/>
      <c r="AL4349" s="367"/>
    </row>
    <row r="4350" spans="36:38" s="368" customFormat="1" ht="14.15" customHeight="1">
      <c r="AJ4350" s="367"/>
      <c r="AL4350" s="367"/>
    </row>
    <row r="4351" spans="36:38" s="368" customFormat="1" ht="14.15" customHeight="1">
      <c r="AJ4351" s="367"/>
      <c r="AL4351" s="367"/>
    </row>
    <row r="4352" spans="36:38" s="368" customFormat="1" ht="14.15" customHeight="1">
      <c r="AJ4352" s="367"/>
      <c r="AL4352" s="367"/>
    </row>
    <row r="4353" spans="36:38" s="368" customFormat="1" ht="14.15" customHeight="1">
      <c r="AJ4353" s="367"/>
      <c r="AL4353" s="367"/>
    </row>
    <row r="4354" spans="36:38" s="368" customFormat="1" ht="14.15" customHeight="1">
      <c r="AJ4354" s="367"/>
      <c r="AL4354" s="367"/>
    </row>
    <row r="4355" spans="36:38" s="368" customFormat="1" ht="14.15" customHeight="1">
      <c r="AJ4355" s="367"/>
      <c r="AL4355" s="367"/>
    </row>
    <row r="4356" spans="36:38" s="368" customFormat="1" ht="14.15" customHeight="1">
      <c r="AJ4356" s="367"/>
      <c r="AL4356" s="367"/>
    </row>
    <row r="4357" spans="36:38" s="368" customFormat="1" ht="14.15" customHeight="1">
      <c r="AJ4357" s="367"/>
      <c r="AL4357" s="367"/>
    </row>
    <row r="4358" spans="36:38" s="368" customFormat="1" ht="14.15" customHeight="1">
      <c r="AJ4358" s="367"/>
      <c r="AL4358" s="367"/>
    </row>
    <row r="4359" spans="36:38" s="368" customFormat="1" ht="14.15" customHeight="1">
      <c r="AJ4359" s="367"/>
      <c r="AL4359" s="367"/>
    </row>
    <row r="4360" spans="36:38" s="368" customFormat="1" ht="14.15" customHeight="1">
      <c r="AJ4360" s="367"/>
      <c r="AL4360" s="367"/>
    </row>
    <row r="4361" spans="36:38" s="368" customFormat="1" ht="14.15" customHeight="1">
      <c r="AJ4361" s="367"/>
      <c r="AL4361" s="367"/>
    </row>
    <row r="4362" spans="36:38" s="368" customFormat="1" ht="14.15" customHeight="1">
      <c r="AJ4362" s="367"/>
      <c r="AL4362" s="367"/>
    </row>
    <row r="4363" spans="36:38" s="368" customFormat="1" ht="14.15" customHeight="1">
      <c r="AJ4363" s="367"/>
      <c r="AL4363" s="367"/>
    </row>
    <row r="4364" spans="36:38" s="368" customFormat="1" ht="14.15" customHeight="1">
      <c r="AJ4364" s="367"/>
      <c r="AL4364" s="367"/>
    </row>
    <row r="4365" spans="36:38" s="368" customFormat="1" ht="14.15" customHeight="1">
      <c r="AJ4365" s="367"/>
      <c r="AL4365" s="367"/>
    </row>
    <row r="4366" spans="36:38" s="368" customFormat="1" ht="14.15" customHeight="1">
      <c r="AJ4366" s="367"/>
      <c r="AL4366" s="367"/>
    </row>
    <row r="4367" spans="36:38" s="368" customFormat="1" ht="14.15" customHeight="1">
      <c r="AJ4367" s="367"/>
      <c r="AL4367" s="367"/>
    </row>
    <row r="4368" spans="36:38" s="368" customFormat="1" ht="14.15" customHeight="1">
      <c r="AJ4368" s="367"/>
      <c r="AL4368" s="367"/>
    </row>
    <row r="4369" spans="36:38" s="368" customFormat="1" ht="14.15" customHeight="1">
      <c r="AJ4369" s="367"/>
      <c r="AL4369" s="367"/>
    </row>
    <row r="4370" spans="36:38" s="368" customFormat="1" ht="14.15" customHeight="1">
      <c r="AJ4370" s="367"/>
      <c r="AL4370" s="367"/>
    </row>
    <row r="4371" spans="36:38" s="368" customFormat="1" ht="14.15" customHeight="1">
      <c r="AJ4371" s="367"/>
      <c r="AL4371" s="367"/>
    </row>
    <row r="4372" spans="36:38" s="368" customFormat="1" ht="14.15" customHeight="1">
      <c r="AJ4372" s="367"/>
      <c r="AL4372" s="367"/>
    </row>
    <row r="4373" spans="36:38" s="368" customFormat="1" ht="14.15" customHeight="1">
      <c r="AJ4373" s="367"/>
      <c r="AL4373" s="367"/>
    </row>
    <row r="4374" spans="36:38" s="368" customFormat="1" ht="14.15" customHeight="1">
      <c r="AJ4374" s="367"/>
      <c r="AL4374" s="367"/>
    </row>
    <row r="4375" spans="36:38" s="368" customFormat="1" ht="14.15" customHeight="1">
      <c r="AJ4375" s="367"/>
      <c r="AL4375" s="367"/>
    </row>
    <row r="4376" spans="36:38" s="368" customFormat="1" ht="14.15" customHeight="1">
      <c r="AJ4376" s="367"/>
      <c r="AL4376" s="367"/>
    </row>
    <row r="4377" spans="36:38" s="368" customFormat="1" ht="14.15" customHeight="1">
      <c r="AJ4377" s="367"/>
      <c r="AL4377" s="367"/>
    </row>
    <row r="4378" spans="36:38" s="368" customFormat="1" ht="14.15" customHeight="1">
      <c r="AJ4378" s="367"/>
      <c r="AL4378" s="367"/>
    </row>
    <row r="4379" spans="36:38" s="368" customFormat="1" ht="14.15" customHeight="1">
      <c r="AJ4379" s="367"/>
      <c r="AL4379" s="367"/>
    </row>
    <row r="4380" spans="36:38" s="368" customFormat="1" ht="14.15" customHeight="1">
      <c r="AJ4380" s="367"/>
      <c r="AL4380" s="367"/>
    </row>
    <row r="4381" spans="36:38" s="368" customFormat="1" ht="14.15" customHeight="1">
      <c r="AJ4381" s="367"/>
      <c r="AL4381" s="367"/>
    </row>
    <row r="4382" spans="36:38" s="368" customFormat="1" ht="14.15" customHeight="1">
      <c r="AJ4382" s="367"/>
      <c r="AL4382" s="367"/>
    </row>
    <row r="4383" spans="36:38" s="368" customFormat="1" ht="14.15" customHeight="1">
      <c r="AJ4383" s="367"/>
      <c r="AL4383" s="367"/>
    </row>
    <row r="4384" spans="36:38" s="368" customFormat="1" ht="14.15" customHeight="1">
      <c r="AJ4384" s="367"/>
      <c r="AL4384" s="367"/>
    </row>
    <row r="4385" spans="36:38" s="368" customFormat="1" ht="14.15" customHeight="1">
      <c r="AJ4385" s="367"/>
      <c r="AL4385" s="367"/>
    </row>
    <row r="4386" spans="36:38" s="368" customFormat="1" ht="14.15" customHeight="1">
      <c r="AJ4386" s="367"/>
      <c r="AL4386" s="367"/>
    </row>
    <row r="4387" spans="36:38" s="368" customFormat="1" ht="14.15" customHeight="1">
      <c r="AJ4387" s="367"/>
      <c r="AL4387" s="367"/>
    </row>
    <row r="4388" spans="36:38" s="368" customFormat="1" ht="14.15" customHeight="1">
      <c r="AJ4388" s="367"/>
      <c r="AL4388" s="367"/>
    </row>
    <row r="4389" spans="36:38" s="368" customFormat="1" ht="14.15" customHeight="1">
      <c r="AJ4389" s="367"/>
      <c r="AL4389" s="367"/>
    </row>
    <row r="4390" spans="36:38" s="368" customFormat="1" ht="14.15" customHeight="1">
      <c r="AJ4390" s="367"/>
      <c r="AL4390" s="367"/>
    </row>
    <row r="4391" spans="36:38" s="368" customFormat="1" ht="14.15" customHeight="1">
      <c r="AJ4391" s="367"/>
      <c r="AL4391" s="367"/>
    </row>
    <row r="4392" spans="36:38" s="368" customFormat="1" ht="14.15" customHeight="1">
      <c r="AJ4392" s="367"/>
      <c r="AL4392" s="367"/>
    </row>
    <row r="4393" spans="36:38" s="368" customFormat="1" ht="14.15" customHeight="1">
      <c r="AJ4393" s="367"/>
      <c r="AL4393" s="367"/>
    </row>
    <row r="4394" spans="36:38" s="368" customFormat="1" ht="14.15" customHeight="1">
      <c r="AJ4394" s="367"/>
      <c r="AL4394" s="367"/>
    </row>
    <row r="4395" spans="36:38" s="368" customFormat="1" ht="14.15" customHeight="1">
      <c r="AJ4395" s="367"/>
      <c r="AL4395" s="367"/>
    </row>
    <row r="4396" spans="36:38" s="368" customFormat="1" ht="14.15" customHeight="1">
      <c r="AJ4396" s="367"/>
      <c r="AL4396" s="367"/>
    </row>
    <row r="4397" spans="36:38" s="368" customFormat="1" ht="14.15" customHeight="1">
      <c r="AJ4397" s="367"/>
      <c r="AL4397" s="367"/>
    </row>
    <row r="4398" spans="36:38" s="368" customFormat="1" ht="14.15" customHeight="1">
      <c r="AJ4398" s="367"/>
      <c r="AL4398" s="367"/>
    </row>
    <row r="4399" spans="36:38" s="368" customFormat="1" ht="14.15" customHeight="1">
      <c r="AJ4399" s="367"/>
      <c r="AL4399" s="367"/>
    </row>
    <row r="4400" spans="36:38" s="368" customFormat="1" ht="14.15" customHeight="1">
      <c r="AJ4400" s="367"/>
      <c r="AL4400" s="367"/>
    </row>
    <row r="4401" spans="36:38" s="368" customFormat="1" ht="14.15" customHeight="1">
      <c r="AJ4401" s="367"/>
      <c r="AL4401" s="367"/>
    </row>
    <row r="4402" spans="36:38" s="368" customFormat="1" ht="14.15" customHeight="1">
      <c r="AJ4402" s="367"/>
      <c r="AL4402" s="367"/>
    </row>
    <row r="4403" spans="36:38" s="368" customFormat="1" ht="14.15" customHeight="1">
      <c r="AJ4403" s="367"/>
      <c r="AL4403" s="367"/>
    </row>
    <row r="4404" spans="36:38" s="368" customFormat="1" ht="14.15" customHeight="1">
      <c r="AJ4404" s="367"/>
      <c r="AL4404" s="367"/>
    </row>
    <row r="4405" spans="36:38" s="368" customFormat="1" ht="14.15" customHeight="1">
      <c r="AJ4405" s="367"/>
      <c r="AL4405" s="367"/>
    </row>
    <row r="4406" spans="36:38" s="368" customFormat="1" ht="14.15" customHeight="1">
      <c r="AJ4406" s="367"/>
      <c r="AL4406" s="367"/>
    </row>
    <row r="4407" spans="36:38" s="368" customFormat="1" ht="14.15" customHeight="1">
      <c r="AJ4407" s="367"/>
      <c r="AL4407" s="367"/>
    </row>
    <row r="4408" spans="36:38" s="368" customFormat="1" ht="14.15" customHeight="1">
      <c r="AJ4408" s="367"/>
      <c r="AL4408" s="367"/>
    </row>
    <row r="4409" spans="36:38" s="368" customFormat="1" ht="14.15" customHeight="1">
      <c r="AJ4409" s="367"/>
      <c r="AL4409" s="367"/>
    </row>
    <row r="4410" spans="36:38" s="368" customFormat="1" ht="14.15" customHeight="1">
      <c r="AJ4410" s="367"/>
      <c r="AL4410" s="367"/>
    </row>
    <row r="4411" spans="36:38" s="368" customFormat="1" ht="14.15" customHeight="1">
      <c r="AJ4411" s="367"/>
      <c r="AL4411" s="367"/>
    </row>
    <row r="4412" spans="36:38" s="368" customFormat="1" ht="14.15" customHeight="1">
      <c r="AJ4412" s="367"/>
      <c r="AL4412" s="367"/>
    </row>
    <row r="4413" spans="36:38" s="368" customFormat="1" ht="14.15" customHeight="1">
      <c r="AJ4413" s="367"/>
      <c r="AL4413" s="367"/>
    </row>
    <row r="4414" spans="36:38" s="368" customFormat="1" ht="14.15" customHeight="1">
      <c r="AJ4414" s="367"/>
      <c r="AL4414" s="367"/>
    </row>
    <row r="4415" spans="36:38" s="368" customFormat="1" ht="14.15" customHeight="1">
      <c r="AJ4415" s="367"/>
      <c r="AL4415" s="367"/>
    </row>
    <row r="4416" spans="36:38" s="368" customFormat="1" ht="14.15" customHeight="1">
      <c r="AJ4416" s="367"/>
      <c r="AL4416" s="367"/>
    </row>
    <row r="4417" spans="36:38" s="368" customFormat="1" ht="14.15" customHeight="1">
      <c r="AJ4417" s="367"/>
      <c r="AL4417" s="367"/>
    </row>
    <row r="4418" spans="36:38" s="368" customFormat="1" ht="14.15" customHeight="1">
      <c r="AJ4418" s="367"/>
      <c r="AL4418" s="367"/>
    </row>
    <row r="4419" spans="36:38" s="368" customFormat="1" ht="14.15" customHeight="1">
      <c r="AJ4419" s="367"/>
      <c r="AL4419" s="367"/>
    </row>
    <row r="4420" spans="36:38" s="368" customFormat="1" ht="14.15" customHeight="1">
      <c r="AJ4420" s="367"/>
      <c r="AL4420" s="367"/>
    </row>
    <row r="4421" spans="36:38" s="368" customFormat="1" ht="14.15" customHeight="1">
      <c r="AJ4421" s="367"/>
      <c r="AL4421" s="367"/>
    </row>
    <row r="4422" spans="36:38" s="368" customFormat="1" ht="14.15" customHeight="1">
      <c r="AJ4422" s="367"/>
      <c r="AL4422" s="367"/>
    </row>
    <row r="4423" spans="36:38" s="368" customFormat="1" ht="14.15" customHeight="1">
      <c r="AJ4423" s="367"/>
      <c r="AL4423" s="367"/>
    </row>
    <row r="4424" spans="36:38" s="368" customFormat="1" ht="14.15" customHeight="1">
      <c r="AJ4424" s="367"/>
      <c r="AL4424" s="367"/>
    </row>
    <row r="4425" spans="36:38" s="368" customFormat="1" ht="14.15" customHeight="1">
      <c r="AJ4425" s="367"/>
      <c r="AL4425" s="367"/>
    </row>
    <row r="4426" spans="36:38" s="368" customFormat="1" ht="14.15" customHeight="1">
      <c r="AJ4426" s="367"/>
      <c r="AL4426" s="367"/>
    </row>
    <row r="4427" spans="36:38" s="368" customFormat="1" ht="14.15" customHeight="1">
      <c r="AJ4427" s="367"/>
      <c r="AL4427" s="367"/>
    </row>
    <row r="4428" spans="36:38" s="368" customFormat="1" ht="14.15" customHeight="1">
      <c r="AJ4428" s="367"/>
      <c r="AL4428" s="367"/>
    </row>
    <row r="4429" spans="36:38" s="368" customFormat="1" ht="14.15" customHeight="1">
      <c r="AJ4429" s="367"/>
      <c r="AL4429" s="367"/>
    </row>
    <row r="4430" spans="36:38" s="368" customFormat="1" ht="14.15" customHeight="1">
      <c r="AJ4430" s="367"/>
      <c r="AL4430" s="367"/>
    </row>
    <row r="4431" spans="36:38" s="368" customFormat="1" ht="14.15" customHeight="1">
      <c r="AJ4431" s="367"/>
      <c r="AL4431" s="367"/>
    </row>
    <row r="4432" spans="36:38" s="368" customFormat="1" ht="14.15" customHeight="1">
      <c r="AJ4432" s="367"/>
      <c r="AL4432" s="367"/>
    </row>
    <row r="4433" spans="36:38" s="368" customFormat="1" ht="14.15" customHeight="1">
      <c r="AJ4433" s="367"/>
      <c r="AL4433" s="367"/>
    </row>
    <row r="4434" spans="36:38" s="368" customFormat="1" ht="14.15" customHeight="1">
      <c r="AJ4434" s="367"/>
      <c r="AL4434" s="367"/>
    </row>
    <row r="4435" spans="36:38" s="368" customFormat="1" ht="14.15" customHeight="1">
      <c r="AJ4435" s="367"/>
      <c r="AL4435" s="367"/>
    </row>
    <row r="4436" spans="36:38" s="368" customFormat="1" ht="14.15" customHeight="1">
      <c r="AJ4436" s="367"/>
      <c r="AL4436" s="367"/>
    </row>
    <row r="4437" spans="36:38" s="368" customFormat="1" ht="14.15" customHeight="1">
      <c r="AJ4437" s="367"/>
      <c r="AL4437" s="367"/>
    </row>
    <row r="4438" spans="36:38" s="368" customFormat="1" ht="14.15" customHeight="1">
      <c r="AJ4438" s="367"/>
      <c r="AL4438" s="367"/>
    </row>
    <row r="4439" spans="36:38" s="368" customFormat="1" ht="14.15" customHeight="1">
      <c r="AJ4439" s="367"/>
      <c r="AL4439" s="367"/>
    </row>
    <row r="4440" spans="36:38" s="368" customFormat="1" ht="14.15" customHeight="1">
      <c r="AJ4440" s="367"/>
      <c r="AL4440" s="367"/>
    </row>
    <row r="4441" spans="36:38" s="368" customFormat="1" ht="14.15" customHeight="1">
      <c r="AJ4441" s="367"/>
      <c r="AL4441" s="367"/>
    </row>
    <row r="4442" spans="36:38" s="368" customFormat="1" ht="14.15" customHeight="1">
      <c r="AJ4442" s="367"/>
      <c r="AL4442" s="367"/>
    </row>
    <row r="4443" spans="36:38" s="368" customFormat="1" ht="14.15" customHeight="1">
      <c r="AJ4443" s="367"/>
      <c r="AL4443" s="367"/>
    </row>
    <row r="4444" spans="36:38" s="368" customFormat="1" ht="14.15" customHeight="1">
      <c r="AJ4444" s="367"/>
      <c r="AL4444" s="367"/>
    </row>
    <row r="4445" spans="36:38" s="368" customFormat="1" ht="14.15" customHeight="1">
      <c r="AJ4445" s="367"/>
      <c r="AL4445" s="367"/>
    </row>
    <row r="4446" spans="36:38" s="368" customFormat="1" ht="14.15" customHeight="1">
      <c r="AJ4446" s="367"/>
      <c r="AL4446" s="367"/>
    </row>
    <row r="4447" spans="36:38" s="368" customFormat="1" ht="14.15" customHeight="1">
      <c r="AJ4447" s="367"/>
      <c r="AL4447" s="367"/>
    </row>
    <row r="4448" spans="36:38" s="368" customFormat="1" ht="14.15" customHeight="1">
      <c r="AJ4448" s="367"/>
      <c r="AL4448" s="367"/>
    </row>
    <row r="4449" spans="36:38" s="368" customFormat="1" ht="14.15" customHeight="1">
      <c r="AJ4449" s="367"/>
      <c r="AL4449" s="367"/>
    </row>
    <row r="4450" spans="36:38" s="368" customFormat="1" ht="14.15" customHeight="1">
      <c r="AJ4450" s="367"/>
      <c r="AL4450" s="367"/>
    </row>
    <row r="4451" spans="36:38" s="368" customFormat="1" ht="14.15" customHeight="1">
      <c r="AJ4451" s="367"/>
      <c r="AL4451" s="367"/>
    </row>
    <row r="4452" spans="36:38" s="368" customFormat="1" ht="14.15" customHeight="1">
      <c r="AJ4452" s="367"/>
      <c r="AL4452" s="367"/>
    </row>
    <row r="4453" spans="36:38" s="368" customFormat="1" ht="14.15" customHeight="1">
      <c r="AJ4453" s="367"/>
      <c r="AL4453" s="367"/>
    </row>
    <row r="4454" spans="36:38" s="368" customFormat="1" ht="14.15" customHeight="1">
      <c r="AJ4454" s="367"/>
      <c r="AL4454" s="367"/>
    </row>
    <row r="4455" spans="36:38" s="368" customFormat="1" ht="14.15" customHeight="1">
      <c r="AJ4455" s="367"/>
      <c r="AL4455" s="367"/>
    </row>
    <row r="4456" spans="36:38" s="368" customFormat="1" ht="14.15" customHeight="1">
      <c r="AJ4456" s="367"/>
      <c r="AL4456" s="367"/>
    </row>
    <row r="4457" spans="36:38" s="368" customFormat="1" ht="14.15" customHeight="1">
      <c r="AJ4457" s="367"/>
      <c r="AL4457" s="367"/>
    </row>
    <row r="4458" spans="36:38" s="368" customFormat="1" ht="14.15" customHeight="1">
      <c r="AJ4458" s="367"/>
      <c r="AL4458" s="367"/>
    </row>
    <row r="4459" spans="36:38" s="368" customFormat="1" ht="14.15" customHeight="1">
      <c r="AJ4459" s="367"/>
      <c r="AL4459" s="367"/>
    </row>
    <row r="4460" spans="36:38" s="368" customFormat="1" ht="14.15" customHeight="1">
      <c r="AJ4460" s="367"/>
      <c r="AL4460" s="367"/>
    </row>
    <row r="4461" spans="36:38" s="368" customFormat="1" ht="14.15" customHeight="1">
      <c r="AJ4461" s="367"/>
      <c r="AL4461" s="367"/>
    </row>
    <row r="4462" spans="36:38" s="368" customFormat="1" ht="14.15" customHeight="1">
      <c r="AJ4462" s="367"/>
      <c r="AL4462" s="367"/>
    </row>
    <row r="4463" spans="36:38" s="368" customFormat="1" ht="14.15" customHeight="1">
      <c r="AJ4463" s="367"/>
      <c r="AL4463" s="367"/>
    </row>
    <row r="4464" spans="36:38" s="368" customFormat="1" ht="14.15" customHeight="1">
      <c r="AJ4464" s="367"/>
      <c r="AL4464" s="367"/>
    </row>
    <row r="4465" spans="36:38" s="368" customFormat="1" ht="14.15" customHeight="1">
      <c r="AJ4465" s="367"/>
      <c r="AL4465" s="367"/>
    </row>
    <row r="4466" spans="36:38" s="368" customFormat="1" ht="14.15" customHeight="1">
      <c r="AJ4466" s="367"/>
      <c r="AL4466" s="367"/>
    </row>
    <row r="4467" spans="36:38" s="368" customFormat="1" ht="14.15" customHeight="1">
      <c r="AJ4467" s="367"/>
      <c r="AL4467" s="367"/>
    </row>
    <row r="4468" spans="36:38" s="368" customFormat="1" ht="14.15" customHeight="1">
      <c r="AJ4468" s="367"/>
      <c r="AL4468" s="367"/>
    </row>
    <row r="4469" spans="36:38" s="368" customFormat="1" ht="14.15" customHeight="1">
      <c r="AJ4469" s="367"/>
      <c r="AL4469" s="367"/>
    </row>
    <row r="4470" spans="36:38" s="368" customFormat="1" ht="14.15" customHeight="1">
      <c r="AJ4470" s="367"/>
      <c r="AL4470" s="367"/>
    </row>
    <row r="4471" spans="36:38" s="368" customFormat="1" ht="14.15" customHeight="1">
      <c r="AJ4471" s="367"/>
      <c r="AL4471" s="367"/>
    </row>
    <row r="4472" spans="36:38" s="368" customFormat="1" ht="14.15" customHeight="1">
      <c r="AJ4472" s="367"/>
      <c r="AL4472" s="367"/>
    </row>
    <row r="4473" spans="36:38" s="368" customFormat="1" ht="14.15" customHeight="1">
      <c r="AJ4473" s="367"/>
      <c r="AL4473" s="367"/>
    </row>
    <row r="4474" spans="36:38" s="368" customFormat="1" ht="14.15" customHeight="1">
      <c r="AJ4474" s="367"/>
      <c r="AL4474" s="367"/>
    </row>
    <row r="4475" spans="36:38" s="368" customFormat="1" ht="14.15" customHeight="1">
      <c r="AJ4475" s="367"/>
      <c r="AL4475" s="367"/>
    </row>
    <row r="4476" spans="36:38" s="368" customFormat="1" ht="14.15" customHeight="1">
      <c r="AJ4476" s="367"/>
      <c r="AL4476" s="367"/>
    </row>
    <row r="4477" spans="36:38" s="368" customFormat="1" ht="14.15" customHeight="1">
      <c r="AJ4477" s="367"/>
      <c r="AL4477" s="367"/>
    </row>
    <row r="4478" spans="36:38" s="368" customFormat="1" ht="14.15" customHeight="1">
      <c r="AJ4478" s="367"/>
      <c r="AL4478" s="367"/>
    </row>
    <row r="4479" spans="36:38" s="368" customFormat="1" ht="14.15" customHeight="1">
      <c r="AJ4479" s="367"/>
      <c r="AL4479" s="367"/>
    </row>
    <row r="4480" spans="36:38" s="368" customFormat="1" ht="14.15" customHeight="1">
      <c r="AJ4480" s="367"/>
      <c r="AL4480" s="367"/>
    </row>
    <row r="4481" spans="36:38" s="368" customFormat="1" ht="14.15" customHeight="1">
      <c r="AJ4481" s="367"/>
      <c r="AL4481" s="367"/>
    </row>
    <row r="4482" spans="36:38" s="368" customFormat="1" ht="14.15" customHeight="1">
      <c r="AJ4482" s="367"/>
      <c r="AL4482" s="367"/>
    </row>
    <row r="4483" spans="36:38" s="368" customFormat="1" ht="14.15" customHeight="1">
      <c r="AJ4483" s="367"/>
      <c r="AL4483" s="367"/>
    </row>
    <row r="4484" spans="36:38" s="368" customFormat="1" ht="14.15" customHeight="1">
      <c r="AJ4484" s="367"/>
      <c r="AL4484" s="367"/>
    </row>
    <row r="4485" spans="36:38" s="368" customFormat="1" ht="14.15" customHeight="1">
      <c r="AJ4485" s="367"/>
      <c r="AL4485" s="367"/>
    </row>
    <row r="4486" spans="36:38" s="368" customFormat="1" ht="14.15" customHeight="1">
      <c r="AJ4486" s="367"/>
      <c r="AL4486" s="367"/>
    </row>
    <row r="4487" spans="36:38" s="368" customFormat="1" ht="14.15" customHeight="1">
      <c r="AJ4487" s="367"/>
      <c r="AL4487" s="367"/>
    </row>
    <row r="4488" spans="36:38" s="368" customFormat="1" ht="14.15" customHeight="1">
      <c r="AJ4488" s="367"/>
      <c r="AL4488" s="367"/>
    </row>
    <row r="4489" spans="36:38" s="368" customFormat="1" ht="14.15" customHeight="1">
      <c r="AJ4489" s="367"/>
      <c r="AL4489" s="367"/>
    </row>
    <row r="4490" spans="36:38" s="368" customFormat="1" ht="14.15" customHeight="1">
      <c r="AJ4490" s="367"/>
      <c r="AL4490" s="367"/>
    </row>
    <row r="4491" spans="36:38" s="368" customFormat="1" ht="14.15" customHeight="1">
      <c r="AJ4491" s="367"/>
      <c r="AL4491" s="367"/>
    </row>
    <row r="4492" spans="36:38" s="368" customFormat="1" ht="14.15" customHeight="1">
      <c r="AJ4492" s="367"/>
      <c r="AL4492" s="367"/>
    </row>
    <row r="4493" spans="36:38" s="368" customFormat="1" ht="14.15" customHeight="1">
      <c r="AJ4493" s="367"/>
      <c r="AL4493" s="367"/>
    </row>
    <row r="4494" spans="36:38" s="368" customFormat="1" ht="14.15" customHeight="1">
      <c r="AJ4494" s="367"/>
      <c r="AL4494" s="367"/>
    </row>
    <row r="4495" spans="36:38" s="368" customFormat="1" ht="14.15" customHeight="1">
      <c r="AJ4495" s="367"/>
      <c r="AL4495" s="367"/>
    </row>
    <row r="4496" spans="36:38" s="368" customFormat="1" ht="14.15" customHeight="1">
      <c r="AJ4496" s="367"/>
      <c r="AL4496" s="367"/>
    </row>
    <row r="4497" spans="36:38" s="368" customFormat="1" ht="14.15" customHeight="1">
      <c r="AJ4497" s="367"/>
      <c r="AL4497" s="367"/>
    </row>
    <row r="4498" spans="36:38" s="368" customFormat="1" ht="14.15" customHeight="1">
      <c r="AJ4498" s="367"/>
      <c r="AL4498" s="367"/>
    </row>
    <row r="4499" spans="36:38" s="368" customFormat="1" ht="14.15" customHeight="1">
      <c r="AJ4499" s="367"/>
      <c r="AL4499" s="367"/>
    </row>
    <row r="4500" spans="36:38" s="368" customFormat="1" ht="14.15" customHeight="1">
      <c r="AJ4500" s="367"/>
      <c r="AL4500" s="367"/>
    </row>
    <row r="4501" spans="36:38" s="368" customFormat="1" ht="14.15" customHeight="1">
      <c r="AJ4501" s="367"/>
      <c r="AL4501" s="367"/>
    </row>
    <row r="4502" spans="36:38" s="368" customFormat="1" ht="14.15" customHeight="1">
      <c r="AJ4502" s="367"/>
      <c r="AL4502" s="367"/>
    </row>
    <row r="4503" spans="36:38" s="368" customFormat="1" ht="14.15" customHeight="1">
      <c r="AJ4503" s="367"/>
      <c r="AL4503" s="367"/>
    </row>
    <row r="4504" spans="36:38" s="368" customFormat="1" ht="14.15" customHeight="1">
      <c r="AJ4504" s="367"/>
      <c r="AL4504" s="367"/>
    </row>
    <row r="4505" spans="36:38" s="368" customFormat="1" ht="14.15" customHeight="1">
      <c r="AJ4505" s="367"/>
      <c r="AL4505" s="367"/>
    </row>
    <row r="4506" spans="36:38" s="368" customFormat="1" ht="14.15" customHeight="1">
      <c r="AJ4506" s="367"/>
      <c r="AL4506" s="367"/>
    </row>
    <row r="4507" spans="36:38" s="368" customFormat="1" ht="14.15" customHeight="1">
      <c r="AJ4507" s="367"/>
      <c r="AL4507" s="367"/>
    </row>
    <row r="4508" spans="36:38" s="368" customFormat="1" ht="14.15" customHeight="1">
      <c r="AJ4508" s="367"/>
      <c r="AL4508" s="367"/>
    </row>
    <row r="4509" spans="36:38" s="368" customFormat="1" ht="14.15" customHeight="1">
      <c r="AJ4509" s="367"/>
      <c r="AL4509" s="367"/>
    </row>
    <row r="4510" spans="36:38" s="368" customFormat="1" ht="14.15" customHeight="1">
      <c r="AJ4510" s="367"/>
      <c r="AL4510" s="367"/>
    </row>
    <row r="4511" spans="36:38" s="368" customFormat="1" ht="14.15" customHeight="1">
      <c r="AJ4511" s="367"/>
      <c r="AL4511" s="367"/>
    </row>
    <row r="4512" spans="36:38" s="368" customFormat="1" ht="14.15" customHeight="1">
      <c r="AJ4512" s="367"/>
      <c r="AL4512" s="367"/>
    </row>
    <row r="4513" spans="36:38" s="368" customFormat="1" ht="14.15" customHeight="1">
      <c r="AJ4513" s="367"/>
      <c r="AL4513" s="367"/>
    </row>
    <row r="4514" spans="36:38" s="368" customFormat="1" ht="14.15" customHeight="1">
      <c r="AJ4514" s="367"/>
      <c r="AL4514" s="367"/>
    </row>
    <row r="4515" spans="36:38" s="368" customFormat="1" ht="14.15" customHeight="1">
      <c r="AJ4515" s="367"/>
      <c r="AL4515" s="367"/>
    </row>
    <row r="4516" spans="36:38" s="368" customFormat="1" ht="14.15" customHeight="1">
      <c r="AJ4516" s="367"/>
      <c r="AL4516" s="367"/>
    </row>
    <row r="4517" spans="36:38" s="368" customFormat="1" ht="14.15" customHeight="1">
      <c r="AJ4517" s="367"/>
      <c r="AL4517" s="367"/>
    </row>
    <row r="4518" spans="36:38" s="368" customFormat="1" ht="14.15" customHeight="1">
      <c r="AJ4518" s="367"/>
      <c r="AL4518" s="367"/>
    </row>
    <row r="4519" spans="36:38" s="368" customFormat="1" ht="14.15" customHeight="1">
      <c r="AJ4519" s="367"/>
      <c r="AL4519" s="367"/>
    </row>
    <row r="4520" spans="36:38" s="368" customFormat="1" ht="14.15" customHeight="1">
      <c r="AJ4520" s="367"/>
      <c r="AL4520" s="367"/>
    </row>
    <row r="4521" spans="36:38" s="368" customFormat="1" ht="14.15" customHeight="1">
      <c r="AJ4521" s="367"/>
      <c r="AL4521" s="367"/>
    </row>
    <row r="4522" spans="36:38" s="368" customFormat="1" ht="14.15" customHeight="1">
      <c r="AJ4522" s="367"/>
      <c r="AL4522" s="367"/>
    </row>
    <row r="4523" spans="36:38" s="368" customFormat="1" ht="14.15" customHeight="1">
      <c r="AJ4523" s="367"/>
      <c r="AL4523" s="367"/>
    </row>
    <row r="4524" spans="36:38" s="368" customFormat="1" ht="14.15" customHeight="1">
      <c r="AJ4524" s="367"/>
      <c r="AL4524" s="367"/>
    </row>
    <row r="4525" spans="36:38" s="368" customFormat="1" ht="14.15" customHeight="1">
      <c r="AJ4525" s="367"/>
      <c r="AL4525" s="367"/>
    </row>
    <row r="4526" spans="36:38" s="368" customFormat="1" ht="14.15" customHeight="1">
      <c r="AJ4526" s="367"/>
      <c r="AL4526" s="367"/>
    </row>
    <row r="4527" spans="36:38" s="368" customFormat="1" ht="14.15" customHeight="1">
      <c r="AJ4527" s="367"/>
      <c r="AL4527" s="367"/>
    </row>
    <row r="4528" spans="36:38" s="368" customFormat="1" ht="14.15" customHeight="1">
      <c r="AJ4528" s="367"/>
      <c r="AL4528" s="367"/>
    </row>
    <row r="4529" spans="36:38" s="368" customFormat="1" ht="14.15" customHeight="1">
      <c r="AJ4529" s="367"/>
      <c r="AL4529" s="367"/>
    </row>
    <row r="4530" spans="36:38" s="368" customFormat="1" ht="14.15" customHeight="1">
      <c r="AJ4530" s="367"/>
      <c r="AL4530" s="367"/>
    </row>
    <row r="4531" spans="36:38" s="368" customFormat="1" ht="14.15" customHeight="1">
      <c r="AJ4531" s="367"/>
      <c r="AL4531" s="367"/>
    </row>
    <row r="4532" spans="36:38" s="368" customFormat="1" ht="14.15" customHeight="1">
      <c r="AJ4532" s="367"/>
      <c r="AL4532" s="367"/>
    </row>
    <row r="4533" spans="36:38" s="368" customFormat="1" ht="14.15" customHeight="1">
      <c r="AJ4533" s="367"/>
      <c r="AL4533" s="367"/>
    </row>
    <row r="4534" spans="36:38" s="368" customFormat="1" ht="14.15" customHeight="1">
      <c r="AJ4534" s="367"/>
      <c r="AL4534" s="367"/>
    </row>
    <row r="4535" spans="36:38" s="368" customFormat="1" ht="14.15" customHeight="1">
      <c r="AJ4535" s="367"/>
      <c r="AL4535" s="367"/>
    </row>
    <row r="4536" spans="36:38" s="368" customFormat="1" ht="14.15" customHeight="1">
      <c r="AJ4536" s="367"/>
      <c r="AL4536" s="367"/>
    </row>
    <row r="4537" spans="36:38" s="368" customFormat="1" ht="14.15" customHeight="1">
      <c r="AJ4537" s="367"/>
      <c r="AL4537" s="367"/>
    </row>
    <row r="4538" spans="36:38" s="368" customFormat="1" ht="14.15" customHeight="1">
      <c r="AJ4538" s="367"/>
      <c r="AL4538" s="367"/>
    </row>
    <row r="4539" spans="36:38" s="368" customFormat="1" ht="14.15" customHeight="1">
      <c r="AJ4539" s="367"/>
      <c r="AL4539" s="367"/>
    </row>
    <row r="4540" spans="36:38" s="368" customFormat="1" ht="14.15" customHeight="1">
      <c r="AJ4540" s="367"/>
      <c r="AL4540" s="367"/>
    </row>
    <row r="4541" spans="36:38" s="368" customFormat="1" ht="14.15" customHeight="1">
      <c r="AJ4541" s="367"/>
      <c r="AL4541" s="367"/>
    </row>
    <row r="4542" spans="36:38" s="368" customFormat="1" ht="14.15" customHeight="1">
      <c r="AJ4542" s="367"/>
      <c r="AL4542" s="367"/>
    </row>
    <row r="4543" spans="36:38" s="368" customFormat="1" ht="14.15" customHeight="1">
      <c r="AJ4543" s="367"/>
      <c r="AL4543" s="367"/>
    </row>
    <row r="4544" spans="36:38" s="368" customFormat="1" ht="14.15" customHeight="1">
      <c r="AJ4544" s="367"/>
      <c r="AL4544" s="367"/>
    </row>
    <row r="4545" spans="36:38" s="368" customFormat="1" ht="14.15" customHeight="1">
      <c r="AJ4545" s="367"/>
      <c r="AL4545" s="367"/>
    </row>
    <row r="4546" spans="36:38" s="368" customFormat="1" ht="14.15" customHeight="1">
      <c r="AJ4546" s="367"/>
      <c r="AL4546" s="367"/>
    </row>
    <row r="4547" spans="36:38" s="368" customFormat="1" ht="14.15" customHeight="1">
      <c r="AJ4547" s="367"/>
      <c r="AL4547" s="367"/>
    </row>
    <row r="4548" spans="36:38" s="368" customFormat="1" ht="14.15" customHeight="1">
      <c r="AJ4548" s="367"/>
      <c r="AL4548" s="367"/>
    </row>
    <row r="4549" spans="36:38" s="368" customFormat="1" ht="14.15" customHeight="1">
      <c r="AJ4549" s="367"/>
      <c r="AL4549" s="367"/>
    </row>
    <row r="4550" spans="36:38" s="368" customFormat="1" ht="14.15" customHeight="1">
      <c r="AJ4550" s="367"/>
      <c r="AL4550" s="367"/>
    </row>
    <row r="4551" spans="36:38" s="368" customFormat="1" ht="14.15" customHeight="1">
      <c r="AJ4551" s="367"/>
      <c r="AL4551" s="367"/>
    </row>
    <row r="4552" spans="36:38" s="368" customFormat="1" ht="14.15" customHeight="1">
      <c r="AJ4552" s="367"/>
      <c r="AL4552" s="367"/>
    </row>
    <row r="4553" spans="36:38" s="368" customFormat="1" ht="14.15" customHeight="1">
      <c r="AJ4553" s="367"/>
      <c r="AL4553" s="367"/>
    </row>
    <row r="4554" spans="36:38" s="368" customFormat="1" ht="14.15" customHeight="1">
      <c r="AJ4554" s="367"/>
      <c r="AL4554" s="367"/>
    </row>
    <row r="4555" spans="36:38" s="368" customFormat="1" ht="14.15" customHeight="1">
      <c r="AJ4555" s="367"/>
      <c r="AL4555" s="367"/>
    </row>
    <row r="4556" spans="36:38" s="368" customFormat="1" ht="14.15" customHeight="1">
      <c r="AJ4556" s="367"/>
      <c r="AL4556" s="367"/>
    </row>
    <row r="4557" spans="36:38" s="368" customFormat="1" ht="14.15" customHeight="1">
      <c r="AJ4557" s="367"/>
      <c r="AL4557" s="367"/>
    </row>
    <row r="4558" spans="36:38" s="368" customFormat="1" ht="14.15" customHeight="1">
      <c r="AJ4558" s="367"/>
      <c r="AL4558" s="367"/>
    </row>
    <row r="4559" spans="36:38" s="368" customFormat="1" ht="14.15" customHeight="1">
      <c r="AJ4559" s="367"/>
      <c r="AL4559" s="367"/>
    </row>
    <row r="4560" spans="36:38" s="368" customFormat="1" ht="14.15" customHeight="1">
      <c r="AJ4560" s="367"/>
      <c r="AL4560" s="367"/>
    </row>
    <row r="4561" spans="36:38" s="368" customFormat="1" ht="14.15" customHeight="1">
      <c r="AJ4561" s="367"/>
      <c r="AL4561" s="367"/>
    </row>
    <row r="4562" spans="36:38" s="368" customFormat="1" ht="14.15" customHeight="1">
      <c r="AJ4562" s="367"/>
      <c r="AL4562" s="367"/>
    </row>
    <row r="4563" spans="36:38" s="368" customFormat="1" ht="14.15" customHeight="1">
      <c r="AJ4563" s="367"/>
      <c r="AL4563" s="367"/>
    </row>
    <row r="4564" spans="36:38" s="368" customFormat="1" ht="14.15" customHeight="1">
      <c r="AJ4564" s="367"/>
      <c r="AL4564" s="367"/>
    </row>
    <row r="4565" spans="36:38" s="368" customFormat="1" ht="14.15" customHeight="1">
      <c r="AJ4565" s="367"/>
      <c r="AL4565" s="367"/>
    </row>
    <row r="4566" spans="36:38" s="368" customFormat="1" ht="14.15" customHeight="1">
      <c r="AJ4566" s="367"/>
      <c r="AL4566" s="367"/>
    </row>
    <row r="4567" spans="36:38" s="368" customFormat="1" ht="14.15" customHeight="1">
      <c r="AJ4567" s="367"/>
      <c r="AL4567" s="367"/>
    </row>
    <row r="4568" spans="36:38" s="368" customFormat="1" ht="14.15" customHeight="1">
      <c r="AJ4568" s="367"/>
      <c r="AL4568" s="367"/>
    </row>
    <row r="4569" spans="36:38" s="368" customFormat="1" ht="14.15" customHeight="1">
      <c r="AJ4569" s="367"/>
      <c r="AL4569" s="367"/>
    </row>
    <row r="4570" spans="36:38" s="368" customFormat="1" ht="14.15" customHeight="1">
      <c r="AJ4570" s="367"/>
      <c r="AL4570" s="367"/>
    </row>
    <row r="4571" spans="36:38" s="368" customFormat="1" ht="14.15" customHeight="1">
      <c r="AJ4571" s="367"/>
      <c r="AL4571" s="367"/>
    </row>
    <row r="4572" spans="36:38" s="368" customFormat="1" ht="14.15" customHeight="1">
      <c r="AJ4572" s="367"/>
      <c r="AL4572" s="367"/>
    </row>
    <row r="4573" spans="36:38" s="368" customFormat="1" ht="14.15" customHeight="1">
      <c r="AJ4573" s="367"/>
      <c r="AL4573" s="367"/>
    </row>
    <row r="4574" spans="36:38" s="368" customFormat="1" ht="14.15" customHeight="1">
      <c r="AJ4574" s="367"/>
      <c r="AL4574" s="367"/>
    </row>
    <row r="4575" spans="36:38" s="368" customFormat="1" ht="14.15" customHeight="1">
      <c r="AJ4575" s="367"/>
      <c r="AL4575" s="367"/>
    </row>
    <row r="4576" spans="36:38" s="368" customFormat="1" ht="14.15" customHeight="1">
      <c r="AJ4576" s="367"/>
      <c r="AL4576" s="367"/>
    </row>
    <row r="4577" spans="36:38" s="368" customFormat="1" ht="14.15" customHeight="1">
      <c r="AJ4577" s="367"/>
      <c r="AL4577" s="367"/>
    </row>
    <row r="4578" spans="36:38" s="368" customFormat="1" ht="14.15" customHeight="1">
      <c r="AJ4578" s="367"/>
      <c r="AL4578" s="367"/>
    </row>
    <row r="4579" spans="36:38" s="368" customFormat="1" ht="14.15" customHeight="1">
      <c r="AJ4579" s="367"/>
      <c r="AL4579" s="367"/>
    </row>
    <row r="4580" spans="36:38" s="368" customFormat="1" ht="14.15" customHeight="1">
      <c r="AJ4580" s="367"/>
      <c r="AL4580" s="367"/>
    </row>
    <row r="4581" spans="36:38" s="368" customFormat="1" ht="14.15" customHeight="1">
      <c r="AJ4581" s="367"/>
      <c r="AL4581" s="367"/>
    </row>
    <row r="4582" spans="36:38" s="368" customFormat="1" ht="14.15" customHeight="1">
      <c r="AJ4582" s="367"/>
      <c r="AL4582" s="367"/>
    </row>
    <row r="4583" spans="36:38" s="368" customFormat="1" ht="14.15" customHeight="1">
      <c r="AJ4583" s="367"/>
      <c r="AL4583" s="367"/>
    </row>
    <row r="4584" spans="36:38" s="368" customFormat="1" ht="14.15" customHeight="1">
      <c r="AJ4584" s="367"/>
      <c r="AL4584" s="367"/>
    </row>
    <row r="4585" spans="36:38" s="368" customFormat="1" ht="14.15" customHeight="1">
      <c r="AJ4585" s="367"/>
      <c r="AL4585" s="367"/>
    </row>
    <row r="4586" spans="36:38" s="368" customFormat="1" ht="14.15" customHeight="1">
      <c r="AJ4586" s="367"/>
      <c r="AL4586" s="367"/>
    </row>
    <row r="4587" spans="36:38" s="368" customFormat="1" ht="14.15" customHeight="1">
      <c r="AJ4587" s="367"/>
      <c r="AL4587" s="367"/>
    </row>
    <row r="4588" spans="36:38" s="368" customFormat="1" ht="14.15" customHeight="1">
      <c r="AJ4588" s="367"/>
      <c r="AL4588" s="367"/>
    </row>
    <row r="4589" spans="36:38" s="368" customFormat="1" ht="14.15" customHeight="1">
      <c r="AJ4589" s="367"/>
      <c r="AL4589" s="367"/>
    </row>
    <row r="4590" spans="36:38" s="368" customFormat="1" ht="14.15" customHeight="1">
      <c r="AJ4590" s="367"/>
      <c r="AL4590" s="367"/>
    </row>
    <row r="4591" spans="36:38" s="368" customFormat="1" ht="14.15" customHeight="1">
      <c r="AJ4591" s="367"/>
      <c r="AL4591" s="367"/>
    </row>
    <row r="4592" spans="36:38" s="368" customFormat="1" ht="14.15" customHeight="1">
      <c r="AJ4592" s="367"/>
      <c r="AL4592" s="367"/>
    </row>
    <row r="4593" spans="36:38" s="368" customFormat="1" ht="14.15" customHeight="1">
      <c r="AJ4593" s="367"/>
      <c r="AL4593" s="367"/>
    </row>
    <row r="4594" spans="36:38" s="368" customFormat="1" ht="14.15" customHeight="1">
      <c r="AJ4594" s="367"/>
      <c r="AL4594" s="367"/>
    </row>
    <row r="4595" spans="36:38" s="368" customFormat="1" ht="14.15" customHeight="1">
      <c r="AJ4595" s="367"/>
      <c r="AL4595" s="367"/>
    </row>
    <row r="4596" spans="36:38" s="368" customFormat="1" ht="14.15" customHeight="1">
      <c r="AJ4596" s="367"/>
      <c r="AL4596" s="367"/>
    </row>
    <row r="4597" spans="36:38" s="368" customFormat="1" ht="14.15" customHeight="1">
      <c r="AJ4597" s="367"/>
      <c r="AL4597" s="367"/>
    </row>
    <row r="4598" spans="36:38" s="368" customFormat="1" ht="14.15" customHeight="1">
      <c r="AJ4598" s="367"/>
      <c r="AL4598" s="367"/>
    </row>
    <row r="4599" spans="36:38" s="368" customFormat="1" ht="14.15" customHeight="1">
      <c r="AJ4599" s="367"/>
      <c r="AL4599" s="367"/>
    </row>
    <row r="4600" spans="36:38" s="368" customFormat="1" ht="14.15" customHeight="1">
      <c r="AJ4600" s="367"/>
      <c r="AL4600" s="367"/>
    </row>
    <row r="4601" spans="36:38" s="368" customFormat="1" ht="14.15" customHeight="1">
      <c r="AJ4601" s="367"/>
      <c r="AL4601" s="367"/>
    </row>
    <row r="4602" spans="36:38" s="368" customFormat="1" ht="14.15" customHeight="1">
      <c r="AJ4602" s="367"/>
      <c r="AL4602" s="367"/>
    </row>
    <row r="4603" spans="36:38" s="368" customFormat="1" ht="14.15" customHeight="1">
      <c r="AJ4603" s="367"/>
      <c r="AL4603" s="367"/>
    </row>
    <row r="4604" spans="36:38" s="368" customFormat="1" ht="14.15" customHeight="1">
      <c r="AJ4604" s="367"/>
      <c r="AL4604" s="367"/>
    </row>
    <row r="4605" spans="36:38" s="368" customFormat="1" ht="14.15" customHeight="1">
      <c r="AJ4605" s="367"/>
      <c r="AL4605" s="367"/>
    </row>
    <row r="4606" spans="36:38" s="368" customFormat="1" ht="14.15" customHeight="1">
      <c r="AJ4606" s="367"/>
      <c r="AL4606" s="367"/>
    </row>
    <row r="4607" spans="36:38" s="368" customFormat="1" ht="14.15" customHeight="1">
      <c r="AJ4607" s="367"/>
      <c r="AL4607" s="367"/>
    </row>
    <row r="4608" spans="36:38" s="368" customFormat="1" ht="14.15" customHeight="1">
      <c r="AJ4608" s="367"/>
      <c r="AL4608" s="367"/>
    </row>
    <row r="4609" spans="36:38" s="368" customFormat="1" ht="14.15" customHeight="1">
      <c r="AJ4609" s="367"/>
      <c r="AL4609" s="367"/>
    </row>
    <row r="4610" spans="36:38" s="368" customFormat="1" ht="14.15" customHeight="1">
      <c r="AJ4610" s="367"/>
      <c r="AL4610" s="367"/>
    </row>
    <row r="4611" spans="36:38" s="368" customFormat="1" ht="14.15" customHeight="1">
      <c r="AJ4611" s="367"/>
      <c r="AL4611" s="367"/>
    </row>
    <row r="4612" spans="36:38" s="368" customFormat="1" ht="14.15" customHeight="1">
      <c r="AJ4612" s="367"/>
      <c r="AL4612" s="367"/>
    </row>
    <row r="4613" spans="36:38" s="368" customFormat="1" ht="14.15" customHeight="1">
      <c r="AJ4613" s="367"/>
      <c r="AL4613" s="367"/>
    </row>
    <row r="4614" spans="36:38" s="368" customFormat="1" ht="14.15" customHeight="1">
      <c r="AJ4614" s="367"/>
      <c r="AL4614" s="367"/>
    </row>
    <row r="4615" spans="36:38" s="368" customFormat="1" ht="14.15" customHeight="1">
      <c r="AJ4615" s="367"/>
      <c r="AL4615" s="367"/>
    </row>
    <row r="4616" spans="36:38" s="368" customFormat="1" ht="14.15" customHeight="1">
      <c r="AJ4616" s="367"/>
      <c r="AL4616" s="367"/>
    </row>
    <row r="4617" spans="36:38" s="368" customFormat="1" ht="14.15" customHeight="1">
      <c r="AJ4617" s="367"/>
      <c r="AL4617" s="367"/>
    </row>
    <row r="4618" spans="36:38" s="368" customFormat="1" ht="14.15" customHeight="1">
      <c r="AJ4618" s="367"/>
      <c r="AL4618" s="367"/>
    </row>
    <row r="4619" spans="36:38" s="368" customFormat="1" ht="14.15" customHeight="1">
      <c r="AJ4619" s="367"/>
      <c r="AL4619" s="367"/>
    </row>
    <row r="4620" spans="36:38" s="368" customFormat="1" ht="14.15" customHeight="1">
      <c r="AJ4620" s="367"/>
      <c r="AL4620" s="367"/>
    </row>
    <row r="4621" spans="36:38" s="368" customFormat="1" ht="14.15" customHeight="1">
      <c r="AJ4621" s="367"/>
      <c r="AL4621" s="367"/>
    </row>
    <row r="4622" spans="36:38" s="368" customFormat="1" ht="14.15" customHeight="1">
      <c r="AJ4622" s="367"/>
      <c r="AL4622" s="367"/>
    </row>
    <row r="4623" spans="36:38" s="368" customFormat="1" ht="14.15" customHeight="1">
      <c r="AJ4623" s="367"/>
      <c r="AL4623" s="367"/>
    </row>
    <row r="4624" spans="36:38" s="368" customFormat="1" ht="14.15" customHeight="1">
      <c r="AJ4624" s="367"/>
      <c r="AL4624" s="367"/>
    </row>
    <row r="4625" spans="36:38" s="368" customFormat="1" ht="14.15" customHeight="1">
      <c r="AJ4625" s="367"/>
      <c r="AL4625" s="367"/>
    </row>
    <row r="4626" spans="36:38" s="368" customFormat="1" ht="14.15" customHeight="1">
      <c r="AJ4626" s="367"/>
      <c r="AL4626" s="367"/>
    </row>
    <row r="4627" spans="36:38" s="368" customFormat="1" ht="14.15" customHeight="1">
      <c r="AJ4627" s="367"/>
      <c r="AL4627" s="367"/>
    </row>
    <row r="4628" spans="36:38" s="368" customFormat="1" ht="14.15" customHeight="1">
      <c r="AJ4628" s="367"/>
      <c r="AL4628" s="367"/>
    </row>
    <row r="4629" spans="36:38" s="368" customFormat="1" ht="14.15" customHeight="1">
      <c r="AJ4629" s="367"/>
      <c r="AL4629" s="367"/>
    </row>
    <row r="4630" spans="36:38" s="368" customFormat="1" ht="14.15" customHeight="1">
      <c r="AJ4630" s="367"/>
      <c r="AL4630" s="367"/>
    </row>
    <row r="4631" spans="36:38" s="368" customFormat="1" ht="14.15" customHeight="1">
      <c r="AJ4631" s="367"/>
      <c r="AL4631" s="367"/>
    </row>
    <row r="4632" spans="36:38" s="368" customFormat="1" ht="14.15" customHeight="1">
      <c r="AJ4632" s="367"/>
      <c r="AL4632" s="367"/>
    </row>
    <row r="4633" spans="36:38" s="368" customFormat="1" ht="14.15" customHeight="1">
      <c r="AJ4633" s="367"/>
      <c r="AL4633" s="367"/>
    </row>
    <row r="4634" spans="36:38" s="368" customFormat="1" ht="14.15" customHeight="1">
      <c r="AJ4634" s="367"/>
      <c r="AL4634" s="367"/>
    </row>
    <row r="4635" spans="36:38" s="368" customFormat="1" ht="14.15" customHeight="1">
      <c r="AJ4635" s="367"/>
      <c r="AL4635" s="367"/>
    </row>
    <row r="4636" spans="36:38" s="368" customFormat="1" ht="14.15" customHeight="1">
      <c r="AJ4636" s="367"/>
      <c r="AL4636" s="367"/>
    </row>
    <row r="4637" spans="36:38" s="368" customFormat="1" ht="14.15" customHeight="1">
      <c r="AJ4637" s="367"/>
      <c r="AL4637" s="367"/>
    </row>
    <row r="4638" spans="36:38" s="368" customFormat="1" ht="14.15" customHeight="1">
      <c r="AJ4638" s="367"/>
      <c r="AL4638" s="367"/>
    </row>
    <row r="4639" spans="36:38" s="368" customFormat="1" ht="14.15" customHeight="1">
      <c r="AJ4639" s="367"/>
      <c r="AL4639" s="367"/>
    </row>
    <row r="4640" spans="36:38" s="368" customFormat="1" ht="14.15" customHeight="1">
      <c r="AJ4640" s="367"/>
      <c r="AL4640" s="367"/>
    </row>
    <row r="4641" spans="36:38" s="368" customFormat="1" ht="14.15" customHeight="1">
      <c r="AJ4641" s="367"/>
      <c r="AL4641" s="367"/>
    </row>
    <row r="4642" spans="36:38" s="368" customFormat="1" ht="14.15" customHeight="1">
      <c r="AJ4642" s="367"/>
      <c r="AL4642" s="367"/>
    </row>
    <row r="4643" spans="36:38" s="368" customFormat="1" ht="14.15" customHeight="1">
      <c r="AJ4643" s="367"/>
      <c r="AL4643" s="367"/>
    </row>
    <row r="4644" spans="36:38" s="368" customFormat="1" ht="14.15" customHeight="1">
      <c r="AJ4644" s="367"/>
      <c r="AL4644" s="367"/>
    </row>
    <row r="4645" spans="36:38" s="368" customFormat="1" ht="14.15" customHeight="1">
      <c r="AJ4645" s="367"/>
      <c r="AL4645" s="367"/>
    </row>
    <row r="4646" spans="36:38" s="368" customFormat="1" ht="14.15" customHeight="1">
      <c r="AJ4646" s="367"/>
      <c r="AL4646" s="367"/>
    </row>
    <row r="4647" spans="36:38" s="368" customFormat="1" ht="14.15" customHeight="1">
      <c r="AJ4647" s="367"/>
      <c r="AL4647" s="367"/>
    </row>
    <row r="4648" spans="36:38" s="368" customFormat="1" ht="14.15" customHeight="1">
      <c r="AJ4648" s="367"/>
      <c r="AL4648" s="367"/>
    </row>
    <row r="4649" spans="36:38" s="368" customFormat="1" ht="14.15" customHeight="1">
      <c r="AJ4649" s="367"/>
      <c r="AL4649" s="367"/>
    </row>
    <row r="4650" spans="36:38" s="368" customFormat="1" ht="14.15" customHeight="1">
      <c r="AJ4650" s="367"/>
      <c r="AL4650" s="367"/>
    </row>
    <row r="4651" spans="36:38" s="368" customFormat="1" ht="14.15" customHeight="1">
      <c r="AJ4651" s="367"/>
      <c r="AL4651" s="367"/>
    </row>
    <row r="4652" spans="36:38" s="368" customFormat="1" ht="14.15" customHeight="1">
      <c r="AJ4652" s="367"/>
      <c r="AL4652" s="367"/>
    </row>
    <row r="4653" spans="36:38" s="368" customFormat="1" ht="14.15" customHeight="1">
      <c r="AJ4653" s="367"/>
      <c r="AL4653" s="367"/>
    </row>
    <row r="4654" spans="36:38" s="368" customFormat="1" ht="14.15" customHeight="1">
      <c r="AJ4654" s="367"/>
      <c r="AL4654" s="367"/>
    </row>
    <row r="4655" spans="36:38" s="368" customFormat="1" ht="14.15" customHeight="1">
      <c r="AJ4655" s="367"/>
      <c r="AL4655" s="367"/>
    </row>
    <row r="4656" spans="36:38" s="368" customFormat="1" ht="14.15" customHeight="1">
      <c r="AJ4656" s="367"/>
      <c r="AL4656" s="367"/>
    </row>
    <row r="4657" spans="36:38" s="368" customFormat="1" ht="14.15" customHeight="1">
      <c r="AJ4657" s="367"/>
      <c r="AL4657" s="367"/>
    </row>
    <row r="4658" spans="36:38" s="368" customFormat="1" ht="14.15" customHeight="1">
      <c r="AJ4658" s="367"/>
      <c r="AL4658" s="367"/>
    </row>
    <row r="4659" spans="36:38" s="368" customFormat="1" ht="14.15" customHeight="1">
      <c r="AJ4659" s="367"/>
      <c r="AL4659" s="367"/>
    </row>
    <row r="4660" spans="36:38" s="368" customFormat="1" ht="14.15" customHeight="1">
      <c r="AJ4660" s="367"/>
      <c r="AL4660" s="367"/>
    </row>
    <row r="4661" spans="36:38" s="368" customFormat="1" ht="14.15" customHeight="1">
      <c r="AJ4661" s="367"/>
      <c r="AL4661" s="367"/>
    </row>
    <row r="4662" spans="36:38" s="368" customFormat="1" ht="14.15" customHeight="1">
      <c r="AJ4662" s="367"/>
      <c r="AL4662" s="367"/>
    </row>
    <row r="4663" spans="36:38" s="368" customFormat="1" ht="14.15" customHeight="1">
      <c r="AJ4663" s="367"/>
      <c r="AL4663" s="367"/>
    </row>
    <row r="4664" spans="36:38" s="368" customFormat="1" ht="14.15" customHeight="1">
      <c r="AJ4664" s="367"/>
      <c r="AL4664" s="367"/>
    </row>
    <row r="4665" spans="36:38" s="368" customFormat="1" ht="14.15" customHeight="1">
      <c r="AJ4665" s="367"/>
      <c r="AL4665" s="367"/>
    </row>
    <row r="4666" spans="36:38" s="368" customFormat="1" ht="14.15" customHeight="1">
      <c r="AJ4666" s="367"/>
      <c r="AL4666" s="367"/>
    </row>
    <row r="4667" spans="36:38" s="368" customFormat="1" ht="14.15" customHeight="1">
      <c r="AJ4667" s="367"/>
      <c r="AL4667" s="367"/>
    </row>
    <row r="4668" spans="36:38" s="368" customFormat="1" ht="14.15" customHeight="1">
      <c r="AJ4668" s="367"/>
      <c r="AL4668" s="367"/>
    </row>
    <row r="4669" spans="36:38" s="368" customFormat="1" ht="14.15" customHeight="1">
      <c r="AJ4669" s="367"/>
      <c r="AL4669" s="367"/>
    </row>
    <row r="4670" spans="36:38" s="368" customFormat="1" ht="14.15" customHeight="1">
      <c r="AJ4670" s="367"/>
      <c r="AL4670" s="367"/>
    </row>
    <row r="4671" spans="36:38" s="368" customFormat="1" ht="14.15" customHeight="1">
      <c r="AJ4671" s="367"/>
      <c r="AL4671" s="367"/>
    </row>
    <row r="4672" spans="36:38" s="368" customFormat="1" ht="14.15" customHeight="1">
      <c r="AJ4672" s="367"/>
      <c r="AL4672" s="367"/>
    </row>
    <row r="4673" spans="36:38" s="368" customFormat="1" ht="14.15" customHeight="1">
      <c r="AJ4673" s="367"/>
      <c r="AL4673" s="367"/>
    </row>
    <row r="4674" spans="36:38" s="368" customFormat="1" ht="14.15" customHeight="1">
      <c r="AJ4674" s="367"/>
      <c r="AL4674" s="367"/>
    </row>
    <row r="4675" spans="36:38" s="368" customFormat="1" ht="14.15" customHeight="1">
      <c r="AJ4675" s="367"/>
      <c r="AL4675" s="367"/>
    </row>
    <row r="4676" spans="36:38" s="368" customFormat="1" ht="14.15" customHeight="1">
      <c r="AJ4676" s="367"/>
      <c r="AL4676" s="367"/>
    </row>
    <row r="4677" spans="36:38" s="368" customFormat="1" ht="14.15" customHeight="1">
      <c r="AJ4677" s="367"/>
      <c r="AL4677" s="367"/>
    </row>
    <row r="4678" spans="36:38" s="368" customFormat="1" ht="14.15" customHeight="1">
      <c r="AJ4678" s="367"/>
      <c r="AL4678" s="367"/>
    </row>
    <row r="4679" spans="36:38" s="368" customFormat="1" ht="14.15" customHeight="1">
      <c r="AJ4679" s="367"/>
      <c r="AL4679" s="367"/>
    </row>
    <row r="4680" spans="36:38" s="368" customFormat="1" ht="14.15" customHeight="1">
      <c r="AJ4680" s="367"/>
      <c r="AL4680" s="367"/>
    </row>
    <row r="4681" spans="36:38" s="368" customFormat="1" ht="14.15" customHeight="1">
      <c r="AJ4681" s="367"/>
      <c r="AL4681" s="367"/>
    </row>
    <row r="4682" spans="36:38" s="368" customFormat="1" ht="14.15" customHeight="1">
      <c r="AJ4682" s="367"/>
      <c r="AL4682" s="367"/>
    </row>
    <row r="4683" spans="36:38" s="368" customFormat="1" ht="14.15" customHeight="1">
      <c r="AJ4683" s="367"/>
      <c r="AL4683" s="367"/>
    </row>
    <row r="4684" spans="36:38" s="368" customFormat="1" ht="14.15" customHeight="1">
      <c r="AJ4684" s="367"/>
      <c r="AL4684" s="367"/>
    </row>
    <row r="4685" spans="36:38" s="368" customFormat="1" ht="14.15" customHeight="1">
      <c r="AJ4685" s="367"/>
      <c r="AL4685" s="367"/>
    </row>
    <row r="4686" spans="36:38" s="368" customFormat="1" ht="14.15" customHeight="1">
      <c r="AJ4686" s="367"/>
      <c r="AL4686" s="367"/>
    </row>
    <row r="4687" spans="36:38" s="368" customFormat="1" ht="14.15" customHeight="1">
      <c r="AJ4687" s="367"/>
      <c r="AL4687" s="367"/>
    </row>
    <row r="4688" spans="36:38" s="368" customFormat="1" ht="14.15" customHeight="1">
      <c r="AJ4688" s="367"/>
      <c r="AL4688" s="367"/>
    </row>
    <row r="4689" spans="36:38" s="368" customFormat="1" ht="14.15" customHeight="1">
      <c r="AJ4689" s="367"/>
      <c r="AL4689" s="367"/>
    </row>
    <row r="4690" spans="36:38" s="368" customFormat="1" ht="14.15" customHeight="1">
      <c r="AJ4690" s="367"/>
      <c r="AL4690" s="367"/>
    </row>
    <row r="4691" spans="36:38" s="368" customFormat="1" ht="14.15" customHeight="1">
      <c r="AJ4691" s="367"/>
      <c r="AL4691" s="367"/>
    </row>
    <row r="4692" spans="36:38" s="368" customFormat="1" ht="14.15" customHeight="1">
      <c r="AJ4692" s="367"/>
      <c r="AL4692" s="367"/>
    </row>
    <row r="4693" spans="36:38" s="368" customFormat="1" ht="14.15" customHeight="1">
      <c r="AJ4693" s="367"/>
      <c r="AL4693" s="367"/>
    </row>
    <row r="4694" spans="36:38" s="368" customFormat="1" ht="14.15" customHeight="1">
      <c r="AJ4694" s="367"/>
      <c r="AL4694" s="367"/>
    </row>
    <row r="4695" spans="36:38" s="368" customFormat="1" ht="14.15" customHeight="1">
      <c r="AJ4695" s="367"/>
      <c r="AL4695" s="367"/>
    </row>
    <row r="4696" spans="36:38" s="368" customFormat="1" ht="14.15" customHeight="1">
      <c r="AJ4696" s="367"/>
      <c r="AL4696" s="367"/>
    </row>
    <row r="4697" spans="36:38" s="368" customFormat="1" ht="14.15" customHeight="1">
      <c r="AJ4697" s="367"/>
      <c r="AL4697" s="367"/>
    </row>
    <row r="4698" spans="36:38" s="368" customFormat="1" ht="14.15" customHeight="1">
      <c r="AJ4698" s="367"/>
      <c r="AL4698" s="367"/>
    </row>
    <row r="4699" spans="36:38" s="368" customFormat="1" ht="14.15" customHeight="1">
      <c r="AJ4699" s="367"/>
      <c r="AL4699" s="367"/>
    </row>
    <row r="4700" spans="36:38" s="368" customFormat="1" ht="14.15" customHeight="1">
      <c r="AJ4700" s="367"/>
      <c r="AL4700" s="367"/>
    </row>
    <row r="4701" spans="36:38" s="368" customFormat="1" ht="14.15" customHeight="1">
      <c r="AJ4701" s="367"/>
      <c r="AL4701" s="367"/>
    </row>
    <row r="4702" spans="36:38" s="368" customFormat="1" ht="14.15" customHeight="1">
      <c r="AJ4702" s="367"/>
      <c r="AL4702" s="367"/>
    </row>
    <row r="4703" spans="36:38" s="368" customFormat="1" ht="14.15" customHeight="1">
      <c r="AJ4703" s="367"/>
      <c r="AL4703" s="367"/>
    </row>
    <row r="4704" spans="36:38" s="368" customFormat="1" ht="14.15" customHeight="1">
      <c r="AJ4704" s="367"/>
      <c r="AL4704" s="367"/>
    </row>
    <row r="4705" spans="36:38" s="368" customFormat="1" ht="14.15" customHeight="1">
      <c r="AJ4705" s="367"/>
      <c r="AL4705" s="367"/>
    </row>
    <row r="4706" spans="36:38" s="368" customFormat="1" ht="14.15" customHeight="1">
      <c r="AJ4706" s="367"/>
      <c r="AL4706" s="367"/>
    </row>
    <row r="4707" spans="36:38" s="368" customFormat="1" ht="14.15" customHeight="1">
      <c r="AJ4707" s="367"/>
      <c r="AL4707" s="367"/>
    </row>
    <row r="4708" spans="36:38" s="368" customFormat="1" ht="14.15" customHeight="1">
      <c r="AJ4708" s="367"/>
      <c r="AL4708" s="367"/>
    </row>
    <row r="4709" spans="36:38" s="368" customFormat="1" ht="14.15" customHeight="1">
      <c r="AJ4709" s="367"/>
      <c r="AL4709" s="367"/>
    </row>
    <row r="4710" spans="36:38" s="368" customFormat="1" ht="14.15" customHeight="1">
      <c r="AJ4710" s="367"/>
      <c r="AL4710" s="367"/>
    </row>
    <row r="4711" spans="36:38" s="368" customFormat="1" ht="14.15" customHeight="1">
      <c r="AJ4711" s="367"/>
      <c r="AL4711" s="367"/>
    </row>
    <row r="4712" spans="36:38" s="368" customFormat="1" ht="14.15" customHeight="1">
      <c r="AJ4712" s="367"/>
      <c r="AL4712" s="367"/>
    </row>
    <row r="4713" spans="36:38" s="368" customFormat="1" ht="14.15" customHeight="1">
      <c r="AJ4713" s="367"/>
      <c r="AL4713" s="367"/>
    </row>
    <row r="4714" spans="36:38" s="368" customFormat="1" ht="14.15" customHeight="1">
      <c r="AJ4714" s="367"/>
      <c r="AL4714" s="367"/>
    </row>
    <row r="4715" spans="36:38" s="368" customFormat="1" ht="14.15" customHeight="1">
      <c r="AJ4715" s="367"/>
      <c r="AL4715" s="367"/>
    </row>
    <row r="4716" spans="36:38" s="368" customFormat="1" ht="14.15" customHeight="1">
      <c r="AJ4716" s="367"/>
      <c r="AL4716" s="367"/>
    </row>
    <row r="4717" spans="36:38" s="368" customFormat="1" ht="14.15" customHeight="1">
      <c r="AJ4717" s="367"/>
      <c r="AL4717" s="367"/>
    </row>
    <row r="4718" spans="36:38" s="368" customFormat="1" ht="14.15" customHeight="1">
      <c r="AJ4718" s="367"/>
      <c r="AL4718" s="367"/>
    </row>
    <row r="4719" spans="36:38" s="368" customFormat="1" ht="14.15" customHeight="1">
      <c r="AJ4719" s="367"/>
      <c r="AL4719" s="367"/>
    </row>
    <row r="4720" spans="36:38" s="368" customFormat="1" ht="14.15" customHeight="1">
      <c r="AJ4720" s="367"/>
      <c r="AL4720" s="367"/>
    </row>
    <row r="4721" spans="36:38" s="368" customFormat="1" ht="14.15" customHeight="1">
      <c r="AJ4721" s="367"/>
      <c r="AL4721" s="367"/>
    </row>
    <row r="4722" spans="36:38" s="368" customFormat="1" ht="14.15" customHeight="1">
      <c r="AJ4722" s="367"/>
      <c r="AL4722" s="367"/>
    </row>
    <row r="4723" spans="36:38" s="368" customFormat="1" ht="14.15" customHeight="1">
      <c r="AJ4723" s="367"/>
      <c r="AL4723" s="367"/>
    </row>
    <row r="4724" spans="36:38" s="368" customFormat="1" ht="14.15" customHeight="1">
      <c r="AJ4724" s="367"/>
      <c r="AL4724" s="367"/>
    </row>
    <row r="4725" spans="36:38" s="368" customFormat="1" ht="14.15" customHeight="1">
      <c r="AJ4725" s="367"/>
      <c r="AL4725" s="367"/>
    </row>
    <row r="4726" spans="36:38" s="368" customFormat="1" ht="14.15" customHeight="1">
      <c r="AJ4726" s="367"/>
      <c r="AL4726" s="367"/>
    </row>
    <row r="4727" spans="36:38" s="368" customFormat="1" ht="14.15" customHeight="1">
      <c r="AJ4727" s="367"/>
      <c r="AL4727" s="367"/>
    </row>
    <row r="4728" spans="36:38" s="368" customFormat="1" ht="14.15" customHeight="1">
      <c r="AJ4728" s="367"/>
      <c r="AL4728" s="367"/>
    </row>
    <row r="4729" spans="36:38" s="368" customFormat="1" ht="14.15" customHeight="1">
      <c r="AJ4729" s="367"/>
      <c r="AL4729" s="367"/>
    </row>
    <row r="4730" spans="36:38" s="368" customFormat="1" ht="14.15" customHeight="1">
      <c r="AJ4730" s="367"/>
      <c r="AL4730" s="367"/>
    </row>
    <row r="4731" spans="36:38" s="368" customFormat="1" ht="14.15" customHeight="1">
      <c r="AJ4731" s="367"/>
      <c r="AL4731" s="367"/>
    </row>
    <row r="4732" spans="36:38" s="368" customFormat="1" ht="14.15" customHeight="1">
      <c r="AJ4732" s="367"/>
      <c r="AL4732" s="367"/>
    </row>
    <row r="4733" spans="36:38" s="368" customFormat="1" ht="14.15" customHeight="1">
      <c r="AJ4733" s="367"/>
      <c r="AL4733" s="367"/>
    </row>
    <row r="4734" spans="36:38" s="368" customFormat="1" ht="14.15" customHeight="1">
      <c r="AJ4734" s="367"/>
      <c r="AL4734" s="367"/>
    </row>
    <row r="4735" spans="36:38" s="368" customFormat="1" ht="14.15" customHeight="1">
      <c r="AJ4735" s="367"/>
      <c r="AL4735" s="367"/>
    </row>
    <row r="4736" spans="36:38" s="368" customFormat="1" ht="14.15" customHeight="1">
      <c r="AJ4736" s="367"/>
      <c r="AL4736" s="367"/>
    </row>
    <row r="4737" spans="36:38" s="368" customFormat="1" ht="14.15" customHeight="1">
      <c r="AJ4737" s="367"/>
      <c r="AL4737" s="367"/>
    </row>
    <row r="4738" spans="36:38" s="368" customFormat="1" ht="14.15" customHeight="1">
      <c r="AJ4738" s="367"/>
      <c r="AL4738" s="367"/>
    </row>
    <row r="4739" spans="36:38" s="368" customFormat="1" ht="14.15" customHeight="1">
      <c r="AJ4739" s="367"/>
      <c r="AL4739" s="367"/>
    </row>
    <row r="4740" spans="36:38" s="368" customFormat="1" ht="14.15" customHeight="1">
      <c r="AJ4740" s="367"/>
      <c r="AL4740" s="367"/>
    </row>
    <row r="4741" spans="36:38" s="368" customFormat="1" ht="14.15" customHeight="1">
      <c r="AJ4741" s="367"/>
      <c r="AL4741" s="367"/>
    </row>
    <row r="4742" spans="36:38" s="368" customFormat="1" ht="14.15" customHeight="1">
      <c r="AJ4742" s="367"/>
      <c r="AL4742" s="367"/>
    </row>
    <row r="4743" spans="36:38" s="368" customFormat="1" ht="14.15" customHeight="1">
      <c r="AJ4743" s="367"/>
      <c r="AL4743" s="367"/>
    </row>
    <row r="4744" spans="36:38" s="368" customFormat="1" ht="14.15" customHeight="1">
      <c r="AJ4744" s="367"/>
      <c r="AL4744" s="367"/>
    </row>
    <row r="4745" spans="36:38" s="368" customFormat="1" ht="14.15" customHeight="1">
      <c r="AJ4745" s="367"/>
      <c r="AL4745" s="367"/>
    </row>
    <row r="4746" spans="36:38" s="368" customFormat="1" ht="14.15" customHeight="1">
      <c r="AJ4746" s="367"/>
      <c r="AL4746" s="367"/>
    </row>
    <row r="4747" spans="36:38" s="368" customFormat="1" ht="14.15" customHeight="1">
      <c r="AJ4747" s="367"/>
      <c r="AL4747" s="367"/>
    </row>
    <row r="4748" spans="36:38" s="368" customFormat="1" ht="14.15" customHeight="1">
      <c r="AJ4748" s="367"/>
      <c r="AL4748" s="367"/>
    </row>
    <row r="4749" spans="36:38" s="368" customFormat="1" ht="14.15" customHeight="1">
      <c r="AJ4749" s="367"/>
      <c r="AL4749" s="367"/>
    </row>
    <row r="4750" spans="36:38" s="368" customFormat="1" ht="14.15" customHeight="1">
      <c r="AJ4750" s="367"/>
      <c r="AL4750" s="367"/>
    </row>
    <row r="4751" spans="36:38" s="368" customFormat="1" ht="14.15" customHeight="1">
      <c r="AJ4751" s="367"/>
      <c r="AL4751" s="367"/>
    </row>
    <row r="4752" spans="36:38" s="368" customFormat="1" ht="14.15" customHeight="1">
      <c r="AJ4752" s="367"/>
      <c r="AL4752" s="367"/>
    </row>
    <row r="4753" spans="36:38" s="368" customFormat="1" ht="14.15" customHeight="1">
      <c r="AJ4753" s="367"/>
      <c r="AL4753" s="367"/>
    </row>
    <row r="4754" spans="36:38" s="368" customFormat="1" ht="14.15" customHeight="1">
      <c r="AJ4754" s="367"/>
      <c r="AL4754" s="367"/>
    </row>
    <row r="4755" spans="36:38" s="368" customFormat="1" ht="14.15" customHeight="1">
      <c r="AJ4755" s="367"/>
      <c r="AL4755" s="367"/>
    </row>
    <row r="4756" spans="36:38" s="368" customFormat="1" ht="14.15" customHeight="1">
      <c r="AJ4756" s="367"/>
      <c r="AL4756" s="367"/>
    </row>
    <row r="4757" spans="36:38" s="368" customFormat="1" ht="14.15" customHeight="1">
      <c r="AJ4757" s="367"/>
      <c r="AL4757" s="367"/>
    </row>
    <row r="4758" spans="36:38" s="368" customFormat="1" ht="14.15" customHeight="1">
      <c r="AJ4758" s="367"/>
      <c r="AL4758" s="367"/>
    </row>
    <row r="4759" spans="36:38" s="368" customFormat="1" ht="14.15" customHeight="1">
      <c r="AJ4759" s="367"/>
      <c r="AL4759" s="367"/>
    </row>
    <row r="4760" spans="36:38" s="368" customFormat="1" ht="14.15" customHeight="1">
      <c r="AJ4760" s="367"/>
      <c r="AL4760" s="367"/>
    </row>
    <row r="4761" spans="36:38" s="368" customFormat="1" ht="14.15" customHeight="1">
      <c r="AJ4761" s="367"/>
      <c r="AL4761" s="367"/>
    </row>
    <row r="4762" spans="36:38" s="368" customFormat="1" ht="14.15" customHeight="1">
      <c r="AJ4762" s="367"/>
      <c r="AL4762" s="367"/>
    </row>
    <row r="4763" spans="36:38" s="368" customFormat="1" ht="14.15" customHeight="1">
      <c r="AJ4763" s="367"/>
      <c r="AL4763" s="367"/>
    </row>
    <row r="4764" spans="36:38" s="368" customFormat="1" ht="14.15" customHeight="1">
      <c r="AJ4764" s="367"/>
      <c r="AL4764" s="367"/>
    </row>
    <row r="4765" spans="36:38" s="368" customFormat="1" ht="14.15" customHeight="1">
      <c r="AJ4765" s="367"/>
      <c r="AL4765" s="367"/>
    </row>
    <row r="4766" spans="36:38" s="368" customFormat="1" ht="14.15" customHeight="1">
      <c r="AJ4766" s="367"/>
      <c r="AL4766" s="367"/>
    </row>
    <row r="4767" spans="36:38" s="368" customFormat="1" ht="14.15" customHeight="1">
      <c r="AJ4767" s="367"/>
      <c r="AL4767" s="367"/>
    </row>
    <row r="4768" spans="36:38" s="368" customFormat="1" ht="14.15" customHeight="1">
      <c r="AJ4768" s="367"/>
      <c r="AL4768" s="367"/>
    </row>
    <row r="4769" spans="36:38" s="368" customFormat="1" ht="14.15" customHeight="1">
      <c r="AJ4769" s="367"/>
      <c r="AL4769" s="367"/>
    </row>
    <row r="4770" spans="36:38" s="368" customFormat="1" ht="14.15" customHeight="1">
      <c r="AJ4770" s="367"/>
      <c r="AL4770" s="367"/>
    </row>
    <row r="4771" spans="36:38" s="368" customFormat="1" ht="14.15" customHeight="1">
      <c r="AJ4771" s="367"/>
      <c r="AL4771" s="367"/>
    </row>
    <row r="4772" spans="36:38" s="368" customFormat="1" ht="14.15" customHeight="1">
      <c r="AJ4772" s="367"/>
      <c r="AL4772" s="367"/>
    </row>
    <row r="4773" spans="36:38" s="368" customFormat="1" ht="14.15" customHeight="1">
      <c r="AJ4773" s="367"/>
      <c r="AL4773" s="367"/>
    </row>
    <row r="4774" spans="36:38" s="368" customFormat="1" ht="14.15" customHeight="1">
      <c r="AJ4774" s="367"/>
      <c r="AL4774" s="367"/>
    </row>
    <row r="4775" spans="36:38" s="368" customFormat="1" ht="14.15" customHeight="1">
      <c r="AJ4775" s="367"/>
      <c r="AL4775" s="367"/>
    </row>
    <row r="4776" spans="36:38" s="368" customFormat="1" ht="14.15" customHeight="1">
      <c r="AJ4776" s="367"/>
      <c r="AL4776" s="367"/>
    </row>
    <row r="4777" spans="36:38" s="368" customFormat="1" ht="14.15" customHeight="1">
      <c r="AJ4777" s="367"/>
      <c r="AL4777" s="367"/>
    </row>
    <row r="4778" spans="36:38" s="368" customFormat="1" ht="14.15" customHeight="1">
      <c r="AJ4778" s="367"/>
      <c r="AL4778" s="367"/>
    </row>
    <row r="4779" spans="36:38" s="368" customFormat="1" ht="14.15" customHeight="1">
      <c r="AJ4779" s="367"/>
      <c r="AL4779" s="367"/>
    </row>
    <row r="4780" spans="36:38" s="368" customFormat="1" ht="14.15" customHeight="1">
      <c r="AJ4780" s="367"/>
      <c r="AL4780" s="367"/>
    </row>
    <row r="4781" spans="36:38" s="368" customFormat="1" ht="14.15" customHeight="1">
      <c r="AJ4781" s="367"/>
      <c r="AL4781" s="367"/>
    </row>
    <row r="4782" spans="36:38" s="368" customFormat="1" ht="14.15" customHeight="1">
      <c r="AJ4782" s="367"/>
      <c r="AL4782" s="367"/>
    </row>
    <row r="4783" spans="36:38" s="368" customFormat="1" ht="14.15" customHeight="1">
      <c r="AJ4783" s="367"/>
      <c r="AL4783" s="367"/>
    </row>
    <row r="4784" spans="36:38" s="368" customFormat="1" ht="14.15" customHeight="1">
      <c r="AJ4784" s="367"/>
      <c r="AL4784" s="367"/>
    </row>
    <row r="4785" spans="36:38" s="368" customFormat="1" ht="14.15" customHeight="1">
      <c r="AJ4785" s="367"/>
      <c r="AL4785" s="367"/>
    </row>
    <row r="4786" spans="36:38" s="368" customFormat="1" ht="14.15" customHeight="1">
      <c r="AJ4786" s="367"/>
      <c r="AL4786" s="367"/>
    </row>
    <row r="4787" spans="36:38" s="368" customFormat="1" ht="14.15" customHeight="1">
      <c r="AJ4787" s="367"/>
      <c r="AL4787" s="367"/>
    </row>
    <row r="4788" spans="36:38" s="368" customFormat="1" ht="14.15" customHeight="1">
      <c r="AJ4788" s="367"/>
      <c r="AL4788" s="367"/>
    </row>
    <row r="4789" spans="36:38" s="368" customFormat="1" ht="14.15" customHeight="1">
      <c r="AJ4789" s="367"/>
      <c r="AL4789" s="367"/>
    </row>
    <row r="4790" spans="36:38" s="368" customFormat="1" ht="14.15" customHeight="1">
      <c r="AJ4790" s="367"/>
      <c r="AL4790" s="367"/>
    </row>
    <row r="4791" spans="36:38" s="368" customFormat="1" ht="14.15" customHeight="1">
      <c r="AJ4791" s="367"/>
      <c r="AL4791" s="367"/>
    </row>
    <row r="4792" spans="36:38" s="368" customFormat="1" ht="14.15" customHeight="1">
      <c r="AJ4792" s="367"/>
      <c r="AL4792" s="367"/>
    </row>
    <row r="4793" spans="36:38" s="368" customFormat="1" ht="14.15" customHeight="1">
      <c r="AJ4793" s="367"/>
      <c r="AL4793" s="367"/>
    </row>
    <row r="4794" spans="36:38" s="368" customFormat="1" ht="14.15" customHeight="1">
      <c r="AJ4794" s="367"/>
      <c r="AL4794" s="367"/>
    </row>
    <row r="4795" spans="36:38" s="368" customFormat="1" ht="14.15" customHeight="1">
      <c r="AJ4795" s="367"/>
      <c r="AL4795" s="367"/>
    </row>
    <row r="4796" spans="36:38" s="368" customFormat="1" ht="14.15" customHeight="1">
      <c r="AJ4796" s="367"/>
      <c r="AL4796" s="367"/>
    </row>
    <row r="4797" spans="36:38" s="368" customFormat="1" ht="14.15" customHeight="1">
      <c r="AJ4797" s="367"/>
      <c r="AL4797" s="367"/>
    </row>
    <row r="4798" spans="36:38" s="368" customFormat="1" ht="14.15" customHeight="1">
      <c r="AJ4798" s="367"/>
      <c r="AL4798" s="367"/>
    </row>
    <row r="4799" spans="36:38" s="368" customFormat="1" ht="14.15" customHeight="1">
      <c r="AJ4799" s="367"/>
      <c r="AL4799" s="367"/>
    </row>
    <row r="4800" spans="36:38" s="368" customFormat="1" ht="14.15" customHeight="1">
      <c r="AJ4800" s="367"/>
      <c r="AL4800" s="367"/>
    </row>
    <row r="4801" spans="36:38" s="368" customFormat="1" ht="14.15" customHeight="1">
      <c r="AJ4801" s="367"/>
      <c r="AL4801" s="367"/>
    </row>
    <row r="4802" spans="36:38" s="368" customFormat="1" ht="14.15" customHeight="1">
      <c r="AJ4802" s="367"/>
      <c r="AL4802" s="367"/>
    </row>
    <row r="4803" spans="36:38" s="368" customFormat="1" ht="14.15" customHeight="1">
      <c r="AJ4803" s="367"/>
      <c r="AL4803" s="367"/>
    </row>
    <row r="4804" spans="36:38" s="368" customFormat="1" ht="14.15" customHeight="1">
      <c r="AJ4804" s="367"/>
      <c r="AL4804" s="367"/>
    </row>
    <row r="4805" spans="36:38" s="368" customFormat="1" ht="14.15" customHeight="1">
      <c r="AJ4805" s="367"/>
      <c r="AL4805" s="367"/>
    </row>
    <row r="4806" spans="36:38" s="368" customFormat="1" ht="14.15" customHeight="1">
      <c r="AJ4806" s="367"/>
      <c r="AL4806" s="367"/>
    </row>
    <row r="4807" spans="36:38" s="368" customFormat="1" ht="14.15" customHeight="1">
      <c r="AJ4807" s="367"/>
      <c r="AL4807" s="367"/>
    </row>
    <row r="4808" spans="36:38" s="368" customFormat="1" ht="14.15" customHeight="1">
      <c r="AJ4808" s="367"/>
      <c r="AL4808" s="367"/>
    </row>
    <row r="4809" spans="36:38" s="368" customFormat="1" ht="14.15" customHeight="1">
      <c r="AJ4809" s="367"/>
      <c r="AL4809" s="367"/>
    </row>
    <row r="4810" spans="36:38" s="368" customFormat="1" ht="14.15" customHeight="1">
      <c r="AJ4810" s="367"/>
      <c r="AL4810" s="367"/>
    </row>
    <row r="4811" spans="36:38" s="368" customFormat="1" ht="14.15" customHeight="1">
      <c r="AJ4811" s="367"/>
      <c r="AL4811" s="367"/>
    </row>
    <row r="4812" spans="36:38" s="368" customFormat="1" ht="14.15" customHeight="1">
      <c r="AJ4812" s="367"/>
      <c r="AL4812" s="367"/>
    </row>
    <row r="4813" spans="36:38" s="368" customFormat="1" ht="14.15" customHeight="1">
      <c r="AJ4813" s="367"/>
      <c r="AL4813" s="367"/>
    </row>
    <row r="4814" spans="36:38" s="368" customFormat="1" ht="14.15" customHeight="1">
      <c r="AJ4814" s="367"/>
      <c r="AL4814" s="367"/>
    </row>
    <row r="4815" spans="36:38" s="368" customFormat="1" ht="14.15" customHeight="1">
      <c r="AJ4815" s="367"/>
      <c r="AL4815" s="367"/>
    </row>
    <row r="4816" spans="36:38" s="368" customFormat="1" ht="14.15" customHeight="1">
      <c r="AJ4816" s="367"/>
      <c r="AL4816" s="367"/>
    </row>
    <row r="4817" spans="36:38" s="368" customFormat="1" ht="14.15" customHeight="1">
      <c r="AJ4817" s="367"/>
      <c r="AL4817" s="367"/>
    </row>
    <row r="4818" spans="36:38" s="368" customFormat="1" ht="14.15" customHeight="1">
      <c r="AJ4818" s="367"/>
      <c r="AL4818" s="367"/>
    </row>
    <row r="4819" spans="36:38" s="368" customFormat="1" ht="14.15" customHeight="1">
      <c r="AJ4819" s="367"/>
      <c r="AL4819" s="367"/>
    </row>
    <row r="4820" spans="36:38" s="368" customFormat="1" ht="14.15" customHeight="1">
      <c r="AJ4820" s="367"/>
      <c r="AL4820" s="367"/>
    </row>
    <row r="4821" spans="36:38" s="368" customFormat="1" ht="14.15" customHeight="1">
      <c r="AJ4821" s="367"/>
      <c r="AL4821" s="367"/>
    </row>
    <row r="4822" spans="36:38" s="368" customFormat="1" ht="14.15" customHeight="1">
      <c r="AJ4822" s="367"/>
      <c r="AL4822" s="367"/>
    </row>
    <row r="4823" spans="36:38" s="368" customFormat="1" ht="14.15" customHeight="1">
      <c r="AJ4823" s="367"/>
      <c r="AL4823" s="367"/>
    </row>
    <row r="4824" spans="36:38" s="368" customFormat="1" ht="14.15" customHeight="1">
      <c r="AJ4824" s="367"/>
      <c r="AL4824" s="367"/>
    </row>
    <row r="4825" spans="36:38" s="368" customFormat="1" ht="14.15" customHeight="1">
      <c r="AJ4825" s="367"/>
      <c r="AL4825" s="367"/>
    </row>
    <row r="4826" spans="36:38" s="368" customFormat="1" ht="14.15" customHeight="1">
      <c r="AJ4826" s="367"/>
      <c r="AL4826" s="367"/>
    </row>
    <row r="4827" spans="36:38" s="368" customFormat="1" ht="14.15" customHeight="1">
      <c r="AJ4827" s="367"/>
      <c r="AL4827" s="367"/>
    </row>
    <row r="4828" spans="36:38" s="368" customFormat="1" ht="14.15" customHeight="1">
      <c r="AJ4828" s="367"/>
      <c r="AL4828" s="367"/>
    </row>
    <row r="4829" spans="36:38" s="368" customFormat="1" ht="14.15" customHeight="1">
      <c r="AJ4829" s="367"/>
      <c r="AL4829" s="367"/>
    </row>
    <row r="4830" spans="36:38" s="368" customFormat="1" ht="14.15" customHeight="1">
      <c r="AJ4830" s="367"/>
      <c r="AL4830" s="367"/>
    </row>
    <row r="4831" spans="36:38" s="368" customFormat="1" ht="14.15" customHeight="1">
      <c r="AJ4831" s="367"/>
      <c r="AL4831" s="367"/>
    </row>
    <row r="4832" spans="36:38" s="368" customFormat="1" ht="14.15" customHeight="1">
      <c r="AJ4832" s="367"/>
      <c r="AL4832" s="367"/>
    </row>
    <row r="4833" spans="36:38" s="368" customFormat="1" ht="14.15" customHeight="1">
      <c r="AJ4833" s="367"/>
      <c r="AL4833" s="367"/>
    </row>
    <row r="4834" spans="36:38" s="368" customFormat="1" ht="14.15" customHeight="1">
      <c r="AJ4834" s="367"/>
      <c r="AL4834" s="367"/>
    </row>
    <row r="4835" spans="36:38" s="368" customFormat="1" ht="14.15" customHeight="1">
      <c r="AJ4835" s="367"/>
      <c r="AL4835" s="367"/>
    </row>
    <row r="4836" spans="36:38" s="368" customFormat="1" ht="14.15" customHeight="1">
      <c r="AJ4836" s="367"/>
      <c r="AL4836" s="367"/>
    </row>
    <row r="4837" spans="36:38" s="368" customFormat="1" ht="14.15" customHeight="1">
      <c r="AJ4837" s="367"/>
      <c r="AL4837" s="367"/>
    </row>
    <row r="4838" spans="36:38" s="368" customFormat="1" ht="14.15" customHeight="1">
      <c r="AJ4838" s="367"/>
      <c r="AL4838" s="367"/>
    </row>
    <row r="4839" spans="36:38" s="368" customFormat="1" ht="14.15" customHeight="1">
      <c r="AJ4839" s="367"/>
      <c r="AL4839" s="367"/>
    </row>
    <row r="4840" spans="36:38" s="368" customFormat="1" ht="14.15" customHeight="1">
      <c r="AJ4840" s="367"/>
      <c r="AL4840" s="367"/>
    </row>
    <row r="4841" spans="36:38" s="368" customFormat="1" ht="14.15" customHeight="1">
      <c r="AJ4841" s="367"/>
      <c r="AL4841" s="367"/>
    </row>
    <row r="4842" spans="36:38" s="368" customFormat="1" ht="14.15" customHeight="1">
      <c r="AJ4842" s="367"/>
      <c r="AL4842" s="367"/>
    </row>
    <row r="4843" spans="36:38" s="368" customFormat="1" ht="14.15" customHeight="1">
      <c r="AJ4843" s="367"/>
      <c r="AL4843" s="367"/>
    </row>
    <row r="4844" spans="36:38" s="368" customFormat="1" ht="14.15" customHeight="1">
      <c r="AJ4844" s="367"/>
      <c r="AL4844" s="367"/>
    </row>
    <row r="4845" spans="36:38" s="368" customFormat="1" ht="14.15" customHeight="1">
      <c r="AJ4845" s="367"/>
      <c r="AL4845" s="367"/>
    </row>
    <row r="4846" spans="36:38" s="368" customFormat="1" ht="14.15" customHeight="1">
      <c r="AJ4846" s="367"/>
      <c r="AL4846" s="367"/>
    </row>
    <row r="4847" spans="36:38" s="368" customFormat="1" ht="14.15" customHeight="1">
      <c r="AJ4847" s="367"/>
      <c r="AL4847" s="367"/>
    </row>
    <row r="4848" spans="36:38" s="368" customFormat="1" ht="14.15" customHeight="1">
      <c r="AJ4848" s="367"/>
      <c r="AL4848" s="367"/>
    </row>
    <row r="4849" spans="36:38" s="368" customFormat="1" ht="14.15" customHeight="1">
      <c r="AJ4849" s="367"/>
      <c r="AL4849" s="367"/>
    </row>
    <row r="4850" spans="36:38" s="368" customFormat="1" ht="14.15" customHeight="1">
      <c r="AJ4850" s="367"/>
      <c r="AL4850" s="367"/>
    </row>
    <row r="4851" spans="36:38" s="368" customFormat="1" ht="14.15" customHeight="1">
      <c r="AJ4851" s="367"/>
      <c r="AL4851" s="367"/>
    </row>
    <row r="4852" spans="36:38" s="368" customFormat="1" ht="14.15" customHeight="1">
      <c r="AJ4852" s="367"/>
      <c r="AL4852" s="367"/>
    </row>
    <row r="4853" spans="36:38" s="368" customFormat="1" ht="14.15" customHeight="1">
      <c r="AJ4853" s="367"/>
      <c r="AL4853" s="367"/>
    </row>
    <row r="4854" spans="36:38" s="368" customFormat="1" ht="14.15" customHeight="1">
      <c r="AJ4854" s="367"/>
      <c r="AL4854" s="367"/>
    </row>
    <row r="4855" spans="36:38" s="368" customFormat="1" ht="14.15" customHeight="1">
      <c r="AJ4855" s="367"/>
      <c r="AL4855" s="367"/>
    </row>
    <row r="4856" spans="36:38" s="368" customFormat="1" ht="14.15" customHeight="1">
      <c r="AJ4856" s="367"/>
      <c r="AL4856" s="367"/>
    </row>
    <row r="4857" spans="36:38" s="368" customFormat="1" ht="14.15" customHeight="1">
      <c r="AJ4857" s="367"/>
      <c r="AL4857" s="367"/>
    </row>
    <row r="4858" spans="36:38" s="368" customFormat="1" ht="14.15" customHeight="1">
      <c r="AJ4858" s="367"/>
      <c r="AL4858" s="367"/>
    </row>
    <row r="4859" spans="36:38" s="368" customFormat="1" ht="14.15" customHeight="1">
      <c r="AJ4859" s="367"/>
      <c r="AL4859" s="367"/>
    </row>
    <row r="4860" spans="36:38" s="368" customFormat="1" ht="14.15" customHeight="1">
      <c r="AJ4860" s="367"/>
      <c r="AL4860" s="367"/>
    </row>
    <row r="4861" spans="36:38" s="368" customFormat="1" ht="14.15" customHeight="1">
      <c r="AJ4861" s="367"/>
      <c r="AL4861" s="367"/>
    </row>
    <row r="4862" spans="36:38" s="368" customFormat="1" ht="14.15" customHeight="1">
      <c r="AJ4862" s="367"/>
      <c r="AL4862" s="367"/>
    </row>
    <row r="4863" spans="36:38" s="368" customFormat="1" ht="14.15" customHeight="1">
      <c r="AJ4863" s="367"/>
      <c r="AL4863" s="367"/>
    </row>
    <row r="4864" spans="36:38" s="368" customFormat="1" ht="14.15" customHeight="1">
      <c r="AJ4864" s="367"/>
      <c r="AL4864" s="367"/>
    </row>
    <row r="4865" spans="36:38" s="368" customFormat="1" ht="14.15" customHeight="1">
      <c r="AJ4865" s="367"/>
      <c r="AL4865" s="367"/>
    </row>
    <row r="4866" spans="36:38" s="368" customFormat="1" ht="14.15" customHeight="1">
      <c r="AJ4866" s="367"/>
      <c r="AL4866" s="367"/>
    </row>
    <row r="4867" spans="36:38" s="368" customFormat="1" ht="14.15" customHeight="1">
      <c r="AJ4867" s="367"/>
      <c r="AL4867" s="367"/>
    </row>
    <row r="4868" spans="36:38" s="368" customFormat="1" ht="14.15" customHeight="1">
      <c r="AJ4868" s="367"/>
      <c r="AL4868" s="367"/>
    </row>
    <row r="4869" spans="36:38" s="368" customFormat="1" ht="14.15" customHeight="1">
      <c r="AJ4869" s="367"/>
      <c r="AL4869" s="367"/>
    </row>
    <row r="4870" spans="36:38" s="368" customFormat="1" ht="14.15" customHeight="1">
      <c r="AJ4870" s="367"/>
      <c r="AL4870" s="367"/>
    </row>
    <row r="4871" spans="36:38" s="368" customFormat="1" ht="14.15" customHeight="1">
      <c r="AJ4871" s="367"/>
      <c r="AL4871" s="367"/>
    </row>
    <row r="4872" spans="36:38" s="368" customFormat="1" ht="14.15" customHeight="1">
      <c r="AJ4872" s="367"/>
      <c r="AL4872" s="367"/>
    </row>
    <row r="4873" spans="36:38" s="368" customFormat="1" ht="14.15" customHeight="1">
      <c r="AJ4873" s="367"/>
      <c r="AL4873" s="367"/>
    </row>
    <row r="4874" spans="36:38" s="368" customFormat="1" ht="14.15" customHeight="1">
      <c r="AJ4874" s="367"/>
      <c r="AL4874" s="367"/>
    </row>
    <row r="4875" spans="36:38" s="368" customFormat="1" ht="14.15" customHeight="1">
      <c r="AJ4875" s="367"/>
      <c r="AL4875" s="367"/>
    </row>
    <row r="4876" spans="36:38" s="368" customFormat="1" ht="14.15" customHeight="1">
      <c r="AJ4876" s="367"/>
      <c r="AL4876" s="367"/>
    </row>
    <row r="4877" spans="36:38" s="368" customFormat="1" ht="14.15" customHeight="1">
      <c r="AJ4877" s="367"/>
      <c r="AL4877" s="367"/>
    </row>
    <row r="4878" spans="36:38" s="368" customFormat="1" ht="14.15" customHeight="1">
      <c r="AJ4878" s="367"/>
      <c r="AL4878" s="367"/>
    </row>
    <row r="4879" spans="36:38" s="368" customFormat="1" ht="14.15" customHeight="1">
      <c r="AJ4879" s="367"/>
      <c r="AL4879" s="367"/>
    </row>
    <row r="4880" spans="36:38" s="368" customFormat="1" ht="14.15" customHeight="1">
      <c r="AJ4880" s="367"/>
      <c r="AL4880" s="367"/>
    </row>
    <row r="4881" spans="36:38" s="368" customFormat="1" ht="14.15" customHeight="1">
      <c r="AJ4881" s="367"/>
      <c r="AL4881" s="367"/>
    </row>
    <row r="4882" spans="36:38" s="368" customFormat="1" ht="14.15" customHeight="1">
      <c r="AJ4882" s="367"/>
      <c r="AL4882" s="367"/>
    </row>
    <row r="4883" spans="36:38" s="368" customFormat="1" ht="14.15" customHeight="1">
      <c r="AJ4883" s="367"/>
      <c r="AL4883" s="367"/>
    </row>
    <row r="4884" spans="36:38" s="368" customFormat="1" ht="14.15" customHeight="1">
      <c r="AJ4884" s="367"/>
      <c r="AL4884" s="367"/>
    </row>
    <row r="4885" spans="36:38" s="368" customFormat="1" ht="14.15" customHeight="1">
      <c r="AJ4885" s="367"/>
      <c r="AL4885" s="367"/>
    </row>
    <row r="4886" spans="36:38" s="368" customFormat="1" ht="14.15" customHeight="1">
      <c r="AJ4886" s="367"/>
      <c r="AL4886" s="367"/>
    </row>
    <row r="4887" spans="36:38" s="368" customFormat="1" ht="14.15" customHeight="1">
      <c r="AJ4887" s="367"/>
      <c r="AL4887" s="367"/>
    </row>
    <row r="4888" spans="36:38" s="368" customFormat="1" ht="14.15" customHeight="1">
      <c r="AJ4888" s="367"/>
      <c r="AL4888" s="367"/>
    </row>
    <row r="4889" spans="36:38" s="368" customFormat="1" ht="14.15" customHeight="1">
      <c r="AJ4889" s="367"/>
      <c r="AL4889" s="367"/>
    </row>
    <row r="4890" spans="36:38" s="368" customFormat="1" ht="14.15" customHeight="1">
      <c r="AJ4890" s="367"/>
      <c r="AL4890" s="367"/>
    </row>
    <row r="4891" spans="36:38" s="368" customFormat="1" ht="14.15" customHeight="1">
      <c r="AJ4891" s="367"/>
      <c r="AL4891" s="367"/>
    </row>
    <row r="4892" spans="36:38" s="368" customFormat="1" ht="14.15" customHeight="1">
      <c r="AJ4892" s="367"/>
      <c r="AL4892" s="367"/>
    </row>
    <row r="4893" spans="36:38" s="368" customFormat="1" ht="14.15" customHeight="1">
      <c r="AJ4893" s="367"/>
      <c r="AL4893" s="367"/>
    </row>
    <row r="4894" spans="36:38" s="368" customFormat="1" ht="14.15" customHeight="1">
      <c r="AJ4894" s="367"/>
      <c r="AL4894" s="367"/>
    </row>
    <row r="4895" spans="36:38" s="368" customFormat="1" ht="14.15" customHeight="1">
      <c r="AJ4895" s="367"/>
      <c r="AL4895" s="367"/>
    </row>
    <row r="4896" spans="36:38" s="368" customFormat="1" ht="14.15" customHeight="1">
      <c r="AJ4896" s="367"/>
      <c r="AL4896" s="367"/>
    </row>
    <row r="4897" spans="36:38" s="368" customFormat="1" ht="14.15" customHeight="1">
      <c r="AJ4897" s="367"/>
      <c r="AL4897" s="367"/>
    </row>
    <row r="4898" spans="36:38" s="368" customFormat="1" ht="14.15" customHeight="1">
      <c r="AJ4898" s="367"/>
      <c r="AL4898" s="367"/>
    </row>
    <row r="4899" spans="36:38" s="368" customFormat="1" ht="14.15" customHeight="1">
      <c r="AJ4899" s="367"/>
      <c r="AL4899" s="367"/>
    </row>
    <row r="4900" spans="36:38" s="368" customFormat="1" ht="14.15" customHeight="1">
      <c r="AJ4900" s="367"/>
      <c r="AL4900" s="367"/>
    </row>
    <row r="4901" spans="36:38" s="368" customFormat="1" ht="14.15" customHeight="1">
      <c r="AJ4901" s="367"/>
      <c r="AL4901" s="367"/>
    </row>
    <row r="4902" spans="36:38" s="368" customFormat="1" ht="14.15" customHeight="1">
      <c r="AJ4902" s="367"/>
      <c r="AL4902" s="367"/>
    </row>
    <row r="4903" spans="36:38" s="368" customFormat="1" ht="14.15" customHeight="1">
      <c r="AJ4903" s="367"/>
      <c r="AL4903" s="367"/>
    </row>
    <row r="4904" spans="36:38" s="368" customFormat="1" ht="14.15" customHeight="1">
      <c r="AJ4904" s="367"/>
      <c r="AL4904" s="367"/>
    </row>
    <row r="4905" spans="36:38" s="368" customFormat="1" ht="14.15" customHeight="1">
      <c r="AJ4905" s="367"/>
      <c r="AL4905" s="367"/>
    </row>
    <row r="4906" spans="36:38" s="368" customFormat="1" ht="14.15" customHeight="1">
      <c r="AJ4906" s="367"/>
      <c r="AL4906" s="367"/>
    </row>
    <row r="4907" spans="36:38" s="368" customFormat="1" ht="14.15" customHeight="1">
      <c r="AJ4907" s="367"/>
      <c r="AL4907" s="367"/>
    </row>
    <row r="4908" spans="36:38" s="368" customFormat="1" ht="14.15" customHeight="1">
      <c r="AJ4908" s="367"/>
      <c r="AL4908" s="367"/>
    </row>
    <row r="4909" spans="36:38" s="368" customFormat="1" ht="14.15" customHeight="1">
      <c r="AJ4909" s="367"/>
      <c r="AL4909" s="367"/>
    </row>
    <row r="4910" spans="36:38" s="368" customFormat="1" ht="14.15" customHeight="1">
      <c r="AJ4910" s="367"/>
      <c r="AL4910" s="367"/>
    </row>
    <row r="4911" spans="36:38" s="368" customFormat="1" ht="14.15" customHeight="1">
      <c r="AJ4911" s="367"/>
      <c r="AL4911" s="367"/>
    </row>
    <row r="4912" spans="36:38" s="368" customFormat="1" ht="14.15" customHeight="1">
      <c r="AJ4912" s="367"/>
      <c r="AL4912" s="367"/>
    </row>
    <row r="4913" spans="36:38" s="368" customFormat="1" ht="14.15" customHeight="1">
      <c r="AJ4913" s="367"/>
      <c r="AL4913" s="367"/>
    </row>
    <row r="4914" spans="36:38" s="368" customFormat="1" ht="14.15" customHeight="1">
      <c r="AJ4914" s="367"/>
      <c r="AL4914" s="367"/>
    </row>
    <row r="4915" spans="36:38" s="368" customFormat="1" ht="14.15" customHeight="1">
      <c r="AJ4915" s="367"/>
      <c r="AL4915" s="367"/>
    </row>
    <row r="4916" spans="36:38" s="368" customFormat="1" ht="14.15" customHeight="1">
      <c r="AJ4916" s="367"/>
      <c r="AL4916" s="367"/>
    </row>
    <row r="4917" spans="36:38" s="368" customFormat="1" ht="14.15" customHeight="1">
      <c r="AJ4917" s="367"/>
      <c r="AL4917" s="367"/>
    </row>
    <row r="4918" spans="36:38" s="368" customFormat="1" ht="14.15" customHeight="1">
      <c r="AJ4918" s="367"/>
      <c r="AL4918" s="367"/>
    </row>
    <row r="4919" spans="36:38" s="368" customFormat="1" ht="14.15" customHeight="1">
      <c r="AJ4919" s="367"/>
      <c r="AL4919" s="367"/>
    </row>
    <row r="4920" spans="36:38" s="368" customFormat="1" ht="14.15" customHeight="1">
      <c r="AJ4920" s="367"/>
      <c r="AL4920" s="367"/>
    </row>
    <row r="4921" spans="36:38" s="368" customFormat="1" ht="14.15" customHeight="1">
      <c r="AJ4921" s="367"/>
      <c r="AL4921" s="367"/>
    </row>
    <row r="4922" spans="36:38" s="368" customFormat="1" ht="14.15" customHeight="1">
      <c r="AJ4922" s="367"/>
      <c r="AL4922" s="367"/>
    </row>
    <row r="4923" spans="36:38" s="368" customFormat="1" ht="14.15" customHeight="1">
      <c r="AJ4923" s="367"/>
      <c r="AL4923" s="367"/>
    </row>
    <row r="4924" spans="36:38" s="368" customFormat="1" ht="14.15" customHeight="1">
      <c r="AJ4924" s="367"/>
      <c r="AL4924" s="367"/>
    </row>
    <row r="4925" spans="36:38" s="368" customFormat="1" ht="14.15" customHeight="1">
      <c r="AJ4925" s="367"/>
      <c r="AL4925" s="367"/>
    </row>
    <row r="4926" spans="36:38" s="368" customFormat="1" ht="14.15" customHeight="1">
      <c r="AJ4926" s="367"/>
      <c r="AL4926" s="367"/>
    </row>
    <row r="4927" spans="36:38" s="368" customFormat="1" ht="14.15" customHeight="1">
      <c r="AJ4927" s="367"/>
      <c r="AL4927" s="367"/>
    </row>
    <row r="4928" spans="36:38" s="368" customFormat="1" ht="14.15" customHeight="1">
      <c r="AJ4928" s="367"/>
      <c r="AL4928" s="367"/>
    </row>
    <row r="4929" spans="36:38" s="368" customFormat="1" ht="14.15" customHeight="1">
      <c r="AJ4929" s="367"/>
      <c r="AL4929" s="367"/>
    </row>
    <row r="4930" spans="36:38" s="368" customFormat="1" ht="14.15" customHeight="1">
      <c r="AJ4930" s="367"/>
      <c r="AL4930" s="367"/>
    </row>
    <row r="4931" spans="36:38" s="368" customFormat="1" ht="14.15" customHeight="1">
      <c r="AJ4931" s="367"/>
      <c r="AL4931" s="367"/>
    </row>
    <row r="4932" spans="36:38" s="368" customFormat="1" ht="14.15" customHeight="1">
      <c r="AJ4932" s="367"/>
      <c r="AL4932" s="367"/>
    </row>
    <row r="4933" spans="36:38" s="368" customFormat="1" ht="14.15" customHeight="1">
      <c r="AJ4933" s="367"/>
      <c r="AL4933" s="367"/>
    </row>
    <row r="4934" spans="36:38" s="368" customFormat="1" ht="14.15" customHeight="1">
      <c r="AJ4934" s="367"/>
      <c r="AL4934" s="367"/>
    </row>
    <row r="4935" spans="36:38" s="368" customFormat="1" ht="14.15" customHeight="1">
      <c r="AJ4935" s="367"/>
      <c r="AL4935" s="367"/>
    </row>
    <row r="4936" spans="36:38" s="368" customFormat="1" ht="14.15" customHeight="1">
      <c r="AJ4936" s="367"/>
      <c r="AL4936" s="367"/>
    </row>
    <row r="4937" spans="36:38" s="368" customFormat="1" ht="14.15" customHeight="1">
      <c r="AJ4937" s="367"/>
      <c r="AL4937" s="367"/>
    </row>
    <row r="4938" spans="36:38" s="368" customFormat="1" ht="14.15" customHeight="1">
      <c r="AJ4938" s="367"/>
      <c r="AL4938" s="367"/>
    </row>
    <row r="4939" spans="36:38" s="368" customFormat="1" ht="14.15" customHeight="1">
      <c r="AJ4939" s="367"/>
      <c r="AL4939" s="367"/>
    </row>
    <row r="4940" spans="36:38" s="368" customFormat="1" ht="14.15" customHeight="1">
      <c r="AJ4940" s="367"/>
      <c r="AL4940" s="367"/>
    </row>
    <row r="4941" spans="36:38" s="368" customFormat="1" ht="14.15" customHeight="1">
      <c r="AJ4941" s="367"/>
      <c r="AL4941" s="367"/>
    </row>
    <row r="4942" spans="36:38" s="368" customFormat="1" ht="14.15" customHeight="1">
      <c r="AJ4942" s="367"/>
      <c r="AL4942" s="367"/>
    </row>
    <row r="4943" spans="36:38" s="368" customFormat="1" ht="14.15" customHeight="1">
      <c r="AJ4943" s="367"/>
      <c r="AL4943" s="367"/>
    </row>
    <row r="4944" spans="36:38" s="368" customFormat="1" ht="14.15" customHeight="1">
      <c r="AJ4944" s="367"/>
      <c r="AL4944" s="367"/>
    </row>
    <row r="4945" spans="36:38" s="368" customFormat="1" ht="14.15" customHeight="1">
      <c r="AJ4945" s="367"/>
      <c r="AL4945" s="367"/>
    </row>
    <row r="4946" spans="36:38" s="368" customFormat="1" ht="14.15" customHeight="1">
      <c r="AJ4946" s="367"/>
      <c r="AL4946" s="367"/>
    </row>
    <row r="4947" spans="36:38" s="368" customFormat="1" ht="14.15" customHeight="1">
      <c r="AJ4947" s="367"/>
      <c r="AL4947" s="367"/>
    </row>
    <row r="4948" spans="36:38" s="368" customFormat="1" ht="14.15" customHeight="1">
      <c r="AJ4948" s="367"/>
      <c r="AL4948" s="367"/>
    </row>
    <row r="4949" spans="36:38" s="368" customFormat="1" ht="14.15" customHeight="1">
      <c r="AJ4949" s="367"/>
      <c r="AL4949" s="367"/>
    </row>
    <row r="4950" spans="36:38" s="368" customFormat="1" ht="14.15" customHeight="1">
      <c r="AJ4950" s="367"/>
      <c r="AL4950" s="367"/>
    </row>
    <row r="4951" spans="36:38" s="368" customFormat="1" ht="14.15" customHeight="1">
      <c r="AJ4951" s="367"/>
      <c r="AL4951" s="367"/>
    </row>
    <row r="4952" spans="36:38" s="368" customFormat="1" ht="14.15" customHeight="1">
      <c r="AJ4952" s="367"/>
      <c r="AL4952" s="367"/>
    </row>
    <row r="4953" spans="36:38" s="368" customFormat="1" ht="14.15" customHeight="1">
      <c r="AJ4953" s="367"/>
      <c r="AL4953" s="367"/>
    </row>
    <row r="4954" spans="36:38" s="368" customFormat="1" ht="14.15" customHeight="1">
      <c r="AJ4954" s="367"/>
      <c r="AL4954" s="367"/>
    </row>
    <row r="4955" spans="36:38" s="368" customFormat="1" ht="14.15" customHeight="1">
      <c r="AJ4955" s="367"/>
      <c r="AL4955" s="367"/>
    </row>
    <row r="4956" spans="36:38" s="368" customFormat="1" ht="14.15" customHeight="1">
      <c r="AJ4956" s="367"/>
      <c r="AL4956" s="367"/>
    </row>
    <row r="4957" spans="36:38" s="368" customFormat="1" ht="14.15" customHeight="1">
      <c r="AJ4957" s="367"/>
      <c r="AL4957" s="367"/>
    </row>
    <row r="4958" spans="36:38" s="368" customFormat="1" ht="14.15" customHeight="1">
      <c r="AJ4958" s="367"/>
      <c r="AL4958" s="367"/>
    </row>
    <row r="4959" spans="36:38" s="368" customFormat="1" ht="14.15" customHeight="1">
      <c r="AJ4959" s="367"/>
      <c r="AL4959" s="367"/>
    </row>
    <row r="4960" spans="36:38" s="368" customFormat="1" ht="14.15" customHeight="1">
      <c r="AJ4960" s="367"/>
      <c r="AL4960" s="367"/>
    </row>
    <row r="4961" spans="36:38" s="368" customFormat="1" ht="14.15" customHeight="1">
      <c r="AJ4961" s="367"/>
      <c r="AL4961" s="367"/>
    </row>
    <row r="4962" spans="36:38" s="368" customFormat="1" ht="14.15" customHeight="1">
      <c r="AJ4962" s="367"/>
      <c r="AL4962" s="367"/>
    </row>
    <row r="4963" spans="36:38" s="368" customFormat="1" ht="14.15" customHeight="1">
      <c r="AJ4963" s="367"/>
      <c r="AL4963" s="367"/>
    </row>
    <row r="4964" spans="36:38" s="368" customFormat="1" ht="14.15" customHeight="1">
      <c r="AJ4964" s="367"/>
      <c r="AL4964" s="367"/>
    </row>
    <row r="4965" spans="36:38" s="368" customFormat="1" ht="14.15" customHeight="1">
      <c r="AJ4965" s="367"/>
      <c r="AL4965" s="367"/>
    </row>
    <row r="4966" spans="36:38" s="368" customFormat="1" ht="14.15" customHeight="1">
      <c r="AJ4966" s="367"/>
      <c r="AL4966" s="367"/>
    </row>
    <row r="4967" spans="36:38" s="368" customFormat="1" ht="14.15" customHeight="1">
      <c r="AJ4967" s="367"/>
      <c r="AL4967" s="367"/>
    </row>
    <row r="4968" spans="36:38" s="368" customFormat="1" ht="14.15" customHeight="1">
      <c r="AJ4968" s="367"/>
      <c r="AL4968" s="367"/>
    </row>
    <row r="4969" spans="36:38" s="368" customFormat="1" ht="14.15" customHeight="1">
      <c r="AJ4969" s="367"/>
      <c r="AL4969" s="367"/>
    </row>
    <row r="4970" spans="36:38" s="368" customFormat="1" ht="14.15" customHeight="1">
      <c r="AJ4970" s="367"/>
      <c r="AL4970" s="367"/>
    </row>
    <row r="4971" spans="36:38" s="368" customFormat="1" ht="14.15" customHeight="1">
      <c r="AJ4971" s="367"/>
      <c r="AL4971" s="367"/>
    </row>
    <row r="4972" spans="36:38" s="368" customFormat="1" ht="14.15" customHeight="1">
      <c r="AJ4972" s="367"/>
      <c r="AL4972" s="367"/>
    </row>
    <row r="4973" spans="36:38" s="368" customFormat="1" ht="14.15" customHeight="1">
      <c r="AJ4973" s="367"/>
      <c r="AL4973" s="367"/>
    </row>
    <row r="4974" spans="36:38" s="368" customFormat="1" ht="14.15" customHeight="1">
      <c r="AJ4974" s="367"/>
      <c r="AL4974" s="367"/>
    </row>
    <row r="4975" spans="36:38" s="368" customFormat="1" ht="14.15" customHeight="1">
      <c r="AJ4975" s="367"/>
      <c r="AL4975" s="367"/>
    </row>
    <row r="4976" spans="36:38" s="368" customFormat="1" ht="14.15" customHeight="1">
      <c r="AJ4976" s="367"/>
      <c r="AL4976" s="367"/>
    </row>
    <row r="4977" spans="36:38" s="368" customFormat="1" ht="14.15" customHeight="1">
      <c r="AJ4977" s="367"/>
      <c r="AL4977" s="367"/>
    </row>
    <row r="4978" spans="36:38" s="368" customFormat="1" ht="14.15" customHeight="1">
      <c r="AJ4978" s="367"/>
      <c r="AL4978" s="367"/>
    </row>
    <row r="4979" spans="36:38" s="368" customFormat="1" ht="14.15" customHeight="1">
      <c r="AJ4979" s="367"/>
      <c r="AL4979" s="367"/>
    </row>
    <row r="4980" spans="36:38" s="368" customFormat="1" ht="14.15" customHeight="1">
      <c r="AJ4980" s="367"/>
      <c r="AL4980" s="367"/>
    </row>
    <row r="4981" spans="36:38" s="368" customFormat="1" ht="14.15" customHeight="1">
      <c r="AJ4981" s="367"/>
      <c r="AL4981" s="367"/>
    </row>
    <row r="4982" spans="36:38" s="368" customFormat="1" ht="14.15" customHeight="1">
      <c r="AJ4982" s="367"/>
      <c r="AL4982" s="367"/>
    </row>
    <row r="4983" spans="36:38" s="368" customFormat="1" ht="14.15" customHeight="1">
      <c r="AJ4983" s="367"/>
      <c r="AL4983" s="367"/>
    </row>
    <row r="4984" spans="36:38" s="368" customFormat="1" ht="14.15" customHeight="1">
      <c r="AJ4984" s="367"/>
      <c r="AL4984" s="367"/>
    </row>
    <row r="4985" spans="36:38" s="368" customFormat="1" ht="14.15" customHeight="1">
      <c r="AJ4985" s="367"/>
      <c r="AL4985" s="367"/>
    </row>
    <row r="4986" spans="36:38" s="368" customFormat="1" ht="14.15" customHeight="1">
      <c r="AJ4986" s="367"/>
      <c r="AL4986" s="367"/>
    </row>
    <row r="4987" spans="36:38" s="368" customFormat="1" ht="14.15" customHeight="1">
      <c r="AJ4987" s="367"/>
      <c r="AL4987" s="367"/>
    </row>
    <row r="4988" spans="36:38" s="368" customFormat="1" ht="14.15" customHeight="1">
      <c r="AJ4988" s="367"/>
      <c r="AL4988" s="367"/>
    </row>
    <row r="4989" spans="36:38" s="368" customFormat="1" ht="14.15" customHeight="1">
      <c r="AJ4989" s="367"/>
      <c r="AL4989" s="367"/>
    </row>
    <row r="4990" spans="36:38" s="368" customFormat="1" ht="14.15" customHeight="1">
      <c r="AJ4990" s="367"/>
      <c r="AL4990" s="367"/>
    </row>
    <row r="4991" spans="36:38" s="368" customFormat="1" ht="14.15" customHeight="1">
      <c r="AJ4991" s="367"/>
      <c r="AL4991" s="367"/>
    </row>
    <row r="4992" spans="36:38" s="368" customFormat="1" ht="14.15" customHeight="1">
      <c r="AJ4992" s="367"/>
      <c r="AL4992" s="367"/>
    </row>
    <row r="4993" spans="36:38" s="368" customFormat="1" ht="14.15" customHeight="1">
      <c r="AJ4993" s="367"/>
      <c r="AL4993" s="367"/>
    </row>
    <row r="4994" spans="36:38" s="368" customFormat="1" ht="14.15" customHeight="1">
      <c r="AJ4994" s="367"/>
      <c r="AL4994" s="367"/>
    </row>
    <row r="4995" spans="36:38" s="368" customFormat="1" ht="14.15" customHeight="1">
      <c r="AJ4995" s="367"/>
      <c r="AL4995" s="367"/>
    </row>
    <row r="4996" spans="36:38" s="368" customFormat="1" ht="14.15" customHeight="1">
      <c r="AJ4996" s="367"/>
      <c r="AL4996" s="367"/>
    </row>
    <row r="4997" spans="36:38" s="368" customFormat="1" ht="14.15" customHeight="1">
      <c r="AJ4997" s="367"/>
      <c r="AL4997" s="367"/>
    </row>
    <row r="4998" spans="36:38" s="368" customFormat="1" ht="14.15" customHeight="1">
      <c r="AJ4998" s="367"/>
      <c r="AL4998" s="367"/>
    </row>
    <row r="4999" spans="36:38" s="368" customFormat="1" ht="14.15" customHeight="1">
      <c r="AJ4999" s="367"/>
      <c r="AL4999" s="367"/>
    </row>
    <row r="5000" spans="36:38" s="368" customFormat="1" ht="14.15" customHeight="1">
      <c r="AJ5000" s="367"/>
      <c r="AL5000" s="367"/>
    </row>
    <row r="5001" spans="36:38" s="368" customFormat="1" ht="14.15" customHeight="1">
      <c r="AJ5001" s="367"/>
      <c r="AL5001" s="367"/>
    </row>
    <row r="5002" spans="36:38" s="368" customFormat="1" ht="14.15" customHeight="1">
      <c r="AJ5002" s="367"/>
      <c r="AL5002" s="367"/>
    </row>
    <row r="5003" spans="36:38" s="368" customFormat="1" ht="14.15" customHeight="1">
      <c r="AJ5003" s="367"/>
      <c r="AL5003" s="367"/>
    </row>
    <row r="5004" spans="36:38" s="368" customFormat="1" ht="14.15" customHeight="1">
      <c r="AJ5004" s="367"/>
      <c r="AL5004" s="367"/>
    </row>
    <row r="5005" spans="36:38" s="368" customFormat="1" ht="14.15" customHeight="1">
      <c r="AJ5005" s="367"/>
      <c r="AL5005" s="367"/>
    </row>
    <row r="5006" spans="36:38" s="368" customFormat="1" ht="14.15" customHeight="1">
      <c r="AJ5006" s="367"/>
      <c r="AL5006" s="367"/>
    </row>
    <row r="5007" spans="36:38" s="368" customFormat="1" ht="14.15" customHeight="1">
      <c r="AJ5007" s="367"/>
      <c r="AL5007" s="367"/>
    </row>
    <row r="5008" spans="36:38" s="368" customFormat="1" ht="14.15" customHeight="1">
      <c r="AJ5008" s="367"/>
      <c r="AL5008" s="367"/>
    </row>
    <row r="5009" spans="36:38" s="368" customFormat="1" ht="14.15" customHeight="1">
      <c r="AJ5009" s="367"/>
      <c r="AL5009" s="367"/>
    </row>
    <row r="5010" spans="36:38" s="368" customFormat="1" ht="14.15" customHeight="1">
      <c r="AJ5010" s="367"/>
      <c r="AL5010" s="367"/>
    </row>
    <row r="5011" spans="36:38" s="368" customFormat="1" ht="14.15" customHeight="1">
      <c r="AJ5011" s="367"/>
      <c r="AL5011" s="367"/>
    </row>
    <row r="5012" spans="36:38" s="368" customFormat="1" ht="14.15" customHeight="1">
      <c r="AJ5012" s="367"/>
      <c r="AL5012" s="367"/>
    </row>
    <row r="5013" spans="36:38" s="368" customFormat="1" ht="14.15" customHeight="1">
      <c r="AJ5013" s="367"/>
      <c r="AL5013" s="367"/>
    </row>
    <row r="5014" spans="36:38" s="368" customFormat="1" ht="14.15" customHeight="1">
      <c r="AJ5014" s="367"/>
      <c r="AL5014" s="367"/>
    </row>
    <row r="5015" spans="36:38" s="368" customFormat="1" ht="14.15" customHeight="1">
      <c r="AJ5015" s="367"/>
      <c r="AL5015" s="367"/>
    </row>
    <row r="5016" spans="36:38" s="368" customFormat="1" ht="14.15" customHeight="1">
      <c r="AJ5016" s="367"/>
      <c r="AL5016" s="367"/>
    </row>
    <row r="5017" spans="36:38" s="368" customFormat="1" ht="14.15" customHeight="1">
      <c r="AJ5017" s="367"/>
      <c r="AL5017" s="367"/>
    </row>
    <row r="5018" spans="36:38" s="368" customFormat="1" ht="14.15" customHeight="1">
      <c r="AJ5018" s="367"/>
      <c r="AL5018" s="367"/>
    </row>
    <row r="5019" spans="36:38" s="368" customFormat="1" ht="14.15" customHeight="1">
      <c r="AJ5019" s="367"/>
      <c r="AL5019" s="367"/>
    </row>
    <row r="5020" spans="36:38" s="368" customFormat="1" ht="14.15" customHeight="1">
      <c r="AJ5020" s="367"/>
      <c r="AL5020" s="367"/>
    </row>
    <row r="5021" spans="36:38" s="368" customFormat="1" ht="14.15" customHeight="1">
      <c r="AJ5021" s="367"/>
      <c r="AL5021" s="367"/>
    </row>
    <row r="5022" spans="36:38" s="368" customFormat="1" ht="14.15" customHeight="1">
      <c r="AJ5022" s="367"/>
      <c r="AL5022" s="367"/>
    </row>
    <row r="5023" spans="36:38" s="368" customFormat="1" ht="14.15" customHeight="1">
      <c r="AJ5023" s="367"/>
      <c r="AL5023" s="367"/>
    </row>
    <row r="5024" spans="36:38" s="368" customFormat="1" ht="14.15" customHeight="1">
      <c r="AJ5024" s="367"/>
      <c r="AL5024" s="367"/>
    </row>
    <row r="5025" spans="36:38" s="368" customFormat="1" ht="14.15" customHeight="1">
      <c r="AJ5025" s="367"/>
      <c r="AL5025" s="367"/>
    </row>
    <row r="5026" spans="36:38" s="368" customFormat="1" ht="14.15" customHeight="1">
      <c r="AJ5026" s="367"/>
      <c r="AL5026" s="367"/>
    </row>
    <row r="5027" spans="36:38" s="368" customFormat="1" ht="14.15" customHeight="1">
      <c r="AJ5027" s="367"/>
      <c r="AL5027" s="367"/>
    </row>
    <row r="5028" spans="36:38" s="368" customFormat="1" ht="14.15" customHeight="1">
      <c r="AJ5028" s="367"/>
      <c r="AL5028" s="367"/>
    </row>
    <row r="5029" spans="36:38" s="368" customFormat="1" ht="14.15" customHeight="1">
      <c r="AJ5029" s="367"/>
      <c r="AL5029" s="367"/>
    </row>
    <row r="5030" spans="36:38" s="368" customFormat="1" ht="14.15" customHeight="1">
      <c r="AJ5030" s="367"/>
      <c r="AL5030" s="367"/>
    </row>
    <row r="5031" spans="36:38" s="368" customFormat="1" ht="14.15" customHeight="1">
      <c r="AJ5031" s="367"/>
      <c r="AL5031" s="367"/>
    </row>
    <row r="5032" spans="36:38" s="368" customFormat="1" ht="14.15" customHeight="1">
      <c r="AJ5032" s="367"/>
      <c r="AL5032" s="367"/>
    </row>
    <row r="5033" spans="36:38" s="368" customFormat="1" ht="14.15" customHeight="1">
      <c r="AJ5033" s="367"/>
      <c r="AL5033" s="367"/>
    </row>
    <row r="5034" spans="36:38" s="368" customFormat="1" ht="14.15" customHeight="1">
      <c r="AJ5034" s="367"/>
      <c r="AL5034" s="367"/>
    </row>
    <row r="5035" spans="36:38" s="368" customFormat="1" ht="14.15" customHeight="1">
      <c r="AJ5035" s="367"/>
      <c r="AL5035" s="367"/>
    </row>
    <row r="5036" spans="36:38" s="368" customFormat="1" ht="14.15" customHeight="1">
      <c r="AJ5036" s="367"/>
      <c r="AL5036" s="367"/>
    </row>
    <row r="5037" spans="36:38" s="368" customFormat="1" ht="14.15" customHeight="1">
      <c r="AJ5037" s="367"/>
      <c r="AL5037" s="367"/>
    </row>
    <row r="5038" spans="36:38" s="368" customFormat="1" ht="14.15" customHeight="1">
      <c r="AJ5038" s="367"/>
      <c r="AL5038" s="367"/>
    </row>
    <row r="5039" spans="36:38" s="368" customFormat="1" ht="14.15" customHeight="1">
      <c r="AJ5039" s="367"/>
      <c r="AL5039" s="367"/>
    </row>
    <row r="5040" spans="36:38" s="368" customFormat="1" ht="14.15" customHeight="1">
      <c r="AJ5040" s="367"/>
      <c r="AL5040" s="367"/>
    </row>
    <row r="5041" spans="36:38" s="368" customFormat="1" ht="14.15" customHeight="1">
      <c r="AJ5041" s="367"/>
      <c r="AL5041" s="367"/>
    </row>
    <row r="5042" spans="36:38" s="368" customFormat="1" ht="14.15" customHeight="1">
      <c r="AJ5042" s="367"/>
      <c r="AL5042" s="367"/>
    </row>
    <row r="5043" spans="36:38" s="368" customFormat="1" ht="14.15" customHeight="1">
      <c r="AJ5043" s="367"/>
      <c r="AL5043" s="367"/>
    </row>
    <row r="5044" spans="36:38" s="368" customFormat="1" ht="14.15" customHeight="1">
      <c r="AJ5044" s="367"/>
      <c r="AL5044" s="367"/>
    </row>
    <row r="5045" spans="36:38" s="368" customFormat="1" ht="14.15" customHeight="1">
      <c r="AJ5045" s="367"/>
      <c r="AL5045" s="367"/>
    </row>
    <row r="5046" spans="36:38" s="368" customFormat="1" ht="14.15" customHeight="1">
      <c r="AJ5046" s="367"/>
      <c r="AL5046" s="367"/>
    </row>
    <row r="5047" spans="36:38" s="368" customFormat="1" ht="14.15" customHeight="1">
      <c r="AJ5047" s="367"/>
      <c r="AL5047" s="367"/>
    </row>
    <row r="5048" spans="36:38" s="368" customFormat="1" ht="14.15" customHeight="1">
      <c r="AJ5048" s="367"/>
      <c r="AL5048" s="367"/>
    </row>
    <row r="5049" spans="36:38" s="368" customFormat="1" ht="14.15" customHeight="1">
      <c r="AJ5049" s="367"/>
      <c r="AL5049" s="367"/>
    </row>
    <row r="5050" spans="36:38" s="368" customFormat="1" ht="14.15" customHeight="1">
      <c r="AJ5050" s="367"/>
      <c r="AL5050" s="367"/>
    </row>
    <row r="5051" spans="36:38" s="368" customFormat="1" ht="14.15" customHeight="1">
      <c r="AJ5051" s="367"/>
      <c r="AL5051" s="367"/>
    </row>
    <row r="5052" spans="36:38" s="368" customFormat="1" ht="14.15" customHeight="1">
      <c r="AJ5052" s="367"/>
      <c r="AL5052" s="367"/>
    </row>
    <row r="5053" spans="36:38" s="368" customFormat="1" ht="14.15" customHeight="1">
      <c r="AJ5053" s="367"/>
      <c r="AL5053" s="367"/>
    </row>
    <row r="5054" spans="36:38" s="368" customFormat="1" ht="14.15" customHeight="1">
      <c r="AJ5054" s="367"/>
      <c r="AL5054" s="367"/>
    </row>
    <row r="5055" spans="36:38" s="368" customFormat="1" ht="14.15" customHeight="1">
      <c r="AJ5055" s="367"/>
      <c r="AL5055" s="367"/>
    </row>
    <row r="5056" spans="36:38" s="368" customFormat="1" ht="14.15" customHeight="1">
      <c r="AJ5056" s="367"/>
      <c r="AL5056" s="367"/>
    </row>
    <row r="5057" spans="36:38" s="368" customFormat="1" ht="14.15" customHeight="1">
      <c r="AJ5057" s="367"/>
      <c r="AL5057" s="367"/>
    </row>
    <row r="5058" spans="36:38" s="368" customFormat="1" ht="14.15" customHeight="1">
      <c r="AJ5058" s="367"/>
      <c r="AL5058" s="367"/>
    </row>
    <row r="5059" spans="36:38" s="368" customFormat="1" ht="14.15" customHeight="1">
      <c r="AJ5059" s="367"/>
      <c r="AL5059" s="367"/>
    </row>
    <row r="5060" spans="36:38" s="368" customFormat="1" ht="14.15" customHeight="1">
      <c r="AJ5060" s="367"/>
      <c r="AL5060" s="367"/>
    </row>
    <row r="5061" spans="36:38" s="368" customFormat="1" ht="14.15" customHeight="1">
      <c r="AJ5061" s="367"/>
      <c r="AL5061" s="367"/>
    </row>
    <row r="5062" spans="36:38" s="368" customFormat="1" ht="14.15" customHeight="1">
      <c r="AJ5062" s="367"/>
      <c r="AL5062" s="367"/>
    </row>
    <row r="5063" spans="36:38" s="368" customFormat="1" ht="14.15" customHeight="1">
      <c r="AJ5063" s="367"/>
      <c r="AL5063" s="367"/>
    </row>
    <row r="5064" spans="36:38" s="368" customFormat="1" ht="14.15" customHeight="1">
      <c r="AJ5064" s="367"/>
      <c r="AL5064" s="367"/>
    </row>
    <row r="5065" spans="36:38" s="368" customFormat="1" ht="14.15" customHeight="1">
      <c r="AJ5065" s="367"/>
      <c r="AL5065" s="367"/>
    </row>
    <row r="5066" spans="36:38" s="368" customFormat="1" ht="14.15" customHeight="1">
      <c r="AJ5066" s="367"/>
      <c r="AL5066" s="367"/>
    </row>
    <row r="5067" spans="36:38" s="368" customFormat="1" ht="14.15" customHeight="1">
      <c r="AJ5067" s="367"/>
      <c r="AL5067" s="367"/>
    </row>
    <row r="5068" spans="36:38" s="368" customFormat="1" ht="14.15" customHeight="1">
      <c r="AJ5068" s="367"/>
      <c r="AL5068" s="367"/>
    </row>
    <row r="5069" spans="36:38" s="368" customFormat="1" ht="14.15" customHeight="1">
      <c r="AJ5069" s="367"/>
      <c r="AL5069" s="367"/>
    </row>
    <row r="5070" spans="36:38" s="368" customFormat="1" ht="14.15" customHeight="1">
      <c r="AJ5070" s="367"/>
      <c r="AL5070" s="367"/>
    </row>
    <row r="5071" spans="36:38" s="368" customFormat="1" ht="14.15" customHeight="1">
      <c r="AJ5071" s="367"/>
      <c r="AL5071" s="367"/>
    </row>
    <row r="5072" spans="36:38" s="368" customFormat="1" ht="14.15" customHeight="1">
      <c r="AJ5072" s="367"/>
      <c r="AL5072" s="367"/>
    </row>
    <row r="5073" spans="36:38" s="368" customFormat="1" ht="14.15" customHeight="1">
      <c r="AJ5073" s="367"/>
      <c r="AL5073" s="367"/>
    </row>
    <row r="5074" spans="36:38" s="368" customFormat="1" ht="14.15" customHeight="1">
      <c r="AJ5074" s="367"/>
      <c r="AL5074" s="367"/>
    </row>
    <row r="5075" spans="36:38" s="368" customFormat="1" ht="14.15" customHeight="1">
      <c r="AJ5075" s="367"/>
      <c r="AL5075" s="367"/>
    </row>
    <row r="5076" spans="36:38" s="368" customFormat="1" ht="14.15" customHeight="1">
      <c r="AJ5076" s="367"/>
      <c r="AL5076" s="367"/>
    </row>
    <row r="5077" spans="36:38" s="368" customFormat="1" ht="14.15" customHeight="1">
      <c r="AJ5077" s="367"/>
      <c r="AL5077" s="367"/>
    </row>
    <row r="5078" spans="36:38" s="368" customFormat="1" ht="14.15" customHeight="1">
      <c r="AJ5078" s="367"/>
      <c r="AL5078" s="367"/>
    </row>
    <row r="5079" spans="36:38" s="368" customFormat="1" ht="14.15" customHeight="1">
      <c r="AJ5079" s="367"/>
      <c r="AL5079" s="367"/>
    </row>
    <row r="5080" spans="36:38" s="368" customFormat="1" ht="14.15" customHeight="1">
      <c r="AJ5080" s="367"/>
      <c r="AL5080" s="367"/>
    </row>
    <row r="5081" spans="36:38" s="368" customFormat="1" ht="14.15" customHeight="1">
      <c r="AJ5081" s="367"/>
      <c r="AL5081" s="367"/>
    </row>
    <row r="5082" spans="36:38" s="368" customFormat="1" ht="14.15" customHeight="1">
      <c r="AJ5082" s="367"/>
      <c r="AL5082" s="367"/>
    </row>
    <row r="5083" spans="36:38" s="368" customFormat="1" ht="14.15" customHeight="1">
      <c r="AJ5083" s="367"/>
      <c r="AL5083" s="367"/>
    </row>
    <row r="5084" spans="36:38" s="368" customFormat="1" ht="14.15" customHeight="1">
      <c r="AJ5084" s="367"/>
      <c r="AL5084" s="367"/>
    </row>
    <row r="5085" spans="36:38" s="368" customFormat="1" ht="14.15" customHeight="1">
      <c r="AJ5085" s="367"/>
      <c r="AL5085" s="367"/>
    </row>
    <row r="5086" spans="36:38" s="368" customFormat="1" ht="14.15" customHeight="1">
      <c r="AJ5086" s="367"/>
      <c r="AL5086" s="367"/>
    </row>
    <row r="5087" spans="36:38" s="368" customFormat="1" ht="14.15" customHeight="1">
      <c r="AJ5087" s="367"/>
      <c r="AL5087" s="367"/>
    </row>
    <row r="5088" spans="36:38" s="368" customFormat="1" ht="14.15" customHeight="1">
      <c r="AJ5088" s="367"/>
      <c r="AL5088" s="367"/>
    </row>
    <row r="5089" spans="36:38" s="368" customFormat="1" ht="14.15" customHeight="1">
      <c r="AJ5089" s="367"/>
      <c r="AL5089" s="367"/>
    </row>
    <row r="5090" spans="36:38" s="368" customFormat="1" ht="14.15" customHeight="1">
      <c r="AJ5090" s="367"/>
      <c r="AL5090" s="367"/>
    </row>
    <row r="5091" spans="36:38" s="368" customFormat="1" ht="14.15" customHeight="1">
      <c r="AJ5091" s="367"/>
      <c r="AL5091" s="367"/>
    </row>
    <row r="5092" spans="36:38" s="368" customFormat="1" ht="14.15" customHeight="1">
      <c r="AJ5092" s="367"/>
      <c r="AL5092" s="367"/>
    </row>
    <row r="5093" spans="36:38" s="368" customFormat="1" ht="14.15" customHeight="1">
      <c r="AJ5093" s="367"/>
      <c r="AL5093" s="367"/>
    </row>
    <row r="5094" spans="36:38" s="368" customFormat="1" ht="14.15" customHeight="1">
      <c r="AJ5094" s="367"/>
      <c r="AL5094" s="367"/>
    </row>
    <row r="5095" spans="36:38" s="368" customFormat="1" ht="14.15" customHeight="1">
      <c r="AJ5095" s="367"/>
      <c r="AL5095" s="367"/>
    </row>
    <row r="5096" spans="36:38" s="368" customFormat="1" ht="14.15" customHeight="1">
      <c r="AJ5096" s="367"/>
      <c r="AL5096" s="367"/>
    </row>
    <row r="5097" spans="36:38" s="368" customFormat="1" ht="14.15" customHeight="1">
      <c r="AJ5097" s="367"/>
      <c r="AL5097" s="367"/>
    </row>
    <row r="5098" spans="36:38" s="368" customFormat="1" ht="14.15" customHeight="1">
      <c r="AJ5098" s="367"/>
      <c r="AL5098" s="367"/>
    </row>
    <row r="5099" spans="36:38" s="368" customFormat="1" ht="14.15" customHeight="1">
      <c r="AJ5099" s="367"/>
      <c r="AL5099" s="367"/>
    </row>
    <row r="5100" spans="36:38" s="368" customFormat="1" ht="14.15" customHeight="1">
      <c r="AJ5100" s="367"/>
      <c r="AL5100" s="367"/>
    </row>
    <row r="5101" spans="36:38" s="368" customFormat="1" ht="14.15" customHeight="1">
      <c r="AJ5101" s="367"/>
      <c r="AL5101" s="367"/>
    </row>
    <row r="5102" spans="36:38" s="368" customFormat="1" ht="14.15" customHeight="1">
      <c r="AJ5102" s="367"/>
      <c r="AL5102" s="367"/>
    </row>
    <row r="5103" spans="36:38" s="368" customFormat="1" ht="14.15" customHeight="1">
      <c r="AJ5103" s="367"/>
      <c r="AL5103" s="367"/>
    </row>
    <row r="5104" spans="36:38" s="368" customFormat="1" ht="14.15" customHeight="1">
      <c r="AJ5104" s="367"/>
      <c r="AL5104" s="367"/>
    </row>
    <row r="5105" spans="36:38" s="368" customFormat="1" ht="14.15" customHeight="1">
      <c r="AJ5105" s="367"/>
      <c r="AL5105" s="367"/>
    </row>
    <row r="5106" spans="36:38" s="368" customFormat="1" ht="14.15" customHeight="1">
      <c r="AJ5106" s="367"/>
      <c r="AL5106" s="367"/>
    </row>
    <row r="5107" spans="36:38" s="368" customFormat="1" ht="14.15" customHeight="1">
      <c r="AJ5107" s="367"/>
      <c r="AL5107" s="367"/>
    </row>
    <row r="5108" spans="36:38" s="368" customFormat="1" ht="14.15" customHeight="1">
      <c r="AJ5108" s="367"/>
      <c r="AL5108" s="367"/>
    </row>
    <row r="5109" spans="36:38" s="368" customFormat="1" ht="14.15" customHeight="1">
      <c r="AJ5109" s="367"/>
      <c r="AL5109" s="367"/>
    </row>
    <row r="5110" spans="36:38" s="368" customFormat="1" ht="14.15" customHeight="1">
      <c r="AJ5110" s="367"/>
      <c r="AL5110" s="367"/>
    </row>
    <row r="5111" spans="36:38" s="368" customFormat="1" ht="14.15" customHeight="1">
      <c r="AJ5111" s="367"/>
      <c r="AL5111" s="367"/>
    </row>
    <row r="5112" spans="36:38" s="368" customFormat="1" ht="14.15" customHeight="1">
      <c r="AJ5112" s="367"/>
      <c r="AL5112" s="367"/>
    </row>
    <row r="5113" spans="36:38" s="368" customFormat="1" ht="14.15" customHeight="1">
      <c r="AJ5113" s="367"/>
      <c r="AL5113" s="367"/>
    </row>
    <row r="5114" spans="36:38" s="368" customFormat="1" ht="14.15" customHeight="1">
      <c r="AJ5114" s="367"/>
      <c r="AL5114" s="367"/>
    </row>
    <row r="5115" spans="36:38" s="368" customFormat="1" ht="14.15" customHeight="1">
      <c r="AJ5115" s="367"/>
      <c r="AL5115" s="367"/>
    </row>
    <row r="5116" spans="36:38" s="368" customFormat="1" ht="14.15" customHeight="1">
      <c r="AJ5116" s="367"/>
      <c r="AL5116" s="367"/>
    </row>
    <row r="5117" spans="36:38" s="368" customFormat="1" ht="14.15" customHeight="1">
      <c r="AJ5117" s="367"/>
      <c r="AL5117" s="367"/>
    </row>
    <row r="5118" spans="36:38" s="368" customFormat="1" ht="14.15" customHeight="1">
      <c r="AJ5118" s="367"/>
      <c r="AL5118" s="367"/>
    </row>
    <row r="5119" spans="36:38" s="368" customFormat="1" ht="14.15" customHeight="1">
      <c r="AJ5119" s="367"/>
      <c r="AL5119" s="367"/>
    </row>
    <row r="5120" spans="36:38" s="368" customFormat="1" ht="14.15" customHeight="1">
      <c r="AJ5120" s="367"/>
      <c r="AL5120" s="367"/>
    </row>
    <row r="5121" spans="36:38" s="368" customFormat="1" ht="14.15" customHeight="1">
      <c r="AJ5121" s="367"/>
      <c r="AL5121" s="367"/>
    </row>
    <row r="5122" spans="36:38" s="368" customFormat="1" ht="14.15" customHeight="1">
      <c r="AJ5122" s="367"/>
      <c r="AL5122" s="367"/>
    </row>
    <row r="5123" spans="36:38" s="368" customFormat="1" ht="14.15" customHeight="1">
      <c r="AJ5123" s="367"/>
      <c r="AL5123" s="367"/>
    </row>
    <row r="5124" spans="36:38" s="368" customFormat="1" ht="14.15" customHeight="1">
      <c r="AJ5124" s="367"/>
      <c r="AL5124" s="367"/>
    </row>
    <row r="5125" spans="36:38" s="368" customFormat="1" ht="14.15" customHeight="1">
      <c r="AJ5125" s="367"/>
      <c r="AL5125" s="367"/>
    </row>
    <row r="5126" spans="36:38" s="368" customFormat="1" ht="14.15" customHeight="1">
      <c r="AJ5126" s="367"/>
      <c r="AL5126" s="367"/>
    </row>
    <row r="5127" spans="36:38" s="368" customFormat="1" ht="14.15" customHeight="1">
      <c r="AJ5127" s="367"/>
      <c r="AL5127" s="367"/>
    </row>
    <row r="5128" spans="36:38" s="368" customFormat="1" ht="14.15" customHeight="1">
      <c r="AJ5128" s="367"/>
      <c r="AL5128" s="367"/>
    </row>
    <row r="5129" spans="36:38" s="368" customFormat="1" ht="14.15" customHeight="1">
      <c r="AJ5129" s="367"/>
      <c r="AL5129" s="367"/>
    </row>
    <row r="5130" spans="36:38" s="368" customFormat="1" ht="14.15" customHeight="1">
      <c r="AJ5130" s="367"/>
      <c r="AL5130" s="367"/>
    </row>
    <row r="5131" spans="36:38" s="368" customFormat="1" ht="14.15" customHeight="1">
      <c r="AJ5131" s="367"/>
      <c r="AL5131" s="367"/>
    </row>
    <row r="5132" spans="36:38" s="368" customFormat="1" ht="14.15" customHeight="1">
      <c r="AJ5132" s="367"/>
      <c r="AL5132" s="367"/>
    </row>
    <row r="5133" spans="36:38" s="368" customFormat="1" ht="14.15" customHeight="1">
      <c r="AJ5133" s="367"/>
      <c r="AL5133" s="367"/>
    </row>
    <row r="5134" spans="36:38" s="368" customFormat="1" ht="14.15" customHeight="1">
      <c r="AJ5134" s="367"/>
      <c r="AL5134" s="367"/>
    </row>
    <row r="5135" spans="36:38" s="368" customFormat="1" ht="14.15" customHeight="1">
      <c r="AJ5135" s="367"/>
      <c r="AL5135" s="367"/>
    </row>
    <row r="5136" spans="36:38" s="368" customFormat="1" ht="14.15" customHeight="1">
      <c r="AJ5136" s="367"/>
      <c r="AL5136" s="367"/>
    </row>
    <row r="5137" spans="36:38" s="368" customFormat="1" ht="14.15" customHeight="1">
      <c r="AJ5137" s="367"/>
      <c r="AL5137" s="367"/>
    </row>
    <row r="5138" spans="36:38" s="368" customFormat="1" ht="14.15" customHeight="1">
      <c r="AJ5138" s="367"/>
      <c r="AL5138" s="367"/>
    </row>
    <row r="5139" spans="36:38" s="368" customFormat="1" ht="14.15" customHeight="1">
      <c r="AJ5139" s="367"/>
      <c r="AL5139" s="367"/>
    </row>
    <row r="5140" spans="36:38" s="368" customFormat="1" ht="14.15" customHeight="1">
      <c r="AJ5140" s="367"/>
      <c r="AL5140" s="367"/>
    </row>
    <row r="5141" spans="36:38" s="368" customFormat="1" ht="14.15" customHeight="1">
      <c r="AJ5141" s="367"/>
      <c r="AL5141" s="367"/>
    </row>
    <row r="5142" spans="36:38" s="368" customFormat="1" ht="14.15" customHeight="1">
      <c r="AJ5142" s="367"/>
      <c r="AL5142" s="367"/>
    </row>
    <row r="5143" spans="36:38" s="368" customFormat="1" ht="14.15" customHeight="1">
      <c r="AJ5143" s="367"/>
      <c r="AL5143" s="367"/>
    </row>
    <row r="5144" spans="36:38" s="368" customFormat="1" ht="14.15" customHeight="1">
      <c r="AJ5144" s="367"/>
      <c r="AL5144" s="367"/>
    </row>
    <row r="5145" spans="36:38" s="368" customFormat="1" ht="14.15" customHeight="1">
      <c r="AJ5145" s="367"/>
      <c r="AL5145" s="367"/>
    </row>
    <row r="5146" spans="36:38" s="368" customFormat="1" ht="14.15" customHeight="1">
      <c r="AJ5146" s="367"/>
      <c r="AL5146" s="367"/>
    </row>
    <row r="5147" spans="36:38" s="368" customFormat="1" ht="14.15" customHeight="1">
      <c r="AJ5147" s="367"/>
      <c r="AL5147" s="367"/>
    </row>
    <row r="5148" spans="36:38" s="368" customFormat="1" ht="14.15" customHeight="1">
      <c r="AJ5148" s="367"/>
      <c r="AL5148" s="367"/>
    </row>
    <row r="5149" spans="36:38" s="368" customFormat="1" ht="14.15" customHeight="1">
      <c r="AJ5149" s="367"/>
      <c r="AL5149" s="367"/>
    </row>
    <row r="5150" spans="36:38" s="368" customFormat="1" ht="14.15" customHeight="1">
      <c r="AJ5150" s="367"/>
      <c r="AL5150" s="367"/>
    </row>
    <row r="5151" spans="36:38" s="368" customFormat="1" ht="14.15" customHeight="1">
      <c r="AJ5151" s="367"/>
      <c r="AL5151" s="367"/>
    </row>
    <row r="5152" spans="36:38" s="368" customFormat="1" ht="14.15" customHeight="1">
      <c r="AJ5152" s="367"/>
      <c r="AL5152" s="367"/>
    </row>
    <row r="5153" spans="36:38" s="368" customFormat="1" ht="14.15" customHeight="1">
      <c r="AJ5153" s="367"/>
      <c r="AL5153" s="367"/>
    </row>
    <row r="5154" spans="36:38" s="368" customFormat="1" ht="14.15" customHeight="1">
      <c r="AJ5154" s="367"/>
      <c r="AL5154" s="367"/>
    </row>
    <row r="5155" spans="36:38" s="368" customFormat="1" ht="14.15" customHeight="1">
      <c r="AJ5155" s="367"/>
      <c r="AL5155" s="367"/>
    </row>
    <row r="5156" spans="36:38" s="368" customFormat="1" ht="14.15" customHeight="1">
      <c r="AJ5156" s="367"/>
      <c r="AL5156" s="367"/>
    </row>
    <row r="5157" spans="36:38" s="368" customFormat="1" ht="14.15" customHeight="1">
      <c r="AJ5157" s="367"/>
      <c r="AL5157" s="367"/>
    </row>
    <row r="5158" spans="36:38" s="368" customFormat="1" ht="14.15" customHeight="1">
      <c r="AJ5158" s="367"/>
      <c r="AL5158" s="367"/>
    </row>
    <row r="5159" spans="36:38" s="368" customFormat="1" ht="14.15" customHeight="1">
      <c r="AJ5159" s="367"/>
      <c r="AL5159" s="367"/>
    </row>
    <row r="5160" spans="36:38" s="368" customFormat="1" ht="14.15" customHeight="1">
      <c r="AJ5160" s="367"/>
      <c r="AL5160" s="367"/>
    </row>
    <row r="5161" spans="36:38" s="368" customFormat="1" ht="14.15" customHeight="1">
      <c r="AJ5161" s="367"/>
      <c r="AL5161" s="367"/>
    </row>
    <row r="5162" spans="36:38" s="368" customFormat="1" ht="14.15" customHeight="1">
      <c r="AJ5162" s="367"/>
      <c r="AL5162" s="367"/>
    </row>
    <row r="5163" spans="36:38" s="368" customFormat="1" ht="14.15" customHeight="1">
      <c r="AJ5163" s="367"/>
      <c r="AL5163" s="367"/>
    </row>
    <row r="5164" spans="36:38" s="368" customFormat="1" ht="14.15" customHeight="1">
      <c r="AJ5164" s="367"/>
      <c r="AL5164" s="367"/>
    </row>
    <row r="5165" spans="36:38" s="368" customFormat="1" ht="14.15" customHeight="1">
      <c r="AJ5165" s="367"/>
      <c r="AL5165" s="367"/>
    </row>
    <row r="5166" spans="36:38" s="368" customFormat="1" ht="14.15" customHeight="1">
      <c r="AJ5166" s="367"/>
      <c r="AL5166" s="367"/>
    </row>
    <row r="5167" spans="36:38" s="368" customFormat="1" ht="14.15" customHeight="1">
      <c r="AJ5167" s="367"/>
      <c r="AL5167" s="367"/>
    </row>
    <row r="5168" spans="36:38" s="368" customFormat="1" ht="14.15" customHeight="1">
      <c r="AJ5168" s="367"/>
      <c r="AL5168" s="367"/>
    </row>
    <row r="5169" spans="36:38" s="368" customFormat="1" ht="14.15" customHeight="1">
      <c r="AJ5169" s="367"/>
      <c r="AL5169" s="367"/>
    </row>
    <row r="5170" spans="36:38" s="368" customFormat="1" ht="14.15" customHeight="1">
      <c r="AJ5170" s="367"/>
      <c r="AL5170" s="367"/>
    </row>
    <row r="5171" spans="36:38" s="368" customFormat="1" ht="14.15" customHeight="1">
      <c r="AJ5171" s="367"/>
      <c r="AL5171" s="367"/>
    </row>
    <row r="5172" spans="36:38" s="368" customFormat="1" ht="14.15" customHeight="1">
      <c r="AJ5172" s="367"/>
      <c r="AL5172" s="367"/>
    </row>
    <row r="5173" spans="36:38" s="368" customFormat="1" ht="14.15" customHeight="1">
      <c r="AJ5173" s="367"/>
      <c r="AL5173" s="367"/>
    </row>
    <row r="5174" spans="36:38" s="368" customFormat="1" ht="14.15" customHeight="1">
      <c r="AJ5174" s="367"/>
      <c r="AL5174" s="367"/>
    </row>
    <row r="5175" spans="36:38" s="368" customFormat="1" ht="14.15" customHeight="1">
      <c r="AJ5175" s="367"/>
      <c r="AL5175" s="367"/>
    </row>
    <row r="5176" spans="36:38" s="368" customFormat="1" ht="14.15" customHeight="1">
      <c r="AJ5176" s="367"/>
      <c r="AL5176" s="367"/>
    </row>
    <row r="5177" spans="36:38" s="368" customFormat="1" ht="14.15" customHeight="1">
      <c r="AJ5177" s="367"/>
      <c r="AL5177" s="367"/>
    </row>
    <row r="5178" spans="36:38" s="368" customFormat="1" ht="14.15" customHeight="1">
      <c r="AJ5178" s="367"/>
      <c r="AL5178" s="367"/>
    </row>
    <row r="5179" spans="36:38" s="368" customFormat="1" ht="14.15" customHeight="1">
      <c r="AJ5179" s="367"/>
      <c r="AL5179" s="367"/>
    </row>
    <row r="5180" spans="36:38" s="368" customFormat="1" ht="14.15" customHeight="1">
      <c r="AJ5180" s="367"/>
      <c r="AL5180" s="367"/>
    </row>
    <row r="5181" spans="36:38" s="368" customFormat="1" ht="14.15" customHeight="1">
      <c r="AJ5181" s="367"/>
      <c r="AL5181" s="367"/>
    </row>
    <row r="5182" spans="36:38" s="368" customFormat="1" ht="14.15" customHeight="1">
      <c r="AJ5182" s="367"/>
      <c r="AL5182" s="367"/>
    </row>
    <row r="5183" spans="36:38" s="368" customFormat="1" ht="14.15" customHeight="1">
      <c r="AJ5183" s="367"/>
      <c r="AL5183" s="367"/>
    </row>
    <row r="5184" spans="36:38" s="368" customFormat="1" ht="14.15" customHeight="1">
      <c r="AJ5184" s="367"/>
      <c r="AL5184" s="367"/>
    </row>
    <row r="5185" spans="36:38" s="368" customFormat="1" ht="14.15" customHeight="1">
      <c r="AJ5185" s="367"/>
      <c r="AL5185" s="367"/>
    </row>
    <row r="5186" spans="36:38" s="368" customFormat="1" ht="14.15" customHeight="1">
      <c r="AJ5186" s="367"/>
      <c r="AL5186" s="367"/>
    </row>
    <row r="5187" spans="36:38" s="368" customFormat="1" ht="14.15" customHeight="1">
      <c r="AJ5187" s="367"/>
      <c r="AL5187" s="367"/>
    </row>
    <row r="5188" spans="36:38" s="368" customFormat="1" ht="14.15" customHeight="1">
      <c r="AJ5188" s="367"/>
      <c r="AL5188" s="367"/>
    </row>
    <row r="5189" spans="36:38" s="368" customFormat="1" ht="14.15" customHeight="1">
      <c r="AJ5189" s="367"/>
      <c r="AL5189" s="367"/>
    </row>
    <row r="5190" spans="36:38" s="368" customFormat="1" ht="14.15" customHeight="1">
      <c r="AJ5190" s="367"/>
      <c r="AL5190" s="367"/>
    </row>
    <row r="5191" spans="36:38" s="368" customFormat="1" ht="14.15" customHeight="1">
      <c r="AJ5191" s="367"/>
      <c r="AL5191" s="367"/>
    </row>
    <row r="5192" spans="36:38" s="368" customFormat="1" ht="14.15" customHeight="1">
      <c r="AJ5192" s="367"/>
      <c r="AL5192" s="367"/>
    </row>
    <row r="5193" spans="36:38" s="368" customFormat="1" ht="14.15" customHeight="1">
      <c r="AJ5193" s="367"/>
      <c r="AL5193" s="367"/>
    </row>
    <row r="5194" spans="36:38" s="368" customFormat="1" ht="14.15" customHeight="1">
      <c r="AJ5194" s="367"/>
      <c r="AL5194" s="367"/>
    </row>
    <row r="5195" spans="36:38" s="368" customFormat="1" ht="14.15" customHeight="1">
      <c r="AJ5195" s="367"/>
      <c r="AL5195" s="367"/>
    </row>
    <row r="5196" spans="36:38" s="368" customFormat="1" ht="14.15" customHeight="1">
      <c r="AJ5196" s="367"/>
      <c r="AL5196" s="367"/>
    </row>
    <row r="5197" spans="36:38" s="368" customFormat="1" ht="14.15" customHeight="1">
      <c r="AJ5197" s="367"/>
      <c r="AL5197" s="367"/>
    </row>
    <row r="5198" spans="36:38" s="368" customFormat="1" ht="14.15" customHeight="1">
      <c r="AJ5198" s="367"/>
      <c r="AL5198" s="367"/>
    </row>
    <row r="5199" spans="36:38" s="368" customFormat="1" ht="14.15" customHeight="1">
      <c r="AJ5199" s="367"/>
      <c r="AL5199" s="367"/>
    </row>
    <row r="5200" spans="36:38" s="368" customFormat="1" ht="14.15" customHeight="1">
      <c r="AJ5200" s="367"/>
      <c r="AL5200" s="367"/>
    </row>
    <row r="5201" spans="36:38" s="368" customFormat="1" ht="14.15" customHeight="1">
      <c r="AJ5201" s="367"/>
      <c r="AL5201" s="367"/>
    </row>
    <row r="5202" spans="36:38" s="368" customFormat="1" ht="14.15" customHeight="1">
      <c r="AJ5202" s="367"/>
      <c r="AL5202" s="367"/>
    </row>
    <row r="5203" spans="36:38" s="368" customFormat="1" ht="14.15" customHeight="1">
      <c r="AJ5203" s="367"/>
      <c r="AL5203" s="367"/>
    </row>
    <row r="5204" spans="36:38" s="368" customFormat="1" ht="14.15" customHeight="1">
      <c r="AJ5204" s="367"/>
      <c r="AL5204" s="367"/>
    </row>
    <row r="5205" spans="36:38" s="368" customFormat="1" ht="14.15" customHeight="1">
      <c r="AJ5205" s="367"/>
      <c r="AL5205" s="367"/>
    </row>
    <row r="5206" spans="36:38" s="368" customFormat="1" ht="14.15" customHeight="1">
      <c r="AJ5206" s="367"/>
      <c r="AL5206" s="367"/>
    </row>
    <row r="5207" spans="36:38" s="368" customFormat="1" ht="14.15" customHeight="1">
      <c r="AJ5207" s="367"/>
      <c r="AL5207" s="367"/>
    </row>
    <row r="5208" spans="36:38" s="368" customFormat="1" ht="14.15" customHeight="1">
      <c r="AJ5208" s="367"/>
      <c r="AL5208" s="367"/>
    </row>
    <row r="5209" spans="36:38" s="368" customFormat="1" ht="14.15" customHeight="1">
      <c r="AJ5209" s="367"/>
      <c r="AL5209" s="367"/>
    </row>
    <row r="5210" spans="36:38" s="368" customFormat="1" ht="14.15" customHeight="1">
      <c r="AJ5210" s="367"/>
      <c r="AL5210" s="367"/>
    </row>
    <row r="5211" spans="36:38" s="368" customFormat="1" ht="14.15" customHeight="1">
      <c r="AJ5211" s="367"/>
      <c r="AL5211" s="367"/>
    </row>
    <row r="5212" spans="36:38" s="368" customFormat="1" ht="14.15" customHeight="1">
      <c r="AJ5212" s="367"/>
      <c r="AL5212" s="367"/>
    </row>
    <row r="5213" spans="36:38" s="368" customFormat="1" ht="14.15" customHeight="1">
      <c r="AJ5213" s="367"/>
      <c r="AL5213" s="367"/>
    </row>
    <row r="5214" spans="36:38" s="368" customFormat="1" ht="14.15" customHeight="1">
      <c r="AJ5214" s="367"/>
      <c r="AL5214" s="367"/>
    </row>
    <row r="5215" spans="36:38" s="368" customFormat="1" ht="14.15" customHeight="1">
      <c r="AJ5215" s="367"/>
      <c r="AL5215" s="367"/>
    </row>
    <row r="5216" spans="36:38" s="368" customFormat="1" ht="14.15" customHeight="1">
      <c r="AJ5216" s="367"/>
      <c r="AL5216" s="367"/>
    </row>
    <row r="5217" spans="36:38" s="368" customFormat="1" ht="14.15" customHeight="1">
      <c r="AJ5217" s="367"/>
      <c r="AL5217" s="367"/>
    </row>
    <row r="5218" spans="36:38" s="368" customFormat="1" ht="14.15" customHeight="1">
      <c r="AJ5218" s="367"/>
      <c r="AL5218" s="367"/>
    </row>
    <row r="5219" spans="36:38" s="368" customFormat="1" ht="14.15" customHeight="1">
      <c r="AJ5219" s="367"/>
      <c r="AL5219" s="367"/>
    </row>
    <row r="5220" spans="36:38" s="368" customFormat="1" ht="14.15" customHeight="1">
      <c r="AJ5220" s="367"/>
      <c r="AL5220" s="367"/>
    </row>
    <row r="5221" spans="36:38" s="368" customFormat="1" ht="14.15" customHeight="1">
      <c r="AJ5221" s="367"/>
      <c r="AL5221" s="367"/>
    </row>
    <row r="5222" spans="36:38" s="368" customFormat="1" ht="14.15" customHeight="1">
      <c r="AJ5222" s="367"/>
      <c r="AL5222" s="367"/>
    </row>
    <row r="5223" spans="36:38" s="368" customFormat="1" ht="14.15" customHeight="1">
      <c r="AJ5223" s="367"/>
      <c r="AL5223" s="367"/>
    </row>
    <row r="5224" spans="36:38" s="368" customFormat="1" ht="14.15" customHeight="1">
      <c r="AJ5224" s="367"/>
      <c r="AL5224" s="367"/>
    </row>
    <row r="5225" spans="36:38" s="368" customFormat="1" ht="14.15" customHeight="1">
      <c r="AJ5225" s="367"/>
      <c r="AL5225" s="367"/>
    </row>
    <row r="5226" spans="36:38" s="368" customFormat="1" ht="14.15" customHeight="1">
      <c r="AJ5226" s="367"/>
      <c r="AL5226" s="367"/>
    </row>
    <row r="5227" spans="36:38" s="368" customFormat="1" ht="14.15" customHeight="1">
      <c r="AJ5227" s="367"/>
      <c r="AL5227" s="367"/>
    </row>
    <row r="5228" spans="36:38" s="368" customFormat="1" ht="14.15" customHeight="1">
      <c r="AJ5228" s="367"/>
      <c r="AL5228" s="367"/>
    </row>
    <row r="5229" spans="36:38" s="368" customFormat="1" ht="14.15" customHeight="1">
      <c r="AJ5229" s="367"/>
      <c r="AL5229" s="367"/>
    </row>
    <row r="5230" spans="36:38" s="368" customFormat="1" ht="14.15" customHeight="1">
      <c r="AJ5230" s="367"/>
      <c r="AL5230" s="367"/>
    </row>
    <row r="5231" spans="36:38" s="368" customFormat="1" ht="14.15" customHeight="1">
      <c r="AJ5231" s="367"/>
      <c r="AL5231" s="367"/>
    </row>
    <row r="5232" spans="36:38" s="368" customFormat="1" ht="14.15" customHeight="1">
      <c r="AJ5232" s="367"/>
      <c r="AL5232" s="367"/>
    </row>
    <row r="5233" spans="36:38" s="368" customFormat="1" ht="14.15" customHeight="1">
      <c r="AJ5233" s="367"/>
      <c r="AL5233" s="367"/>
    </row>
    <row r="5234" spans="36:38" s="368" customFormat="1" ht="14.15" customHeight="1">
      <c r="AJ5234" s="367"/>
      <c r="AL5234" s="367"/>
    </row>
    <row r="5235" spans="36:38" s="368" customFormat="1" ht="14.15" customHeight="1">
      <c r="AJ5235" s="367"/>
      <c r="AL5235" s="367"/>
    </row>
    <row r="5236" spans="36:38" s="368" customFormat="1" ht="14.15" customHeight="1">
      <c r="AJ5236" s="367"/>
      <c r="AL5236" s="367"/>
    </row>
    <row r="5237" spans="36:38" s="368" customFormat="1" ht="14.15" customHeight="1">
      <c r="AJ5237" s="367"/>
      <c r="AL5237" s="367"/>
    </row>
    <row r="5238" spans="36:38" s="368" customFormat="1" ht="14.15" customHeight="1">
      <c r="AJ5238" s="367"/>
      <c r="AL5238" s="367"/>
    </row>
    <row r="5239" spans="36:38" s="368" customFormat="1" ht="14.15" customHeight="1">
      <c r="AJ5239" s="367"/>
      <c r="AL5239" s="367"/>
    </row>
    <row r="5240" spans="36:38" s="368" customFormat="1" ht="14.15" customHeight="1">
      <c r="AJ5240" s="367"/>
      <c r="AL5240" s="367"/>
    </row>
    <row r="5241" spans="36:38" s="368" customFormat="1" ht="14.15" customHeight="1">
      <c r="AJ5241" s="367"/>
      <c r="AL5241" s="367"/>
    </row>
    <row r="5242" spans="36:38" s="368" customFormat="1" ht="14.15" customHeight="1">
      <c r="AJ5242" s="367"/>
      <c r="AL5242" s="367"/>
    </row>
    <row r="5243" spans="36:38" s="368" customFormat="1" ht="14.15" customHeight="1">
      <c r="AJ5243" s="367"/>
      <c r="AL5243" s="367"/>
    </row>
    <row r="5244" spans="36:38" s="368" customFormat="1" ht="14.15" customHeight="1">
      <c r="AJ5244" s="367"/>
      <c r="AL5244" s="367"/>
    </row>
    <row r="5245" spans="36:38" s="368" customFormat="1" ht="14.15" customHeight="1">
      <c r="AJ5245" s="367"/>
      <c r="AL5245" s="367"/>
    </row>
    <row r="5246" spans="36:38" s="368" customFormat="1" ht="14.15" customHeight="1">
      <c r="AJ5246" s="367"/>
      <c r="AL5246" s="367"/>
    </row>
    <row r="5247" spans="36:38" s="368" customFormat="1" ht="14.15" customHeight="1">
      <c r="AJ5247" s="367"/>
      <c r="AL5247" s="367"/>
    </row>
    <row r="5248" spans="36:38" s="368" customFormat="1" ht="14.15" customHeight="1">
      <c r="AJ5248" s="367"/>
      <c r="AL5248" s="367"/>
    </row>
    <row r="5249" spans="36:38" s="368" customFormat="1" ht="14.15" customHeight="1">
      <c r="AJ5249" s="367"/>
      <c r="AL5249" s="367"/>
    </row>
    <row r="5250" spans="36:38" s="368" customFormat="1" ht="14.15" customHeight="1">
      <c r="AJ5250" s="367"/>
      <c r="AL5250" s="367"/>
    </row>
    <row r="5251" spans="36:38" s="368" customFormat="1" ht="14.15" customHeight="1">
      <c r="AJ5251" s="367"/>
      <c r="AL5251" s="367"/>
    </row>
    <row r="5252" spans="36:38" s="368" customFormat="1" ht="14.15" customHeight="1">
      <c r="AJ5252" s="367"/>
      <c r="AL5252" s="367"/>
    </row>
    <row r="5253" spans="36:38" s="368" customFormat="1" ht="14.15" customHeight="1">
      <c r="AJ5253" s="367"/>
      <c r="AL5253" s="367"/>
    </row>
    <row r="5254" spans="36:38" s="368" customFormat="1" ht="14.15" customHeight="1">
      <c r="AJ5254" s="367"/>
      <c r="AL5254" s="367"/>
    </row>
    <row r="5255" spans="36:38" s="368" customFormat="1" ht="14.15" customHeight="1">
      <c r="AJ5255" s="367"/>
      <c r="AL5255" s="367"/>
    </row>
    <row r="5256" spans="36:38" s="368" customFormat="1" ht="14.15" customHeight="1">
      <c r="AJ5256" s="367"/>
      <c r="AL5256" s="367"/>
    </row>
    <row r="5257" spans="36:38" s="368" customFormat="1" ht="14.15" customHeight="1">
      <c r="AJ5257" s="367"/>
      <c r="AL5257" s="367"/>
    </row>
    <row r="5258" spans="36:38" s="368" customFormat="1" ht="14.15" customHeight="1">
      <c r="AJ5258" s="367"/>
      <c r="AL5258" s="367"/>
    </row>
    <row r="5259" spans="36:38" s="368" customFormat="1" ht="14.15" customHeight="1">
      <c r="AJ5259" s="367"/>
      <c r="AL5259" s="367"/>
    </row>
    <row r="5260" spans="36:38" s="368" customFormat="1" ht="14.15" customHeight="1">
      <c r="AJ5260" s="367"/>
      <c r="AL5260" s="367"/>
    </row>
    <row r="5261" spans="36:38" s="368" customFormat="1" ht="14.15" customHeight="1">
      <c r="AJ5261" s="367"/>
      <c r="AL5261" s="367"/>
    </row>
    <row r="5262" spans="36:38" s="368" customFormat="1" ht="14.15" customHeight="1">
      <c r="AJ5262" s="367"/>
      <c r="AL5262" s="367"/>
    </row>
    <row r="5263" spans="36:38" s="368" customFormat="1" ht="14.15" customHeight="1">
      <c r="AJ5263" s="367"/>
      <c r="AL5263" s="367"/>
    </row>
    <row r="5264" spans="36:38" s="368" customFormat="1" ht="14.15" customHeight="1">
      <c r="AJ5264" s="367"/>
      <c r="AL5264" s="367"/>
    </row>
    <row r="5265" spans="36:38" s="368" customFormat="1" ht="14.15" customHeight="1">
      <c r="AJ5265" s="367"/>
      <c r="AL5265" s="367"/>
    </row>
    <row r="5266" spans="36:38" s="368" customFormat="1" ht="14.15" customHeight="1">
      <c r="AJ5266" s="367"/>
      <c r="AL5266" s="367"/>
    </row>
    <row r="5267" spans="36:38" s="368" customFormat="1" ht="14.15" customHeight="1">
      <c r="AJ5267" s="367"/>
      <c r="AL5267" s="367"/>
    </row>
    <row r="5268" spans="36:38" s="368" customFormat="1" ht="14.15" customHeight="1">
      <c r="AJ5268" s="367"/>
      <c r="AL5268" s="367"/>
    </row>
    <row r="5269" spans="36:38" s="368" customFormat="1" ht="14.15" customHeight="1">
      <c r="AJ5269" s="367"/>
      <c r="AL5269" s="367"/>
    </row>
    <row r="5270" spans="36:38" s="368" customFormat="1" ht="14.15" customHeight="1">
      <c r="AJ5270" s="367"/>
      <c r="AL5270" s="367"/>
    </row>
    <row r="5271" spans="36:38" s="368" customFormat="1" ht="14.15" customHeight="1">
      <c r="AJ5271" s="367"/>
      <c r="AL5271" s="367"/>
    </row>
    <row r="5272" spans="36:38" s="368" customFormat="1" ht="14.15" customHeight="1">
      <c r="AJ5272" s="367"/>
      <c r="AL5272" s="367"/>
    </row>
    <row r="5273" spans="36:38" s="368" customFormat="1" ht="14.15" customHeight="1">
      <c r="AJ5273" s="367"/>
      <c r="AL5273" s="367"/>
    </row>
    <row r="5274" spans="36:38" s="368" customFormat="1" ht="14.15" customHeight="1">
      <c r="AJ5274" s="367"/>
      <c r="AL5274" s="367"/>
    </row>
    <row r="5275" spans="36:38" s="368" customFormat="1" ht="14.15" customHeight="1">
      <c r="AJ5275" s="367"/>
      <c r="AL5275" s="367"/>
    </row>
    <row r="5276" spans="36:38" s="368" customFormat="1" ht="14.15" customHeight="1">
      <c r="AJ5276" s="367"/>
      <c r="AL5276" s="367"/>
    </row>
    <row r="5277" spans="36:38" s="368" customFormat="1" ht="14.15" customHeight="1">
      <c r="AJ5277" s="367"/>
      <c r="AL5277" s="367"/>
    </row>
    <row r="5278" spans="36:38" s="368" customFormat="1" ht="14.15" customHeight="1">
      <c r="AJ5278" s="367"/>
      <c r="AL5278" s="367"/>
    </row>
    <row r="5279" spans="36:38" s="368" customFormat="1" ht="14.15" customHeight="1">
      <c r="AJ5279" s="367"/>
      <c r="AL5279" s="367"/>
    </row>
    <row r="5280" spans="36:38" s="368" customFormat="1" ht="14.15" customHeight="1">
      <c r="AJ5280" s="367"/>
      <c r="AL5280" s="367"/>
    </row>
    <row r="5281" spans="36:38" s="368" customFormat="1" ht="14.15" customHeight="1">
      <c r="AJ5281" s="367"/>
      <c r="AL5281" s="367"/>
    </row>
    <row r="5282" spans="36:38" s="368" customFormat="1" ht="14.15" customHeight="1">
      <c r="AJ5282" s="367"/>
      <c r="AL5282" s="367"/>
    </row>
    <row r="5283" spans="36:38" s="368" customFormat="1" ht="14.15" customHeight="1">
      <c r="AJ5283" s="367"/>
      <c r="AL5283" s="367"/>
    </row>
    <row r="5284" spans="36:38" s="368" customFormat="1" ht="14.15" customHeight="1">
      <c r="AJ5284" s="367"/>
      <c r="AL5284" s="367"/>
    </row>
    <row r="5285" spans="36:38" s="368" customFormat="1" ht="14.15" customHeight="1">
      <c r="AJ5285" s="367"/>
      <c r="AL5285" s="367"/>
    </row>
    <row r="5286" spans="36:38" s="368" customFormat="1" ht="14.15" customHeight="1">
      <c r="AJ5286" s="367"/>
      <c r="AL5286" s="367"/>
    </row>
    <row r="5287" spans="36:38" s="368" customFormat="1" ht="14.15" customHeight="1">
      <c r="AJ5287" s="367"/>
      <c r="AL5287" s="367"/>
    </row>
    <row r="5288" spans="36:38" s="368" customFormat="1" ht="14.15" customHeight="1">
      <c r="AJ5288" s="367"/>
      <c r="AL5288" s="367"/>
    </row>
    <row r="5289" spans="36:38" s="368" customFormat="1" ht="14.15" customHeight="1">
      <c r="AJ5289" s="367"/>
      <c r="AL5289" s="367"/>
    </row>
    <row r="5290" spans="36:38" s="368" customFormat="1" ht="14.15" customHeight="1">
      <c r="AJ5290" s="367"/>
      <c r="AL5290" s="367"/>
    </row>
    <row r="5291" spans="36:38" s="368" customFormat="1" ht="14.15" customHeight="1">
      <c r="AJ5291" s="367"/>
      <c r="AL5291" s="367"/>
    </row>
    <row r="5292" spans="36:38" s="368" customFormat="1" ht="14.15" customHeight="1">
      <c r="AJ5292" s="367"/>
      <c r="AL5292" s="367"/>
    </row>
    <row r="5293" spans="36:38" s="368" customFormat="1" ht="14.15" customHeight="1">
      <c r="AJ5293" s="367"/>
      <c r="AL5293" s="367"/>
    </row>
    <row r="5294" spans="36:38" s="368" customFormat="1" ht="14.15" customHeight="1">
      <c r="AJ5294" s="367"/>
      <c r="AL5294" s="367"/>
    </row>
    <row r="5295" spans="36:38" s="368" customFormat="1" ht="14.15" customHeight="1">
      <c r="AJ5295" s="367"/>
      <c r="AL5295" s="367"/>
    </row>
    <row r="5296" spans="36:38" s="368" customFormat="1" ht="14.15" customHeight="1">
      <c r="AJ5296" s="367"/>
      <c r="AL5296" s="367"/>
    </row>
    <row r="5297" spans="36:38" s="368" customFormat="1" ht="14.15" customHeight="1">
      <c r="AJ5297" s="367"/>
      <c r="AL5297" s="367"/>
    </row>
    <row r="5298" spans="36:38" s="368" customFormat="1" ht="14.15" customHeight="1">
      <c r="AJ5298" s="367"/>
      <c r="AL5298" s="367"/>
    </row>
    <row r="5299" spans="36:38" s="368" customFormat="1" ht="14.15" customHeight="1">
      <c r="AJ5299" s="367"/>
      <c r="AL5299" s="367"/>
    </row>
    <row r="5300" spans="36:38" s="368" customFormat="1" ht="14.15" customHeight="1">
      <c r="AJ5300" s="367"/>
      <c r="AL5300" s="367"/>
    </row>
    <row r="5301" spans="36:38" s="368" customFormat="1" ht="14.15" customHeight="1">
      <c r="AJ5301" s="367"/>
      <c r="AL5301" s="367"/>
    </row>
    <row r="5302" spans="36:38" s="368" customFormat="1" ht="14.15" customHeight="1">
      <c r="AJ5302" s="367"/>
      <c r="AL5302" s="367"/>
    </row>
    <row r="5303" spans="36:38" s="368" customFormat="1" ht="14.15" customHeight="1">
      <c r="AJ5303" s="367"/>
      <c r="AL5303" s="367"/>
    </row>
    <row r="5304" spans="36:38" s="368" customFormat="1" ht="14.15" customHeight="1">
      <c r="AJ5304" s="367"/>
      <c r="AL5304" s="367"/>
    </row>
    <row r="5305" spans="36:38" s="368" customFormat="1" ht="14.15" customHeight="1">
      <c r="AJ5305" s="367"/>
      <c r="AL5305" s="367"/>
    </row>
    <row r="5306" spans="36:38" s="368" customFormat="1" ht="14.15" customHeight="1">
      <c r="AJ5306" s="367"/>
      <c r="AL5306" s="367"/>
    </row>
    <row r="5307" spans="36:38" s="368" customFormat="1" ht="14.15" customHeight="1">
      <c r="AJ5307" s="367"/>
      <c r="AL5307" s="367"/>
    </row>
    <row r="5308" spans="36:38" s="368" customFormat="1" ht="14.15" customHeight="1">
      <c r="AJ5308" s="367"/>
      <c r="AL5308" s="367"/>
    </row>
    <row r="5309" spans="36:38" s="368" customFormat="1" ht="14.15" customHeight="1">
      <c r="AJ5309" s="367"/>
      <c r="AL5309" s="367"/>
    </row>
    <row r="5310" spans="36:38" s="368" customFormat="1" ht="14.15" customHeight="1">
      <c r="AJ5310" s="367"/>
      <c r="AL5310" s="367"/>
    </row>
    <row r="5311" spans="36:38" s="368" customFormat="1" ht="14.15" customHeight="1">
      <c r="AJ5311" s="367"/>
      <c r="AL5311" s="367"/>
    </row>
    <row r="5312" spans="36:38" s="368" customFormat="1" ht="14.15" customHeight="1">
      <c r="AJ5312" s="367"/>
      <c r="AL5312" s="367"/>
    </row>
    <row r="5313" spans="36:38" s="368" customFormat="1" ht="14.15" customHeight="1">
      <c r="AJ5313" s="367"/>
      <c r="AL5313" s="367"/>
    </row>
    <row r="5314" spans="36:38" s="368" customFormat="1" ht="14.15" customHeight="1">
      <c r="AJ5314" s="367"/>
      <c r="AL5314" s="367"/>
    </row>
    <row r="5315" spans="36:38" s="368" customFormat="1" ht="14.15" customHeight="1">
      <c r="AJ5315" s="367"/>
      <c r="AL5315" s="367"/>
    </row>
    <row r="5316" spans="36:38" s="368" customFormat="1" ht="14.15" customHeight="1">
      <c r="AJ5316" s="367"/>
      <c r="AL5316" s="367"/>
    </row>
    <row r="5317" spans="36:38" s="368" customFormat="1" ht="14.15" customHeight="1">
      <c r="AJ5317" s="367"/>
      <c r="AL5317" s="367"/>
    </row>
    <row r="5318" spans="36:38" s="368" customFormat="1" ht="14.15" customHeight="1">
      <c r="AJ5318" s="367"/>
      <c r="AL5318" s="367"/>
    </row>
    <row r="5319" spans="36:38" s="368" customFormat="1" ht="14.15" customHeight="1">
      <c r="AJ5319" s="367"/>
      <c r="AL5319" s="367"/>
    </row>
    <row r="5320" spans="36:38" s="368" customFormat="1" ht="14.15" customHeight="1">
      <c r="AJ5320" s="367"/>
      <c r="AL5320" s="367"/>
    </row>
    <row r="5321" spans="36:38" s="368" customFormat="1" ht="14.15" customHeight="1">
      <c r="AJ5321" s="367"/>
      <c r="AL5321" s="367"/>
    </row>
    <row r="5322" spans="36:38" s="368" customFormat="1" ht="14.15" customHeight="1">
      <c r="AJ5322" s="367"/>
      <c r="AL5322" s="367"/>
    </row>
    <row r="5323" spans="36:38" s="368" customFormat="1" ht="14.15" customHeight="1">
      <c r="AJ5323" s="367"/>
      <c r="AL5323" s="367"/>
    </row>
    <row r="5324" spans="36:38" s="368" customFormat="1" ht="14.15" customHeight="1">
      <c r="AJ5324" s="367"/>
      <c r="AL5324" s="367"/>
    </row>
    <row r="5325" spans="36:38" s="368" customFormat="1" ht="14.15" customHeight="1">
      <c r="AJ5325" s="367"/>
      <c r="AL5325" s="367"/>
    </row>
    <row r="5326" spans="36:38" s="368" customFormat="1" ht="14.15" customHeight="1">
      <c r="AJ5326" s="367"/>
      <c r="AL5326" s="367"/>
    </row>
    <row r="5327" spans="36:38" s="368" customFormat="1" ht="14.15" customHeight="1">
      <c r="AJ5327" s="367"/>
      <c r="AL5327" s="367"/>
    </row>
    <row r="5328" spans="36:38" s="368" customFormat="1" ht="14.15" customHeight="1">
      <c r="AJ5328" s="367"/>
      <c r="AL5328" s="367"/>
    </row>
    <row r="5329" spans="36:38" s="368" customFormat="1" ht="14.15" customHeight="1">
      <c r="AJ5329" s="367"/>
      <c r="AL5329" s="367"/>
    </row>
    <row r="5330" spans="36:38" s="368" customFormat="1" ht="14.15" customHeight="1">
      <c r="AJ5330" s="367"/>
      <c r="AL5330" s="367"/>
    </row>
    <row r="5331" spans="36:38" s="368" customFormat="1" ht="14.15" customHeight="1">
      <c r="AJ5331" s="367"/>
      <c r="AL5331" s="367"/>
    </row>
    <row r="5332" spans="36:38" s="368" customFormat="1" ht="14.15" customHeight="1">
      <c r="AJ5332" s="367"/>
      <c r="AL5332" s="367"/>
    </row>
    <row r="5333" spans="36:38" s="368" customFormat="1" ht="14.15" customHeight="1">
      <c r="AJ5333" s="367"/>
      <c r="AL5333" s="367"/>
    </row>
    <row r="5334" spans="36:38" s="368" customFormat="1" ht="14.15" customHeight="1">
      <c r="AJ5334" s="367"/>
      <c r="AL5334" s="367"/>
    </row>
    <row r="5335" spans="36:38" s="368" customFormat="1" ht="14.15" customHeight="1">
      <c r="AJ5335" s="367"/>
      <c r="AL5335" s="367"/>
    </row>
    <row r="5336" spans="36:38" s="368" customFormat="1" ht="14.15" customHeight="1">
      <c r="AJ5336" s="367"/>
      <c r="AL5336" s="367"/>
    </row>
    <row r="5337" spans="36:38" s="368" customFormat="1" ht="14.15" customHeight="1">
      <c r="AJ5337" s="367"/>
      <c r="AL5337" s="367"/>
    </row>
    <row r="5338" spans="36:38" s="368" customFormat="1" ht="14.15" customHeight="1">
      <c r="AJ5338" s="367"/>
      <c r="AL5338" s="367"/>
    </row>
    <row r="5339" spans="36:38" s="368" customFormat="1" ht="14.15" customHeight="1">
      <c r="AJ5339" s="367"/>
      <c r="AL5339" s="367"/>
    </row>
    <row r="5340" spans="36:38" s="368" customFormat="1" ht="14.15" customHeight="1">
      <c r="AJ5340" s="367"/>
      <c r="AL5340" s="367"/>
    </row>
    <row r="5341" spans="36:38" s="368" customFormat="1" ht="14.15" customHeight="1">
      <c r="AJ5341" s="367"/>
      <c r="AL5341" s="367"/>
    </row>
    <row r="5342" spans="36:38" s="368" customFormat="1" ht="14.15" customHeight="1">
      <c r="AJ5342" s="367"/>
      <c r="AL5342" s="367"/>
    </row>
    <row r="5343" spans="36:38" s="368" customFormat="1" ht="14.15" customHeight="1">
      <c r="AJ5343" s="367"/>
      <c r="AL5343" s="367"/>
    </row>
    <row r="5344" spans="36:38" s="368" customFormat="1" ht="14.15" customHeight="1">
      <c r="AJ5344" s="367"/>
      <c r="AL5344" s="367"/>
    </row>
    <row r="5345" spans="36:38" s="368" customFormat="1" ht="14.15" customHeight="1">
      <c r="AJ5345" s="367"/>
      <c r="AL5345" s="367"/>
    </row>
    <row r="5346" spans="36:38" s="368" customFormat="1" ht="14.15" customHeight="1">
      <c r="AJ5346" s="367"/>
      <c r="AL5346" s="367"/>
    </row>
    <row r="5347" spans="36:38" s="368" customFormat="1" ht="14.15" customHeight="1">
      <c r="AJ5347" s="367"/>
      <c r="AL5347" s="367"/>
    </row>
    <row r="5348" spans="36:38" s="368" customFormat="1" ht="14.15" customHeight="1">
      <c r="AJ5348" s="367"/>
      <c r="AL5348" s="367"/>
    </row>
    <row r="5349" spans="36:38" s="368" customFormat="1" ht="14.15" customHeight="1">
      <c r="AJ5349" s="367"/>
      <c r="AL5349" s="367"/>
    </row>
    <row r="5350" spans="36:38" s="368" customFormat="1" ht="14.15" customHeight="1">
      <c r="AJ5350" s="367"/>
      <c r="AL5350" s="367"/>
    </row>
    <row r="5351" spans="36:38" s="368" customFormat="1" ht="14.15" customHeight="1">
      <c r="AJ5351" s="367"/>
      <c r="AL5351" s="367"/>
    </row>
    <row r="5352" spans="36:38" s="368" customFormat="1" ht="14.15" customHeight="1">
      <c r="AJ5352" s="367"/>
      <c r="AL5352" s="367"/>
    </row>
    <row r="5353" spans="36:38" s="368" customFormat="1" ht="14.15" customHeight="1">
      <c r="AJ5353" s="367"/>
      <c r="AL5353" s="367"/>
    </row>
    <row r="5354" spans="36:38" s="368" customFormat="1" ht="14.15" customHeight="1">
      <c r="AJ5354" s="367"/>
      <c r="AL5354" s="367"/>
    </row>
    <row r="5355" spans="36:38" s="368" customFormat="1" ht="14.15" customHeight="1">
      <c r="AJ5355" s="367"/>
      <c r="AL5355" s="367"/>
    </row>
    <row r="5356" spans="36:38" s="368" customFormat="1" ht="14.15" customHeight="1">
      <c r="AJ5356" s="367"/>
      <c r="AL5356" s="367"/>
    </row>
    <row r="5357" spans="36:38" s="368" customFormat="1" ht="14.15" customHeight="1">
      <c r="AJ5357" s="367"/>
      <c r="AL5357" s="367"/>
    </row>
    <row r="5358" spans="36:38" s="368" customFormat="1" ht="14.15" customHeight="1">
      <c r="AJ5358" s="367"/>
      <c r="AL5358" s="367"/>
    </row>
    <row r="5359" spans="36:38" s="368" customFormat="1" ht="14.15" customHeight="1">
      <c r="AJ5359" s="367"/>
      <c r="AL5359" s="367"/>
    </row>
    <row r="5360" spans="36:38" s="368" customFormat="1" ht="14.15" customHeight="1">
      <c r="AJ5360" s="367"/>
      <c r="AL5360" s="367"/>
    </row>
    <row r="5361" spans="36:38" s="368" customFormat="1" ht="14.15" customHeight="1">
      <c r="AJ5361" s="367"/>
      <c r="AL5361" s="367"/>
    </row>
    <row r="5362" spans="36:38" s="368" customFormat="1" ht="14.15" customHeight="1">
      <c r="AJ5362" s="367"/>
      <c r="AL5362" s="367"/>
    </row>
    <row r="5363" spans="36:38" s="368" customFormat="1" ht="14.15" customHeight="1">
      <c r="AJ5363" s="367"/>
      <c r="AL5363" s="367"/>
    </row>
    <row r="5364" spans="36:38" s="368" customFormat="1" ht="14.15" customHeight="1">
      <c r="AJ5364" s="367"/>
      <c r="AL5364" s="367"/>
    </row>
    <row r="5365" spans="36:38" s="368" customFormat="1" ht="14.15" customHeight="1">
      <c r="AJ5365" s="367"/>
      <c r="AL5365" s="367"/>
    </row>
    <row r="5366" spans="36:38" s="368" customFormat="1" ht="14.15" customHeight="1">
      <c r="AJ5366" s="367"/>
      <c r="AL5366" s="367"/>
    </row>
    <row r="5367" spans="36:38" s="368" customFormat="1" ht="14.15" customHeight="1">
      <c r="AJ5367" s="367"/>
      <c r="AL5367" s="367"/>
    </row>
    <row r="5368" spans="36:38" s="368" customFormat="1" ht="14.15" customHeight="1">
      <c r="AJ5368" s="367"/>
      <c r="AL5368" s="367"/>
    </row>
    <row r="5369" spans="36:38" s="368" customFormat="1" ht="14.15" customHeight="1">
      <c r="AJ5369" s="367"/>
      <c r="AL5369" s="367"/>
    </row>
    <row r="5370" spans="36:38" s="368" customFormat="1" ht="14.15" customHeight="1">
      <c r="AJ5370" s="367"/>
      <c r="AL5370" s="367"/>
    </row>
    <row r="5371" spans="36:38" s="368" customFormat="1" ht="14.15" customHeight="1">
      <c r="AJ5371" s="367"/>
      <c r="AL5371" s="367"/>
    </row>
    <row r="5372" spans="36:38" s="368" customFormat="1" ht="14.15" customHeight="1">
      <c r="AJ5372" s="367"/>
      <c r="AL5372" s="367"/>
    </row>
    <row r="5373" spans="36:38" s="368" customFormat="1" ht="14.15" customHeight="1">
      <c r="AJ5373" s="367"/>
      <c r="AL5373" s="367"/>
    </row>
    <row r="5374" spans="36:38" s="368" customFormat="1" ht="14.15" customHeight="1">
      <c r="AJ5374" s="367"/>
      <c r="AL5374" s="367"/>
    </row>
    <row r="5375" spans="36:38" s="368" customFormat="1" ht="14.15" customHeight="1">
      <c r="AJ5375" s="367"/>
      <c r="AL5375" s="367"/>
    </row>
    <row r="5376" spans="36:38" s="368" customFormat="1" ht="14.15" customHeight="1">
      <c r="AJ5376" s="367"/>
      <c r="AL5376" s="367"/>
    </row>
    <row r="5377" spans="36:38" s="368" customFormat="1" ht="14.15" customHeight="1">
      <c r="AJ5377" s="367"/>
      <c r="AL5377" s="367"/>
    </row>
    <row r="5378" spans="36:38" s="368" customFormat="1" ht="14.15" customHeight="1">
      <c r="AJ5378" s="367"/>
      <c r="AL5378" s="367"/>
    </row>
    <row r="5379" spans="36:38" s="368" customFormat="1" ht="14.15" customHeight="1">
      <c r="AJ5379" s="367"/>
      <c r="AL5379" s="367"/>
    </row>
    <row r="5380" spans="36:38" s="368" customFormat="1" ht="14.15" customHeight="1">
      <c r="AJ5380" s="367"/>
      <c r="AL5380" s="367"/>
    </row>
    <row r="5381" spans="36:38" s="368" customFormat="1" ht="14.15" customHeight="1">
      <c r="AJ5381" s="367"/>
      <c r="AL5381" s="367"/>
    </row>
    <row r="5382" spans="36:38" s="368" customFormat="1" ht="14.15" customHeight="1">
      <c r="AJ5382" s="367"/>
      <c r="AL5382" s="367"/>
    </row>
    <row r="5383" spans="36:38" s="368" customFormat="1" ht="14.15" customHeight="1">
      <c r="AJ5383" s="367"/>
      <c r="AL5383" s="367"/>
    </row>
    <row r="5384" spans="36:38" s="368" customFormat="1" ht="14.15" customHeight="1">
      <c r="AJ5384" s="367"/>
      <c r="AL5384" s="367"/>
    </row>
    <row r="5385" spans="36:38" s="368" customFormat="1" ht="14.15" customHeight="1">
      <c r="AJ5385" s="367"/>
      <c r="AL5385" s="367"/>
    </row>
    <row r="5386" spans="36:38" s="368" customFormat="1" ht="14.15" customHeight="1">
      <c r="AJ5386" s="367"/>
      <c r="AL5386" s="367"/>
    </row>
    <row r="5387" spans="36:38" s="368" customFormat="1" ht="14.15" customHeight="1">
      <c r="AJ5387" s="367"/>
      <c r="AL5387" s="367"/>
    </row>
    <row r="5388" spans="36:38" s="368" customFormat="1" ht="14.15" customHeight="1">
      <c r="AJ5388" s="367"/>
      <c r="AL5388" s="367"/>
    </row>
    <row r="5389" spans="36:38" s="368" customFormat="1" ht="14.15" customHeight="1">
      <c r="AJ5389" s="367"/>
      <c r="AL5389" s="367"/>
    </row>
    <row r="5390" spans="36:38" s="368" customFormat="1" ht="14.15" customHeight="1">
      <c r="AJ5390" s="367"/>
      <c r="AL5390" s="367"/>
    </row>
    <row r="5391" spans="36:38" s="368" customFormat="1" ht="14.15" customHeight="1">
      <c r="AJ5391" s="367"/>
      <c r="AL5391" s="367"/>
    </row>
    <row r="5392" spans="36:38" s="368" customFormat="1" ht="14.15" customHeight="1">
      <c r="AJ5392" s="367"/>
      <c r="AL5392" s="367"/>
    </row>
    <row r="5393" spans="36:38" s="368" customFormat="1" ht="14.15" customHeight="1">
      <c r="AJ5393" s="367"/>
      <c r="AL5393" s="367"/>
    </row>
    <row r="5394" spans="36:38" s="368" customFormat="1" ht="14.15" customHeight="1">
      <c r="AJ5394" s="367"/>
      <c r="AL5394" s="367"/>
    </row>
    <row r="5395" spans="36:38" s="368" customFormat="1" ht="14.15" customHeight="1">
      <c r="AJ5395" s="367"/>
      <c r="AL5395" s="367"/>
    </row>
    <row r="5396" spans="36:38" s="368" customFormat="1" ht="14.15" customHeight="1">
      <c r="AJ5396" s="367"/>
      <c r="AL5396" s="367"/>
    </row>
    <row r="5397" spans="36:38" s="368" customFormat="1" ht="14.15" customHeight="1">
      <c r="AJ5397" s="367"/>
      <c r="AL5397" s="367"/>
    </row>
    <row r="5398" spans="36:38" s="368" customFormat="1" ht="14.15" customHeight="1">
      <c r="AJ5398" s="367"/>
      <c r="AL5398" s="367"/>
    </row>
    <row r="5399" spans="36:38" s="368" customFormat="1" ht="14.15" customHeight="1">
      <c r="AJ5399" s="367"/>
      <c r="AL5399" s="367"/>
    </row>
    <row r="5400" spans="36:38" s="368" customFormat="1" ht="14.15" customHeight="1">
      <c r="AJ5400" s="367"/>
      <c r="AL5400" s="367"/>
    </row>
    <row r="5401" spans="36:38" s="368" customFormat="1" ht="14.15" customHeight="1">
      <c r="AJ5401" s="367"/>
      <c r="AL5401" s="367"/>
    </row>
    <row r="5402" spans="36:38" s="368" customFormat="1" ht="14.15" customHeight="1">
      <c r="AJ5402" s="367"/>
      <c r="AL5402" s="367"/>
    </row>
    <row r="5403" spans="36:38" s="368" customFormat="1" ht="14.15" customHeight="1">
      <c r="AJ5403" s="367"/>
      <c r="AL5403" s="367"/>
    </row>
    <row r="5404" spans="36:38" s="368" customFormat="1" ht="14.15" customHeight="1">
      <c r="AJ5404" s="367"/>
      <c r="AL5404" s="367"/>
    </row>
    <row r="5405" spans="36:38" s="368" customFormat="1" ht="14.15" customHeight="1">
      <c r="AJ5405" s="367"/>
      <c r="AL5405" s="367"/>
    </row>
    <row r="5406" spans="36:38" s="368" customFormat="1" ht="14.15" customHeight="1">
      <c r="AJ5406" s="367"/>
      <c r="AL5406" s="367"/>
    </row>
    <row r="5407" spans="36:38" s="368" customFormat="1" ht="14.15" customHeight="1">
      <c r="AJ5407" s="367"/>
      <c r="AL5407" s="367"/>
    </row>
    <row r="5408" spans="36:38" s="368" customFormat="1" ht="14.15" customHeight="1">
      <c r="AJ5408" s="367"/>
      <c r="AL5408" s="367"/>
    </row>
    <row r="5409" spans="36:38" s="368" customFormat="1" ht="14.15" customHeight="1">
      <c r="AJ5409" s="367"/>
      <c r="AL5409" s="367"/>
    </row>
    <row r="5410" spans="36:38" s="368" customFormat="1" ht="14.15" customHeight="1">
      <c r="AJ5410" s="367"/>
      <c r="AL5410" s="367"/>
    </row>
    <row r="5411" spans="36:38" s="368" customFormat="1" ht="14.15" customHeight="1">
      <c r="AJ5411" s="367"/>
      <c r="AL5411" s="367"/>
    </row>
    <row r="5412" spans="36:38" s="368" customFormat="1" ht="14.15" customHeight="1">
      <c r="AJ5412" s="367"/>
      <c r="AL5412" s="367"/>
    </row>
    <row r="5413" spans="36:38" s="368" customFormat="1" ht="14.15" customHeight="1">
      <c r="AJ5413" s="367"/>
      <c r="AL5413" s="367"/>
    </row>
    <row r="5414" spans="36:38" s="368" customFormat="1" ht="14.15" customHeight="1">
      <c r="AJ5414" s="367"/>
      <c r="AL5414" s="367"/>
    </row>
    <row r="5415" spans="36:38" s="368" customFormat="1" ht="14.15" customHeight="1">
      <c r="AJ5415" s="367"/>
      <c r="AL5415" s="367"/>
    </row>
    <row r="5416" spans="36:38" s="368" customFormat="1" ht="14.15" customHeight="1">
      <c r="AJ5416" s="367"/>
      <c r="AL5416" s="367"/>
    </row>
    <row r="5417" spans="36:38" s="368" customFormat="1" ht="14.15" customHeight="1">
      <c r="AJ5417" s="367"/>
      <c r="AL5417" s="367"/>
    </row>
    <row r="5418" spans="36:38" s="368" customFormat="1" ht="14.15" customHeight="1">
      <c r="AJ5418" s="367"/>
      <c r="AL5418" s="367"/>
    </row>
    <row r="5419" spans="36:38" s="368" customFormat="1" ht="14.15" customHeight="1">
      <c r="AJ5419" s="367"/>
      <c r="AL5419" s="367"/>
    </row>
    <row r="5420" spans="36:38" s="368" customFormat="1" ht="14.15" customHeight="1">
      <c r="AJ5420" s="367"/>
      <c r="AL5420" s="367"/>
    </row>
    <row r="5421" spans="36:38" s="368" customFormat="1" ht="14.15" customHeight="1">
      <c r="AJ5421" s="367"/>
      <c r="AL5421" s="367"/>
    </row>
    <row r="5422" spans="36:38" s="368" customFormat="1" ht="14.15" customHeight="1">
      <c r="AJ5422" s="367"/>
      <c r="AL5422" s="367"/>
    </row>
    <row r="5423" spans="36:38" s="368" customFormat="1" ht="14.15" customHeight="1">
      <c r="AJ5423" s="367"/>
      <c r="AL5423" s="367"/>
    </row>
    <row r="5424" spans="36:38" s="368" customFormat="1" ht="14.15" customHeight="1">
      <c r="AJ5424" s="367"/>
      <c r="AL5424" s="367"/>
    </row>
    <row r="5425" spans="36:38" s="368" customFormat="1" ht="14.15" customHeight="1">
      <c r="AJ5425" s="367"/>
      <c r="AL5425" s="367"/>
    </row>
    <row r="5426" spans="36:38" s="368" customFormat="1" ht="14.15" customHeight="1">
      <c r="AJ5426" s="367"/>
      <c r="AL5426" s="367"/>
    </row>
    <row r="5427" spans="36:38" s="368" customFormat="1" ht="14.15" customHeight="1">
      <c r="AJ5427" s="367"/>
      <c r="AL5427" s="367"/>
    </row>
    <row r="5428" spans="36:38" s="368" customFormat="1" ht="14.15" customHeight="1">
      <c r="AJ5428" s="367"/>
      <c r="AL5428" s="367"/>
    </row>
    <row r="5429" spans="36:38" s="368" customFormat="1" ht="14.15" customHeight="1">
      <c r="AJ5429" s="367"/>
      <c r="AL5429" s="367"/>
    </row>
    <row r="5430" spans="36:38" s="368" customFormat="1" ht="14.15" customHeight="1">
      <c r="AJ5430" s="367"/>
      <c r="AL5430" s="367"/>
    </row>
    <row r="5431" spans="36:38" s="368" customFormat="1" ht="14.15" customHeight="1">
      <c r="AJ5431" s="367"/>
      <c r="AL5431" s="367"/>
    </row>
    <row r="5432" spans="36:38" s="368" customFormat="1" ht="14.15" customHeight="1">
      <c r="AJ5432" s="367"/>
      <c r="AL5432" s="367"/>
    </row>
    <row r="5433" spans="36:38" s="368" customFormat="1" ht="14.15" customHeight="1">
      <c r="AJ5433" s="367"/>
      <c r="AL5433" s="367"/>
    </row>
    <row r="5434" spans="36:38" s="368" customFormat="1" ht="14.15" customHeight="1">
      <c r="AJ5434" s="367"/>
      <c r="AL5434" s="367"/>
    </row>
    <row r="5435" spans="36:38" s="368" customFormat="1" ht="14.15" customHeight="1">
      <c r="AJ5435" s="367"/>
      <c r="AL5435" s="367"/>
    </row>
    <row r="5436" spans="36:38" s="368" customFormat="1" ht="14.15" customHeight="1">
      <c r="AJ5436" s="367"/>
      <c r="AL5436" s="367"/>
    </row>
    <row r="5437" spans="36:38" s="368" customFormat="1" ht="14.15" customHeight="1">
      <c r="AJ5437" s="367"/>
      <c r="AL5437" s="367"/>
    </row>
    <row r="5438" spans="36:38" s="368" customFormat="1" ht="14.15" customHeight="1">
      <c r="AJ5438" s="367"/>
      <c r="AL5438" s="367"/>
    </row>
    <row r="5439" spans="36:38" s="368" customFormat="1" ht="14.15" customHeight="1">
      <c r="AJ5439" s="367"/>
      <c r="AL5439" s="367"/>
    </row>
    <row r="5440" spans="36:38" s="368" customFormat="1" ht="14.15" customHeight="1">
      <c r="AJ5440" s="367"/>
      <c r="AL5440" s="367"/>
    </row>
    <row r="5441" spans="36:38" s="368" customFormat="1" ht="14.15" customHeight="1">
      <c r="AJ5441" s="367"/>
      <c r="AL5441" s="367"/>
    </row>
    <row r="5442" spans="36:38" s="368" customFormat="1" ht="14.15" customHeight="1">
      <c r="AJ5442" s="367"/>
      <c r="AL5442" s="367"/>
    </row>
    <row r="5443" spans="36:38" s="368" customFormat="1" ht="14.15" customHeight="1">
      <c r="AJ5443" s="367"/>
      <c r="AL5443" s="367"/>
    </row>
    <row r="5444" spans="36:38" s="368" customFormat="1" ht="14.15" customHeight="1">
      <c r="AJ5444" s="367"/>
      <c r="AL5444" s="367"/>
    </row>
    <row r="5445" spans="36:38" s="368" customFormat="1" ht="14.15" customHeight="1">
      <c r="AJ5445" s="367"/>
      <c r="AL5445" s="367"/>
    </row>
    <row r="5446" spans="36:38" s="368" customFormat="1" ht="14.15" customHeight="1">
      <c r="AJ5446" s="367"/>
      <c r="AL5446" s="367"/>
    </row>
    <row r="5447" spans="36:38" s="368" customFormat="1" ht="14.15" customHeight="1">
      <c r="AJ5447" s="367"/>
      <c r="AL5447" s="367"/>
    </row>
    <row r="5448" spans="36:38" s="368" customFormat="1" ht="14.15" customHeight="1">
      <c r="AJ5448" s="367"/>
      <c r="AL5448" s="367"/>
    </row>
    <row r="5449" spans="36:38" s="368" customFormat="1" ht="14.15" customHeight="1">
      <c r="AJ5449" s="367"/>
      <c r="AL5449" s="367"/>
    </row>
    <row r="5450" spans="36:38" s="368" customFormat="1" ht="14.15" customHeight="1">
      <c r="AJ5450" s="367"/>
      <c r="AL5450" s="367"/>
    </row>
    <row r="5451" spans="36:38" s="368" customFormat="1" ht="14.15" customHeight="1">
      <c r="AJ5451" s="367"/>
      <c r="AL5451" s="367"/>
    </row>
    <row r="5452" spans="36:38" s="368" customFormat="1" ht="14.15" customHeight="1">
      <c r="AJ5452" s="367"/>
      <c r="AL5452" s="367"/>
    </row>
    <row r="5453" spans="36:38" s="368" customFormat="1" ht="14.15" customHeight="1">
      <c r="AJ5453" s="367"/>
      <c r="AL5453" s="367"/>
    </row>
    <row r="5454" spans="36:38" s="368" customFormat="1" ht="14.15" customHeight="1">
      <c r="AJ5454" s="367"/>
      <c r="AL5454" s="367"/>
    </row>
    <row r="5455" spans="36:38" s="368" customFormat="1" ht="14.15" customHeight="1">
      <c r="AJ5455" s="367"/>
      <c r="AL5455" s="367"/>
    </row>
    <row r="5456" spans="36:38" s="368" customFormat="1" ht="14.15" customHeight="1">
      <c r="AJ5456" s="367"/>
      <c r="AL5456" s="367"/>
    </row>
    <row r="5457" spans="36:38" s="368" customFormat="1" ht="14.15" customHeight="1">
      <c r="AJ5457" s="367"/>
      <c r="AL5457" s="367"/>
    </row>
    <row r="5458" spans="36:38" s="368" customFormat="1" ht="14.15" customHeight="1">
      <c r="AJ5458" s="367"/>
      <c r="AL5458" s="367"/>
    </row>
    <row r="5459" spans="36:38" s="368" customFormat="1" ht="14.15" customHeight="1">
      <c r="AJ5459" s="367"/>
      <c r="AL5459" s="367"/>
    </row>
    <row r="5460" spans="36:38" s="368" customFormat="1" ht="14.15" customHeight="1">
      <c r="AJ5460" s="367"/>
      <c r="AL5460" s="367"/>
    </row>
    <row r="5461" spans="36:38" s="368" customFormat="1" ht="14.15" customHeight="1">
      <c r="AJ5461" s="367"/>
      <c r="AL5461" s="367"/>
    </row>
    <row r="5462" spans="36:38" s="368" customFormat="1" ht="14.15" customHeight="1">
      <c r="AJ5462" s="367"/>
      <c r="AL5462" s="367"/>
    </row>
    <row r="5463" spans="36:38" s="368" customFormat="1" ht="14.15" customHeight="1">
      <c r="AJ5463" s="367"/>
      <c r="AL5463" s="367"/>
    </row>
    <row r="5464" spans="36:38" s="368" customFormat="1" ht="14.15" customHeight="1">
      <c r="AJ5464" s="367"/>
      <c r="AL5464" s="367"/>
    </row>
    <row r="5465" spans="36:38" s="368" customFormat="1" ht="14.15" customHeight="1">
      <c r="AJ5465" s="367"/>
      <c r="AL5465" s="367"/>
    </row>
    <row r="5466" spans="36:38" s="368" customFormat="1" ht="14.15" customHeight="1">
      <c r="AJ5466" s="367"/>
      <c r="AL5466" s="367"/>
    </row>
    <row r="5467" spans="36:38" s="368" customFormat="1" ht="14.15" customHeight="1">
      <c r="AJ5467" s="367"/>
      <c r="AL5467" s="367"/>
    </row>
    <row r="5468" spans="36:38" s="368" customFormat="1" ht="14.15" customHeight="1">
      <c r="AJ5468" s="367"/>
      <c r="AL5468" s="367"/>
    </row>
    <row r="5469" spans="36:38" s="368" customFormat="1" ht="14.15" customHeight="1">
      <c r="AJ5469" s="367"/>
      <c r="AL5469" s="367"/>
    </row>
    <row r="5470" spans="36:38" s="368" customFormat="1" ht="14.15" customHeight="1">
      <c r="AJ5470" s="367"/>
      <c r="AL5470" s="367"/>
    </row>
    <row r="5471" spans="36:38" s="368" customFormat="1" ht="14.15" customHeight="1">
      <c r="AJ5471" s="367"/>
      <c r="AL5471" s="367"/>
    </row>
    <row r="5472" spans="36:38" s="368" customFormat="1" ht="14.15" customHeight="1">
      <c r="AJ5472" s="367"/>
      <c r="AL5472" s="367"/>
    </row>
    <row r="5473" spans="36:38" s="368" customFormat="1" ht="14.15" customHeight="1">
      <c r="AJ5473" s="367"/>
      <c r="AL5473" s="367"/>
    </row>
    <row r="5474" spans="36:38" s="368" customFormat="1" ht="14.15" customHeight="1">
      <c r="AJ5474" s="367"/>
      <c r="AL5474" s="367"/>
    </row>
    <row r="5475" spans="36:38" s="368" customFormat="1" ht="14.15" customHeight="1">
      <c r="AJ5475" s="367"/>
      <c r="AL5475" s="367"/>
    </row>
    <row r="5476" spans="36:38" s="368" customFormat="1" ht="14.15" customHeight="1">
      <c r="AJ5476" s="367"/>
      <c r="AL5476" s="367"/>
    </row>
    <row r="5477" spans="36:38" s="368" customFormat="1" ht="14.15" customHeight="1">
      <c r="AJ5477" s="367"/>
      <c r="AL5477" s="367"/>
    </row>
    <row r="5478" spans="36:38" s="368" customFormat="1" ht="14.15" customHeight="1">
      <c r="AJ5478" s="367"/>
      <c r="AL5478" s="367"/>
    </row>
    <row r="5479" spans="36:38" s="368" customFormat="1" ht="14.15" customHeight="1">
      <c r="AJ5479" s="367"/>
      <c r="AL5479" s="367"/>
    </row>
    <row r="5480" spans="36:38" s="368" customFormat="1" ht="14.15" customHeight="1">
      <c r="AJ5480" s="367"/>
      <c r="AL5480" s="367"/>
    </row>
    <row r="5481" spans="36:38" s="368" customFormat="1" ht="14.15" customHeight="1">
      <c r="AJ5481" s="367"/>
      <c r="AL5481" s="367"/>
    </row>
    <row r="5482" spans="36:38" s="368" customFormat="1" ht="14.15" customHeight="1">
      <c r="AJ5482" s="367"/>
      <c r="AL5482" s="367"/>
    </row>
    <row r="5483" spans="36:38" s="368" customFormat="1" ht="14.15" customHeight="1">
      <c r="AJ5483" s="367"/>
      <c r="AL5483" s="367"/>
    </row>
    <row r="5484" spans="36:38" s="368" customFormat="1" ht="14.15" customHeight="1">
      <c r="AJ5484" s="367"/>
      <c r="AL5484" s="367"/>
    </row>
    <row r="5485" spans="36:38" s="368" customFormat="1" ht="14.15" customHeight="1">
      <c r="AJ5485" s="367"/>
      <c r="AL5485" s="367"/>
    </row>
    <row r="5486" spans="36:38" s="368" customFormat="1" ht="14.15" customHeight="1">
      <c r="AJ5486" s="367"/>
      <c r="AL5486" s="367"/>
    </row>
    <row r="5487" spans="36:38" s="368" customFormat="1" ht="14.15" customHeight="1">
      <c r="AJ5487" s="367"/>
      <c r="AL5487" s="367"/>
    </row>
    <row r="5488" spans="36:38" s="368" customFormat="1" ht="14.15" customHeight="1">
      <c r="AJ5488" s="367"/>
      <c r="AL5488" s="367"/>
    </row>
    <row r="5489" spans="36:38" s="368" customFormat="1" ht="14.15" customHeight="1">
      <c r="AJ5489" s="367"/>
      <c r="AL5489" s="367"/>
    </row>
    <row r="5490" spans="36:38" s="368" customFormat="1" ht="14.15" customHeight="1">
      <c r="AJ5490" s="367"/>
      <c r="AL5490" s="367"/>
    </row>
    <row r="5491" spans="36:38" s="368" customFormat="1" ht="14.15" customHeight="1">
      <c r="AJ5491" s="367"/>
      <c r="AL5491" s="367"/>
    </row>
    <row r="5492" spans="36:38" s="368" customFormat="1" ht="14.15" customHeight="1">
      <c r="AJ5492" s="367"/>
      <c r="AL5492" s="367"/>
    </row>
    <row r="5493" spans="36:38" s="368" customFormat="1" ht="14.15" customHeight="1">
      <c r="AJ5493" s="367"/>
      <c r="AL5493" s="367"/>
    </row>
    <row r="5494" spans="36:38" s="368" customFormat="1" ht="14.15" customHeight="1">
      <c r="AJ5494" s="367"/>
      <c r="AL5494" s="367"/>
    </row>
    <row r="5495" spans="36:38" s="368" customFormat="1" ht="14.15" customHeight="1">
      <c r="AJ5495" s="367"/>
      <c r="AL5495" s="367"/>
    </row>
    <row r="5496" spans="36:38" s="368" customFormat="1" ht="14.15" customHeight="1">
      <c r="AJ5496" s="367"/>
      <c r="AL5496" s="367"/>
    </row>
    <row r="5497" spans="36:38" s="368" customFormat="1" ht="14.15" customHeight="1">
      <c r="AJ5497" s="367"/>
      <c r="AL5497" s="367"/>
    </row>
    <row r="5498" spans="36:38" s="368" customFormat="1" ht="14.15" customHeight="1">
      <c r="AJ5498" s="367"/>
      <c r="AL5498" s="367"/>
    </row>
    <row r="5499" spans="36:38" s="368" customFormat="1" ht="14.15" customHeight="1">
      <c r="AJ5499" s="367"/>
      <c r="AL5499" s="367"/>
    </row>
    <row r="5500" spans="36:38" s="368" customFormat="1" ht="14.15" customHeight="1">
      <c r="AJ5500" s="367"/>
      <c r="AL5500" s="367"/>
    </row>
    <row r="5501" spans="36:38" s="368" customFormat="1" ht="14.15" customHeight="1">
      <c r="AJ5501" s="367"/>
      <c r="AL5501" s="367"/>
    </row>
    <row r="5502" spans="36:38" s="368" customFormat="1" ht="14.15" customHeight="1">
      <c r="AJ5502" s="367"/>
      <c r="AL5502" s="367"/>
    </row>
    <row r="5503" spans="36:38" s="368" customFormat="1" ht="14.15" customHeight="1">
      <c r="AJ5503" s="367"/>
      <c r="AL5503" s="367"/>
    </row>
    <row r="5504" spans="36:38" s="368" customFormat="1" ht="14.15" customHeight="1">
      <c r="AJ5504" s="367"/>
      <c r="AL5504" s="367"/>
    </row>
    <row r="5505" spans="36:38" s="368" customFormat="1" ht="14.15" customHeight="1">
      <c r="AJ5505" s="367"/>
      <c r="AL5505" s="367"/>
    </row>
    <row r="5506" spans="36:38" s="368" customFormat="1" ht="14.15" customHeight="1">
      <c r="AJ5506" s="367"/>
      <c r="AL5506" s="367"/>
    </row>
    <row r="5507" spans="36:38" s="368" customFormat="1" ht="14.15" customHeight="1">
      <c r="AJ5507" s="367"/>
      <c r="AL5507" s="367"/>
    </row>
    <row r="5508" spans="36:38" s="368" customFormat="1" ht="14.15" customHeight="1">
      <c r="AJ5508" s="367"/>
      <c r="AL5508" s="367"/>
    </row>
    <row r="5509" spans="36:38" s="368" customFormat="1" ht="14.15" customHeight="1">
      <c r="AJ5509" s="367"/>
      <c r="AL5509" s="367"/>
    </row>
    <row r="5510" spans="36:38" s="368" customFormat="1" ht="14.15" customHeight="1">
      <c r="AJ5510" s="367"/>
      <c r="AL5510" s="367"/>
    </row>
    <row r="5511" spans="36:38" s="368" customFormat="1" ht="14.15" customHeight="1">
      <c r="AJ5511" s="367"/>
      <c r="AL5511" s="367"/>
    </row>
    <row r="5512" spans="36:38" s="368" customFormat="1" ht="14.15" customHeight="1">
      <c r="AJ5512" s="367"/>
      <c r="AL5512" s="367"/>
    </row>
    <row r="5513" spans="36:38" s="368" customFormat="1" ht="14.15" customHeight="1">
      <c r="AJ5513" s="367"/>
      <c r="AL5513" s="367"/>
    </row>
    <row r="5514" spans="36:38" s="368" customFormat="1" ht="14.15" customHeight="1">
      <c r="AJ5514" s="367"/>
      <c r="AL5514" s="367"/>
    </row>
    <row r="5515" spans="36:38" s="368" customFormat="1" ht="14.15" customHeight="1">
      <c r="AJ5515" s="367"/>
      <c r="AL5515" s="367"/>
    </row>
    <row r="5516" spans="36:38" s="368" customFormat="1" ht="14.15" customHeight="1">
      <c r="AJ5516" s="367"/>
      <c r="AL5516" s="367"/>
    </row>
    <row r="5517" spans="36:38" s="368" customFormat="1" ht="14.15" customHeight="1">
      <c r="AJ5517" s="367"/>
      <c r="AL5517" s="367"/>
    </row>
    <row r="5518" spans="36:38" s="368" customFormat="1" ht="14.15" customHeight="1">
      <c r="AJ5518" s="367"/>
      <c r="AL5518" s="367"/>
    </row>
    <row r="5519" spans="36:38" s="368" customFormat="1" ht="14.15" customHeight="1">
      <c r="AJ5519" s="367"/>
      <c r="AL5519" s="367"/>
    </row>
    <row r="5520" spans="36:38" s="368" customFormat="1" ht="14.15" customHeight="1">
      <c r="AJ5520" s="367"/>
      <c r="AL5520" s="367"/>
    </row>
    <row r="5521" spans="36:38" s="368" customFormat="1" ht="14.15" customHeight="1">
      <c r="AJ5521" s="367"/>
      <c r="AL5521" s="367"/>
    </row>
    <row r="5522" spans="36:38" s="368" customFormat="1" ht="14.15" customHeight="1">
      <c r="AJ5522" s="367"/>
      <c r="AL5522" s="367"/>
    </row>
    <row r="5523" spans="36:38" s="368" customFormat="1" ht="14.15" customHeight="1">
      <c r="AJ5523" s="367"/>
      <c r="AL5523" s="367"/>
    </row>
    <row r="5524" spans="36:38" s="368" customFormat="1" ht="14.15" customHeight="1">
      <c r="AJ5524" s="367"/>
      <c r="AL5524" s="367"/>
    </row>
    <row r="5525" spans="36:38" s="368" customFormat="1" ht="14.15" customHeight="1">
      <c r="AJ5525" s="367"/>
      <c r="AL5525" s="367"/>
    </row>
    <row r="5526" spans="36:38" s="368" customFormat="1" ht="14.15" customHeight="1">
      <c r="AJ5526" s="367"/>
      <c r="AL5526" s="367"/>
    </row>
    <row r="5527" spans="36:38" s="368" customFormat="1" ht="14.15" customHeight="1">
      <c r="AJ5527" s="367"/>
      <c r="AL5527" s="367"/>
    </row>
    <row r="5528" spans="36:38" s="368" customFormat="1" ht="14.15" customHeight="1">
      <c r="AJ5528" s="367"/>
      <c r="AL5528" s="367"/>
    </row>
    <row r="5529" spans="36:38" s="368" customFormat="1" ht="14.15" customHeight="1">
      <c r="AJ5529" s="367"/>
      <c r="AL5529" s="367"/>
    </row>
    <row r="5530" spans="36:38" s="368" customFormat="1" ht="14.15" customHeight="1">
      <c r="AJ5530" s="367"/>
      <c r="AL5530" s="367"/>
    </row>
    <row r="5531" spans="36:38" s="368" customFormat="1" ht="14.15" customHeight="1">
      <c r="AJ5531" s="367"/>
      <c r="AL5531" s="367"/>
    </row>
    <row r="5532" spans="36:38" s="368" customFormat="1" ht="14.15" customHeight="1">
      <c r="AJ5532" s="367"/>
      <c r="AL5532" s="367"/>
    </row>
    <row r="5533" spans="36:38" s="368" customFormat="1" ht="14.15" customHeight="1">
      <c r="AJ5533" s="367"/>
      <c r="AL5533" s="367"/>
    </row>
    <row r="5534" spans="36:38" s="368" customFormat="1" ht="14.15" customHeight="1">
      <c r="AJ5534" s="367"/>
      <c r="AL5534" s="367"/>
    </row>
    <row r="5535" spans="36:38" s="368" customFormat="1" ht="14.15" customHeight="1">
      <c r="AJ5535" s="367"/>
      <c r="AL5535" s="367"/>
    </row>
    <row r="5536" spans="36:38" s="368" customFormat="1" ht="14.15" customHeight="1">
      <c r="AJ5536" s="367"/>
      <c r="AL5536" s="367"/>
    </row>
    <row r="5537" spans="36:38" s="368" customFormat="1" ht="14.15" customHeight="1">
      <c r="AJ5537" s="367"/>
      <c r="AL5537" s="367"/>
    </row>
    <row r="5538" spans="36:38" s="368" customFormat="1" ht="14.15" customHeight="1">
      <c r="AJ5538" s="367"/>
      <c r="AL5538" s="367"/>
    </row>
    <row r="5539" spans="36:38" s="368" customFormat="1" ht="14.15" customHeight="1">
      <c r="AJ5539" s="367"/>
      <c r="AL5539" s="367"/>
    </row>
    <row r="5540" spans="36:38" s="368" customFormat="1" ht="14.15" customHeight="1">
      <c r="AJ5540" s="367"/>
      <c r="AL5540" s="367"/>
    </row>
    <row r="5541" spans="36:38" s="368" customFormat="1" ht="14.15" customHeight="1">
      <c r="AJ5541" s="367"/>
      <c r="AL5541" s="367"/>
    </row>
    <row r="5542" spans="36:38" s="368" customFormat="1" ht="14.15" customHeight="1">
      <c r="AJ5542" s="367"/>
      <c r="AL5542" s="367"/>
    </row>
    <row r="5543" spans="36:38" s="368" customFormat="1" ht="14.15" customHeight="1">
      <c r="AJ5543" s="367"/>
      <c r="AL5543" s="367"/>
    </row>
    <row r="5544" spans="36:38" s="368" customFormat="1" ht="14.15" customHeight="1">
      <c r="AJ5544" s="367"/>
      <c r="AL5544" s="367"/>
    </row>
    <row r="5545" spans="36:38" s="368" customFormat="1" ht="14.15" customHeight="1">
      <c r="AJ5545" s="367"/>
      <c r="AL5545" s="367"/>
    </row>
    <row r="5546" spans="36:38" s="368" customFormat="1" ht="14.15" customHeight="1">
      <c r="AJ5546" s="367"/>
      <c r="AL5546" s="367"/>
    </row>
    <row r="5547" spans="36:38" s="368" customFormat="1" ht="14.15" customHeight="1">
      <c r="AJ5547" s="367"/>
      <c r="AL5547" s="367"/>
    </row>
    <row r="5548" spans="36:38" s="368" customFormat="1" ht="14.15" customHeight="1">
      <c r="AJ5548" s="367"/>
      <c r="AL5548" s="367"/>
    </row>
    <row r="5549" spans="36:38" s="368" customFormat="1" ht="14.15" customHeight="1">
      <c r="AJ5549" s="367"/>
      <c r="AL5549" s="367"/>
    </row>
    <row r="5550" spans="36:38" s="368" customFormat="1" ht="14.15" customHeight="1">
      <c r="AJ5550" s="367"/>
      <c r="AL5550" s="367"/>
    </row>
    <row r="5551" spans="36:38" s="368" customFormat="1" ht="14.15" customHeight="1">
      <c r="AJ5551" s="367"/>
      <c r="AL5551" s="367"/>
    </row>
    <row r="5552" spans="36:38" s="368" customFormat="1" ht="14.15" customHeight="1">
      <c r="AJ5552" s="367"/>
      <c r="AL5552" s="367"/>
    </row>
    <row r="5553" spans="36:38" s="368" customFormat="1" ht="14.15" customHeight="1">
      <c r="AJ5553" s="367"/>
      <c r="AL5553" s="367"/>
    </row>
    <row r="5554" spans="36:38" s="368" customFormat="1" ht="14.15" customHeight="1">
      <c r="AJ5554" s="367"/>
      <c r="AL5554" s="367"/>
    </row>
    <row r="5555" spans="36:38" s="368" customFormat="1" ht="14.15" customHeight="1">
      <c r="AJ5555" s="367"/>
      <c r="AL5555" s="367"/>
    </row>
    <row r="5556" spans="36:38" s="368" customFormat="1" ht="14.15" customHeight="1">
      <c r="AJ5556" s="367"/>
      <c r="AL5556" s="367"/>
    </row>
    <row r="5557" spans="36:38" s="368" customFormat="1" ht="14.15" customHeight="1">
      <c r="AJ5557" s="367"/>
      <c r="AL5557" s="367"/>
    </row>
    <row r="5558" spans="36:38" s="368" customFormat="1" ht="14.15" customHeight="1">
      <c r="AJ5558" s="367"/>
      <c r="AL5558" s="367"/>
    </row>
    <row r="5559" spans="36:38" s="368" customFormat="1" ht="14.15" customHeight="1">
      <c r="AJ5559" s="367"/>
      <c r="AL5559" s="367"/>
    </row>
    <row r="5560" spans="36:38" s="368" customFormat="1" ht="14.15" customHeight="1">
      <c r="AJ5560" s="367"/>
      <c r="AL5560" s="367"/>
    </row>
    <row r="5561" spans="36:38" s="368" customFormat="1" ht="14.15" customHeight="1">
      <c r="AJ5561" s="367"/>
      <c r="AL5561" s="367"/>
    </row>
    <row r="5562" spans="36:38" s="368" customFormat="1" ht="14.15" customHeight="1">
      <c r="AJ5562" s="367"/>
      <c r="AL5562" s="367"/>
    </row>
    <row r="5563" spans="36:38" s="368" customFormat="1" ht="14.15" customHeight="1">
      <c r="AJ5563" s="367"/>
      <c r="AL5563" s="367"/>
    </row>
    <row r="5564" spans="36:38" s="368" customFormat="1" ht="14.15" customHeight="1">
      <c r="AJ5564" s="367"/>
      <c r="AL5564" s="367"/>
    </row>
    <row r="5565" spans="36:38" s="368" customFormat="1" ht="14.15" customHeight="1">
      <c r="AJ5565" s="367"/>
      <c r="AL5565" s="367"/>
    </row>
    <row r="5566" spans="36:38" s="368" customFormat="1" ht="14.15" customHeight="1">
      <c r="AJ5566" s="367"/>
      <c r="AL5566" s="367"/>
    </row>
    <row r="5567" spans="36:38" s="368" customFormat="1" ht="14.15" customHeight="1">
      <c r="AJ5567" s="367"/>
      <c r="AL5567" s="367"/>
    </row>
    <row r="5568" spans="36:38" s="368" customFormat="1" ht="14.15" customHeight="1">
      <c r="AJ5568" s="367"/>
      <c r="AL5568" s="367"/>
    </row>
    <row r="5569" spans="36:38" s="368" customFormat="1" ht="14.15" customHeight="1">
      <c r="AJ5569" s="367"/>
      <c r="AL5569" s="367"/>
    </row>
    <row r="5570" spans="36:38" s="368" customFormat="1" ht="14.15" customHeight="1">
      <c r="AJ5570" s="367"/>
      <c r="AL5570" s="367"/>
    </row>
    <row r="5571" spans="36:38" s="368" customFormat="1" ht="14.15" customHeight="1">
      <c r="AJ5571" s="367"/>
      <c r="AL5571" s="367"/>
    </row>
    <row r="5572" spans="36:38" s="368" customFormat="1" ht="14.15" customHeight="1">
      <c r="AJ5572" s="367"/>
      <c r="AL5572" s="367"/>
    </row>
    <row r="5573" spans="36:38" s="368" customFormat="1" ht="14.15" customHeight="1">
      <c r="AJ5573" s="367"/>
      <c r="AL5573" s="367"/>
    </row>
    <row r="5574" spans="36:38" s="368" customFormat="1" ht="14.15" customHeight="1">
      <c r="AJ5574" s="367"/>
      <c r="AL5574" s="367"/>
    </row>
    <row r="5575" spans="36:38" s="368" customFormat="1" ht="14.15" customHeight="1">
      <c r="AJ5575" s="367"/>
      <c r="AL5575" s="367"/>
    </row>
    <row r="5576" spans="36:38" s="368" customFormat="1" ht="14.15" customHeight="1">
      <c r="AJ5576" s="367"/>
      <c r="AL5576" s="367"/>
    </row>
    <row r="5577" spans="36:38" s="368" customFormat="1" ht="14.15" customHeight="1">
      <c r="AJ5577" s="367"/>
      <c r="AL5577" s="367"/>
    </row>
    <row r="5578" spans="36:38" s="368" customFormat="1" ht="14.15" customHeight="1">
      <c r="AJ5578" s="367"/>
      <c r="AL5578" s="367"/>
    </row>
    <row r="5579" spans="36:38" s="368" customFormat="1" ht="14.15" customHeight="1">
      <c r="AJ5579" s="367"/>
      <c r="AL5579" s="367"/>
    </row>
    <row r="5580" spans="36:38" s="368" customFormat="1" ht="14.15" customHeight="1">
      <c r="AJ5580" s="367"/>
      <c r="AL5580" s="367"/>
    </row>
    <row r="5581" spans="36:38" s="368" customFormat="1" ht="14.15" customHeight="1">
      <c r="AJ5581" s="367"/>
      <c r="AL5581" s="367"/>
    </row>
    <row r="5582" spans="36:38" s="368" customFormat="1" ht="14.15" customHeight="1">
      <c r="AJ5582" s="367"/>
      <c r="AL5582" s="367"/>
    </row>
    <row r="5583" spans="36:38" s="368" customFormat="1" ht="14.15" customHeight="1">
      <c r="AJ5583" s="367"/>
      <c r="AL5583" s="367"/>
    </row>
    <row r="5584" spans="36:38" s="368" customFormat="1" ht="14.15" customHeight="1">
      <c r="AJ5584" s="367"/>
      <c r="AL5584" s="367"/>
    </row>
    <row r="5585" spans="36:38" s="368" customFormat="1" ht="14.15" customHeight="1">
      <c r="AJ5585" s="367"/>
      <c r="AL5585" s="367"/>
    </row>
    <row r="5586" spans="36:38" s="368" customFormat="1" ht="14.15" customHeight="1">
      <c r="AJ5586" s="367"/>
      <c r="AL5586" s="367"/>
    </row>
    <row r="5587" spans="36:38" s="368" customFormat="1" ht="14.15" customHeight="1">
      <c r="AJ5587" s="367"/>
      <c r="AL5587" s="367"/>
    </row>
    <row r="5588" spans="36:38" s="368" customFormat="1" ht="14.15" customHeight="1">
      <c r="AJ5588" s="367"/>
      <c r="AL5588" s="367"/>
    </row>
    <row r="5589" spans="36:38" s="368" customFormat="1" ht="14.15" customHeight="1">
      <c r="AJ5589" s="367"/>
      <c r="AL5589" s="367"/>
    </row>
    <row r="5590" spans="36:38" s="368" customFormat="1" ht="14.15" customHeight="1">
      <c r="AJ5590" s="367"/>
      <c r="AL5590" s="367"/>
    </row>
    <row r="5591" spans="36:38" s="368" customFormat="1" ht="14.15" customHeight="1">
      <c r="AJ5591" s="367"/>
      <c r="AL5591" s="367"/>
    </row>
    <row r="5592" spans="36:38" s="368" customFormat="1" ht="14.15" customHeight="1">
      <c r="AJ5592" s="367"/>
      <c r="AL5592" s="367"/>
    </row>
    <row r="5593" spans="36:38" s="368" customFormat="1" ht="14.15" customHeight="1">
      <c r="AJ5593" s="367"/>
      <c r="AL5593" s="367"/>
    </row>
    <row r="5594" spans="36:38" s="368" customFormat="1" ht="14.15" customHeight="1">
      <c r="AJ5594" s="367"/>
      <c r="AL5594" s="367"/>
    </row>
    <row r="5595" spans="36:38" s="368" customFormat="1" ht="14.15" customHeight="1">
      <c r="AJ5595" s="367"/>
      <c r="AL5595" s="367"/>
    </row>
    <row r="5596" spans="36:38" s="368" customFormat="1" ht="14.15" customHeight="1">
      <c r="AJ5596" s="367"/>
      <c r="AL5596" s="367"/>
    </row>
    <row r="5597" spans="36:38" s="368" customFormat="1" ht="14.15" customHeight="1">
      <c r="AJ5597" s="367"/>
      <c r="AL5597" s="367"/>
    </row>
    <row r="5598" spans="36:38" s="368" customFormat="1" ht="14.15" customHeight="1">
      <c r="AJ5598" s="367"/>
      <c r="AL5598" s="367"/>
    </row>
    <row r="5599" spans="36:38" s="368" customFormat="1" ht="14.15" customHeight="1">
      <c r="AJ5599" s="367"/>
      <c r="AL5599" s="367"/>
    </row>
    <row r="5600" spans="36:38" s="368" customFormat="1" ht="14.15" customHeight="1">
      <c r="AJ5600" s="367"/>
      <c r="AL5600" s="367"/>
    </row>
    <row r="5601" spans="36:38" s="368" customFormat="1" ht="14.15" customHeight="1">
      <c r="AJ5601" s="367"/>
      <c r="AL5601" s="367"/>
    </row>
    <row r="5602" spans="36:38" s="368" customFormat="1" ht="14.15" customHeight="1">
      <c r="AJ5602" s="367"/>
      <c r="AL5602" s="367"/>
    </row>
    <row r="5603" spans="36:38" s="368" customFormat="1" ht="14.15" customHeight="1">
      <c r="AJ5603" s="367"/>
      <c r="AL5603" s="367"/>
    </row>
    <row r="5604" spans="36:38" s="368" customFormat="1" ht="14.15" customHeight="1">
      <c r="AJ5604" s="367"/>
      <c r="AL5604" s="367"/>
    </row>
    <row r="5605" spans="36:38" s="368" customFormat="1" ht="14.15" customHeight="1">
      <c r="AJ5605" s="367"/>
      <c r="AL5605" s="367"/>
    </row>
    <row r="5606" spans="36:38" s="368" customFormat="1" ht="14.15" customHeight="1">
      <c r="AJ5606" s="367"/>
      <c r="AL5606" s="367"/>
    </row>
    <row r="5607" spans="36:38" s="368" customFormat="1" ht="14.15" customHeight="1">
      <c r="AJ5607" s="367"/>
      <c r="AL5607" s="367"/>
    </row>
    <row r="5608" spans="36:38" s="368" customFormat="1" ht="14.15" customHeight="1">
      <c r="AJ5608" s="367"/>
      <c r="AL5608" s="367"/>
    </row>
    <row r="5609" spans="36:38" s="368" customFormat="1" ht="14.15" customHeight="1">
      <c r="AJ5609" s="367"/>
      <c r="AL5609" s="367"/>
    </row>
    <row r="5610" spans="36:38" s="368" customFormat="1" ht="14.15" customHeight="1">
      <c r="AJ5610" s="367"/>
      <c r="AL5610" s="367"/>
    </row>
    <row r="5611" spans="36:38" s="368" customFormat="1" ht="14.15" customHeight="1">
      <c r="AJ5611" s="367"/>
      <c r="AL5611" s="367"/>
    </row>
    <row r="5612" spans="36:38" s="368" customFormat="1" ht="14.15" customHeight="1">
      <c r="AJ5612" s="367"/>
      <c r="AL5612" s="367"/>
    </row>
    <row r="5613" spans="36:38" s="368" customFormat="1" ht="14.15" customHeight="1">
      <c r="AJ5613" s="367"/>
      <c r="AL5613" s="367"/>
    </row>
    <row r="5614" spans="36:38" s="368" customFormat="1" ht="14.15" customHeight="1">
      <c r="AJ5614" s="367"/>
      <c r="AL5614" s="367"/>
    </row>
    <row r="5615" spans="36:38" s="368" customFormat="1" ht="14.15" customHeight="1">
      <c r="AJ5615" s="367"/>
      <c r="AL5615" s="367"/>
    </row>
    <row r="5616" spans="36:38" s="368" customFormat="1" ht="14.15" customHeight="1">
      <c r="AJ5616" s="367"/>
      <c r="AL5616" s="367"/>
    </row>
    <row r="5617" spans="36:38" s="368" customFormat="1" ht="14.15" customHeight="1">
      <c r="AJ5617" s="367"/>
      <c r="AL5617" s="367"/>
    </row>
    <row r="5618" spans="36:38" s="368" customFormat="1" ht="14.15" customHeight="1">
      <c r="AJ5618" s="367"/>
      <c r="AL5618" s="367"/>
    </row>
    <row r="5619" spans="36:38" s="368" customFormat="1" ht="14.15" customHeight="1">
      <c r="AJ5619" s="367"/>
      <c r="AL5619" s="367"/>
    </row>
    <row r="5620" spans="36:38" s="368" customFormat="1" ht="14.15" customHeight="1">
      <c r="AJ5620" s="367"/>
      <c r="AL5620" s="367"/>
    </row>
    <row r="5621" spans="36:38" s="368" customFormat="1" ht="14.15" customHeight="1">
      <c r="AJ5621" s="367"/>
      <c r="AL5621" s="367"/>
    </row>
    <row r="5622" spans="36:38" s="368" customFormat="1" ht="14.15" customHeight="1">
      <c r="AJ5622" s="367"/>
      <c r="AL5622" s="367"/>
    </row>
    <row r="5623" spans="36:38" s="368" customFormat="1" ht="14.15" customHeight="1">
      <c r="AJ5623" s="367"/>
      <c r="AL5623" s="367"/>
    </row>
    <row r="5624" spans="36:38" s="368" customFormat="1" ht="14.15" customHeight="1">
      <c r="AJ5624" s="367"/>
      <c r="AL5624" s="367"/>
    </row>
    <row r="5625" spans="36:38" s="368" customFormat="1" ht="14.15" customHeight="1">
      <c r="AJ5625" s="367"/>
      <c r="AL5625" s="367"/>
    </row>
    <row r="5626" spans="36:38" s="368" customFormat="1" ht="14.15" customHeight="1">
      <c r="AJ5626" s="367"/>
      <c r="AL5626" s="367"/>
    </row>
    <row r="5627" spans="36:38" s="368" customFormat="1" ht="14.15" customHeight="1">
      <c r="AJ5627" s="367"/>
      <c r="AL5627" s="367"/>
    </row>
    <row r="5628" spans="36:38" s="368" customFormat="1" ht="14.15" customHeight="1">
      <c r="AJ5628" s="367"/>
      <c r="AL5628" s="367"/>
    </row>
    <row r="5629" spans="36:38" s="368" customFormat="1" ht="14.15" customHeight="1">
      <c r="AJ5629" s="367"/>
      <c r="AL5629" s="367"/>
    </row>
    <row r="5630" spans="36:38" s="368" customFormat="1" ht="14.15" customHeight="1">
      <c r="AJ5630" s="367"/>
      <c r="AL5630" s="367"/>
    </row>
    <row r="5631" spans="36:38" s="368" customFormat="1" ht="14.15" customHeight="1">
      <c r="AJ5631" s="367"/>
      <c r="AL5631" s="367"/>
    </row>
    <row r="5632" spans="36:38" s="368" customFormat="1" ht="14.15" customHeight="1">
      <c r="AJ5632" s="367"/>
      <c r="AL5632" s="367"/>
    </row>
    <row r="5633" spans="36:38" s="368" customFormat="1" ht="14.15" customHeight="1">
      <c r="AJ5633" s="367"/>
      <c r="AL5633" s="367"/>
    </row>
    <row r="5634" spans="36:38" s="368" customFormat="1" ht="14.15" customHeight="1">
      <c r="AJ5634" s="367"/>
      <c r="AL5634" s="367"/>
    </row>
    <row r="5635" spans="36:38" s="368" customFormat="1" ht="14.15" customHeight="1">
      <c r="AJ5635" s="367"/>
      <c r="AL5635" s="367"/>
    </row>
    <row r="5636" spans="36:38" s="368" customFormat="1" ht="14.15" customHeight="1">
      <c r="AJ5636" s="367"/>
      <c r="AL5636" s="367"/>
    </row>
    <row r="5637" spans="36:38" s="368" customFormat="1" ht="14.15" customHeight="1">
      <c r="AJ5637" s="367"/>
      <c r="AL5637" s="367"/>
    </row>
    <row r="5638" spans="36:38" s="368" customFormat="1" ht="14.15" customHeight="1">
      <c r="AJ5638" s="367"/>
      <c r="AL5638" s="367"/>
    </row>
    <row r="5639" spans="36:38" s="368" customFormat="1" ht="14.15" customHeight="1">
      <c r="AJ5639" s="367"/>
      <c r="AL5639" s="367"/>
    </row>
    <row r="5640" spans="36:38" s="368" customFormat="1" ht="14.15" customHeight="1">
      <c r="AJ5640" s="367"/>
      <c r="AL5640" s="367"/>
    </row>
    <row r="5641" spans="36:38" s="368" customFormat="1" ht="14.15" customHeight="1">
      <c r="AJ5641" s="367"/>
      <c r="AL5641" s="367"/>
    </row>
    <row r="5642" spans="36:38" s="368" customFormat="1" ht="14.15" customHeight="1">
      <c r="AJ5642" s="367"/>
      <c r="AL5642" s="367"/>
    </row>
    <row r="5643" spans="36:38" s="368" customFormat="1" ht="14.15" customHeight="1">
      <c r="AJ5643" s="367"/>
      <c r="AL5643" s="367"/>
    </row>
    <row r="5644" spans="36:38" s="368" customFormat="1" ht="14.15" customHeight="1">
      <c r="AJ5644" s="367"/>
      <c r="AL5644" s="367"/>
    </row>
    <row r="5645" spans="36:38" s="368" customFormat="1" ht="14.15" customHeight="1">
      <c r="AJ5645" s="367"/>
      <c r="AL5645" s="367"/>
    </row>
    <row r="5646" spans="36:38" s="368" customFormat="1" ht="14.15" customHeight="1">
      <c r="AJ5646" s="367"/>
      <c r="AL5646" s="367"/>
    </row>
    <row r="5647" spans="36:38" s="368" customFormat="1" ht="14.15" customHeight="1">
      <c r="AJ5647" s="367"/>
      <c r="AL5647" s="367"/>
    </row>
    <row r="5648" spans="36:38" s="368" customFormat="1" ht="14.15" customHeight="1">
      <c r="AJ5648" s="367"/>
      <c r="AL5648" s="367"/>
    </row>
    <row r="5649" spans="36:38" s="368" customFormat="1" ht="14.15" customHeight="1">
      <c r="AJ5649" s="367"/>
      <c r="AL5649" s="367"/>
    </row>
    <row r="5650" spans="36:38" s="368" customFormat="1" ht="14.15" customHeight="1">
      <c r="AJ5650" s="367"/>
      <c r="AL5650" s="367"/>
    </row>
    <row r="5651" spans="36:38" s="368" customFormat="1" ht="14.15" customHeight="1">
      <c r="AJ5651" s="367"/>
      <c r="AL5651" s="367"/>
    </row>
    <row r="5652" spans="36:38" s="368" customFormat="1" ht="14.15" customHeight="1">
      <c r="AJ5652" s="367"/>
      <c r="AL5652" s="367"/>
    </row>
    <row r="5653" spans="36:38" s="368" customFormat="1" ht="14.15" customHeight="1">
      <c r="AJ5653" s="367"/>
      <c r="AL5653" s="367"/>
    </row>
    <row r="5654" spans="36:38" s="368" customFormat="1" ht="14.15" customHeight="1">
      <c r="AJ5654" s="367"/>
      <c r="AL5654" s="367"/>
    </row>
    <row r="5655" spans="36:38" s="368" customFormat="1" ht="14.15" customHeight="1">
      <c r="AJ5655" s="367"/>
      <c r="AL5655" s="367"/>
    </row>
    <row r="5656" spans="36:38" s="368" customFormat="1" ht="14.15" customHeight="1">
      <c r="AJ5656" s="367"/>
      <c r="AL5656" s="367"/>
    </row>
    <row r="5657" spans="36:38" s="368" customFormat="1" ht="14.15" customHeight="1">
      <c r="AJ5657" s="367"/>
      <c r="AL5657" s="367"/>
    </row>
    <row r="5658" spans="36:38" s="368" customFormat="1" ht="14.15" customHeight="1">
      <c r="AJ5658" s="367"/>
      <c r="AL5658" s="367"/>
    </row>
    <row r="5659" spans="36:38" s="368" customFormat="1" ht="14.15" customHeight="1">
      <c r="AJ5659" s="367"/>
      <c r="AL5659" s="367"/>
    </row>
    <row r="5660" spans="36:38" s="368" customFormat="1" ht="14.15" customHeight="1">
      <c r="AJ5660" s="367"/>
      <c r="AL5660" s="367"/>
    </row>
    <row r="5661" spans="36:38" s="368" customFormat="1" ht="14.15" customHeight="1">
      <c r="AJ5661" s="367"/>
      <c r="AL5661" s="367"/>
    </row>
    <row r="5662" spans="36:38" s="368" customFormat="1" ht="14.15" customHeight="1">
      <c r="AJ5662" s="367"/>
      <c r="AL5662" s="367"/>
    </row>
    <row r="5663" spans="36:38" s="368" customFormat="1" ht="14.15" customHeight="1">
      <c r="AJ5663" s="367"/>
      <c r="AL5663" s="367"/>
    </row>
    <row r="5664" spans="36:38" s="368" customFormat="1" ht="14.15" customHeight="1">
      <c r="AJ5664" s="367"/>
      <c r="AL5664" s="367"/>
    </row>
    <row r="5665" spans="36:38" s="368" customFormat="1" ht="14.15" customHeight="1">
      <c r="AJ5665" s="367"/>
      <c r="AL5665" s="367"/>
    </row>
    <row r="5666" spans="36:38" s="368" customFormat="1" ht="14.15" customHeight="1">
      <c r="AJ5666" s="367"/>
      <c r="AL5666" s="367"/>
    </row>
    <row r="5667" spans="36:38" s="368" customFormat="1" ht="14.15" customHeight="1">
      <c r="AJ5667" s="367"/>
      <c r="AL5667" s="367"/>
    </row>
    <row r="5668" spans="36:38" s="368" customFormat="1" ht="14.15" customHeight="1">
      <c r="AJ5668" s="367"/>
      <c r="AL5668" s="367"/>
    </row>
    <row r="5669" spans="36:38" s="368" customFormat="1" ht="14.15" customHeight="1">
      <c r="AJ5669" s="367"/>
      <c r="AL5669" s="367"/>
    </row>
    <row r="5670" spans="36:38" s="368" customFormat="1" ht="14.15" customHeight="1">
      <c r="AJ5670" s="367"/>
      <c r="AL5670" s="367"/>
    </row>
    <row r="5671" spans="36:38" s="368" customFormat="1" ht="14.15" customHeight="1">
      <c r="AJ5671" s="367"/>
      <c r="AL5671" s="367"/>
    </row>
    <row r="5672" spans="36:38" s="368" customFormat="1" ht="14.15" customHeight="1">
      <c r="AJ5672" s="367"/>
      <c r="AL5672" s="367"/>
    </row>
    <row r="5673" spans="36:38" s="368" customFormat="1" ht="14.15" customHeight="1">
      <c r="AJ5673" s="367"/>
      <c r="AL5673" s="367"/>
    </row>
    <row r="5674" spans="36:38" s="368" customFormat="1" ht="14.15" customHeight="1">
      <c r="AJ5674" s="367"/>
      <c r="AL5674" s="367"/>
    </row>
    <row r="5675" spans="36:38" s="368" customFormat="1" ht="14.15" customHeight="1">
      <c r="AJ5675" s="367"/>
      <c r="AL5675" s="367"/>
    </row>
    <row r="5676" spans="36:38" s="368" customFormat="1" ht="14.15" customHeight="1">
      <c r="AJ5676" s="367"/>
      <c r="AL5676" s="367"/>
    </row>
    <row r="5677" spans="36:38" s="368" customFormat="1" ht="14.15" customHeight="1">
      <c r="AJ5677" s="367"/>
      <c r="AL5677" s="367"/>
    </row>
    <row r="5678" spans="36:38" s="368" customFormat="1" ht="14.15" customHeight="1">
      <c r="AJ5678" s="367"/>
      <c r="AL5678" s="367"/>
    </row>
    <row r="5679" spans="36:38" s="368" customFormat="1" ht="14.15" customHeight="1">
      <c r="AJ5679" s="367"/>
      <c r="AL5679" s="367"/>
    </row>
    <row r="5680" spans="36:38" s="368" customFormat="1" ht="14.15" customHeight="1">
      <c r="AJ5680" s="367"/>
      <c r="AL5680" s="367"/>
    </row>
    <row r="5681" spans="36:38" s="368" customFormat="1" ht="14.15" customHeight="1">
      <c r="AJ5681" s="367"/>
      <c r="AL5681" s="367"/>
    </row>
    <row r="5682" spans="36:38" s="368" customFormat="1" ht="14.15" customHeight="1">
      <c r="AJ5682" s="367"/>
      <c r="AL5682" s="367"/>
    </row>
    <row r="5683" spans="36:38" s="368" customFormat="1" ht="14.15" customHeight="1">
      <c r="AJ5683" s="367"/>
      <c r="AL5683" s="367"/>
    </row>
    <row r="5684" spans="36:38" s="368" customFormat="1" ht="14.15" customHeight="1">
      <c r="AJ5684" s="367"/>
      <c r="AL5684" s="367"/>
    </row>
    <row r="5685" spans="36:38" s="368" customFormat="1" ht="14.15" customHeight="1">
      <c r="AJ5685" s="367"/>
      <c r="AL5685" s="367"/>
    </row>
    <row r="5686" spans="36:38" s="368" customFormat="1" ht="14.15" customHeight="1">
      <c r="AJ5686" s="367"/>
      <c r="AL5686" s="367"/>
    </row>
    <row r="5687" spans="36:38" s="368" customFormat="1" ht="14.15" customHeight="1">
      <c r="AJ5687" s="367"/>
      <c r="AL5687" s="367"/>
    </row>
    <row r="5688" spans="36:38" s="368" customFormat="1" ht="14.15" customHeight="1">
      <c r="AJ5688" s="367"/>
      <c r="AL5688" s="367"/>
    </row>
    <row r="5689" spans="36:38" s="368" customFormat="1" ht="14.15" customHeight="1">
      <c r="AJ5689" s="367"/>
      <c r="AL5689" s="367"/>
    </row>
    <row r="5690" spans="36:38" s="368" customFormat="1" ht="14.15" customHeight="1">
      <c r="AJ5690" s="367"/>
      <c r="AL5690" s="367"/>
    </row>
    <row r="5691" spans="36:38" s="368" customFormat="1" ht="14.15" customHeight="1">
      <c r="AJ5691" s="367"/>
      <c r="AL5691" s="367"/>
    </row>
    <row r="5692" spans="36:38" s="368" customFormat="1" ht="14.15" customHeight="1">
      <c r="AJ5692" s="367"/>
      <c r="AL5692" s="367"/>
    </row>
    <row r="5693" spans="36:38" s="368" customFormat="1" ht="14.15" customHeight="1">
      <c r="AJ5693" s="367"/>
      <c r="AL5693" s="367"/>
    </row>
    <row r="5694" spans="36:38" s="368" customFormat="1" ht="14.15" customHeight="1">
      <c r="AJ5694" s="367"/>
      <c r="AL5694" s="367"/>
    </row>
    <row r="5695" spans="36:38" s="368" customFormat="1" ht="14.15" customHeight="1">
      <c r="AJ5695" s="367"/>
      <c r="AL5695" s="367"/>
    </row>
    <row r="5696" spans="36:38" s="368" customFormat="1" ht="14.15" customHeight="1">
      <c r="AJ5696" s="367"/>
      <c r="AL5696" s="367"/>
    </row>
    <row r="5697" spans="36:38" s="368" customFormat="1" ht="14.15" customHeight="1">
      <c r="AJ5697" s="367"/>
      <c r="AL5697" s="367"/>
    </row>
    <row r="5698" spans="36:38" s="368" customFormat="1" ht="14.15" customHeight="1">
      <c r="AJ5698" s="367"/>
      <c r="AL5698" s="367"/>
    </row>
    <row r="5699" spans="36:38" s="368" customFormat="1" ht="14.15" customHeight="1">
      <c r="AJ5699" s="367"/>
      <c r="AL5699" s="367"/>
    </row>
    <row r="5700" spans="36:38" s="368" customFormat="1" ht="14.15" customHeight="1">
      <c r="AJ5700" s="367"/>
      <c r="AL5700" s="367"/>
    </row>
    <row r="5701" spans="36:38" s="368" customFormat="1" ht="14.15" customHeight="1">
      <c r="AJ5701" s="367"/>
      <c r="AL5701" s="367"/>
    </row>
    <row r="5702" spans="36:38" s="368" customFormat="1" ht="14.15" customHeight="1">
      <c r="AJ5702" s="367"/>
      <c r="AL5702" s="367"/>
    </row>
    <row r="5703" spans="36:38" s="368" customFormat="1" ht="14.15" customHeight="1">
      <c r="AJ5703" s="367"/>
      <c r="AL5703" s="367"/>
    </row>
    <row r="5704" spans="36:38" s="368" customFormat="1" ht="14.15" customHeight="1">
      <c r="AJ5704" s="367"/>
      <c r="AL5704" s="367"/>
    </row>
    <row r="5705" spans="36:38" s="368" customFormat="1" ht="14.15" customHeight="1">
      <c r="AJ5705" s="367"/>
      <c r="AL5705" s="367"/>
    </row>
    <row r="5706" spans="36:38" s="368" customFormat="1" ht="14.15" customHeight="1">
      <c r="AJ5706" s="367"/>
      <c r="AL5706" s="367"/>
    </row>
    <row r="5707" spans="36:38" s="368" customFormat="1" ht="14.15" customHeight="1">
      <c r="AJ5707" s="367"/>
      <c r="AL5707" s="367"/>
    </row>
    <row r="5708" spans="36:38" s="368" customFormat="1" ht="14.15" customHeight="1">
      <c r="AJ5708" s="367"/>
      <c r="AL5708" s="367"/>
    </row>
    <row r="5709" spans="36:38" s="368" customFormat="1" ht="14.15" customHeight="1">
      <c r="AJ5709" s="367"/>
      <c r="AL5709" s="367"/>
    </row>
    <row r="5710" spans="36:38" s="368" customFormat="1" ht="14.15" customHeight="1">
      <c r="AJ5710" s="367"/>
      <c r="AL5710" s="367"/>
    </row>
    <row r="5711" spans="36:38" s="368" customFormat="1" ht="14.15" customHeight="1">
      <c r="AJ5711" s="367"/>
      <c r="AL5711" s="367"/>
    </row>
    <row r="5712" spans="36:38" s="368" customFormat="1" ht="14.15" customHeight="1">
      <c r="AJ5712" s="367"/>
      <c r="AL5712" s="367"/>
    </row>
    <row r="5713" spans="36:38" s="368" customFormat="1" ht="14.15" customHeight="1">
      <c r="AJ5713" s="367"/>
      <c r="AL5713" s="367"/>
    </row>
    <row r="5714" spans="36:38" s="368" customFormat="1" ht="14.15" customHeight="1">
      <c r="AJ5714" s="367"/>
      <c r="AL5714" s="367"/>
    </row>
    <row r="5715" spans="36:38" s="368" customFormat="1" ht="14.15" customHeight="1">
      <c r="AJ5715" s="367"/>
      <c r="AL5715" s="367"/>
    </row>
    <row r="5716" spans="36:38" s="368" customFormat="1" ht="14.15" customHeight="1">
      <c r="AJ5716" s="367"/>
      <c r="AL5716" s="367"/>
    </row>
    <row r="5717" spans="36:38" s="368" customFormat="1" ht="14.15" customHeight="1">
      <c r="AJ5717" s="367"/>
      <c r="AL5717" s="367"/>
    </row>
    <row r="5718" spans="36:38" s="368" customFormat="1" ht="14.15" customHeight="1">
      <c r="AJ5718" s="367"/>
      <c r="AL5718" s="367"/>
    </row>
    <row r="5719" spans="36:38" s="368" customFormat="1" ht="14.15" customHeight="1">
      <c r="AJ5719" s="367"/>
      <c r="AL5719" s="367"/>
    </row>
    <row r="5720" spans="36:38" s="368" customFormat="1" ht="14.15" customHeight="1">
      <c r="AJ5720" s="367"/>
      <c r="AL5720" s="367"/>
    </row>
    <row r="5721" spans="36:38" s="368" customFormat="1" ht="14.15" customHeight="1">
      <c r="AJ5721" s="367"/>
      <c r="AL5721" s="367"/>
    </row>
    <row r="5722" spans="36:38" s="368" customFormat="1" ht="14.15" customHeight="1">
      <c r="AJ5722" s="367"/>
      <c r="AL5722" s="367"/>
    </row>
    <row r="5723" spans="36:38" s="368" customFormat="1" ht="14.15" customHeight="1">
      <c r="AJ5723" s="367"/>
      <c r="AL5723" s="367"/>
    </row>
    <row r="5724" spans="36:38" s="368" customFormat="1" ht="14.15" customHeight="1">
      <c r="AJ5724" s="367"/>
      <c r="AL5724" s="367"/>
    </row>
    <row r="5725" spans="36:38" s="368" customFormat="1" ht="14.15" customHeight="1">
      <c r="AJ5725" s="367"/>
      <c r="AL5725" s="367"/>
    </row>
    <row r="5726" spans="36:38" s="368" customFormat="1" ht="14.15" customHeight="1">
      <c r="AJ5726" s="367"/>
      <c r="AL5726" s="367"/>
    </row>
    <row r="5727" spans="36:38" s="368" customFormat="1" ht="14.15" customHeight="1">
      <c r="AJ5727" s="367"/>
      <c r="AL5727" s="367"/>
    </row>
    <row r="5728" spans="36:38" s="368" customFormat="1" ht="14.15" customHeight="1">
      <c r="AJ5728" s="367"/>
      <c r="AL5728" s="367"/>
    </row>
    <row r="5729" spans="36:38" s="368" customFormat="1" ht="14.15" customHeight="1">
      <c r="AJ5729" s="367"/>
      <c r="AL5729" s="367"/>
    </row>
    <row r="5730" spans="36:38" s="368" customFormat="1" ht="14.15" customHeight="1">
      <c r="AJ5730" s="367"/>
      <c r="AL5730" s="367"/>
    </row>
    <row r="5731" spans="36:38" s="368" customFormat="1" ht="14.15" customHeight="1">
      <c r="AJ5731" s="367"/>
      <c r="AL5731" s="367"/>
    </row>
    <row r="5732" spans="36:38" s="368" customFormat="1" ht="14.15" customHeight="1">
      <c r="AJ5732" s="367"/>
      <c r="AL5732" s="367"/>
    </row>
    <row r="5733" spans="36:38" s="368" customFormat="1" ht="14.15" customHeight="1">
      <c r="AJ5733" s="367"/>
      <c r="AL5733" s="367"/>
    </row>
    <row r="5734" spans="36:38" s="368" customFormat="1" ht="14.15" customHeight="1">
      <c r="AJ5734" s="367"/>
      <c r="AL5734" s="367"/>
    </row>
    <row r="5735" spans="36:38" s="368" customFormat="1" ht="14.15" customHeight="1">
      <c r="AJ5735" s="367"/>
      <c r="AL5735" s="367"/>
    </row>
    <row r="5736" spans="36:38" s="368" customFormat="1" ht="14.15" customHeight="1">
      <c r="AJ5736" s="367"/>
      <c r="AL5736" s="367"/>
    </row>
    <row r="5737" spans="36:38" s="368" customFormat="1" ht="14.15" customHeight="1">
      <c r="AJ5737" s="367"/>
      <c r="AL5737" s="367"/>
    </row>
    <row r="5738" spans="36:38" s="368" customFormat="1" ht="14.15" customHeight="1">
      <c r="AJ5738" s="367"/>
      <c r="AL5738" s="367"/>
    </row>
    <row r="5739" spans="36:38" s="368" customFormat="1" ht="14.15" customHeight="1">
      <c r="AJ5739" s="367"/>
      <c r="AL5739" s="367"/>
    </row>
    <row r="5740" spans="36:38" s="368" customFormat="1" ht="14.15" customHeight="1">
      <c r="AJ5740" s="367"/>
      <c r="AL5740" s="367"/>
    </row>
    <row r="5741" spans="36:38" s="368" customFormat="1" ht="14.15" customHeight="1">
      <c r="AJ5741" s="367"/>
      <c r="AL5741" s="367"/>
    </row>
    <row r="5742" spans="36:38" s="368" customFormat="1" ht="14.15" customHeight="1">
      <c r="AJ5742" s="367"/>
      <c r="AL5742" s="367"/>
    </row>
    <row r="5743" spans="36:38" s="368" customFormat="1" ht="14.15" customHeight="1">
      <c r="AJ5743" s="367"/>
      <c r="AL5743" s="367"/>
    </row>
    <row r="5744" spans="36:38" s="368" customFormat="1" ht="14.15" customHeight="1">
      <c r="AJ5744" s="367"/>
      <c r="AL5744" s="367"/>
    </row>
    <row r="5745" spans="36:38" s="368" customFormat="1" ht="14.15" customHeight="1">
      <c r="AJ5745" s="367"/>
      <c r="AL5745" s="367"/>
    </row>
    <row r="5746" spans="36:38" s="368" customFormat="1" ht="14.15" customHeight="1">
      <c r="AJ5746" s="367"/>
      <c r="AL5746" s="367"/>
    </row>
    <row r="5747" spans="36:38" s="368" customFormat="1" ht="14.15" customHeight="1">
      <c r="AJ5747" s="367"/>
      <c r="AL5747" s="367"/>
    </row>
    <row r="5748" spans="36:38" s="368" customFormat="1" ht="14.15" customHeight="1">
      <c r="AJ5748" s="367"/>
      <c r="AL5748" s="367"/>
    </row>
    <row r="5749" spans="36:38" s="368" customFormat="1" ht="14.15" customHeight="1">
      <c r="AJ5749" s="367"/>
      <c r="AL5749" s="367"/>
    </row>
    <row r="5750" spans="36:38" s="368" customFormat="1" ht="14.15" customHeight="1">
      <c r="AJ5750" s="367"/>
      <c r="AL5750" s="367"/>
    </row>
    <row r="5751" spans="36:38" s="368" customFormat="1" ht="14.15" customHeight="1">
      <c r="AJ5751" s="367"/>
      <c r="AL5751" s="367"/>
    </row>
    <row r="5752" spans="36:38" s="368" customFormat="1" ht="14.15" customHeight="1">
      <c r="AJ5752" s="367"/>
      <c r="AL5752" s="367"/>
    </row>
    <row r="5753" spans="36:38" s="368" customFormat="1" ht="14.15" customHeight="1">
      <c r="AJ5753" s="367"/>
      <c r="AL5753" s="367"/>
    </row>
    <row r="5754" spans="36:38" s="368" customFormat="1" ht="14.15" customHeight="1">
      <c r="AJ5754" s="367"/>
      <c r="AL5754" s="367"/>
    </row>
    <row r="5755" spans="36:38" s="368" customFormat="1" ht="14.15" customHeight="1">
      <c r="AJ5755" s="367"/>
      <c r="AL5755" s="367"/>
    </row>
    <row r="5756" spans="36:38" s="368" customFormat="1" ht="14.15" customHeight="1">
      <c r="AJ5756" s="367"/>
      <c r="AL5756" s="367"/>
    </row>
    <row r="5757" spans="36:38" s="368" customFormat="1" ht="14.15" customHeight="1">
      <c r="AJ5757" s="367"/>
      <c r="AL5757" s="367"/>
    </row>
    <row r="5758" spans="36:38" s="368" customFormat="1" ht="14.15" customHeight="1">
      <c r="AJ5758" s="367"/>
      <c r="AL5758" s="367"/>
    </row>
    <row r="5759" spans="36:38" s="368" customFormat="1" ht="14.15" customHeight="1">
      <c r="AJ5759" s="367"/>
      <c r="AL5759" s="367"/>
    </row>
    <row r="5760" spans="36:38" s="368" customFormat="1" ht="14.15" customHeight="1">
      <c r="AJ5760" s="367"/>
      <c r="AL5760" s="367"/>
    </row>
    <row r="5761" spans="36:38" s="368" customFormat="1" ht="14.15" customHeight="1">
      <c r="AJ5761" s="367"/>
      <c r="AL5761" s="367"/>
    </row>
    <row r="5762" spans="36:38" s="368" customFormat="1" ht="14.15" customHeight="1">
      <c r="AJ5762" s="367"/>
      <c r="AL5762" s="367"/>
    </row>
    <row r="5763" spans="36:38" s="368" customFormat="1" ht="14.15" customHeight="1">
      <c r="AJ5763" s="367"/>
      <c r="AL5763" s="367"/>
    </row>
    <row r="5764" spans="36:38" s="368" customFormat="1" ht="14.15" customHeight="1">
      <c r="AJ5764" s="367"/>
      <c r="AL5764" s="367"/>
    </row>
    <row r="5765" spans="36:38" s="368" customFormat="1" ht="14.15" customHeight="1">
      <c r="AJ5765" s="367"/>
      <c r="AL5765" s="367"/>
    </row>
    <row r="5766" spans="36:38" s="368" customFormat="1" ht="14.15" customHeight="1">
      <c r="AJ5766" s="367"/>
      <c r="AL5766" s="367"/>
    </row>
    <row r="5767" spans="36:38" s="368" customFormat="1" ht="14.15" customHeight="1">
      <c r="AJ5767" s="367"/>
      <c r="AL5767" s="367"/>
    </row>
    <row r="5768" spans="36:38" s="368" customFormat="1" ht="14.15" customHeight="1">
      <c r="AJ5768" s="367"/>
      <c r="AL5768" s="367"/>
    </row>
    <row r="5769" spans="36:38" s="368" customFormat="1" ht="14.15" customHeight="1">
      <c r="AJ5769" s="367"/>
      <c r="AL5769" s="367"/>
    </row>
    <row r="5770" spans="36:38" s="368" customFormat="1" ht="14.15" customHeight="1">
      <c r="AJ5770" s="367"/>
      <c r="AL5770" s="367"/>
    </row>
    <row r="5771" spans="36:38" s="368" customFormat="1" ht="14.15" customHeight="1">
      <c r="AJ5771" s="367"/>
      <c r="AL5771" s="367"/>
    </row>
    <row r="5772" spans="36:38" s="368" customFormat="1" ht="14.15" customHeight="1">
      <c r="AJ5772" s="367"/>
      <c r="AL5772" s="367"/>
    </row>
    <row r="5773" spans="36:38" s="368" customFormat="1" ht="14.15" customHeight="1">
      <c r="AJ5773" s="367"/>
      <c r="AL5773" s="367"/>
    </row>
    <row r="5774" spans="36:38" s="368" customFormat="1" ht="14.15" customHeight="1">
      <c r="AJ5774" s="367"/>
      <c r="AL5774" s="367"/>
    </row>
    <row r="5775" spans="36:38" s="368" customFormat="1" ht="14.15" customHeight="1">
      <c r="AJ5775" s="367"/>
      <c r="AL5775" s="367"/>
    </row>
    <row r="5776" spans="36:38" s="368" customFormat="1" ht="14.15" customHeight="1">
      <c r="AJ5776" s="367"/>
      <c r="AL5776" s="367"/>
    </row>
    <row r="5777" spans="36:38" s="368" customFormat="1" ht="14.15" customHeight="1">
      <c r="AJ5777" s="367"/>
      <c r="AL5777" s="367"/>
    </row>
    <row r="5778" spans="36:38" s="368" customFormat="1" ht="14.15" customHeight="1">
      <c r="AJ5778" s="367"/>
      <c r="AL5778" s="367"/>
    </row>
    <row r="5779" spans="36:38" s="368" customFormat="1" ht="14.15" customHeight="1">
      <c r="AJ5779" s="367"/>
      <c r="AL5779" s="367"/>
    </row>
    <row r="5780" spans="36:38" s="368" customFormat="1" ht="14.15" customHeight="1">
      <c r="AJ5780" s="367"/>
      <c r="AL5780" s="367"/>
    </row>
    <row r="5781" spans="36:38" s="368" customFormat="1" ht="14.15" customHeight="1">
      <c r="AJ5781" s="367"/>
      <c r="AL5781" s="367"/>
    </row>
    <row r="5782" spans="36:38" s="368" customFormat="1" ht="14.15" customHeight="1">
      <c r="AJ5782" s="367"/>
      <c r="AL5782" s="367"/>
    </row>
    <row r="5783" spans="36:38" s="368" customFormat="1" ht="14.15" customHeight="1">
      <c r="AJ5783" s="367"/>
      <c r="AL5783" s="367"/>
    </row>
    <row r="5784" spans="36:38" s="368" customFormat="1" ht="14.15" customHeight="1">
      <c r="AJ5784" s="367"/>
      <c r="AL5784" s="367"/>
    </row>
    <row r="5785" spans="36:38" s="368" customFormat="1" ht="14.15" customHeight="1">
      <c r="AJ5785" s="367"/>
      <c r="AL5785" s="367"/>
    </row>
    <row r="5786" spans="36:38" s="368" customFormat="1" ht="14.15" customHeight="1">
      <c r="AJ5786" s="367"/>
      <c r="AL5786" s="367"/>
    </row>
    <row r="5787" spans="36:38" s="368" customFormat="1" ht="14.15" customHeight="1">
      <c r="AJ5787" s="367"/>
      <c r="AL5787" s="367"/>
    </row>
    <row r="5788" spans="36:38" s="368" customFormat="1" ht="14.15" customHeight="1">
      <c r="AJ5788" s="367"/>
      <c r="AL5788" s="367"/>
    </row>
    <row r="5789" spans="36:38" s="368" customFormat="1" ht="14.15" customHeight="1">
      <c r="AJ5789" s="367"/>
      <c r="AL5789" s="367"/>
    </row>
    <row r="5790" spans="36:38" s="368" customFormat="1" ht="14.15" customHeight="1">
      <c r="AJ5790" s="367"/>
      <c r="AL5790" s="367"/>
    </row>
    <row r="5791" spans="36:38" s="368" customFormat="1" ht="14.15" customHeight="1">
      <c r="AJ5791" s="367"/>
      <c r="AL5791" s="367"/>
    </row>
    <row r="5792" spans="36:38" s="368" customFormat="1" ht="14.15" customHeight="1">
      <c r="AJ5792" s="367"/>
      <c r="AL5792" s="367"/>
    </row>
    <row r="5793" spans="36:38" s="368" customFormat="1" ht="14.15" customHeight="1">
      <c r="AJ5793" s="367"/>
      <c r="AL5793" s="367"/>
    </row>
    <row r="5794" spans="36:38" s="368" customFormat="1" ht="14.15" customHeight="1">
      <c r="AJ5794" s="367"/>
      <c r="AL5794" s="367"/>
    </row>
    <row r="5795" spans="36:38" s="368" customFormat="1" ht="14.15" customHeight="1">
      <c r="AJ5795" s="367"/>
      <c r="AL5795" s="367"/>
    </row>
    <row r="5796" spans="36:38" s="368" customFormat="1" ht="14.15" customHeight="1">
      <c r="AJ5796" s="367"/>
      <c r="AL5796" s="367"/>
    </row>
    <row r="5797" spans="36:38" s="368" customFormat="1" ht="14.15" customHeight="1">
      <c r="AJ5797" s="367"/>
      <c r="AL5797" s="367"/>
    </row>
    <row r="5798" spans="36:38" s="368" customFormat="1" ht="14.15" customHeight="1">
      <c r="AJ5798" s="367"/>
      <c r="AL5798" s="367"/>
    </row>
    <row r="5799" spans="36:38" s="368" customFormat="1" ht="14.15" customHeight="1">
      <c r="AJ5799" s="367"/>
      <c r="AL5799" s="367"/>
    </row>
    <row r="5800" spans="36:38" s="368" customFormat="1" ht="14.15" customHeight="1">
      <c r="AJ5800" s="367"/>
      <c r="AL5800" s="367"/>
    </row>
    <row r="5801" spans="36:38" s="368" customFormat="1" ht="14.15" customHeight="1">
      <c r="AJ5801" s="367"/>
      <c r="AL5801" s="367"/>
    </row>
    <row r="5802" spans="36:38" s="368" customFormat="1" ht="14.15" customHeight="1">
      <c r="AJ5802" s="367"/>
      <c r="AL5802" s="367"/>
    </row>
    <row r="5803" spans="36:38" s="368" customFormat="1" ht="14.15" customHeight="1">
      <c r="AJ5803" s="367"/>
      <c r="AL5803" s="367"/>
    </row>
    <row r="5804" spans="36:38" s="368" customFormat="1" ht="14.15" customHeight="1">
      <c r="AJ5804" s="367"/>
      <c r="AL5804" s="367"/>
    </row>
    <row r="5805" spans="36:38" s="368" customFormat="1" ht="14.15" customHeight="1">
      <c r="AJ5805" s="367"/>
      <c r="AL5805" s="367"/>
    </row>
    <row r="5806" spans="36:38" s="368" customFormat="1" ht="14.15" customHeight="1">
      <c r="AJ5806" s="367"/>
      <c r="AL5806" s="367"/>
    </row>
    <row r="5807" spans="36:38" s="368" customFormat="1" ht="14.15" customHeight="1">
      <c r="AJ5807" s="367"/>
      <c r="AL5807" s="367"/>
    </row>
    <row r="5808" spans="36:38" s="368" customFormat="1" ht="14.15" customHeight="1">
      <c r="AJ5808" s="367"/>
      <c r="AL5808" s="367"/>
    </row>
    <row r="5809" spans="36:38" s="368" customFormat="1" ht="14.15" customHeight="1">
      <c r="AJ5809" s="367"/>
      <c r="AL5809" s="367"/>
    </row>
    <row r="5810" spans="36:38" s="368" customFormat="1" ht="14.15" customHeight="1">
      <c r="AJ5810" s="367"/>
      <c r="AL5810" s="367"/>
    </row>
    <row r="5811" spans="36:38" s="368" customFormat="1" ht="14.15" customHeight="1">
      <c r="AJ5811" s="367"/>
      <c r="AL5811" s="367"/>
    </row>
    <row r="5812" spans="36:38" s="368" customFormat="1" ht="14.15" customHeight="1">
      <c r="AJ5812" s="367"/>
      <c r="AL5812" s="367"/>
    </row>
    <row r="5813" spans="36:38" s="368" customFormat="1" ht="14.15" customHeight="1">
      <c r="AJ5813" s="367"/>
      <c r="AL5813" s="367"/>
    </row>
    <row r="5814" spans="36:38" s="368" customFormat="1" ht="14.15" customHeight="1">
      <c r="AJ5814" s="367"/>
      <c r="AL5814" s="367"/>
    </row>
    <row r="5815" spans="36:38" s="368" customFormat="1" ht="14.15" customHeight="1">
      <c r="AJ5815" s="367"/>
      <c r="AL5815" s="367"/>
    </row>
    <row r="5816" spans="36:38" s="368" customFormat="1" ht="14.15" customHeight="1">
      <c r="AJ5816" s="367"/>
      <c r="AL5816" s="367"/>
    </row>
    <row r="5817" spans="36:38" s="368" customFormat="1" ht="14.15" customHeight="1">
      <c r="AJ5817" s="367"/>
      <c r="AL5817" s="367"/>
    </row>
    <row r="5818" spans="36:38" s="368" customFormat="1" ht="14.15" customHeight="1">
      <c r="AJ5818" s="367"/>
      <c r="AL5818" s="367"/>
    </row>
    <row r="5819" spans="36:38" s="368" customFormat="1" ht="14.15" customHeight="1">
      <c r="AJ5819" s="367"/>
      <c r="AL5819" s="367"/>
    </row>
    <row r="5820" spans="36:38" s="368" customFormat="1" ht="14.15" customHeight="1">
      <c r="AJ5820" s="367"/>
      <c r="AL5820" s="367"/>
    </row>
    <row r="5821" spans="36:38" s="368" customFormat="1" ht="14.15" customHeight="1">
      <c r="AJ5821" s="367"/>
      <c r="AL5821" s="367"/>
    </row>
    <row r="5822" spans="36:38" s="368" customFormat="1" ht="14.15" customHeight="1">
      <c r="AJ5822" s="367"/>
      <c r="AL5822" s="367"/>
    </row>
    <row r="5823" spans="36:38" s="368" customFormat="1" ht="14.15" customHeight="1">
      <c r="AJ5823" s="367"/>
      <c r="AL5823" s="367"/>
    </row>
    <row r="5824" spans="36:38" s="368" customFormat="1" ht="14.15" customHeight="1">
      <c r="AJ5824" s="367"/>
      <c r="AL5824" s="367"/>
    </row>
    <row r="5825" spans="36:38" s="368" customFormat="1" ht="14.15" customHeight="1">
      <c r="AJ5825" s="367"/>
      <c r="AL5825" s="367"/>
    </row>
    <row r="5826" spans="36:38" s="368" customFormat="1" ht="14.15" customHeight="1">
      <c r="AJ5826" s="367"/>
      <c r="AL5826" s="367"/>
    </row>
    <row r="5827" spans="36:38" s="368" customFormat="1" ht="14.15" customHeight="1">
      <c r="AJ5827" s="367"/>
      <c r="AL5827" s="367"/>
    </row>
    <row r="5828" spans="36:38" s="368" customFormat="1" ht="14.15" customHeight="1">
      <c r="AJ5828" s="367"/>
      <c r="AL5828" s="367"/>
    </row>
    <row r="5829" spans="36:38" s="368" customFormat="1" ht="14.15" customHeight="1">
      <c r="AJ5829" s="367"/>
      <c r="AL5829" s="367"/>
    </row>
    <row r="5830" spans="36:38" s="368" customFormat="1" ht="14.15" customHeight="1">
      <c r="AJ5830" s="367"/>
      <c r="AL5830" s="367"/>
    </row>
    <row r="5831" spans="36:38" s="368" customFormat="1" ht="14.15" customHeight="1">
      <c r="AJ5831" s="367"/>
      <c r="AL5831" s="367"/>
    </row>
    <row r="5832" spans="36:38" s="368" customFormat="1" ht="14.15" customHeight="1">
      <c r="AJ5832" s="367"/>
      <c r="AL5832" s="367"/>
    </row>
    <row r="5833" spans="36:38" s="368" customFormat="1" ht="14.15" customHeight="1">
      <c r="AJ5833" s="367"/>
      <c r="AL5833" s="367"/>
    </row>
    <row r="5834" spans="36:38" s="368" customFormat="1" ht="14.15" customHeight="1">
      <c r="AJ5834" s="367"/>
      <c r="AL5834" s="367"/>
    </row>
    <row r="5835" spans="36:38" s="368" customFormat="1" ht="14.15" customHeight="1">
      <c r="AJ5835" s="367"/>
      <c r="AL5835" s="367"/>
    </row>
    <row r="5836" spans="36:38" s="368" customFormat="1" ht="14.15" customHeight="1">
      <c r="AJ5836" s="367"/>
      <c r="AL5836" s="367"/>
    </row>
    <row r="5837" spans="36:38" s="368" customFormat="1" ht="14.15" customHeight="1">
      <c r="AJ5837" s="367"/>
      <c r="AL5837" s="367"/>
    </row>
    <row r="5838" spans="36:38" s="368" customFormat="1" ht="14.15" customHeight="1">
      <c r="AJ5838" s="367"/>
      <c r="AL5838" s="367"/>
    </row>
    <row r="5839" spans="36:38" s="368" customFormat="1" ht="14.15" customHeight="1">
      <c r="AJ5839" s="367"/>
      <c r="AL5839" s="367"/>
    </row>
    <row r="5840" spans="36:38" s="368" customFormat="1" ht="14.15" customHeight="1">
      <c r="AJ5840" s="367"/>
      <c r="AL5840" s="367"/>
    </row>
    <row r="5841" spans="36:38" s="368" customFormat="1" ht="14.15" customHeight="1">
      <c r="AJ5841" s="367"/>
      <c r="AL5841" s="367"/>
    </row>
    <row r="5842" spans="36:38" s="368" customFormat="1" ht="14.15" customHeight="1">
      <c r="AJ5842" s="367"/>
      <c r="AL5842" s="367"/>
    </row>
    <row r="5843" spans="36:38" s="368" customFormat="1" ht="14.15" customHeight="1">
      <c r="AJ5843" s="367"/>
      <c r="AL5843" s="367"/>
    </row>
    <row r="5844" spans="36:38" s="368" customFormat="1" ht="14.15" customHeight="1">
      <c r="AJ5844" s="367"/>
      <c r="AL5844" s="367"/>
    </row>
    <row r="5845" spans="36:38" s="368" customFormat="1" ht="14.15" customHeight="1">
      <c r="AJ5845" s="367"/>
      <c r="AL5845" s="367"/>
    </row>
    <row r="5846" spans="36:38" s="368" customFormat="1" ht="14.15" customHeight="1">
      <c r="AJ5846" s="367"/>
      <c r="AL5846" s="367"/>
    </row>
    <row r="5847" spans="36:38" s="368" customFormat="1" ht="14.15" customHeight="1">
      <c r="AJ5847" s="367"/>
      <c r="AL5847" s="367"/>
    </row>
    <row r="5848" spans="36:38" s="368" customFormat="1" ht="14.15" customHeight="1">
      <c r="AJ5848" s="367"/>
      <c r="AL5848" s="367"/>
    </row>
    <row r="5849" spans="36:38" s="368" customFormat="1" ht="14.15" customHeight="1">
      <c r="AJ5849" s="367"/>
      <c r="AL5849" s="367"/>
    </row>
    <row r="5850" spans="36:38" s="368" customFormat="1" ht="14.15" customHeight="1">
      <c r="AJ5850" s="367"/>
      <c r="AL5850" s="367"/>
    </row>
    <row r="5851" spans="36:38" s="368" customFormat="1" ht="14.15" customHeight="1">
      <c r="AJ5851" s="367"/>
      <c r="AL5851" s="367"/>
    </row>
    <row r="5852" spans="36:38" s="368" customFormat="1" ht="14.15" customHeight="1">
      <c r="AJ5852" s="367"/>
      <c r="AL5852" s="367"/>
    </row>
    <row r="5853" spans="36:38" s="368" customFormat="1" ht="14.15" customHeight="1">
      <c r="AJ5853" s="367"/>
      <c r="AL5853" s="367"/>
    </row>
    <row r="5854" spans="36:38" s="368" customFormat="1" ht="14.15" customHeight="1">
      <c r="AJ5854" s="367"/>
      <c r="AL5854" s="367"/>
    </row>
    <row r="5855" spans="36:38" s="368" customFormat="1" ht="14.15" customHeight="1">
      <c r="AJ5855" s="367"/>
      <c r="AL5855" s="367"/>
    </row>
    <row r="5856" spans="36:38" s="368" customFormat="1" ht="14.15" customHeight="1">
      <c r="AJ5856" s="367"/>
      <c r="AL5856" s="367"/>
    </row>
    <row r="5857" spans="36:38" s="368" customFormat="1" ht="14.15" customHeight="1">
      <c r="AJ5857" s="367"/>
      <c r="AL5857" s="367"/>
    </row>
    <row r="5858" spans="36:38" s="368" customFormat="1" ht="14.15" customHeight="1">
      <c r="AJ5858" s="367"/>
      <c r="AL5858" s="367"/>
    </row>
    <row r="5859" spans="36:38" s="368" customFormat="1" ht="14.15" customHeight="1">
      <c r="AJ5859" s="367"/>
      <c r="AL5859" s="367"/>
    </row>
    <row r="5860" spans="36:38" s="368" customFormat="1" ht="14.15" customHeight="1">
      <c r="AJ5860" s="367"/>
      <c r="AL5860" s="367"/>
    </row>
    <row r="5861" spans="36:38" s="368" customFormat="1" ht="14.15" customHeight="1">
      <c r="AJ5861" s="367"/>
      <c r="AL5861" s="367"/>
    </row>
    <row r="5862" spans="36:38" s="368" customFormat="1" ht="14.15" customHeight="1">
      <c r="AJ5862" s="367"/>
      <c r="AL5862" s="367"/>
    </row>
    <row r="5863" spans="36:38" s="368" customFormat="1" ht="14.15" customHeight="1">
      <c r="AJ5863" s="367"/>
      <c r="AL5863" s="367"/>
    </row>
    <row r="5864" spans="36:38" s="368" customFormat="1" ht="14.15" customHeight="1">
      <c r="AJ5864" s="367"/>
      <c r="AL5864" s="367"/>
    </row>
    <row r="5865" spans="36:38" s="368" customFormat="1" ht="14.15" customHeight="1">
      <c r="AJ5865" s="367"/>
      <c r="AL5865" s="367"/>
    </row>
    <row r="5866" spans="36:38" s="368" customFormat="1" ht="14.15" customHeight="1">
      <c r="AJ5866" s="367"/>
      <c r="AL5866" s="367"/>
    </row>
    <row r="5867" spans="36:38" s="368" customFormat="1" ht="14.15" customHeight="1">
      <c r="AJ5867" s="367"/>
      <c r="AL5867" s="367"/>
    </row>
    <row r="5868" spans="36:38" s="368" customFormat="1" ht="14.15" customHeight="1">
      <c r="AJ5868" s="367"/>
      <c r="AL5868" s="367"/>
    </row>
    <row r="5869" spans="36:38" s="368" customFormat="1" ht="14.15" customHeight="1">
      <c r="AJ5869" s="367"/>
      <c r="AL5869" s="367"/>
    </row>
    <row r="5870" spans="36:38" s="368" customFormat="1" ht="14.15" customHeight="1">
      <c r="AJ5870" s="367"/>
      <c r="AL5870" s="367"/>
    </row>
    <row r="5871" spans="36:38" s="368" customFormat="1" ht="14.15" customHeight="1">
      <c r="AJ5871" s="367"/>
      <c r="AL5871" s="367"/>
    </row>
    <row r="5872" spans="36:38" s="368" customFormat="1" ht="14.15" customHeight="1">
      <c r="AJ5872" s="367"/>
      <c r="AL5872" s="367"/>
    </row>
    <row r="5873" spans="36:38" s="368" customFormat="1" ht="14.15" customHeight="1">
      <c r="AJ5873" s="367"/>
      <c r="AL5873" s="367"/>
    </row>
    <row r="5874" spans="36:38" s="368" customFormat="1" ht="14.15" customHeight="1">
      <c r="AJ5874" s="367"/>
      <c r="AL5874" s="367"/>
    </row>
    <row r="5875" spans="36:38" s="368" customFormat="1" ht="14.15" customHeight="1">
      <c r="AJ5875" s="367"/>
      <c r="AL5875" s="367"/>
    </row>
    <row r="5876" spans="36:38" s="368" customFormat="1" ht="14.15" customHeight="1">
      <c r="AJ5876" s="367"/>
      <c r="AL5876" s="367"/>
    </row>
    <row r="5877" spans="36:38" s="368" customFormat="1" ht="14.15" customHeight="1">
      <c r="AJ5877" s="367"/>
      <c r="AL5877" s="367"/>
    </row>
    <row r="5878" spans="36:38" s="368" customFormat="1" ht="14.15" customHeight="1">
      <c r="AJ5878" s="367"/>
      <c r="AL5878" s="367"/>
    </row>
    <row r="5879" spans="36:38" s="368" customFormat="1" ht="14.15" customHeight="1">
      <c r="AJ5879" s="367"/>
      <c r="AL5879" s="367"/>
    </row>
    <row r="5880" spans="36:38" s="368" customFormat="1" ht="14.15" customHeight="1">
      <c r="AJ5880" s="367"/>
      <c r="AL5880" s="367"/>
    </row>
    <row r="5881" spans="36:38" s="368" customFormat="1" ht="14.15" customHeight="1">
      <c r="AJ5881" s="367"/>
      <c r="AL5881" s="367"/>
    </row>
    <row r="5882" spans="36:38" s="368" customFormat="1" ht="14.15" customHeight="1">
      <c r="AJ5882" s="367"/>
      <c r="AL5882" s="367"/>
    </row>
    <row r="5883" spans="36:38" s="368" customFormat="1" ht="14.15" customHeight="1">
      <c r="AJ5883" s="367"/>
      <c r="AL5883" s="367"/>
    </row>
    <row r="5884" spans="36:38" s="368" customFormat="1" ht="14.15" customHeight="1">
      <c r="AJ5884" s="367"/>
      <c r="AL5884" s="367"/>
    </row>
    <row r="5885" spans="36:38" s="368" customFormat="1" ht="14.15" customHeight="1">
      <c r="AJ5885" s="367"/>
      <c r="AL5885" s="367"/>
    </row>
    <row r="5886" spans="36:38" s="368" customFormat="1" ht="14.15" customHeight="1">
      <c r="AJ5886" s="367"/>
      <c r="AL5886" s="367"/>
    </row>
    <row r="5887" spans="36:38" s="368" customFormat="1" ht="14.15" customHeight="1">
      <c r="AJ5887" s="367"/>
      <c r="AL5887" s="367"/>
    </row>
    <row r="5888" spans="36:38" s="368" customFormat="1" ht="14.15" customHeight="1">
      <c r="AJ5888" s="367"/>
      <c r="AL5888" s="367"/>
    </row>
    <row r="5889" spans="36:38" s="368" customFormat="1" ht="14.15" customHeight="1">
      <c r="AJ5889" s="367"/>
      <c r="AL5889" s="367"/>
    </row>
    <row r="5890" spans="36:38" s="368" customFormat="1" ht="14.15" customHeight="1">
      <c r="AJ5890" s="367"/>
      <c r="AL5890" s="367"/>
    </row>
    <row r="5891" spans="36:38" s="368" customFormat="1" ht="14.15" customHeight="1">
      <c r="AJ5891" s="367"/>
      <c r="AL5891" s="367"/>
    </row>
    <row r="5892" spans="36:38" s="368" customFormat="1" ht="14.15" customHeight="1">
      <c r="AJ5892" s="367"/>
      <c r="AL5892" s="367"/>
    </row>
    <row r="5893" spans="36:38" s="368" customFormat="1" ht="14.15" customHeight="1">
      <c r="AJ5893" s="367"/>
      <c r="AL5893" s="367"/>
    </row>
    <row r="5894" spans="36:38" s="368" customFormat="1" ht="14.15" customHeight="1">
      <c r="AJ5894" s="367"/>
      <c r="AL5894" s="367"/>
    </row>
    <row r="5895" spans="36:38" s="368" customFormat="1" ht="14.15" customHeight="1">
      <c r="AJ5895" s="367"/>
      <c r="AL5895" s="367"/>
    </row>
    <row r="5896" spans="36:38" s="368" customFormat="1" ht="14.15" customHeight="1">
      <c r="AJ5896" s="367"/>
      <c r="AL5896" s="367"/>
    </row>
    <row r="5897" spans="36:38" s="368" customFormat="1" ht="14.15" customHeight="1">
      <c r="AJ5897" s="367"/>
      <c r="AL5897" s="367"/>
    </row>
    <row r="5898" spans="36:38" s="368" customFormat="1" ht="14.15" customHeight="1">
      <c r="AJ5898" s="367"/>
      <c r="AL5898" s="367"/>
    </row>
    <row r="5899" spans="36:38" s="368" customFormat="1" ht="14.15" customHeight="1">
      <c r="AJ5899" s="367"/>
      <c r="AL5899" s="367"/>
    </row>
    <row r="5900" spans="36:38" s="368" customFormat="1" ht="14.15" customHeight="1">
      <c r="AJ5900" s="367"/>
      <c r="AL5900" s="367"/>
    </row>
    <row r="5901" spans="36:38" s="368" customFormat="1" ht="14.15" customHeight="1">
      <c r="AJ5901" s="367"/>
      <c r="AL5901" s="367"/>
    </row>
    <row r="5902" spans="36:38" s="368" customFormat="1" ht="14.15" customHeight="1">
      <c r="AJ5902" s="367"/>
      <c r="AL5902" s="367"/>
    </row>
    <row r="5903" spans="36:38" s="368" customFormat="1" ht="14.15" customHeight="1">
      <c r="AJ5903" s="367"/>
      <c r="AL5903" s="367"/>
    </row>
    <row r="5904" spans="36:38" s="368" customFormat="1" ht="14.15" customHeight="1">
      <c r="AJ5904" s="367"/>
      <c r="AL5904" s="367"/>
    </row>
    <row r="5905" spans="36:38" s="368" customFormat="1" ht="14.15" customHeight="1">
      <c r="AJ5905" s="367"/>
      <c r="AL5905" s="367"/>
    </row>
    <row r="5906" spans="36:38" s="368" customFormat="1" ht="14.15" customHeight="1">
      <c r="AJ5906" s="367"/>
      <c r="AL5906" s="367"/>
    </row>
    <row r="5907" spans="36:38" s="368" customFormat="1" ht="14.15" customHeight="1">
      <c r="AJ5907" s="367"/>
      <c r="AL5907" s="367"/>
    </row>
    <row r="5908" spans="36:38" s="368" customFormat="1" ht="14.15" customHeight="1">
      <c r="AJ5908" s="367"/>
      <c r="AL5908" s="367"/>
    </row>
    <row r="5909" spans="36:38" s="368" customFormat="1" ht="14.15" customHeight="1">
      <c r="AJ5909" s="367"/>
      <c r="AL5909" s="367"/>
    </row>
    <row r="5910" spans="36:38" s="368" customFormat="1" ht="14.15" customHeight="1">
      <c r="AJ5910" s="367"/>
      <c r="AL5910" s="367"/>
    </row>
    <row r="5911" spans="36:38" s="368" customFormat="1" ht="14.15" customHeight="1">
      <c r="AJ5911" s="367"/>
      <c r="AL5911" s="367"/>
    </row>
    <row r="5912" spans="36:38" s="368" customFormat="1" ht="14.15" customHeight="1">
      <c r="AJ5912" s="367"/>
      <c r="AL5912" s="367"/>
    </row>
    <row r="5913" spans="36:38" s="368" customFormat="1" ht="14.15" customHeight="1">
      <c r="AJ5913" s="367"/>
      <c r="AL5913" s="367"/>
    </row>
    <row r="5914" spans="36:38" s="368" customFormat="1" ht="14.15" customHeight="1">
      <c r="AJ5914" s="367"/>
      <c r="AL5914" s="367"/>
    </row>
    <row r="5915" spans="36:38" s="368" customFormat="1" ht="14.15" customHeight="1">
      <c r="AJ5915" s="367"/>
      <c r="AL5915" s="367"/>
    </row>
    <row r="5916" spans="36:38" s="368" customFormat="1" ht="14.15" customHeight="1">
      <c r="AJ5916" s="367"/>
      <c r="AL5916" s="367"/>
    </row>
    <row r="5917" spans="36:38" s="368" customFormat="1" ht="14.15" customHeight="1">
      <c r="AJ5917" s="367"/>
      <c r="AL5917" s="367"/>
    </row>
    <row r="5918" spans="36:38" s="368" customFormat="1" ht="14.15" customHeight="1">
      <c r="AJ5918" s="367"/>
      <c r="AL5918" s="367"/>
    </row>
    <row r="5919" spans="36:38" s="368" customFormat="1" ht="14.15" customHeight="1">
      <c r="AJ5919" s="367"/>
      <c r="AL5919" s="367"/>
    </row>
    <row r="5920" spans="36:38" s="368" customFormat="1" ht="14.15" customHeight="1">
      <c r="AJ5920" s="367"/>
      <c r="AL5920" s="367"/>
    </row>
    <row r="5921" spans="36:38" s="368" customFormat="1" ht="14.15" customHeight="1">
      <c r="AJ5921" s="367"/>
      <c r="AL5921" s="367"/>
    </row>
    <row r="5922" spans="36:38" s="368" customFormat="1" ht="14.15" customHeight="1">
      <c r="AJ5922" s="367"/>
      <c r="AL5922" s="367"/>
    </row>
    <row r="5923" spans="36:38" s="368" customFormat="1" ht="14.15" customHeight="1">
      <c r="AJ5923" s="367"/>
      <c r="AL5923" s="367"/>
    </row>
    <row r="5924" spans="36:38" s="368" customFormat="1" ht="14.15" customHeight="1">
      <c r="AJ5924" s="367"/>
      <c r="AL5924" s="367"/>
    </row>
    <row r="5925" spans="36:38" s="368" customFormat="1" ht="14.15" customHeight="1">
      <c r="AJ5925" s="367"/>
      <c r="AL5925" s="367"/>
    </row>
    <row r="5926" spans="36:38" s="368" customFormat="1" ht="14.15" customHeight="1">
      <c r="AJ5926" s="367"/>
      <c r="AL5926" s="367"/>
    </row>
    <row r="5927" spans="36:38" s="368" customFormat="1" ht="14.15" customHeight="1">
      <c r="AJ5927" s="367"/>
      <c r="AL5927" s="367"/>
    </row>
    <row r="5928" spans="36:38" s="368" customFormat="1" ht="14.15" customHeight="1">
      <c r="AJ5928" s="367"/>
      <c r="AL5928" s="367"/>
    </row>
    <row r="5929" spans="36:38" s="368" customFormat="1" ht="14.15" customHeight="1">
      <c r="AJ5929" s="367"/>
      <c r="AL5929" s="367"/>
    </row>
    <row r="5930" spans="36:38" s="368" customFormat="1" ht="14.15" customHeight="1">
      <c r="AJ5930" s="367"/>
      <c r="AL5930" s="367"/>
    </row>
    <row r="5931" spans="36:38" s="368" customFormat="1" ht="14.15" customHeight="1">
      <c r="AJ5931" s="367"/>
      <c r="AL5931" s="367"/>
    </row>
    <row r="5932" spans="36:38" s="368" customFormat="1" ht="14.15" customHeight="1">
      <c r="AJ5932" s="367"/>
      <c r="AL5932" s="367"/>
    </row>
    <row r="5933" spans="36:38" s="368" customFormat="1" ht="14.15" customHeight="1">
      <c r="AJ5933" s="367"/>
      <c r="AL5933" s="367"/>
    </row>
    <row r="5934" spans="36:38" s="368" customFormat="1" ht="14.15" customHeight="1">
      <c r="AJ5934" s="367"/>
      <c r="AL5934" s="367"/>
    </row>
    <row r="5935" spans="36:38" s="368" customFormat="1" ht="14.15" customHeight="1">
      <c r="AJ5935" s="367"/>
      <c r="AL5935" s="367"/>
    </row>
    <row r="5936" spans="36:38" s="368" customFormat="1" ht="14.15" customHeight="1">
      <c r="AJ5936" s="367"/>
      <c r="AL5936" s="367"/>
    </row>
    <row r="5937" spans="36:38" s="368" customFormat="1" ht="14.15" customHeight="1">
      <c r="AJ5937" s="367"/>
      <c r="AL5937" s="367"/>
    </row>
    <row r="5938" spans="36:38" s="368" customFormat="1" ht="14.15" customHeight="1">
      <c r="AJ5938" s="367"/>
      <c r="AL5938" s="367"/>
    </row>
    <row r="5939" spans="36:38" s="368" customFormat="1" ht="14.15" customHeight="1">
      <c r="AJ5939" s="367"/>
      <c r="AL5939" s="367"/>
    </row>
    <row r="5940" spans="36:38" s="368" customFormat="1" ht="14.15" customHeight="1">
      <c r="AJ5940" s="367"/>
      <c r="AL5940" s="367"/>
    </row>
    <row r="5941" spans="36:38" s="368" customFormat="1" ht="14.15" customHeight="1">
      <c r="AJ5941" s="367"/>
      <c r="AL5941" s="367"/>
    </row>
    <row r="5942" spans="36:38" s="368" customFormat="1" ht="14.15" customHeight="1">
      <c r="AJ5942" s="367"/>
      <c r="AL5942" s="367"/>
    </row>
    <row r="5943" spans="36:38" s="368" customFormat="1" ht="14.15" customHeight="1">
      <c r="AJ5943" s="367"/>
      <c r="AL5943" s="367"/>
    </row>
    <row r="5944" spans="36:38" s="368" customFormat="1" ht="14.15" customHeight="1">
      <c r="AJ5944" s="367"/>
      <c r="AL5944" s="367"/>
    </row>
    <row r="5945" spans="36:38" s="368" customFormat="1" ht="14.15" customHeight="1">
      <c r="AJ5945" s="367"/>
      <c r="AL5945" s="367"/>
    </row>
    <row r="5946" spans="36:38" s="368" customFormat="1" ht="14.15" customHeight="1">
      <c r="AJ5946" s="367"/>
      <c r="AL5946" s="367"/>
    </row>
    <row r="5947" spans="36:38" s="368" customFormat="1" ht="14.15" customHeight="1">
      <c r="AJ5947" s="367"/>
      <c r="AL5947" s="367"/>
    </row>
    <row r="5948" spans="36:38" s="368" customFormat="1" ht="14.15" customHeight="1">
      <c r="AJ5948" s="367"/>
      <c r="AL5948" s="367"/>
    </row>
    <row r="5949" spans="36:38" s="368" customFormat="1" ht="14.15" customHeight="1">
      <c r="AJ5949" s="367"/>
      <c r="AL5949" s="367"/>
    </row>
    <row r="5950" spans="36:38" s="368" customFormat="1" ht="14.15" customHeight="1">
      <c r="AJ5950" s="367"/>
      <c r="AL5950" s="367"/>
    </row>
    <row r="5951" spans="36:38" s="368" customFormat="1" ht="14.15" customHeight="1">
      <c r="AJ5951" s="367"/>
      <c r="AL5951" s="367"/>
    </row>
    <row r="5952" spans="36:38" s="368" customFormat="1" ht="14.15" customHeight="1">
      <c r="AJ5952" s="367"/>
      <c r="AL5952" s="367"/>
    </row>
    <row r="5953" spans="36:38" s="368" customFormat="1" ht="14.15" customHeight="1">
      <c r="AJ5953" s="367"/>
      <c r="AL5953" s="367"/>
    </row>
    <row r="5954" spans="36:38" s="368" customFormat="1" ht="14.15" customHeight="1">
      <c r="AJ5954" s="367"/>
      <c r="AL5954" s="367"/>
    </row>
    <row r="5955" spans="36:38" s="368" customFormat="1" ht="14.15" customHeight="1">
      <c r="AJ5955" s="367"/>
      <c r="AL5955" s="367"/>
    </row>
    <row r="5956" spans="36:38" s="368" customFormat="1" ht="14.15" customHeight="1">
      <c r="AJ5956" s="367"/>
      <c r="AL5956" s="367"/>
    </row>
    <row r="5957" spans="36:38" s="368" customFormat="1" ht="14.15" customHeight="1">
      <c r="AJ5957" s="367"/>
      <c r="AL5957" s="367"/>
    </row>
    <row r="5958" spans="36:38" s="368" customFormat="1" ht="14.15" customHeight="1">
      <c r="AJ5958" s="367"/>
      <c r="AL5958" s="367"/>
    </row>
    <row r="5959" spans="36:38" s="368" customFormat="1" ht="14.15" customHeight="1">
      <c r="AJ5959" s="367"/>
      <c r="AL5959" s="367"/>
    </row>
    <row r="5960" spans="36:38" s="368" customFormat="1" ht="14.15" customHeight="1">
      <c r="AJ5960" s="367"/>
      <c r="AL5960" s="367"/>
    </row>
    <row r="5961" spans="36:38" s="368" customFormat="1" ht="14.15" customHeight="1">
      <c r="AJ5961" s="367"/>
      <c r="AL5961" s="367"/>
    </row>
    <row r="5962" spans="36:38" s="368" customFormat="1" ht="14.15" customHeight="1">
      <c r="AJ5962" s="367"/>
      <c r="AL5962" s="367"/>
    </row>
    <row r="5963" spans="36:38" s="368" customFormat="1" ht="14.15" customHeight="1">
      <c r="AJ5963" s="367"/>
      <c r="AL5963" s="367"/>
    </row>
    <row r="5964" spans="36:38" s="368" customFormat="1" ht="14.15" customHeight="1">
      <c r="AJ5964" s="367"/>
      <c r="AL5964" s="367"/>
    </row>
    <row r="5965" spans="36:38" s="368" customFormat="1" ht="14.15" customHeight="1">
      <c r="AJ5965" s="367"/>
      <c r="AL5965" s="367"/>
    </row>
    <row r="5966" spans="36:38" s="368" customFormat="1" ht="14.15" customHeight="1">
      <c r="AJ5966" s="367"/>
      <c r="AL5966" s="367"/>
    </row>
    <row r="5967" spans="36:38" s="368" customFormat="1" ht="14.15" customHeight="1">
      <c r="AJ5967" s="367"/>
      <c r="AL5967" s="367"/>
    </row>
    <row r="5968" spans="36:38" s="368" customFormat="1" ht="14.15" customHeight="1">
      <c r="AJ5968" s="367"/>
      <c r="AL5968" s="367"/>
    </row>
    <row r="5969" spans="36:38" s="368" customFormat="1" ht="14.15" customHeight="1">
      <c r="AJ5969" s="367"/>
      <c r="AL5969" s="367"/>
    </row>
    <row r="5970" spans="36:38" s="368" customFormat="1" ht="14.15" customHeight="1">
      <c r="AJ5970" s="367"/>
      <c r="AL5970" s="367"/>
    </row>
    <row r="5971" spans="36:38" s="368" customFormat="1" ht="14.15" customHeight="1">
      <c r="AJ5971" s="367"/>
      <c r="AL5971" s="367"/>
    </row>
    <row r="5972" spans="36:38" s="368" customFormat="1" ht="14.15" customHeight="1">
      <c r="AJ5972" s="367"/>
      <c r="AL5972" s="367"/>
    </row>
    <row r="5973" spans="36:38" s="368" customFormat="1" ht="14.15" customHeight="1">
      <c r="AJ5973" s="367"/>
      <c r="AL5973" s="367"/>
    </row>
    <row r="5974" spans="36:38" s="368" customFormat="1" ht="14.15" customHeight="1">
      <c r="AJ5974" s="367"/>
      <c r="AL5974" s="367"/>
    </row>
    <row r="5975" spans="36:38" s="368" customFormat="1" ht="14.15" customHeight="1">
      <c r="AJ5975" s="367"/>
      <c r="AL5975" s="367"/>
    </row>
    <row r="5976" spans="36:38" s="368" customFormat="1" ht="14.15" customHeight="1">
      <c r="AJ5976" s="367"/>
      <c r="AL5976" s="367"/>
    </row>
    <row r="5977" spans="36:38" s="368" customFormat="1" ht="14.15" customHeight="1">
      <c r="AJ5977" s="367"/>
      <c r="AL5977" s="367"/>
    </row>
    <row r="5978" spans="36:38" s="368" customFormat="1" ht="14.15" customHeight="1">
      <c r="AJ5978" s="367"/>
      <c r="AL5978" s="367"/>
    </row>
    <row r="5979" spans="36:38" s="368" customFormat="1" ht="14.15" customHeight="1">
      <c r="AJ5979" s="367"/>
      <c r="AL5979" s="367"/>
    </row>
    <row r="5980" spans="36:38" s="368" customFormat="1" ht="14.15" customHeight="1">
      <c r="AJ5980" s="367"/>
      <c r="AL5980" s="367"/>
    </row>
    <row r="5981" spans="36:38" s="368" customFormat="1" ht="14.15" customHeight="1">
      <c r="AJ5981" s="367"/>
      <c r="AL5981" s="367"/>
    </row>
    <row r="5982" spans="36:38" s="368" customFormat="1" ht="14.15" customHeight="1">
      <c r="AJ5982" s="367"/>
      <c r="AL5982" s="367"/>
    </row>
    <row r="5983" spans="36:38" s="368" customFormat="1" ht="14.15" customHeight="1">
      <c r="AJ5983" s="367"/>
      <c r="AL5983" s="367"/>
    </row>
    <row r="5984" spans="36:38" s="368" customFormat="1" ht="14.15" customHeight="1">
      <c r="AJ5984" s="367"/>
      <c r="AL5984" s="367"/>
    </row>
    <row r="5985" spans="36:38" s="368" customFormat="1" ht="14.15" customHeight="1">
      <c r="AJ5985" s="367"/>
      <c r="AL5985" s="367"/>
    </row>
    <row r="5986" spans="36:38" s="368" customFormat="1" ht="14.15" customHeight="1">
      <c r="AJ5986" s="367"/>
      <c r="AL5986" s="367"/>
    </row>
    <row r="5987" spans="36:38" s="368" customFormat="1" ht="14.15" customHeight="1">
      <c r="AJ5987" s="367"/>
      <c r="AL5987" s="367"/>
    </row>
    <row r="5988" spans="36:38" s="368" customFormat="1" ht="14.15" customHeight="1">
      <c r="AJ5988" s="367"/>
      <c r="AL5988" s="367"/>
    </row>
    <row r="5989" spans="36:38" s="368" customFormat="1" ht="14.15" customHeight="1">
      <c r="AJ5989" s="367"/>
      <c r="AL5989" s="367"/>
    </row>
    <row r="5990" spans="36:38" s="368" customFormat="1" ht="14.15" customHeight="1">
      <c r="AJ5990" s="367"/>
      <c r="AL5990" s="367"/>
    </row>
    <row r="5991" spans="36:38" s="368" customFormat="1" ht="14.15" customHeight="1">
      <c r="AJ5991" s="367"/>
      <c r="AL5991" s="367"/>
    </row>
    <row r="5992" spans="36:38" s="368" customFormat="1" ht="14.15" customHeight="1">
      <c r="AJ5992" s="367"/>
      <c r="AL5992" s="367"/>
    </row>
    <row r="5993" spans="36:38" s="368" customFormat="1" ht="14.15" customHeight="1">
      <c r="AJ5993" s="367"/>
      <c r="AL5993" s="367"/>
    </row>
    <row r="5994" spans="36:38" s="368" customFormat="1" ht="14.15" customHeight="1">
      <c r="AJ5994" s="367"/>
      <c r="AL5994" s="367"/>
    </row>
    <row r="5995" spans="36:38" s="368" customFormat="1" ht="14.15" customHeight="1">
      <c r="AJ5995" s="367"/>
      <c r="AL5995" s="367"/>
    </row>
    <row r="5996" spans="36:38" s="368" customFormat="1" ht="14.15" customHeight="1">
      <c r="AJ5996" s="367"/>
      <c r="AL5996" s="367"/>
    </row>
    <row r="5997" spans="36:38" s="368" customFormat="1" ht="14.15" customHeight="1">
      <c r="AJ5997" s="367"/>
      <c r="AL5997" s="367"/>
    </row>
    <row r="5998" spans="36:38" s="368" customFormat="1" ht="14.15" customHeight="1">
      <c r="AJ5998" s="367"/>
      <c r="AL5998" s="367"/>
    </row>
    <row r="5999" spans="36:38" s="368" customFormat="1" ht="14.15" customHeight="1">
      <c r="AJ5999" s="367"/>
      <c r="AL5999" s="367"/>
    </row>
    <row r="6000" spans="36:38" s="368" customFormat="1" ht="14.15" customHeight="1">
      <c r="AJ6000" s="367"/>
      <c r="AL6000" s="367"/>
    </row>
    <row r="6001" spans="36:38" s="368" customFormat="1" ht="14.15" customHeight="1">
      <c r="AJ6001" s="367"/>
      <c r="AL6001" s="367"/>
    </row>
    <row r="6002" spans="36:38" s="368" customFormat="1" ht="14.15" customHeight="1">
      <c r="AJ6002" s="367"/>
      <c r="AL6002" s="367"/>
    </row>
    <row r="6003" spans="36:38" s="368" customFormat="1" ht="14.15" customHeight="1">
      <c r="AJ6003" s="367"/>
      <c r="AL6003" s="367"/>
    </row>
    <row r="6004" spans="36:38" s="368" customFormat="1" ht="14.15" customHeight="1">
      <c r="AJ6004" s="367"/>
      <c r="AL6004" s="367"/>
    </row>
    <row r="6005" spans="36:38" s="368" customFormat="1" ht="14.15" customHeight="1">
      <c r="AJ6005" s="367"/>
      <c r="AL6005" s="367"/>
    </row>
    <row r="6006" spans="36:38" s="368" customFormat="1" ht="14.15" customHeight="1">
      <c r="AJ6006" s="367"/>
      <c r="AL6006" s="367"/>
    </row>
    <row r="6007" spans="36:38" s="368" customFormat="1" ht="14.15" customHeight="1">
      <c r="AJ6007" s="367"/>
      <c r="AL6007" s="367"/>
    </row>
    <row r="6008" spans="36:38" s="368" customFormat="1" ht="14.15" customHeight="1">
      <c r="AJ6008" s="367"/>
      <c r="AL6008" s="367"/>
    </row>
    <row r="6009" spans="36:38" s="368" customFormat="1" ht="14.15" customHeight="1">
      <c r="AJ6009" s="367"/>
      <c r="AL6009" s="367"/>
    </row>
    <row r="6010" spans="36:38" s="368" customFormat="1" ht="14.15" customHeight="1">
      <c r="AJ6010" s="367"/>
      <c r="AL6010" s="367"/>
    </row>
    <row r="6011" spans="36:38" s="368" customFormat="1" ht="14.15" customHeight="1">
      <c r="AJ6011" s="367"/>
      <c r="AL6011" s="367"/>
    </row>
    <row r="6012" spans="36:38" s="368" customFormat="1" ht="14.15" customHeight="1">
      <c r="AJ6012" s="367"/>
      <c r="AL6012" s="367"/>
    </row>
    <row r="6013" spans="36:38" s="368" customFormat="1" ht="14.15" customHeight="1">
      <c r="AJ6013" s="367"/>
      <c r="AL6013" s="367"/>
    </row>
    <row r="6014" spans="36:38" s="368" customFormat="1" ht="14.15" customHeight="1">
      <c r="AJ6014" s="367"/>
      <c r="AL6014" s="367"/>
    </row>
    <row r="6015" spans="36:38" s="368" customFormat="1" ht="14.15" customHeight="1">
      <c r="AJ6015" s="367"/>
      <c r="AL6015" s="367"/>
    </row>
    <row r="6016" spans="36:38" s="368" customFormat="1" ht="14.15" customHeight="1">
      <c r="AJ6016" s="367"/>
      <c r="AL6016" s="367"/>
    </row>
    <row r="6017" spans="36:38" s="368" customFormat="1" ht="14.15" customHeight="1">
      <c r="AJ6017" s="367"/>
      <c r="AL6017" s="367"/>
    </row>
    <row r="6018" spans="36:38" s="368" customFormat="1" ht="14.15" customHeight="1">
      <c r="AJ6018" s="367"/>
      <c r="AL6018" s="367"/>
    </row>
    <row r="6019" spans="36:38" s="368" customFormat="1" ht="14.15" customHeight="1">
      <c r="AJ6019" s="367"/>
      <c r="AL6019" s="367"/>
    </row>
    <row r="6020" spans="36:38" s="368" customFormat="1" ht="14.15" customHeight="1">
      <c r="AJ6020" s="367"/>
      <c r="AL6020" s="367"/>
    </row>
    <row r="6021" spans="36:38" s="368" customFormat="1" ht="14.15" customHeight="1">
      <c r="AJ6021" s="367"/>
      <c r="AL6021" s="367"/>
    </row>
    <row r="6022" spans="36:38" s="368" customFormat="1" ht="14.15" customHeight="1">
      <c r="AJ6022" s="367"/>
      <c r="AL6022" s="367"/>
    </row>
    <row r="6023" spans="36:38" s="368" customFormat="1" ht="14.15" customHeight="1">
      <c r="AJ6023" s="367"/>
      <c r="AL6023" s="367"/>
    </row>
    <row r="6024" spans="36:38" s="368" customFormat="1" ht="14.15" customHeight="1">
      <c r="AJ6024" s="367"/>
      <c r="AL6024" s="367"/>
    </row>
    <row r="6025" spans="36:38" s="368" customFormat="1" ht="14.15" customHeight="1">
      <c r="AJ6025" s="367"/>
      <c r="AL6025" s="367"/>
    </row>
    <row r="6026" spans="36:38" s="368" customFormat="1" ht="14.15" customHeight="1">
      <c r="AJ6026" s="367"/>
      <c r="AL6026" s="367"/>
    </row>
    <row r="6027" spans="36:38" s="368" customFormat="1" ht="14.15" customHeight="1">
      <c r="AJ6027" s="367"/>
      <c r="AL6027" s="367"/>
    </row>
    <row r="6028" spans="36:38" s="368" customFormat="1" ht="14.15" customHeight="1">
      <c r="AJ6028" s="367"/>
      <c r="AL6028" s="367"/>
    </row>
    <row r="6029" spans="36:38" s="368" customFormat="1" ht="14.15" customHeight="1">
      <c r="AJ6029" s="367"/>
      <c r="AL6029" s="367"/>
    </row>
    <row r="6030" spans="36:38" s="368" customFormat="1" ht="14.15" customHeight="1">
      <c r="AJ6030" s="367"/>
      <c r="AL6030" s="367"/>
    </row>
    <row r="6031" spans="36:38" s="368" customFormat="1" ht="14.15" customHeight="1">
      <c r="AJ6031" s="367"/>
      <c r="AL6031" s="367"/>
    </row>
    <row r="6032" spans="36:38" s="368" customFormat="1" ht="14.15" customHeight="1">
      <c r="AJ6032" s="367"/>
      <c r="AL6032" s="367"/>
    </row>
    <row r="6033" spans="36:38" s="368" customFormat="1" ht="14.15" customHeight="1">
      <c r="AJ6033" s="367"/>
      <c r="AL6033" s="367"/>
    </row>
    <row r="6034" spans="36:38" s="368" customFormat="1" ht="14.15" customHeight="1">
      <c r="AJ6034" s="367"/>
      <c r="AL6034" s="367"/>
    </row>
    <row r="6035" spans="36:38" s="368" customFormat="1" ht="14.15" customHeight="1">
      <c r="AJ6035" s="367"/>
      <c r="AL6035" s="367"/>
    </row>
    <row r="6036" spans="36:38" s="368" customFormat="1" ht="14.15" customHeight="1">
      <c r="AJ6036" s="367"/>
      <c r="AL6036" s="367"/>
    </row>
    <row r="6037" spans="36:38" s="368" customFormat="1" ht="14.15" customHeight="1">
      <c r="AJ6037" s="367"/>
      <c r="AL6037" s="367"/>
    </row>
    <row r="6038" spans="36:38" s="368" customFormat="1" ht="14.15" customHeight="1">
      <c r="AJ6038" s="367"/>
      <c r="AL6038" s="367"/>
    </row>
    <row r="6039" spans="36:38" s="368" customFormat="1" ht="14.15" customHeight="1">
      <c r="AJ6039" s="367"/>
      <c r="AL6039" s="367"/>
    </row>
    <row r="6040" spans="36:38" s="368" customFormat="1" ht="14.15" customHeight="1">
      <c r="AJ6040" s="367"/>
      <c r="AL6040" s="367"/>
    </row>
    <row r="6041" spans="36:38" s="368" customFormat="1" ht="14.15" customHeight="1">
      <c r="AJ6041" s="367"/>
      <c r="AL6041" s="367"/>
    </row>
    <row r="6042" spans="36:38" s="368" customFormat="1" ht="14.15" customHeight="1">
      <c r="AJ6042" s="367"/>
      <c r="AL6042" s="367"/>
    </row>
    <row r="6043" spans="36:38" s="368" customFormat="1" ht="14.15" customHeight="1">
      <c r="AJ6043" s="367"/>
      <c r="AL6043" s="367"/>
    </row>
    <row r="6044" spans="36:38" s="368" customFormat="1" ht="14.15" customHeight="1">
      <c r="AJ6044" s="367"/>
      <c r="AL6044" s="367"/>
    </row>
    <row r="6045" spans="36:38" s="368" customFormat="1" ht="14.15" customHeight="1">
      <c r="AJ6045" s="367"/>
      <c r="AL6045" s="367"/>
    </row>
    <row r="6046" spans="36:38" s="368" customFormat="1" ht="14.15" customHeight="1">
      <c r="AJ6046" s="367"/>
      <c r="AL6046" s="367"/>
    </row>
    <row r="6047" spans="36:38" s="368" customFormat="1" ht="14.15" customHeight="1">
      <c r="AJ6047" s="367"/>
      <c r="AL6047" s="367"/>
    </row>
    <row r="6048" spans="36:38" s="368" customFormat="1" ht="14.15" customHeight="1">
      <c r="AJ6048" s="367"/>
      <c r="AL6048" s="367"/>
    </row>
    <row r="6049" spans="36:38" s="368" customFormat="1" ht="14.15" customHeight="1">
      <c r="AJ6049" s="367"/>
      <c r="AL6049" s="367"/>
    </row>
    <row r="6050" spans="36:38" s="368" customFormat="1" ht="14.15" customHeight="1">
      <c r="AJ6050" s="367"/>
      <c r="AL6050" s="367"/>
    </row>
    <row r="6051" spans="36:38" s="368" customFormat="1" ht="14.15" customHeight="1">
      <c r="AJ6051" s="367"/>
      <c r="AL6051" s="367"/>
    </row>
    <row r="6052" spans="36:38" s="368" customFormat="1" ht="14.15" customHeight="1">
      <c r="AJ6052" s="367"/>
      <c r="AL6052" s="367"/>
    </row>
    <row r="6053" spans="36:38" s="368" customFormat="1" ht="14.15" customHeight="1">
      <c r="AJ6053" s="367"/>
      <c r="AL6053" s="367"/>
    </row>
    <row r="6054" spans="36:38" s="368" customFormat="1" ht="14.15" customHeight="1">
      <c r="AJ6054" s="367"/>
      <c r="AL6054" s="367"/>
    </row>
    <row r="6055" spans="36:38" s="368" customFormat="1" ht="14.15" customHeight="1">
      <c r="AJ6055" s="367"/>
      <c r="AL6055" s="367"/>
    </row>
    <row r="6056" spans="36:38" s="368" customFormat="1" ht="14.15" customHeight="1">
      <c r="AJ6056" s="367"/>
      <c r="AL6056" s="367"/>
    </row>
    <row r="6057" spans="36:38" s="368" customFormat="1" ht="14.15" customHeight="1">
      <c r="AJ6057" s="367"/>
      <c r="AL6057" s="367"/>
    </row>
    <row r="6058" spans="36:38" s="368" customFormat="1" ht="14.15" customHeight="1">
      <c r="AJ6058" s="367"/>
      <c r="AL6058" s="367"/>
    </row>
    <row r="6059" spans="36:38" s="368" customFormat="1" ht="14.15" customHeight="1">
      <c r="AJ6059" s="367"/>
      <c r="AL6059" s="367"/>
    </row>
    <row r="6060" spans="36:38" s="368" customFormat="1" ht="14.15" customHeight="1">
      <c r="AJ6060" s="367"/>
      <c r="AL6060" s="367"/>
    </row>
    <row r="6061" spans="36:38" s="368" customFormat="1" ht="14.15" customHeight="1">
      <c r="AJ6061" s="367"/>
      <c r="AL6061" s="367"/>
    </row>
    <row r="6062" spans="36:38" s="368" customFormat="1" ht="14.15" customHeight="1">
      <c r="AJ6062" s="367"/>
      <c r="AL6062" s="367"/>
    </row>
    <row r="6063" spans="36:38" s="368" customFormat="1" ht="14.15" customHeight="1">
      <c r="AJ6063" s="367"/>
      <c r="AL6063" s="367"/>
    </row>
    <row r="6064" spans="36:38" s="368" customFormat="1" ht="14.15" customHeight="1">
      <c r="AJ6064" s="367"/>
      <c r="AL6064" s="367"/>
    </row>
    <row r="6065" spans="36:38" s="368" customFormat="1" ht="14.15" customHeight="1">
      <c r="AJ6065" s="367"/>
      <c r="AL6065" s="367"/>
    </row>
    <row r="6066" spans="36:38" s="368" customFormat="1" ht="14.15" customHeight="1">
      <c r="AJ6066" s="367"/>
      <c r="AL6066" s="367"/>
    </row>
    <row r="6067" spans="36:38" s="368" customFormat="1" ht="14.15" customHeight="1">
      <c r="AJ6067" s="367"/>
      <c r="AL6067" s="367"/>
    </row>
    <row r="6068" spans="36:38" s="368" customFormat="1" ht="14.15" customHeight="1">
      <c r="AJ6068" s="367"/>
      <c r="AL6068" s="367"/>
    </row>
    <row r="6069" spans="36:38" s="368" customFormat="1" ht="14.15" customHeight="1">
      <c r="AJ6069" s="367"/>
      <c r="AL6069" s="367"/>
    </row>
    <row r="6070" spans="36:38" s="368" customFormat="1" ht="14.15" customHeight="1">
      <c r="AJ6070" s="367"/>
      <c r="AL6070" s="367"/>
    </row>
    <row r="6071" spans="36:38" s="368" customFormat="1" ht="14.15" customHeight="1">
      <c r="AJ6071" s="367"/>
      <c r="AL6071" s="367"/>
    </row>
    <row r="6072" spans="36:38" s="368" customFormat="1" ht="14.15" customHeight="1">
      <c r="AJ6072" s="367"/>
      <c r="AL6072" s="367"/>
    </row>
    <row r="6073" spans="36:38" s="368" customFormat="1" ht="14.15" customHeight="1">
      <c r="AJ6073" s="367"/>
      <c r="AL6073" s="367"/>
    </row>
    <row r="6074" spans="36:38" s="368" customFormat="1" ht="14.15" customHeight="1">
      <c r="AJ6074" s="367"/>
      <c r="AL6074" s="367"/>
    </row>
    <row r="6075" spans="36:38" s="368" customFormat="1" ht="14.15" customHeight="1">
      <c r="AJ6075" s="367"/>
      <c r="AL6075" s="367"/>
    </row>
    <row r="6076" spans="36:38" s="368" customFormat="1" ht="14.15" customHeight="1">
      <c r="AJ6076" s="367"/>
      <c r="AL6076" s="367"/>
    </row>
    <row r="6077" spans="36:38" s="368" customFormat="1" ht="14.15" customHeight="1">
      <c r="AJ6077" s="367"/>
      <c r="AL6077" s="367"/>
    </row>
    <row r="6078" spans="36:38" s="368" customFormat="1" ht="14.15" customHeight="1">
      <c r="AJ6078" s="367"/>
      <c r="AL6078" s="367"/>
    </row>
    <row r="6079" spans="36:38" s="368" customFormat="1" ht="14.15" customHeight="1">
      <c r="AJ6079" s="367"/>
      <c r="AL6079" s="367"/>
    </row>
    <row r="6080" spans="36:38" s="368" customFormat="1" ht="14.15" customHeight="1">
      <c r="AJ6080" s="367"/>
      <c r="AL6080" s="367"/>
    </row>
    <row r="6081" spans="36:38" s="368" customFormat="1" ht="14.15" customHeight="1">
      <c r="AJ6081" s="367"/>
      <c r="AL6081" s="367"/>
    </row>
    <row r="6082" spans="36:38" s="368" customFormat="1" ht="14.15" customHeight="1">
      <c r="AJ6082" s="367"/>
      <c r="AL6082" s="367"/>
    </row>
    <row r="6083" spans="36:38" s="368" customFormat="1" ht="14.15" customHeight="1">
      <c r="AJ6083" s="367"/>
      <c r="AL6083" s="367"/>
    </row>
    <row r="6084" spans="36:38" s="368" customFormat="1" ht="14.15" customHeight="1">
      <c r="AJ6084" s="367"/>
      <c r="AL6084" s="367"/>
    </row>
    <row r="6085" spans="36:38" s="368" customFormat="1" ht="14.15" customHeight="1">
      <c r="AJ6085" s="367"/>
      <c r="AL6085" s="367"/>
    </row>
    <row r="6086" spans="36:38" s="368" customFormat="1" ht="14.15" customHeight="1">
      <c r="AJ6086" s="367"/>
      <c r="AL6086" s="367"/>
    </row>
    <row r="6087" spans="36:38" s="368" customFormat="1" ht="14.15" customHeight="1">
      <c r="AJ6087" s="367"/>
      <c r="AL6087" s="367"/>
    </row>
    <row r="6088" spans="36:38" s="368" customFormat="1" ht="14.15" customHeight="1">
      <c r="AJ6088" s="367"/>
      <c r="AL6088" s="367"/>
    </row>
    <row r="6089" spans="36:38" s="368" customFormat="1" ht="14.15" customHeight="1">
      <c r="AJ6089" s="367"/>
      <c r="AL6089" s="367"/>
    </row>
    <row r="6090" spans="36:38" s="368" customFormat="1" ht="14.15" customHeight="1">
      <c r="AJ6090" s="367"/>
      <c r="AL6090" s="367"/>
    </row>
    <row r="6091" spans="36:38" s="368" customFormat="1" ht="14.15" customHeight="1">
      <c r="AJ6091" s="367"/>
      <c r="AL6091" s="367"/>
    </row>
    <row r="6092" spans="36:38" s="368" customFormat="1" ht="14.15" customHeight="1">
      <c r="AJ6092" s="367"/>
      <c r="AL6092" s="367"/>
    </row>
    <row r="6093" spans="36:38" s="368" customFormat="1" ht="14.15" customHeight="1">
      <c r="AJ6093" s="367"/>
      <c r="AL6093" s="367"/>
    </row>
    <row r="6094" spans="36:38" s="368" customFormat="1" ht="14.15" customHeight="1">
      <c r="AJ6094" s="367"/>
      <c r="AL6094" s="367"/>
    </row>
    <row r="6095" spans="36:38" s="368" customFormat="1" ht="14.15" customHeight="1">
      <c r="AJ6095" s="367"/>
      <c r="AL6095" s="367"/>
    </row>
    <row r="6096" spans="36:38" s="368" customFormat="1" ht="14.15" customHeight="1">
      <c r="AJ6096" s="367"/>
      <c r="AL6096" s="367"/>
    </row>
    <row r="6097" spans="36:38" s="368" customFormat="1" ht="14.15" customHeight="1">
      <c r="AJ6097" s="367"/>
      <c r="AL6097" s="367"/>
    </row>
    <row r="6098" spans="36:38" s="368" customFormat="1" ht="14.15" customHeight="1">
      <c r="AJ6098" s="367"/>
      <c r="AL6098" s="367"/>
    </row>
    <row r="6099" spans="36:38" s="368" customFormat="1" ht="14.15" customHeight="1">
      <c r="AJ6099" s="367"/>
      <c r="AL6099" s="367"/>
    </row>
    <row r="6100" spans="36:38" s="368" customFormat="1" ht="14.15" customHeight="1">
      <c r="AJ6100" s="367"/>
      <c r="AL6100" s="367"/>
    </row>
    <row r="6101" spans="36:38" s="368" customFormat="1" ht="14.15" customHeight="1">
      <c r="AJ6101" s="367"/>
      <c r="AL6101" s="367"/>
    </row>
    <row r="6102" spans="36:38" s="368" customFormat="1" ht="14.15" customHeight="1">
      <c r="AJ6102" s="367"/>
      <c r="AL6102" s="367"/>
    </row>
    <row r="6103" spans="36:38" s="368" customFormat="1" ht="14.15" customHeight="1">
      <c r="AJ6103" s="367"/>
      <c r="AL6103" s="367"/>
    </row>
    <row r="6104" spans="36:38" s="368" customFormat="1" ht="14.15" customHeight="1">
      <c r="AJ6104" s="367"/>
      <c r="AL6104" s="367"/>
    </row>
    <row r="6105" spans="36:38" s="368" customFormat="1" ht="14.15" customHeight="1">
      <c r="AJ6105" s="367"/>
      <c r="AL6105" s="367"/>
    </row>
    <row r="6106" spans="36:38" s="368" customFormat="1" ht="14.15" customHeight="1">
      <c r="AJ6106" s="367"/>
      <c r="AL6106" s="367"/>
    </row>
    <row r="6107" spans="36:38" s="368" customFormat="1" ht="14.15" customHeight="1">
      <c r="AJ6107" s="367"/>
      <c r="AL6107" s="367"/>
    </row>
    <row r="6108" spans="36:38" s="368" customFormat="1" ht="14.15" customHeight="1">
      <c r="AJ6108" s="367"/>
      <c r="AL6108" s="367"/>
    </row>
    <row r="6109" spans="36:38" s="368" customFormat="1" ht="14.15" customHeight="1">
      <c r="AJ6109" s="367"/>
      <c r="AL6109" s="367"/>
    </row>
    <row r="6110" spans="36:38" s="368" customFormat="1" ht="14.15" customHeight="1">
      <c r="AJ6110" s="367"/>
      <c r="AL6110" s="367"/>
    </row>
    <row r="6111" spans="36:38" s="368" customFormat="1" ht="14.15" customHeight="1">
      <c r="AJ6111" s="367"/>
      <c r="AL6111" s="367"/>
    </row>
    <row r="6112" spans="36:38" s="368" customFormat="1" ht="14.15" customHeight="1">
      <c r="AJ6112" s="367"/>
      <c r="AL6112" s="367"/>
    </row>
    <row r="6113" spans="36:38" s="368" customFormat="1" ht="14.15" customHeight="1">
      <c r="AJ6113" s="367"/>
      <c r="AL6113" s="367"/>
    </row>
    <row r="6114" spans="36:38" s="368" customFormat="1" ht="14.15" customHeight="1">
      <c r="AJ6114" s="367"/>
      <c r="AL6114" s="367"/>
    </row>
    <row r="6115" spans="36:38" s="368" customFormat="1" ht="14.15" customHeight="1">
      <c r="AJ6115" s="367"/>
      <c r="AL6115" s="367"/>
    </row>
    <row r="6116" spans="36:38" s="368" customFormat="1" ht="14.15" customHeight="1">
      <c r="AJ6116" s="367"/>
      <c r="AL6116" s="367"/>
    </row>
    <row r="6117" spans="36:38" s="368" customFormat="1" ht="14.15" customHeight="1">
      <c r="AJ6117" s="367"/>
      <c r="AL6117" s="367"/>
    </row>
    <row r="6118" spans="36:38" s="368" customFormat="1" ht="14.15" customHeight="1">
      <c r="AJ6118" s="367"/>
      <c r="AL6118" s="367"/>
    </row>
    <row r="6119" spans="36:38" s="368" customFormat="1" ht="14.15" customHeight="1">
      <c r="AJ6119" s="367"/>
      <c r="AL6119" s="367"/>
    </row>
    <row r="6120" spans="36:38" s="368" customFormat="1" ht="14.15" customHeight="1">
      <c r="AJ6120" s="367"/>
      <c r="AL6120" s="367"/>
    </row>
    <row r="6121" spans="36:38" s="368" customFormat="1" ht="14.15" customHeight="1">
      <c r="AJ6121" s="367"/>
      <c r="AL6121" s="367"/>
    </row>
    <row r="6122" spans="36:38" s="368" customFormat="1" ht="14.15" customHeight="1">
      <c r="AJ6122" s="367"/>
      <c r="AL6122" s="367"/>
    </row>
    <row r="6123" spans="36:38" s="368" customFormat="1" ht="14.15" customHeight="1">
      <c r="AJ6123" s="367"/>
      <c r="AL6123" s="367"/>
    </row>
    <row r="6124" spans="36:38" s="368" customFormat="1" ht="14.15" customHeight="1">
      <c r="AJ6124" s="367"/>
      <c r="AL6124" s="367"/>
    </row>
    <row r="6125" spans="36:38" s="368" customFormat="1" ht="14.15" customHeight="1">
      <c r="AJ6125" s="367"/>
      <c r="AL6125" s="367"/>
    </row>
    <row r="6126" spans="36:38" s="368" customFormat="1" ht="14.15" customHeight="1">
      <c r="AJ6126" s="367"/>
      <c r="AL6126" s="367"/>
    </row>
    <row r="6127" spans="36:38" s="368" customFormat="1" ht="14.15" customHeight="1">
      <c r="AJ6127" s="367"/>
      <c r="AL6127" s="367"/>
    </row>
    <row r="6128" spans="36:38" s="368" customFormat="1" ht="14.15" customHeight="1">
      <c r="AJ6128" s="367"/>
      <c r="AL6128" s="367"/>
    </row>
    <row r="6129" spans="36:38" s="368" customFormat="1" ht="14.15" customHeight="1">
      <c r="AJ6129" s="367"/>
      <c r="AL6129" s="367"/>
    </row>
    <row r="6130" spans="36:38" s="368" customFormat="1" ht="14.15" customHeight="1">
      <c r="AJ6130" s="367"/>
      <c r="AL6130" s="367"/>
    </row>
    <row r="6131" spans="36:38" s="368" customFormat="1" ht="14.15" customHeight="1">
      <c r="AJ6131" s="367"/>
      <c r="AL6131" s="367"/>
    </row>
    <row r="6132" spans="36:38" s="368" customFormat="1" ht="14.15" customHeight="1">
      <c r="AJ6132" s="367"/>
      <c r="AL6132" s="367"/>
    </row>
    <row r="6133" spans="36:38" s="368" customFormat="1" ht="14.15" customHeight="1">
      <c r="AJ6133" s="367"/>
      <c r="AL6133" s="367"/>
    </row>
    <row r="6134" spans="36:38" s="368" customFormat="1" ht="14.15" customHeight="1">
      <c r="AJ6134" s="367"/>
      <c r="AL6134" s="367"/>
    </row>
    <row r="6135" spans="36:38" s="368" customFormat="1" ht="14.15" customHeight="1">
      <c r="AJ6135" s="367"/>
      <c r="AL6135" s="367"/>
    </row>
    <row r="6136" spans="36:38" s="368" customFormat="1" ht="14.15" customHeight="1">
      <c r="AJ6136" s="367"/>
      <c r="AL6136" s="367"/>
    </row>
    <row r="6137" spans="36:38" s="368" customFormat="1" ht="14.15" customHeight="1">
      <c r="AJ6137" s="367"/>
      <c r="AL6137" s="367"/>
    </row>
    <row r="6138" spans="36:38" s="368" customFormat="1" ht="14.15" customHeight="1">
      <c r="AJ6138" s="367"/>
      <c r="AL6138" s="367"/>
    </row>
    <row r="6139" spans="36:38" s="368" customFormat="1" ht="14.15" customHeight="1">
      <c r="AJ6139" s="367"/>
      <c r="AL6139" s="367"/>
    </row>
    <row r="6140" spans="36:38" s="368" customFormat="1" ht="14.15" customHeight="1">
      <c r="AJ6140" s="367"/>
      <c r="AL6140" s="367"/>
    </row>
    <row r="6141" spans="36:38" s="368" customFormat="1" ht="14.15" customHeight="1">
      <c r="AJ6141" s="367"/>
      <c r="AL6141" s="367"/>
    </row>
    <row r="6142" spans="36:38" s="368" customFormat="1" ht="14.15" customHeight="1">
      <c r="AJ6142" s="367"/>
      <c r="AL6142" s="367"/>
    </row>
    <row r="6143" spans="36:38" s="368" customFormat="1" ht="14.15" customHeight="1">
      <c r="AJ6143" s="367"/>
      <c r="AL6143" s="367"/>
    </row>
    <row r="6144" spans="36:38" s="368" customFormat="1" ht="14.15" customHeight="1">
      <c r="AJ6144" s="367"/>
      <c r="AL6144" s="367"/>
    </row>
    <row r="6145" spans="36:38" s="368" customFormat="1" ht="14.15" customHeight="1">
      <c r="AJ6145" s="367"/>
      <c r="AL6145" s="367"/>
    </row>
    <row r="6146" spans="36:38" s="368" customFormat="1" ht="14.15" customHeight="1">
      <c r="AJ6146" s="367"/>
      <c r="AL6146" s="367"/>
    </row>
    <row r="6147" spans="36:38" s="368" customFormat="1" ht="14.15" customHeight="1">
      <c r="AJ6147" s="367"/>
      <c r="AL6147" s="367"/>
    </row>
    <row r="6148" spans="36:38" s="368" customFormat="1" ht="14.15" customHeight="1">
      <c r="AJ6148" s="367"/>
      <c r="AL6148" s="367"/>
    </row>
    <row r="6149" spans="36:38" s="368" customFormat="1" ht="14.15" customHeight="1">
      <c r="AJ6149" s="367"/>
      <c r="AL6149" s="367"/>
    </row>
    <row r="6150" spans="36:38" s="368" customFormat="1" ht="14.15" customHeight="1">
      <c r="AJ6150" s="367"/>
      <c r="AL6150" s="367"/>
    </row>
    <row r="6151" spans="36:38" s="368" customFormat="1" ht="14.15" customHeight="1">
      <c r="AJ6151" s="367"/>
      <c r="AL6151" s="367"/>
    </row>
    <row r="6152" spans="36:38" s="368" customFormat="1" ht="14.15" customHeight="1">
      <c r="AJ6152" s="367"/>
      <c r="AL6152" s="367"/>
    </row>
    <row r="6153" spans="36:38" s="368" customFormat="1" ht="14.15" customHeight="1">
      <c r="AJ6153" s="367"/>
      <c r="AL6153" s="367"/>
    </row>
    <row r="6154" spans="36:38" s="368" customFormat="1" ht="14.15" customHeight="1">
      <c r="AJ6154" s="367"/>
      <c r="AL6154" s="367"/>
    </row>
    <row r="6155" spans="36:38" s="368" customFormat="1" ht="14.15" customHeight="1">
      <c r="AJ6155" s="367"/>
      <c r="AL6155" s="367"/>
    </row>
    <row r="6156" spans="36:38" s="368" customFormat="1" ht="14.15" customHeight="1">
      <c r="AJ6156" s="367"/>
      <c r="AL6156" s="367"/>
    </row>
    <row r="6157" spans="36:38" s="368" customFormat="1" ht="14.15" customHeight="1">
      <c r="AJ6157" s="367"/>
      <c r="AL6157" s="367"/>
    </row>
    <row r="6158" spans="36:38" s="368" customFormat="1" ht="14.15" customHeight="1">
      <c r="AJ6158" s="367"/>
      <c r="AL6158" s="367"/>
    </row>
    <row r="6159" spans="36:38" s="368" customFormat="1" ht="14.15" customHeight="1">
      <c r="AJ6159" s="367"/>
      <c r="AL6159" s="367"/>
    </row>
    <row r="6160" spans="36:38" s="368" customFormat="1" ht="14.15" customHeight="1">
      <c r="AJ6160" s="367"/>
      <c r="AL6160" s="367"/>
    </row>
    <row r="6161" spans="36:38" s="368" customFormat="1" ht="14.15" customHeight="1">
      <c r="AJ6161" s="367"/>
      <c r="AL6161" s="367"/>
    </row>
    <row r="6162" spans="36:38" s="368" customFormat="1" ht="14.15" customHeight="1">
      <c r="AJ6162" s="367"/>
      <c r="AL6162" s="367"/>
    </row>
    <row r="6163" spans="36:38" s="368" customFormat="1" ht="14.15" customHeight="1">
      <c r="AJ6163" s="367"/>
      <c r="AL6163" s="367"/>
    </row>
    <row r="6164" spans="36:38" s="368" customFormat="1" ht="14.15" customHeight="1">
      <c r="AJ6164" s="367"/>
      <c r="AL6164" s="367"/>
    </row>
    <row r="6165" spans="36:38" s="368" customFormat="1" ht="14.15" customHeight="1">
      <c r="AJ6165" s="367"/>
      <c r="AL6165" s="367"/>
    </row>
    <row r="6166" spans="36:38" s="368" customFormat="1" ht="14.15" customHeight="1">
      <c r="AJ6166" s="367"/>
      <c r="AL6166" s="367"/>
    </row>
    <row r="6167" spans="36:38" s="368" customFormat="1" ht="14.15" customHeight="1">
      <c r="AJ6167" s="367"/>
      <c r="AL6167" s="367"/>
    </row>
    <row r="6168" spans="36:38" s="368" customFormat="1" ht="14.15" customHeight="1">
      <c r="AJ6168" s="367"/>
      <c r="AL6168" s="367"/>
    </row>
    <row r="6169" spans="36:38" s="368" customFormat="1" ht="14.15" customHeight="1">
      <c r="AJ6169" s="367"/>
      <c r="AL6169" s="367"/>
    </row>
    <row r="6170" spans="36:38" s="368" customFormat="1" ht="14.15" customHeight="1">
      <c r="AJ6170" s="367"/>
      <c r="AL6170" s="367"/>
    </row>
    <row r="6171" spans="36:38" s="368" customFormat="1" ht="14.15" customHeight="1">
      <c r="AJ6171" s="367"/>
      <c r="AL6171" s="367"/>
    </row>
    <row r="6172" spans="36:38" s="368" customFormat="1" ht="14.15" customHeight="1">
      <c r="AJ6172" s="367"/>
      <c r="AL6172" s="367"/>
    </row>
    <row r="6173" spans="36:38" s="368" customFormat="1" ht="14.15" customHeight="1">
      <c r="AJ6173" s="367"/>
      <c r="AL6173" s="367"/>
    </row>
    <row r="6174" spans="36:38" s="368" customFormat="1" ht="14.15" customHeight="1">
      <c r="AJ6174" s="367"/>
      <c r="AL6174" s="367"/>
    </row>
    <row r="6175" spans="36:38" s="368" customFormat="1" ht="14.15" customHeight="1">
      <c r="AJ6175" s="367"/>
      <c r="AL6175" s="367"/>
    </row>
    <row r="6176" spans="36:38" s="368" customFormat="1" ht="14.15" customHeight="1">
      <c r="AJ6176" s="367"/>
      <c r="AL6176" s="367"/>
    </row>
    <row r="6177" spans="36:38" s="368" customFormat="1" ht="14.15" customHeight="1">
      <c r="AJ6177" s="367"/>
      <c r="AL6177" s="367"/>
    </row>
    <row r="6178" spans="36:38" s="368" customFormat="1" ht="14.15" customHeight="1">
      <c r="AJ6178" s="367"/>
      <c r="AL6178" s="367"/>
    </row>
    <row r="6179" spans="36:38" s="368" customFormat="1" ht="14.15" customHeight="1">
      <c r="AJ6179" s="367"/>
      <c r="AL6179" s="367"/>
    </row>
    <row r="6180" spans="36:38" s="368" customFormat="1" ht="14.15" customHeight="1">
      <c r="AJ6180" s="367"/>
      <c r="AL6180" s="367"/>
    </row>
    <row r="6181" spans="36:38" s="368" customFormat="1" ht="14.15" customHeight="1">
      <c r="AJ6181" s="367"/>
      <c r="AL6181" s="367"/>
    </row>
    <row r="6182" spans="36:38" s="368" customFormat="1" ht="14.15" customHeight="1">
      <c r="AJ6182" s="367"/>
      <c r="AL6182" s="367"/>
    </row>
    <row r="6183" spans="36:38" s="368" customFormat="1" ht="14.15" customHeight="1">
      <c r="AJ6183" s="367"/>
      <c r="AL6183" s="367"/>
    </row>
    <row r="6184" spans="36:38" s="368" customFormat="1" ht="14.15" customHeight="1">
      <c r="AJ6184" s="367"/>
      <c r="AL6184" s="367"/>
    </row>
    <row r="6185" spans="36:38" s="368" customFormat="1" ht="14.15" customHeight="1">
      <c r="AJ6185" s="367"/>
      <c r="AL6185" s="367"/>
    </row>
    <row r="6186" spans="36:38" s="368" customFormat="1" ht="14.15" customHeight="1">
      <c r="AJ6186" s="367"/>
      <c r="AL6186" s="367"/>
    </row>
    <row r="6187" spans="36:38" s="368" customFormat="1" ht="14.15" customHeight="1">
      <c r="AJ6187" s="367"/>
      <c r="AL6187" s="367"/>
    </row>
    <row r="6188" spans="36:38" s="368" customFormat="1" ht="14.15" customHeight="1">
      <c r="AJ6188" s="367"/>
      <c r="AL6188" s="367"/>
    </row>
    <row r="6189" spans="36:38" s="368" customFormat="1" ht="14.15" customHeight="1">
      <c r="AJ6189" s="367"/>
      <c r="AL6189" s="367"/>
    </row>
    <row r="6190" spans="36:38" s="368" customFormat="1" ht="14.15" customHeight="1">
      <c r="AJ6190" s="367"/>
      <c r="AL6190" s="367"/>
    </row>
    <row r="6191" spans="36:38" s="368" customFormat="1" ht="14.15" customHeight="1">
      <c r="AJ6191" s="367"/>
      <c r="AL6191" s="367"/>
    </row>
    <row r="6192" spans="36:38" s="368" customFormat="1" ht="14.15" customHeight="1">
      <c r="AJ6192" s="367"/>
      <c r="AL6192" s="367"/>
    </row>
    <row r="6193" spans="36:38" s="368" customFormat="1" ht="14.15" customHeight="1">
      <c r="AJ6193" s="367"/>
      <c r="AL6193" s="367"/>
    </row>
    <row r="6194" spans="36:38" s="368" customFormat="1" ht="14.15" customHeight="1">
      <c r="AJ6194" s="367"/>
      <c r="AL6194" s="367"/>
    </row>
    <row r="6195" spans="36:38" s="368" customFormat="1" ht="14.15" customHeight="1">
      <c r="AJ6195" s="367"/>
      <c r="AL6195" s="367"/>
    </row>
    <row r="6196" spans="36:38" s="368" customFormat="1" ht="14.15" customHeight="1">
      <c r="AJ6196" s="367"/>
      <c r="AL6196" s="367"/>
    </row>
    <row r="6197" spans="36:38" s="368" customFormat="1" ht="14.15" customHeight="1">
      <c r="AJ6197" s="367"/>
      <c r="AL6197" s="367"/>
    </row>
    <row r="6198" spans="36:38" s="368" customFormat="1" ht="14.15" customHeight="1">
      <c r="AJ6198" s="367"/>
      <c r="AL6198" s="367"/>
    </row>
    <row r="6199" spans="36:38" s="368" customFormat="1" ht="14.15" customHeight="1">
      <c r="AJ6199" s="367"/>
      <c r="AL6199" s="367"/>
    </row>
    <row r="6200" spans="36:38" s="368" customFormat="1" ht="14.15" customHeight="1">
      <c r="AJ6200" s="367"/>
      <c r="AL6200" s="367"/>
    </row>
    <row r="6201" spans="36:38" s="368" customFormat="1" ht="14.15" customHeight="1">
      <c r="AJ6201" s="367"/>
      <c r="AL6201" s="367"/>
    </row>
    <row r="6202" spans="36:38" s="368" customFormat="1" ht="14.15" customHeight="1">
      <c r="AJ6202" s="367"/>
      <c r="AL6202" s="367"/>
    </row>
    <row r="6203" spans="36:38" s="368" customFormat="1" ht="14.15" customHeight="1">
      <c r="AJ6203" s="367"/>
      <c r="AL6203" s="367"/>
    </row>
    <row r="6204" spans="36:38" s="368" customFormat="1" ht="14.15" customHeight="1">
      <c r="AJ6204" s="367"/>
      <c r="AL6204" s="367"/>
    </row>
    <row r="6205" spans="36:38" s="368" customFormat="1" ht="14.15" customHeight="1">
      <c r="AJ6205" s="367"/>
      <c r="AL6205" s="367"/>
    </row>
    <row r="6206" spans="36:38" s="368" customFormat="1" ht="14.15" customHeight="1">
      <c r="AJ6206" s="367"/>
      <c r="AL6206" s="367"/>
    </row>
    <row r="6207" spans="36:38" s="368" customFormat="1" ht="14.15" customHeight="1">
      <c r="AJ6207" s="367"/>
      <c r="AL6207" s="367"/>
    </row>
    <row r="6208" spans="36:38" s="368" customFormat="1" ht="14.15" customHeight="1">
      <c r="AJ6208" s="367"/>
      <c r="AL6208" s="367"/>
    </row>
    <row r="6209" spans="36:38" s="368" customFormat="1" ht="14.15" customHeight="1">
      <c r="AJ6209" s="367"/>
      <c r="AL6209" s="367"/>
    </row>
    <row r="6210" spans="36:38" s="368" customFormat="1" ht="14.15" customHeight="1">
      <c r="AJ6210" s="367"/>
      <c r="AL6210" s="367"/>
    </row>
    <row r="6211" spans="36:38" s="368" customFormat="1" ht="14.15" customHeight="1">
      <c r="AJ6211" s="367"/>
      <c r="AL6211" s="367"/>
    </row>
    <row r="6212" spans="36:38" s="368" customFormat="1" ht="14.15" customHeight="1">
      <c r="AJ6212" s="367"/>
      <c r="AL6212" s="367"/>
    </row>
    <row r="6213" spans="36:38" s="368" customFormat="1" ht="14.15" customHeight="1">
      <c r="AJ6213" s="367"/>
      <c r="AL6213" s="367"/>
    </row>
    <row r="6214" spans="36:38" s="368" customFormat="1" ht="14.15" customHeight="1">
      <c r="AJ6214" s="367"/>
      <c r="AL6214" s="367"/>
    </row>
    <row r="6215" spans="36:38" s="368" customFormat="1" ht="14.15" customHeight="1">
      <c r="AJ6215" s="367"/>
      <c r="AL6215" s="367"/>
    </row>
    <row r="6216" spans="36:38" s="368" customFormat="1" ht="14.15" customHeight="1">
      <c r="AJ6216" s="367"/>
      <c r="AL6216" s="367"/>
    </row>
    <row r="6217" spans="36:38" s="368" customFormat="1" ht="14.15" customHeight="1">
      <c r="AJ6217" s="367"/>
      <c r="AL6217" s="367"/>
    </row>
    <row r="6218" spans="36:38" s="368" customFormat="1" ht="14.15" customHeight="1">
      <c r="AJ6218" s="367"/>
      <c r="AL6218" s="367"/>
    </row>
    <row r="6219" spans="36:38" s="368" customFormat="1" ht="14.15" customHeight="1">
      <c r="AJ6219" s="367"/>
      <c r="AL6219" s="367"/>
    </row>
    <row r="6220" spans="36:38" s="368" customFormat="1" ht="14.15" customHeight="1">
      <c r="AJ6220" s="367"/>
      <c r="AL6220" s="367"/>
    </row>
    <row r="6221" spans="36:38" s="368" customFormat="1" ht="14.15" customHeight="1">
      <c r="AJ6221" s="367"/>
      <c r="AL6221" s="367"/>
    </row>
    <row r="6222" spans="36:38" s="368" customFormat="1" ht="14.15" customHeight="1">
      <c r="AJ6222" s="367"/>
      <c r="AL6222" s="367"/>
    </row>
    <row r="6223" spans="36:38" s="368" customFormat="1" ht="14.15" customHeight="1">
      <c r="AJ6223" s="367"/>
      <c r="AL6223" s="367"/>
    </row>
    <row r="6224" spans="36:38" s="368" customFormat="1" ht="14.15" customHeight="1">
      <c r="AJ6224" s="367"/>
      <c r="AL6224" s="367"/>
    </row>
    <row r="6225" spans="36:38" s="368" customFormat="1" ht="14.15" customHeight="1">
      <c r="AJ6225" s="367"/>
      <c r="AL6225" s="367"/>
    </row>
    <row r="6226" spans="36:38" s="368" customFormat="1" ht="14.15" customHeight="1">
      <c r="AJ6226" s="367"/>
      <c r="AL6226" s="367"/>
    </row>
    <row r="6227" spans="36:38" s="368" customFormat="1" ht="14.15" customHeight="1">
      <c r="AJ6227" s="367"/>
      <c r="AL6227" s="367"/>
    </row>
    <row r="6228" spans="36:38" s="368" customFormat="1" ht="14.15" customHeight="1">
      <c r="AJ6228" s="367"/>
      <c r="AL6228" s="367"/>
    </row>
    <row r="6229" spans="36:38" s="368" customFormat="1" ht="14.15" customHeight="1">
      <c r="AJ6229" s="367"/>
      <c r="AL6229" s="367"/>
    </row>
    <row r="6230" spans="36:38" s="368" customFormat="1" ht="14.15" customHeight="1">
      <c r="AJ6230" s="367"/>
      <c r="AL6230" s="367"/>
    </row>
    <row r="6231" spans="36:38" s="368" customFormat="1" ht="14.15" customHeight="1">
      <c r="AJ6231" s="367"/>
      <c r="AL6231" s="367"/>
    </row>
    <row r="6232" spans="36:38" s="368" customFormat="1" ht="14.15" customHeight="1">
      <c r="AJ6232" s="367"/>
      <c r="AL6232" s="367"/>
    </row>
    <row r="6233" spans="36:38" s="368" customFormat="1" ht="14.15" customHeight="1">
      <c r="AJ6233" s="367"/>
      <c r="AL6233" s="367"/>
    </row>
    <row r="6234" spans="36:38" s="368" customFormat="1" ht="14.15" customHeight="1">
      <c r="AJ6234" s="367"/>
      <c r="AL6234" s="367"/>
    </row>
    <row r="6235" spans="36:38" s="368" customFormat="1" ht="14.15" customHeight="1">
      <c r="AJ6235" s="367"/>
      <c r="AL6235" s="367"/>
    </row>
    <row r="6236" spans="36:38" s="368" customFormat="1" ht="14.15" customHeight="1">
      <c r="AJ6236" s="367"/>
      <c r="AL6236" s="367"/>
    </row>
    <row r="6237" spans="36:38" s="368" customFormat="1" ht="14.15" customHeight="1">
      <c r="AJ6237" s="367"/>
      <c r="AL6237" s="367"/>
    </row>
    <row r="6238" spans="36:38" s="368" customFormat="1" ht="14.15" customHeight="1">
      <c r="AJ6238" s="367"/>
      <c r="AL6238" s="367"/>
    </row>
    <row r="6239" spans="36:38" s="368" customFormat="1" ht="14.15" customHeight="1">
      <c r="AJ6239" s="367"/>
      <c r="AL6239" s="367"/>
    </row>
    <row r="6240" spans="36:38" s="368" customFormat="1" ht="14.15" customHeight="1">
      <c r="AJ6240" s="367"/>
      <c r="AL6240" s="367"/>
    </row>
    <row r="6241" spans="36:38" s="368" customFormat="1" ht="14.15" customHeight="1">
      <c r="AJ6241" s="367"/>
      <c r="AL6241" s="367"/>
    </row>
    <row r="6242" spans="36:38" s="368" customFormat="1" ht="14.15" customHeight="1">
      <c r="AJ6242" s="367"/>
      <c r="AL6242" s="367"/>
    </row>
    <row r="6243" spans="36:38" s="368" customFormat="1" ht="14.15" customHeight="1">
      <c r="AJ6243" s="367"/>
      <c r="AL6243" s="367"/>
    </row>
    <row r="6244" spans="36:38" s="368" customFormat="1" ht="14.15" customHeight="1">
      <c r="AJ6244" s="367"/>
      <c r="AL6244" s="367"/>
    </row>
    <row r="6245" spans="36:38" s="368" customFormat="1" ht="14.15" customHeight="1">
      <c r="AJ6245" s="367"/>
      <c r="AL6245" s="367"/>
    </row>
    <row r="6246" spans="36:38" s="368" customFormat="1" ht="14.15" customHeight="1">
      <c r="AJ6246" s="367"/>
      <c r="AL6246" s="367"/>
    </row>
    <row r="6247" spans="36:38" s="368" customFormat="1" ht="14.15" customHeight="1">
      <c r="AJ6247" s="367"/>
      <c r="AL6247" s="367"/>
    </row>
    <row r="6248" spans="36:38" s="368" customFormat="1" ht="14.15" customHeight="1">
      <c r="AJ6248" s="367"/>
      <c r="AL6248" s="367"/>
    </row>
    <row r="6249" spans="36:38" s="368" customFormat="1" ht="14.15" customHeight="1">
      <c r="AJ6249" s="367"/>
      <c r="AL6249" s="367"/>
    </row>
    <row r="6250" spans="36:38" s="368" customFormat="1" ht="14.15" customHeight="1">
      <c r="AJ6250" s="367"/>
      <c r="AL6250" s="367"/>
    </row>
    <row r="6251" spans="36:38" s="368" customFormat="1" ht="14.15" customHeight="1">
      <c r="AJ6251" s="367"/>
      <c r="AL6251" s="367"/>
    </row>
    <row r="6252" spans="36:38" s="368" customFormat="1" ht="14.15" customHeight="1">
      <c r="AJ6252" s="367"/>
      <c r="AL6252" s="367"/>
    </row>
    <row r="6253" spans="36:38" s="368" customFormat="1" ht="14.15" customHeight="1">
      <c r="AJ6253" s="367"/>
      <c r="AL6253" s="367"/>
    </row>
    <row r="6254" spans="36:38" s="368" customFormat="1" ht="14.15" customHeight="1">
      <c r="AJ6254" s="367"/>
      <c r="AL6254" s="367"/>
    </row>
    <row r="6255" spans="36:38" s="368" customFormat="1" ht="14.15" customHeight="1">
      <c r="AJ6255" s="367"/>
      <c r="AL6255" s="367"/>
    </row>
    <row r="6256" spans="36:38" s="368" customFormat="1" ht="14.15" customHeight="1">
      <c r="AJ6256" s="367"/>
      <c r="AL6256" s="367"/>
    </row>
    <row r="6257" spans="36:38" s="368" customFormat="1" ht="14.15" customHeight="1">
      <c r="AJ6257" s="367"/>
      <c r="AL6257" s="367"/>
    </row>
    <row r="6258" spans="36:38" s="368" customFormat="1" ht="14.15" customHeight="1">
      <c r="AJ6258" s="367"/>
      <c r="AL6258" s="367"/>
    </row>
    <row r="6259" spans="36:38" s="368" customFormat="1" ht="14.15" customHeight="1">
      <c r="AJ6259" s="367"/>
      <c r="AL6259" s="367"/>
    </row>
    <row r="6260" spans="36:38" s="368" customFormat="1" ht="14.15" customHeight="1">
      <c r="AJ6260" s="367"/>
      <c r="AL6260" s="367"/>
    </row>
    <row r="6261" spans="36:38" s="368" customFormat="1" ht="14.15" customHeight="1">
      <c r="AJ6261" s="367"/>
      <c r="AL6261" s="367"/>
    </row>
    <row r="6262" spans="36:38" s="368" customFormat="1" ht="14.15" customHeight="1">
      <c r="AJ6262" s="367"/>
      <c r="AL6262" s="367"/>
    </row>
    <row r="6263" spans="36:38" s="368" customFormat="1" ht="14.15" customHeight="1">
      <c r="AJ6263" s="367"/>
      <c r="AL6263" s="367"/>
    </row>
    <row r="6264" spans="36:38" s="368" customFormat="1" ht="14.15" customHeight="1">
      <c r="AJ6264" s="367"/>
      <c r="AL6264" s="367"/>
    </row>
    <row r="6265" spans="36:38" s="368" customFormat="1" ht="14.15" customHeight="1">
      <c r="AJ6265" s="367"/>
      <c r="AL6265" s="367"/>
    </row>
    <row r="6266" spans="36:38" s="368" customFormat="1" ht="14.15" customHeight="1">
      <c r="AJ6266" s="367"/>
      <c r="AL6266" s="367"/>
    </row>
    <row r="6267" spans="36:38" s="368" customFormat="1" ht="14.15" customHeight="1">
      <c r="AJ6267" s="367"/>
      <c r="AL6267" s="367"/>
    </row>
    <row r="6268" spans="36:38" s="368" customFormat="1" ht="14.15" customHeight="1">
      <c r="AJ6268" s="367"/>
      <c r="AL6268" s="367"/>
    </row>
    <row r="6269" spans="36:38" s="368" customFormat="1" ht="14.15" customHeight="1">
      <c r="AJ6269" s="367"/>
      <c r="AL6269" s="367"/>
    </row>
    <row r="6270" spans="36:38" s="368" customFormat="1" ht="14.15" customHeight="1">
      <c r="AJ6270" s="367"/>
      <c r="AL6270" s="367"/>
    </row>
    <row r="6271" spans="36:38" s="368" customFormat="1" ht="14.15" customHeight="1">
      <c r="AJ6271" s="367"/>
      <c r="AL6271" s="367"/>
    </row>
    <row r="6272" spans="36:38" s="368" customFormat="1" ht="14.15" customHeight="1">
      <c r="AJ6272" s="367"/>
      <c r="AL6272" s="367"/>
    </row>
    <row r="6273" spans="36:38" s="368" customFormat="1" ht="14.15" customHeight="1">
      <c r="AJ6273" s="367"/>
      <c r="AL6273" s="367"/>
    </row>
    <row r="6274" spans="36:38" s="368" customFormat="1" ht="14.15" customHeight="1">
      <c r="AJ6274" s="367"/>
      <c r="AL6274" s="367"/>
    </row>
    <row r="6275" spans="36:38" s="368" customFormat="1" ht="14.15" customHeight="1">
      <c r="AJ6275" s="367"/>
      <c r="AL6275" s="367"/>
    </row>
    <row r="6276" spans="36:38" s="368" customFormat="1" ht="14.15" customHeight="1">
      <c r="AJ6276" s="367"/>
      <c r="AL6276" s="367"/>
    </row>
    <row r="6277" spans="36:38" s="368" customFormat="1" ht="14.15" customHeight="1">
      <c r="AJ6277" s="367"/>
      <c r="AL6277" s="367"/>
    </row>
    <row r="6278" spans="36:38" s="368" customFormat="1" ht="14.15" customHeight="1">
      <c r="AJ6278" s="367"/>
      <c r="AL6278" s="367"/>
    </row>
    <row r="6279" spans="36:38" s="368" customFormat="1" ht="14.15" customHeight="1">
      <c r="AJ6279" s="367"/>
      <c r="AL6279" s="367"/>
    </row>
    <row r="6280" spans="36:38" s="368" customFormat="1" ht="14.15" customHeight="1">
      <c r="AJ6280" s="367"/>
      <c r="AL6280" s="367"/>
    </row>
    <row r="6281" spans="36:38" s="368" customFormat="1" ht="14.15" customHeight="1">
      <c r="AJ6281" s="367"/>
      <c r="AL6281" s="367"/>
    </row>
    <row r="6282" spans="36:38" s="368" customFormat="1" ht="14.15" customHeight="1">
      <c r="AJ6282" s="367"/>
      <c r="AL6282" s="367"/>
    </row>
    <row r="6283" spans="36:38" s="368" customFormat="1" ht="14.15" customHeight="1">
      <c r="AJ6283" s="367"/>
      <c r="AL6283" s="367"/>
    </row>
    <row r="6284" spans="36:38" s="368" customFormat="1" ht="14.15" customHeight="1">
      <c r="AJ6284" s="367"/>
      <c r="AL6284" s="367"/>
    </row>
    <row r="6285" spans="36:38" s="368" customFormat="1" ht="14.15" customHeight="1">
      <c r="AJ6285" s="367"/>
      <c r="AL6285" s="367"/>
    </row>
    <row r="6286" spans="36:38" s="368" customFormat="1" ht="14.15" customHeight="1">
      <c r="AJ6286" s="367"/>
      <c r="AL6286" s="367"/>
    </row>
    <row r="6287" spans="36:38" s="368" customFormat="1" ht="14.15" customHeight="1">
      <c r="AJ6287" s="367"/>
      <c r="AL6287" s="367"/>
    </row>
    <row r="6288" spans="36:38" s="368" customFormat="1" ht="14.15" customHeight="1">
      <c r="AJ6288" s="367"/>
      <c r="AL6288" s="367"/>
    </row>
    <row r="6289" spans="36:38" s="368" customFormat="1" ht="14.15" customHeight="1">
      <c r="AJ6289" s="367"/>
      <c r="AL6289" s="367"/>
    </row>
    <row r="6290" spans="36:38" s="368" customFormat="1" ht="14.15" customHeight="1">
      <c r="AJ6290" s="367"/>
      <c r="AL6290" s="367"/>
    </row>
    <row r="6291" spans="36:38" s="368" customFormat="1" ht="14.15" customHeight="1">
      <c r="AJ6291" s="367"/>
      <c r="AL6291" s="367"/>
    </row>
    <row r="6292" spans="36:38" s="368" customFormat="1" ht="14.15" customHeight="1">
      <c r="AJ6292" s="367"/>
      <c r="AL6292" s="367"/>
    </row>
    <row r="6293" spans="36:38" s="368" customFormat="1" ht="14.15" customHeight="1">
      <c r="AJ6293" s="367"/>
      <c r="AL6293" s="367"/>
    </row>
    <row r="6294" spans="36:38" s="368" customFormat="1" ht="14.15" customHeight="1">
      <c r="AJ6294" s="367"/>
      <c r="AL6294" s="367"/>
    </row>
    <row r="6295" spans="36:38" s="368" customFormat="1" ht="14.15" customHeight="1">
      <c r="AJ6295" s="367"/>
      <c r="AL6295" s="367"/>
    </row>
    <row r="6296" spans="36:38" s="368" customFormat="1" ht="14.15" customHeight="1">
      <c r="AJ6296" s="367"/>
      <c r="AL6296" s="367"/>
    </row>
    <row r="6297" spans="36:38" s="368" customFormat="1" ht="14.15" customHeight="1">
      <c r="AJ6297" s="367"/>
      <c r="AL6297" s="367"/>
    </row>
    <row r="6298" spans="36:38" s="368" customFormat="1" ht="14.15" customHeight="1">
      <c r="AJ6298" s="367"/>
      <c r="AL6298" s="367"/>
    </row>
    <row r="6299" spans="36:38" s="368" customFormat="1" ht="14.15" customHeight="1">
      <c r="AJ6299" s="367"/>
      <c r="AL6299" s="367"/>
    </row>
    <row r="6300" spans="36:38" s="368" customFormat="1" ht="14.15" customHeight="1">
      <c r="AJ6300" s="367"/>
      <c r="AL6300" s="367"/>
    </row>
    <row r="6301" spans="36:38" s="368" customFormat="1" ht="14.15" customHeight="1">
      <c r="AJ6301" s="367"/>
      <c r="AL6301" s="367"/>
    </row>
    <row r="6302" spans="36:38" s="368" customFormat="1" ht="14.15" customHeight="1">
      <c r="AJ6302" s="367"/>
      <c r="AL6302" s="367"/>
    </row>
    <row r="6303" spans="36:38" s="368" customFormat="1" ht="14.15" customHeight="1">
      <c r="AJ6303" s="367"/>
      <c r="AL6303" s="367"/>
    </row>
    <row r="6304" spans="36:38" s="368" customFormat="1" ht="14.15" customHeight="1">
      <c r="AJ6304" s="367"/>
      <c r="AL6304" s="367"/>
    </row>
    <row r="6305" spans="36:38" s="368" customFormat="1" ht="14.15" customHeight="1">
      <c r="AJ6305" s="367"/>
      <c r="AL6305" s="367"/>
    </row>
    <row r="6306" spans="36:38" s="368" customFormat="1" ht="14.15" customHeight="1">
      <c r="AJ6306" s="367"/>
      <c r="AL6306" s="367"/>
    </row>
    <row r="6307" spans="36:38" s="368" customFormat="1" ht="14.15" customHeight="1">
      <c r="AJ6307" s="367"/>
      <c r="AL6307" s="367"/>
    </row>
    <row r="6308" spans="36:38" s="368" customFormat="1" ht="14.15" customHeight="1">
      <c r="AJ6308" s="367"/>
      <c r="AL6308" s="367"/>
    </row>
    <row r="6309" spans="36:38" s="368" customFormat="1" ht="14.15" customHeight="1">
      <c r="AJ6309" s="367"/>
      <c r="AL6309" s="367"/>
    </row>
    <row r="6310" spans="36:38" s="368" customFormat="1" ht="14.15" customHeight="1">
      <c r="AJ6310" s="367"/>
      <c r="AL6310" s="367"/>
    </row>
    <row r="6311" spans="36:38" s="368" customFormat="1" ht="14.15" customHeight="1">
      <c r="AJ6311" s="367"/>
      <c r="AL6311" s="367"/>
    </row>
    <row r="6312" spans="36:38" s="368" customFormat="1" ht="14.15" customHeight="1">
      <c r="AJ6312" s="367"/>
      <c r="AL6312" s="367"/>
    </row>
    <row r="6313" spans="36:38" s="368" customFormat="1" ht="14.15" customHeight="1">
      <c r="AJ6313" s="367"/>
      <c r="AL6313" s="367"/>
    </row>
    <row r="6314" spans="36:38" s="368" customFormat="1" ht="14.15" customHeight="1">
      <c r="AJ6314" s="367"/>
      <c r="AL6314" s="367"/>
    </row>
    <row r="6315" spans="36:38" s="368" customFormat="1" ht="14.15" customHeight="1">
      <c r="AJ6315" s="367"/>
      <c r="AL6315" s="367"/>
    </row>
    <row r="6316" spans="36:38" s="368" customFormat="1" ht="14.15" customHeight="1">
      <c r="AJ6316" s="367"/>
      <c r="AL6316" s="367"/>
    </row>
    <row r="6317" spans="36:38" s="368" customFormat="1" ht="14.15" customHeight="1">
      <c r="AJ6317" s="367"/>
      <c r="AL6317" s="367"/>
    </row>
    <row r="6318" spans="36:38" s="368" customFormat="1" ht="14.15" customHeight="1">
      <c r="AJ6318" s="367"/>
      <c r="AL6318" s="367"/>
    </row>
    <row r="6319" spans="36:38" s="368" customFormat="1" ht="14.15" customHeight="1">
      <c r="AJ6319" s="367"/>
      <c r="AL6319" s="367"/>
    </row>
    <row r="6320" spans="36:38" s="368" customFormat="1" ht="14.15" customHeight="1">
      <c r="AJ6320" s="367"/>
      <c r="AL6320" s="367"/>
    </row>
    <row r="6321" spans="36:38" s="368" customFormat="1" ht="14.15" customHeight="1">
      <c r="AJ6321" s="367"/>
      <c r="AL6321" s="367"/>
    </row>
    <row r="6322" spans="36:38" s="368" customFormat="1" ht="14.15" customHeight="1">
      <c r="AJ6322" s="367"/>
      <c r="AL6322" s="367"/>
    </row>
    <row r="6323" spans="36:38" s="368" customFormat="1" ht="14.15" customHeight="1">
      <c r="AJ6323" s="367"/>
      <c r="AL6323" s="367"/>
    </row>
    <row r="6324" spans="36:38" s="368" customFormat="1" ht="14.15" customHeight="1">
      <c r="AJ6324" s="367"/>
      <c r="AL6324" s="367"/>
    </row>
    <row r="6325" spans="36:38" s="368" customFormat="1" ht="14.15" customHeight="1">
      <c r="AJ6325" s="367"/>
      <c r="AL6325" s="367"/>
    </row>
    <row r="6326" spans="36:38" s="368" customFormat="1" ht="14.15" customHeight="1">
      <c r="AJ6326" s="367"/>
      <c r="AL6326" s="367"/>
    </row>
    <row r="6327" spans="36:38" s="368" customFormat="1" ht="14.15" customHeight="1">
      <c r="AJ6327" s="367"/>
      <c r="AL6327" s="367"/>
    </row>
    <row r="6328" spans="36:38" s="368" customFormat="1" ht="14.15" customHeight="1">
      <c r="AJ6328" s="367"/>
      <c r="AL6328" s="367"/>
    </row>
    <row r="6329" spans="36:38" s="368" customFormat="1" ht="14.15" customHeight="1">
      <c r="AJ6329" s="367"/>
      <c r="AL6329" s="367"/>
    </row>
    <row r="6330" spans="36:38" s="368" customFormat="1" ht="14.15" customHeight="1">
      <c r="AJ6330" s="367"/>
      <c r="AL6330" s="367"/>
    </row>
    <row r="6331" spans="36:38" s="368" customFormat="1" ht="14.15" customHeight="1">
      <c r="AJ6331" s="367"/>
      <c r="AL6331" s="367"/>
    </row>
    <row r="6332" spans="36:38" s="368" customFormat="1" ht="14.15" customHeight="1">
      <c r="AJ6332" s="367"/>
      <c r="AL6332" s="367"/>
    </row>
    <row r="6333" spans="36:38" s="368" customFormat="1" ht="14.15" customHeight="1">
      <c r="AJ6333" s="367"/>
      <c r="AL6333" s="367"/>
    </row>
    <row r="6334" spans="36:38" s="368" customFormat="1" ht="14.15" customHeight="1">
      <c r="AJ6334" s="367"/>
      <c r="AL6334" s="367"/>
    </row>
    <row r="6335" spans="36:38" s="368" customFormat="1" ht="14.15" customHeight="1">
      <c r="AJ6335" s="367"/>
      <c r="AL6335" s="367"/>
    </row>
    <row r="6336" spans="36:38" s="368" customFormat="1" ht="14.15" customHeight="1">
      <c r="AJ6336" s="367"/>
      <c r="AL6336" s="367"/>
    </row>
    <row r="6337" spans="36:38" s="368" customFormat="1" ht="14.15" customHeight="1">
      <c r="AJ6337" s="367"/>
      <c r="AL6337" s="367"/>
    </row>
    <row r="6338" spans="36:38" s="368" customFormat="1" ht="14.15" customHeight="1">
      <c r="AJ6338" s="367"/>
      <c r="AL6338" s="367"/>
    </row>
    <row r="6339" spans="36:38" s="368" customFormat="1" ht="14.15" customHeight="1">
      <c r="AJ6339" s="367"/>
      <c r="AL6339" s="367"/>
    </row>
    <row r="6340" spans="36:38" s="368" customFormat="1" ht="14.15" customHeight="1">
      <c r="AJ6340" s="367"/>
      <c r="AL6340" s="367"/>
    </row>
    <row r="6341" spans="36:38" s="368" customFormat="1" ht="14.15" customHeight="1">
      <c r="AJ6341" s="367"/>
      <c r="AL6341" s="367"/>
    </row>
    <row r="6342" spans="36:38" s="368" customFormat="1" ht="14.15" customHeight="1">
      <c r="AJ6342" s="367"/>
      <c r="AL6342" s="367"/>
    </row>
    <row r="6343" spans="36:38" s="368" customFormat="1" ht="14.15" customHeight="1">
      <c r="AJ6343" s="367"/>
      <c r="AL6343" s="367"/>
    </row>
    <row r="6344" spans="36:38" s="368" customFormat="1" ht="14.15" customHeight="1">
      <c r="AJ6344" s="367"/>
      <c r="AL6344" s="367"/>
    </row>
    <row r="6345" spans="36:38" s="368" customFormat="1" ht="14.15" customHeight="1">
      <c r="AJ6345" s="367"/>
      <c r="AL6345" s="367"/>
    </row>
    <row r="6346" spans="36:38" s="368" customFormat="1" ht="14.15" customHeight="1">
      <c r="AJ6346" s="367"/>
      <c r="AL6346" s="367"/>
    </row>
    <row r="6347" spans="36:38" s="368" customFormat="1" ht="14.15" customHeight="1">
      <c r="AJ6347" s="367"/>
      <c r="AL6347" s="367"/>
    </row>
    <row r="6348" spans="36:38" s="368" customFormat="1" ht="14.15" customHeight="1">
      <c r="AJ6348" s="367"/>
      <c r="AL6348" s="367"/>
    </row>
    <row r="6349" spans="36:38" s="368" customFormat="1" ht="14.15" customHeight="1">
      <c r="AJ6349" s="367"/>
      <c r="AL6349" s="367"/>
    </row>
    <row r="6350" spans="36:38" s="368" customFormat="1" ht="14.15" customHeight="1">
      <c r="AJ6350" s="367"/>
      <c r="AL6350" s="367"/>
    </row>
    <row r="6351" spans="36:38" s="368" customFormat="1" ht="14.15" customHeight="1">
      <c r="AJ6351" s="367"/>
      <c r="AL6351" s="367"/>
    </row>
    <row r="6352" spans="36:38" s="368" customFormat="1" ht="14.15" customHeight="1">
      <c r="AJ6352" s="367"/>
      <c r="AL6352" s="367"/>
    </row>
    <row r="6353" spans="36:38" s="368" customFormat="1" ht="14.15" customHeight="1">
      <c r="AJ6353" s="367"/>
      <c r="AL6353" s="367"/>
    </row>
    <row r="6354" spans="36:38" s="368" customFormat="1" ht="14.15" customHeight="1">
      <c r="AJ6354" s="367"/>
      <c r="AL6354" s="367"/>
    </row>
    <row r="6355" spans="36:38" s="368" customFormat="1" ht="14.15" customHeight="1">
      <c r="AJ6355" s="367"/>
      <c r="AL6355" s="367"/>
    </row>
    <row r="6356" spans="36:38" s="368" customFormat="1" ht="14.15" customHeight="1">
      <c r="AJ6356" s="367"/>
      <c r="AL6356" s="367"/>
    </row>
    <row r="6357" spans="36:38" s="368" customFormat="1" ht="14.15" customHeight="1">
      <c r="AJ6357" s="367"/>
      <c r="AL6357" s="367"/>
    </row>
    <row r="6358" spans="36:38" s="368" customFormat="1" ht="14.15" customHeight="1">
      <c r="AJ6358" s="367"/>
      <c r="AL6358" s="367"/>
    </row>
    <row r="6359" spans="36:38" s="368" customFormat="1" ht="14.15" customHeight="1">
      <c r="AJ6359" s="367"/>
      <c r="AL6359" s="367"/>
    </row>
    <row r="6360" spans="36:38" s="368" customFormat="1" ht="14.15" customHeight="1">
      <c r="AJ6360" s="367"/>
      <c r="AL6360" s="367"/>
    </row>
    <row r="6361" spans="36:38" s="368" customFormat="1" ht="14.15" customHeight="1">
      <c r="AJ6361" s="367"/>
      <c r="AL6361" s="367"/>
    </row>
    <row r="6362" spans="36:38" s="368" customFormat="1" ht="14.15" customHeight="1">
      <c r="AJ6362" s="367"/>
      <c r="AL6362" s="367"/>
    </row>
    <row r="6363" spans="36:38" s="368" customFormat="1" ht="14.15" customHeight="1">
      <c r="AJ6363" s="367"/>
      <c r="AL6363" s="367"/>
    </row>
    <row r="6364" spans="36:38" s="368" customFormat="1" ht="14.15" customHeight="1">
      <c r="AJ6364" s="367"/>
      <c r="AL6364" s="367"/>
    </row>
    <row r="6365" spans="36:38" s="368" customFormat="1" ht="14.15" customHeight="1">
      <c r="AJ6365" s="367"/>
      <c r="AL6365" s="367"/>
    </row>
    <row r="6366" spans="36:38" s="368" customFormat="1" ht="14.15" customHeight="1">
      <c r="AJ6366" s="367"/>
      <c r="AL6366" s="367"/>
    </row>
    <row r="6367" spans="36:38" s="368" customFormat="1" ht="14.15" customHeight="1">
      <c r="AJ6367" s="367"/>
      <c r="AL6367" s="367"/>
    </row>
    <row r="6368" spans="36:38" s="368" customFormat="1" ht="14.15" customHeight="1">
      <c r="AJ6368" s="367"/>
      <c r="AL6368" s="367"/>
    </row>
    <row r="6369" spans="36:38" s="368" customFormat="1" ht="14.15" customHeight="1">
      <c r="AJ6369" s="367"/>
      <c r="AL6369" s="367"/>
    </row>
    <row r="6370" spans="36:38" s="368" customFormat="1" ht="14.15" customHeight="1">
      <c r="AJ6370" s="367"/>
      <c r="AL6370" s="367"/>
    </row>
    <row r="6371" spans="36:38" s="368" customFormat="1" ht="14.15" customHeight="1">
      <c r="AJ6371" s="367"/>
      <c r="AL6371" s="367"/>
    </row>
    <row r="6372" spans="36:38" s="368" customFormat="1" ht="14.15" customHeight="1">
      <c r="AJ6372" s="367"/>
      <c r="AL6372" s="367"/>
    </row>
    <row r="6373" spans="36:38" s="368" customFormat="1" ht="14.15" customHeight="1">
      <c r="AJ6373" s="367"/>
      <c r="AL6373" s="367"/>
    </row>
    <row r="6374" spans="36:38" s="368" customFormat="1" ht="14.15" customHeight="1">
      <c r="AJ6374" s="367"/>
      <c r="AL6374" s="367"/>
    </row>
    <row r="6375" spans="36:38" s="368" customFormat="1" ht="14.15" customHeight="1">
      <c r="AJ6375" s="367"/>
      <c r="AL6375" s="367"/>
    </row>
    <row r="6376" spans="36:38" s="368" customFormat="1" ht="14.15" customHeight="1">
      <c r="AJ6376" s="367"/>
      <c r="AL6376" s="367"/>
    </row>
    <row r="6377" spans="36:38" s="368" customFormat="1" ht="14.15" customHeight="1">
      <c r="AJ6377" s="367"/>
      <c r="AL6377" s="367"/>
    </row>
    <row r="6378" spans="36:38" s="368" customFormat="1" ht="14.15" customHeight="1">
      <c r="AJ6378" s="367"/>
      <c r="AL6378" s="367"/>
    </row>
    <row r="6379" spans="36:38" s="368" customFormat="1" ht="14.15" customHeight="1">
      <c r="AJ6379" s="367"/>
      <c r="AL6379" s="367"/>
    </row>
    <row r="6380" spans="36:38" s="368" customFormat="1" ht="14.15" customHeight="1">
      <c r="AJ6380" s="367"/>
      <c r="AL6380" s="367"/>
    </row>
    <row r="6381" spans="36:38" s="368" customFormat="1" ht="14.15" customHeight="1">
      <c r="AJ6381" s="367"/>
      <c r="AL6381" s="367"/>
    </row>
    <row r="6382" spans="36:38" s="368" customFormat="1" ht="14.15" customHeight="1">
      <c r="AJ6382" s="367"/>
      <c r="AL6382" s="367"/>
    </row>
    <row r="6383" spans="36:38" s="368" customFormat="1" ht="14.15" customHeight="1">
      <c r="AJ6383" s="367"/>
      <c r="AL6383" s="367"/>
    </row>
    <row r="6384" spans="36:38" s="368" customFormat="1" ht="14.15" customHeight="1">
      <c r="AJ6384" s="367"/>
      <c r="AL6384" s="367"/>
    </row>
    <row r="6385" spans="36:38" s="368" customFormat="1" ht="14.15" customHeight="1">
      <c r="AJ6385" s="367"/>
      <c r="AL6385" s="367"/>
    </row>
    <row r="6386" spans="36:38" s="368" customFormat="1" ht="14.15" customHeight="1">
      <c r="AJ6386" s="367"/>
      <c r="AL6386" s="367"/>
    </row>
    <row r="6387" spans="36:38" s="368" customFormat="1" ht="14.15" customHeight="1">
      <c r="AJ6387" s="367"/>
      <c r="AL6387" s="367"/>
    </row>
    <row r="6388" spans="36:38" s="368" customFormat="1" ht="14.15" customHeight="1">
      <c r="AJ6388" s="367"/>
      <c r="AL6388" s="367"/>
    </row>
    <row r="6389" spans="36:38" s="368" customFormat="1" ht="14.15" customHeight="1">
      <c r="AJ6389" s="367"/>
      <c r="AL6389" s="367"/>
    </row>
    <row r="6390" spans="36:38" s="368" customFormat="1" ht="14.15" customHeight="1">
      <c r="AJ6390" s="367"/>
      <c r="AL6390" s="367"/>
    </row>
    <row r="6391" spans="36:38" s="368" customFormat="1" ht="14.15" customHeight="1">
      <c r="AJ6391" s="367"/>
      <c r="AL6391" s="367"/>
    </row>
    <row r="6392" spans="36:38" s="368" customFormat="1" ht="14.15" customHeight="1">
      <c r="AJ6392" s="367"/>
      <c r="AL6392" s="367"/>
    </row>
    <row r="6393" spans="36:38" s="368" customFormat="1" ht="14.15" customHeight="1">
      <c r="AJ6393" s="367"/>
      <c r="AL6393" s="367"/>
    </row>
    <row r="6394" spans="36:38" s="368" customFormat="1" ht="14.15" customHeight="1">
      <c r="AJ6394" s="367"/>
      <c r="AL6394" s="367"/>
    </row>
    <row r="6395" spans="36:38" s="368" customFormat="1" ht="14.15" customHeight="1">
      <c r="AJ6395" s="367"/>
      <c r="AL6395" s="367"/>
    </row>
    <row r="6396" spans="36:38" s="368" customFormat="1" ht="14.15" customHeight="1">
      <c r="AJ6396" s="367"/>
      <c r="AL6396" s="367"/>
    </row>
    <row r="6397" spans="36:38" s="368" customFormat="1" ht="14.15" customHeight="1">
      <c r="AJ6397" s="367"/>
      <c r="AL6397" s="367"/>
    </row>
    <row r="6398" spans="36:38" s="368" customFormat="1" ht="14.15" customHeight="1">
      <c r="AJ6398" s="367"/>
      <c r="AL6398" s="367"/>
    </row>
    <row r="6399" spans="36:38" s="368" customFormat="1" ht="14.15" customHeight="1">
      <c r="AJ6399" s="367"/>
      <c r="AL6399" s="367"/>
    </row>
    <row r="6400" spans="36:38" s="368" customFormat="1" ht="14.15" customHeight="1">
      <c r="AJ6400" s="367"/>
      <c r="AL6400" s="367"/>
    </row>
    <row r="6401" spans="36:38" s="368" customFormat="1" ht="14.15" customHeight="1">
      <c r="AJ6401" s="367"/>
      <c r="AL6401" s="367"/>
    </row>
    <row r="6402" spans="36:38" s="368" customFormat="1" ht="14.15" customHeight="1">
      <c r="AJ6402" s="367"/>
      <c r="AL6402" s="367"/>
    </row>
    <row r="6403" spans="36:38" s="368" customFormat="1" ht="14.15" customHeight="1">
      <c r="AJ6403" s="367"/>
      <c r="AL6403" s="367"/>
    </row>
    <row r="6404" spans="36:38" s="368" customFormat="1" ht="14.15" customHeight="1">
      <c r="AJ6404" s="367"/>
      <c r="AL6404" s="367"/>
    </row>
    <row r="6405" spans="36:38" s="368" customFormat="1" ht="14.15" customHeight="1">
      <c r="AJ6405" s="367"/>
      <c r="AL6405" s="367"/>
    </row>
    <row r="6406" spans="36:38" s="368" customFormat="1" ht="14.15" customHeight="1">
      <c r="AJ6406" s="367"/>
      <c r="AL6406" s="367"/>
    </row>
    <row r="6407" spans="36:38" s="368" customFormat="1" ht="14.15" customHeight="1">
      <c r="AJ6407" s="367"/>
      <c r="AL6407" s="367"/>
    </row>
    <row r="6408" spans="36:38" s="368" customFormat="1" ht="14.15" customHeight="1">
      <c r="AJ6408" s="367"/>
      <c r="AL6408" s="367"/>
    </row>
    <row r="6409" spans="36:38" s="368" customFormat="1" ht="14.15" customHeight="1">
      <c r="AJ6409" s="367"/>
      <c r="AL6409" s="367"/>
    </row>
    <row r="6410" spans="36:38" s="368" customFormat="1" ht="14.15" customHeight="1">
      <c r="AJ6410" s="367"/>
      <c r="AL6410" s="367"/>
    </row>
    <row r="6411" spans="36:38" s="368" customFormat="1" ht="14.15" customHeight="1">
      <c r="AJ6411" s="367"/>
      <c r="AL6411" s="367"/>
    </row>
    <row r="6412" spans="36:38" s="368" customFormat="1" ht="14.15" customHeight="1">
      <c r="AJ6412" s="367"/>
      <c r="AL6412" s="367"/>
    </row>
    <row r="6413" spans="36:38" s="368" customFormat="1" ht="14.15" customHeight="1">
      <c r="AJ6413" s="367"/>
      <c r="AL6413" s="367"/>
    </row>
    <row r="6414" spans="36:38" s="368" customFormat="1" ht="14.15" customHeight="1">
      <c r="AJ6414" s="367"/>
      <c r="AL6414" s="367"/>
    </row>
    <row r="6415" spans="36:38" s="368" customFormat="1" ht="14.15" customHeight="1">
      <c r="AJ6415" s="367"/>
      <c r="AL6415" s="367"/>
    </row>
    <row r="6416" spans="36:38" s="368" customFormat="1" ht="14.15" customHeight="1">
      <c r="AJ6416" s="367"/>
      <c r="AL6416" s="367"/>
    </row>
    <row r="6417" spans="36:38" s="368" customFormat="1" ht="14.15" customHeight="1">
      <c r="AJ6417" s="367"/>
      <c r="AL6417" s="367"/>
    </row>
    <row r="6418" spans="36:38" s="368" customFormat="1" ht="14.15" customHeight="1">
      <c r="AJ6418" s="367"/>
      <c r="AL6418" s="367"/>
    </row>
    <row r="6419" spans="36:38" s="368" customFormat="1" ht="14.15" customHeight="1">
      <c r="AJ6419" s="367"/>
      <c r="AL6419" s="367"/>
    </row>
    <row r="6420" spans="36:38" s="368" customFormat="1" ht="14.15" customHeight="1">
      <c r="AJ6420" s="367"/>
      <c r="AL6420" s="367"/>
    </row>
    <row r="6421" spans="36:38" s="368" customFormat="1" ht="14.15" customHeight="1">
      <c r="AJ6421" s="367"/>
      <c r="AL6421" s="367"/>
    </row>
    <row r="6422" spans="36:38" s="368" customFormat="1" ht="14.15" customHeight="1">
      <c r="AJ6422" s="367"/>
      <c r="AL6422" s="367"/>
    </row>
    <row r="6423" spans="36:38" s="368" customFormat="1" ht="14.15" customHeight="1">
      <c r="AJ6423" s="367"/>
      <c r="AL6423" s="367"/>
    </row>
    <row r="6424" spans="36:38" s="368" customFormat="1" ht="14.15" customHeight="1">
      <c r="AJ6424" s="367"/>
      <c r="AL6424" s="367"/>
    </row>
    <row r="6425" spans="36:38" s="368" customFormat="1" ht="14.15" customHeight="1">
      <c r="AJ6425" s="367"/>
      <c r="AL6425" s="367"/>
    </row>
    <row r="6426" spans="36:38" s="368" customFormat="1" ht="14.15" customHeight="1">
      <c r="AJ6426" s="367"/>
      <c r="AL6426" s="367"/>
    </row>
    <row r="6427" spans="36:38" s="368" customFormat="1" ht="14.15" customHeight="1">
      <c r="AJ6427" s="367"/>
      <c r="AL6427" s="367"/>
    </row>
    <row r="6428" spans="36:38" s="368" customFormat="1" ht="14.15" customHeight="1">
      <c r="AJ6428" s="367"/>
      <c r="AL6428" s="367"/>
    </row>
    <row r="6429" spans="36:38" s="368" customFormat="1" ht="14.15" customHeight="1">
      <c r="AJ6429" s="367"/>
      <c r="AL6429" s="367"/>
    </row>
    <row r="6430" spans="36:38" s="368" customFormat="1" ht="14.15" customHeight="1">
      <c r="AJ6430" s="367"/>
      <c r="AL6430" s="367"/>
    </row>
    <row r="6431" spans="36:38" s="368" customFormat="1" ht="14.15" customHeight="1">
      <c r="AJ6431" s="367"/>
      <c r="AL6431" s="367"/>
    </row>
    <row r="6432" spans="36:38" s="368" customFormat="1" ht="14.15" customHeight="1">
      <c r="AJ6432" s="367"/>
      <c r="AL6432" s="367"/>
    </row>
    <row r="6433" spans="36:38" s="368" customFormat="1" ht="14.15" customHeight="1">
      <c r="AJ6433" s="367"/>
      <c r="AL6433" s="367"/>
    </row>
    <row r="6434" spans="36:38" s="368" customFormat="1" ht="14.15" customHeight="1">
      <c r="AJ6434" s="367"/>
      <c r="AL6434" s="367"/>
    </row>
    <row r="6435" spans="36:38" s="368" customFormat="1" ht="14.15" customHeight="1">
      <c r="AJ6435" s="367"/>
      <c r="AL6435" s="367"/>
    </row>
    <row r="6436" spans="36:38" s="368" customFormat="1" ht="14.15" customHeight="1">
      <c r="AJ6436" s="367"/>
      <c r="AL6436" s="367"/>
    </row>
    <row r="6437" spans="36:38" s="368" customFormat="1" ht="14.15" customHeight="1">
      <c r="AJ6437" s="367"/>
      <c r="AL6437" s="367"/>
    </row>
    <row r="6438" spans="36:38" s="368" customFormat="1" ht="14.15" customHeight="1">
      <c r="AJ6438" s="367"/>
      <c r="AL6438" s="367"/>
    </row>
    <row r="6439" spans="36:38" s="368" customFormat="1" ht="14.15" customHeight="1">
      <c r="AJ6439" s="367"/>
      <c r="AL6439" s="367"/>
    </row>
    <row r="6440" spans="36:38" s="368" customFormat="1" ht="14.15" customHeight="1">
      <c r="AJ6440" s="367"/>
      <c r="AL6440" s="367"/>
    </row>
    <row r="6441" spans="36:38" s="368" customFormat="1" ht="14.15" customHeight="1">
      <c r="AJ6441" s="367"/>
      <c r="AL6441" s="367"/>
    </row>
    <row r="6442" spans="36:38" s="368" customFormat="1" ht="14.15" customHeight="1">
      <c r="AJ6442" s="367"/>
      <c r="AL6442" s="367"/>
    </row>
    <row r="6443" spans="36:38" s="368" customFormat="1" ht="14.15" customHeight="1">
      <c r="AJ6443" s="367"/>
      <c r="AL6443" s="367"/>
    </row>
    <row r="6444" spans="36:38" s="368" customFormat="1" ht="14.15" customHeight="1">
      <c r="AJ6444" s="367"/>
      <c r="AL6444" s="367"/>
    </row>
    <row r="6445" spans="36:38" s="368" customFormat="1" ht="14.15" customHeight="1">
      <c r="AJ6445" s="367"/>
      <c r="AL6445" s="367"/>
    </row>
    <row r="6446" spans="36:38" s="368" customFormat="1" ht="14.15" customHeight="1">
      <c r="AJ6446" s="367"/>
      <c r="AL6446" s="367"/>
    </row>
    <row r="6447" spans="36:38" s="368" customFormat="1" ht="14.15" customHeight="1">
      <c r="AJ6447" s="367"/>
      <c r="AL6447" s="367"/>
    </row>
    <row r="6448" spans="36:38" s="368" customFormat="1" ht="14.15" customHeight="1">
      <c r="AJ6448" s="367"/>
      <c r="AL6448" s="367"/>
    </row>
    <row r="6449" spans="36:38" s="368" customFormat="1" ht="14.15" customHeight="1">
      <c r="AJ6449" s="367"/>
      <c r="AL6449" s="367"/>
    </row>
    <row r="6450" spans="36:38" s="368" customFormat="1" ht="14.15" customHeight="1">
      <c r="AJ6450" s="367"/>
      <c r="AL6450" s="367"/>
    </row>
    <row r="6451" spans="36:38" s="368" customFormat="1" ht="14.15" customHeight="1">
      <c r="AJ6451" s="367"/>
      <c r="AL6451" s="367"/>
    </row>
    <row r="6452" spans="36:38" s="368" customFormat="1" ht="14.15" customHeight="1">
      <c r="AJ6452" s="367"/>
      <c r="AL6452" s="367"/>
    </row>
    <row r="6453" spans="36:38" s="368" customFormat="1" ht="14.15" customHeight="1">
      <c r="AJ6453" s="367"/>
      <c r="AL6453" s="367"/>
    </row>
    <row r="6454" spans="36:38" s="368" customFormat="1" ht="14.15" customHeight="1">
      <c r="AJ6454" s="367"/>
      <c r="AL6454" s="367"/>
    </row>
    <row r="6455" spans="36:38" s="368" customFormat="1" ht="14.15" customHeight="1">
      <c r="AJ6455" s="367"/>
      <c r="AL6455" s="367"/>
    </row>
    <row r="6456" spans="36:38" s="368" customFormat="1" ht="14.15" customHeight="1">
      <c r="AJ6456" s="367"/>
      <c r="AL6456" s="367"/>
    </row>
    <row r="6457" spans="36:38" s="368" customFormat="1" ht="14.15" customHeight="1">
      <c r="AJ6457" s="367"/>
      <c r="AL6457" s="367"/>
    </row>
    <row r="6458" spans="36:38" s="368" customFormat="1" ht="14.15" customHeight="1">
      <c r="AJ6458" s="367"/>
      <c r="AL6458" s="367"/>
    </row>
    <row r="6459" spans="36:38" s="368" customFormat="1" ht="14.15" customHeight="1">
      <c r="AJ6459" s="367"/>
      <c r="AL6459" s="367"/>
    </row>
    <row r="6460" spans="36:38" s="368" customFormat="1" ht="14.15" customHeight="1">
      <c r="AJ6460" s="367"/>
      <c r="AL6460" s="367"/>
    </row>
    <row r="6461" spans="36:38" s="368" customFormat="1" ht="14.15" customHeight="1">
      <c r="AJ6461" s="367"/>
      <c r="AL6461" s="367"/>
    </row>
    <row r="6462" spans="36:38" s="368" customFormat="1" ht="14.15" customHeight="1">
      <c r="AJ6462" s="367"/>
      <c r="AL6462" s="367"/>
    </row>
    <row r="6463" spans="36:38" s="368" customFormat="1" ht="14.15" customHeight="1">
      <c r="AJ6463" s="367"/>
      <c r="AL6463" s="367"/>
    </row>
    <row r="6464" spans="36:38" s="368" customFormat="1" ht="14.15" customHeight="1">
      <c r="AJ6464" s="367"/>
      <c r="AL6464" s="367"/>
    </row>
    <row r="6465" spans="36:38" s="368" customFormat="1" ht="14.15" customHeight="1">
      <c r="AJ6465" s="367"/>
      <c r="AL6465" s="367"/>
    </row>
    <row r="6466" spans="36:38" s="368" customFormat="1" ht="14.15" customHeight="1">
      <c r="AJ6466" s="367"/>
      <c r="AL6466" s="367"/>
    </row>
    <row r="6467" spans="36:38" s="368" customFormat="1" ht="14.15" customHeight="1">
      <c r="AJ6467" s="367"/>
      <c r="AL6467" s="367"/>
    </row>
    <row r="6468" spans="36:38" s="368" customFormat="1" ht="14.15" customHeight="1">
      <c r="AJ6468" s="367"/>
      <c r="AL6468" s="367"/>
    </row>
    <row r="6469" spans="36:38" s="368" customFormat="1" ht="14.15" customHeight="1">
      <c r="AJ6469" s="367"/>
      <c r="AL6469" s="367"/>
    </row>
    <row r="6470" spans="36:38" s="368" customFormat="1" ht="14.15" customHeight="1">
      <c r="AJ6470" s="367"/>
      <c r="AL6470" s="367"/>
    </row>
    <row r="6471" spans="36:38" s="368" customFormat="1" ht="14.15" customHeight="1">
      <c r="AJ6471" s="367"/>
      <c r="AL6471" s="367"/>
    </row>
    <row r="6472" spans="36:38" s="368" customFormat="1" ht="14.15" customHeight="1">
      <c r="AJ6472" s="367"/>
      <c r="AL6472" s="367"/>
    </row>
    <row r="6473" spans="36:38" s="368" customFormat="1" ht="14.15" customHeight="1">
      <c r="AJ6473" s="367"/>
      <c r="AL6473" s="367"/>
    </row>
    <row r="6474" spans="36:38" s="368" customFormat="1" ht="14.15" customHeight="1">
      <c r="AJ6474" s="367"/>
      <c r="AL6474" s="367"/>
    </row>
    <row r="6475" spans="36:38" s="368" customFormat="1" ht="14.15" customHeight="1">
      <c r="AJ6475" s="367"/>
      <c r="AL6475" s="367"/>
    </row>
    <row r="6476" spans="36:38" s="368" customFormat="1" ht="14.15" customHeight="1">
      <c r="AJ6476" s="367"/>
      <c r="AL6476" s="367"/>
    </row>
    <row r="6477" spans="36:38" s="368" customFormat="1" ht="14.15" customHeight="1">
      <c r="AJ6477" s="367"/>
      <c r="AL6477" s="367"/>
    </row>
    <row r="6478" spans="36:38" s="368" customFormat="1" ht="14.15" customHeight="1">
      <c r="AJ6478" s="367"/>
      <c r="AL6478" s="367"/>
    </row>
    <row r="6479" spans="36:38" s="368" customFormat="1" ht="14.15" customHeight="1">
      <c r="AJ6479" s="367"/>
      <c r="AL6479" s="367"/>
    </row>
    <row r="6480" spans="36:38" s="368" customFormat="1" ht="14.15" customHeight="1">
      <c r="AJ6480" s="367"/>
      <c r="AL6480" s="367"/>
    </row>
    <row r="6481" spans="36:38" s="368" customFormat="1" ht="14.15" customHeight="1">
      <c r="AJ6481" s="367"/>
      <c r="AL6481" s="367"/>
    </row>
    <row r="6482" spans="36:38" s="368" customFormat="1" ht="14.15" customHeight="1">
      <c r="AJ6482" s="367"/>
      <c r="AL6482" s="367"/>
    </row>
    <row r="6483" spans="36:38" s="368" customFormat="1" ht="14.15" customHeight="1">
      <c r="AJ6483" s="367"/>
      <c r="AL6483" s="367"/>
    </row>
    <row r="6484" spans="36:38" s="368" customFormat="1" ht="14.15" customHeight="1">
      <c r="AJ6484" s="367"/>
      <c r="AL6484" s="367"/>
    </row>
    <row r="6485" spans="36:38" s="368" customFormat="1" ht="14.15" customHeight="1">
      <c r="AJ6485" s="367"/>
      <c r="AL6485" s="367"/>
    </row>
    <row r="6486" spans="36:38" s="368" customFormat="1" ht="14.15" customHeight="1">
      <c r="AJ6486" s="367"/>
      <c r="AL6486" s="367"/>
    </row>
    <row r="6487" spans="36:38" s="368" customFormat="1" ht="14.15" customHeight="1">
      <c r="AJ6487" s="367"/>
      <c r="AL6487" s="367"/>
    </row>
    <row r="6488" spans="36:38" s="368" customFormat="1" ht="14.15" customHeight="1">
      <c r="AJ6488" s="367"/>
      <c r="AL6488" s="367"/>
    </row>
    <row r="6489" spans="36:38" s="368" customFormat="1" ht="14.15" customHeight="1">
      <c r="AJ6489" s="367"/>
      <c r="AL6489" s="367"/>
    </row>
    <row r="6490" spans="36:38" s="368" customFormat="1" ht="14.15" customHeight="1">
      <c r="AJ6490" s="367"/>
      <c r="AL6490" s="367"/>
    </row>
    <row r="6491" spans="36:38" s="368" customFormat="1" ht="14.15" customHeight="1">
      <c r="AJ6491" s="367"/>
      <c r="AL6491" s="367"/>
    </row>
    <row r="6492" spans="36:38" s="368" customFormat="1" ht="14.15" customHeight="1">
      <c r="AJ6492" s="367"/>
      <c r="AL6492" s="367"/>
    </row>
    <row r="6493" spans="36:38" s="368" customFormat="1" ht="14.15" customHeight="1">
      <c r="AJ6493" s="367"/>
      <c r="AL6493" s="367"/>
    </row>
    <row r="6494" spans="36:38" s="368" customFormat="1" ht="14.15" customHeight="1">
      <c r="AJ6494" s="367"/>
      <c r="AL6494" s="367"/>
    </row>
    <row r="6495" spans="36:38" s="368" customFormat="1" ht="14.15" customHeight="1">
      <c r="AJ6495" s="367"/>
      <c r="AL6495" s="367"/>
    </row>
    <row r="6496" spans="36:38" s="368" customFormat="1" ht="14.15" customHeight="1">
      <c r="AJ6496" s="367"/>
      <c r="AL6496" s="367"/>
    </row>
    <row r="6497" spans="36:38" s="368" customFormat="1" ht="14.15" customHeight="1">
      <c r="AJ6497" s="367"/>
      <c r="AL6497" s="367"/>
    </row>
    <row r="6498" spans="36:38" s="368" customFormat="1" ht="14.15" customHeight="1">
      <c r="AJ6498" s="367"/>
      <c r="AL6498" s="367"/>
    </row>
    <row r="6499" spans="36:38" s="368" customFormat="1" ht="14.15" customHeight="1">
      <c r="AJ6499" s="367"/>
      <c r="AL6499" s="367"/>
    </row>
    <row r="6500" spans="36:38" s="368" customFormat="1" ht="14.15" customHeight="1">
      <c r="AJ6500" s="367"/>
      <c r="AL6500" s="367"/>
    </row>
    <row r="6501" spans="36:38" s="368" customFormat="1" ht="14.15" customHeight="1">
      <c r="AJ6501" s="367"/>
      <c r="AL6501" s="367"/>
    </row>
    <row r="6502" spans="36:38" s="368" customFormat="1" ht="14.15" customHeight="1">
      <c r="AJ6502" s="367"/>
      <c r="AL6502" s="367"/>
    </row>
    <row r="6503" spans="36:38" s="368" customFormat="1" ht="14.15" customHeight="1">
      <c r="AJ6503" s="367"/>
      <c r="AL6503" s="367"/>
    </row>
    <row r="6504" spans="36:38" s="368" customFormat="1" ht="14.15" customHeight="1">
      <c r="AJ6504" s="367"/>
      <c r="AL6504" s="367"/>
    </row>
    <row r="6505" spans="36:38" s="368" customFormat="1" ht="14.15" customHeight="1">
      <c r="AJ6505" s="367"/>
      <c r="AL6505" s="367"/>
    </row>
    <row r="6506" spans="36:38" s="368" customFormat="1" ht="14.15" customHeight="1">
      <c r="AJ6506" s="367"/>
      <c r="AL6506" s="367"/>
    </row>
    <row r="6507" spans="36:38" s="368" customFormat="1" ht="14.15" customHeight="1">
      <c r="AJ6507" s="367"/>
      <c r="AL6507" s="367"/>
    </row>
    <row r="6508" spans="36:38" s="368" customFormat="1" ht="14.15" customHeight="1">
      <c r="AJ6508" s="367"/>
      <c r="AL6508" s="367"/>
    </row>
    <row r="6509" spans="36:38" s="368" customFormat="1" ht="14.15" customHeight="1">
      <c r="AJ6509" s="367"/>
      <c r="AL6509" s="367"/>
    </row>
    <row r="6510" spans="36:38" s="368" customFormat="1" ht="14.15" customHeight="1">
      <c r="AJ6510" s="367"/>
      <c r="AL6510" s="367"/>
    </row>
    <row r="6511" spans="36:38" s="368" customFormat="1" ht="14.15" customHeight="1">
      <c r="AJ6511" s="367"/>
      <c r="AL6511" s="367"/>
    </row>
    <row r="6512" spans="36:38" s="368" customFormat="1" ht="14.15" customHeight="1">
      <c r="AJ6512" s="367"/>
      <c r="AL6512" s="367"/>
    </row>
    <row r="6513" spans="36:38" s="368" customFormat="1" ht="14.15" customHeight="1">
      <c r="AJ6513" s="367"/>
      <c r="AL6513" s="367"/>
    </row>
    <row r="6514" spans="36:38" s="368" customFormat="1" ht="14.15" customHeight="1">
      <c r="AJ6514" s="367"/>
      <c r="AL6514" s="367"/>
    </row>
    <row r="6515" spans="36:38" s="368" customFormat="1" ht="14.15" customHeight="1">
      <c r="AJ6515" s="367"/>
      <c r="AL6515" s="367"/>
    </row>
    <row r="6516" spans="36:38" s="368" customFormat="1" ht="14.15" customHeight="1">
      <c r="AJ6516" s="367"/>
      <c r="AL6516" s="367"/>
    </row>
    <row r="6517" spans="36:38" s="368" customFormat="1" ht="14.15" customHeight="1">
      <c r="AJ6517" s="367"/>
      <c r="AL6517" s="367"/>
    </row>
    <row r="6518" spans="36:38" s="368" customFormat="1" ht="14.15" customHeight="1">
      <c r="AJ6518" s="367"/>
      <c r="AL6518" s="367"/>
    </row>
    <row r="6519" spans="36:38" s="368" customFormat="1" ht="14.15" customHeight="1">
      <c r="AJ6519" s="367"/>
      <c r="AL6519" s="367"/>
    </row>
    <row r="6520" spans="36:38" s="368" customFormat="1" ht="14.15" customHeight="1">
      <c r="AJ6520" s="367"/>
      <c r="AL6520" s="367"/>
    </row>
    <row r="6521" spans="36:38" s="368" customFormat="1" ht="14.15" customHeight="1">
      <c r="AJ6521" s="367"/>
      <c r="AL6521" s="367"/>
    </row>
    <row r="6522" spans="36:38" s="368" customFormat="1" ht="14.15" customHeight="1">
      <c r="AJ6522" s="367"/>
      <c r="AL6522" s="367"/>
    </row>
    <row r="6523" spans="36:38" s="368" customFormat="1" ht="14.15" customHeight="1">
      <c r="AJ6523" s="367"/>
      <c r="AL6523" s="367"/>
    </row>
    <row r="6524" spans="36:38" s="368" customFormat="1" ht="14.15" customHeight="1">
      <c r="AJ6524" s="367"/>
      <c r="AL6524" s="367"/>
    </row>
    <row r="6525" spans="36:38" s="368" customFormat="1" ht="14.15" customHeight="1">
      <c r="AJ6525" s="367"/>
      <c r="AL6525" s="367"/>
    </row>
    <row r="6526" spans="36:38" s="368" customFormat="1" ht="14.15" customHeight="1">
      <c r="AJ6526" s="367"/>
      <c r="AL6526" s="367"/>
    </row>
    <row r="6527" spans="36:38" s="368" customFormat="1" ht="14.15" customHeight="1">
      <c r="AJ6527" s="367"/>
      <c r="AL6527" s="367"/>
    </row>
    <row r="6528" spans="36:38" s="368" customFormat="1" ht="14.15" customHeight="1">
      <c r="AJ6528" s="367"/>
      <c r="AL6528" s="367"/>
    </row>
    <row r="6529" spans="36:38" s="368" customFormat="1" ht="14.15" customHeight="1">
      <c r="AJ6529" s="367"/>
      <c r="AL6529" s="367"/>
    </row>
    <row r="6530" spans="36:38" s="368" customFormat="1" ht="14.15" customHeight="1">
      <c r="AJ6530" s="367"/>
      <c r="AL6530" s="367"/>
    </row>
    <row r="6531" spans="36:38" s="368" customFormat="1" ht="14.15" customHeight="1">
      <c r="AJ6531" s="367"/>
      <c r="AL6531" s="367"/>
    </row>
    <row r="6532" spans="36:38" s="368" customFormat="1" ht="14.15" customHeight="1">
      <c r="AJ6532" s="367"/>
      <c r="AL6532" s="367"/>
    </row>
    <row r="6533" spans="36:38" s="368" customFormat="1" ht="14.15" customHeight="1">
      <c r="AJ6533" s="367"/>
      <c r="AL6533" s="367"/>
    </row>
    <row r="6534" spans="36:38" s="368" customFormat="1" ht="14.15" customHeight="1">
      <c r="AJ6534" s="367"/>
      <c r="AL6534" s="367"/>
    </row>
    <row r="6535" spans="36:38" s="368" customFormat="1" ht="14.15" customHeight="1">
      <c r="AJ6535" s="367"/>
      <c r="AL6535" s="367"/>
    </row>
    <row r="6536" spans="36:38" s="368" customFormat="1" ht="14.15" customHeight="1">
      <c r="AJ6536" s="367"/>
      <c r="AL6536" s="367"/>
    </row>
    <row r="6537" spans="36:38" s="368" customFormat="1" ht="14.15" customHeight="1">
      <c r="AJ6537" s="367"/>
      <c r="AL6537" s="367"/>
    </row>
    <row r="6538" spans="36:38" s="368" customFormat="1" ht="14.15" customHeight="1">
      <c r="AJ6538" s="367"/>
      <c r="AL6538" s="367"/>
    </row>
    <row r="6539" spans="36:38" s="368" customFormat="1" ht="14.15" customHeight="1">
      <c r="AJ6539" s="367"/>
      <c r="AL6539" s="367"/>
    </row>
    <row r="6540" spans="36:38" s="368" customFormat="1" ht="14.15" customHeight="1">
      <c r="AJ6540" s="367"/>
      <c r="AL6540" s="367"/>
    </row>
    <row r="6541" spans="36:38" s="368" customFormat="1" ht="14.15" customHeight="1">
      <c r="AJ6541" s="367"/>
      <c r="AL6541" s="367"/>
    </row>
    <row r="6542" spans="36:38" s="368" customFormat="1" ht="14.15" customHeight="1">
      <c r="AJ6542" s="367"/>
      <c r="AL6542" s="367"/>
    </row>
    <row r="6543" spans="36:38" s="368" customFormat="1" ht="14.15" customHeight="1">
      <c r="AJ6543" s="367"/>
      <c r="AL6543" s="367"/>
    </row>
    <row r="6544" spans="36:38" s="368" customFormat="1" ht="14.15" customHeight="1">
      <c r="AJ6544" s="367"/>
      <c r="AL6544" s="367"/>
    </row>
    <row r="6545" spans="36:38" s="368" customFormat="1" ht="14.15" customHeight="1">
      <c r="AJ6545" s="367"/>
      <c r="AL6545" s="367"/>
    </row>
    <row r="6546" spans="36:38" s="368" customFormat="1" ht="14.15" customHeight="1">
      <c r="AJ6546" s="367"/>
      <c r="AL6546" s="367"/>
    </row>
    <row r="6547" spans="36:38" s="368" customFormat="1" ht="14.15" customHeight="1">
      <c r="AJ6547" s="367"/>
      <c r="AL6547" s="367"/>
    </row>
    <row r="6548" spans="36:38" s="368" customFormat="1" ht="14.15" customHeight="1">
      <c r="AJ6548" s="367"/>
      <c r="AL6548" s="367"/>
    </row>
    <row r="6549" spans="36:38" s="368" customFormat="1" ht="14.15" customHeight="1">
      <c r="AJ6549" s="367"/>
      <c r="AL6549" s="367"/>
    </row>
    <row r="6550" spans="36:38" s="368" customFormat="1" ht="14.15" customHeight="1">
      <c r="AJ6550" s="367"/>
      <c r="AL6550" s="367"/>
    </row>
    <row r="6551" spans="36:38" s="368" customFormat="1" ht="14.15" customHeight="1">
      <c r="AJ6551" s="367"/>
      <c r="AL6551" s="367"/>
    </row>
    <row r="6552" spans="36:38" s="368" customFormat="1" ht="14.15" customHeight="1">
      <c r="AJ6552" s="367"/>
      <c r="AL6552" s="367"/>
    </row>
    <row r="6553" spans="36:38" s="368" customFormat="1" ht="14.15" customHeight="1">
      <c r="AJ6553" s="367"/>
      <c r="AL6553" s="367"/>
    </row>
    <row r="6554" spans="36:38" s="368" customFormat="1" ht="14.15" customHeight="1">
      <c r="AJ6554" s="367"/>
      <c r="AL6554" s="367"/>
    </row>
    <row r="6555" spans="36:38" s="368" customFormat="1" ht="14.15" customHeight="1">
      <c r="AJ6555" s="367"/>
      <c r="AL6555" s="367"/>
    </row>
    <row r="6556" spans="36:38" s="368" customFormat="1" ht="14.15" customHeight="1">
      <c r="AJ6556" s="367"/>
      <c r="AL6556" s="367"/>
    </row>
    <row r="6557" spans="36:38" s="368" customFormat="1" ht="14.15" customHeight="1">
      <c r="AJ6557" s="367"/>
      <c r="AL6557" s="367"/>
    </row>
    <row r="6558" spans="36:38" s="368" customFormat="1" ht="14.15" customHeight="1">
      <c r="AJ6558" s="367"/>
      <c r="AL6558" s="367"/>
    </row>
    <row r="6559" spans="36:38" s="368" customFormat="1" ht="14.15" customHeight="1">
      <c r="AJ6559" s="367"/>
      <c r="AL6559" s="367"/>
    </row>
    <row r="6560" spans="36:38" s="368" customFormat="1" ht="14.15" customHeight="1">
      <c r="AJ6560" s="367"/>
      <c r="AL6560" s="367"/>
    </row>
    <row r="6561" spans="36:38" s="368" customFormat="1" ht="14.15" customHeight="1">
      <c r="AJ6561" s="367"/>
      <c r="AL6561" s="367"/>
    </row>
    <row r="6562" spans="36:38" s="368" customFormat="1" ht="14.15" customHeight="1">
      <c r="AJ6562" s="367"/>
      <c r="AL6562" s="367"/>
    </row>
    <row r="6563" spans="36:38" s="368" customFormat="1" ht="14.15" customHeight="1">
      <c r="AJ6563" s="367"/>
      <c r="AL6563" s="367"/>
    </row>
    <row r="6564" spans="36:38" s="368" customFormat="1" ht="14.15" customHeight="1">
      <c r="AJ6564" s="367"/>
      <c r="AL6564" s="367"/>
    </row>
    <row r="6565" spans="36:38" s="368" customFormat="1" ht="14.15" customHeight="1">
      <c r="AJ6565" s="367"/>
      <c r="AL6565" s="367"/>
    </row>
    <row r="6566" spans="36:38" s="368" customFormat="1" ht="14.15" customHeight="1">
      <c r="AJ6566" s="367"/>
      <c r="AL6566" s="367"/>
    </row>
    <row r="6567" spans="36:38" s="368" customFormat="1" ht="14.15" customHeight="1">
      <c r="AJ6567" s="367"/>
      <c r="AL6567" s="367"/>
    </row>
    <row r="6568" spans="36:38" s="368" customFormat="1" ht="14.15" customHeight="1">
      <c r="AJ6568" s="367"/>
      <c r="AL6568" s="367"/>
    </row>
    <row r="6569" spans="36:38" s="368" customFormat="1" ht="14.15" customHeight="1">
      <c r="AJ6569" s="367"/>
      <c r="AL6569" s="367"/>
    </row>
    <row r="6570" spans="36:38" s="368" customFormat="1" ht="14.15" customHeight="1">
      <c r="AJ6570" s="367"/>
      <c r="AL6570" s="367"/>
    </row>
    <row r="6571" spans="36:38" s="368" customFormat="1" ht="14.15" customHeight="1">
      <c r="AJ6571" s="367"/>
      <c r="AL6571" s="367"/>
    </row>
    <row r="6572" spans="36:38" s="368" customFormat="1" ht="14.15" customHeight="1">
      <c r="AJ6572" s="367"/>
      <c r="AL6572" s="367"/>
    </row>
    <row r="6573" spans="36:38" s="368" customFormat="1" ht="14.15" customHeight="1">
      <c r="AJ6573" s="367"/>
      <c r="AL6573" s="367"/>
    </row>
    <row r="6574" spans="36:38" s="368" customFormat="1" ht="14.15" customHeight="1">
      <c r="AJ6574" s="367"/>
      <c r="AL6574" s="367"/>
    </row>
    <row r="6575" spans="36:38" s="368" customFormat="1" ht="14.15" customHeight="1">
      <c r="AJ6575" s="367"/>
      <c r="AL6575" s="367"/>
    </row>
    <row r="6576" spans="36:38" s="368" customFormat="1" ht="14.15" customHeight="1">
      <c r="AJ6576" s="367"/>
      <c r="AL6576" s="367"/>
    </row>
    <row r="6577" spans="36:38" s="368" customFormat="1" ht="14.15" customHeight="1">
      <c r="AJ6577" s="367"/>
      <c r="AL6577" s="367"/>
    </row>
    <row r="6578" spans="36:38" s="368" customFormat="1" ht="14.15" customHeight="1">
      <c r="AJ6578" s="367"/>
      <c r="AL6578" s="367"/>
    </row>
    <row r="6579" spans="36:38" s="368" customFormat="1" ht="14.15" customHeight="1">
      <c r="AJ6579" s="367"/>
      <c r="AL6579" s="367"/>
    </row>
    <row r="6580" spans="36:38" s="368" customFormat="1" ht="14.15" customHeight="1">
      <c r="AJ6580" s="367"/>
      <c r="AL6580" s="367"/>
    </row>
    <row r="6581" spans="36:38" s="368" customFormat="1" ht="14.15" customHeight="1">
      <c r="AJ6581" s="367"/>
      <c r="AL6581" s="367"/>
    </row>
    <row r="6582" spans="36:38" s="368" customFormat="1" ht="14.15" customHeight="1">
      <c r="AJ6582" s="367"/>
      <c r="AL6582" s="367"/>
    </row>
    <row r="6583" spans="36:38" s="368" customFormat="1" ht="14.15" customHeight="1">
      <c r="AJ6583" s="367"/>
      <c r="AL6583" s="367"/>
    </row>
    <row r="6584" spans="36:38" s="368" customFormat="1" ht="14.15" customHeight="1">
      <c r="AJ6584" s="367"/>
      <c r="AL6584" s="367"/>
    </row>
    <row r="6585" spans="36:38" s="368" customFormat="1" ht="14.15" customHeight="1">
      <c r="AJ6585" s="367"/>
      <c r="AL6585" s="367"/>
    </row>
    <row r="6586" spans="36:38" s="368" customFormat="1" ht="14.15" customHeight="1">
      <c r="AJ6586" s="367"/>
      <c r="AL6586" s="367"/>
    </row>
    <row r="6587" spans="36:38" s="368" customFormat="1" ht="14.15" customHeight="1">
      <c r="AJ6587" s="367"/>
      <c r="AL6587" s="367"/>
    </row>
    <row r="6588" spans="36:38" s="368" customFormat="1" ht="14.15" customHeight="1">
      <c r="AJ6588" s="367"/>
      <c r="AL6588" s="367"/>
    </row>
    <row r="6589" spans="36:38" s="368" customFormat="1" ht="14.15" customHeight="1">
      <c r="AJ6589" s="367"/>
      <c r="AL6589" s="367"/>
    </row>
    <row r="6590" spans="36:38" s="368" customFormat="1" ht="14.15" customHeight="1">
      <c r="AJ6590" s="367"/>
      <c r="AL6590" s="367"/>
    </row>
    <row r="6591" spans="36:38" s="368" customFormat="1" ht="14.15" customHeight="1">
      <c r="AJ6591" s="367"/>
      <c r="AL6591" s="367"/>
    </row>
    <row r="6592" spans="36:38" s="368" customFormat="1" ht="14.15" customHeight="1">
      <c r="AJ6592" s="367"/>
      <c r="AL6592" s="367"/>
    </row>
    <row r="6593" spans="36:38" s="368" customFormat="1" ht="14.15" customHeight="1">
      <c r="AJ6593" s="367"/>
      <c r="AL6593" s="367"/>
    </row>
    <row r="6594" spans="36:38" s="368" customFormat="1" ht="14.15" customHeight="1">
      <c r="AJ6594" s="367"/>
      <c r="AL6594" s="367"/>
    </row>
    <row r="6595" spans="36:38" s="368" customFormat="1" ht="14.15" customHeight="1">
      <c r="AJ6595" s="367"/>
      <c r="AL6595" s="367"/>
    </row>
    <row r="6596" spans="36:38" s="368" customFormat="1" ht="14.15" customHeight="1">
      <c r="AJ6596" s="367"/>
      <c r="AL6596" s="367"/>
    </row>
    <row r="6597" spans="36:38" s="368" customFormat="1" ht="14.15" customHeight="1">
      <c r="AJ6597" s="367"/>
      <c r="AL6597" s="367"/>
    </row>
    <row r="6598" spans="36:38" s="368" customFormat="1" ht="14.15" customHeight="1">
      <c r="AJ6598" s="367"/>
      <c r="AL6598" s="367"/>
    </row>
    <row r="6599" spans="36:38" s="368" customFormat="1" ht="14.15" customHeight="1">
      <c r="AJ6599" s="367"/>
      <c r="AL6599" s="367"/>
    </row>
    <row r="6600" spans="36:38" s="368" customFormat="1" ht="14.15" customHeight="1">
      <c r="AJ6600" s="367"/>
      <c r="AL6600" s="367"/>
    </row>
    <row r="6601" spans="36:38" s="368" customFormat="1" ht="14.15" customHeight="1">
      <c r="AJ6601" s="367"/>
      <c r="AL6601" s="367"/>
    </row>
    <row r="6602" spans="36:38" s="368" customFormat="1" ht="14.15" customHeight="1">
      <c r="AJ6602" s="367"/>
      <c r="AL6602" s="367"/>
    </row>
    <row r="6603" spans="36:38" s="368" customFormat="1" ht="14.15" customHeight="1">
      <c r="AJ6603" s="367"/>
      <c r="AL6603" s="367"/>
    </row>
    <row r="6604" spans="36:38" s="368" customFormat="1" ht="14.15" customHeight="1">
      <c r="AJ6604" s="367"/>
      <c r="AL6604" s="367"/>
    </row>
    <row r="6605" spans="36:38" s="368" customFormat="1" ht="14.15" customHeight="1">
      <c r="AJ6605" s="367"/>
      <c r="AL6605" s="367"/>
    </row>
    <row r="6606" spans="36:38" s="368" customFormat="1" ht="14.15" customHeight="1">
      <c r="AJ6606" s="367"/>
      <c r="AL6606" s="367"/>
    </row>
    <row r="6607" spans="36:38" s="368" customFormat="1" ht="14.15" customHeight="1">
      <c r="AJ6607" s="367"/>
      <c r="AL6607" s="367"/>
    </row>
    <row r="6608" spans="36:38" s="368" customFormat="1" ht="14.15" customHeight="1">
      <c r="AJ6608" s="367"/>
      <c r="AL6608" s="367"/>
    </row>
    <row r="6609" spans="36:38" s="368" customFormat="1" ht="14.15" customHeight="1">
      <c r="AJ6609" s="367"/>
      <c r="AL6609" s="367"/>
    </row>
    <row r="6610" spans="36:38" s="368" customFormat="1" ht="14.15" customHeight="1">
      <c r="AJ6610" s="367"/>
      <c r="AL6610" s="367"/>
    </row>
    <row r="6611" spans="36:38" s="368" customFormat="1" ht="14.15" customHeight="1">
      <c r="AJ6611" s="367"/>
      <c r="AL6611" s="367"/>
    </row>
    <row r="6612" spans="36:38" s="368" customFormat="1" ht="14.15" customHeight="1">
      <c r="AJ6612" s="367"/>
      <c r="AL6612" s="367"/>
    </row>
    <row r="6613" spans="36:38" s="368" customFormat="1" ht="14.15" customHeight="1">
      <c r="AJ6613" s="367"/>
      <c r="AL6613" s="367"/>
    </row>
    <row r="6614" spans="36:38" s="368" customFormat="1" ht="14.15" customHeight="1">
      <c r="AJ6614" s="367"/>
      <c r="AL6614" s="367"/>
    </row>
    <row r="6615" spans="36:38" s="368" customFormat="1" ht="14.15" customHeight="1">
      <c r="AJ6615" s="367"/>
      <c r="AL6615" s="367"/>
    </row>
    <row r="6616" spans="36:38" s="368" customFormat="1" ht="14.15" customHeight="1">
      <c r="AJ6616" s="367"/>
      <c r="AL6616" s="367"/>
    </row>
    <row r="6617" spans="36:38" s="368" customFormat="1" ht="14.15" customHeight="1">
      <c r="AJ6617" s="367"/>
      <c r="AL6617" s="367"/>
    </row>
    <row r="6618" spans="36:38" s="368" customFormat="1" ht="14.15" customHeight="1">
      <c r="AJ6618" s="367"/>
      <c r="AL6618" s="367"/>
    </row>
    <row r="6619" spans="36:38" s="368" customFormat="1" ht="14.15" customHeight="1">
      <c r="AJ6619" s="367"/>
      <c r="AL6619" s="367"/>
    </row>
    <row r="6620" spans="36:38" s="368" customFormat="1" ht="14.15" customHeight="1">
      <c r="AJ6620" s="367"/>
      <c r="AL6620" s="367"/>
    </row>
    <row r="6621" spans="36:38" s="368" customFormat="1" ht="14.15" customHeight="1">
      <c r="AJ6621" s="367"/>
      <c r="AL6621" s="367"/>
    </row>
    <row r="6622" spans="36:38" s="368" customFormat="1" ht="14.15" customHeight="1">
      <c r="AJ6622" s="367"/>
      <c r="AL6622" s="367"/>
    </row>
    <row r="6623" spans="36:38" s="368" customFormat="1" ht="14.15" customHeight="1">
      <c r="AJ6623" s="367"/>
      <c r="AL6623" s="367"/>
    </row>
    <row r="6624" spans="36:38" s="368" customFormat="1" ht="14.15" customHeight="1">
      <c r="AJ6624" s="367"/>
      <c r="AL6624" s="367"/>
    </row>
    <row r="6625" spans="36:38" s="368" customFormat="1" ht="14.15" customHeight="1">
      <c r="AJ6625" s="367"/>
      <c r="AL6625" s="367"/>
    </row>
    <row r="6626" spans="36:38" s="368" customFormat="1" ht="14.15" customHeight="1">
      <c r="AJ6626" s="367"/>
      <c r="AL6626" s="367"/>
    </row>
    <row r="6627" spans="36:38" s="368" customFormat="1" ht="14.15" customHeight="1">
      <c r="AJ6627" s="367"/>
      <c r="AL6627" s="367"/>
    </row>
    <row r="6628" spans="36:38" s="368" customFormat="1" ht="14.15" customHeight="1">
      <c r="AJ6628" s="367"/>
      <c r="AL6628" s="367"/>
    </row>
    <row r="6629" spans="36:38" s="368" customFormat="1" ht="14.15" customHeight="1">
      <c r="AJ6629" s="367"/>
      <c r="AL6629" s="367"/>
    </row>
    <row r="6630" spans="36:38" s="368" customFormat="1" ht="14.15" customHeight="1">
      <c r="AJ6630" s="367"/>
      <c r="AL6630" s="367"/>
    </row>
    <row r="6631" spans="36:38" s="368" customFormat="1" ht="14.15" customHeight="1">
      <c r="AJ6631" s="367"/>
      <c r="AL6631" s="367"/>
    </row>
    <row r="6632" spans="36:38" s="368" customFormat="1" ht="14.15" customHeight="1">
      <c r="AJ6632" s="367"/>
      <c r="AL6632" s="367"/>
    </row>
    <row r="6633" spans="36:38" s="368" customFormat="1" ht="14.15" customHeight="1">
      <c r="AJ6633" s="367"/>
      <c r="AL6633" s="367"/>
    </row>
    <row r="6634" spans="36:38" s="368" customFormat="1" ht="14.15" customHeight="1">
      <c r="AJ6634" s="367"/>
      <c r="AL6634" s="367"/>
    </row>
    <row r="6635" spans="36:38" s="368" customFormat="1" ht="14.15" customHeight="1">
      <c r="AJ6635" s="367"/>
      <c r="AL6635" s="367"/>
    </row>
    <row r="6636" spans="36:38" s="368" customFormat="1" ht="14.15" customHeight="1">
      <c r="AJ6636" s="367"/>
      <c r="AL6636" s="367"/>
    </row>
    <row r="6637" spans="36:38" s="368" customFormat="1" ht="14.15" customHeight="1">
      <c r="AJ6637" s="367"/>
      <c r="AL6637" s="367"/>
    </row>
    <row r="6638" spans="36:38" s="368" customFormat="1" ht="14.15" customHeight="1">
      <c r="AJ6638" s="367"/>
      <c r="AL6638" s="367"/>
    </row>
    <row r="6639" spans="36:38" s="368" customFormat="1" ht="14.15" customHeight="1">
      <c r="AJ6639" s="367"/>
      <c r="AL6639" s="367"/>
    </row>
    <row r="6640" spans="36:38" s="368" customFormat="1" ht="14.15" customHeight="1">
      <c r="AJ6640" s="367"/>
      <c r="AL6640" s="367"/>
    </row>
    <row r="6641" spans="36:38" s="368" customFormat="1" ht="14.15" customHeight="1">
      <c r="AJ6641" s="367"/>
      <c r="AL6641" s="367"/>
    </row>
    <row r="6642" spans="36:38" s="368" customFormat="1" ht="14.15" customHeight="1">
      <c r="AJ6642" s="367"/>
      <c r="AL6642" s="367"/>
    </row>
    <row r="6643" spans="36:38" s="368" customFormat="1" ht="14.15" customHeight="1">
      <c r="AJ6643" s="367"/>
      <c r="AL6643" s="367"/>
    </row>
    <row r="6644" spans="36:38" s="368" customFormat="1" ht="14.15" customHeight="1">
      <c r="AJ6644" s="367"/>
      <c r="AL6644" s="367"/>
    </row>
    <row r="6645" spans="36:38" s="368" customFormat="1" ht="14.15" customHeight="1">
      <c r="AJ6645" s="367"/>
      <c r="AL6645" s="367"/>
    </row>
    <row r="6646" spans="36:38" s="368" customFormat="1" ht="14.15" customHeight="1">
      <c r="AJ6646" s="367"/>
      <c r="AL6646" s="367"/>
    </row>
    <row r="6647" spans="36:38" s="368" customFormat="1" ht="14.15" customHeight="1">
      <c r="AJ6647" s="367"/>
      <c r="AL6647" s="367"/>
    </row>
    <row r="6648" spans="36:38" s="368" customFormat="1" ht="14.15" customHeight="1">
      <c r="AJ6648" s="367"/>
      <c r="AL6648" s="367"/>
    </row>
    <row r="6649" spans="36:38" s="368" customFormat="1" ht="14.15" customHeight="1">
      <c r="AJ6649" s="367"/>
      <c r="AL6649" s="367"/>
    </row>
    <row r="6650" spans="36:38" s="368" customFormat="1" ht="14.15" customHeight="1">
      <c r="AJ6650" s="367"/>
      <c r="AL6650" s="367"/>
    </row>
    <row r="6651" spans="36:38" s="368" customFormat="1" ht="14.15" customHeight="1">
      <c r="AJ6651" s="367"/>
      <c r="AL6651" s="367"/>
    </row>
    <row r="6652" spans="36:38" s="368" customFormat="1" ht="14.15" customHeight="1">
      <c r="AJ6652" s="367"/>
      <c r="AL6652" s="367"/>
    </row>
    <row r="6653" spans="36:38" s="368" customFormat="1" ht="14.15" customHeight="1">
      <c r="AJ6653" s="367"/>
      <c r="AL6653" s="367"/>
    </row>
    <row r="6654" spans="36:38" s="368" customFormat="1" ht="14.15" customHeight="1">
      <c r="AJ6654" s="367"/>
      <c r="AL6654" s="367"/>
    </row>
    <row r="6655" spans="36:38" s="368" customFormat="1" ht="14.15" customHeight="1">
      <c r="AJ6655" s="367"/>
      <c r="AL6655" s="367"/>
    </row>
    <row r="6656" spans="36:38" s="368" customFormat="1" ht="14.15" customHeight="1">
      <c r="AJ6656" s="367"/>
      <c r="AL6656" s="367"/>
    </row>
    <row r="6657" spans="36:38" s="368" customFormat="1" ht="14.15" customHeight="1">
      <c r="AJ6657" s="367"/>
      <c r="AL6657" s="367"/>
    </row>
    <row r="6658" spans="36:38" s="368" customFormat="1" ht="14.15" customHeight="1">
      <c r="AJ6658" s="367"/>
      <c r="AL6658" s="367"/>
    </row>
    <row r="6659" spans="36:38" s="368" customFormat="1" ht="14.15" customHeight="1">
      <c r="AJ6659" s="367"/>
      <c r="AL6659" s="367"/>
    </row>
    <row r="6660" spans="36:38" s="368" customFormat="1" ht="14.15" customHeight="1">
      <c r="AJ6660" s="367"/>
      <c r="AL6660" s="367"/>
    </row>
    <row r="6661" spans="36:38" s="368" customFormat="1" ht="14.15" customHeight="1">
      <c r="AJ6661" s="367"/>
      <c r="AL6661" s="367"/>
    </row>
    <row r="6662" spans="36:38" s="368" customFormat="1" ht="14.15" customHeight="1">
      <c r="AJ6662" s="367"/>
      <c r="AL6662" s="367"/>
    </row>
    <row r="6663" spans="36:38" s="368" customFormat="1" ht="14.15" customHeight="1">
      <c r="AJ6663" s="367"/>
      <c r="AL6663" s="367"/>
    </row>
    <row r="6664" spans="36:38" s="368" customFormat="1" ht="14.15" customHeight="1">
      <c r="AJ6664" s="367"/>
      <c r="AL6664" s="367"/>
    </row>
    <row r="6665" spans="36:38" s="368" customFormat="1" ht="14.15" customHeight="1">
      <c r="AJ6665" s="367"/>
      <c r="AL6665" s="367"/>
    </row>
    <row r="6666" spans="36:38" s="368" customFormat="1" ht="14.15" customHeight="1">
      <c r="AJ6666" s="367"/>
      <c r="AL6666" s="367"/>
    </row>
    <row r="6667" spans="36:38" s="368" customFormat="1" ht="14.15" customHeight="1">
      <c r="AJ6667" s="367"/>
      <c r="AL6667" s="367"/>
    </row>
    <row r="6668" spans="36:38" s="368" customFormat="1" ht="14.15" customHeight="1">
      <c r="AJ6668" s="367"/>
      <c r="AL6668" s="367"/>
    </row>
    <row r="6669" spans="36:38" s="368" customFormat="1" ht="14.15" customHeight="1">
      <c r="AJ6669" s="367"/>
      <c r="AL6669" s="367"/>
    </row>
    <row r="6670" spans="36:38" s="368" customFormat="1" ht="14.15" customHeight="1">
      <c r="AJ6670" s="367"/>
      <c r="AL6670" s="367"/>
    </row>
    <row r="6671" spans="36:38" s="368" customFormat="1" ht="14.15" customHeight="1">
      <c r="AJ6671" s="367"/>
      <c r="AL6671" s="367"/>
    </row>
    <row r="6672" spans="36:38" s="368" customFormat="1" ht="14.15" customHeight="1">
      <c r="AJ6672" s="367"/>
      <c r="AL6672" s="367"/>
    </row>
    <row r="6673" spans="36:38" s="368" customFormat="1" ht="14.15" customHeight="1">
      <c r="AJ6673" s="367"/>
      <c r="AL6673" s="367"/>
    </row>
    <row r="6674" spans="36:38" s="368" customFormat="1" ht="14.15" customHeight="1">
      <c r="AJ6674" s="367"/>
      <c r="AL6674" s="367"/>
    </row>
    <row r="6675" spans="36:38" s="368" customFormat="1" ht="14.15" customHeight="1">
      <c r="AJ6675" s="367"/>
      <c r="AL6675" s="367"/>
    </row>
    <row r="6676" spans="36:38" s="368" customFormat="1" ht="14.15" customHeight="1">
      <c r="AJ6676" s="367"/>
      <c r="AL6676" s="367"/>
    </row>
    <row r="6677" spans="36:38" s="368" customFormat="1" ht="14.15" customHeight="1">
      <c r="AJ6677" s="367"/>
      <c r="AL6677" s="367"/>
    </row>
    <row r="6678" spans="36:38" s="368" customFormat="1" ht="14.15" customHeight="1">
      <c r="AJ6678" s="367"/>
      <c r="AL6678" s="367"/>
    </row>
    <row r="6679" spans="36:38" s="368" customFormat="1" ht="14.15" customHeight="1">
      <c r="AJ6679" s="367"/>
      <c r="AL6679" s="367"/>
    </row>
    <row r="6680" spans="36:38" s="368" customFormat="1" ht="14.15" customHeight="1">
      <c r="AJ6680" s="367"/>
      <c r="AL6680" s="367"/>
    </row>
    <row r="6681" spans="36:38" s="368" customFormat="1" ht="14.15" customHeight="1">
      <c r="AJ6681" s="367"/>
      <c r="AL6681" s="367"/>
    </row>
    <row r="6682" spans="36:38" s="368" customFormat="1" ht="14.15" customHeight="1">
      <c r="AJ6682" s="367"/>
      <c r="AL6682" s="367"/>
    </row>
    <row r="6683" spans="36:38" s="368" customFormat="1" ht="14.15" customHeight="1">
      <c r="AJ6683" s="367"/>
      <c r="AL6683" s="367"/>
    </row>
    <row r="6684" spans="36:38" s="368" customFormat="1" ht="14.15" customHeight="1">
      <c r="AJ6684" s="367"/>
      <c r="AL6684" s="367"/>
    </row>
    <row r="6685" spans="36:38" s="368" customFormat="1" ht="14.15" customHeight="1">
      <c r="AJ6685" s="367"/>
      <c r="AL6685" s="367"/>
    </row>
    <row r="6686" spans="36:38" s="368" customFormat="1" ht="14.15" customHeight="1">
      <c r="AJ6686" s="367"/>
      <c r="AL6686" s="367"/>
    </row>
    <row r="6687" spans="36:38" s="368" customFormat="1" ht="14.15" customHeight="1">
      <c r="AJ6687" s="367"/>
      <c r="AL6687" s="367"/>
    </row>
    <row r="6688" spans="36:38" s="368" customFormat="1" ht="14.15" customHeight="1">
      <c r="AJ6688" s="367"/>
      <c r="AL6688" s="367"/>
    </row>
    <row r="6689" spans="36:38" s="368" customFormat="1" ht="14.15" customHeight="1">
      <c r="AJ6689" s="367"/>
      <c r="AL6689" s="367"/>
    </row>
    <row r="6690" spans="36:38" s="368" customFormat="1" ht="14.15" customHeight="1">
      <c r="AJ6690" s="367"/>
      <c r="AL6690" s="367"/>
    </row>
    <row r="6691" spans="36:38" s="368" customFormat="1" ht="14.15" customHeight="1">
      <c r="AJ6691" s="367"/>
      <c r="AL6691" s="367"/>
    </row>
    <row r="6692" spans="36:38" s="368" customFormat="1" ht="14.15" customHeight="1">
      <c r="AJ6692" s="367"/>
      <c r="AL6692" s="367"/>
    </row>
    <row r="6693" spans="36:38" s="368" customFormat="1" ht="14.15" customHeight="1">
      <c r="AJ6693" s="367"/>
      <c r="AL6693" s="367"/>
    </row>
    <row r="6694" spans="36:38" s="368" customFormat="1" ht="14.15" customHeight="1">
      <c r="AJ6694" s="367"/>
      <c r="AL6694" s="367"/>
    </row>
    <row r="6695" spans="36:38" s="368" customFormat="1" ht="14.15" customHeight="1">
      <c r="AJ6695" s="367"/>
      <c r="AL6695" s="367"/>
    </row>
    <row r="6696" spans="36:38" s="368" customFormat="1" ht="14.15" customHeight="1">
      <c r="AJ6696" s="367"/>
      <c r="AL6696" s="367"/>
    </row>
    <row r="6697" spans="36:38" s="368" customFormat="1" ht="14.15" customHeight="1">
      <c r="AJ6697" s="367"/>
      <c r="AL6697" s="367"/>
    </row>
    <row r="6698" spans="36:38" s="368" customFormat="1" ht="14.15" customHeight="1">
      <c r="AJ6698" s="367"/>
      <c r="AL6698" s="367"/>
    </row>
    <row r="6699" spans="36:38" s="368" customFormat="1" ht="14.15" customHeight="1">
      <c r="AJ6699" s="367"/>
      <c r="AL6699" s="367"/>
    </row>
    <row r="6700" spans="36:38" s="368" customFormat="1" ht="14.15" customHeight="1">
      <c r="AJ6700" s="367"/>
      <c r="AL6700" s="367"/>
    </row>
    <row r="6701" spans="36:38" s="368" customFormat="1" ht="14.15" customHeight="1">
      <c r="AJ6701" s="367"/>
      <c r="AL6701" s="367"/>
    </row>
    <row r="6702" spans="36:38" s="368" customFormat="1" ht="14.15" customHeight="1">
      <c r="AJ6702" s="367"/>
      <c r="AL6702" s="367"/>
    </row>
    <row r="6703" spans="36:38" s="368" customFormat="1" ht="14.15" customHeight="1">
      <c r="AJ6703" s="367"/>
      <c r="AL6703" s="367"/>
    </row>
    <row r="6704" spans="36:38" s="368" customFormat="1" ht="14.15" customHeight="1">
      <c r="AJ6704" s="367"/>
      <c r="AL6704" s="367"/>
    </row>
    <row r="6705" spans="36:38" s="368" customFormat="1" ht="14.15" customHeight="1">
      <c r="AJ6705" s="367"/>
      <c r="AL6705" s="367"/>
    </row>
    <row r="6706" spans="36:38" s="368" customFormat="1" ht="14.15" customHeight="1">
      <c r="AJ6706" s="367"/>
      <c r="AL6706" s="367"/>
    </row>
    <row r="6707" spans="36:38" s="368" customFormat="1" ht="14.15" customHeight="1">
      <c r="AJ6707" s="367"/>
      <c r="AL6707" s="367"/>
    </row>
    <row r="6708" spans="36:38" s="368" customFormat="1" ht="14.15" customHeight="1">
      <c r="AJ6708" s="367"/>
      <c r="AL6708" s="367"/>
    </row>
    <row r="6709" spans="36:38" s="368" customFormat="1" ht="14.15" customHeight="1">
      <c r="AJ6709" s="367"/>
      <c r="AL6709" s="367"/>
    </row>
    <row r="6710" spans="36:38" s="368" customFormat="1" ht="14.15" customHeight="1">
      <c r="AJ6710" s="367"/>
      <c r="AL6710" s="367"/>
    </row>
    <row r="6711" spans="36:38" s="368" customFormat="1" ht="14.15" customHeight="1">
      <c r="AJ6711" s="367"/>
      <c r="AL6711" s="367"/>
    </row>
    <row r="6712" spans="36:38" s="368" customFormat="1" ht="14.15" customHeight="1">
      <c r="AJ6712" s="367"/>
      <c r="AL6712" s="367"/>
    </row>
    <row r="6713" spans="36:38" s="368" customFormat="1" ht="14.15" customHeight="1">
      <c r="AJ6713" s="367"/>
      <c r="AL6713" s="367"/>
    </row>
    <row r="6714" spans="36:38" s="368" customFormat="1" ht="14.15" customHeight="1">
      <c r="AJ6714" s="367"/>
      <c r="AL6714" s="367"/>
    </row>
    <row r="6715" spans="36:38" s="368" customFormat="1" ht="14.15" customHeight="1">
      <c r="AJ6715" s="367"/>
      <c r="AL6715" s="367"/>
    </row>
    <row r="6716" spans="36:38" s="368" customFormat="1" ht="14.15" customHeight="1">
      <c r="AJ6716" s="367"/>
      <c r="AL6716" s="367"/>
    </row>
    <row r="6717" spans="36:38" s="368" customFormat="1" ht="14.15" customHeight="1">
      <c r="AJ6717" s="367"/>
      <c r="AL6717" s="367"/>
    </row>
    <row r="6718" spans="36:38" s="368" customFormat="1" ht="14.15" customHeight="1">
      <c r="AJ6718" s="367"/>
      <c r="AL6718" s="367"/>
    </row>
    <row r="6719" spans="36:38" s="368" customFormat="1" ht="14.15" customHeight="1">
      <c r="AJ6719" s="367"/>
      <c r="AL6719" s="367"/>
    </row>
    <row r="6720" spans="36:38" s="368" customFormat="1" ht="14.15" customHeight="1">
      <c r="AJ6720" s="367"/>
      <c r="AL6720" s="367"/>
    </row>
    <row r="6721" spans="36:38" s="368" customFormat="1" ht="14.15" customHeight="1">
      <c r="AJ6721" s="367"/>
      <c r="AL6721" s="367"/>
    </row>
    <row r="6722" spans="36:38" s="368" customFormat="1" ht="14.15" customHeight="1">
      <c r="AJ6722" s="367"/>
      <c r="AL6722" s="367"/>
    </row>
    <row r="6723" spans="36:38" s="368" customFormat="1" ht="14.15" customHeight="1">
      <c r="AJ6723" s="367"/>
      <c r="AL6723" s="367"/>
    </row>
    <row r="6724" spans="36:38" s="368" customFormat="1" ht="14.15" customHeight="1">
      <c r="AJ6724" s="367"/>
      <c r="AL6724" s="367"/>
    </row>
    <row r="6725" spans="36:38" s="368" customFormat="1" ht="14.15" customHeight="1">
      <c r="AJ6725" s="367"/>
      <c r="AL6725" s="367"/>
    </row>
    <row r="6726" spans="36:38" s="368" customFormat="1" ht="14.15" customHeight="1">
      <c r="AJ6726" s="367"/>
      <c r="AL6726" s="367"/>
    </row>
    <row r="6727" spans="36:38" s="368" customFormat="1" ht="14.15" customHeight="1">
      <c r="AJ6727" s="367"/>
      <c r="AL6727" s="367"/>
    </row>
    <row r="6728" spans="36:38" s="368" customFormat="1" ht="14.15" customHeight="1">
      <c r="AJ6728" s="367"/>
      <c r="AL6728" s="367"/>
    </row>
    <row r="6729" spans="36:38" s="368" customFormat="1" ht="14.15" customHeight="1">
      <c r="AJ6729" s="367"/>
      <c r="AL6729" s="367"/>
    </row>
    <row r="6730" spans="36:38" s="368" customFormat="1" ht="14.15" customHeight="1">
      <c r="AJ6730" s="367"/>
      <c r="AL6730" s="367"/>
    </row>
    <row r="6731" spans="36:38" s="368" customFormat="1" ht="14.15" customHeight="1">
      <c r="AJ6731" s="367"/>
      <c r="AL6731" s="367"/>
    </row>
    <row r="6732" spans="36:38" s="368" customFormat="1" ht="14.15" customHeight="1">
      <c r="AJ6732" s="367"/>
      <c r="AL6732" s="367"/>
    </row>
    <row r="6733" spans="36:38" s="368" customFormat="1" ht="14.15" customHeight="1">
      <c r="AJ6733" s="367"/>
      <c r="AL6733" s="367"/>
    </row>
    <row r="6734" spans="36:38" s="368" customFormat="1" ht="14.15" customHeight="1">
      <c r="AJ6734" s="367"/>
      <c r="AL6734" s="367"/>
    </row>
    <row r="6735" spans="36:38" s="368" customFormat="1" ht="14.15" customHeight="1">
      <c r="AJ6735" s="367"/>
      <c r="AL6735" s="367"/>
    </row>
    <row r="6736" spans="36:38" s="368" customFormat="1" ht="14.15" customHeight="1">
      <c r="AJ6736" s="367"/>
      <c r="AL6736" s="367"/>
    </row>
    <row r="6737" spans="36:38" s="368" customFormat="1" ht="14.15" customHeight="1">
      <c r="AJ6737" s="367"/>
      <c r="AL6737" s="367"/>
    </row>
    <row r="6738" spans="36:38" s="368" customFormat="1" ht="14.15" customHeight="1">
      <c r="AJ6738" s="367"/>
      <c r="AL6738" s="367"/>
    </row>
    <row r="6739" spans="36:38" s="368" customFormat="1" ht="14.15" customHeight="1">
      <c r="AJ6739" s="367"/>
      <c r="AL6739" s="367"/>
    </row>
    <row r="6740" spans="36:38" s="368" customFormat="1" ht="14.15" customHeight="1">
      <c r="AJ6740" s="367"/>
      <c r="AL6740" s="367"/>
    </row>
    <row r="6741" spans="36:38" s="368" customFormat="1" ht="14.15" customHeight="1">
      <c r="AJ6741" s="367"/>
      <c r="AL6741" s="367"/>
    </row>
    <row r="6742" spans="36:38" s="368" customFormat="1" ht="14.15" customHeight="1">
      <c r="AJ6742" s="367"/>
      <c r="AL6742" s="367"/>
    </row>
    <row r="6743" spans="36:38" s="368" customFormat="1" ht="14.15" customHeight="1">
      <c r="AJ6743" s="367"/>
      <c r="AL6743" s="367"/>
    </row>
    <row r="6744" spans="36:38" s="368" customFormat="1" ht="14.15" customHeight="1">
      <c r="AJ6744" s="367"/>
      <c r="AL6744" s="367"/>
    </row>
    <row r="6745" spans="36:38" s="368" customFormat="1" ht="14.15" customHeight="1">
      <c r="AJ6745" s="367"/>
      <c r="AL6745" s="367"/>
    </row>
    <row r="6746" spans="36:38" s="368" customFormat="1" ht="14.15" customHeight="1">
      <c r="AJ6746" s="367"/>
      <c r="AL6746" s="367"/>
    </row>
    <row r="6747" spans="36:38" s="368" customFormat="1" ht="14.15" customHeight="1">
      <c r="AJ6747" s="367"/>
      <c r="AL6747" s="367"/>
    </row>
    <row r="6748" spans="36:38" s="368" customFormat="1" ht="14.15" customHeight="1">
      <c r="AJ6748" s="367"/>
      <c r="AL6748" s="367"/>
    </row>
    <row r="6749" spans="36:38" s="368" customFormat="1" ht="14.15" customHeight="1">
      <c r="AJ6749" s="367"/>
      <c r="AL6749" s="367"/>
    </row>
    <row r="6750" spans="36:38" s="368" customFormat="1" ht="14.15" customHeight="1">
      <c r="AJ6750" s="367"/>
      <c r="AL6750" s="367"/>
    </row>
    <row r="6751" spans="36:38" s="368" customFormat="1" ht="14.15" customHeight="1">
      <c r="AJ6751" s="367"/>
      <c r="AL6751" s="367"/>
    </row>
    <row r="6752" spans="36:38" s="368" customFormat="1" ht="14.15" customHeight="1">
      <c r="AJ6752" s="367"/>
      <c r="AL6752" s="367"/>
    </row>
    <row r="6753" spans="36:38" s="368" customFormat="1" ht="14.15" customHeight="1">
      <c r="AJ6753" s="367"/>
      <c r="AL6753" s="367"/>
    </row>
    <row r="6754" spans="36:38" s="368" customFormat="1" ht="14.15" customHeight="1">
      <c r="AJ6754" s="367"/>
      <c r="AL6754" s="367"/>
    </row>
    <row r="6755" spans="36:38" s="368" customFormat="1" ht="14.15" customHeight="1">
      <c r="AJ6755" s="367"/>
      <c r="AL6755" s="367"/>
    </row>
    <row r="6756" spans="36:38" s="368" customFormat="1" ht="14.15" customHeight="1">
      <c r="AJ6756" s="367"/>
      <c r="AL6756" s="367"/>
    </row>
    <row r="6757" spans="36:38" s="368" customFormat="1" ht="14.15" customHeight="1">
      <c r="AJ6757" s="367"/>
      <c r="AL6757" s="367"/>
    </row>
    <row r="6758" spans="36:38" s="368" customFormat="1" ht="14.15" customHeight="1">
      <c r="AJ6758" s="367"/>
      <c r="AL6758" s="367"/>
    </row>
    <row r="6759" spans="36:38" s="368" customFormat="1" ht="14.15" customHeight="1">
      <c r="AJ6759" s="367"/>
      <c r="AL6759" s="367"/>
    </row>
    <row r="6760" spans="36:38" s="368" customFormat="1" ht="14.15" customHeight="1">
      <c r="AJ6760" s="367"/>
      <c r="AL6760" s="367"/>
    </row>
    <row r="6761" spans="36:38" s="368" customFormat="1" ht="14.15" customHeight="1">
      <c r="AJ6761" s="367"/>
      <c r="AL6761" s="367"/>
    </row>
    <row r="6762" spans="36:38" s="368" customFormat="1" ht="14.15" customHeight="1">
      <c r="AJ6762" s="367"/>
      <c r="AL6762" s="367"/>
    </row>
    <row r="6763" spans="36:38" s="368" customFormat="1" ht="14.15" customHeight="1">
      <c r="AJ6763" s="367"/>
      <c r="AL6763" s="367"/>
    </row>
    <row r="6764" spans="36:38" s="368" customFormat="1" ht="14.15" customHeight="1">
      <c r="AJ6764" s="367"/>
      <c r="AL6764" s="367"/>
    </row>
    <row r="6765" spans="36:38" s="368" customFormat="1" ht="14.15" customHeight="1">
      <c r="AJ6765" s="367"/>
      <c r="AL6765" s="367"/>
    </row>
    <row r="6766" spans="36:38" s="368" customFormat="1" ht="14.15" customHeight="1">
      <c r="AJ6766" s="367"/>
      <c r="AL6766" s="367"/>
    </row>
    <row r="6767" spans="36:38" s="368" customFormat="1" ht="14.15" customHeight="1">
      <c r="AJ6767" s="367"/>
      <c r="AL6767" s="367"/>
    </row>
    <row r="6768" spans="36:38" s="368" customFormat="1" ht="14.15" customHeight="1">
      <c r="AJ6768" s="367"/>
      <c r="AL6768" s="367"/>
    </row>
    <row r="6769" spans="36:38" s="368" customFormat="1" ht="14.15" customHeight="1">
      <c r="AJ6769" s="367"/>
      <c r="AL6769" s="367"/>
    </row>
    <row r="6770" spans="36:38" s="368" customFormat="1" ht="14.15" customHeight="1">
      <c r="AJ6770" s="367"/>
      <c r="AL6770" s="367"/>
    </row>
    <row r="6771" spans="36:38" s="368" customFormat="1" ht="14.15" customHeight="1">
      <c r="AJ6771" s="367"/>
      <c r="AL6771" s="367"/>
    </row>
    <row r="6772" spans="36:38" s="368" customFormat="1" ht="14.15" customHeight="1">
      <c r="AJ6772" s="367"/>
      <c r="AL6772" s="367"/>
    </row>
    <row r="6773" spans="36:38" s="368" customFormat="1" ht="14.15" customHeight="1">
      <c r="AJ6773" s="367"/>
      <c r="AL6773" s="367"/>
    </row>
    <row r="6774" spans="36:38" s="368" customFormat="1" ht="14.15" customHeight="1">
      <c r="AJ6774" s="367"/>
      <c r="AL6774" s="367"/>
    </row>
    <row r="6775" spans="36:38" s="368" customFormat="1" ht="14.15" customHeight="1">
      <c r="AJ6775" s="367"/>
      <c r="AL6775" s="367"/>
    </row>
    <row r="6776" spans="36:38" s="368" customFormat="1" ht="14.15" customHeight="1">
      <c r="AJ6776" s="367"/>
      <c r="AL6776" s="367"/>
    </row>
    <row r="6777" spans="36:38" s="368" customFormat="1" ht="14.15" customHeight="1">
      <c r="AJ6777" s="367"/>
      <c r="AL6777" s="367"/>
    </row>
    <row r="6778" spans="36:38" s="368" customFormat="1" ht="14.15" customHeight="1">
      <c r="AJ6778" s="367"/>
      <c r="AL6778" s="367"/>
    </row>
    <row r="6779" spans="36:38" s="368" customFormat="1" ht="14.15" customHeight="1">
      <c r="AJ6779" s="367"/>
      <c r="AL6779" s="367"/>
    </row>
    <row r="6780" spans="36:38" s="368" customFormat="1" ht="14.15" customHeight="1">
      <c r="AJ6780" s="367"/>
      <c r="AL6780" s="367"/>
    </row>
    <row r="6781" spans="36:38" s="368" customFormat="1" ht="14.15" customHeight="1">
      <c r="AJ6781" s="367"/>
      <c r="AL6781" s="367"/>
    </row>
    <row r="6782" spans="36:38" s="368" customFormat="1" ht="14.15" customHeight="1">
      <c r="AJ6782" s="367"/>
      <c r="AL6782" s="367"/>
    </row>
    <row r="6783" spans="36:38" s="368" customFormat="1" ht="14.15" customHeight="1">
      <c r="AJ6783" s="367"/>
      <c r="AL6783" s="367"/>
    </row>
    <row r="6784" spans="36:38" s="368" customFormat="1" ht="14.15" customHeight="1">
      <c r="AJ6784" s="367"/>
      <c r="AL6784" s="367"/>
    </row>
    <row r="6785" spans="36:38" s="368" customFormat="1" ht="14.15" customHeight="1">
      <c r="AJ6785" s="367"/>
      <c r="AL6785" s="367"/>
    </row>
    <row r="6786" spans="36:38" s="368" customFormat="1" ht="14.15" customHeight="1">
      <c r="AJ6786" s="367"/>
      <c r="AL6786" s="367"/>
    </row>
    <row r="6787" spans="36:38" s="368" customFormat="1" ht="14.15" customHeight="1">
      <c r="AJ6787" s="367"/>
      <c r="AL6787" s="367"/>
    </row>
    <row r="6788" spans="36:38" s="368" customFormat="1" ht="14.15" customHeight="1">
      <c r="AJ6788" s="367"/>
      <c r="AL6788" s="367"/>
    </row>
    <row r="6789" spans="36:38" s="368" customFormat="1" ht="14.15" customHeight="1">
      <c r="AJ6789" s="367"/>
      <c r="AL6789" s="367"/>
    </row>
    <row r="6790" spans="36:38" s="368" customFormat="1" ht="14.15" customHeight="1">
      <c r="AJ6790" s="367"/>
      <c r="AL6790" s="367"/>
    </row>
    <row r="6791" spans="36:38" s="368" customFormat="1" ht="14.15" customHeight="1">
      <c r="AJ6791" s="367"/>
      <c r="AL6791" s="367"/>
    </row>
    <row r="6792" spans="36:38" s="368" customFormat="1" ht="14.15" customHeight="1">
      <c r="AJ6792" s="367"/>
      <c r="AL6792" s="367"/>
    </row>
    <row r="6793" spans="36:38" s="368" customFormat="1" ht="14.15" customHeight="1">
      <c r="AJ6793" s="367"/>
      <c r="AL6793" s="367"/>
    </row>
    <row r="6794" spans="36:38" s="368" customFormat="1" ht="14.15" customHeight="1">
      <c r="AJ6794" s="367"/>
      <c r="AL6794" s="367"/>
    </row>
    <row r="6795" spans="36:38" s="368" customFormat="1" ht="14.15" customHeight="1">
      <c r="AJ6795" s="367"/>
      <c r="AL6795" s="367"/>
    </row>
    <row r="6796" spans="36:38" s="368" customFormat="1" ht="14.15" customHeight="1">
      <c r="AJ6796" s="367"/>
      <c r="AL6796" s="367"/>
    </row>
    <row r="6797" spans="36:38" s="368" customFormat="1" ht="14.15" customHeight="1">
      <c r="AJ6797" s="367"/>
      <c r="AL6797" s="367"/>
    </row>
    <row r="6798" spans="36:38" s="368" customFormat="1" ht="14.15" customHeight="1">
      <c r="AJ6798" s="367"/>
      <c r="AL6798" s="367"/>
    </row>
    <row r="6799" spans="36:38" s="368" customFormat="1" ht="14.15" customHeight="1">
      <c r="AJ6799" s="367"/>
      <c r="AL6799" s="367"/>
    </row>
    <row r="6800" spans="36:38" s="368" customFormat="1" ht="14.15" customHeight="1">
      <c r="AJ6800" s="367"/>
      <c r="AL6800" s="367"/>
    </row>
    <row r="6801" spans="36:38" s="368" customFormat="1" ht="14.15" customHeight="1">
      <c r="AJ6801" s="367"/>
      <c r="AL6801" s="367"/>
    </row>
    <row r="6802" spans="36:38" s="368" customFormat="1" ht="14.15" customHeight="1">
      <c r="AJ6802" s="367"/>
      <c r="AL6802" s="367"/>
    </row>
    <row r="6803" spans="36:38" s="368" customFormat="1" ht="14.15" customHeight="1">
      <c r="AJ6803" s="367"/>
      <c r="AL6803" s="367"/>
    </row>
    <row r="6804" spans="36:38" s="368" customFormat="1" ht="14.15" customHeight="1">
      <c r="AJ6804" s="367"/>
      <c r="AL6804" s="367"/>
    </row>
    <row r="6805" spans="36:38" s="368" customFormat="1" ht="14.15" customHeight="1">
      <c r="AJ6805" s="367"/>
      <c r="AL6805" s="367"/>
    </row>
    <row r="6806" spans="36:38" s="368" customFormat="1" ht="14.15" customHeight="1">
      <c r="AJ6806" s="367"/>
      <c r="AL6806" s="367"/>
    </row>
    <row r="6807" spans="36:38" s="368" customFormat="1" ht="14.15" customHeight="1">
      <c r="AJ6807" s="367"/>
      <c r="AL6807" s="367"/>
    </row>
    <row r="6808" spans="36:38" s="368" customFormat="1" ht="14.15" customHeight="1">
      <c r="AJ6808" s="367"/>
      <c r="AL6808" s="367"/>
    </row>
    <row r="6809" spans="36:38" s="368" customFormat="1" ht="14.15" customHeight="1">
      <c r="AJ6809" s="367"/>
      <c r="AL6809" s="367"/>
    </row>
    <row r="6810" spans="36:38" s="368" customFormat="1" ht="14.15" customHeight="1">
      <c r="AJ6810" s="367"/>
      <c r="AL6810" s="367"/>
    </row>
    <row r="6811" spans="36:38" s="368" customFormat="1" ht="14.15" customHeight="1">
      <c r="AJ6811" s="367"/>
      <c r="AL6811" s="367"/>
    </row>
    <row r="6812" spans="36:38" s="368" customFormat="1" ht="14.15" customHeight="1">
      <c r="AJ6812" s="367"/>
      <c r="AL6812" s="367"/>
    </row>
    <row r="6813" spans="36:38" s="368" customFormat="1" ht="14.15" customHeight="1">
      <c r="AJ6813" s="367"/>
      <c r="AL6813" s="367"/>
    </row>
    <row r="6814" spans="36:38" s="368" customFormat="1" ht="14.15" customHeight="1">
      <c r="AJ6814" s="367"/>
      <c r="AL6814" s="367"/>
    </row>
    <row r="6815" spans="36:38" s="368" customFormat="1" ht="14.15" customHeight="1">
      <c r="AJ6815" s="367"/>
      <c r="AL6815" s="367"/>
    </row>
    <row r="6816" spans="36:38" s="368" customFormat="1" ht="14.15" customHeight="1">
      <c r="AJ6816" s="367"/>
      <c r="AL6816" s="367"/>
    </row>
    <row r="6817" spans="36:38" s="368" customFormat="1" ht="14.15" customHeight="1">
      <c r="AJ6817" s="367"/>
      <c r="AL6817" s="367"/>
    </row>
    <row r="6818" spans="36:38" s="368" customFormat="1" ht="14.15" customHeight="1">
      <c r="AJ6818" s="367"/>
      <c r="AL6818" s="367"/>
    </row>
    <row r="6819" spans="36:38" s="368" customFormat="1" ht="14.15" customHeight="1">
      <c r="AJ6819" s="367"/>
      <c r="AL6819" s="367"/>
    </row>
    <row r="6820" spans="36:38" s="368" customFormat="1" ht="14.15" customHeight="1">
      <c r="AJ6820" s="367"/>
      <c r="AL6820" s="367"/>
    </row>
    <row r="6821" spans="36:38" s="368" customFormat="1" ht="14.15" customHeight="1">
      <c r="AJ6821" s="367"/>
      <c r="AL6821" s="367"/>
    </row>
    <row r="6822" spans="36:38" s="368" customFormat="1" ht="14.15" customHeight="1">
      <c r="AJ6822" s="367"/>
      <c r="AL6822" s="367"/>
    </row>
    <row r="6823" spans="36:38" s="368" customFormat="1" ht="14.15" customHeight="1">
      <c r="AJ6823" s="367"/>
      <c r="AL6823" s="367"/>
    </row>
    <row r="6824" spans="36:38" s="368" customFormat="1" ht="14.15" customHeight="1">
      <c r="AJ6824" s="367"/>
      <c r="AL6824" s="367"/>
    </row>
    <row r="6825" spans="36:38" s="368" customFormat="1" ht="14.15" customHeight="1">
      <c r="AJ6825" s="367"/>
      <c r="AL6825" s="367"/>
    </row>
    <row r="6826" spans="36:38" s="368" customFormat="1" ht="14.15" customHeight="1">
      <c r="AJ6826" s="367"/>
      <c r="AL6826" s="367"/>
    </row>
    <row r="6827" spans="36:38" s="368" customFormat="1" ht="14.15" customHeight="1">
      <c r="AJ6827" s="367"/>
      <c r="AL6827" s="367"/>
    </row>
    <row r="6828" spans="36:38" s="368" customFormat="1" ht="14.15" customHeight="1">
      <c r="AJ6828" s="367"/>
      <c r="AL6828" s="367"/>
    </row>
    <row r="6829" spans="36:38" s="368" customFormat="1" ht="14.15" customHeight="1">
      <c r="AJ6829" s="367"/>
      <c r="AL6829" s="367"/>
    </row>
    <row r="6830" spans="36:38" s="368" customFormat="1" ht="14.15" customHeight="1">
      <c r="AJ6830" s="367"/>
      <c r="AL6830" s="367"/>
    </row>
    <row r="6831" spans="36:38" s="368" customFormat="1" ht="14.15" customHeight="1">
      <c r="AJ6831" s="367"/>
      <c r="AL6831" s="367"/>
    </row>
    <row r="6832" spans="36:38" s="368" customFormat="1" ht="14.15" customHeight="1">
      <c r="AJ6832" s="367"/>
      <c r="AL6832" s="367"/>
    </row>
    <row r="6833" spans="36:38" s="368" customFormat="1" ht="14.15" customHeight="1">
      <c r="AJ6833" s="367"/>
      <c r="AL6833" s="367"/>
    </row>
    <row r="6834" spans="36:38" s="368" customFormat="1" ht="14.15" customHeight="1">
      <c r="AJ6834" s="367"/>
      <c r="AL6834" s="367"/>
    </row>
    <row r="6835" spans="36:38" s="368" customFormat="1" ht="14.15" customHeight="1">
      <c r="AJ6835" s="367"/>
      <c r="AL6835" s="367"/>
    </row>
    <row r="6836" spans="36:38" s="368" customFormat="1" ht="14.15" customHeight="1">
      <c r="AJ6836" s="367"/>
      <c r="AL6836" s="367"/>
    </row>
    <row r="6837" spans="36:38" s="368" customFormat="1" ht="14.15" customHeight="1">
      <c r="AJ6837" s="367"/>
      <c r="AL6837" s="367"/>
    </row>
    <row r="6838" spans="36:38" s="368" customFormat="1" ht="14.15" customHeight="1">
      <c r="AJ6838" s="367"/>
      <c r="AL6838" s="367"/>
    </row>
    <row r="6839" spans="36:38" s="368" customFormat="1" ht="14.15" customHeight="1">
      <c r="AJ6839" s="367"/>
      <c r="AL6839" s="367"/>
    </row>
    <row r="6840" spans="36:38" s="368" customFormat="1" ht="14.15" customHeight="1">
      <c r="AJ6840" s="367"/>
      <c r="AL6840" s="367"/>
    </row>
    <row r="6841" spans="36:38" s="368" customFormat="1" ht="14.15" customHeight="1">
      <c r="AJ6841" s="367"/>
      <c r="AL6841" s="367"/>
    </row>
    <row r="6842" spans="36:38" s="368" customFormat="1" ht="14.15" customHeight="1">
      <c r="AJ6842" s="367"/>
      <c r="AL6842" s="367"/>
    </row>
    <row r="6843" spans="36:38" s="368" customFormat="1" ht="14.15" customHeight="1">
      <c r="AJ6843" s="367"/>
      <c r="AL6843" s="367"/>
    </row>
    <row r="6844" spans="36:38" s="368" customFormat="1" ht="14.15" customHeight="1">
      <c r="AJ6844" s="367"/>
      <c r="AL6844" s="367"/>
    </row>
    <row r="6845" spans="36:38" s="368" customFormat="1" ht="14.15" customHeight="1">
      <c r="AJ6845" s="367"/>
      <c r="AL6845" s="367"/>
    </row>
    <row r="6846" spans="36:38" s="368" customFormat="1" ht="14.15" customHeight="1">
      <c r="AJ6846" s="367"/>
      <c r="AL6846" s="367"/>
    </row>
    <row r="6847" spans="36:38" s="368" customFormat="1" ht="14.15" customHeight="1">
      <c r="AJ6847" s="367"/>
      <c r="AL6847" s="367"/>
    </row>
    <row r="6848" spans="36:38" s="368" customFormat="1" ht="14.15" customHeight="1">
      <c r="AJ6848" s="367"/>
      <c r="AL6848" s="367"/>
    </row>
    <row r="6849" spans="36:38" s="368" customFormat="1" ht="14.15" customHeight="1">
      <c r="AJ6849" s="367"/>
      <c r="AL6849" s="367"/>
    </row>
    <row r="6850" spans="36:38" s="368" customFormat="1" ht="14.15" customHeight="1">
      <c r="AJ6850" s="367"/>
      <c r="AL6850" s="367"/>
    </row>
    <row r="6851" spans="36:38" s="368" customFormat="1" ht="14.15" customHeight="1">
      <c r="AJ6851" s="367"/>
      <c r="AL6851" s="367"/>
    </row>
    <row r="6852" spans="36:38" s="368" customFormat="1" ht="14.15" customHeight="1">
      <c r="AJ6852" s="367"/>
      <c r="AL6852" s="367"/>
    </row>
    <row r="6853" spans="36:38" s="368" customFormat="1" ht="14.15" customHeight="1">
      <c r="AJ6853" s="367"/>
      <c r="AL6853" s="367"/>
    </row>
    <row r="6854" spans="36:38" s="368" customFormat="1" ht="14.15" customHeight="1">
      <c r="AJ6854" s="367"/>
      <c r="AL6854" s="367"/>
    </row>
    <row r="6855" spans="36:38" s="368" customFormat="1" ht="14.15" customHeight="1">
      <c r="AJ6855" s="367"/>
      <c r="AL6855" s="367"/>
    </row>
    <row r="6856" spans="36:38" s="368" customFormat="1" ht="14.15" customHeight="1">
      <c r="AJ6856" s="367"/>
      <c r="AL6856" s="367"/>
    </row>
    <row r="6857" spans="36:38" s="368" customFormat="1" ht="14.15" customHeight="1">
      <c r="AJ6857" s="367"/>
      <c r="AL6857" s="367"/>
    </row>
    <row r="6858" spans="36:38" s="368" customFormat="1" ht="14.15" customHeight="1">
      <c r="AJ6858" s="367"/>
      <c r="AL6858" s="367"/>
    </row>
    <row r="6859" spans="36:38" s="368" customFormat="1" ht="14.15" customHeight="1">
      <c r="AJ6859" s="367"/>
      <c r="AL6859" s="367"/>
    </row>
    <row r="6860" spans="36:38" s="368" customFormat="1" ht="14.15" customHeight="1">
      <c r="AJ6860" s="367"/>
      <c r="AL6860" s="367"/>
    </row>
    <row r="6861" spans="36:38" s="368" customFormat="1" ht="14.15" customHeight="1">
      <c r="AJ6861" s="367"/>
      <c r="AL6861" s="367"/>
    </row>
    <row r="6862" spans="36:38" s="368" customFormat="1" ht="14.15" customHeight="1">
      <c r="AJ6862" s="367"/>
      <c r="AL6862" s="367"/>
    </row>
    <row r="6863" spans="36:38" s="368" customFormat="1" ht="14.15" customHeight="1">
      <c r="AJ6863" s="367"/>
      <c r="AL6863" s="367"/>
    </row>
    <row r="6864" spans="36:38" s="368" customFormat="1" ht="14.15" customHeight="1">
      <c r="AJ6864" s="367"/>
      <c r="AL6864" s="367"/>
    </row>
    <row r="6865" spans="36:38" s="368" customFormat="1" ht="14.15" customHeight="1">
      <c r="AJ6865" s="367"/>
      <c r="AL6865" s="367"/>
    </row>
    <row r="6866" spans="36:38" s="368" customFormat="1" ht="14.15" customHeight="1">
      <c r="AJ6866" s="367"/>
      <c r="AL6866" s="367"/>
    </row>
    <row r="6867" spans="36:38" s="368" customFormat="1" ht="14.15" customHeight="1">
      <c r="AJ6867" s="367"/>
      <c r="AL6867" s="367"/>
    </row>
    <row r="6868" spans="36:38" s="368" customFormat="1" ht="14.15" customHeight="1">
      <c r="AJ6868" s="367"/>
      <c r="AL6868" s="367"/>
    </row>
    <row r="6869" spans="36:38" s="368" customFormat="1" ht="14.15" customHeight="1">
      <c r="AJ6869" s="367"/>
      <c r="AL6869" s="367"/>
    </row>
    <row r="6870" spans="36:38" s="368" customFormat="1" ht="14.15" customHeight="1">
      <c r="AJ6870" s="367"/>
      <c r="AL6870" s="367"/>
    </row>
    <row r="6871" spans="36:38" s="368" customFormat="1" ht="14.15" customHeight="1">
      <c r="AJ6871" s="367"/>
      <c r="AL6871" s="367"/>
    </row>
    <row r="6872" spans="36:38" s="368" customFormat="1" ht="14.15" customHeight="1">
      <c r="AJ6872" s="367"/>
      <c r="AL6872" s="367"/>
    </row>
    <row r="6873" spans="36:38" s="368" customFormat="1" ht="14.15" customHeight="1">
      <c r="AJ6873" s="367"/>
      <c r="AL6873" s="367"/>
    </row>
    <row r="6874" spans="36:38" s="368" customFormat="1" ht="14.15" customHeight="1">
      <c r="AJ6874" s="367"/>
      <c r="AL6874" s="367"/>
    </row>
    <row r="6875" spans="36:38" s="368" customFormat="1" ht="14.15" customHeight="1">
      <c r="AJ6875" s="367"/>
      <c r="AL6875" s="367"/>
    </row>
    <row r="6876" spans="36:38" s="368" customFormat="1" ht="14.15" customHeight="1">
      <c r="AJ6876" s="367"/>
      <c r="AL6876" s="367"/>
    </row>
    <row r="6877" spans="36:38" s="368" customFormat="1" ht="14.15" customHeight="1">
      <c r="AJ6877" s="367"/>
      <c r="AL6877" s="367"/>
    </row>
    <row r="6878" spans="36:38" s="368" customFormat="1" ht="14.15" customHeight="1">
      <c r="AJ6878" s="367"/>
      <c r="AL6878" s="367"/>
    </row>
    <row r="6879" spans="36:38" s="368" customFormat="1" ht="14.15" customHeight="1">
      <c r="AJ6879" s="367"/>
      <c r="AL6879" s="367"/>
    </row>
    <row r="6880" spans="36:38" s="368" customFormat="1" ht="14.15" customHeight="1">
      <c r="AJ6880" s="367"/>
      <c r="AL6880" s="367"/>
    </row>
    <row r="6881" spans="36:38" s="368" customFormat="1" ht="14.15" customHeight="1">
      <c r="AJ6881" s="367"/>
      <c r="AL6881" s="367"/>
    </row>
    <row r="6882" spans="36:38" s="368" customFormat="1" ht="14.15" customHeight="1">
      <c r="AJ6882" s="367"/>
      <c r="AL6882" s="367"/>
    </row>
    <row r="6883" spans="36:38" s="368" customFormat="1" ht="14.15" customHeight="1">
      <c r="AJ6883" s="367"/>
      <c r="AL6883" s="367"/>
    </row>
    <row r="6884" spans="36:38" s="368" customFormat="1" ht="14.15" customHeight="1">
      <c r="AJ6884" s="367"/>
      <c r="AL6884" s="367"/>
    </row>
    <row r="6885" spans="36:38" s="368" customFormat="1" ht="14.15" customHeight="1">
      <c r="AJ6885" s="367"/>
      <c r="AL6885" s="367"/>
    </row>
    <row r="6886" spans="36:38" s="368" customFormat="1" ht="14.15" customHeight="1">
      <c r="AJ6886" s="367"/>
      <c r="AL6886" s="367"/>
    </row>
    <row r="6887" spans="36:38" s="368" customFormat="1" ht="14.15" customHeight="1">
      <c r="AJ6887" s="367"/>
      <c r="AL6887" s="367"/>
    </row>
    <row r="6888" spans="36:38" s="368" customFormat="1" ht="14.15" customHeight="1">
      <c r="AJ6888" s="367"/>
      <c r="AL6888" s="367"/>
    </row>
    <row r="6889" spans="36:38" s="368" customFormat="1" ht="14.15" customHeight="1">
      <c r="AJ6889" s="367"/>
      <c r="AL6889" s="367"/>
    </row>
    <row r="6890" spans="36:38" s="368" customFormat="1" ht="14.15" customHeight="1">
      <c r="AJ6890" s="367"/>
      <c r="AL6890" s="367"/>
    </row>
    <row r="6891" spans="36:38" s="368" customFormat="1" ht="14.15" customHeight="1">
      <c r="AJ6891" s="367"/>
      <c r="AL6891" s="367"/>
    </row>
    <row r="6892" spans="36:38" s="368" customFormat="1" ht="14.15" customHeight="1">
      <c r="AJ6892" s="367"/>
      <c r="AL6892" s="367"/>
    </row>
    <row r="6893" spans="36:38" s="368" customFormat="1" ht="14.15" customHeight="1">
      <c r="AJ6893" s="367"/>
      <c r="AL6893" s="367"/>
    </row>
    <row r="6894" spans="36:38" s="368" customFormat="1" ht="14.15" customHeight="1">
      <c r="AJ6894" s="367"/>
      <c r="AL6894" s="367"/>
    </row>
    <row r="6895" spans="36:38" s="368" customFormat="1" ht="14.15" customHeight="1">
      <c r="AJ6895" s="367"/>
      <c r="AL6895" s="367"/>
    </row>
    <row r="6896" spans="36:38" s="368" customFormat="1" ht="14.15" customHeight="1">
      <c r="AJ6896" s="367"/>
      <c r="AL6896" s="367"/>
    </row>
    <row r="6897" spans="36:38" s="368" customFormat="1" ht="14.15" customHeight="1">
      <c r="AJ6897" s="367"/>
      <c r="AL6897" s="367"/>
    </row>
    <row r="6898" spans="36:38" s="368" customFormat="1" ht="14.15" customHeight="1">
      <c r="AJ6898" s="367"/>
      <c r="AL6898" s="367"/>
    </row>
    <row r="6899" spans="36:38" s="368" customFormat="1" ht="14.15" customHeight="1">
      <c r="AJ6899" s="367"/>
      <c r="AL6899" s="367"/>
    </row>
    <row r="6900" spans="36:38" s="368" customFormat="1" ht="14.15" customHeight="1">
      <c r="AJ6900" s="367"/>
      <c r="AL6900" s="367"/>
    </row>
    <row r="6901" spans="36:38" s="368" customFormat="1" ht="14.15" customHeight="1">
      <c r="AJ6901" s="367"/>
      <c r="AL6901" s="367"/>
    </row>
    <row r="6902" spans="36:38" s="368" customFormat="1" ht="14.15" customHeight="1">
      <c r="AJ6902" s="367"/>
      <c r="AL6902" s="367"/>
    </row>
    <row r="6903" spans="36:38" s="368" customFormat="1" ht="14.15" customHeight="1">
      <c r="AJ6903" s="367"/>
      <c r="AL6903" s="367"/>
    </row>
    <row r="6904" spans="36:38" s="368" customFormat="1" ht="14.15" customHeight="1">
      <c r="AJ6904" s="367"/>
      <c r="AL6904" s="367"/>
    </row>
    <row r="6905" spans="36:38" s="368" customFormat="1" ht="14.15" customHeight="1">
      <c r="AJ6905" s="367"/>
      <c r="AL6905" s="367"/>
    </row>
    <row r="6906" spans="36:38" s="368" customFormat="1" ht="14.15" customHeight="1">
      <c r="AJ6906" s="367"/>
      <c r="AL6906" s="367"/>
    </row>
    <row r="6907" spans="36:38" s="368" customFormat="1" ht="14.15" customHeight="1">
      <c r="AJ6907" s="367"/>
      <c r="AL6907" s="367"/>
    </row>
    <row r="6908" spans="36:38" s="368" customFormat="1" ht="14.15" customHeight="1">
      <c r="AJ6908" s="367"/>
      <c r="AL6908" s="367"/>
    </row>
    <row r="6909" spans="36:38" s="368" customFormat="1" ht="14.15" customHeight="1">
      <c r="AJ6909" s="367"/>
      <c r="AL6909" s="367"/>
    </row>
    <row r="6910" spans="36:38" s="368" customFormat="1" ht="14.15" customHeight="1">
      <c r="AJ6910" s="367"/>
      <c r="AL6910" s="367"/>
    </row>
    <row r="6911" spans="36:38" s="368" customFormat="1" ht="14.15" customHeight="1">
      <c r="AJ6911" s="367"/>
      <c r="AL6911" s="367"/>
    </row>
    <row r="6912" spans="36:38" s="368" customFormat="1" ht="14.15" customHeight="1">
      <c r="AJ6912" s="367"/>
      <c r="AL6912" s="367"/>
    </row>
    <row r="6913" spans="36:38" s="368" customFormat="1" ht="14.15" customHeight="1">
      <c r="AJ6913" s="367"/>
      <c r="AL6913" s="367"/>
    </row>
    <row r="6914" spans="36:38" s="368" customFormat="1" ht="14.15" customHeight="1">
      <c r="AJ6914" s="367"/>
      <c r="AL6914" s="367"/>
    </row>
    <row r="6915" spans="36:38" s="368" customFormat="1" ht="14.15" customHeight="1">
      <c r="AJ6915" s="367"/>
      <c r="AL6915" s="367"/>
    </row>
    <row r="6916" spans="36:38" s="368" customFormat="1" ht="14.15" customHeight="1">
      <c r="AJ6916" s="367"/>
      <c r="AL6916" s="367"/>
    </row>
    <row r="6917" spans="36:38" s="368" customFormat="1" ht="14.15" customHeight="1">
      <c r="AJ6917" s="367"/>
      <c r="AL6917" s="367"/>
    </row>
    <row r="6918" spans="36:38" s="368" customFormat="1" ht="14.15" customHeight="1">
      <c r="AJ6918" s="367"/>
      <c r="AL6918" s="367"/>
    </row>
    <row r="6919" spans="36:38" s="368" customFormat="1" ht="14.15" customHeight="1">
      <c r="AJ6919" s="367"/>
      <c r="AL6919" s="367"/>
    </row>
    <row r="6920" spans="36:38" s="368" customFormat="1" ht="14.15" customHeight="1">
      <c r="AJ6920" s="367"/>
      <c r="AL6920" s="367"/>
    </row>
    <row r="6921" spans="36:38" s="368" customFormat="1" ht="14.15" customHeight="1">
      <c r="AJ6921" s="367"/>
      <c r="AL6921" s="367"/>
    </row>
    <row r="6922" spans="36:38" s="368" customFormat="1" ht="14.15" customHeight="1">
      <c r="AJ6922" s="367"/>
      <c r="AL6922" s="367"/>
    </row>
    <row r="6923" spans="36:38" s="368" customFormat="1" ht="14.15" customHeight="1">
      <c r="AJ6923" s="367"/>
      <c r="AL6923" s="367"/>
    </row>
    <row r="6924" spans="36:38" s="368" customFormat="1" ht="14.15" customHeight="1">
      <c r="AJ6924" s="367"/>
      <c r="AL6924" s="367"/>
    </row>
    <row r="6925" spans="36:38" s="368" customFormat="1" ht="14.15" customHeight="1">
      <c r="AJ6925" s="367"/>
      <c r="AL6925" s="367"/>
    </row>
    <row r="6926" spans="36:38" s="368" customFormat="1" ht="14.15" customHeight="1">
      <c r="AJ6926" s="367"/>
      <c r="AL6926" s="367"/>
    </row>
    <row r="6927" spans="36:38" s="368" customFormat="1" ht="14.15" customHeight="1">
      <c r="AJ6927" s="367"/>
      <c r="AL6927" s="367"/>
    </row>
    <row r="6928" spans="36:38" s="368" customFormat="1" ht="14.15" customHeight="1">
      <c r="AJ6928" s="367"/>
      <c r="AL6928" s="367"/>
    </row>
    <row r="6929" spans="36:38" s="368" customFormat="1" ht="14.15" customHeight="1">
      <c r="AJ6929" s="367"/>
      <c r="AL6929" s="367"/>
    </row>
    <row r="6930" spans="36:38" s="368" customFormat="1" ht="14.15" customHeight="1">
      <c r="AJ6930" s="367"/>
      <c r="AL6930" s="367"/>
    </row>
    <row r="6931" spans="36:38" s="368" customFormat="1" ht="14.15" customHeight="1">
      <c r="AJ6931" s="367"/>
      <c r="AL6931" s="367"/>
    </row>
    <row r="6932" spans="36:38" s="368" customFormat="1" ht="14.15" customHeight="1">
      <c r="AJ6932" s="367"/>
      <c r="AL6932" s="367"/>
    </row>
    <row r="6933" spans="36:38" s="368" customFormat="1" ht="14.15" customHeight="1">
      <c r="AJ6933" s="367"/>
      <c r="AL6933" s="367"/>
    </row>
    <row r="6934" spans="36:38" s="368" customFormat="1" ht="14.15" customHeight="1">
      <c r="AJ6934" s="367"/>
      <c r="AL6934" s="367"/>
    </row>
    <row r="6935" spans="36:38" s="368" customFormat="1" ht="14.15" customHeight="1">
      <c r="AJ6935" s="367"/>
      <c r="AL6935" s="367"/>
    </row>
    <row r="6936" spans="36:38" s="368" customFormat="1" ht="14.15" customHeight="1">
      <c r="AJ6936" s="367"/>
      <c r="AL6936" s="367"/>
    </row>
    <row r="6937" spans="36:38" s="368" customFormat="1" ht="14.15" customHeight="1">
      <c r="AJ6937" s="367"/>
      <c r="AL6937" s="367"/>
    </row>
    <row r="6938" spans="36:38" s="368" customFormat="1" ht="14.15" customHeight="1">
      <c r="AJ6938" s="367"/>
      <c r="AL6938" s="367"/>
    </row>
    <row r="6939" spans="36:38" s="368" customFormat="1" ht="14.15" customHeight="1">
      <c r="AJ6939" s="367"/>
      <c r="AL6939" s="367"/>
    </row>
    <row r="6940" spans="36:38" s="368" customFormat="1" ht="14.15" customHeight="1">
      <c r="AJ6940" s="367"/>
      <c r="AL6940" s="367"/>
    </row>
    <row r="6941" spans="36:38" s="368" customFormat="1" ht="14.15" customHeight="1">
      <c r="AJ6941" s="367"/>
      <c r="AL6941" s="367"/>
    </row>
    <row r="6942" spans="36:38" s="368" customFormat="1" ht="14.15" customHeight="1">
      <c r="AJ6942" s="367"/>
      <c r="AL6942" s="367"/>
    </row>
    <row r="6943" spans="36:38" s="368" customFormat="1" ht="14.15" customHeight="1">
      <c r="AJ6943" s="367"/>
      <c r="AL6943" s="367"/>
    </row>
    <row r="6944" spans="36:38" s="368" customFormat="1" ht="14.15" customHeight="1">
      <c r="AJ6944" s="367"/>
      <c r="AL6944" s="367"/>
    </row>
    <row r="6945" spans="36:38" s="368" customFormat="1" ht="14.15" customHeight="1">
      <c r="AJ6945" s="367"/>
      <c r="AL6945" s="367"/>
    </row>
    <row r="6946" spans="36:38" s="368" customFormat="1" ht="14.15" customHeight="1">
      <c r="AJ6946" s="367"/>
      <c r="AL6946" s="367"/>
    </row>
    <row r="6947" spans="36:38" s="368" customFormat="1" ht="14.15" customHeight="1">
      <c r="AJ6947" s="367"/>
      <c r="AL6947" s="367"/>
    </row>
    <row r="6948" spans="36:38" s="368" customFormat="1" ht="14.15" customHeight="1">
      <c r="AJ6948" s="367"/>
      <c r="AL6948" s="367"/>
    </row>
    <row r="6949" spans="36:38" s="368" customFormat="1" ht="14.15" customHeight="1">
      <c r="AJ6949" s="367"/>
      <c r="AL6949" s="367"/>
    </row>
    <row r="6950" spans="36:38" s="368" customFormat="1" ht="14.15" customHeight="1">
      <c r="AJ6950" s="367"/>
      <c r="AL6950" s="367"/>
    </row>
    <row r="6951" spans="36:38" s="368" customFormat="1" ht="14.15" customHeight="1">
      <c r="AJ6951" s="367"/>
      <c r="AL6951" s="367"/>
    </row>
    <row r="6952" spans="36:38" s="368" customFormat="1" ht="14.15" customHeight="1">
      <c r="AJ6952" s="367"/>
      <c r="AL6952" s="367"/>
    </row>
    <row r="6953" spans="36:38" s="368" customFormat="1" ht="14.15" customHeight="1">
      <c r="AJ6953" s="367"/>
      <c r="AL6953" s="367"/>
    </row>
    <row r="6954" spans="36:38" s="368" customFormat="1" ht="14.15" customHeight="1">
      <c r="AJ6954" s="367"/>
      <c r="AL6954" s="367"/>
    </row>
    <row r="6955" spans="36:38" s="368" customFormat="1" ht="14.15" customHeight="1">
      <c r="AJ6955" s="367"/>
      <c r="AL6955" s="367"/>
    </row>
    <row r="6956" spans="36:38" s="368" customFormat="1" ht="14.15" customHeight="1">
      <c r="AJ6956" s="367"/>
      <c r="AL6956" s="367"/>
    </row>
    <row r="6957" spans="36:38" s="368" customFormat="1" ht="14.15" customHeight="1">
      <c r="AJ6957" s="367"/>
      <c r="AL6957" s="367"/>
    </row>
    <row r="6958" spans="36:38" s="368" customFormat="1" ht="14.15" customHeight="1">
      <c r="AJ6958" s="367"/>
      <c r="AL6958" s="367"/>
    </row>
    <row r="6959" spans="36:38" s="368" customFormat="1" ht="14.15" customHeight="1">
      <c r="AJ6959" s="367"/>
      <c r="AL6959" s="367"/>
    </row>
    <row r="6960" spans="36:38" s="368" customFormat="1" ht="14.15" customHeight="1">
      <c r="AJ6960" s="367"/>
      <c r="AL6960" s="367"/>
    </row>
    <row r="6961" spans="36:38" s="368" customFormat="1" ht="14.15" customHeight="1">
      <c r="AJ6961" s="367"/>
      <c r="AL6961" s="367"/>
    </row>
    <row r="6962" spans="36:38" s="368" customFormat="1" ht="14.15" customHeight="1">
      <c r="AJ6962" s="367"/>
      <c r="AL6962" s="367"/>
    </row>
    <row r="6963" spans="36:38" s="368" customFormat="1" ht="14.15" customHeight="1">
      <c r="AJ6963" s="367"/>
      <c r="AL6963" s="367"/>
    </row>
    <row r="6964" spans="36:38" s="368" customFormat="1" ht="14.15" customHeight="1">
      <c r="AJ6964" s="367"/>
      <c r="AL6964" s="367"/>
    </row>
    <row r="6965" spans="36:38" s="368" customFormat="1" ht="14.15" customHeight="1">
      <c r="AJ6965" s="367"/>
      <c r="AL6965" s="367"/>
    </row>
    <row r="6966" spans="36:38" s="368" customFormat="1" ht="14.15" customHeight="1">
      <c r="AJ6966" s="367"/>
      <c r="AL6966" s="367"/>
    </row>
    <row r="6967" spans="36:38" s="368" customFormat="1" ht="14.15" customHeight="1">
      <c r="AJ6967" s="367"/>
      <c r="AL6967" s="367"/>
    </row>
    <row r="6968" spans="36:38" s="368" customFormat="1" ht="14.15" customHeight="1">
      <c r="AJ6968" s="367"/>
      <c r="AL6968" s="367"/>
    </row>
    <row r="6969" spans="36:38" s="368" customFormat="1" ht="14.15" customHeight="1">
      <c r="AJ6969" s="367"/>
      <c r="AL6969" s="367"/>
    </row>
    <row r="6970" spans="36:38" s="368" customFormat="1" ht="14.15" customHeight="1">
      <c r="AJ6970" s="367"/>
      <c r="AL6970" s="367"/>
    </row>
    <row r="6971" spans="36:38" s="368" customFormat="1" ht="14.15" customHeight="1">
      <c r="AJ6971" s="367"/>
      <c r="AL6971" s="367"/>
    </row>
    <row r="6972" spans="36:38" s="368" customFormat="1" ht="14.15" customHeight="1">
      <c r="AJ6972" s="367"/>
      <c r="AL6972" s="367"/>
    </row>
    <row r="6973" spans="36:38" s="368" customFormat="1" ht="14.15" customHeight="1">
      <c r="AJ6973" s="367"/>
      <c r="AL6973" s="367"/>
    </row>
    <row r="6974" spans="36:38" s="368" customFormat="1" ht="14.15" customHeight="1">
      <c r="AJ6974" s="367"/>
      <c r="AL6974" s="367"/>
    </row>
    <row r="6975" spans="36:38" s="368" customFormat="1" ht="14.15" customHeight="1">
      <c r="AJ6975" s="367"/>
      <c r="AL6975" s="367"/>
    </row>
    <row r="6976" spans="36:38" s="368" customFormat="1" ht="14.15" customHeight="1">
      <c r="AJ6976" s="367"/>
      <c r="AL6976" s="367"/>
    </row>
    <row r="6977" spans="36:38" s="368" customFormat="1" ht="14.15" customHeight="1">
      <c r="AJ6977" s="367"/>
      <c r="AL6977" s="367"/>
    </row>
    <row r="6978" spans="36:38" s="368" customFormat="1" ht="14.15" customHeight="1">
      <c r="AJ6978" s="367"/>
      <c r="AL6978" s="367"/>
    </row>
    <row r="6979" spans="36:38" s="368" customFormat="1" ht="14.15" customHeight="1">
      <c r="AJ6979" s="367"/>
      <c r="AL6979" s="367"/>
    </row>
    <row r="6980" spans="36:38" s="368" customFormat="1" ht="14.15" customHeight="1">
      <c r="AJ6980" s="367"/>
      <c r="AL6980" s="367"/>
    </row>
    <row r="6981" spans="36:38" s="368" customFormat="1" ht="14.15" customHeight="1">
      <c r="AJ6981" s="367"/>
      <c r="AL6981" s="367"/>
    </row>
    <row r="6982" spans="36:38" s="368" customFormat="1" ht="14.15" customHeight="1">
      <c r="AJ6982" s="367"/>
      <c r="AL6982" s="367"/>
    </row>
    <row r="6983" spans="36:38" s="368" customFormat="1" ht="14.15" customHeight="1">
      <c r="AJ6983" s="367"/>
      <c r="AL6983" s="367"/>
    </row>
    <row r="6984" spans="36:38" s="368" customFormat="1" ht="14.15" customHeight="1">
      <c r="AJ6984" s="367"/>
      <c r="AL6984" s="367"/>
    </row>
    <row r="6985" spans="36:38" s="368" customFormat="1" ht="14.15" customHeight="1">
      <c r="AJ6985" s="367"/>
      <c r="AL6985" s="367"/>
    </row>
    <row r="6986" spans="36:38" s="368" customFormat="1" ht="14.15" customHeight="1">
      <c r="AJ6986" s="367"/>
      <c r="AL6986" s="367"/>
    </row>
    <row r="6987" spans="36:38" s="368" customFormat="1" ht="14.15" customHeight="1">
      <c r="AJ6987" s="367"/>
      <c r="AL6987" s="367"/>
    </row>
    <row r="6988" spans="36:38" s="368" customFormat="1" ht="14.15" customHeight="1">
      <c r="AJ6988" s="367"/>
      <c r="AL6988" s="367"/>
    </row>
    <row r="6989" spans="36:38" s="368" customFormat="1" ht="14.15" customHeight="1">
      <c r="AJ6989" s="367"/>
      <c r="AL6989" s="367"/>
    </row>
    <row r="6990" spans="36:38" s="368" customFormat="1" ht="14.15" customHeight="1">
      <c r="AJ6990" s="367"/>
      <c r="AL6990" s="367"/>
    </row>
    <row r="6991" spans="36:38" s="368" customFormat="1" ht="14.15" customHeight="1">
      <c r="AJ6991" s="367"/>
      <c r="AL6991" s="367"/>
    </row>
    <row r="6992" spans="36:38" s="368" customFormat="1" ht="14.15" customHeight="1">
      <c r="AJ6992" s="367"/>
      <c r="AL6992" s="367"/>
    </row>
    <row r="6993" spans="36:38" s="368" customFormat="1" ht="14.15" customHeight="1">
      <c r="AJ6993" s="367"/>
      <c r="AL6993" s="367"/>
    </row>
    <row r="6994" spans="36:38" s="368" customFormat="1" ht="14.15" customHeight="1">
      <c r="AJ6994" s="367"/>
      <c r="AL6994" s="367"/>
    </row>
    <row r="6995" spans="36:38" s="368" customFormat="1" ht="14.15" customHeight="1">
      <c r="AJ6995" s="367"/>
      <c r="AL6995" s="367"/>
    </row>
    <row r="6996" spans="36:38" s="368" customFormat="1" ht="14.15" customHeight="1">
      <c r="AJ6996" s="367"/>
      <c r="AL6996" s="367"/>
    </row>
    <row r="6997" spans="36:38" s="368" customFormat="1" ht="14.15" customHeight="1">
      <c r="AJ6997" s="367"/>
      <c r="AL6997" s="367"/>
    </row>
    <row r="6998" spans="36:38" s="368" customFormat="1" ht="14.15" customHeight="1">
      <c r="AJ6998" s="367"/>
      <c r="AL6998" s="367"/>
    </row>
    <row r="6999" spans="36:38" s="368" customFormat="1" ht="14.15" customHeight="1">
      <c r="AJ6999" s="367"/>
      <c r="AL6999" s="367"/>
    </row>
    <row r="7000" spans="36:38" s="368" customFormat="1" ht="14.15" customHeight="1">
      <c r="AJ7000" s="367"/>
      <c r="AL7000" s="367"/>
    </row>
    <row r="7001" spans="36:38" s="368" customFormat="1" ht="14.15" customHeight="1">
      <c r="AJ7001" s="367"/>
      <c r="AL7001" s="367"/>
    </row>
    <row r="7002" spans="36:38" s="368" customFormat="1" ht="14.15" customHeight="1">
      <c r="AJ7002" s="367"/>
      <c r="AL7002" s="367"/>
    </row>
    <row r="7003" spans="36:38" s="368" customFormat="1" ht="14.15" customHeight="1">
      <c r="AJ7003" s="367"/>
      <c r="AL7003" s="367"/>
    </row>
    <row r="7004" spans="36:38" s="368" customFormat="1" ht="14.15" customHeight="1">
      <c r="AJ7004" s="367"/>
      <c r="AL7004" s="367"/>
    </row>
    <row r="7005" spans="36:38" s="368" customFormat="1" ht="14.15" customHeight="1">
      <c r="AJ7005" s="367"/>
      <c r="AL7005" s="367"/>
    </row>
    <row r="7006" spans="36:38" s="368" customFormat="1" ht="14.15" customHeight="1">
      <c r="AJ7006" s="367"/>
      <c r="AL7006" s="367"/>
    </row>
    <row r="7007" spans="36:38" s="368" customFormat="1" ht="14.15" customHeight="1">
      <c r="AJ7007" s="367"/>
      <c r="AL7007" s="367"/>
    </row>
    <row r="7008" spans="36:38" s="368" customFormat="1" ht="14.15" customHeight="1">
      <c r="AJ7008" s="367"/>
      <c r="AL7008" s="367"/>
    </row>
    <row r="7009" spans="36:38" s="368" customFormat="1" ht="14.15" customHeight="1">
      <c r="AJ7009" s="367"/>
      <c r="AL7009" s="367"/>
    </row>
    <row r="7010" spans="36:38" s="368" customFormat="1" ht="14.15" customHeight="1">
      <c r="AJ7010" s="367"/>
      <c r="AL7010" s="367"/>
    </row>
    <row r="7011" spans="36:38" s="368" customFormat="1" ht="14.15" customHeight="1">
      <c r="AJ7011" s="367"/>
      <c r="AL7011" s="367"/>
    </row>
    <row r="7012" spans="36:38" s="368" customFormat="1" ht="14.15" customHeight="1">
      <c r="AJ7012" s="367"/>
      <c r="AL7012" s="367"/>
    </row>
    <row r="7013" spans="36:38" s="368" customFormat="1" ht="14.15" customHeight="1">
      <c r="AJ7013" s="367"/>
      <c r="AL7013" s="367"/>
    </row>
    <row r="7014" spans="36:38" s="368" customFormat="1" ht="14.15" customHeight="1">
      <c r="AJ7014" s="367"/>
      <c r="AL7014" s="367"/>
    </row>
    <row r="7015" spans="36:38" s="368" customFormat="1" ht="14.15" customHeight="1">
      <c r="AJ7015" s="367"/>
      <c r="AL7015" s="367"/>
    </row>
    <row r="7016" spans="36:38" s="368" customFormat="1" ht="14.15" customHeight="1">
      <c r="AJ7016" s="367"/>
      <c r="AL7016" s="367"/>
    </row>
    <row r="7017" spans="36:38" s="368" customFormat="1" ht="14.15" customHeight="1">
      <c r="AJ7017" s="367"/>
      <c r="AL7017" s="367"/>
    </row>
    <row r="7018" spans="36:38" s="368" customFormat="1" ht="14.15" customHeight="1">
      <c r="AJ7018" s="367"/>
      <c r="AL7018" s="367"/>
    </row>
    <row r="7019" spans="36:38" s="368" customFormat="1" ht="14.15" customHeight="1">
      <c r="AJ7019" s="367"/>
      <c r="AL7019" s="367"/>
    </row>
    <row r="7020" spans="36:38" s="368" customFormat="1" ht="14.15" customHeight="1">
      <c r="AJ7020" s="367"/>
      <c r="AL7020" s="367"/>
    </row>
    <row r="7021" spans="36:38" s="368" customFormat="1" ht="14.15" customHeight="1">
      <c r="AJ7021" s="367"/>
      <c r="AL7021" s="367"/>
    </row>
    <row r="7022" spans="36:38" s="368" customFormat="1" ht="14.15" customHeight="1">
      <c r="AJ7022" s="367"/>
      <c r="AL7022" s="367"/>
    </row>
    <row r="7023" spans="36:38" s="368" customFormat="1" ht="14.15" customHeight="1">
      <c r="AJ7023" s="367"/>
      <c r="AL7023" s="367"/>
    </row>
    <row r="7024" spans="36:38" s="368" customFormat="1" ht="14.15" customHeight="1">
      <c r="AJ7024" s="367"/>
      <c r="AL7024" s="367"/>
    </row>
    <row r="7025" spans="36:38" s="368" customFormat="1" ht="14.15" customHeight="1">
      <c r="AJ7025" s="367"/>
      <c r="AL7025" s="367"/>
    </row>
    <row r="7026" spans="36:38" s="368" customFormat="1" ht="14.15" customHeight="1">
      <c r="AJ7026" s="367"/>
      <c r="AL7026" s="367"/>
    </row>
    <row r="7027" spans="36:38" s="368" customFormat="1" ht="14.15" customHeight="1">
      <c r="AJ7027" s="367"/>
      <c r="AL7027" s="367"/>
    </row>
    <row r="7028" spans="36:38" s="368" customFormat="1" ht="14.15" customHeight="1">
      <c r="AJ7028" s="367"/>
      <c r="AL7028" s="367"/>
    </row>
    <row r="7029" spans="36:38" s="368" customFormat="1" ht="14.15" customHeight="1">
      <c r="AJ7029" s="367"/>
      <c r="AL7029" s="367"/>
    </row>
    <row r="7030" spans="36:38" s="368" customFormat="1" ht="14.15" customHeight="1">
      <c r="AJ7030" s="367"/>
      <c r="AL7030" s="367"/>
    </row>
    <row r="7031" spans="36:38" s="368" customFormat="1" ht="14.15" customHeight="1">
      <c r="AJ7031" s="367"/>
      <c r="AL7031" s="367"/>
    </row>
    <row r="7032" spans="36:38" s="368" customFormat="1" ht="14.15" customHeight="1">
      <c r="AJ7032" s="367"/>
      <c r="AL7032" s="367"/>
    </row>
    <row r="7033" spans="36:38" s="368" customFormat="1" ht="14.15" customHeight="1">
      <c r="AJ7033" s="367"/>
      <c r="AL7033" s="367"/>
    </row>
    <row r="7034" spans="36:38" s="368" customFormat="1" ht="14.15" customHeight="1">
      <c r="AJ7034" s="367"/>
      <c r="AL7034" s="367"/>
    </row>
    <row r="7035" spans="36:38" s="368" customFormat="1" ht="14.15" customHeight="1">
      <c r="AJ7035" s="367"/>
      <c r="AL7035" s="367"/>
    </row>
    <row r="7036" spans="36:38" s="368" customFormat="1" ht="14.15" customHeight="1">
      <c r="AJ7036" s="367"/>
      <c r="AL7036" s="367"/>
    </row>
    <row r="7037" spans="36:38" s="368" customFormat="1" ht="14.15" customHeight="1">
      <c r="AJ7037" s="367"/>
      <c r="AL7037" s="367"/>
    </row>
    <row r="7038" spans="36:38" s="368" customFormat="1" ht="14.15" customHeight="1">
      <c r="AJ7038" s="367"/>
      <c r="AL7038" s="367"/>
    </row>
    <row r="7039" spans="36:38" s="368" customFormat="1" ht="14.15" customHeight="1">
      <c r="AJ7039" s="367"/>
      <c r="AL7039" s="367"/>
    </row>
    <row r="7040" spans="36:38" s="368" customFormat="1" ht="14.15" customHeight="1">
      <c r="AJ7040" s="367"/>
      <c r="AL7040" s="367"/>
    </row>
    <row r="7041" spans="36:38" s="368" customFormat="1" ht="14.15" customHeight="1">
      <c r="AJ7041" s="367"/>
      <c r="AL7041" s="367"/>
    </row>
    <row r="7042" spans="36:38" s="368" customFormat="1" ht="14.15" customHeight="1">
      <c r="AJ7042" s="367"/>
      <c r="AL7042" s="367"/>
    </row>
    <row r="7043" spans="36:38" s="368" customFormat="1" ht="14.15" customHeight="1">
      <c r="AJ7043" s="367"/>
      <c r="AL7043" s="367"/>
    </row>
    <row r="7044" spans="36:38" s="368" customFormat="1" ht="14.15" customHeight="1">
      <c r="AJ7044" s="367"/>
      <c r="AL7044" s="367"/>
    </row>
    <row r="7045" spans="36:38" s="368" customFormat="1" ht="14.15" customHeight="1">
      <c r="AJ7045" s="367"/>
      <c r="AL7045" s="367"/>
    </row>
    <row r="7046" spans="36:38" s="368" customFormat="1" ht="14.15" customHeight="1">
      <c r="AJ7046" s="367"/>
      <c r="AL7046" s="367"/>
    </row>
    <row r="7047" spans="36:38" s="368" customFormat="1" ht="14.15" customHeight="1">
      <c r="AJ7047" s="367"/>
      <c r="AL7047" s="367"/>
    </row>
    <row r="7048" spans="36:38" s="368" customFormat="1" ht="14.15" customHeight="1">
      <c r="AJ7048" s="367"/>
      <c r="AL7048" s="367"/>
    </row>
    <row r="7049" spans="36:38" s="368" customFormat="1" ht="14.15" customHeight="1">
      <c r="AJ7049" s="367"/>
      <c r="AL7049" s="367"/>
    </row>
    <row r="7050" spans="36:38" s="368" customFormat="1" ht="14.15" customHeight="1">
      <c r="AJ7050" s="367"/>
      <c r="AL7050" s="367"/>
    </row>
    <row r="7051" spans="36:38" s="368" customFormat="1" ht="14.15" customHeight="1">
      <c r="AJ7051" s="367"/>
      <c r="AL7051" s="367"/>
    </row>
    <row r="7052" spans="36:38" s="368" customFormat="1" ht="14.15" customHeight="1">
      <c r="AJ7052" s="367"/>
      <c r="AL7052" s="367"/>
    </row>
    <row r="7053" spans="36:38" s="368" customFormat="1" ht="14.15" customHeight="1">
      <c r="AJ7053" s="367"/>
      <c r="AL7053" s="367"/>
    </row>
    <row r="7054" spans="36:38" s="368" customFormat="1" ht="14.15" customHeight="1">
      <c r="AJ7054" s="367"/>
      <c r="AL7054" s="367"/>
    </row>
    <row r="7055" spans="36:38" s="368" customFormat="1" ht="14.15" customHeight="1">
      <c r="AJ7055" s="367"/>
      <c r="AL7055" s="367"/>
    </row>
    <row r="7056" spans="36:38" s="368" customFormat="1" ht="14.15" customHeight="1">
      <c r="AJ7056" s="367"/>
      <c r="AL7056" s="367"/>
    </row>
    <row r="7057" spans="36:38" s="368" customFormat="1" ht="14.15" customHeight="1">
      <c r="AJ7057" s="367"/>
      <c r="AL7057" s="367"/>
    </row>
    <row r="7058" spans="36:38" s="368" customFormat="1" ht="14.15" customHeight="1">
      <c r="AJ7058" s="367"/>
      <c r="AL7058" s="367"/>
    </row>
    <row r="7059" spans="36:38" s="368" customFormat="1" ht="14.15" customHeight="1">
      <c r="AJ7059" s="367"/>
      <c r="AL7059" s="367"/>
    </row>
    <row r="7060" spans="36:38" s="368" customFormat="1" ht="14.15" customHeight="1">
      <c r="AJ7060" s="367"/>
      <c r="AL7060" s="367"/>
    </row>
    <row r="7061" spans="36:38" s="368" customFormat="1" ht="14.15" customHeight="1">
      <c r="AJ7061" s="367"/>
      <c r="AL7061" s="367"/>
    </row>
    <row r="7062" spans="36:38" s="368" customFormat="1" ht="14.15" customHeight="1">
      <c r="AJ7062" s="367"/>
      <c r="AL7062" s="367"/>
    </row>
    <row r="7063" spans="36:38" s="368" customFormat="1" ht="14.15" customHeight="1">
      <c r="AJ7063" s="367"/>
      <c r="AL7063" s="367"/>
    </row>
    <row r="7064" spans="36:38" s="368" customFormat="1" ht="14.15" customHeight="1">
      <c r="AJ7064" s="367"/>
      <c r="AL7064" s="367"/>
    </row>
    <row r="7065" spans="36:38" s="368" customFormat="1" ht="14.15" customHeight="1">
      <c r="AJ7065" s="367"/>
      <c r="AL7065" s="367"/>
    </row>
    <row r="7066" spans="36:38" s="368" customFormat="1" ht="14.15" customHeight="1">
      <c r="AJ7066" s="367"/>
      <c r="AL7066" s="367"/>
    </row>
    <row r="7067" spans="36:38" s="368" customFormat="1" ht="14.15" customHeight="1">
      <c r="AJ7067" s="367"/>
      <c r="AL7067" s="367"/>
    </row>
    <row r="7068" spans="36:38" s="368" customFormat="1" ht="14.15" customHeight="1">
      <c r="AJ7068" s="367"/>
      <c r="AL7068" s="367"/>
    </row>
    <row r="7069" spans="36:38" s="368" customFormat="1" ht="14.15" customHeight="1">
      <c r="AJ7069" s="367"/>
      <c r="AL7069" s="367"/>
    </row>
    <row r="7070" spans="36:38" s="368" customFormat="1" ht="14.15" customHeight="1">
      <c r="AJ7070" s="367"/>
      <c r="AL7070" s="367"/>
    </row>
    <row r="7071" spans="36:38" s="368" customFormat="1" ht="14.15" customHeight="1">
      <c r="AJ7071" s="367"/>
      <c r="AL7071" s="367"/>
    </row>
    <row r="7072" spans="36:38" s="368" customFormat="1" ht="14.15" customHeight="1">
      <c r="AJ7072" s="367"/>
      <c r="AL7072" s="367"/>
    </row>
    <row r="7073" spans="36:38" s="368" customFormat="1" ht="14.15" customHeight="1">
      <c r="AJ7073" s="367"/>
      <c r="AL7073" s="367"/>
    </row>
    <row r="7074" spans="36:38" s="368" customFormat="1" ht="14.15" customHeight="1">
      <c r="AJ7074" s="367"/>
      <c r="AL7074" s="367"/>
    </row>
    <row r="7075" spans="36:38" s="368" customFormat="1" ht="14.15" customHeight="1">
      <c r="AJ7075" s="367"/>
      <c r="AL7075" s="367"/>
    </row>
    <row r="7076" spans="36:38" s="368" customFormat="1" ht="14.15" customHeight="1">
      <c r="AJ7076" s="367"/>
      <c r="AL7076" s="367"/>
    </row>
    <row r="7077" spans="36:38" s="368" customFormat="1" ht="14.15" customHeight="1">
      <c r="AJ7077" s="367"/>
      <c r="AL7077" s="367"/>
    </row>
    <row r="7078" spans="36:38" s="368" customFormat="1" ht="14.15" customHeight="1">
      <c r="AJ7078" s="367"/>
      <c r="AL7078" s="367"/>
    </row>
    <row r="7079" spans="36:38" s="368" customFormat="1" ht="14.15" customHeight="1">
      <c r="AJ7079" s="367"/>
      <c r="AL7079" s="367"/>
    </row>
    <row r="7080" spans="36:38" s="368" customFormat="1" ht="14.15" customHeight="1">
      <c r="AJ7080" s="367"/>
      <c r="AL7080" s="367"/>
    </row>
    <row r="7081" spans="36:38" s="368" customFormat="1" ht="14.15" customHeight="1">
      <c r="AJ7081" s="367"/>
      <c r="AL7081" s="367"/>
    </row>
    <row r="7082" spans="36:38" s="368" customFormat="1" ht="14.15" customHeight="1">
      <c r="AJ7082" s="367"/>
      <c r="AL7082" s="367"/>
    </row>
    <row r="7083" spans="36:38" s="368" customFormat="1" ht="14.15" customHeight="1">
      <c r="AJ7083" s="367"/>
      <c r="AL7083" s="367"/>
    </row>
    <row r="7084" spans="36:38" s="368" customFormat="1" ht="14.15" customHeight="1">
      <c r="AJ7084" s="367"/>
      <c r="AL7084" s="367"/>
    </row>
    <row r="7085" spans="36:38" s="368" customFormat="1" ht="14.15" customHeight="1">
      <c r="AJ7085" s="367"/>
      <c r="AL7085" s="367"/>
    </row>
    <row r="7086" spans="36:38" s="368" customFormat="1" ht="14.15" customHeight="1">
      <c r="AJ7086" s="367"/>
      <c r="AL7086" s="367"/>
    </row>
    <row r="7087" spans="36:38" s="368" customFormat="1" ht="14.15" customHeight="1">
      <c r="AJ7087" s="367"/>
      <c r="AL7087" s="367"/>
    </row>
    <row r="7088" spans="36:38" s="368" customFormat="1" ht="14.15" customHeight="1">
      <c r="AJ7088" s="367"/>
      <c r="AL7088" s="367"/>
    </row>
    <row r="7089" spans="36:38" s="368" customFormat="1" ht="14.15" customHeight="1">
      <c r="AJ7089" s="367"/>
      <c r="AL7089" s="367"/>
    </row>
    <row r="7090" spans="36:38" s="368" customFormat="1" ht="14.15" customHeight="1">
      <c r="AJ7090" s="367"/>
      <c r="AL7090" s="367"/>
    </row>
    <row r="7091" spans="36:38" s="368" customFormat="1" ht="14.15" customHeight="1">
      <c r="AJ7091" s="367"/>
      <c r="AL7091" s="367"/>
    </row>
    <row r="7092" spans="36:38" s="368" customFormat="1" ht="14.15" customHeight="1">
      <c r="AJ7092" s="367"/>
      <c r="AL7092" s="367"/>
    </row>
    <row r="7093" spans="36:38" s="368" customFormat="1" ht="14.15" customHeight="1">
      <c r="AJ7093" s="367"/>
      <c r="AL7093" s="367"/>
    </row>
    <row r="7094" spans="36:38" s="368" customFormat="1" ht="14.15" customHeight="1">
      <c r="AJ7094" s="367"/>
      <c r="AL7094" s="367"/>
    </row>
    <row r="7095" spans="36:38" s="368" customFormat="1" ht="14.15" customHeight="1">
      <c r="AJ7095" s="367"/>
      <c r="AL7095" s="367"/>
    </row>
    <row r="7096" spans="36:38" s="368" customFormat="1" ht="14.15" customHeight="1">
      <c r="AJ7096" s="367"/>
      <c r="AL7096" s="367"/>
    </row>
    <row r="7097" spans="36:38" s="368" customFormat="1" ht="14.15" customHeight="1">
      <c r="AJ7097" s="367"/>
      <c r="AL7097" s="367"/>
    </row>
    <row r="7098" spans="36:38" s="368" customFormat="1" ht="14.15" customHeight="1">
      <c r="AJ7098" s="367"/>
      <c r="AL7098" s="367"/>
    </row>
    <row r="7099" spans="36:38" s="368" customFormat="1" ht="14.15" customHeight="1">
      <c r="AJ7099" s="367"/>
      <c r="AL7099" s="367"/>
    </row>
    <row r="7100" spans="36:38" s="368" customFormat="1" ht="14.15" customHeight="1">
      <c r="AJ7100" s="367"/>
      <c r="AL7100" s="367"/>
    </row>
    <row r="7101" spans="36:38" s="368" customFormat="1" ht="14.15" customHeight="1">
      <c r="AJ7101" s="367"/>
      <c r="AL7101" s="367"/>
    </row>
    <row r="7102" spans="36:38" s="368" customFormat="1" ht="14.15" customHeight="1">
      <c r="AJ7102" s="367"/>
      <c r="AL7102" s="367"/>
    </row>
    <row r="7103" spans="36:38" s="368" customFormat="1" ht="14.15" customHeight="1">
      <c r="AJ7103" s="367"/>
      <c r="AL7103" s="367"/>
    </row>
    <row r="7104" spans="36:38" s="368" customFormat="1" ht="14.15" customHeight="1">
      <c r="AJ7104" s="367"/>
      <c r="AL7104" s="367"/>
    </row>
    <row r="7105" spans="36:38" s="368" customFormat="1" ht="14.15" customHeight="1">
      <c r="AJ7105" s="367"/>
      <c r="AL7105" s="367"/>
    </row>
    <row r="7106" spans="36:38" s="368" customFormat="1" ht="14.15" customHeight="1">
      <c r="AJ7106" s="367"/>
      <c r="AL7106" s="367"/>
    </row>
    <row r="7107" spans="36:38" s="368" customFormat="1" ht="14.15" customHeight="1">
      <c r="AJ7107" s="367"/>
      <c r="AL7107" s="367"/>
    </row>
    <row r="7108" spans="36:38" s="368" customFormat="1" ht="14.15" customHeight="1">
      <c r="AJ7108" s="367"/>
      <c r="AL7108" s="367"/>
    </row>
    <row r="7109" spans="36:38" s="368" customFormat="1" ht="14.15" customHeight="1">
      <c r="AJ7109" s="367"/>
      <c r="AL7109" s="367"/>
    </row>
    <row r="7110" spans="36:38" s="368" customFormat="1" ht="14.15" customHeight="1">
      <c r="AJ7110" s="367"/>
      <c r="AL7110" s="367"/>
    </row>
    <row r="7111" spans="36:38" s="368" customFormat="1" ht="14.15" customHeight="1">
      <c r="AJ7111" s="367"/>
      <c r="AL7111" s="367"/>
    </row>
    <row r="7112" spans="36:38" s="368" customFormat="1" ht="14.15" customHeight="1">
      <c r="AJ7112" s="367"/>
      <c r="AL7112" s="367"/>
    </row>
    <row r="7113" spans="36:38" s="368" customFormat="1" ht="14.15" customHeight="1">
      <c r="AJ7113" s="367"/>
      <c r="AL7113" s="367"/>
    </row>
    <row r="7114" spans="36:38" s="368" customFormat="1" ht="14.15" customHeight="1">
      <c r="AJ7114" s="367"/>
      <c r="AL7114" s="367"/>
    </row>
    <row r="7115" spans="36:38" s="368" customFormat="1" ht="14.15" customHeight="1">
      <c r="AJ7115" s="367"/>
      <c r="AL7115" s="367"/>
    </row>
    <row r="7116" spans="36:38" s="368" customFormat="1" ht="14.15" customHeight="1">
      <c r="AJ7116" s="367"/>
      <c r="AL7116" s="367"/>
    </row>
    <row r="7117" spans="36:38" s="368" customFormat="1" ht="14.15" customHeight="1">
      <c r="AJ7117" s="367"/>
      <c r="AL7117" s="367"/>
    </row>
    <row r="7118" spans="36:38" s="368" customFormat="1" ht="14.15" customHeight="1">
      <c r="AJ7118" s="367"/>
      <c r="AL7118" s="367"/>
    </row>
    <row r="7119" spans="36:38" s="368" customFormat="1" ht="14.15" customHeight="1">
      <c r="AJ7119" s="367"/>
      <c r="AL7119" s="367"/>
    </row>
    <row r="7120" spans="36:38" s="368" customFormat="1" ht="14.15" customHeight="1">
      <c r="AJ7120" s="367"/>
      <c r="AL7120" s="367"/>
    </row>
    <row r="7121" spans="36:38" s="368" customFormat="1" ht="14.15" customHeight="1">
      <c r="AJ7121" s="367"/>
      <c r="AL7121" s="367"/>
    </row>
    <row r="7122" spans="36:38" s="368" customFormat="1" ht="14.15" customHeight="1">
      <c r="AJ7122" s="367"/>
      <c r="AL7122" s="367"/>
    </row>
    <row r="7123" spans="36:38" s="368" customFormat="1" ht="14.15" customHeight="1">
      <c r="AJ7123" s="367"/>
      <c r="AL7123" s="367"/>
    </row>
    <row r="7124" spans="36:38" s="368" customFormat="1" ht="14.15" customHeight="1">
      <c r="AJ7124" s="367"/>
      <c r="AL7124" s="367"/>
    </row>
    <row r="7125" spans="36:38" s="368" customFormat="1" ht="14.15" customHeight="1">
      <c r="AJ7125" s="367"/>
      <c r="AL7125" s="367"/>
    </row>
    <row r="7126" spans="36:38" s="368" customFormat="1" ht="14.15" customHeight="1">
      <c r="AJ7126" s="367"/>
      <c r="AL7126" s="367"/>
    </row>
    <row r="7127" spans="36:38" s="368" customFormat="1" ht="14.15" customHeight="1">
      <c r="AJ7127" s="367"/>
      <c r="AL7127" s="367"/>
    </row>
    <row r="7128" spans="36:38" s="368" customFormat="1" ht="14.15" customHeight="1">
      <c r="AJ7128" s="367"/>
      <c r="AL7128" s="367"/>
    </row>
    <row r="7129" spans="36:38" s="368" customFormat="1" ht="14.15" customHeight="1">
      <c r="AJ7129" s="367"/>
      <c r="AL7129" s="367"/>
    </row>
    <row r="7130" spans="36:38" s="368" customFormat="1" ht="14.15" customHeight="1">
      <c r="AJ7130" s="367"/>
      <c r="AL7130" s="367"/>
    </row>
    <row r="7131" spans="36:38" s="368" customFormat="1" ht="14.15" customHeight="1">
      <c r="AJ7131" s="367"/>
      <c r="AL7131" s="367"/>
    </row>
    <row r="7132" spans="36:38" s="368" customFormat="1" ht="14.15" customHeight="1">
      <c r="AJ7132" s="367"/>
      <c r="AL7132" s="367"/>
    </row>
    <row r="7133" spans="36:38" s="368" customFormat="1" ht="14.15" customHeight="1">
      <c r="AJ7133" s="367"/>
      <c r="AL7133" s="367"/>
    </row>
    <row r="7134" spans="36:38" s="368" customFormat="1" ht="14.15" customHeight="1">
      <c r="AJ7134" s="367"/>
      <c r="AL7134" s="367"/>
    </row>
    <row r="7135" spans="36:38" s="368" customFormat="1" ht="14.15" customHeight="1">
      <c r="AJ7135" s="367"/>
      <c r="AL7135" s="367"/>
    </row>
    <row r="7136" spans="36:38" s="368" customFormat="1" ht="14.15" customHeight="1">
      <c r="AJ7136" s="367"/>
      <c r="AL7136" s="367"/>
    </row>
    <row r="7137" spans="36:38" s="368" customFormat="1" ht="14.15" customHeight="1">
      <c r="AJ7137" s="367"/>
      <c r="AL7137" s="367"/>
    </row>
    <row r="7138" spans="36:38" s="368" customFormat="1" ht="14.15" customHeight="1">
      <c r="AJ7138" s="367"/>
      <c r="AL7138" s="367"/>
    </row>
    <row r="7139" spans="36:38" s="368" customFormat="1" ht="14.15" customHeight="1">
      <c r="AJ7139" s="367"/>
      <c r="AL7139" s="367"/>
    </row>
    <row r="7140" spans="36:38" s="368" customFormat="1" ht="14.15" customHeight="1">
      <c r="AJ7140" s="367"/>
      <c r="AL7140" s="367"/>
    </row>
    <row r="7141" spans="36:38" s="368" customFormat="1" ht="14.15" customHeight="1">
      <c r="AJ7141" s="367"/>
      <c r="AL7141" s="367"/>
    </row>
    <row r="7142" spans="36:38" s="368" customFormat="1" ht="14.15" customHeight="1">
      <c r="AJ7142" s="367"/>
      <c r="AL7142" s="367"/>
    </row>
    <row r="7143" spans="36:38" s="368" customFormat="1" ht="14.15" customHeight="1">
      <c r="AJ7143" s="367"/>
      <c r="AL7143" s="367"/>
    </row>
    <row r="7144" spans="36:38" s="368" customFormat="1" ht="14.15" customHeight="1">
      <c r="AJ7144" s="367"/>
      <c r="AL7144" s="367"/>
    </row>
    <row r="7145" spans="36:38" s="368" customFormat="1" ht="14.15" customHeight="1">
      <c r="AJ7145" s="367"/>
      <c r="AL7145" s="367"/>
    </row>
    <row r="7146" spans="36:38" s="368" customFormat="1" ht="14.15" customHeight="1">
      <c r="AJ7146" s="367"/>
      <c r="AL7146" s="367"/>
    </row>
    <row r="7147" spans="36:38" s="368" customFormat="1" ht="14.15" customHeight="1">
      <c r="AJ7147" s="367"/>
      <c r="AL7147" s="367"/>
    </row>
    <row r="7148" spans="36:38" s="368" customFormat="1" ht="14.15" customHeight="1">
      <c r="AJ7148" s="367"/>
      <c r="AL7148" s="367"/>
    </row>
    <row r="7149" spans="36:38" s="368" customFormat="1" ht="14.15" customHeight="1">
      <c r="AJ7149" s="367"/>
      <c r="AL7149" s="367"/>
    </row>
    <row r="7150" spans="36:38" s="368" customFormat="1" ht="14.15" customHeight="1">
      <c r="AJ7150" s="367"/>
      <c r="AL7150" s="367"/>
    </row>
    <row r="7151" spans="36:38" s="368" customFormat="1" ht="14.15" customHeight="1">
      <c r="AJ7151" s="367"/>
      <c r="AL7151" s="367"/>
    </row>
    <row r="7152" spans="36:38" s="368" customFormat="1" ht="14.15" customHeight="1">
      <c r="AJ7152" s="367"/>
      <c r="AL7152" s="367"/>
    </row>
    <row r="7153" spans="36:38" s="368" customFormat="1" ht="14.15" customHeight="1">
      <c r="AJ7153" s="367"/>
      <c r="AL7153" s="367"/>
    </row>
    <row r="7154" spans="36:38" s="368" customFormat="1" ht="14.15" customHeight="1">
      <c r="AJ7154" s="367"/>
      <c r="AL7154" s="367"/>
    </row>
    <row r="7155" spans="36:38" s="368" customFormat="1" ht="14.15" customHeight="1">
      <c r="AJ7155" s="367"/>
      <c r="AL7155" s="367"/>
    </row>
    <row r="7156" spans="36:38" s="368" customFormat="1" ht="14.15" customHeight="1">
      <c r="AJ7156" s="367"/>
      <c r="AL7156" s="367"/>
    </row>
    <row r="7157" spans="36:38" s="368" customFormat="1" ht="14.15" customHeight="1">
      <c r="AJ7157" s="367"/>
      <c r="AL7157" s="367"/>
    </row>
    <row r="7158" spans="36:38" s="368" customFormat="1" ht="14.15" customHeight="1">
      <c r="AJ7158" s="367"/>
      <c r="AL7158" s="367"/>
    </row>
    <row r="7159" spans="36:38" s="368" customFormat="1" ht="14.15" customHeight="1">
      <c r="AJ7159" s="367"/>
      <c r="AL7159" s="367"/>
    </row>
    <row r="7160" spans="36:38" s="368" customFormat="1" ht="14.15" customHeight="1">
      <c r="AJ7160" s="367"/>
      <c r="AL7160" s="367"/>
    </row>
    <row r="7161" spans="36:38" s="368" customFormat="1" ht="14.15" customHeight="1">
      <c r="AJ7161" s="367"/>
      <c r="AL7161" s="367"/>
    </row>
    <row r="7162" spans="36:38" s="368" customFormat="1" ht="14.15" customHeight="1">
      <c r="AJ7162" s="367"/>
      <c r="AL7162" s="367"/>
    </row>
    <row r="7163" spans="36:38" s="368" customFormat="1" ht="14.15" customHeight="1">
      <c r="AJ7163" s="367"/>
      <c r="AL7163" s="367"/>
    </row>
    <row r="7164" spans="36:38" s="368" customFormat="1" ht="14.15" customHeight="1">
      <c r="AJ7164" s="367"/>
      <c r="AL7164" s="367"/>
    </row>
    <row r="7165" spans="36:38" s="368" customFormat="1" ht="14.15" customHeight="1">
      <c r="AJ7165" s="367"/>
      <c r="AL7165" s="367"/>
    </row>
    <row r="7166" spans="36:38" s="368" customFormat="1" ht="14.15" customHeight="1">
      <c r="AJ7166" s="367"/>
      <c r="AL7166" s="367"/>
    </row>
    <row r="7167" spans="36:38" s="368" customFormat="1" ht="14.15" customHeight="1">
      <c r="AJ7167" s="367"/>
      <c r="AL7167" s="367"/>
    </row>
    <row r="7168" spans="36:38" s="368" customFormat="1" ht="14.15" customHeight="1">
      <c r="AJ7168" s="367"/>
      <c r="AL7168" s="367"/>
    </row>
    <row r="7169" spans="36:38" s="368" customFormat="1" ht="14.15" customHeight="1">
      <c r="AJ7169" s="367"/>
      <c r="AL7169" s="367"/>
    </row>
    <row r="7170" spans="36:38" s="368" customFormat="1" ht="14.15" customHeight="1">
      <c r="AJ7170" s="367"/>
      <c r="AL7170" s="367"/>
    </row>
    <row r="7171" spans="36:38" s="368" customFormat="1" ht="14.15" customHeight="1">
      <c r="AJ7171" s="367"/>
      <c r="AL7171" s="367"/>
    </row>
    <row r="7172" spans="36:38" s="368" customFormat="1" ht="14.15" customHeight="1">
      <c r="AJ7172" s="367"/>
      <c r="AL7172" s="367"/>
    </row>
    <row r="7173" spans="36:38" s="368" customFormat="1" ht="14.15" customHeight="1">
      <c r="AJ7173" s="367"/>
      <c r="AL7173" s="367"/>
    </row>
    <row r="7174" spans="36:38" s="368" customFormat="1" ht="14.15" customHeight="1">
      <c r="AJ7174" s="367"/>
      <c r="AL7174" s="367"/>
    </row>
    <row r="7175" spans="36:38" s="368" customFormat="1" ht="14.15" customHeight="1">
      <c r="AJ7175" s="367"/>
      <c r="AL7175" s="367"/>
    </row>
    <row r="7176" spans="36:38" s="368" customFormat="1" ht="14.15" customHeight="1">
      <c r="AJ7176" s="367"/>
      <c r="AL7176" s="367"/>
    </row>
    <row r="7177" spans="36:38" s="368" customFormat="1" ht="14.15" customHeight="1">
      <c r="AJ7177" s="367"/>
      <c r="AL7177" s="367"/>
    </row>
    <row r="7178" spans="36:38" s="368" customFormat="1" ht="14.15" customHeight="1">
      <c r="AJ7178" s="367"/>
      <c r="AL7178" s="367"/>
    </row>
    <row r="7179" spans="36:38" s="368" customFormat="1" ht="14.15" customHeight="1">
      <c r="AJ7179" s="367"/>
      <c r="AL7179" s="367"/>
    </row>
    <row r="7180" spans="36:38" s="368" customFormat="1" ht="14.15" customHeight="1">
      <c r="AJ7180" s="367"/>
      <c r="AL7180" s="367"/>
    </row>
    <row r="7181" spans="36:38" s="368" customFormat="1" ht="14.15" customHeight="1">
      <c r="AJ7181" s="367"/>
      <c r="AL7181" s="367"/>
    </row>
    <row r="7182" spans="36:38" s="368" customFormat="1" ht="14.15" customHeight="1">
      <c r="AJ7182" s="367"/>
      <c r="AL7182" s="367"/>
    </row>
    <row r="7183" spans="36:38" s="368" customFormat="1" ht="14.15" customHeight="1">
      <c r="AJ7183" s="367"/>
      <c r="AL7183" s="367"/>
    </row>
    <row r="7184" spans="36:38" s="368" customFormat="1" ht="14.15" customHeight="1">
      <c r="AJ7184" s="367"/>
      <c r="AL7184" s="367"/>
    </row>
    <row r="7185" spans="36:38" s="368" customFormat="1" ht="14.15" customHeight="1">
      <c r="AJ7185" s="367"/>
      <c r="AL7185" s="367"/>
    </row>
    <row r="7186" spans="36:38" s="368" customFormat="1" ht="14.15" customHeight="1">
      <c r="AJ7186" s="367"/>
      <c r="AL7186" s="367"/>
    </row>
    <row r="7187" spans="36:38" s="368" customFormat="1" ht="14.15" customHeight="1">
      <c r="AJ7187" s="367"/>
      <c r="AL7187" s="367"/>
    </row>
    <row r="7188" spans="36:38" s="368" customFormat="1" ht="14.15" customHeight="1">
      <c r="AJ7188" s="367"/>
      <c r="AL7188" s="367"/>
    </row>
    <row r="7189" spans="36:38" s="368" customFormat="1" ht="14.15" customHeight="1">
      <c r="AJ7189" s="367"/>
      <c r="AL7189" s="367"/>
    </row>
    <row r="7190" spans="36:38" s="368" customFormat="1" ht="14.15" customHeight="1">
      <c r="AJ7190" s="367"/>
      <c r="AL7190" s="367"/>
    </row>
    <row r="7191" spans="36:38" s="368" customFormat="1" ht="14.15" customHeight="1">
      <c r="AJ7191" s="367"/>
      <c r="AL7191" s="367"/>
    </row>
    <row r="7192" spans="36:38" s="368" customFormat="1" ht="14.15" customHeight="1">
      <c r="AJ7192" s="367"/>
      <c r="AL7192" s="367"/>
    </row>
    <row r="7193" spans="36:38" s="368" customFormat="1" ht="14.15" customHeight="1">
      <c r="AJ7193" s="367"/>
      <c r="AL7193" s="367"/>
    </row>
    <row r="7194" spans="36:38" s="368" customFormat="1" ht="14.15" customHeight="1">
      <c r="AJ7194" s="367"/>
      <c r="AL7194" s="367"/>
    </row>
    <row r="7195" spans="36:38" s="368" customFormat="1" ht="14.15" customHeight="1">
      <c r="AJ7195" s="367"/>
      <c r="AL7195" s="367"/>
    </row>
    <row r="7196" spans="36:38" s="368" customFormat="1" ht="14.15" customHeight="1">
      <c r="AJ7196" s="367"/>
      <c r="AL7196" s="367"/>
    </row>
    <row r="7197" spans="36:38" s="368" customFormat="1" ht="14.15" customHeight="1">
      <c r="AJ7197" s="367"/>
      <c r="AL7197" s="367"/>
    </row>
    <row r="7198" spans="36:38" s="368" customFormat="1" ht="14.15" customHeight="1">
      <c r="AJ7198" s="367"/>
      <c r="AL7198" s="367"/>
    </row>
    <row r="7199" spans="36:38" s="368" customFormat="1" ht="14.15" customHeight="1">
      <c r="AJ7199" s="367"/>
      <c r="AL7199" s="367"/>
    </row>
    <row r="7200" spans="36:38" s="368" customFormat="1" ht="14.15" customHeight="1">
      <c r="AJ7200" s="367"/>
      <c r="AL7200" s="367"/>
    </row>
    <row r="7201" spans="36:38" s="368" customFormat="1" ht="14.15" customHeight="1">
      <c r="AJ7201" s="367"/>
      <c r="AL7201" s="367"/>
    </row>
    <row r="7202" spans="36:38" s="368" customFormat="1" ht="14.15" customHeight="1">
      <c r="AJ7202" s="367"/>
      <c r="AL7202" s="367"/>
    </row>
    <row r="7203" spans="36:38" s="368" customFormat="1" ht="14.15" customHeight="1">
      <c r="AJ7203" s="367"/>
      <c r="AL7203" s="367"/>
    </row>
    <row r="7204" spans="36:38" s="368" customFormat="1" ht="14.15" customHeight="1">
      <c r="AJ7204" s="367"/>
      <c r="AL7204" s="367"/>
    </row>
    <row r="7205" spans="36:38" s="368" customFormat="1" ht="14.15" customHeight="1">
      <c r="AJ7205" s="367"/>
      <c r="AL7205" s="367"/>
    </row>
    <row r="7206" spans="36:38" s="368" customFormat="1" ht="14.15" customHeight="1">
      <c r="AJ7206" s="367"/>
      <c r="AL7206" s="367"/>
    </row>
    <row r="7207" spans="36:38" s="368" customFormat="1" ht="14.15" customHeight="1">
      <c r="AJ7207" s="367"/>
      <c r="AL7207" s="367"/>
    </row>
    <row r="7208" spans="36:38" s="368" customFormat="1" ht="14.15" customHeight="1">
      <c r="AJ7208" s="367"/>
      <c r="AL7208" s="367"/>
    </row>
    <row r="7209" spans="36:38" s="368" customFormat="1" ht="14.15" customHeight="1">
      <c r="AJ7209" s="367"/>
      <c r="AL7209" s="367"/>
    </row>
    <row r="7210" spans="36:38" s="368" customFormat="1" ht="14.15" customHeight="1">
      <c r="AJ7210" s="367"/>
      <c r="AL7210" s="367"/>
    </row>
    <row r="7211" spans="36:38" s="368" customFormat="1" ht="14.15" customHeight="1">
      <c r="AJ7211" s="367"/>
      <c r="AL7211" s="367"/>
    </row>
    <row r="7212" spans="36:38" s="368" customFormat="1" ht="14.15" customHeight="1">
      <c r="AJ7212" s="367"/>
      <c r="AL7212" s="367"/>
    </row>
    <row r="7213" spans="36:38" s="368" customFormat="1" ht="14.15" customHeight="1">
      <c r="AJ7213" s="367"/>
      <c r="AL7213" s="367"/>
    </row>
    <row r="7214" spans="36:38" s="368" customFormat="1" ht="14.15" customHeight="1">
      <c r="AJ7214" s="367"/>
      <c r="AL7214" s="367"/>
    </row>
    <row r="7215" spans="36:38" s="368" customFormat="1" ht="14.15" customHeight="1">
      <c r="AJ7215" s="367"/>
      <c r="AL7215" s="367"/>
    </row>
    <row r="7216" spans="36:38" s="368" customFormat="1" ht="14.15" customHeight="1">
      <c r="AJ7216" s="367"/>
      <c r="AL7216" s="367"/>
    </row>
    <row r="7217" spans="36:38" s="368" customFormat="1" ht="14.15" customHeight="1">
      <c r="AJ7217" s="367"/>
      <c r="AL7217" s="367"/>
    </row>
    <row r="7218" spans="36:38" s="368" customFormat="1" ht="14.15" customHeight="1">
      <c r="AJ7218" s="367"/>
      <c r="AL7218" s="367"/>
    </row>
    <row r="7219" spans="36:38" s="368" customFormat="1" ht="14.15" customHeight="1">
      <c r="AJ7219" s="367"/>
      <c r="AL7219" s="367"/>
    </row>
    <row r="7220" spans="36:38" s="368" customFormat="1" ht="14.15" customHeight="1">
      <c r="AJ7220" s="367"/>
      <c r="AL7220" s="367"/>
    </row>
    <row r="7221" spans="36:38" s="368" customFormat="1" ht="14.15" customHeight="1">
      <c r="AJ7221" s="367"/>
      <c r="AL7221" s="367"/>
    </row>
    <row r="7222" spans="36:38" s="368" customFormat="1" ht="14.15" customHeight="1">
      <c r="AJ7222" s="367"/>
      <c r="AL7222" s="367"/>
    </row>
    <row r="7223" spans="36:38" s="368" customFormat="1" ht="14.15" customHeight="1">
      <c r="AJ7223" s="367"/>
      <c r="AL7223" s="367"/>
    </row>
    <row r="7224" spans="36:38" s="368" customFormat="1" ht="14.15" customHeight="1">
      <c r="AJ7224" s="367"/>
      <c r="AL7224" s="367"/>
    </row>
    <row r="7225" spans="36:38" s="368" customFormat="1" ht="14.15" customHeight="1">
      <c r="AJ7225" s="367"/>
      <c r="AL7225" s="367"/>
    </row>
    <row r="7226" spans="36:38" s="368" customFormat="1" ht="14.15" customHeight="1">
      <c r="AJ7226" s="367"/>
      <c r="AL7226" s="367"/>
    </row>
    <row r="7227" spans="36:38" s="368" customFormat="1" ht="14.15" customHeight="1">
      <c r="AJ7227" s="367"/>
      <c r="AL7227" s="367"/>
    </row>
    <row r="7228" spans="36:38" s="368" customFormat="1" ht="14.15" customHeight="1">
      <c r="AJ7228" s="367"/>
      <c r="AL7228" s="367"/>
    </row>
    <row r="7229" spans="36:38" s="368" customFormat="1" ht="14.15" customHeight="1">
      <c r="AJ7229" s="367"/>
      <c r="AL7229" s="367"/>
    </row>
    <row r="7230" spans="36:38" s="368" customFormat="1" ht="14.15" customHeight="1">
      <c r="AJ7230" s="367"/>
      <c r="AL7230" s="367"/>
    </row>
    <row r="7231" spans="36:38" s="368" customFormat="1" ht="14.15" customHeight="1">
      <c r="AJ7231" s="367"/>
      <c r="AL7231" s="367"/>
    </row>
    <row r="7232" spans="36:38" s="368" customFormat="1" ht="14.15" customHeight="1">
      <c r="AJ7232" s="367"/>
      <c r="AL7232" s="367"/>
    </row>
    <row r="7233" spans="36:38" s="368" customFormat="1" ht="14.15" customHeight="1">
      <c r="AJ7233" s="367"/>
      <c r="AL7233" s="367"/>
    </row>
    <row r="7234" spans="36:38" s="368" customFormat="1" ht="14.15" customHeight="1">
      <c r="AJ7234" s="367"/>
      <c r="AL7234" s="367"/>
    </row>
    <row r="7235" spans="36:38" s="368" customFormat="1" ht="14.15" customHeight="1">
      <c r="AJ7235" s="367"/>
      <c r="AL7235" s="367"/>
    </row>
    <row r="7236" spans="36:38" s="368" customFormat="1" ht="14.15" customHeight="1">
      <c r="AJ7236" s="367"/>
      <c r="AL7236" s="367"/>
    </row>
    <row r="7237" spans="36:38" s="368" customFormat="1" ht="14.15" customHeight="1">
      <c r="AJ7237" s="367"/>
      <c r="AL7237" s="367"/>
    </row>
    <row r="7238" spans="36:38" s="368" customFormat="1" ht="14.15" customHeight="1">
      <c r="AJ7238" s="367"/>
      <c r="AL7238" s="367"/>
    </row>
    <row r="7239" spans="36:38" s="368" customFormat="1" ht="14.15" customHeight="1">
      <c r="AJ7239" s="367"/>
      <c r="AL7239" s="367"/>
    </row>
    <row r="7240" spans="36:38" s="368" customFormat="1" ht="14.15" customHeight="1">
      <c r="AJ7240" s="367"/>
      <c r="AL7240" s="367"/>
    </row>
    <row r="7241" spans="36:38" s="368" customFormat="1" ht="14.15" customHeight="1">
      <c r="AJ7241" s="367"/>
      <c r="AL7241" s="367"/>
    </row>
    <row r="7242" spans="36:38" s="368" customFormat="1" ht="14.15" customHeight="1">
      <c r="AJ7242" s="367"/>
      <c r="AL7242" s="367"/>
    </row>
    <row r="7243" spans="36:38" s="368" customFormat="1" ht="14.15" customHeight="1">
      <c r="AJ7243" s="367"/>
      <c r="AL7243" s="367"/>
    </row>
    <row r="7244" spans="36:38" s="368" customFormat="1" ht="14.15" customHeight="1">
      <c r="AJ7244" s="367"/>
      <c r="AL7244" s="367"/>
    </row>
    <row r="7245" spans="36:38" s="368" customFormat="1" ht="14.15" customHeight="1">
      <c r="AJ7245" s="367"/>
      <c r="AL7245" s="367"/>
    </row>
    <row r="7246" spans="36:38" s="368" customFormat="1" ht="14.15" customHeight="1">
      <c r="AJ7246" s="367"/>
      <c r="AL7246" s="367"/>
    </row>
    <row r="7247" spans="36:38" s="368" customFormat="1" ht="14.15" customHeight="1">
      <c r="AJ7247" s="367"/>
      <c r="AL7247" s="367"/>
    </row>
    <row r="7248" spans="36:38" s="368" customFormat="1" ht="14.15" customHeight="1">
      <c r="AJ7248" s="367"/>
      <c r="AL7248" s="367"/>
    </row>
    <row r="7249" spans="36:38" s="368" customFormat="1" ht="14.15" customHeight="1">
      <c r="AJ7249" s="367"/>
      <c r="AL7249" s="367"/>
    </row>
    <row r="7250" spans="36:38" s="368" customFormat="1" ht="14.15" customHeight="1">
      <c r="AJ7250" s="367"/>
      <c r="AL7250" s="367"/>
    </row>
    <row r="7251" spans="36:38" s="368" customFormat="1" ht="14.15" customHeight="1">
      <c r="AJ7251" s="367"/>
      <c r="AL7251" s="367"/>
    </row>
    <row r="7252" spans="36:38" s="368" customFormat="1" ht="14.15" customHeight="1">
      <c r="AJ7252" s="367"/>
      <c r="AL7252" s="367"/>
    </row>
    <row r="7253" spans="36:38" s="368" customFormat="1" ht="14.15" customHeight="1">
      <c r="AJ7253" s="367"/>
      <c r="AL7253" s="367"/>
    </row>
    <row r="7254" spans="36:38" s="368" customFormat="1" ht="14.15" customHeight="1">
      <c r="AJ7254" s="367"/>
      <c r="AL7254" s="367"/>
    </row>
    <row r="7255" spans="36:38" s="368" customFormat="1" ht="14.15" customHeight="1">
      <c r="AJ7255" s="367"/>
      <c r="AL7255" s="367"/>
    </row>
    <row r="7256" spans="36:38" s="368" customFormat="1" ht="14.15" customHeight="1">
      <c r="AJ7256" s="367"/>
      <c r="AL7256" s="367"/>
    </row>
    <row r="7257" spans="36:38" s="368" customFormat="1" ht="14.15" customHeight="1">
      <c r="AJ7257" s="367"/>
      <c r="AL7257" s="367"/>
    </row>
    <row r="7258" spans="36:38" s="368" customFormat="1" ht="14.15" customHeight="1">
      <c r="AJ7258" s="367"/>
      <c r="AL7258" s="367"/>
    </row>
    <row r="7259" spans="36:38" s="368" customFormat="1" ht="14.15" customHeight="1">
      <c r="AJ7259" s="367"/>
      <c r="AL7259" s="367"/>
    </row>
    <row r="7260" spans="36:38" s="368" customFormat="1" ht="14.15" customHeight="1">
      <c r="AJ7260" s="367"/>
      <c r="AL7260" s="367"/>
    </row>
    <row r="7261" spans="36:38" s="368" customFormat="1" ht="14.15" customHeight="1">
      <c r="AJ7261" s="367"/>
      <c r="AL7261" s="367"/>
    </row>
    <row r="7262" spans="36:38" s="368" customFormat="1" ht="14.15" customHeight="1">
      <c r="AJ7262" s="367"/>
      <c r="AL7262" s="367"/>
    </row>
    <row r="7263" spans="36:38" s="368" customFormat="1" ht="14.15" customHeight="1">
      <c r="AJ7263" s="367"/>
      <c r="AL7263" s="367"/>
    </row>
    <row r="7264" spans="36:38" s="368" customFormat="1" ht="14.15" customHeight="1">
      <c r="AJ7264" s="367"/>
      <c r="AL7264" s="367"/>
    </row>
    <row r="7265" spans="36:38" s="368" customFormat="1" ht="14.15" customHeight="1">
      <c r="AJ7265" s="367"/>
      <c r="AL7265" s="367"/>
    </row>
    <row r="7266" spans="36:38" s="368" customFormat="1" ht="14.15" customHeight="1">
      <c r="AJ7266" s="367"/>
      <c r="AL7266" s="367"/>
    </row>
    <row r="7267" spans="36:38" s="368" customFormat="1" ht="14.15" customHeight="1">
      <c r="AJ7267" s="367"/>
      <c r="AL7267" s="367"/>
    </row>
    <row r="7268" spans="36:38" s="368" customFormat="1" ht="14.15" customHeight="1">
      <c r="AJ7268" s="367"/>
      <c r="AL7268" s="367"/>
    </row>
    <row r="7269" spans="36:38" s="368" customFormat="1" ht="14.15" customHeight="1">
      <c r="AJ7269" s="367"/>
      <c r="AL7269" s="367"/>
    </row>
    <row r="7270" spans="36:38" s="368" customFormat="1" ht="14.15" customHeight="1">
      <c r="AJ7270" s="367"/>
      <c r="AL7270" s="367"/>
    </row>
    <row r="7271" spans="36:38" s="368" customFormat="1" ht="14.15" customHeight="1">
      <c r="AJ7271" s="367"/>
      <c r="AL7271" s="367"/>
    </row>
    <row r="7272" spans="36:38" s="368" customFormat="1" ht="14.15" customHeight="1">
      <c r="AJ7272" s="367"/>
      <c r="AL7272" s="367"/>
    </row>
    <row r="7273" spans="36:38" s="368" customFormat="1" ht="14.15" customHeight="1">
      <c r="AJ7273" s="367"/>
      <c r="AL7273" s="367"/>
    </row>
    <row r="7274" spans="36:38" s="368" customFormat="1" ht="14.15" customHeight="1">
      <c r="AJ7274" s="367"/>
      <c r="AL7274" s="367"/>
    </row>
    <row r="7275" spans="36:38" s="368" customFormat="1" ht="14.15" customHeight="1">
      <c r="AJ7275" s="367"/>
      <c r="AL7275" s="367"/>
    </row>
    <row r="7276" spans="36:38" s="368" customFormat="1" ht="14.15" customHeight="1">
      <c r="AJ7276" s="367"/>
      <c r="AL7276" s="367"/>
    </row>
    <row r="7277" spans="36:38" s="368" customFormat="1" ht="14.15" customHeight="1">
      <c r="AJ7277" s="367"/>
      <c r="AL7277" s="367"/>
    </row>
    <row r="7278" spans="36:38" s="368" customFormat="1" ht="14.15" customHeight="1">
      <c r="AJ7278" s="367"/>
      <c r="AL7278" s="367"/>
    </row>
    <row r="7279" spans="36:38" s="368" customFormat="1" ht="14.15" customHeight="1">
      <c r="AJ7279" s="367"/>
      <c r="AL7279" s="367"/>
    </row>
    <row r="7280" spans="36:38" s="368" customFormat="1" ht="14.15" customHeight="1">
      <c r="AJ7280" s="367"/>
      <c r="AL7280" s="367"/>
    </row>
    <row r="7281" spans="36:38" s="368" customFormat="1" ht="14.15" customHeight="1">
      <c r="AJ7281" s="367"/>
      <c r="AL7281" s="367"/>
    </row>
    <row r="7282" spans="36:38" s="368" customFormat="1" ht="14.15" customHeight="1">
      <c r="AJ7282" s="367"/>
      <c r="AL7282" s="367"/>
    </row>
    <row r="7283" spans="36:38" s="368" customFormat="1" ht="14.15" customHeight="1">
      <c r="AJ7283" s="367"/>
      <c r="AL7283" s="367"/>
    </row>
    <row r="7284" spans="36:38" s="368" customFormat="1" ht="14.15" customHeight="1">
      <c r="AJ7284" s="367"/>
      <c r="AL7284" s="367"/>
    </row>
    <row r="7285" spans="36:38" s="368" customFormat="1" ht="14.15" customHeight="1">
      <c r="AJ7285" s="367"/>
      <c r="AL7285" s="367"/>
    </row>
    <row r="7286" spans="36:38" s="368" customFormat="1" ht="14.15" customHeight="1">
      <c r="AJ7286" s="367"/>
      <c r="AL7286" s="367"/>
    </row>
    <row r="7287" spans="36:38" s="368" customFormat="1" ht="14.15" customHeight="1">
      <c r="AJ7287" s="367"/>
      <c r="AL7287" s="367"/>
    </row>
    <row r="7288" spans="36:38" s="368" customFormat="1" ht="14.15" customHeight="1">
      <c r="AJ7288" s="367"/>
      <c r="AL7288" s="367"/>
    </row>
    <row r="7289" spans="36:38" s="368" customFormat="1" ht="14.15" customHeight="1">
      <c r="AJ7289" s="367"/>
      <c r="AL7289" s="367"/>
    </row>
    <row r="7290" spans="36:38" s="368" customFormat="1" ht="14.15" customHeight="1">
      <c r="AJ7290" s="367"/>
      <c r="AL7290" s="367"/>
    </row>
    <row r="7291" spans="36:38" s="368" customFormat="1" ht="14.15" customHeight="1">
      <c r="AJ7291" s="367"/>
      <c r="AL7291" s="367"/>
    </row>
    <row r="7292" spans="36:38" s="368" customFormat="1" ht="14.15" customHeight="1">
      <c r="AJ7292" s="367"/>
      <c r="AL7292" s="367"/>
    </row>
    <row r="7293" spans="36:38" s="368" customFormat="1" ht="14.15" customHeight="1">
      <c r="AJ7293" s="367"/>
      <c r="AL7293" s="367"/>
    </row>
    <row r="7294" spans="36:38" s="368" customFormat="1" ht="14.15" customHeight="1">
      <c r="AJ7294" s="367"/>
      <c r="AL7294" s="367"/>
    </row>
    <row r="7295" spans="36:38" s="368" customFormat="1" ht="14.15" customHeight="1">
      <c r="AJ7295" s="367"/>
      <c r="AL7295" s="367"/>
    </row>
    <row r="7296" spans="36:38" s="368" customFormat="1" ht="14.15" customHeight="1">
      <c r="AJ7296" s="367"/>
      <c r="AL7296" s="367"/>
    </row>
    <row r="7297" spans="36:38" s="368" customFormat="1" ht="14.15" customHeight="1">
      <c r="AJ7297" s="367"/>
      <c r="AL7297" s="367"/>
    </row>
    <row r="7298" spans="36:38" s="368" customFormat="1" ht="14.15" customHeight="1">
      <c r="AJ7298" s="367"/>
      <c r="AL7298" s="367"/>
    </row>
    <row r="7299" spans="36:38" s="368" customFormat="1" ht="14.15" customHeight="1">
      <c r="AJ7299" s="367"/>
      <c r="AL7299" s="367"/>
    </row>
    <row r="7300" spans="36:38" s="368" customFormat="1" ht="14.15" customHeight="1">
      <c r="AJ7300" s="367"/>
      <c r="AL7300" s="367"/>
    </row>
    <row r="7301" spans="36:38" s="368" customFormat="1" ht="14.15" customHeight="1">
      <c r="AJ7301" s="367"/>
      <c r="AL7301" s="367"/>
    </row>
    <row r="7302" spans="36:38" s="368" customFormat="1" ht="14.15" customHeight="1">
      <c r="AJ7302" s="367"/>
      <c r="AL7302" s="367"/>
    </row>
    <row r="7303" spans="36:38" s="368" customFormat="1" ht="14.15" customHeight="1">
      <c r="AJ7303" s="367"/>
      <c r="AL7303" s="367"/>
    </row>
    <row r="7304" spans="36:38" s="368" customFormat="1" ht="14.15" customHeight="1">
      <c r="AJ7304" s="367"/>
      <c r="AL7304" s="367"/>
    </row>
    <row r="7305" spans="36:38" s="368" customFormat="1" ht="14.15" customHeight="1">
      <c r="AJ7305" s="367"/>
      <c r="AL7305" s="367"/>
    </row>
    <row r="7306" spans="36:38" s="368" customFormat="1" ht="14.15" customHeight="1">
      <c r="AJ7306" s="367"/>
      <c r="AL7306" s="367"/>
    </row>
    <row r="7307" spans="36:38" s="368" customFormat="1" ht="14.15" customHeight="1">
      <c r="AJ7307" s="367"/>
      <c r="AL7307" s="367"/>
    </row>
    <row r="7308" spans="36:38" s="368" customFormat="1" ht="14.15" customHeight="1">
      <c r="AJ7308" s="367"/>
      <c r="AL7308" s="367"/>
    </row>
    <row r="7309" spans="36:38" s="368" customFormat="1" ht="14.15" customHeight="1">
      <c r="AJ7309" s="367"/>
      <c r="AL7309" s="367"/>
    </row>
    <row r="7310" spans="36:38" s="368" customFormat="1" ht="14.15" customHeight="1">
      <c r="AJ7310" s="367"/>
      <c r="AL7310" s="367"/>
    </row>
    <row r="7311" spans="36:38" s="368" customFormat="1" ht="14.15" customHeight="1">
      <c r="AJ7311" s="367"/>
      <c r="AL7311" s="367"/>
    </row>
    <row r="7312" spans="36:38" s="368" customFormat="1" ht="14.15" customHeight="1">
      <c r="AJ7312" s="367"/>
      <c r="AL7312" s="367"/>
    </row>
    <row r="7313" spans="36:38" s="368" customFormat="1" ht="14.15" customHeight="1">
      <c r="AJ7313" s="367"/>
      <c r="AL7313" s="367"/>
    </row>
    <row r="7314" spans="36:38" s="368" customFormat="1" ht="14.15" customHeight="1">
      <c r="AJ7314" s="367"/>
      <c r="AL7314" s="367"/>
    </row>
    <row r="7315" spans="36:38" s="368" customFormat="1" ht="14.15" customHeight="1">
      <c r="AJ7315" s="367"/>
      <c r="AL7315" s="367"/>
    </row>
    <row r="7316" spans="36:38" s="368" customFormat="1" ht="14.15" customHeight="1">
      <c r="AJ7316" s="367"/>
      <c r="AL7316" s="367"/>
    </row>
    <row r="7317" spans="36:38" s="368" customFormat="1" ht="14.15" customHeight="1">
      <c r="AJ7317" s="367"/>
      <c r="AL7317" s="367"/>
    </row>
    <row r="7318" spans="36:38" s="368" customFormat="1" ht="14.15" customHeight="1">
      <c r="AJ7318" s="367"/>
      <c r="AL7318" s="367"/>
    </row>
    <row r="7319" spans="36:38" s="368" customFormat="1" ht="14.15" customHeight="1">
      <c r="AJ7319" s="367"/>
      <c r="AL7319" s="367"/>
    </row>
    <row r="7320" spans="36:38" s="368" customFormat="1" ht="14.15" customHeight="1">
      <c r="AJ7320" s="367"/>
      <c r="AL7320" s="367"/>
    </row>
    <row r="7321" spans="36:38" s="368" customFormat="1" ht="14.15" customHeight="1">
      <c r="AJ7321" s="367"/>
      <c r="AL7321" s="367"/>
    </row>
    <row r="7322" spans="36:38" s="368" customFormat="1" ht="14.15" customHeight="1">
      <c r="AJ7322" s="367"/>
      <c r="AL7322" s="367"/>
    </row>
    <row r="7323" spans="36:38" s="368" customFormat="1" ht="14.15" customHeight="1">
      <c r="AJ7323" s="367"/>
      <c r="AL7323" s="367"/>
    </row>
    <row r="7324" spans="36:38" s="368" customFormat="1" ht="14.15" customHeight="1">
      <c r="AJ7324" s="367"/>
      <c r="AL7324" s="367"/>
    </row>
    <row r="7325" spans="36:38" s="368" customFormat="1" ht="14.15" customHeight="1">
      <c r="AJ7325" s="367"/>
      <c r="AL7325" s="367"/>
    </row>
    <row r="7326" spans="36:38" s="368" customFormat="1" ht="14.15" customHeight="1">
      <c r="AJ7326" s="367"/>
      <c r="AL7326" s="367"/>
    </row>
    <row r="7327" spans="36:38" s="368" customFormat="1" ht="14.15" customHeight="1">
      <c r="AJ7327" s="367"/>
      <c r="AL7327" s="367"/>
    </row>
    <row r="7328" spans="36:38" s="368" customFormat="1" ht="14.15" customHeight="1">
      <c r="AJ7328" s="367"/>
      <c r="AL7328" s="367"/>
    </row>
    <row r="7329" spans="36:38" s="368" customFormat="1" ht="14.15" customHeight="1">
      <c r="AJ7329" s="367"/>
      <c r="AL7329" s="367"/>
    </row>
    <row r="7330" spans="36:38" s="368" customFormat="1" ht="14.15" customHeight="1">
      <c r="AJ7330" s="367"/>
      <c r="AL7330" s="367"/>
    </row>
    <row r="7331" spans="36:38" s="368" customFormat="1" ht="14.15" customHeight="1">
      <c r="AJ7331" s="367"/>
      <c r="AL7331" s="367"/>
    </row>
    <row r="7332" spans="36:38" s="368" customFormat="1" ht="14.15" customHeight="1">
      <c r="AJ7332" s="367"/>
      <c r="AL7332" s="367"/>
    </row>
    <row r="7333" spans="36:38" s="368" customFormat="1" ht="14.15" customHeight="1">
      <c r="AJ7333" s="367"/>
      <c r="AL7333" s="367"/>
    </row>
    <row r="7334" spans="36:38" s="368" customFormat="1" ht="14.15" customHeight="1">
      <c r="AJ7334" s="367"/>
      <c r="AL7334" s="367"/>
    </row>
    <row r="7335" spans="36:38" s="368" customFormat="1" ht="14.15" customHeight="1">
      <c r="AJ7335" s="367"/>
      <c r="AL7335" s="367"/>
    </row>
    <row r="7336" spans="36:38" s="368" customFormat="1" ht="14.15" customHeight="1">
      <c r="AJ7336" s="367"/>
      <c r="AL7336" s="367"/>
    </row>
    <row r="7337" spans="36:38" s="368" customFormat="1" ht="14.15" customHeight="1">
      <c r="AJ7337" s="367"/>
      <c r="AL7337" s="367"/>
    </row>
    <row r="7338" spans="36:38" s="368" customFormat="1" ht="14.15" customHeight="1">
      <c r="AJ7338" s="367"/>
      <c r="AL7338" s="367"/>
    </row>
    <row r="7339" spans="36:38" s="368" customFormat="1" ht="14.15" customHeight="1">
      <c r="AJ7339" s="367"/>
      <c r="AL7339" s="367"/>
    </row>
    <row r="7340" spans="36:38" s="368" customFormat="1" ht="14.15" customHeight="1">
      <c r="AJ7340" s="367"/>
      <c r="AL7340" s="367"/>
    </row>
    <row r="7341" spans="36:38" s="368" customFormat="1" ht="14.15" customHeight="1">
      <c r="AJ7341" s="367"/>
      <c r="AL7341" s="367"/>
    </row>
    <row r="7342" spans="36:38" s="368" customFormat="1" ht="14.15" customHeight="1">
      <c r="AJ7342" s="367"/>
      <c r="AL7342" s="367"/>
    </row>
    <row r="7343" spans="36:38" s="368" customFormat="1" ht="14.15" customHeight="1">
      <c r="AJ7343" s="367"/>
      <c r="AL7343" s="367"/>
    </row>
    <row r="7344" spans="36:38" s="368" customFormat="1" ht="14.15" customHeight="1">
      <c r="AJ7344" s="367"/>
      <c r="AL7344" s="367"/>
    </row>
    <row r="7345" spans="36:38" s="368" customFormat="1" ht="14.15" customHeight="1">
      <c r="AJ7345" s="367"/>
      <c r="AL7345" s="367"/>
    </row>
    <row r="7346" spans="36:38" s="368" customFormat="1" ht="14.15" customHeight="1">
      <c r="AJ7346" s="367"/>
      <c r="AL7346" s="367"/>
    </row>
    <row r="7347" spans="36:38" s="368" customFormat="1" ht="14.15" customHeight="1">
      <c r="AJ7347" s="367"/>
      <c r="AL7347" s="367"/>
    </row>
    <row r="7348" spans="36:38" s="368" customFormat="1" ht="14.15" customHeight="1">
      <c r="AJ7348" s="367"/>
      <c r="AL7348" s="367"/>
    </row>
    <row r="7349" spans="36:38" s="368" customFormat="1" ht="14.15" customHeight="1">
      <c r="AJ7349" s="367"/>
      <c r="AL7349" s="367"/>
    </row>
    <row r="7350" spans="36:38" s="368" customFormat="1" ht="14.15" customHeight="1">
      <c r="AJ7350" s="367"/>
      <c r="AL7350" s="367"/>
    </row>
    <row r="7351" spans="36:38" s="368" customFormat="1" ht="14.15" customHeight="1">
      <c r="AJ7351" s="367"/>
      <c r="AL7351" s="367"/>
    </row>
    <row r="7352" spans="36:38" s="368" customFormat="1" ht="14.15" customHeight="1">
      <c r="AJ7352" s="367"/>
      <c r="AL7352" s="367"/>
    </row>
    <row r="7353" spans="36:38" s="368" customFormat="1" ht="14.15" customHeight="1">
      <c r="AJ7353" s="367"/>
      <c r="AL7353" s="367"/>
    </row>
    <row r="7354" spans="36:38" s="368" customFormat="1" ht="14.15" customHeight="1">
      <c r="AJ7354" s="367"/>
      <c r="AL7354" s="367"/>
    </row>
    <row r="7355" spans="36:38" s="368" customFormat="1" ht="14.15" customHeight="1">
      <c r="AJ7355" s="367"/>
      <c r="AL7355" s="367"/>
    </row>
    <row r="7356" spans="36:38" s="368" customFormat="1" ht="14.15" customHeight="1">
      <c r="AJ7356" s="367"/>
      <c r="AL7356" s="367"/>
    </row>
    <row r="7357" spans="36:38" s="368" customFormat="1" ht="14.15" customHeight="1">
      <c r="AJ7357" s="367"/>
      <c r="AL7357" s="367"/>
    </row>
    <row r="7358" spans="36:38" s="368" customFormat="1" ht="14.15" customHeight="1">
      <c r="AJ7358" s="367"/>
      <c r="AL7358" s="367"/>
    </row>
    <row r="7359" spans="36:38" s="368" customFormat="1" ht="14.15" customHeight="1">
      <c r="AJ7359" s="367"/>
      <c r="AL7359" s="367"/>
    </row>
    <row r="7360" spans="36:38" s="368" customFormat="1" ht="14.15" customHeight="1">
      <c r="AJ7360" s="367"/>
      <c r="AL7360" s="367"/>
    </row>
    <row r="7361" spans="36:38" s="368" customFormat="1" ht="14.15" customHeight="1">
      <c r="AJ7361" s="367"/>
      <c r="AL7361" s="367"/>
    </row>
    <row r="7362" spans="36:38" s="368" customFormat="1" ht="14.15" customHeight="1">
      <c r="AJ7362" s="367"/>
      <c r="AL7362" s="367"/>
    </row>
    <row r="7363" spans="36:38" s="368" customFormat="1" ht="14.15" customHeight="1">
      <c r="AJ7363" s="367"/>
      <c r="AL7363" s="367"/>
    </row>
    <row r="7364" spans="36:38" s="368" customFormat="1" ht="14.15" customHeight="1">
      <c r="AJ7364" s="367"/>
      <c r="AL7364" s="367"/>
    </row>
    <row r="7365" spans="36:38" s="368" customFormat="1" ht="14.15" customHeight="1">
      <c r="AJ7365" s="367"/>
      <c r="AL7365" s="367"/>
    </row>
    <row r="7366" spans="36:38" s="368" customFormat="1" ht="14.15" customHeight="1">
      <c r="AJ7366" s="367"/>
      <c r="AL7366" s="367"/>
    </row>
    <row r="7367" spans="36:38" s="368" customFormat="1" ht="14.15" customHeight="1">
      <c r="AJ7367" s="367"/>
      <c r="AL7367" s="367"/>
    </row>
    <row r="7368" spans="36:38" s="368" customFormat="1" ht="14.15" customHeight="1">
      <c r="AJ7368" s="367"/>
      <c r="AL7368" s="367"/>
    </row>
    <row r="7369" spans="36:38" s="368" customFormat="1" ht="14.15" customHeight="1">
      <c r="AJ7369" s="367"/>
      <c r="AL7369" s="367"/>
    </row>
    <row r="7370" spans="36:38" s="368" customFormat="1" ht="14.15" customHeight="1">
      <c r="AJ7370" s="367"/>
      <c r="AL7370" s="367"/>
    </row>
    <row r="7371" spans="36:38" s="368" customFormat="1" ht="14.15" customHeight="1">
      <c r="AJ7371" s="367"/>
      <c r="AL7371" s="367"/>
    </row>
    <row r="7372" spans="36:38" s="368" customFormat="1" ht="14.15" customHeight="1">
      <c r="AJ7372" s="367"/>
      <c r="AL7372" s="367"/>
    </row>
    <row r="7373" spans="36:38" s="368" customFormat="1" ht="14.15" customHeight="1">
      <c r="AJ7373" s="367"/>
      <c r="AL7373" s="367"/>
    </row>
    <row r="7374" spans="36:38" s="368" customFormat="1" ht="14.15" customHeight="1">
      <c r="AJ7374" s="367"/>
      <c r="AL7374" s="367"/>
    </row>
    <row r="7375" spans="36:38" s="368" customFormat="1" ht="14.15" customHeight="1">
      <c r="AJ7375" s="367"/>
      <c r="AL7375" s="367"/>
    </row>
    <row r="7376" spans="36:38" s="368" customFormat="1" ht="14.15" customHeight="1">
      <c r="AJ7376" s="367"/>
      <c r="AL7376" s="367"/>
    </row>
    <row r="7377" spans="36:38" s="368" customFormat="1" ht="14.15" customHeight="1">
      <c r="AJ7377" s="367"/>
      <c r="AL7377" s="367"/>
    </row>
    <row r="7378" spans="36:38" s="368" customFormat="1" ht="14.15" customHeight="1">
      <c r="AJ7378" s="367"/>
      <c r="AL7378" s="367"/>
    </row>
    <row r="7379" spans="36:38" s="368" customFormat="1" ht="14.15" customHeight="1">
      <c r="AJ7379" s="367"/>
      <c r="AL7379" s="367"/>
    </row>
    <row r="7380" spans="36:38" s="368" customFormat="1" ht="14.15" customHeight="1">
      <c r="AJ7380" s="367"/>
      <c r="AL7380" s="367"/>
    </row>
    <row r="7381" spans="36:38" s="368" customFormat="1" ht="14.15" customHeight="1">
      <c r="AJ7381" s="367"/>
      <c r="AL7381" s="367"/>
    </row>
    <row r="7382" spans="36:38" s="368" customFormat="1" ht="14.15" customHeight="1">
      <c r="AJ7382" s="367"/>
      <c r="AL7382" s="367"/>
    </row>
    <row r="7383" spans="36:38" s="368" customFormat="1" ht="14.15" customHeight="1">
      <c r="AJ7383" s="367"/>
      <c r="AL7383" s="367"/>
    </row>
    <row r="7384" spans="36:38" s="368" customFormat="1" ht="14.15" customHeight="1">
      <c r="AJ7384" s="367"/>
      <c r="AL7384" s="367"/>
    </row>
    <row r="7385" spans="36:38" s="368" customFormat="1" ht="14.15" customHeight="1">
      <c r="AJ7385" s="367"/>
      <c r="AL7385" s="367"/>
    </row>
    <row r="7386" spans="36:38" s="368" customFormat="1" ht="14.15" customHeight="1">
      <c r="AJ7386" s="367"/>
      <c r="AL7386" s="367"/>
    </row>
    <row r="7387" spans="36:38" s="368" customFormat="1" ht="14.15" customHeight="1">
      <c r="AJ7387" s="367"/>
      <c r="AL7387" s="367"/>
    </row>
    <row r="7388" spans="36:38" s="368" customFormat="1" ht="14.15" customHeight="1">
      <c r="AJ7388" s="367"/>
      <c r="AL7388" s="367"/>
    </row>
    <row r="7389" spans="36:38" s="368" customFormat="1" ht="14.15" customHeight="1">
      <c r="AJ7389" s="367"/>
      <c r="AL7389" s="367"/>
    </row>
    <row r="7390" spans="36:38" s="368" customFormat="1" ht="14.15" customHeight="1">
      <c r="AJ7390" s="367"/>
      <c r="AL7390" s="367"/>
    </row>
    <row r="7391" spans="36:38" s="368" customFormat="1" ht="14.15" customHeight="1">
      <c r="AJ7391" s="367"/>
      <c r="AL7391" s="367"/>
    </row>
    <row r="7392" spans="36:38" s="368" customFormat="1" ht="14.15" customHeight="1">
      <c r="AJ7392" s="367"/>
      <c r="AL7392" s="367"/>
    </row>
    <row r="7393" spans="36:38" s="368" customFormat="1" ht="14.15" customHeight="1">
      <c r="AJ7393" s="367"/>
      <c r="AL7393" s="367"/>
    </row>
    <row r="7394" spans="36:38" s="368" customFormat="1" ht="14.15" customHeight="1">
      <c r="AJ7394" s="367"/>
      <c r="AL7394" s="367"/>
    </row>
    <row r="7395" spans="36:38" s="368" customFormat="1" ht="14.15" customHeight="1">
      <c r="AJ7395" s="367"/>
      <c r="AL7395" s="367"/>
    </row>
    <row r="7396" spans="36:38" s="368" customFormat="1" ht="14.15" customHeight="1">
      <c r="AJ7396" s="367"/>
      <c r="AL7396" s="367"/>
    </row>
    <row r="7397" spans="36:38" s="368" customFormat="1" ht="14.15" customHeight="1">
      <c r="AJ7397" s="367"/>
      <c r="AL7397" s="367"/>
    </row>
    <row r="7398" spans="36:38" s="368" customFormat="1" ht="14.15" customHeight="1">
      <c r="AJ7398" s="367"/>
      <c r="AL7398" s="367"/>
    </row>
    <row r="7399" spans="36:38" s="368" customFormat="1" ht="14.15" customHeight="1">
      <c r="AJ7399" s="367"/>
      <c r="AL7399" s="367"/>
    </row>
    <row r="7400" spans="36:38" s="368" customFormat="1" ht="14.15" customHeight="1">
      <c r="AJ7400" s="367"/>
      <c r="AL7400" s="367"/>
    </row>
    <row r="7401" spans="36:38" s="368" customFormat="1" ht="14.15" customHeight="1">
      <c r="AJ7401" s="367"/>
      <c r="AL7401" s="367"/>
    </row>
    <row r="7402" spans="36:38" s="368" customFormat="1" ht="14.15" customHeight="1">
      <c r="AJ7402" s="367"/>
      <c r="AL7402" s="367"/>
    </row>
    <row r="7403" spans="36:38" s="368" customFormat="1" ht="14.15" customHeight="1">
      <c r="AJ7403" s="367"/>
      <c r="AL7403" s="367"/>
    </row>
    <row r="7404" spans="36:38" s="368" customFormat="1" ht="14.15" customHeight="1">
      <c r="AJ7404" s="367"/>
      <c r="AL7404" s="367"/>
    </row>
    <row r="7405" spans="36:38" s="368" customFormat="1" ht="14.15" customHeight="1">
      <c r="AJ7405" s="367"/>
      <c r="AL7405" s="367"/>
    </row>
    <row r="7406" spans="36:38" s="368" customFormat="1" ht="14.15" customHeight="1">
      <c r="AJ7406" s="367"/>
      <c r="AL7406" s="367"/>
    </row>
    <row r="7407" spans="36:38" s="368" customFormat="1" ht="14.15" customHeight="1">
      <c r="AJ7407" s="367"/>
      <c r="AL7407" s="367"/>
    </row>
    <row r="7408" spans="36:38" s="368" customFormat="1" ht="14.15" customHeight="1">
      <c r="AJ7408" s="367"/>
      <c r="AL7408" s="367"/>
    </row>
    <row r="7409" spans="36:38" s="368" customFormat="1" ht="14.15" customHeight="1">
      <c r="AJ7409" s="367"/>
      <c r="AL7409" s="367"/>
    </row>
    <row r="7410" spans="36:38" s="368" customFormat="1" ht="14.15" customHeight="1">
      <c r="AJ7410" s="367"/>
      <c r="AL7410" s="367"/>
    </row>
    <row r="7411" spans="36:38" s="368" customFormat="1" ht="14.15" customHeight="1">
      <c r="AJ7411" s="367"/>
      <c r="AL7411" s="367"/>
    </row>
    <row r="7412" spans="36:38" s="368" customFormat="1" ht="14.15" customHeight="1">
      <c r="AJ7412" s="367"/>
      <c r="AL7412" s="367"/>
    </row>
    <row r="7413" spans="36:38" s="368" customFormat="1" ht="14.15" customHeight="1">
      <c r="AJ7413" s="367"/>
      <c r="AL7413" s="367"/>
    </row>
    <row r="7414" spans="36:38" s="368" customFormat="1" ht="14.15" customHeight="1">
      <c r="AJ7414" s="367"/>
      <c r="AL7414" s="367"/>
    </row>
    <row r="7415" spans="36:38" s="368" customFormat="1" ht="14.15" customHeight="1">
      <c r="AJ7415" s="367"/>
      <c r="AL7415" s="367"/>
    </row>
    <row r="7416" spans="36:38" s="368" customFormat="1" ht="14.15" customHeight="1">
      <c r="AJ7416" s="367"/>
      <c r="AL7416" s="367"/>
    </row>
    <row r="7417" spans="36:38" s="368" customFormat="1" ht="14.15" customHeight="1">
      <c r="AJ7417" s="367"/>
      <c r="AL7417" s="367"/>
    </row>
    <row r="7418" spans="36:38" s="368" customFormat="1" ht="14.15" customHeight="1">
      <c r="AJ7418" s="367"/>
      <c r="AL7418" s="367"/>
    </row>
    <row r="7419" spans="36:38" s="368" customFormat="1" ht="14.15" customHeight="1">
      <c r="AJ7419" s="367"/>
      <c r="AL7419" s="367"/>
    </row>
    <row r="7420" spans="36:38" s="368" customFormat="1" ht="14.15" customHeight="1">
      <c r="AJ7420" s="367"/>
      <c r="AL7420" s="367"/>
    </row>
    <row r="7421" spans="36:38" s="368" customFormat="1" ht="14.15" customHeight="1">
      <c r="AJ7421" s="367"/>
      <c r="AL7421" s="367"/>
    </row>
    <row r="7422" spans="36:38" s="368" customFormat="1" ht="14.15" customHeight="1">
      <c r="AJ7422" s="367"/>
      <c r="AL7422" s="367"/>
    </row>
    <row r="7423" spans="36:38" s="368" customFormat="1" ht="14.15" customHeight="1">
      <c r="AJ7423" s="367"/>
      <c r="AL7423" s="367"/>
    </row>
    <row r="7424" spans="36:38" s="368" customFormat="1" ht="14.15" customHeight="1">
      <c r="AJ7424" s="367"/>
      <c r="AL7424" s="367"/>
    </row>
    <row r="7425" spans="36:38" s="368" customFormat="1" ht="14.15" customHeight="1">
      <c r="AJ7425" s="367"/>
      <c r="AL7425" s="367"/>
    </row>
    <row r="7426" spans="36:38" s="368" customFormat="1" ht="14.15" customHeight="1">
      <c r="AJ7426" s="367"/>
      <c r="AL7426" s="367"/>
    </row>
    <row r="7427" spans="36:38" s="368" customFormat="1" ht="14.15" customHeight="1">
      <c r="AJ7427" s="367"/>
      <c r="AL7427" s="367"/>
    </row>
    <row r="7428" spans="36:38" s="368" customFormat="1" ht="14.15" customHeight="1">
      <c r="AJ7428" s="367"/>
      <c r="AL7428" s="367"/>
    </row>
    <row r="7429" spans="36:38" s="368" customFormat="1" ht="14.15" customHeight="1">
      <c r="AJ7429" s="367"/>
      <c r="AL7429" s="367"/>
    </row>
    <row r="7430" spans="36:38" s="368" customFormat="1" ht="14.15" customHeight="1">
      <c r="AJ7430" s="367"/>
      <c r="AL7430" s="367"/>
    </row>
    <row r="7431" spans="36:38" s="368" customFormat="1" ht="14.15" customHeight="1">
      <c r="AJ7431" s="367"/>
      <c r="AL7431" s="367"/>
    </row>
    <row r="7432" spans="36:38" s="368" customFormat="1" ht="14.15" customHeight="1">
      <c r="AJ7432" s="367"/>
      <c r="AL7432" s="367"/>
    </row>
    <row r="7433" spans="36:38" s="368" customFormat="1" ht="14.15" customHeight="1">
      <c r="AJ7433" s="367"/>
      <c r="AL7433" s="367"/>
    </row>
    <row r="7434" spans="36:38" s="368" customFormat="1" ht="14.15" customHeight="1">
      <c r="AJ7434" s="367"/>
      <c r="AL7434" s="367"/>
    </row>
    <row r="7435" spans="36:38" s="368" customFormat="1" ht="14.15" customHeight="1">
      <c r="AJ7435" s="367"/>
      <c r="AL7435" s="367"/>
    </row>
    <row r="7436" spans="36:38" s="368" customFormat="1" ht="14.15" customHeight="1">
      <c r="AJ7436" s="367"/>
      <c r="AL7436" s="367"/>
    </row>
    <row r="7437" spans="36:38" s="368" customFormat="1" ht="14.15" customHeight="1">
      <c r="AJ7437" s="367"/>
      <c r="AL7437" s="367"/>
    </row>
    <row r="7438" spans="36:38" s="368" customFormat="1" ht="14.15" customHeight="1">
      <c r="AJ7438" s="367"/>
      <c r="AL7438" s="367"/>
    </row>
    <row r="7439" spans="36:38" s="368" customFormat="1" ht="14.15" customHeight="1">
      <c r="AJ7439" s="367"/>
      <c r="AL7439" s="367"/>
    </row>
    <row r="7440" spans="36:38" s="368" customFormat="1" ht="14.15" customHeight="1">
      <c r="AJ7440" s="367"/>
      <c r="AL7440" s="367"/>
    </row>
    <row r="7441" spans="36:38" s="368" customFormat="1" ht="14.15" customHeight="1">
      <c r="AJ7441" s="367"/>
      <c r="AL7441" s="367"/>
    </row>
    <row r="7442" spans="36:38" s="368" customFormat="1" ht="14.15" customHeight="1">
      <c r="AJ7442" s="367"/>
      <c r="AL7442" s="367"/>
    </row>
    <row r="7443" spans="36:38" s="368" customFormat="1" ht="14.15" customHeight="1">
      <c r="AJ7443" s="367"/>
      <c r="AL7443" s="367"/>
    </row>
    <row r="7444" spans="36:38" s="368" customFormat="1" ht="14.15" customHeight="1">
      <c r="AJ7444" s="367"/>
      <c r="AL7444" s="367"/>
    </row>
    <row r="7445" spans="36:38" s="368" customFormat="1" ht="14.15" customHeight="1">
      <c r="AJ7445" s="367"/>
      <c r="AL7445" s="367"/>
    </row>
    <row r="7446" spans="36:38" s="368" customFormat="1" ht="14.15" customHeight="1">
      <c r="AJ7446" s="367"/>
      <c r="AL7446" s="367"/>
    </row>
    <row r="7447" spans="36:38" s="368" customFormat="1" ht="14.15" customHeight="1">
      <c r="AJ7447" s="367"/>
      <c r="AL7447" s="367"/>
    </row>
    <row r="7448" spans="36:38" s="368" customFormat="1" ht="14.15" customHeight="1">
      <c r="AJ7448" s="367"/>
      <c r="AL7448" s="367"/>
    </row>
    <row r="7449" spans="36:38" s="368" customFormat="1" ht="14.15" customHeight="1">
      <c r="AJ7449" s="367"/>
      <c r="AL7449" s="367"/>
    </row>
    <row r="7450" spans="36:38" s="368" customFormat="1" ht="14.15" customHeight="1">
      <c r="AJ7450" s="367"/>
      <c r="AL7450" s="367"/>
    </row>
    <row r="7451" spans="36:38" s="368" customFormat="1" ht="14.15" customHeight="1">
      <c r="AJ7451" s="367"/>
      <c r="AL7451" s="367"/>
    </row>
    <row r="7452" spans="36:38" s="368" customFormat="1" ht="14.15" customHeight="1">
      <c r="AJ7452" s="367"/>
      <c r="AL7452" s="367"/>
    </row>
    <row r="7453" spans="36:38" s="368" customFormat="1" ht="14.15" customHeight="1">
      <c r="AJ7453" s="367"/>
      <c r="AL7453" s="367"/>
    </row>
    <row r="7454" spans="36:38" s="368" customFormat="1" ht="14.15" customHeight="1">
      <c r="AJ7454" s="367"/>
      <c r="AL7454" s="367"/>
    </row>
    <row r="7455" spans="36:38" s="368" customFormat="1" ht="14.15" customHeight="1">
      <c r="AJ7455" s="367"/>
      <c r="AL7455" s="367"/>
    </row>
    <row r="7456" spans="36:38" s="368" customFormat="1" ht="14.15" customHeight="1">
      <c r="AJ7456" s="367"/>
      <c r="AL7456" s="367"/>
    </row>
    <row r="7457" spans="36:38" s="368" customFormat="1" ht="14.15" customHeight="1">
      <c r="AJ7457" s="367"/>
      <c r="AL7457" s="367"/>
    </row>
    <row r="7458" spans="36:38" s="368" customFormat="1" ht="14.15" customHeight="1">
      <c r="AJ7458" s="367"/>
      <c r="AL7458" s="367"/>
    </row>
    <row r="7459" spans="36:38" s="368" customFormat="1" ht="14.15" customHeight="1">
      <c r="AJ7459" s="367"/>
      <c r="AL7459" s="367"/>
    </row>
    <row r="7460" spans="36:38" s="368" customFormat="1" ht="14.15" customHeight="1">
      <c r="AJ7460" s="367"/>
      <c r="AL7460" s="367"/>
    </row>
    <row r="7461" spans="36:38" s="368" customFormat="1" ht="14.15" customHeight="1">
      <c r="AJ7461" s="367"/>
      <c r="AL7461" s="367"/>
    </row>
    <row r="7462" spans="36:38" s="368" customFormat="1" ht="14.15" customHeight="1">
      <c r="AJ7462" s="367"/>
      <c r="AL7462" s="367"/>
    </row>
    <row r="7463" spans="36:38" s="368" customFormat="1" ht="14.15" customHeight="1">
      <c r="AJ7463" s="367"/>
      <c r="AL7463" s="367"/>
    </row>
    <row r="7464" spans="36:38" s="368" customFormat="1" ht="14.15" customHeight="1">
      <c r="AJ7464" s="367"/>
      <c r="AL7464" s="367"/>
    </row>
    <row r="7465" spans="36:38" s="368" customFormat="1" ht="14.15" customHeight="1">
      <c r="AJ7465" s="367"/>
      <c r="AL7465" s="367"/>
    </row>
    <row r="7466" spans="36:38" s="368" customFormat="1" ht="14.15" customHeight="1">
      <c r="AJ7466" s="367"/>
      <c r="AL7466" s="367"/>
    </row>
    <row r="7467" spans="36:38" s="368" customFormat="1" ht="14.15" customHeight="1">
      <c r="AJ7467" s="367"/>
      <c r="AL7467" s="367"/>
    </row>
    <row r="7468" spans="36:38" s="368" customFormat="1" ht="14.15" customHeight="1">
      <c r="AJ7468" s="367"/>
      <c r="AL7468" s="367"/>
    </row>
    <row r="7469" spans="36:38" s="368" customFormat="1" ht="14.15" customHeight="1">
      <c r="AJ7469" s="367"/>
      <c r="AL7469" s="367"/>
    </row>
    <row r="7470" spans="36:38" s="368" customFormat="1" ht="14.15" customHeight="1">
      <c r="AJ7470" s="367"/>
      <c r="AL7470" s="367"/>
    </row>
    <row r="7471" spans="36:38" s="368" customFormat="1" ht="14.15" customHeight="1">
      <c r="AJ7471" s="367"/>
      <c r="AL7471" s="367"/>
    </row>
    <row r="7472" spans="36:38" s="368" customFormat="1" ht="14.15" customHeight="1">
      <c r="AJ7472" s="367"/>
      <c r="AL7472" s="367"/>
    </row>
    <row r="7473" spans="36:38" s="368" customFormat="1" ht="14.15" customHeight="1">
      <c r="AJ7473" s="367"/>
      <c r="AL7473" s="367"/>
    </row>
    <row r="7474" spans="36:38" s="368" customFormat="1" ht="14.15" customHeight="1">
      <c r="AJ7474" s="367"/>
      <c r="AL7474" s="367"/>
    </row>
    <row r="7475" spans="36:38" s="368" customFormat="1" ht="14.15" customHeight="1">
      <c r="AJ7475" s="367"/>
      <c r="AL7475" s="367"/>
    </row>
    <row r="7476" spans="36:38" s="368" customFormat="1" ht="14.15" customHeight="1">
      <c r="AJ7476" s="367"/>
      <c r="AL7476" s="367"/>
    </row>
    <row r="7477" spans="36:38" s="368" customFormat="1" ht="14.15" customHeight="1">
      <c r="AJ7477" s="367"/>
      <c r="AL7477" s="367"/>
    </row>
    <row r="7478" spans="36:38" s="368" customFormat="1" ht="14.15" customHeight="1">
      <c r="AJ7478" s="367"/>
      <c r="AL7478" s="367"/>
    </row>
    <row r="7479" spans="36:38" s="368" customFormat="1" ht="14.15" customHeight="1">
      <c r="AJ7479" s="367"/>
      <c r="AL7479" s="367"/>
    </row>
    <row r="7480" spans="36:38" s="368" customFormat="1" ht="14.15" customHeight="1">
      <c r="AJ7480" s="367"/>
      <c r="AL7480" s="367"/>
    </row>
    <row r="7481" spans="36:38" s="368" customFormat="1" ht="14.15" customHeight="1">
      <c r="AJ7481" s="367"/>
      <c r="AL7481" s="367"/>
    </row>
    <row r="7482" spans="36:38" s="368" customFormat="1" ht="14.15" customHeight="1">
      <c r="AJ7482" s="367"/>
      <c r="AL7482" s="367"/>
    </row>
    <row r="7483" spans="36:38" s="368" customFormat="1" ht="14.15" customHeight="1">
      <c r="AJ7483" s="367"/>
      <c r="AL7483" s="367"/>
    </row>
    <row r="7484" spans="36:38" s="368" customFormat="1" ht="14.15" customHeight="1">
      <c r="AJ7484" s="367"/>
      <c r="AL7484" s="367"/>
    </row>
    <row r="7485" spans="36:38" s="368" customFormat="1" ht="14.15" customHeight="1">
      <c r="AJ7485" s="367"/>
      <c r="AL7485" s="367"/>
    </row>
    <row r="7486" spans="36:38" s="368" customFormat="1" ht="14.15" customHeight="1">
      <c r="AJ7486" s="367"/>
      <c r="AL7486" s="367"/>
    </row>
    <row r="7487" spans="36:38" s="368" customFormat="1" ht="14.15" customHeight="1">
      <c r="AJ7487" s="367"/>
      <c r="AL7487" s="367"/>
    </row>
    <row r="7488" spans="36:38" s="368" customFormat="1" ht="14.15" customHeight="1">
      <c r="AJ7488" s="367"/>
      <c r="AL7488" s="367"/>
    </row>
    <row r="7489" spans="36:38" s="368" customFormat="1" ht="14.15" customHeight="1">
      <c r="AJ7489" s="367"/>
      <c r="AL7489" s="367"/>
    </row>
    <row r="7490" spans="36:38" s="368" customFormat="1" ht="14.15" customHeight="1">
      <c r="AJ7490" s="367"/>
      <c r="AL7490" s="367"/>
    </row>
    <row r="7491" spans="36:38" s="368" customFormat="1" ht="14.15" customHeight="1">
      <c r="AJ7491" s="367"/>
      <c r="AL7491" s="367"/>
    </row>
    <row r="7492" spans="36:38" s="368" customFormat="1" ht="14.15" customHeight="1">
      <c r="AJ7492" s="367"/>
      <c r="AL7492" s="367"/>
    </row>
    <row r="7493" spans="36:38" s="368" customFormat="1" ht="14.15" customHeight="1">
      <c r="AJ7493" s="367"/>
      <c r="AL7493" s="367"/>
    </row>
    <row r="7494" spans="36:38" s="368" customFormat="1" ht="14.15" customHeight="1">
      <c r="AJ7494" s="367"/>
      <c r="AL7494" s="367"/>
    </row>
    <row r="7495" spans="36:38" s="368" customFormat="1" ht="14.15" customHeight="1">
      <c r="AJ7495" s="367"/>
      <c r="AL7495" s="367"/>
    </row>
    <row r="7496" spans="36:38" s="368" customFormat="1" ht="14.15" customHeight="1">
      <c r="AJ7496" s="367"/>
      <c r="AL7496" s="367"/>
    </row>
    <row r="7497" spans="36:38" s="368" customFormat="1" ht="14.15" customHeight="1">
      <c r="AJ7497" s="367"/>
      <c r="AL7497" s="367"/>
    </row>
    <row r="7498" spans="36:38" s="368" customFormat="1" ht="14.15" customHeight="1">
      <c r="AJ7498" s="367"/>
      <c r="AL7498" s="367"/>
    </row>
    <row r="7499" spans="36:38" s="368" customFormat="1" ht="14.15" customHeight="1">
      <c r="AJ7499" s="367"/>
      <c r="AL7499" s="367"/>
    </row>
    <row r="7500" spans="36:38" s="368" customFormat="1" ht="14.15" customHeight="1">
      <c r="AJ7500" s="367"/>
      <c r="AL7500" s="367"/>
    </row>
    <row r="7501" spans="36:38" s="368" customFormat="1" ht="14.15" customHeight="1">
      <c r="AJ7501" s="367"/>
      <c r="AL7501" s="367"/>
    </row>
    <row r="7502" spans="36:38" s="368" customFormat="1" ht="14.15" customHeight="1">
      <c r="AJ7502" s="367"/>
      <c r="AL7502" s="367"/>
    </row>
    <row r="7503" spans="36:38" s="368" customFormat="1" ht="14.15" customHeight="1">
      <c r="AJ7503" s="367"/>
      <c r="AL7503" s="367"/>
    </row>
    <row r="7504" spans="36:38" s="368" customFormat="1" ht="14.15" customHeight="1">
      <c r="AJ7504" s="367"/>
      <c r="AL7504" s="367"/>
    </row>
    <row r="7505" spans="36:38" s="368" customFormat="1" ht="14.15" customHeight="1">
      <c r="AJ7505" s="367"/>
      <c r="AL7505" s="367"/>
    </row>
    <row r="7506" spans="36:38" s="368" customFormat="1" ht="14.15" customHeight="1">
      <c r="AJ7506" s="367"/>
      <c r="AL7506" s="367"/>
    </row>
    <row r="7507" spans="36:38" s="368" customFormat="1" ht="14.15" customHeight="1">
      <c r="AJ7507" s="367"/>
      <c r="AL7507" s="367"/>
    </row>
    <row r="7508" spans="36:38" s="368" customFormat="1" ht="14.15" customHeight="1">
      <c r="AJ7508" s="367"/>
      <c r="AL7508" s="367"/>
    </row>
    <row r="7509" spans="36:38" s="368" customFormat="1" ht="14.15" customHeight="1">
      <c r="AJ7509" s="367"/>
      <c r="AL7509" s="367"/>
    </row>
    <row r="7510" spans="36:38" s="368" customFormat="1" ht="14.15" customHeight="1">
      <c r="AJ7510" s="367"/>
      <c r="AL7510" s="367"/>
    </row>
    <row r="7511" spans="36:38" s="368" customFormat="1" ht="14.15" customHeight="1">
      <c r="AJ7511" s="367"/>
      <c r="AL7511" s="367"/>
    </row>
    <row r="7512" spans="36:38" s="368" customFormat="1" ht="14.15" customHeight="1">
      <c r="AJ7512" s="367"/>
      <c r="AL7512" s="367"/>
    </row>
    <row r="7513" spans="36:38" s="368" customFormat="1" ht="14.15" customHeight="1">
      <c r="AJ7513" s="367"/>
      <c r="AL7513" s="367"/>
    </row>
    <row r="7514" spans="36:38" s="368" customFormat="1" ht="14.15" customHeight="1">
      <c r="AJ7514" s="367"/>
      <c r="AL7514" s="367"/>
    </row>
    <row r="7515" spans="36:38" s="368" customFormat="1" ht="14.15" customHeight="1">
      <c r="AJ7515" s="367"/>
      <c r="AL7515" s="367"/>
    </row>
    <row r="7516" spans="36:38" s="368" customFormat="1" ht="14.15" customHeight="1">
      <c r="AJ7516" s="367"/>
      <c r="AL7516" s="367"/>
    </row>
    <row r="7517" spans="36:38" s="368" customFormat="1" ht="14.15" customHeight="1">
      <c r="AJ7517" s="367"/>
      <c r="AL7517" s="367"/>
    </row>
    <row r="7518" spans="36:38" s="368" customFormat="1" ht="14.15" customHeight="1">
      <c r="AJ7518" s="367"/>
      <c r="AL7518" s="367"/>
    </row>
    <row r="7519" spans="36:38" s="368" customFormat="1" ht="14.15" customHeight="1">
      <c r="AJ7519" s="367"/>
      <c r="AL7519" s="367"/>
    </row>
    <row r="7520" spans="36:38" s="368" customFormat="1" ht="14.15" customHeight="1">
      <c r="AJ7520" s="367"/>
      <c r="AL7520" s="367"/>
    </row>
    <row r="7521" spans="36:38" s="368" customFormat="1" ht="14.15" customHeight="1">
      <c r="AJ7521" s="367"/>
      <c r="AL7521" s="367"/>
    </row>
    <row r="7522" spans="36:38" s="368" customFormat="1" ht="14.15" customHeight="1">
      <c r="AJ7522" s="367"/>
      <c r="AL7522" s="367"/>
    </row>
    <row r="7523" spans="36:38" s="368" customFormat="1" ht="14.15" customHeight="1">
      <c r="AJ7523" s="367"/>
      <c r="AL7523" s="367"/>
    </row>
    <row r="7524" spans="36:38" s="368" customFormat="1" ht="14.15" customHeight="1">
      <c r="AJ7524" s="367"/>
      <c r="AL7524" s="367"/>
    </row>
    <row r="7525" spans="36:38" s="368" customFormat="1" ht="14.15" customHeight="1">
      <c r="AJ7525" s="367"/>
      <c r="AL7525" s="367"/>
    </row>
    <row r="7526" spans="36:38" s="368" customFormat="1" ht="14.15" customHeight="1">
      <c r="AJ7526" s="367"/>
      <c r="AL7526" s="367"/>
    </row>
    <row r="7527" spans="36:38" s="368" customFormat="1" ht="14.15" customHeight="1">
      <c r="AJ7527" s="367"/>
      <c r="AL7527" s="367"/>
    </row>
    <row r="7528" spans="36:38" s="368" customFormat="1" ht="14.15" customHeight="1">
      <c r="AJ7528" s="367"/>
      <c r="AL7528" s="367"/>
    </row>
    <row r="7529" spans="36:38" s="368" customFormat="1" ht="14.15" customHeight="1">
      <c r="AJ7529" s="367"/>
      <c r="AL7529" s="367"/>
    </row>
    <row r="7530" spans="36:38" s="368" customFormat="1" ht="14.15" customHeight="1">
      <c r="AJ7530" s="367"/>
      <c r="AL7530" s="367"/>
    </row>
    <row r="7531" spans="36:38" s="368" customFormat="1" ht="14.15" customHeight="1">
      <c r="AJ7531" s="367"/>
      <c r="AL7531" s="367"/>
    </row>
    <row r="7532" spans="36:38" s="368" customFormat="1" ht="14.15" customHeight="1">
      <c r="AJ7532" s="367"/>
      <c r="AL7532" s="367"/>
    </row>
    <row r="7533" spans="36:38" s="368" customFormat="1" ht="14.15" customHeight="1">
      <c r="AJ7533" s="367"/>
      <c r="AL7533" s="367"/>
    </row>
    <row r="7534" spans="36:38" s="368" customFormat="1" ht="14.15" customHeight="1">
      <c r="AJ7534" s="367"/>
      <c r="AL7534" s="367"/>
    </row>
    <row r="7535" spans="36:38" s="368" customFormat="1" ht="14.15" customHeight="1">
      <c r="AJ7535" s="367"/>
      <c r="AL7535" s="367"/>
    </row>
    <row r="7536" spans="36:38" s="368" customFormat="1" ht="14.15" customHeight="1">
      <c r="AJ7536" s="367"/>
      <c r="AL7536" s="367"/>
    </row>
    <row r="7537" spans="36:38" s="368" customFormat="1" ht="14.15" customHeight="1">
      <c r="AJ7537" s="367"/>
      <c r="AL7537" s="367"/>
    </row>
    <row r="7538" spans="36:38" s="368" customFormat="1" ht="14.15" customHeight="1">
      <c r="AJ7538" s="367"/>
      <c r="AL7538" s="367"/>
    </row>
    <row r="7539" spans="36:38" s="368" customFormat="1" ht="14.15" customHeight="1">
      <c r="AJ7539" s="367"/>
      <c r="AL7539" s="367"/>
    </row>
    <row r="7540" spans="36:38" s="368" customFormat="1" ht="14.15" customHeight="1">
      <c r="AJ7540" s="367"/>
      <c r="AL7540" s="367"/>
    </row>
    <row r="7541" spans="36:38" s="368" customFormat="1" ht="14.15" customHeight="1">
      <c r="AJ7541" s="367"/>
      <c r="AL7541" s="367"/>
    </row>
    <row r="7542" spans="36:38" s="368" customFormat="1" ht="14.15" customHeight="1">
      <c r="AJ7542" s="367"/>
      <c r="AL7542" s="367"/>
    </row>
    <row r="7543" spans="36:38" s="368" customFormat="1" ht="14.15" customHeight="1">
      <c r="AJ7543" s="367"/>
      <c r="AL7543" s="367"/>
    </row>
    <row r="7544" spans="36:38" s="368" customFormat="1" ht="14.15" customHeight="1">
      <c r="AJ7544" s="367"/>
      <c r="AL7544" s="367"/>
    </row>
    <row r="7545" spans="36:38" s="368" customFormat="1" ht="14.15" customHeight="1">
      <c r="AJ7545" s="367"/>
      <c r="AL7545" s="367"/>
    </row>
    <row r="7546" spans="36:38" s="368" customFormat="1" ht="14.15" customHeight="1">
      <c r="AJ7546" s="367"/>
      <c r="AL7546" s="367"/>
    </row>
    <row r="7547" spans="36:38" s="368" customFormat="1" ht="14.15" customHeight="1">
      <c r="AJ7547" s="367"/>
      <c r="AL7547" s="367"/>
    </row>
    <row r="7548" spans="36:38" s="368" customFormat="1" ht="14.15" customHeight="1">
      <c r="AJ7548" s="367"/>
      <c r="AL7548" s="367"/>
    </row>
    <row r="7549" spans="36:38" s="368" customFormat="1" ht="14.15" customHeight="1">
      <c r="AJ7549" s="367"/>
      <c r="AL7549" s="367"/>
    </row>
    <row r="7550" spans="36:38" s="368" customFormat="1" ht="14.15" customHeight="1">
      <c r="AJ7550" s="367"/>
      <c r="AL7550" s="367"/>
    </row>
    <row r="7551" spans="36:38" s="368" customFormat="1" ht="14.15" customHeight="1">
      <c r="AJ7551" s="367"/>
      <c r="AL7551" s="367"/>
    </row>
    <row r="7552" spans="36:38" s="368" customFormat="1" ht="14.15" customHeight="1">
      <c r="AJ7552" s="367"/>
      <c r="AL7552" s="367"/>
    </row>
    <row r="7553" spans="36:38" s="368" customFormat="1" ht="14.15" customHeight="1">
      <c r="AJ7553" s="367"/>
      <c r="AL7553" s="367"/>
    </row>
    <row r="7554" spans="36:38" s="368" customFormat="1" ht="14.15" customHeight="1">
      <c r="AJ7554" s="367"/>
      <c r="AL7554" s="367"/>
    </row>
    <row r="7555" spans="36:38" s="368" customFormat="1" ht="14.15" customHeight="1">
      <c r="AJ7555" s="367"/>
      <c r="AL7555" s="367"/>
    </row>
    <row r="7556" spans="36:38" s="368" customFormat="1" ht="14.15" customHeight="1">
      <c r="AJ7556" s="367"/>
      <c r="AL7556" s="367"/>
    </row>
    <row r="7557" spans="36:38" s="368" customFormat="1" ht="14.15" customHeight="1">
      <c r="AJ7557" s="367"/>
      <c r="AL7557" s="367"/>
    </row>
    <row r="7558" spans="36:38" s="368" customFormat="1" ht="14.15" customHeight="1">
      <c r="AJ7558" s="367"/>
      <c r="AL7558" s="367"/>
    </row>
    <row r="7559" spans="36:38" s="368" customFormat="1" ht="14.15" customHeight="1">
      <c r="AJ7559" s="367"/>
      <c r="AL7559" s="367"/>
    </row>
    <row r="7560" spans="36:38" s="368" customFormat="1" ht="14.15" customHeight="1">
      <c r="AJ7560" s="367"/>
      <c r="AL7560" s="367"/>
    </row>
    <row r="7561" spans="36:38" s="368" customFormat="1" ht="14.15" customHeight="1">
      <c r="AJ7561" s="367"/>
      <c r="AL7561" s="367"/>
    </row>
    <row r="7562" spans="36:38" s="368" customFormat="1" ht="14.15" customHeight="1">
      <c r="AJ7562" s="367"/>
      <c r="AL7562" s="367"/>
    </row>
    <row r="7563" spans="36:38" s="368" customFormat="1" ht="14.15" customHeight="1">
      <c r="AJ7563" s="367"/>
      <c r="AL7563" s="367"/>
    </row>
    <row r="7564" spans="36:38" s="368" customFormat="1" ht="14.15" customHeight="1">
      <c r="AJ7564" s="367"/>
      <c r="AL7564" s="367"/>
    </row>
    <row r="7565" spans="36:38" s="368" customFormat="1" ht="14.15" customHeight="1">
      <c r="AJ7565" s="367"/>
      <c r="AL7565" s="367"/>
    </row>
    <row r="7566" spans="36:38" s="368" customFormat="1" ht="14.15" customHeight="1">
      <c r="AJ7566" s="367"/>
      <c r="AL7566" s="367"/>
    </row>
    <row r="7567" spans="36:38" s="368" customFormat="1" ht="14.15" customHeight="1">
      <c r="AJ7567" s="367"/>
      <c r="AL7567" s="367"/>
    </row>
    <row r="7568" spans="36:38" s="368" customFormat="1" ht="14.15" customHeight="1">
      <c r="AJ7568" s="367"/>
      <c r="AL7568" s="367"/>
    </row>
    <row r="7569" spans="36:38" s="368" customFormat="1" ht="14.15" customHeight="1">
      <c r="AJ7569" s="367"/>
      <c r="AL7569" s="367"/>
    </row>
    <row r="7570" spans="36:38" s="368" customFormat="1" ht="14.15" customHeight="1">
      <c r="AJ7570" s="367"/>
      <c r="AL7570" s="367"/>
    </row>
    <row r="7571" spans="36:38" s="368" customFormat="1" ht="14.15" customHeight="1">
      <c r="AJ7571" s="367"/>
      <c r="AL7571" s="367"/>
    </row>
    <row r="7572" spans="36:38" s="368" customFormat="1" ht="14.15" customHeight="1">
      <c r="AJ7572" s="367"/>
      <c r="AL7572" s="367"/>
    </row>
    <row r="7573" spans="36:38" s="368" customFormat="1" ht="14.15" customHeight="1">
      <c r="AJ7573" s="367"/>
      <c r="AL7573" s="367"/>
    </row>
    <row r="7574" spans="36:38" s="368" customFormat="1" ht="14.15" customHeight="1">
      <c r="AJ7574" s="367"/>
      <c r="AL7574" s="367"/>
    </row>
    <row r="7575" spans="36:38" s="368" customFormat="1" ht="14.15" customHeight="1">
      <c r="AJ7575" s="367"/>
      <c r="AL7575" s="367"/>
    </row>
    <row r="7576" spans="36:38" s="368" customFormat="1" ht="14.15" customHeight="1">
      <c r="AJ7576" s="367"/>
      <c r="AL7576" s="367"/>
    </row>
    <row r="7577" spans="36:38" s="368" customFormat="1" ht="14.15" customHeight="1">
      <c r="AJ7577" s="367"/>
      <c r="AL7577" s="367"/>
    </row>
    <row r="7578" spans="36:38" s="368" customFormat="1" ht="14.15" customHeight="1">
      <c r="AJ7578" s="367"/>
      <c r="AL7578" s="367"/>
    </row>
    <row r="7579" spans="36:38" s="368" customFormat="1" ht="14.15" customHeight="1">
      <c r="AJ7579" s="367"/>
      <c r="AL7579" s="367"/>
    </row>
    <row r="7580" spans="36:38" s="368" customFormat="1" ht="14.15" customHeight="1">
      <c r="AJ7580" s="367"/>
      <c r="AL7580" s="367"/>
    </row>
    <row r="7581" spans="36:38" s="368" customFormat="1" ht="14.15" customHeight="1">
      <c r="AJ7581" s="367"/>
      <c r="AL7581" s="367"/>
    </row>
    <row r="7582" spans="36:38" s="368" customFormat="1" ht="14.15" customHeight="1">
      <c r="AJ7582" s="367"/>
      <c r="AL7582" s="367"/>
    </row>
    <row r="7583" spans="36:38" s="368" customFormat="1" ht="14.15" customHeight="1">
      <c r="AJ7583" s="367"/>
      <c r="AL7583" s="367"/>
    </row>
    <row r="7584" spans="36:38" s="368" customFormat="1" ht="14.15" customHeight="1">
      <c r="AJ7584" s="367"/>
      <c r="AL7584" s="367"/>
    </row>
    <row r="7585" spans="36:38" s="368" customFormat="1" ht="14.15" customHeight="1">
      <c r="AJ7585" s="367"/>
      <c r="AL7585" s="367"/>
    </row>
    <row r="7586" spans="36:38" s="368" customFormat="1" ht="14.15" customHeight="1">
      <c r="AJ7586" s="367"/>
      <c r="AL7586" s="367"/>
    </row>
    <row r="7587" spans="36:38" s="368" customFormat="1" ht="14.15" customHeight="1">
      <c r="AJ7587" s="367"/>
      <c r="AL7587" s="367"/>
    </row>
    <row r="7588" spans="36:38" s="368" customFormat="1" ht="14.15" customHeight="1">
      <c r="AJ7588" s="367"/>
      <c r="AL7588" s="367"/>
    </row>
    <row r="7589" spans="36:38" s="368" customFormat="1" ht="14.15" customHeight="1">
      <c r="AJ7589" s="367"/>
      <c r="AL7589" s="367"/>
    </row>
    <row r="7590" spans="36:38" s="368" customFormat="1" ht="14.15" customHeight="1">
      <c r="AJ7590" s="367"/>
      <c r="AL7590" s="367"/>
    </row>
    <row r="7591" spans="36:38" s="368" customFormat="1" ht="14.15" customHeight="1">
      <c r="AJ7591" s="367"/>
      <c r="AL7591" s="367"/>
    </row>
    <row r="7592" spans="36:38" s="368" customFormat="1" ht="14.15" customHeight="1">
      <c r="AJ7592" s="367"/>
      <c r="AL7592" s="367"/>
    </row>
    <row r="7593" spans="36:38" s="368" customFormat="1" ht="14.15" customHeight="1">
      <c r="AJ7593" s="367"/>
      <c r="AL7593" s="367"/>
    </row>
    <row r="7594" spans="36:38" s="368" customFormat="1" ht="14.15" customHeight="1">
      <c r="AJ7594" s="367"/>
      <c r="AL7594" s="367"/>
    </row>
    <row r="7595" spans="36:38" s="368" customFormat="1" ht="14.15" customHeight="1">
      <c r="AJ7595" s="367"/>
      <c r="AL7595" s="367"/>
    </row>
    <row r="7596" spans="36:38" s="368" customFormat="1" ht="14.15" customHeight="1">
      <c r="AJ7596" s="367"/>
      <c r="AL7596" s="367"/>
    </row>
    <row r="7597" spans="36:38" s="368" customFormat="1" ht="14.15" customHeight="1">
      <c r="AJ7597" s="367"/>
      <c r="AL7597" s="367"/>
    </row>
    <row r="7598" spans="36:38" s="368" customFormat="1" ht="14.15" customHeight="1">
      <c r="AJ7598" s="367"/>
      <c r="AL7598" s="367"/>
    </row>
    <row r="7599" spans="36:38" s="368" customFormat="1" ht="14.15" customHeight="1">
      <c r="AJ7599" s="367"/>
      <c r="AL7599" s="367"/>
    </row>
    <row r="7600" spans="36:38" s="368" customFormat="1" ht="14.15" customHeight="1">
      <c r="AJ7600" s="367"/>
      <c r="AL7600" s="367"/>
    </row>
    <row r="7601" spans="36:38" s="368" customFormat="1" ht="14.15" customHeight="1">
      <c r="AJ7601" s="367"/>
      <c r="AL7601" s="367"/>
    </row>
    <row r="7602" spans="36:38" s="368" customFormat="1" ht="14.15" customHeight="1">
      <c r="AJ7602" s="367"/>
      <c r="AL7602" s="367"/>
    </row>
    <row r="7603" spans="36:38" s="368" customFormat="1" ht="14.15" customHeight="1">
      <c r="AJ7603" s="367"/>
      <c r="AL7603" s="367"/>
    </row>
    <row r="7604" spans="36:38" s="368" customFormat="1" ht="14.15" customHeight="1">
      <c r="AJ7604" s="367"/>
      <c r="AL7604" s="367"/>
    </row>
    <row r="7605" spans="36:38" s="368" customFormat="1" ht="14.15" customHeight="1">
      <c r="AJ7605" s="367"/>
      <c r="AL7605" s="367"/>
    </row>
    <row r="7606" spans="36:38" s="368" customFormat="1" ht="14.15" customHeight="1">
      <c r="AJ7606" s="367"/>
      <c r="AL7606" s="367"/>
    </row>
    <row r="7607" spans="36:38" s="368" customFormat="1" ht="14.15" customHeight="1">
      <c r="AJ7607" s="367"/>
      <c r="AL7607" s="367"/>
    </row>
    <row r="7608" spans="36:38" s="368" customFormat="1" ht="14.15" customHeight="1">
      <c r="AJ7608" s="367"/>
      <c r="AL7608" s="367"/>
    </row>
    <row r="7609" spans="36:38" s="368" customFormat="1" ht="14.15" customHeight="1">
      <c r="AJ7609" s="367"/>
      <c r="AL7609" s="367"/>
    </row>
    <row r="7610" spans="36:38" s="368" customFormat="1" ht="14.15" customHeight="1">
      <c r="AJ7610" s="367"/>
      <c r="AL7610" s="367"/>
    </row>
    <row r="7611" spans="36:38" s="368" customFormat="1" ht="14.15" customHeight="1">
      <c r="AJ7611" s="367"/>
      <c r="AL7611" s="367"/>
    </row>
    <row r="7612" spans="36:38" s="368" customFormat="1" ht="14.15" customHeight="1">
      <c r="AJ7612" s="367"/>
      <c r="AL7612" s="367"/>
    </row>
    <row r="7613" spans="36:38" s="368" customFormat="1" ht="14.15" customHeight="1">
      <c r="AJ7613" s="367"/>
      <c r="AL7613" s="367"/>
    </row>
    <row r="7614" spans="36:38" s="368" customFormat="1" ht="14.15" customHeight="1">
      <c r="AJ7614" s="367"/>
      <c r="AL7614" s="367"/>
    </row>
    <row r="7615" spans="36:38" s="368" customFormat="1" ht="14.15" customHeight="1">
      <c r="AJ7615" s="367"/>
      <c r="AL7615" s="367"/>
    </row>
    <row r="7616" spans="36:38" s="368" customFormat="1" ht="14.15" customHeight="1">
      <c r="AJ7616" s="367"/>
      <c r="AL7616" s="367"/>
    </row>
    <row r="7617" spans="36:38" s="368" customFormat="1" ht="14.15" customHeight="1">
      <c r="AJ7617" s="367"/>
      <c r="AL7617" s="367"/>
    </row>
    <row r="7618" spans="36:38" s="368" customFormat="1" ht="14.15" customHeight="1">
      <c r="AJ7618" s="367"/>
      <c r="AL7618" s="367"/>
    </row>
    <row r="7619" spans="36:38" s="368" customFormat="1" ht="14.15" customHeight="1">
      <c r="AJ7619" s="367"/>
      <c r="AL7619" s="367"/>
    </row>
    <row r="7620" spans="36:38" s="368" customFormat="1" ht="14.15" customHeight="1">
      <c r="AJ7620" s="367"/>
      <c r="AL7620" s="367"/>
    </row>
    <row r="7621" spans="36:38" s="368" customFormat="1" ht="14.15" customHeight="1">
      <c r="AJ7621" s="367"/>
      <c r="AL7621" s="367"/>
    </row>
    <row r="7622" spans="36:38" s="368" customFormat="1" ht="14.15" customHeight="1">
      <c r="AJ7622" s="367"/>
      <c r="AL7622" s="367"/>
    </row>
    <row r="7623" spans="36:38" s="368" customFormat="1" ht="14.15" customHeight="1">
      <c r="AJ7623" s="367"/>
      <c r="AL7623" s="367"/>
    </row>
    <row r="7624" spans="36:38" s="368" customFormat="1" ht="14.15" customHeight="1">
      <c r="AJ7624" s="367"/>
      <c r="AL7624" s="367"/>
    </row>
    <row r="7625" spans="36:38" s="368" customFormat="1" ht="14.15" customHeight="1">
      <c r="AJ7625" s="367"/>
      <c r="AL7625" s="367"/>
    </row>
    <row r="7626" spans="36:38" s="368" customFormat="1" ht="14.15" customHeight="1">
      <c r="AJ7626" s="367"/>
      <c r="AL7626" s="367"/>
    </row>
    <row r="7627" spans="36:38" s="368" customFormat="1" ht="14.15" customHeight="1">
      <c r="AJ7627" s="367"/>
      <c r="AL7627" s="367"/>
    </row>
    <row r="7628" spans="36:38" s="368" customFormat="1" ht="14.15" customHeight="1">
      <c r="AJ7628" s="367"/>
      <c r="AL7628" s="367"/>
    </row>
    <row r="7629" spans="36:38" s="368" customFormat="1" ht="14.15" customHeight="1">
      <c r="AJ7629" s="367"/>
      <c r="AL7629" s="367"/>
    </row>
    <row r="7630" spans="36:38" s="368" customFormat="1" ht="14.15" customHeight="1">
      <c r="AJ7630" s="367"/>
      <c r="AL7630" s="367"/>
    </row>
    <row r="7631" spans="36:38" s="368" customFormat="1" ht="14.15" customHeight="1">
      <c r="AJ7631" s="367"/>
      <c r="AL7631" s="367"/>
    </row>
    <row r="7632" spans="36:38" s="368" customFormat="1" ht="14.15" customHeight="1">
      <c r="AJ7632" s="367"/>
      <c r="AL7632" s="367"/>
    </row>
    <row r="7633" spans="36:38" s="368" customFormat="1" ht="14.15" customHeight="1">
      <c r="AJ7633" s="367"/>
      <c r="AL7633" s="367"/>
    </row>
    <row r="7634" spans="36:38" s="368" customFormat="1" ht="14.15" customHeight="1">
      <c r="AJ7634" s="367"/>
      <c r="AL7634" s="367"/>
    </row>
    <row r="7635" spans="36:38" s="368" customFormat="1" ht="14.15" customHeight="1">
      <c r="AJ7635" s="367"/>
      <c r="AL7635" s="367"/>
    </row>
    <row r="7636" spans="36:38" s="368" customFormat="1" ht="14.15" customHeight="1">
      <c r="AJ7636" s="367"/>
      <c r="AL7636" s="367"/>
    </row>
    <row r="7637" spans="36:38" s="368" customFormat="1" ht="14.15" customHeight="1">
      <c r="AJ7637" s="367"/>
      <c r="AL7637" s="367"/>
    </row>
    <row r="7638" spans="36:38" s="368" customFormat="1" ht="14.15" customHeight="1">
      <c r="AJ7638" s="367"/>
      <c r="AL7638" s="367"/>
    </row>
    <row r="7639" spans="36:38" s="368" customFormat="1" ht="14.15" customHeight="1">
      <c r="AJ7639" s="367"/>
      <c r="AL7639" s="367"/>
    </row>
    <row r="7640" spans="36:38" s="368" customFormat="1" ht="14.15" customHeight="1">
      <c r="AJ7640" s="367"/>
      <c r="AL7640" s="367"/>
    </row>
    <row r="7641" spans="36:38" s="368" customFormat="1" ht="14.15" customHeight="1">
      <c r="AJ7641" s="367"/>
      <c r="AL7641" s="367"/>
    </row>
    <row r="7642" spans="36:38" s="368" customFormat="1" ht="14.15" customHeight="1">
      <c r="AJ7642" s="367"/>
      <c r="AL7642" s="367"/>
    </row>
    <row r="7643" spans="36:38" s="368" customFormat="1" ht="14.15" customHeight="1">
      <c r="AJ7643" s="367"/>
      <c r="AL7643" s="367"/>
    </row>
    <row r="7644" spans="36:38" s="368" customFormat="1" ht="14.15" customHeight="1">
      <c r="AJ7644" s="367"/>
      <c r="AL7644" s="367"/>
    </row>
    <row r="7645" spans="36:38" s="368" customFormat="1" ht="14.15" customHeight="1">
      <c r="AJ7645" s="367"/>
      <c r="AL7645" s="367"/>
    </row>
    <row r="7646" spans="36:38" s="368" customFormat="1" ht="14.15" customHeight="1">
      <c r="AJ7646" s="367"/>
      <c r="AL7646" s="367"/>
    </row>
    <row r="7647" spans="36:38" s="368" customFormat="1" ht="14.15" customHeight="1">
      <c r="AJ7647" s="367"/>
      <c r="AL7647" s="367"/>
    </row>
    <row r="7648" spans="36:38" s="368" customFormat="1" ht="14.15" customHeight="1">
      <c r="AJ7648" s="367"/>
      <c r="AL7648" s="367"/>
    </row>
    <row r="7649" spans="36:38" s="368" customFormat="1" ht="14.15" customHeight="1">
      <c r="AJ7649" s="367"/>
      <c r="AL7649" s="367"/>
    </row>
    <row r="7650" spans="36:38" s="368" customFormat="1" ht="14.15" customHeight="1">
      <c r="AJ7650" s="367"/>
      <c r="AL7650" s="367"/>
    </row>
    <row r="7651" spans="36:38" s="368" customFormat="1" ht="14.15" customHeight="1">
      <c r="AJ7651" s="367"/>
      <c r="AL7651" s="367"/>
    </row>
    <row r="7652" spans="36:38" s="368" customFormat="1" ht="14.15" customHeight="1">
      <c r="AJ7652" s="367"/>
      <c r="AL7652" s="367"/>
    </row>
    <row r="7653" spans="36:38" s="368" customFormat="1" ht="14.15" customHeight="1">
      <c r="AJ7653" s="367"/>
      <c r="AL7653" s="367"/>
    </row>
    <row r="7654" spans="36:38" s="368" customFormat="1" ht="14.15" customHeight="1">
      <c r="AJ7654" s="367"/>
      <c r="AL7654" s="367"/>
    </row>
    <row r="7655" spans="36:38" s="368" customFormat="1" ht="14.15" customHeight="1">
      <c r="AJ7655" s="367"/>
      <c r="AL7655" s="367"/>
    </row>
    <row r="7656" spans="36:38" s="368" customFormat="1" ht="14.15" customHeight="1">
      <c r="AJ7656" s="367"/>
      <c r="AL7656" s="367"/>
    </row>
    <row r="7657" spans="36:38" s="368" customFormat="1" ht="14.15" customHeight="1">
      <c r="AJ7657" s="367"/>
      <c r="AL7657" s="367"/>
    </row>
    <row r="7658" spans="36:38" s="368" customFormat="1" ht="14.15" customHeight="1">
      <c r="AJ7658" s="367"/>
      <c r="AL7658" s="367"/>
    </row>
    <row r="7659" spans="36:38" s="368" customFormat="1" ht="14.15" customHeight="1">
      <c r="AJ7659" s="367"/>
      <c r="AL7659" s="367"/>
    </row>
    <row r="7660" spans="36:38" s="368" customFormat="1" ht="14.15" customHeight="1">
      <c r="AJ7660" s="367"/>
      <c r="AL7660" s="367"/>
    </row>
    <row r="7661" spans="36:38" s="368" customFormat="1" ht="14.15" customHeight="1">
      <c r="AJ7661" s="367"/>
      <c r="AL7661" s="367"/>
    </row>
    <row r="7662" spans="36:38" s="368" customFormat="1" ht="14.15" customHeight="1">
      <c r="AJ7662" s="367"/>
      <c r="AL7662" s="367"/>
    </row>
    <row r="7663" spans="36:38" s="368" customFormat="1" ht="14.15" customHeight="1">
      <c r="AJ7663" s="367"/>
      <c r="AL7663" s="367"/>
    </row>
    <row r="7664" spans="36:38" s="368" customFormat="1" ht="14.15" customHeight="1">
      <c r="AJ7664" s="367"/>
      <c r="AL7664" s="367"/>
    </row>
    <row r="7665" spans="36:38" s="368" customFormat="1" ht="14.15" customHeight="1">
      <c r="AJ7665" s="367"/>
      <c r="AL7665" s="367"/>
    </row>
    <row r="7666" spans="36:38" s="368" customFormat="1" ht="14.15" customHeight="1">
      <c r="AJ7666" s="367"/>
      <c r="AL7666" s="367"/>
    </row>
    <row r="7667" spans="36:38" s="368" customFormat="1" ht="14.15" customHeight="1">
      <c r="AJ7667" s="367"/>
      <c r="AL7667" s="367"/>
    </row>
    <row r="7668" spans="36:38" s="368" customFormat="1" ht="14.15" customHeight="1">
      <c r="AJ7668" s="367"/>
      <c r="AL7668" s="367"/>
    </row>
    <row r="7669" spans="36:38" s="368" customFormat="1" ht="14.15" customHeight="1">
      <c r="AJ7669" s="367"/>
      <c r="AL7669" s="367"/>
    </row>
    <row r="7670" spans="36:38" s="368" customFormat="1" ht="14.15" customHeight="1">
      <c r="AJ7670" s="367"/>
      <c r="AL7670" s="367"/>
    </row>
    <row r="7671" spans="36:38" s="368" customFormat="1" ht="14.15" customHeight="1">
      <c r="AJ7671" s="367"/>
      <c r="AL7671" s="367"/>
    </row>
    <row r="7672" spans="36:38" s="368" customFormat="1" ht="14.15" customHeight="1">
      <c r="AJ7672" s="367"/>
      <c r="AL7672" s="367"/>
    </row>
    <row r="7673" spans="36:38" s="368" customFormat="1" ht="14.15" customHeight="1">
      <c r="AJ7673" s="367"/>
      <c r="AL7673" s="367"/>
    </row>
    <row r="7674" spans="36:38" s="368" customFormat="1" ht="14.15" customHeight="1">
      <c r="AJ7674" s="367"/>
      <c r="AL7674" s="367"/>
    </row>
    <row r="7675" spans="36:38" s="368" customFormat="1" ht="14.15" customHeight="1">
      <c r="AJ7675" s="367"/>
      <c r="AL7675" s="367"/>
    </row>
    <row r="7676" spans="36:38" s="368" customFormat="1" ht="14.15" customHeight="1">
      <c r="AJ7676" s="367"/>
      <c r="AL7676" s="367"/>
    </row>
    <row r="7677" spans="36:38" s="368" customFormat="1" ht="14.15" customHeight="1">
      <c r="AJ7677" s="367"/>
      <c r="AL7677" s="367"/>
    </row>
    <row r="7678" spans="36:38" s="368" customFormat="1" ht="14.15" customHeight="1">
      <c r="AJ7678" s="367"/>
      <c r="AL7678" s="367"/>
    </row>
    <row r="7679" spans="36:38" s="368" customFormat="1" ht="14.15" customHeight="1">
      <c r="AJ7679" s="367"/>
      <c r="AL7679" s="367"/>
    </row>
    <row r="7680" spans="36:38" s="368" customFormat="1" ht="14.15" customHeight="1">
      <c r="AJ7680" s="367"/>
      <c r="AL7680" s="367"/>
    </row>
    <row r="7681" spans="36:38" s="368" customFormat="1" ht="14.15" customHeight="1">
      <c r="AJ7681" s="367"/>
      <c r="AL7681" s="367"/>
    </row>
    <row r="7682" spans="36:38" s="368" customFormat="1" ht="14.15" customHeight="1">
      <c r="AJ7682" s="367"/>
      <c r="AL7682" s="367"/>
    </row>
    <row r="7683" spans="36:38" s="368" customFormat="1" ht="14.15" customHeight="1">
      <c r="AJ7683" s="367"/>
      <c r="AL7683" s="367"/>
    </row>
    <row r="7684" spans="36:38" s="368" customFormat="1" ht="14.15" customHeight="1">
      <c r="AJ7684" s="367"/>
      <c r="AL7684" s="367"/>
    </row>
    <row r="7685" spans="36:38" s="368" customFormat="1" ht="14.15" customHeight="1">
      <c r="AJ7685" s="367"/>
      <c r="AL7685" s="367"/>
    </row>
    <row r="7686" spans="36:38" s="368" customFormat="1" ht="14.15" customHeight="1">
      <c r="AJ7686" s="367"/>
      <c r="AL7686" s="367"/>
    </row>
    <row r="7687" spans="36:38" s="368" customFormat="1" ht="14.15" customHeight="1">
      <c r="AJ7687" s="367"/>
      <c r="AL7687" s="367"/>
    </row>
    <row r="7688" spans="36:38" s="368" customFormat="1" ht="14.15" customHeight="1">
      <c r="AJ7688" s="367"/>
      <c r="AL7688" s="367"/>
    </row>
    <row r="7689" spans="36:38" s="368" customFormat="1" ht="14.15" customHeight="1">
      <c r="AJ7689" s="367"/>
      <c r="AL7689" s="367"/>
    </row>
    <row r="7690" spans="36:38" s="368" customFormat="1" ht="14.15" customHeight="1">
      <c r="AJ7690" s="367"/>
      <c r="AL7690" s="367"/>
    </row>
    <row r="7691" spans="36:38" s="368" customFormat="1" ht="14.15" customHeight="1">
      <c r="AJ7691" s="367"/>
      <c r="AL7691" s="367"/>
    </row>
    <row r="7692" spans="36:38" s="368" customFormat="1" ht="14.15" customHeight="1">
      <c r="AJ7692" s="367"/>
      <c r="AL7692" s="367"/>
    </row>
    <row r="7693" spans="36:38" s="368" customFormat="1" ht="14.15" customHeight="1">
      <c r="AJ7693" s="367"/>
      <c r="AL7693" s="367"/>
    </row>
    <row r="7694" spans="36:38" s="368" customFormat="1" ht="14.15" customHeight="1">
      <c r="AJ7694" s="367"/>
      <c r="AL7694" s="367"/>
    </row>
    <row r="7695" spans="36:38" s="368" customFormat="1" ht="14.15" customHeight="1">
      <c r="AJ7695" s="367"/>
      <c r="AL7695" s="367"/>
    </row>
    <row r="7696" spans="36:38" s="368" customFormat="1" ht="14.15" customHeight="1">
      <c r="AJ7696" s="367"/>
      <c r="AL7696" s="367"/>
    </row>
    <row r="7697" spans="36:38" s="368" customFormat="1" ht="14.15" customHeight="1">
      <c r="AJ7697" s="367"/>
      <c r="AL7697" s="367"/>
    </row>
    <row r="7698" spans="36:38" s="368" customFormat="1" ht="14.15" customHeight="1">
      <c r="AJ7698" s="367"/>
      <c r="AL7698" s="367"/>
    </row>
    <row r="7699" spans="36:38" s="368" customFormat="1" ht="14.15" customHeight="1">
      <c r="AJ7699" s="367"/>
      <c r="AL7699" s="367"/>
    </row>
    <row r="7700" spans="36:38" s="368" customFormat="1" ht="14.15" customHeight="1">
      <c r="AJ7700" s="367"/>
      <c r="AL7700" s="367"/>
    </row>
    <row r="7701" spans="36:38" s="368" customFormat="1" ht="14.15" customHeight="1">
      <c r="AJ7701" s="367"/>
      <c r="AL7701" s="367"/>
    </row>
    <row r="7702" spans="36:38" s="368" customFormat="1" ht="14.15" customHeight="1">
      <c r="AJ7702" s="367"/>
      <c r="AL7702" s="367"/>
    </row>
    <row r="7703" spans="36:38" s="368" customFormat="1" ht="14.15" customHeight="1">
      <c r="AJ7703" s="367"/>
      <c r="AL7703" s="367"/>
    </row>
    <row r="7704" spans="36:38" s="368" customFormat="1" ht="14.15" customHeight="1">
      <c r="AJ7704" s="367"/>
      <c r="AL7704" s="367"/>
    </row>
    <row r="7705" spans="36:38" s="368" customFormat="1" ht="14.15" customHeight="1">
      <c r="AJ7705" s="367"/>
      <c r="AL7705" s="367"/>
    </row>
    <row r="7706" spans="36:38" s="368" customFormat="1" ht="14.15" customHeight="1">
      <c r="AJ7706" s="367"/>
      <c r="AL7706" s="367"/>
    </row>
    <row r="7707" spans="36:38" s="368" customFormat="1" ht="14.15" customHeight="1">
      <c r="AJ7707" s="367"/>
      <c r="AL7707" s="367"/>
    </row>
    <row r="7708" spans="36:38" s="368" customFormat="1" ht="14.15" customHeight="1">
      <c r="AJ7708" s="367"/>
      <c r="AL7708" s="367"/>
    </row>
    <row r="7709" spans="36:38" s="368" customFormat="1" ht="14.15" customHeight="1">
      <c r="AJ7709" s="367"/>
      <c r="AL7709" s="367"/>
    </row>
    <row r="7710" spans="36:38" s="368" customFormat="1" ht="14.15" customHeight="1">
      <c r="AJ7710" s="367"/>
      <c r="AL7710" s="367"/>
    </row>
    <row r="7711" spans="36:38" s="368" customFormat="1" ht="14.15" customHeight="1">
      <c r="AJ7711" s="367"/>
      <c r="AL7711" s="367"/>
    </row>
    <row r="7712" spans="36:38" s="368" customFormat="1" ht="14.15" customHeight="1">
      <c r="AJ7712" s="367"/>
      <c r="AL7712" s="367"/>
    </row>
    <row r="7713" spans="36:38" s="368" customFormat="1" ht="14.15" customHeight="1">
      <c r="AJ7713" s="367"/>
      <c r="AL7713" s="367"/>
    </row>
    <row r="7714" spans="36:38" s="368" customFormat="1" ht="14.15" customHeight="1">
      <c r="AJ7714" s="367"/>
      <c r="AL7714" s="367"/>
    </row>
    <row r="7715" spans="36:38" s="368" customFormat="1" ht="14.15" customHeight="1">
      <c r="AJ7715" s="367"/>
      <c r="AL7715" s="367"/>
    </row>
    <row r="7716" spans="36:38" s="368" customFormat="1" ht="14.15" customHeight="1">
      <c r="AJ7716" s="367"/>
      <c r="AL7716" s="367"/>
    </row>
    <row r="7717" spans="36:38" s="368" customFormat="1" ht="14.15" customHeight="1">
      <c r="AJ7717" s="367"/>
      <c r="AL7717" s="367"/>
    </row>
    <row r="7718" spans="36:38" s="368" customFormat="1" ht="14.15" customHeight="1">
      <c r="AJ7718" s="367"/>
      <c r="AL7718" s="367"/>
    </row>
    <row r="7719" spans="36:38" s="368" customFormat="1" ht="14.15" customHeight="1">
      <c r="AJ7719" s="367"/>
      <c r="AL7719" s="367"/>
    </row>
    <row r="7720" spans="36:38" s="368" customFormat="1" ht="14.15" customHeight="1">
      <c r="AJ7720" s="367"/>
      <c r="AL7720" s="367"/>
    </row>
    <row r="7721" spans="36:38" s="368" customFormat="1" ht="14.15" customHeight="1">
      <c r="AJ7721" s="367"/>
      <c r="AL7721" s="367"/>
    </row>
    <row r="7722" spans="36:38" s="368" customFormat="1" ht="14.15" customHeight="1">
      <c r="AJ7722" s="367"/>
      <c r="AL7722" s="367"/>
    </row>
    <row r="7723" spans="36:38" s="368" customFormat="1" ht="14.15" customHeight="1">
      <c r="AJ7723" s="367"/>
      <c r="AL7723" s="367"/>
    </row>
    <row r="7724" spans="36:38" s="368" customFormat="1" ht="14.15" customHeight="1">
      <c r="AJ7724" s="367"/>
      <c r="AL7724" s="367"/>
    </row>
    <row r="7725" spans="36:38" s="368" customFormat="1" ht="14.15" customHeight="1">
      <c r="AJ7725" s="367"/>
      <c r="AL7725" s="367"/>
    </row>
    <row r="7726" spans="36:38" s="368" customFormat="1" ht="14.15" customHeight="1">
      <c r="AJ7726" s="367"/>
      <c r="AL7726" s="367"/>
    </row>
    <row r="7727" spans="36:38" s="368" customFormat="1" ht="14.15" customHeight="1">
      <c r="AJ7727" s="367"/>
      <c r="AL7727" s="367"/>
    </row>
    <row r="7728" spans="36:38" s="368" customFormat="1" ht="14.15" customHeight="1">
      <c r="AJ7728" s="367"/>
      <c r="AL7728" s="367"/>
    </row>
    <row r="7729" spans="36:38" s="368" customFormat="1" ht="14.15" customHeight="1">
      <c r="AJ7729" s="367"/>
      <c r="AL7729" s="367"/>
    </row>
    <row r="7730" spans="36:38" s="368" customFormat="1" ht="14.15" customHeight="1">
      <c r="AJ7730" s="367"/>
      <c r="AL7730" s="367"/>
    </row>
    <row r="7731" spans="36:38" s="368" customFormat="1" ht="14.15" customHeight="1">
      <c r="AJ7731" s="367"/>
      <c r="AL7731" s="367"/>
    </row>
    <row r="7732" spans="36:38" s="368" customFormat="1" ht="14.15" customHeight="1">
      <c r="AJ7732" s="367"/>
      <c r="AL7732" s="367"/>
    </row>
    <row r="7733" spans="36:38" s="368" customFormat="1" ht="14.15" customHeight="1">
      <c r="AJ7733" s="367"/>
      <c r="AL7733" s="367"/>
    </row>
    <row r="7734" spans="36:38" s="368" customFormat="1" ht="14.15" customHeight="1">
      <c r="AJ7734" s="367"/>
      <c r="AL7734" s="367"/>
    </row>
    <row r="7735" spans="36:38" s="368" customFormat="1" ht="14.15" customHeight="1">
      <c r="AJ7735" s="367"/>
      <c r="AL7735" s="367"/>
    </row>
    <row r="7736" spans="36:38" s="368" customFormat="1" ht="14.15" customHeight="1">
      <c r="AJ7736" s="367"/>
      <c r="AL7736" s="367"/>
    </row>
    <row r="7737" spans="36:38" s="368" customFormat="1" ht="14.15" customHeight="1">
      <c r="AJ7737" s="367"/>
      <c r="AL7737" s="367"/>
    </row>
    <row r="7738" spans="36:38" s="368" customFormat="1" ht="14.15" customHeight="1">
      <c r="AJ7738" s="367"/>
      <c r="AL7738" s="367"/>
    </row>
    <row r="7739" spans="36:38" s="368" customFormat="1" ht="14.15" customHeight="1">
      <c r="AJ7739" s="367"/>
      <c r="AL7739" s="367"/>
    </row>
    <row r="7740" spans="36:38" s="368" customFormat="1" ht="14.15" customHeight="1">
      <c r="AJ7740" s="367"/>
      <c r="AL7740" s="367"/>
    </row>
    <row r="7741" spans="36:38" s="368" customFormat="1" ht="14.15" customHeight="1">
      <c r="AJ7741" s="367"/>
      <c r="AL7741" s="367"/>
    </row>
    <row r="7742" spans="36:38" s="368" customFormat="1" ht="14.15" customHeight="1">
      <c r="AJ7742" s="367"/>
      <c r="AL7742" s="367"/>
    </row>
    <row r="7743" spans="36:38" s="368" customFormat="1" ht="14.15" customHeight="1">
      <c r="AJ7743" s="367"/>
      <c r="AL7743" s="367"/>
    </row>
    <row r="7744" spans="36:38" s="368" customFormat="1" ht="14.15" customHeight="1">
      <c r="AJ7744" s="367"/>
      <c r="AL7744" s="367"/>
    </row>
    <row r="7745" spans="36:38" s="368" customFormat="1" ht="14.15" customHeight="1">
      <c r="AJ7745" s="367"/>
      <c r="AL7745" s="367"/>
    </row>
    <row r="7746" spans="36:38" s="368" customFormat="1" ht="14.15" customHeight="1">
      <c r="AJ7746" s="367"/>
      <c r="AL7746" s="367"/>
    </row>
    <row r="7747" spans="36:38" s="368" customFormat="1" ht="14.15" customHeight="1">
      <c r="AJ7747" s="367"/>
      <c r="AL7747" s="367"/>
    </row>
    <row r="7748" spans="36:38" s="368" customFormat="1" ht="14.15" customHeight="1">
      <c r="AJ7748" s="367"/>
      <c r="AL7748" s="367"/>
    </row>
    <row r="7749" spans="36:38" s="368" customFormat="1" ht="14.15" customHeight="1">
      <c r="AJ7749" s="367"/>
      <c r="AL7749" s="367"/>
    </row>
    <row r="7750" spans="36:38" s="368" customFormat="1" ht="14.15" customHeight="1">
      <c r="AJ7750" s="367"/>
      <c r="AL7750" s="367"/>
    </row>
    <row r="7751" spans="36:38" s="368" customFormat="1" ht="14.15" customHeight="1">
      <c r="AJ7751" s="367"/>
      <c r="AL7751" s="367"/>
    </row>
    <row r="7752" spans="36:38" s="368" customFormat="1" ht="14.15" customHeight="1">
      <c r="AJ7752" s="367"/>
      <c r="AL7752" s="367"/>
    </row>
    <row r="7753" spans="36:38" s="368" customFormat="1" ht="14.15" customHeight="1">
      <c r="AJ7753" s="367"/>
      <c r="AL7753" s="367"/>
    </row>
    <row r="7754" spans="36:38" s="368" customFormat="1" ht="14.15" customHeight="1">
      <c r="AJ7754" s="367"/>
      <c r="AL7754" s="367"/>
    </row>
    <row r="7755" spans="36:38" s="368" customFormat="1" ht="14.15" customHeight="1">
      <c r="AJ7755" s="367"/>
      <c r="AL7755" s="367"/>
    </row>
    <row r="7756" spans="36:38" s="368" customFormat="1" ht="14.15" customHeight="1">
      <c r="AJ7756" s="367"/>
      <c r="AL7756" s="367"/>
    </row>
    <row r="7757" spans="36:38" s="368" customFormat="1" ht="14.15" customHeight="1">
      <c r="AJ7757" s="367"/>
      <c r="AL7757" s="367"/>
    </row>
    <row r="7758" spans="36:38" s="368" customFormat="1" ht="14.15" customHeight="1">
      <c r="AJ7758" s="367"/>
      <c r="AL7758" s="367"/>
    </row>
    <row r="7759" spans="36:38" s="368" customFormat="1" ht="14.15" customHeight="1">
      <c r="AJ7759" s="367"/>
      <c r="AL7759" s="367"/>
    </row>
    <row r="7760" spans="36:38" s="368" customFormat="1" ht="14.15" customHeight="1">
      <c r="AJ7760" s="367"/>
      <c r="AL7760" s="367"/>
    </row>
    <row r="7761" spans="36:38" s="368" customFormat="1" ht="14.15" customHeight="1">
      <c r="AJ7761" s="367"/>
      <c r="AL7761" s="367"/>
    </row>
    <row r="7762" spans="36:38" s="368" customFormat="1" ht="14.15" customHeight="1">
      <c r="AJ7762" s="367"/>
      <c r="AL7762" s="367"/>
    </row>
    <row r="7763" spans="36:38" s="368" customFormat="1" ht="14.15" customHeight="1">
      <c r="AJ7763" s="367"/>
      <c r="AL7763" s="367"/>
    </row>
    <row r="7764" spans="36:38" s="368" customFormat="1" ht="14.15" customHeight="1">
      <c r="AJ7764" s="367"/>
      <c r="AL7764" s="367"/>
    </row>
    <row r="7765" spans="36:38" s="368" customFormat="1" ht="14.15" customHeight="1">
      <c r="AJ7765" s="367"/>
      <c r="AL7765" s="367"/>
    </row>
    <row r="7766" spans="36:38" s="368" customFormat="1" ht="14.15" customHeight="1">
      <c r="AJ7766" s="367"/>
      <c r="AL7766" s="367"/>
    </row>
    <row r="7767" spans="36:38" s="368" customFormat="1" ht="14.15" customHeight="1">
      <c r="AJ7767" s="367"/>
      <c r="AL7767" s="367"/>
    </row>
    <row r="7768" spans="36:38" s="368" customFormat="1" ht="14.15" customHeight="1">
      <c r="AJ7768" s="367"/>
      <c r="AL7768" s="367"/>
    </row>
    <row r="7769" spans="36:38" s="368" customFormat="1" ht="14.15" customHeight="1">
      <c r="AJ7769" s="367"/>
      <c r="AL7769" s="367"/>
    </row>
    <row r="7770" spans="36:38" s="368" customFormat="1" ht="14.15" customHeight="1">
      <c r="AJ7770" s="367"/>
      <c r="AL7770" s="367"/>
    </row>
    <row r="7771" spans="36:38" s="368" customFormat="1" ht="14.15" customHeight="1">
      <c r="AJ7771" s="367"/>
      <c r="AL7771" s="367"/>
    </row>
    <row r="7772" spans="36:38" s="368" customFormat="1" ht="14.15" customHeight="1">
      <c r="AJ7772" s="367"/>
      <c r="AL7772" s="367"/>
    </row>
    <row r="7773" spans="36:38" s="368" customFormat="1" ht="14.15" customHeight="1">
      <c r="AJ7773" s="367"/>
      <c r="AL7773" s="367"/>
    </row>
    <row r="7774" spans="36:38" s="368" customFormat="1" ht="14.15" customHeight="1">
      <c r="AJ7774" s="367"/>
      <c r="AL7774" s="367"/>
    </row>
    <row r="7775" spans="36:38" s="368" customFormat="1" ht="14.15" customHeight="1">
      <c r="AJ7775" s="367"/>
      <c r="AL7775" s="367"/>
    </row>
    <row r="7776" spans="36:38" s="368" customFormat="1" ht="14.15" customHeight="1">
      <c r="AJ7776" s="367"/>
      <c r="AL7776" s="367"/>
    </row>
    <row r="7777" spans="36:38" s="368" customFormat="1" ht="14.15" customHeight="1">
      <c r="AJ7777" s="367"/>
      <c r="AL7777" s="367"/>
    </row>
    <row r="7778" spans="36:38" s="368" customFormat="1" ht="14.15" customHeight="1">
      <c r="AJ7778" s="367"/>
      <c r="AL7778" s="367"/>
    </row>
    <row r="7779" spans="36:38" s="368" customFormat="1" ht="14.15" customHeight="1">
      <c r="AJ7779" s="367"/>
      <c r="AL7779" s="367"/>
    </row>
    <row r="7780" spans="36:38" s="368" customFormat="1" ht="14.15" customHeight="1">
      <c r="AJ7780" s="367"/>
      <c r="AL7780" s="367"/>
    </row>
    <row r="7781" spans="36:38" s="368" customFormat="1" ht="14.15" customHeight="1">
      <c r="AJ7781" s="367"/>
      <c r="AL7781" s="367"/>
    </row>
    <row r="7782" spans="36:38" s="368" customFormat="1" ht="14.15" customHeight="1">
      <c r="AJ7782" s="367"/>
      <c r="AL7782" s="367"/>
    </row>
    <row r="7783" spans="36:38" s="368" customFormat="1" ht="14.15" customHeight="1">
      <c r="AJ7783" s="367"/>
      <c r="AL7783" s="367"/>
    </row>
    <row r="7784" spans="36:38" s="368" customFormat="1" ht="14.15" customHeight="1">
      <c r="AJ7784" s="367"/>
      <c r="AL7784" s="367"/>
    </row>
    <row r="7785" spans="36:38" s="368" customFormat="1" ht="14.15" customHeight="1">
      <c r="AJ7785" s="367"/>
      <c r="AL7785" s="367"/>
    </row>
    <row r="7786" spans="36:38" s="368" customFormat="1" ht="14.15" customHeight="1">
      <c r="AJ7786" s="367"/>
      <c r="AL7786" s="367"/>
    </row>
    <row r="7787" spans="36:38" s="368" customFormat="1" ht="14.15" customHeight="1">
      <c r="AJ7787" s="367"/>
      <c r="AL7787" s="367"/>
    </row>
    <row r="7788" spans="36:38" s="368" customFormat="1" ht="14.15" customHeight="1">
      <c r="AJ7788" s="367"/>
      <c r="AL7788" s="367"/>
    </row>
    <row r="7789" spans="36:38" s="368" customFormat="1" ht="14.15" customHeight="1">
      <c r="AJ7789" s="367"/>
      <c r="AL7789" s="367"/>
    </row>
    <row r="7790" spans="36:38" s="368" customFormat="1" ht="14.15" customHeight="1">
      <c r="AJ7790" s="367"/>
      <c r="AL7790" s="367"/>
    </row>
    <row r="7791" spans="36:38" s="368" customFormat="1" ht="14.15" customHeight="1">
      <c r="AJ7791" s="367"/>
      <c r="AL7791" s="367"/>
    </row>
    <row r="7792" spans="36:38" s="368" customFormat="1" ht="14.15" customHeight="1">
      <c r="AJ7792" s="367"/>
      <c r="AL7792" s="367"/>
    </row>
    <row r="7793" spans="36:38" s="368" customFormat="1" ht="14.15" customHeight="1">
      <c r="AJ7793" s="367"/>
      <c r="AL7793" s="367"/>
    </row>
    <row r="7794" spans="36:38" s="368" customFormat="1" ht="14.15" customHeight="1">
      <c r="AJ7794" s="367"/>
      <c r="AL7794" s="367"/>
    </row>
    <row r="7795" spans="36:38" s="368" customFormat="1" ht="14.15" customHeight="1">
      <c r="AJ7795" s="367"/>
      <c r="AL7795" s="367"/>
    </row>
    <row r="7796" spans="36:38" s="368" customFormat="1" ht="14.15" customHeight="1">
      <c r="AJ7796" s="367"/>
      <c r="AL7796" s="367"/>
    </row>
    <row r="7797" spans="36:38" s="368" customFormat="1" ht="14.15" customHeight="1">
      <c r="AJ7797" s="367"/>
      <c r="AL7797" s="367"/>
    </row>
    <row r="7798" spans="36:38" s="368" customFormat="1" ht="14.15" customHeight="1">
      <c r="AJ7798" s="367"/>
      <c r="AL7798" s="367"/>
    </row>
    <row r="7799" spans="36:38" s="368" customFormat="1" ht="14.15" customHeight="1">
      <c r="AJ7799" s="367"/>
      <c r="AL7799" s="367"/>
    </row>
    <row r="7800" spans="36:38" s="368" customFormat="1" ht="14.15" customHeight="1">
      <c r="AJ7800" s="367"/>
      <c r="AL7800" s="367"/>
    </row>
    <row r="7801" spans="36:38" s="368" customFormat="1" ht="14.15" customHeight="1">
      <c r="AJ7801" s="367"/>
      <c r="AL7801" s="367"/>
    </row>
    <row r="7802" spans="36:38" s="368" customFormat="1" ht="14.15" customHeight="1">
      <c r="AJ7802" s="367"/>
      <c r="AL7802" s="367"/>
    </row>
    <row r="7803" spans="36:38" s="368" customFormat="1" ht="14.15" customHeight="1">
      <c r="AJ7803" s="367"/>
      <c r="AL7803" s="367"/>
    </row>
    <row r="7804" spans="36:38" s="368" customFormat="1" ht="14.15" customHeight="1">
      <c r="AJ7804" s="367"/>
      <c r="AL7804" s="367"/>
    </row>
    <row r="7805" spans="36:38" s="368" customFormat="1" ht="14.15" customHeight="1">
      <c r="AJ7805" s="367"/>
      <c r="AL7805" s="367"/>
    </row>
    <row r="7806" spans="36:38" s="368" customFormat="1" ht="14.15" customHeight="1">
      <c r="AJ7806" s="367"/>
      <c r="AL7806" s="367"/>
    </row>
    <row r="7807" spans="36:38" s="368" customFormat="1" ht="14.15" customHeight="1">
      <c r="AJ7807" s="367"/>
      <c r="AL7807" s="367"/>
    </row>
    <row r="7808" spans="36:38" s="368" customFormat="1" ht="14.15" customHeight="1">
      <c r="AJ7808" s="367"/>
      <c r="AL7808" s="367"/>
    </row>
    <row r="7809" spans="36:38" s="368" customFormat="1" ht="14.15" customHeight="1">
      <c r="AJ7809" s="367"/>
      <c r="AL7809" s="367"/>
    </row>
    <row r="7810" spans="36:38" s="368" customFormat="1" ht="14.15" customHeight="1">
      <c r="AJ7810" s="367"/>
      <c r="AL7810" s="367"/>
    </row>
    <row r="7811" spans="36:38" s="368" customFormat="1" ht="14.15" customHeight="1">
      <c r="AJ7811" s="367"/>
      <c r="AL7811" s="367"/>
    </row>
    <row r="7812" spans="36:38" s="368" customFormat="1" ht="14.15" customHeight="1">
      <c r="AJ7812" s="367"/>
      <c r="AL7812" s="367"/>
    </row>
    <row r="7813" spans="36:38" s="368" customFormat="1" ht="14.15" customHeight="1">
      <c r="AJ7813" s="367"/>
      <c r="AL7813" s="367"/>
    </row>
    <row r="7814" spans="36:38" s="368" customFormat="1" ht="14.15" customHeight="1">
      <c r="AJ7814" s="367"/>
      <c r="AL7814" s="367"/>
    </row>
    <row r="7815" spans="36:38" s="368" customFormat="1" ht="14.15" customHeight="1">
      <c r="AJ7815" s="367"/>
      <c r="AL7815" s="367"/>
    </row>
    <row r="7816" spans="36:38" s="368" customFormat="1" ht="14.15" customHeight="1">
      <c r="AJ7816" s="367"/>
      <c r="AL7816" s="367"/>
    </row>
    <row r="7817" spans="36:38" s="368" customFormat="1" ht="14.15" customHeight="1">
      <c r="AJ7817" s="367"/>
      <c r="AL7817" s="367"/>
    </row>
    <row r="7818" spans="36:38" s="368" customFormat="1" ht="14.15" customHeight="1">
      <c r="AJ7818" s="367"/>
      <c r="AL7818" s="367"/>
    </row>
    <row r="7819" spans="36:38" s="368" customFormat="1" ht="14.15" customHeight="1">
      <c r="AJ7819" s="367"/>
      <c r="AL7819" s="367"/>
    </row>
    <row r="7820" spans="36:38" s="368" customFormat="1" ht="14.15" customHeight="1">
      <c r="AJ7820" s="367"/>
      <c r="AL7820" s="367"/>
    </row>
    <row r="7821" spans="36:38" s="368" customFormat="1" ht="14.15" customHeight="1">
      <c r="AJ7821" s="367"/>
      <c r="AL7821" s="367"/>
    </row>
    <row r="7822" spans="36:38" s="368" customFormat="1" ht="14.15" customHeight="1">
      <c r="AJ7822" s="367"/>
      <c r="AL7822" s="367"/>
    </row>
    <row r="7823" spans="36:38" s="368" customFormat="1" ht="14.15" customHeight="1">
      <c r="AJ7823" s="367"/>
      <c r="AL7823" s="367"/>
    </row>
    <row r="7824" spans="36:38" s="368" customFormat="1" ht="14.15" customHeight="1">
      <c r="AJ7824" s="367"/>
      <c r="AL7824" s="367"/>
    </row>
    <row r="7825" spans="36:38" s="368" customFormat="1" ht="14.15" customHeight="1">
      <c r="AJ7825" s="367"/>
      <c r="AL7825" s="367"/>
    </row>
    <row r="7826" spans="36:38" s="368" customFormat="1" ht="14.15" customHeight="1">
      <c r="AJ7826" s="367"/>
      <c r="AL7826" s="367"/>
    </row>
    <row r="7827" spans="36:38" s="368" customFormat="1" ht="14.15" customHeight="1">
      <c r="AJ7827" s="367"/>
      <c r="AL7827" s="367"/>
    </row>
    <row r="7828" spans="36:38" s="368" customFormat="1" ht="14.15" customHeight="1">
      <c r="AJ7828" s="367"/>
      <c r="AL7828" s="367"/>
    </row>
    <row r="7829" spans="36:38" s="368" customFormat="1" ht="14.15" customHeight="1">
      <c r="AJ7829" s="367"/>
      <c r="AL7829" s="367"/>
    </row>
    <row r="7830" spans="36:38" s="368" customFormat="1" ht="14.15" customHeight="1">
      <c r="AJ7830" s="367"/>
      <c r="AL7830" s="367"/>
    </row>
    <row r="7831" spans="36:38" s="368" customFormat="1" ht="14.15" customHeight="1">
      <c r="AJ7831" s="367"/>
      <c r="AL7831" s="367"/>
    </row>
    <row r="7832" spans="36:38" s="368" customFormat="1" ht="14.15" customHeight="1">
      <c r="AJ7832" s="367"/>
      <c r="AL7832" s="367"/>
    </row>
    <row r="7833" spans="36:38" s="368" customFormat="1" ht="14.15" customHeight="1">
      <c r="AJ7833" s="367"/>
      <c r="AL7833" s="367"/>
    </row>
    <row r="7834" spans="36:38" s="368" customFormat="1" ht="14.15" customHeight="1">
      <c r="AJ7834" s="367"/>
      <c r="AL7834" s="367"/>
    </row>
    <row r="7835" spans="36:38" s="368" customFormat="1" ht="14.15" customHeight="1">
      <c r="AJ7835" s="367"/>
      <c r="AL7835" s="367"/>
    </row>
    <row r="7836" spans="36:38" s="368" customFormat="1" ht="14.15" customHeight="1">
      <c r="AJ7836" s="367"/>
      <c r="AL7836" s="367"/>
    </row>
    <row r="7837" spans="36:38" s="368" customFormat="1" ht="14.15" customHeight="1">
      <c r="AJ7837" s="367"/>
      <c r="AL7837" s="367"/>
    </row>
    <row r="7838" spans="36:38" s="368" customFormat="1" ht="14.15" customHeight="1">
      <c r="AJ7838" s="367"/>
      <c r="AL7838" s="367"/>
    </row>
    <row r="7839" spans="36:38" s="368" customFormat="1" ht="14.15" customHeight="1">
      <c r="AJ7839" s="367"/>
      <c r="AL7839" s="367"/>
    </row>
    <row r="7840" spans="36:38" s="368" customFormat="1" ht="14.15" customHeight="1">
      <c r="AJ7840" s="367"/>
      <c r="AL7840" s="367"/>
    </row>
    <row r="7841" spans="36:38" s="368" customFormat="1" ht="14.15" customHeight="1">
      <c r="AJ7841" s="367"/>
      <c r="AL7841" s="367"/>
    </row>
    <row r="7842" spans="36:38" s="368" customFormat="1" ht="14.15" customHeight="1">
      <c r="AJ7842" s="367"/>
      <c r="AL7842" s="367"/>
    </row>
    <row r="7843" spans="36:38" s="368" customFormat="1" ht="14.15" customHeight="1">
      <c r="AJ7843" s="367"/>
      <c r="AL7843" s="367"/>
    </row>
    <row r="7844" spans="36:38" s="368" customFormat="1" ht="14.15" customHeight="1">
      <c r="AJ7844" s="367"/>
      <c r="AL7844" s="367"/>
    </row>
    <row r="7845" spans="36:38" s="368" customFormat="1" ht="14.15" customHeight="1">
      <c r="AJ7845" s="367"/>
      <c r="AL7845" s="367"/>
    </row>
    <row r="7846" spans="36:38" s="368" customFormat="1" ht="14.15" customHeight="1">
      <c r="AJ7846" s="367"/>
      <c r="AL7846" s="367"/>
    </row>
    <row r="7847" spans="36:38" s="368" customFormat="1" ht="14.15" customHeight="1">
      <c r="AJ7847" s="367"/>
      <c r="AL7847" s="367"/>
    </row>
    <row r="7848" spans="36:38" s="368" customFormat="1" ht="14.15" customHeight="1">
      <c r="AJ7848" s="367"/>
      <c r="AL7848" s="367"/>
    </row>
    <row r="7849" spans="36:38" s="368" customFormat="1" ht="14.15" customHeight="1">
      <c r="AJ7849" s="367"/>
      <c r="AL7849" s="367"/>
    </row>
    <row r="7850" spans="36:38" s="368" customFormat="1" ht="14.15" customHeight="1">
      <c r="AJ7850" s="367"/>
      <c r="AL7850" s="367"/>
    </row>
    <row r="7851" spans="36:38" s="368" customFormat="1" ht="14.15" customHeight="1">
      <c r="AJ7851" s="367"/>
      <c r="AL7851" s="367"/>
    </row>
    <row r="7852" spans="36:38" s="368" customFormat="1" ht="14.15" customHeight="1">
      <c r="AJ7852" s="367"/>
      <c r="AL7852" s="367"/>
    </row>
    <row r="7853" spans="36:38" s="368" customFormat="1" ht="14.15" customHeight="1">
      <c r="AJ7853" s="367"/>
      <c r="AL7853" s="367"/>
    </row>
    <row r="7854" spans="36:38" s="368" customFormat="1" ht="14.15" customHeight="1">
      <c r="AJ7854" s="367"/>
      <c r="AL7854" s="367"/>
    </row>
    <row r="7855" spans="36:38" s="368" customFormat="1" ht="14.15" customHeight="1">
      <c r="AJ7855" s="367"/>
      <c r="AL7855" s="367"/>
    </row>
    <row r="7856" spans="36:38" s="368" customFormat="1" ht="14.15" customHeight="1">
      <c r="AJ7856" s="367"/>
      <c r="AL7856" s="367"/>
    </row>
    <row r="7857" spans="36:38" s="368" customFormat="1" ht="14.15" customHeight="1">
      <c r="AJ7857" s="367"/>
      <c r="AL7857" s="367"/>
    </row>
    <row r="7858" spans="36:38" s="368" customFormat="1" ht="14.15" customHeight="1">
      <c r="AJ7858" s="367"/>
      <c r="AL7858" s="367"/>
    </row>
    <row r="7859" spans="36:38" s="368" customFormat="1" ht="14.15" customHeight="1">
      <c r="AJ7859" s="367"/>
      <c r="AL7859" s="367"/>
    </row>
    <row r="7860" spans="36:38" s="368" customFormat="1" ht="14.15" customHeight="1">
      <c r="AJ7860" s="367"/>
      <c r="AL7860" s="367"/>
    </row>
    <row r="7861" spans="36:38" s="368" customFormat="1" ht="14.15" customHeight="1">
      <c r="AJ7861" s="367"/>
      <c r="AL7861" s="367"/>
    </row>
    <row r="7862" spans="36:38" s="368" customFormat="1" ht="14.15" customHeight="1">
      <c r="AJ7862" s="367"/>
      <c r="AL7862" s="367"/>
    </row>
    <row r="7863" spans="36:38" s="368" customFormat="1" ht="14.15" customHeight="1">
      <c r="AJ7863" s="367"/>
      <c r="AL7863" s="367"/>
    </row>
    <row r="7864" spans="36:38" s="368" customFormat="1" ht="14.15" customHeight="1">
      <c r="AJ7864" s="367"/>
      <c r="AL7864" s="367"/>
    </row>
    <row r="7865" spans="36:38" s="368" customFormat="1" ht="14.15" customHeight="1">
      <c r="AJ7865" s="367"/>
      <c r="AL7865" s="367"/>
    </row>
    <row r="7866" spans="36:38" s="368" customFormat="1" ht="14.15" customHeight="1">
      <c r="AJ7866" s="367"/>
      <c r="AL7866" s="367"/>
    </row>
    <row r="7867" spans="36:38" s="368" customFormat="1" ht="14.15" customHeight="1">
      <c r="AJ7867" s="367"/>
      <c r="AL7867" s="367"/>
    </row>
    <row r="7868" spans="36:38" s="368" customFormat="1" ht="14.15" customHeight="1">
      <c r="AJ7868" s="367"/>
      <c r="AL7868" s="367"/>
    </row>
    <row r="7869" spans="36:38" s="368" customFormat="1" ht="14.15" customHeight="1">
      <c r="AJ7869" s="367"/>
      <c r="AL7869" s="367"/>
    </row>
    <row r="7870" spans="36:38" s="368" customFormat="1" ht="14.15" customHeight="1">
      <c r="AJ7870" s="367"/>
      <c r="AL7870" s="367"/>
    </row>
    <row r="7871" spans="36:38" s="368" customFormat="1" ht="14.15" customHeight="1">
      <c r="AJ7871" s="367"/>
      <c r="AL7871" s="367"/>
    </row>
    <row r="7872" spans="36:38" s="368" customFormat="1" ht="14.15" customHeight="1">
      <c r="AJ7872" s="367"/>
      <c r="AL7872" s="367"/>
    </row>
    <row r="7873" spans="36:38" s="368" customFormat="1" ht="14.15" customHeight="1">
      <c r="AJ7873" s="367"/>
      <c r="AL7873" s="367"/>
    </row>
    <row r="7874" spans="36:38" s="368" customFormat="1" ht="14.15" customHeight="1">
      <c r="AJ7874" s="367"/>
      <c r="AL7874" s="367"/>
    </row>
    <row r="7875" spans="36:38" s="368" customFormat="1" ht="14.15" customHeight="1">
      <c r="AJ7875" s="367"/>
      <c r="AL7875" s="367"/>
    </row>
    <row r="7876" spans="36:38" s="368" customFormat="1" ht="14.15" customHeight="1">
      <c r="AJ7876" s="367"/>
      <c r="AL7876" s="367"/>
    </row>
    <row r="7877" spans="36:38" s="368" customFormat="1" ht="14.15" customHeight="1">
      <c r="AJ7877" s="367"/>
      <c r="AL7877" s="367"/>
    </row>
    <row r="7878" spans="36:38" s="368" customFormat="1" ht="14.15" customHeight="1">
      <c r="AJ7878" s="367"/>
      <c r="AL7878" s="367"/>
    </row>
    <row r="7879" spans="36:38" s="368" customFormat="1" ht="14.15" customHeight="1">
      <c r="AJ7879" s="367"/>
      <c r="AL7879" s="367"/>
    </row>
    <row r="7880" spans="36:38" s="368" customFormat="1" ht="14.15" customHeight="1">
      <c r="AJ7880" s="367"/>
      <c r="AL7880" s="367"/>
    </row>
    <row r="7881" spans="36:38" s="368" customFormat="1" ht="14.15" customHeight="1">
      <c r="AJ7881" s="367"/>
      <c r="AL7881" s="367"/>
    </row>
    <row r="7882" spans="36:38" s="368" customFormat="1" ht="14.15" customHeight="1">
      <c r="AJ7882" s="367"/>
      <c r="AL7882" s="367"/>
    </row>
    <row r="7883" spans="36:38" s="368" customFormat="1" ht="14.15" customHeight="1">
      <c r="AJ7883" s="367"/>
      <c r="AL7883" s="367"/>
    </row>
    <row r="7884" spans="36:38" s="368" customFormat="1" ht="14.15" customHeight="1">
      <c r="AJ7884" s="367"/>
      <c r="AL7884" s="367"/>
    </row>
    <row r="7885" spans="36:38" s="368" customFormat="1" ht="14.15" customHeight="1">
      <c r="AJ7885" s="367"/>
      <c r="AL7885" s="367"/>
    </row>
    <row r="7886" spans="36:38" s="368" customFormat="1" ht="14.15" customHeight="1">
      <c r="AJ7886" s="367"/>
      <c r="AL7886" s="367"/>
    </row>
    <row r="7887" spans="36:38" s="368" customFormat="1" ht="14.15" customHeight="1">
      <c r="AJ7887" s="367"/>
      <c r="AL7887" s="367"/>
    </row>
    <row r="7888" spans="36:38" s="368" customFormat="1" ht="14.15" customHeight="1">
      <c r="AJ7888" s="367"/>
      <c r="AL7888" s="367"/>
    </row>
    <row r="7889" spans="36:38" s="368" customFormat="1" ht="14.15" customHeight="1">
      <c r="AJ7889" s="367"/>
      <c r="AL7889" s="367"/>
    </row>
    <row r="7890" spans="36:38" s="368" customFormat="1" ht="14.15" customHeight="1">
      <c r="AJ7890" s="367"/>
      <c r="AL7890" s="367"/>
    </row>
    <row r="7891" spans="36:38" s="368" customFormat="1" ht="14.15" customHeight="1">
      <c r="AJ7891" s="367"/>
      <c r="AL7891" s="367"/>
    </row>
    <row r="7892" spans="36:38" s="368" customFormat="1" ht="14.15" customHeight="1">
      <c r="AJ7892" s="367"/>
      <c r="AL7892" s="367"/>
    </row>
    <row r="7893" spans="36:38" s="368" customFormat="1" ht="14.15" customHeight="1">
      <c r="AJ7893" s="367"/>
      <c r="AL7893" s="367"/>
    </row>
    <row r="7894" spans="36:38" s="368" customFormat="1" ht="14.15" customHeight="1">
      <c r="AJ7894" s="367"/>
      <c r="AL7894" s="367"/>
    </row>
    <row r="7895" spans="36:38" s="368" customFormat="1" ht="14.15" customHeight="1">
      <c r="AJ7895" s="367"/>
      <c r="AL7895" s="367"/>
    </row>
    <row r="7896" spans="36:38" s="368" customFormat="1" ht="14.15" customHeight="1">
      <c r="AJ7896" s="367"/>
      <c r="AL7896" s="367"/>
    </row>
    <row r="7897" spans="36:38" s="368" customFormat="1" ht="14.15" customHeight="1">
      <c r="AJ7897" s="367"/>
      <c r="AL7897" s="367"/>
    </row>
    <row r="7898" spans="36:38" s="368" customFormat="1" ht="14.15" customHeight="1">
      <c r="AJ7898" s="367"/>
      <c r="AL7898" s="367"/>
    </row>
    <row r="7899" spans="36:38" s="368" customFormat="1" ht="14.15" customHeight="1">
      <c r="AJ7899" s="367"/>
      <c r="AL7899" s="367"/>
    </row>
    <row r="7900" spans="36:38" s="368" customFormat="1" ht="14.15" customHeight="1">
      <c r="AJ7900" s="367"/>
      <c r="AL7900" s="367"/>
    </row>
    <row r="7901" spans="36:38" s="368" customFormat="1" ht="14.15" customHeight="1">
      <c r="AJ7901" s="367"/>
      <c r="AL7901" s="367"/>
    </row>
    <row r="7902" spans="36:38" s="368" customFormat="1" ht="14.15" customHeight="1">
      <c r="AJ7902" s="367"/>
      <c r="AL7902" s="367"/>
    </row>
    <row r="7903" spans="36:38" s="368" customFormat="1" ht="14.15" customHeight="1">
      <c r="AJ7903" s="367"/>
      <c r="AL7903" s="367"/>
    </row>
    <row r="7904" spans="36:38" s="368" customFormat="1" ht="14.15" customHeight="1">
      <c r="AJ7904" s="367"/>
      <c r="AL7904" s="367"/>
    </row>
    <row r="7905" spans="36:38" s="368" customFormat="1" ht="14.15" customHeight="1">
      <c r="AJ7905" s="367"/>
      <c r="AL7905" s="367"/>
    </row>
    <row r="7906" spans="36:38" s="368" customFormat="1" ht="14.15" customHeight="1">
      <c r="AJ7906" s="367"/>
      <c r="AL7906" s="367"/>
    </row>
    <row r="7907" spans="36:38" s="368" customFormat="1" ht="14.15" customHeight="1">
      <c r="AJ7907" s="367"/>
      <c r="AL7907" s="367"/>
    </row>
    <row r="7908" spans="36:38" s="368" customFormat="1" ht="14.15" customHeight="1">
      <c r="AJ7908" s="367"/>
      <c r="AL7908" s="367"/>
    </row>
    <row r="7909" spans="36:38" s="368" customFormat="1" ht="14.15" customHeight="1">
      <c r="AJ7909" s="367"/>
      <c r="AL7909" s="367"/>
    </row>
    <row r="7910" spans="36:38" s="368" customFormat="1" ht="14.15" customHeight="1">
      <c r="AJ7910" s="367"/>
      <c r="AL7910" s="367"/>
    </row>
    <row r="7911" spans="36:38" s="368" customFormat="1" ht="14.15" customHeight="1">
      <c r="AJ7911" s="367"/>
      <c r="AL7911" s="367"/>
    </row>
    <row r="7912" spans="36:38" s="368" customFormat="1" ht="14.15" customHeight="1">
      <c r="AJ7912" s="367"/>
      <c r="AL7912" s="367"/>
    </row>
    <row r="7913" spans="36:38" s="368" customFormat="1" ht="14.15" customHeight="1">
      <c r="AJ7913" s="367"/>
      <c r="AL7913" s="367"/>
    </row>
    <row r="7914" spans="36:38" s="368" customFormat="1" ht="14.15" customHeight="1">
      <c r="AJ7914" s="367"/>
      <c r="AL7914" s="367"/>
    </row>
    <row r="7915" spans="36:38" s="368" customFormat="1" ht="14.15" customHeight="1">
      <c r="AJ7915" s="367"/>
      <c r="AL7915" s="367"/>
    </row>
    <row r="7916" spans="36:38" s="368" customFormat="1" ht="14.15" customHeight="1">
      <c r="AJ7916" s="367"/>
      <c r="AL7916" s="367"/>
    </row>
    <row r="7917" spans="36:38" s="368" customFormat="1" ht="14.15" customHeight="1">
      <c r="AJ7917" s="367"/>
      <c r="AL7917" s="367"/>
    </row>
    <row r="7918" spans="36:38" s="368" customFormat="1" ht="14.15" customHeight="1">
      <c r="AJ7918" s="367"/>
      <c r="AL7918" s="367"/>
    </row>
    <row r="7919" spans="36:38" s="368" customFormat="1" ht="14.15" customHeight="1">
      <c r="AJ7919" s="367"/>
      <c r="AL7919" s="367"/>
    </row>
    <row r="7920" spans="36:38" s="368" customFormat="1" ht="14.15" customHeight="1">
      <c r="AJ7920" s="367"/>
      <c r="AL7920" s="367"/>
    </row>
    <row r="7921" spans="36:38" s="368" customFormat="1" ht="14.15" customHeight="1">
      <c r="AJ7921" s="367"/>
      <c r="AL7921" s="367"/>
    </row>
    <row r="7922" spans="36:38" s="368" customFormat="1" ht="14.15" customHeight="1">
      <c r="AJ7922" s="367"/>
      <c r="AL7922" s="367"/>
    </row>
    <row r="7923" spans="36:38" s="368" customFormat="1" ht="14.15" customHeight="1">
      <c r="AJ7923" s="367"/>
      <c r="AL7923" s="367"/>
    </row>
    <row r="7924" spans="36:38" s="368" customFormat="1" ht="14.15" customHeight="1">
      <c r="AJ7924" s="367"/>
      <c r="AL7924" s="367"/>
    </row>
    <row r="7925" spans="36:38" s="368" customFormat="1" ht="14.15" customHeight="1">
      <c r="AJ7925" s="367"/>
      <c r="AL7925" s="367"/>
    </row>
    <row r="7926" spans="36:38" s="368" customFormat="1" ht="14.15" customHeight="1">
      <c r="AJ7926" s="367"/>
      <c r="AL7926" s="367"/>
    </row>
    <row r="7927" spans="36:38" s="368" customFormat="1" ht="14.15" customHeight="1">
      <c r="AJ7927" s="367"/>
      <c r="AL7927" s="367"/>
    </row>
    <row r="7928" spans="36:38" s="368" customFormat="1" ht="14.15" customHeight="1">
      <c r="AJ7928" s="367"/>
      <c r="AL7928" s="367"/>
    </row>
    <row r="7929" spans="36:38" s="368" customFormat="1" ht="14.15" customHeight="1">
      <c r="AJ7929" s="367"/>
      <c r="AL7929" s="367"/>
    </row>
    <row r="7930" spans="36:38" s="368" customFormat="1" ht="14.15" customHeight="1">
      <c r="AJ7930" s="367"/>
      <c r="AL7930" s="367"/>
    </row>
    <row r="7931" spans="36:38" s="368" customFormat="1" ht="14.15" customHeight="1">
      <c r="AJ7931" s="367"/>
      <c r="AL7931" s="367"/>
    </row>
    <row r="7932" spans="36:38" s="368" customFormat="1" ht="14.15" customHeight="1">
      <c r="AJ7932" s="367"/>
      <c r="AL7932" s="367"/>
    </row>
    <row r="7933" spans="36:38" s="368" customFormat="1" ht="14.15" customHeight="1">
      <c r="AJ7933" s="367"/>
      <c r="AL7933" s="367"/>
    </row>
    <row r="7934" spans="36:38" s="368" customFormat="1" ht="14.15" customHeight="1">
      <c r="AJ7934" s="367"/>
      <c r="AL7934" s="367"/>
    </row>
    <row r="7935" spans="36:38" s="368" customFormat="1" ht="14.15" customHeight="1">
      <c r="AJ7935" s="367"/>
      <c r="AL7935" s="367"/>
    </row>
    <row r="7936" spans="36:38" s="368" customFormat="1" ht="14.15" customHeight="1">
      <c r="AJ7936" s="367"/>
      <c r="AL7936" s="367"/>
    </row>
    <row r="7937" spans="36:38" s="368" customFormat="1" ht="14.15" customHeight="1">
      <c r="AJ7937" s="367"/>
      <c r="AL7937" s="367"/>
    </row>
    <row r="7938" spans="36:38" s="368" customFormat="1" ht="14.15" customHeight="1">
      <c r="AJ7938" s="367"/>
      <c r="AL7938" s="367"/>
    </row>
    <row r="7939" spans="36:38" s="368" customFormat="1" ht="14.15" customHeight="1">
      <c r="AJ7939" s="367"/>
      <c r="AL7939" s="367"/>
    </row>
    <row r="7940" spans="36:38" s="368" customFormat="1" ht="14.15" customHeight="1">
      <c r="AJ7940" s="367"/>
      <c r="AL7940" s="367"/>
    </row>
    <row r="7941" spans="36:38" s="368" customFormat="1" ht="14.15" customHeight="1">
      <c r="AJ7941" s="367"/>
      <c r="AL7941" s="367"/>
    </row>
    <row r="7942" spans="36:38" s="368" customFormat="1" ht="14.15" customHeight="1">
      <c r="AJ7942" s="367"/>
      <c r="AL7942" s="367"/>
    </row>
    <row r="7943" spans="36:38" s="368" customFormat="1" ht="14.15" customHeight="1">
      <c r="AJ7943" s="367"/>
      <c r="AL7943" s="367"/>
    </row>
    <row r="7944" spans="36:38" s="368" customFormat="1" ht="14.15" customHeight="1">
      <c r="AJ7944" s="367"/>
      <c r="AL7944" s="367"/>
    </row>
    <row r="7945" spans="36:38" s="368" customFormat="1" ht="14.15" customHeight="1">
      <c r="AJ7945" s="367"/>
      <c r="AL7945" s="367"/>
    </row>
    <row r="7946" spans="36:38" s="368" customFormat="1" ht="14.15" customHeight="1">
      <c r="AJ7946" s="367"/>
      <c r="AL7946" s="367"/>
    </row>
    <row r="7947" spans="36:38" s="368" customFormat="1" ht="14.15" customHeight="1">
      <c r="AJ7947" s="367"/>
      <c r="AL7947" s="367"/>
    </row>
    <row r="7948" spans="36:38" s="368" customFormat="1" ht="14.15" customHeight="1">
      <c r="AJ7948" s="367"/>
      <c r="AL7948" s="367"/>
    </row>
    <row r="7949" spans="36:38" s="368" customFormat="1" ht="14.15" customHeight="1">
      <c r="AJ7949" s="367"/>
      <c r="AL7949" s="367"/>
    </row>
    <row r="7950" spans="36:38" s="368" customFormat="1" ht="14.15" customHeight="1">
      <c r="AJ7950" s="367"/>
      <c r="AL7950" s="367"/>
    </row>
    <row r="7951" spans="36:38" s="368" customFormat="1" ht="14.15" customHeight="1">
      <c r="AJ7951" s="367"/>
      <c r="AL7951" s="367"/>
    </row>
    <row r="7952" spans="36:38" s="368" customFormat="1" ht="14.15" customHeight="1">
      <c r="AJ7952" s="367"/>
      <c r="AL7952" s="367"/>
    </row>
    <row r="7953" spans="36:38" s="368" customFormat="1" ht="14.15" customHeight="1">
      <c r="AJ7953" s="367"/>
      <c r="AL7953" s="367"/>
    </row>
    <row r="7954" spans="36:38" s="368" customFormat="1" ht="14.15" customHeight="1">
      <c r="AJ7954" s="367"/>
      <c r="AL7954" s="367"/>
    </row>
    <row r="7955" spans="36:38" s="368" customFormat="1" ht="14.15" customHeight="1">
      <c r="AJ7955" s="367"/>
      <c r="AL7955" s="367"/>
    </row>
    <row r="7956" spans="36:38" s="368" customFormat="1" ht="14.15" customHeight="1">
      <c r="AJ7956" s="367"/>
      <c r="AL7956" s="367"/>
    </row>
    <row r="7957" spans="36:38" s="368" customFormat="1" ht="14.15" customHeight="1">
      <c r="AJ7957" s="367"/>
      <c r="AL7957" s="367"/>
    </row>
    <row r="7958" spans="36:38" s="368" customFormat="1" ht="14.15" customHeight="1">
      <c r="AJ7958" s="367"/>
      <c r="AL7958" s="367"/>
    </row>
    <row r="7959" spans="36:38" s="368" customFormat="1" ht="14.15" customHeight="1">
      <c r="AJ7959" s="367"/>
      <c r="AL7959" s="367"/>
    </row>
    <row r="7960" spans="36:38" s="368" customFormat="1" ht="14.15" customHeight="1">
      <c r="AJ7960" s="367"/>
      <c r="AL7960" s="367"/>
    </row>
    <row r="7961" spans="36:38" s="368" customFormat="1" ht="14.15" customHeight="1">
      <c r="AJ7961" s="367"/>
      <c r="AL7961" s="367"/>
    </row>
    <row r="7962" spans="36:38" s="368" customFormat="1" ht="14.15" customHeight="1">
      <c r="AJ7962" s="367"/>
      <c r="AL7962" s="367"/>
    </row>
    <row r="7963" spans="36:38" s="368" customFormat="1" ht="14.15" customHeight="1">
      <c r="AJ7963" s="367"/>
      <c r="AL7963" s="367"/>
    </row>
    <row r="7964" spans="36:38" s="368" customFormat="1" ht="14.15" customHeight="1">
      <c r="AJ7964" s="367"/>
      <c r="AL7964" s="367"/>
    </row>
    <row r="7965" spans="36:38" s="368" customFormat="1" ht="14.15" customHeight="1">
      <c r="AJ7965" s="367"/>
      <c r="AL7965" s="367"/>
    </row>
    <row r="7966" spans="36:38" s="368" customFormat="1" ht="14.15" customHeight="1">
      <c r="AJ7966" s="367"/>
      <c r="AL7966" s="367"/>
    </row>
    <row r="7967" spans="36:38" s="368" customFormat="1" ht="14.15" customHeight="1">
      <c r="AJ7967" s="367"/>
      <c r="AL7967" s="367"/>
    </row>
    <row r="7968" spans="36:38" s="368" customFormat="1" ht="14.15" customHeight="1">
      <c r="AJ7968" s="367"/>
      <c r="AL7968" s="367"/>
    </row>
    <row r="7969" spans="36:38" s="368" customFormat="1" ht="14.15" customHeight="1">
      <c r="AJ7969" s="367"/>
      <c r="AL7969" s="367"/>
    </row>
    <row r="7970" spans="36:38" s="368" customFormat="1" ht="14.15" customHeight="1">
      <c r="AJ7970" s="367"/>
      <c r="AL7970" s="367"/>
    </row>
    <row r="7971" spans="36:38" s="368" customFormat="1" ht="14.15" customHeight="1">
      <c r="AJ7971" s="367"/>
      <c r="AL7971" s="367"/>
    </row>
    <row r="7972" spans="36:38" s="368" customFormat="1" ht="14.15" customHeight="1">
      <c r="AJ7972" s="367"/>
      <c r="AL7972" s="367"/>
    </row>
    <row r="7973" spans="36:38" s="368" customFormat="1" ht="14.15" customHeight="1">
      <c r="AJ7973" s="367"/>
      <c r="AL7973" s="367"/>
    </row>
    <row r="7974" spans="36:38" s="368" customFormat="1" ht="14.15" customHeight="1">
      <c r="AJ7974" s="367"/>
      <c r="AL7974" s="367"/>
    </row>
    <row r="7975" spans="36:38" s="368" customFormat="1" ht="14.15" customHeight="1">
      <c r="AJ7975" s="367"/>
      <c r="AL7975" s="367"/>
    </row>
    <row r="7976" spans="36:38" s="368" customFormat="1" ht="14.15" customHeight="1">
      <c r="AJ7976" s="367"/>
      <c r="AL7976" s="367"/>
    </row>
    <row r="7977" spans="36:38" s="368" customFormat="1" ht="14.15" customHeight="1">
      <c r="AJ7977" s="367"/>
      <c r="AL7977" s="367"/>
    </row>
    <row r="7978" spans="36:38" s="368" customFormat="1" ht="14.15" customHeight="1">
      <c r="AJ7978" s="367"/>
      <c r="AL7978" s="367"/>
    </row>
    <row r="7979" spans="36:38" s="368" customFormat="1" ht="14.15" customHeight="1">
      <c r="AJ7979" s="367"/>
      <c r="AL7979" s="367"/>
    </row>
    <row r="7980" spans="36:38" s="368" customFormat="1" ht="14.15" customHeight="1">
      <c r="AJ7980" s="367"/>
      <c r="AL7980" s="367"/>
    </row>
    <row r="7981" spans="36:38" s="368" customFormat="1" ht="14.15" customHeight="1">
      <c r="AJ7981" s="367"/>
      <c r="AL7981" s="367"/>
    </row>
    <row r="7982" spans="36:38" s="368" customFormat="1" ht="14.15" customHeight="1">
      <c r="AJ7982" s="367"/>
      <c r="AL7982" s="367"/>
    </row>
    <row r="7983" spans="36:38" s="368" customFormat="1" ht="14.15" customHeight="1">
      <c r="AJ7983" s="367"/>
      <c r="AL7983" s="367"/>
    </row>
    <row r="7984" spans="36:38" s="368" customFormat="1" ht="14.15" customHeight="1">
      <c r="AJ7984" s="367"/>
      <c r="AL7984" s="367"/>
    </row>
    <row r="7985" spans="36:38" s="368" customFormat="1" ht="14.15" customHeight="1">
      <c r="AJ7985" s="367"/>
      <c r="AL7985" s="367"/>
    </row>
    <row r="7986" spans="36:38" s="368" customFormat="1" ht="14.15" customHeight="1">
      <c r="AJ7986" s="367"/>
      <c r="AL7986" s="367"/>
    </row>
    <row r="7987" spans="36:38" s="368" customFormat="1" ht="14.15" customHeight="1">
      <c r="AJ7987" s="367"/>
      <c r="AL7987" s="367"/>
    </row>
    <row r="7988" spans="36:38" s="368" customFormat="1" ht="14.15" customHeight="1">
      <c r="AJ7988" s="367"/>
      <c r="AL7988" s="367"/>
    </row>
    <row r="7989" spans="36:38" s="368" customFormat="1" ht="14.15" customHeight="1">
      <c r="AJ7989" s="367"/>
      <c r="AL7989" s="367"/>
    </row>
    <row r="7990" spans="36:38" s="368" customFormat="1" ht="14.15" customHeight="1">
      <c r="AJ7990" s="367"/>
      <c r="AL7990" s="367"/>
    </row>
    <row r="7991" spans="36:38" s="368" customFormat="1" ht="14.15" customHeight="1">
      <c r="AJ7991" s="367"/>
      <c r="AL7991" s="367"/>
    </row>
    <row r="7992" spans="36:38" s="368" customFormat="1" ht="14.15" customHeight="1">
      <c r="AJ7992" s="367"/>
      <c r="AL7992" s="367"/>
    </row>
    <row r="7993" spans="36:38" s="368" customFormat="1" ht="14.15" customHeight="1">
      <c r="AJ7993" s="367"/>
      <c r="AL7993" s="367"/>
    </row>
    <row r="7994" spans="36:38" s="368" customFormat="1" ht="14.15" customHeight="1">
      <c r="AJ7994" s="367"/>
      <c r="AL7994" s="367"/>
    </row>
    <row r="7995" spans="36:38" s="368" customFormat="1" ht="14.15" customHeight="1">
      <c r="AJ7995" s="367"/>
      <c r="AL7995" s="367"/>
    </row>
    <row r="7996" spans="36:38" s="368" customFormat="1" ht="14.15" customHeight="1">
      <c r="AJ7996" s="367"/>
      <c r="AL7996" s="367"/>
    </row>
    <row r="7997" spans="36:38" s="368" customFormat="1" ht="14.15" customHeight="1">
      <c r="AJ7997" s="367"/>
      <c r="AL7997" s="367"/>
    </row>
    <row r="7998" spans="36:38" s="368" customFormat="1" ht="14.15" customHeight="1">
      <c r="AJ7998" s="367"/>
      <c r="AL7998" s="367"/>
    </row>
    <row r="7999" spans="36:38" s="368" customFormat="1" ht="14.15" customHeight="1">
      <c r="AJ7999" s="367"/>
      <c r="AL7999" s="367"/>
    </row>
    <row r="8000" spans="36:38" s="368" customFormat="1" ht="14.15" customHeight="1">
      <c r="AJ8000" s="367"/>
      <c r="AL8000" s="367"/>
    </row>
    <row r="8001" spans="36:38" s="368" customFormat="1" ht="14.15" customHeight="1">
      <c r="AJ8001" s="367"/>
      <c r="AL8001" s="367"/>
    </row>
    <row r="8002" spans="36:38" s="368" customFormat="1" ht="14.15" customHeight="1">
      <c r="AJ8002" s="367"/>
      <c r="AL8002" s="367"/>
    </row>
    <row r="8003" spans="36:38" s="368" customFormat="1" ht="14.15" customHeight="1">
      <c r="AJ8003" s="367"/>
      <c r="AL8003" s="367"/>
    </row>
    <row r="8004" spans="36:38" s="368" customFormat="1" ht="14.15" customHeight="1">
      <c r="AJ8004" s="367"/>
      <c r="AL8004" s="367"/>
    </row>
    <row r="8005" spans="36:38" s="368" customFormat="1" ht="14.15" customHeight="1">
      <c r="AJ8005" s="367"/>
      <c r="AL8005" s="367"/>
    </row>
    <row r="8006" spans="36:38" s="368" customFormat="1" ht="14.15" customHeight="1">
      <c r="AJ8006" s="367"/>
      <c r="AL8006" s="367"/>
    </row>
    <row r="8007" spans="36:38" s="368" customFormat="1" ht="14.15" customHeight="1">
      <c r="AJ8007" s="367"/>
      <c r="AL8007" s="367"/>
    </row>
    <row r="8008" spans="36:38" s="368" customFormat="1" ht="14.15" customHeight="1">
      <c r="AJ8008" s="367"/>
      <c r="AL8008" s="367"/>
    </row>
    <row r="8009" spans="36:38" s="368" customFormat="1" ht="14.15" customHeight="1">
      <c r="AJ8009" s="367"/>
      <c r="AL8009" s="367"/>
    </row>
    <row r="8010" spans="36:38" s="368" customFormat="1" ht="14.15" customHeight="1">
      <c r="AJ8010" s="367"/>
      <c r="AL8010" s="367"/>
    </row>
    <row r="8011" spans="36:38" s="368" customFormat="1" ht="14.15" customHeight="1">
      <c r="AJ8011" s="367"/>
      <c r="AL8011" s="367"/>
    </row>
    <row r="8012" spans="36:38" s="368" customFormat="1" ht="14.15" customHeight="1">
      <c r="AJ8012" s="367"/>
      <c r="AL8012" s="367"/>
    </row>
    <row r="8013" spans="36:38" s="368" customFormat="1" ht="14.15" customHeight="1">
      <c r="AJ8013" s="367"/>
      <c r="AL8013" s="367"/>
    </row>
    <row r="8014" spans="36:38" s="368" customFormat="1" ht="14.15" customHeight="1">
      <c r="AJ8014" s="367"/>
      <c r="AL8014" s="367"/>
    </row>
    <row r="8015" spans="36:38" s="368" customFormat="1" ht="14.15" customHeight="1">
      <c r="AJ8015" s="367"/>
      <c r="AL8015" s="367"/>
    </row>
    <row r="8016" spans="36:38" s="368" customFormat="1" ht="14.15" customHeight="1">
      <c r="AJ8016" s="367"/>
      <c r="AL8016" s="367"/>
    </row>
    <row r="8017" spans="36:38" s="368" customFormat="1" ht="14.15" customHeight="1">
      <c r="AJ8017" s="367"/>
      <c r="AL8017" s="367"/>
    </row>
    <row r="8018" spans="36:38" s="368" customFormat="1" ht="14.15" customHeight="1">
      <c r="AJ8018" s="367"/>
      <c r="AL8018" s="367"/>
    </row>
    <row r="8019" spans="36:38" s="368" customFormat="1" ht="14.15" customHeight="1">
      <c r="AJ8019" s="367"/>
      <c r="AL8019" s="367"/>
    </row>
    <row r="8020" spans="36:38" s="368" customFormat="1" ht="14.15" customHeight="1">
      <c r="AJ8020" s="367"/>
      <c r="AL8020" s="367"/>
    </row>
    <row r="8021" spans="36:38" s="368" customFormat="1" ht="14.15" customHeight="1">
      <c r="AJ8021" s="367"/>
      <c r="AL8021" s="367"/>
    </row>
    <row r="8022" spans="36:38" s="368" customFormat="1" ht="14.15" customHeight="1">
      <c r="AJ8022" s="367"/>
      <c r="AL8022" s="367"/>
    </row>
    <row r="8023" spans="36:38" s="368" customFormat="1" ht="14.15" customHeight="1">
      <c r="AJ8023" s="367"/>
      <c r="AL8023" s="367"/>
    </row>
    <row r="8024" spans="36:38" s="368" customFormat="1" ht="14.15" customHeight="1">
      <c r="AJ8024" s="367"/>
      <c r="AL8024" s="367"/>
    </row>
    <row r="8025" spans="36:38" s="368" customFormat="1" ht="14.15" customHeight="1">
      <c r="AJ8025" s="367"/>
      <c r="AL8025" s="367"/>
    </row>
    <row r="8026" spans="36:38" s="368" customFormat="1" ht="14.15" customHeight="1">
      <c r="AJ8026" s="367"/>
      <c r="AL8026" s="367"/>
    </row>
    <row r="8027" spans="36:38" s="368" customFormat="1" ht="14.15" customHeight="1">
      <c r="AJ8027" s="367"/>
      <c r="AL8027" s="367"/>
    </row>
    <row r="8028" spans="36:38" s="368" customFormat="1" ht="14.15" customHeight="1">
      <c r="AJ8028" s="367"/>
      <c r="AL8028" s="367"/>
    </row>
    <row r="8029" spans="36:38" s="368" customFormat="1" ht="14.15" customHeight="1">
      <c r="AJ8029" s="367"/>
      <c r="AL8029" s="367"/>
    </row>
    <row r="8030" spans="36:38" s="368" customFormat="1" ht="14.15" customHeight="1">
      <c r="AJ8030" s="367"/>
      <c r="AL8030" s="367"/>
    </row>
    <row r="8031" spans="36:38" s="368" customFormat="1" ht="14.15" customHeight="1">
      <c r="AJ8031" s="367"/>
      <c r="AL8031" s="367"/>
    </row>
    <row r="8032" spans="36:38" s="368" customFormat="1" ht="14.15" customHeight="1">
      <c r="AJ8032" s="367"/>
      <c r="AL8032" s="367"/>
    </row>
    <row r="8033" spans="36:38" s="368" customFormat="1" ht="14.15" customHeight="1">
      <c r="AJ8033" s="367"/>
      <c r="AL8033" s="367"/>
    </row>
    <row r="8034" spans="36:38" s="368" customFormat="1" ht="14.15" customHeight="1">
      <c r="AJ8034" s="367"/>
      <c r="AL8034" s="367"/>
    </row>
    <row r="8035" spans="36:38" s="368" customFormat="1" ht="14.15" customHeight="1">
      <c r="AJ8035" s="367"/>
      <c r="AL8035" s="367"/>
    </row>
    <row r="8036" spans="36:38" s="368" customFormat="1" ht="14.15" customHeight="1">
      <c r="AJ8036" s="367"/>
      <c r="AL8036" s="367"/>
    </row>
    <row r="8037" spans="36:38" s="368" customFormat="1" ht="14.15" customHeight="1">
      <c r="AJ8037" s="367"/>
      <c r="AL8037" s="367"/>
    </row>
    <row r="8038" spans="36:38" s="368" customFormat="1" ht="14.15" customHeight="1">
      <c r="AJ8038" s="367"/>
      <c r="AL8038" s="367"/>
    </row>
    <row r="8039" spans="36:38" s="368" customFormat="1" ht="14.15" customHeight="1">
      <c r="AJ8039" s="367"/>
      <c r="AL8039" s="367"/>
    </row>
    <row r="8040" spans="36:38" s="368" customFormat="1" ht="14.15" customHeight="1">
      <c r="AJ8040" s="367"/>
      <c r="AL8040" s="367"/>
    </row>
    <row r="8041" spans="36:38" s="368" customFormat="1" ht="14.15" customHeight="1">
      <c r="AJ8041" s="367"/>
      <c r="AL8041" s="367"/>
    </row>
    <row r="8042" spans="36:38" s="368" customFormat="1" ht="14.15" customHeight="1">
      <c r="AJ8042" s="367"/>
      <c r="AL8042" s="367"/>
    </row>
    <row r="8043" spans="36:38" s="368" customFormat="1" ht="14.15" customHeight="1">
      <c r="AJ8043" s="367"/>
      <c r="AL8043" s="367"/>
    </row>
    <row r="8044" spans="36:38" s="368" customFormat="1" ht="14.15" customHeight="1">
      <c r="AJ8044" s="367"/>
      <c r="AL8044" s="367"/>
    </row>
    <row r="8045" spans="36:38" s="368" customFormat="1" ht="14.15" customHeight="1">
      <c r="AJ8045" s="367"/>
      <c r="AL8045" s="367"/>
    </row>
    <row r="8046" spans="36:38" s="368" customFormat="1" ht="14.15" customHeight="1">
      <c r="AJ8046" s="367"/>
      <c r="AL8046" s="367"/>
    </row>
    <row r="8047" spans="36:38" s="368" customFormat="1" ht="14.15" customHeight="1">
      <c r="AJ8047" s="367"/>
      <c r="AL8047" s="367"/>
    </row>
    <row r="8048" spans="36:38" s="368" customFormat="1" ht="14.15" customHeight="1">
      <c r="AJ8048" s="367"/>
      <c r="AL8048" s="367"/>
    </row>
    <row r="8049" spans="36:38" s="368" customFormat="1" ht="14.15" customHeight="1">
      <c r="AJ8049" s="367"/>
      <c r="AL8049" s="367"/>
    </row>
    <row r="8050" spans="36:38" s="368" customFormat="1" ht="14.15" customHeight="1">
      <c r="AJ8050" s="367"/>
      <c r="AL8050" s="367"/>
    </row>
    <row r="8051" spans="36:38" s="368" customFormat="1" ht="14.15" customHeight="1">
      <c r="AJ8051" s="367"/>
      <c r="AL8051" s="367"/>
    </row>
    <row r="8052" spans="36:38" s="368" customFormat="1" ht="14.15" customHeight="1">
      <c r="AJ8052" s="367"/>
      <c r="AL8052" s="367"/>
    </row>
    <row r="8053" spans="36:38" s="368" customFormat="1" ht="14.15" customHeight="1">
      <c r="AJ8053" s="367"/>
      <c r="AL8053" s="367"/>
    </row>
    <row r="8054" spans="36:38" s="368" customFormat="1" ht="14.15" customHeight="1">
      <c r="AJ8054" s="367"/>
      <c r="AL8054" s="367"/>
    </row>
    <row r="8055" spans="36:38" s="368" customFormat="1" ht="14.15" customHeight="1">
      <c r="AJ8055" s="367"/>
      <c r="AL8055" s="367"/>
    </row>
    <row r="8056" spans="36:38" s="368" customFormat="1" ht="14.15" customHeight="1">
      <c r="AJ8056" s="367"/>
      <c r="AL8056" s="367"/>
    </row>
    <row r="8057" spans="36:38" s="368" customFormat="1" ht="14.15" customHeight="1">
      <c r="AJ8057" s="367"/>
      <c r="AL8057" s="367"/>
    </row>
    <row r="8058" spans="36:38" s="368" customFormat="1" ht="14.15" customHeight="1">
      <c r="AJ8058" s="367"/>
      <c r="AL8058" s="367"/>
    </row>
    <row r="8059" spans="36:38" s="368" customFormat="1" ht="14.15" customHeight="1">
      <c r="AJ8059" s="367"/>
      <c r="AL8059" s="367"/>
    </row>
    <row r="8060" spans="36:38" s="368" customFormat="1" ht="14.15" customHeight="1">
      <c r="AJ8060" s="367"/>
      <c r="AL8060" s="367"/>
    </row>
    <row r="8061" spans="36:38" s="368" customFormat="1" ht="14.15" customHeight="1">
      <c r="AJ8061" s="367"/>
      <c r="AL8061" s="367"/>
    </row>
    <row r="8062" spans="36:38" s="368" customFormat="1" ht="14.15" customHeight="1">
      <c r="AJ8062" s="367"/>
      <c r="AL8062" s="367"/>
    </row>
    <row r="8063" spans="36:38" s="368" customFormat="1" ht="14.15" customHeight="1">
      <c r="AJ8063" s="367"/>
      <c r="AL8063" s="367"/>
    </row>
    <row r="8064" spans="36:38" s="368" customFormat="1" ht="14.15" customHeight="1">
      <c r="AJ8064" s="367"/>
      <c r="AL8064" s="367"/>
    </row>
    <row r="8065" spans="36:38" s="368" customFormat="1" ht="14.15" customHeight="1">
      <c r="AJ8065" s="367"/>
      <c r="AL8065" s="367"/>
    </row>
    <row r="8066" spans="36:38" s="368" customFormat="1" ht="14.15" customHeight="1">
      <c r="AJ8066" s="367"/>
      <c r="AL8066" s="367"/>
    </row>
    <row r="8067" spans="36:38" s="368" customFormat="1" ht="14.15" customHeight="1">
      <c r="AJ8067" s="367"/>
      <c r="AL8067" s="367"/>
    </row>
    <row r="8068" spans="36:38" s="368" customFormat="1" ht="14.15" customHeight="1">
      <c r="AJ8068" s="367"/>
      <c r="AL8068" s="367"/>
    </row>
    <row r="8069" spans="36:38" s="368" customFormat="1" ht="14.15" customHeight="1">
      <c r="AJ8069" s="367"/>
      <c r="AL8069" s="367"/>
    </row>
    <row r="8070" spans="36:38" s="368" customFormat="1" ht="14.15" customHeight="1">
      <c r="AJ8070" s="367"/>
      <c r="AL8070" s="367"/>
    </row>
    <row r="8071" spans="36:38" s="368" customFormat="1" ht="14.15" customHeight="1">
      <c r="AJ8071" s="367"/>
      <c r="AL8071" s="367"/>
    </row>
    <row r="8072" spans="36:38" s="368" customFormat="1" ht="14.15" customHeight="1">
      <c r="AJ8072" s="367"/>
      <c r="AL8072" s="367"/>
    </row>
    <row r="8073" spans="36:38" s="368" customFormat="1" ht="14.15" customHeight="1">
      <c r="AJ8073" s="367"/>
      <c r="AL8073" s="367"/>
    </row>
    <row r="8074" spans="36:38" s="368" customFormat="1" ht="14.15" customHeight="1">
      <c r="AJ8074" s="367"/>
      <c r="AL8074" s="367"/>
    </row>
    <row r="8075" spans="36:38" s="368" customFormat="1" ht="14.15" customHeight="1">
      <c r="AJ8075" s="367"/>
      <c r="AL8075" s="367"/>
    </row>
    <row r="8076" spans="36:38" s="368" customFormat="1" ht="14.15" customHeight="1">
      <c r="AJ8076" s="367"/>
      <c r="AL8076" s="367"/>
    </row>
    <row r="8077" spans="36:38" s="368" customFormat="1" ht="14.15" customHeight="1">
      <c r="AJ8077" s="367"/>
      <c r="AL8077" s="367"/>
    </row>
    <row r="8078" spans="36:38" s="368" customFormat="1" ht="14.15" customHeight="1">
      <c r="AJ8078" s="367"/>
      <c r="AL8078" s="367"/>
    </row>
    <row r="8079" spans="36:38" s="368" customFormat="1" ht="14.15" customHeight="1">
      <c r="AJ8079" s="367"/>
      <c r="AL8079" s="367"/>
    </row>
    <row r="8080" spans="36:38" s="368" customFormat="1" ht="14.15" customHeight="1">
      <c r="AJ8080" s="367"/>
      <c r="AL8080" s="367"/>
    </row>
    <row r="8081" spans="36:38" s="368" customFormat="1" ht="14.15" customHeight="1">
      <c r="AJ8081" s="367"/>
      <c r="AL8081" s="367"/>
    </row>
    <row r="8082" spans="36:38" s="368" customFormat="1" ht="14.15" customHeight="1">
      <c r="AJ8082" s="367"/>
      <c r="AL8082" s="367"/>
    </row>
    <row r="8083" spans="36:38" s="368" customFormat="1" ht="14.15" customHeight="1">
      <c r="AJ8083" s="367"/>
      <c r="AL8083" s="367"/>
    </row>
    <row r="8084" spans="36:38" s="368" customFormat="1" ht="14.15" customHeight="1">
      <c r="AJ8084" s="367"/>
      <c r="AL8084" s="367"/>
    </row>
    <row r="8085" spans="36:38" s="368" customFormat="1" ht="14.15" customHeight="1">
      <c r="AJ8085" s="367"/>
      <c r="AL8085" s="367"/>
    </row>
    <row r="8086" spans="36:38" s="368" customFormat="1" ht="14.15" customHeight="1">
      <c r="AJ8086" s="367"/>
      <c r="AL8086" s="367"/>
    </row>
    <row r="8087" spans="36:38" s="368" customFormat="1" ht="14.15" customHeight="1">
      <c r="AJ8087" s="367"/>
      <c r="AL8087" s="367"/>
    </row>
    <row r="8088" spans="36:38" s="368" customFormat="1" ht="14.15" customHeight="1">
      <c r="AJ8088" s="367"/>
      <c r="AL8088" s="367"/>
    </row>
    <row r="8089" spans="36:38" s="368" customFormat="1" ht="14.15" customHeight="1">
      <c r="AJ8089" s="367"/>
      <c r="AL8089" s="367"/>
    </row>
    <row r="8090" spans="36:38" s="368" customFormat="1" ht="14.15" customHeight="1">
      <c r="AJ8090" s="367"/>
      <c r="AL8090" s="367"/>
    </row>
    <row r="8091" spans="36:38" s="368" customFormat="1" ht="14.15" customHeight="1">
      <c r="AJ8091" s="367"/>
      <c r="AL8091" s="367"/>
    </row>
    <row r="8092" spans="36:38" s="368" customFormat="1" ht="14.15" customHeight="1">
      <c r="AJ8092" s="367"/>
      <c r="AL8092" s="367"/>
    </row>
    <row r="8093" spans="36:38" s="368" customFormat="1" ht="14.15" customHeight="1">
      <c r="AJ8093" s="367"/>
      <c r="AL8093" s="367"/>
    </row>
    <row r="8094" spans="36:38" s="368" customFormat="1" ht="14.15" customHeight="1">
      <c r="AJ8094" s="367"/>
      <c r="AL8094" s="367"/>
    </row>
    <row r="8095" spans="36:38" s="368" customFormat="1" ht="14.15" customHeight="1">
      <c r="AJ8095" s="367"/>
      <c r="AL8095" s="367"/>
    </row>
    <row r="8096" spans="36:38" s="368" customFormat="1" ht="14.15" customHeight="1">
      <c r="AJ8096" s="367"/>
      <c r="AL8096" s="367"/>
    </row>
    <row r="8097" spans="36:38" s="368" customFormat="1" ht="14.15" customHeight="1">
      <c r="AJ8097" s="367"/>
      <c r="AL8097" s="367"/>
    </row>
    <row r="8098" spans="36:38" s="368" customFormat="1" ht="14.15" customHeight="1">
      <c r="AJ8098" s="367"/>
      <c r="AL8098" s="367"/>
    </row>
    <row r="8099" spans="36:38" s="368" customFormat="1" ht="14.15" customHeight="1">
      <c r="AJ8099" s="367"/>
      <c r="AL8099" s="367"/>
    </row>
    <row r="8100" spans="36:38" s="368" customFormat="1" ht="14.15" customHeight="1">
      <c r="AJ8100" s="367"/>
      <c r="AL8100" s="367"/>
    </row>
    <row r="8101" spans="36:38" s="368" customFormat="1" ht="14.15" customHeight="1">
      <c r="AJ8101" s="367"/>
      <c r="AL8101" s="367"/>
    </row>
    <row r="8102" spans="36:38" s="368" customFormat="1" ht="14.15" customHeight="1">
      <c r="AJ8102" s="367"/>
      <c r="AL8102" s="367"/>
    </row>
    <row r="8103" spans="36:38" s="368" customFormat="1" ht="14.15" customHeight="1">
      <c r="AJ8103" s="367"/>
      <c r="AL8103" s="367"/>
    </row>
    <row r="8104" spans="36:38" s="368" customFormat="1" ht="14.15" customHeight="1">
      <c r="AJ8104" s="367"/>
      <c r="AL8104" s="367"/>
    </row>
    <row r="8105" spans="36:38" s="368" customFormat="1" ht="14.15" customHeight="1">
      <c r="AJ8105" s="367"/>
      <c r="AL8105" s="367"/>
    </row>
    <row r="8106" spans="36:38" s="368" customFormat="1" ht="14.15" customHeight="1">
      <c r="AJ8106" s="367"/>
      <c r="AL8106" s="367"/>
    </row>
    <row r="8107" spans="36:38" s="368" customFormat="1" ht="14.15" customHeight="1">
      <c r="AJ8107" s="367"/>
      <c r="AL8107" s="367"/>
    </row>
    <row r="8108" spans="36:38" s="368" customFormat="1" ht="14.15" customHeight="1">
      <c r="AJ8108" s="367"/>
      <c r="AL8108" s="367"/>
    </row>
    <row r="8109" spans="36:38" s="368" customFormat="1" ht="14.15" customHeight="1">
      <c r="AJ8109" s="367"/>
      <c r="AL8109" s="367"/>
    </row>
    <row r="8110" spans="36:38" s="368" customFormat="1" ht="14.15" customHeight="1">
      <c r="AJ8110" s="367"/>
      <c r="AL8110" s="367"/>
    </row>
    <row r="8111" spans="36:38" s="368" customFormat="1" ht="14.15" customHeight="1">
      <c r="AJ8111" s="367"/>
      <c r="AL8111" s="367"/>
    </row>
    <row r="8112" spans="36:38" s="368" customFormat="1" ht="14.15" customHeight="1">
      <c r="AJ8112" s="367"/>
      <c r="AL8112" s="367"/>
    </row>
    <row r="8113" spans="36:38" s="368" customFormat="1" ht="14.15" customHeight="1">
      <c r="AJ8113" s="367"/>
      <c r="AL8113" s="367"/>
    </row>
    <row r="8114" spans="36:38" s="368" customFormat="1" ht="14.15" customHeight="1">
      <c r="AJ8114" s="367"/>
      <c r="AL8114" s="367"/>
    </row>
    <row r="8115" spans="36:38" s="368" customFormat="1" ht="14.15" customHeight="1">
      <c r="AJ8115" s="367"/>
      <c r="AL8115" s="367"/>
    </row>
    <row r="8116" spans="36:38" s="368" customFormat="1" ht="14.15" customHeight="1">
      <c r="AJ8116" s="367"/>
      <c r="AL8116" s="367"/>
    </row>
    <row r="8117" spans="36:38" s="368" customFormat="1" ht="14.15" customHeight="1">
      <c r="AJ8117" s="367"/>
      <c r="AL8117" s="367"/>
    </row>
    <row r="8118" spans="36:38" s="368" customFormat="1" ht="14.15" customHeight="1">
      <c r="AJ8118" s="367"/>
      <c r="AL8118" s="367"/>
    </row>
    <row r="8119" spans="36:38" s="368" customFormat="1" ht="14.15" customHeight="1">
      <c r="AJ8119" s="367"/>
      <c r="AL8119" s="367"/>
    </row>
    <row r="8120" spans="36:38" s="368" customFormat="1" ht="14.15" customHeight="1">
      <c r="AJ8120" s="367"/>
      <c r="AL8120" s="367"/>
    </row>
    <row r="8121" spans="36:38" s="368" customFormat="1" ht="14.15" customHeight="1">
      <c r="AJ8121" s="367"/>
      <c r="AL8121" s="367"/>
    </row>
    <row r="8122" spans="36:38" s="368" customFormat="1" ht="14.15" customHeight="1">
      <c r="AJ8122" s="367"/>
      <c r="AL8122" s="367"/>
    </row>
    <row r="8123" spans="36:38" s="368" customFormat="1" ht="14.15" customHeight="1">
      <c r="AJ8123" s="367"/>
      <c r="AL8123" s="367"/>
    </row>
    <row r="8124" spans="36:38" s="368" customFormat="1" ht="14.15" customHeight="1">
      <c r="AJ8124" s="367"/>
      <c r="AL8124" s="367"/>
    </row>
    <row r="8125" spans="36:38" s="368" customFormat="1" ht="14.15" customHeight="1">
      <c r="AJ8125" s="367"/>
      <c r="AL8125" s="367"/>
    </row>
    <row r="8126" spans="36:38" s="368" customFormat="1" ht="14.15" customHeight="1">
      <c r="AJ8126" s="367"/>
      <c r="AL8126" s="367"/>
    </row>
    <row r="8127" spans="36:38" s="368" customFormat="1" ht="14.15" customHeight="1">
      <c r="AJ8127" s="367"/>
      <c r="AL8127" s="367"/>
    </row>
    <row r="8128" spans="36:38" s="368" customFormat="1" ht="14.15" customHeight="1">
      <c r="AJ8128" s="367"/>
      <c r="AL8128" s="367"/>
    </row>
    <row r="8129" spans="36:38" s="368" customFormat="1" ht="14.15" customHeight="1">
      <c r="AJ8129" s="367"/>
      <c r="AL8129" s="367"/>
    </row>
    <row r="8130" spans="36:38" s="368" customFormat="1" ht="14.15" customHeight="1">
      <c r="AJ8130" s="367"/>
      <c r="AL8130" s="367"/>
    </row>
    <row r="8131" spans="36:38" s="368" customFormat="1" ht="14.15" customHeight="1">
      <c r="AJ8131" s="367"/>
      <c r="AL8131" s="367"/>
    </row>
    <row r="8132" spans="36:38" s="368" customFormat="1" ht="14.15" customHeight="1">
      <c r="AJ8132" s="367"/>
      <c r="AL8132" s="367"/>
    </row>
    <row r="8133" spans="36:38" s="368" customFormat="1" ht="14.15" customHeight="1">
      <c r="AJ8133" s="367"/>
      <c r="AL8133" s="367"/>
    </row>
    <row r="8134" spans="36:38" s="368" customFormat="1" ht="14.15" customHeight="1">
      <c r="AJ8134" s="367"/>
      <c r="AL8134" s="367"/>
    </row>
    <row r="8135" spans="36:38" s="368" customFormat="1" ht="14.15" customHeight="1">
      <c r="AJ8135" s="367"/>
      <c r="AL8135" s="367"/>
    </row>
    <row r="8136" spans="36:38" s="368" customFormat="1" ht="14.15" customHeight="1">
      <c r="AJ8136" s="367"/>
      <c r="AL8136" s="367"/>
    </row>
    <row r="8137" spans="36:38" s="368" customFormat="1" ht="14.15" customHeight="1">
      <c r="AJ8137" s="367"/>
      <c r="AL8137" s="367"/>
    </row>
    <row r="8138" spans="36:38" s="368" customFormat="1" ht="14.15" customHeight="1">
      <c r="AJ8138" s="367"/>
      <c r="AL8138" s="367"/>
    </row>
    <row r="8139" spans="36:38" s="368" customFormat="1" ht="14.15" customHeight="1">
      <c r="AJ8139" s="367"/>
      <c r="AL8139" s="367"/>
    </row>
    <row r="8140" spans="36:38" s="368" customFormat="1" ht="14.15" customHeight="1">
      <c r="AJ8140" s="367"/>
      <c r="AL8140" s="367"/>
    </row>
    <row r="8141" spans="36:38" s="368" customFormat="1" ht="14.15" customHeight="1">
      <c r="AJ8141" s="367"/>
      <c r="AL8141" s="367"/>
    </row>
    <row r="8142" spans="36:38" s="368" customFormat="1" ht="14.15" customHeight="1">
      <c r="AJ8142" s="367"/>
      <c r="AL8142" s="367"/>
    </row>
    <row r="8143" spans="36:38" s="368" customFormat="1" ht="14.15" customHeight="1">
      <c r="AJ8143" s="367"/>
      <c r="AL8143" s="367"/>
    </row>
    <row r="8144" spans="36:38" s="368" customFormat="1" ht="14.15" customHeight="1">
      <c r="AJ8144" s="367"/>
      <c r="AL8144" s="367"/>
    </row>
    <row r="8145" spans="36:38" s="368" customFormat="1" ht="14.15" customHeight="1">
      <c r="AJ8145" s="367"/>
      <c r="AL8145" s="367"/>
    </row>
    <row r="8146" spans="36:38" s="368" customFormat="1" ht="14.15" customHeight="1">
      <c r="AJ8146" s="367"/>
      <c r="AL8146" s="367"/>
    </row>
    <row r="8147" spans="36:38" s="368" customFormat="1" ht="14.15" customHeight="1">
      <c r="AJ8147" s="367"/>
      <c r="AL8147" s="367"/>
    </row>
    <row r="8148" spans="36:38" s="368" customFormat="1" ht="14.15" customHeight="1">
      <c r="AJ8148" s="367"/>
      <c r="AL8148" s="367"/>
    </row>
    <row r="8149" spans="36:38" s="368" customFormat="1" ht="14.15" customHeight="1">
      <c r="AJ8149" s="367"/>
      <c r="AL8149" s="367"/>
    </row>
    <row r="8150" spans="36:38" s="368" customFormat="1" ht="14.15" customHeight="1">
      <c r="AJ8150" s="367"/>
      <c r="AL8150" s="367"/>
    </row>
    <row r="8151" spans="36:38" s="368" customFormat="1" ht="14.15" customHeight="1">
      <c r="AJ8151" s="367"/>
      <c r="AL8151" s="367"/>
    </row>
    <row r="8152" spans="36:38" s="368" customFormat="1" ht="14.15" customHeight="1">
      <c r="AJ8152" s="367"/>
      <c r="AL8152" s="367"/>
    </row>
    <row r="8153" spans="36:38" s="368" customFormat="1" ht="14.15" customHeight="1">
      <c r="AJ8153" s="367"/>
      <c r="AL8153" s="367"/>
    </row>
    <row r="8154" spans="36:38" s="368" customFormat="1" ht="14.15" customHeight="1">
      <c r="AJ8154" s="367"/>
      <c r="AL8154" s="367"/>
    </row>
    <row r="8155" spans="36:38" s="368" customFormat="1" ht="14.15" customHeight="1">
      <c r="AJ8155" s="367"/>
      <c r="AL8155" s="367"/>
    </row>
    <row r="8156" spans="36:38" s="368" customFormat="1" ht="14.15" customHeight="1">
      <c r="AJ8156" s="367"/>
      <c r="AL8156" s="367"/>
    </row>
    <row r="8157" spans="36:38" s="368" customFormat="1" ht="14.15" customHeight="1">
      <c r="AJ8157" s="367"/>
      <c r="AL8157" s="367"/>
    </row>
    <row r="8158" spans="36:38" s="368" customFormat="1" ht="14.15" customHeight="1">
      <c r="AJ8158" s="367"/>
      <c r="AL8158" s="367"/>
    </row>
    <row r="8159" spans="36:38" s="368" customFormat="1" ht="14.15" customHeight="1">
      <c r="AJ8159" s="367"/>
      <c r="AL8159" s="367"/>
    </row>
    <row r="8160" spans="36:38" s="368" customFormat="1" ht="14.15" customHeight="1">
      <c r="AJ8160" s="367"/>
      <c r="AL8160" s="367"/>
    </row>
    <row r="8161" spans="36:38" s="368" customFormat="1" ht="14.15" customHeight="1">
      <c r="AJ8161" s="367"/>
      <c r="AL8161" s="367"/>
    </row>
    <row r="8162" spans="36:38" s="368" customFormat="1" ht="14.15" customHeight="1">
      <c r="AJ8162" s="367"/>
      <c r="AL8162" s="367"/>
    </row>
    <row r="8163" spans="36:38" s="368" customFormat="1" ht="14.15" customHeight="1">
      <c r="AJ8163" s="367"/>
      <c r="AL8163" s="367"/>
    </row>
    <row r="8164" spans="36:38" s="368" customFormat="1" ht="14.15" customHeight="1">
      <c r="AJ8164" s="367"/>
      <c r="AL8164" s="367"/>
    </row>
    <row r="8165" spans="36:38" s="368" customFormat="1" ht="14.15" customHeight="1">
      <c r="AJ8165" s="367"/>
      <c r="AL8165" s="367"/>
    </row>
    <row r="8166" spans="36:38" s="368" customFormat="1" ht="14.15" customHeight="1">
      <c r="AJ8166" s="367"/>
      <c r="AL8166" s="367"/>
    </row>
    <row r="8167" spans="36:38" s="368" customFormat="1" ht="14.15" customHeight="1">
      <c r="AJ8167" s="367"/>
      <c r="AL8167" s="367"/>
    </row>
    <row r="8168" spans="36:38" s="368" customFormat="1" ht="14.15" customHeight="1">
      <c r="AJ8168" s="367"/>
      <c r="AL8168" s="367"/>
    </row>
    <row r="8169" spans="36:38" s="368" customFormat="1" ht="14.15" customHeight="1">
      <c r="AJ8169" s="367"/>
      <c r="AL8169" s="367"/>
    </row>
    <row r="8170" spans="36:38" s="368" customFormat="1" ht="14.15" customHeight="1">
      <c r="AJ8170" s="367"/>
      <c r="AL8170" s="367"/>
    </row>
    <row r="8171" spans="36:38" s="368" customFormat="1" ht="14.15" customHeight="1">
      <c r="AJ8171" s="367"/>
      <c r="AL8171" s="367"/>
    </row>
    <row r="8172" spans="36:38" s="368" customFormat="1" ht="14.15" customHeight="1">
      <c r="AJ8172" s="367"/>
      <c r="AL8172" s="367"/>
    </row>
    <row r="8173" spans="36:38" s="368" customFormat="1" ht="14.15" customHeight="1">
      <c r="AJ8173" s="367"/>
      <c r="AL8173" s="367"/>
    </row>
    <row r="8174" spans="36:38" s="368" customFormat="1" ht="14.15" customHeight="1">
      <c r="AJ8174" s="367"/>
      <c r="AL8174" s="367"/>
    </row>
    <row r="8175" spans="36:38" s="368" customFormat="1" ht="14.15" customHeight="1">
      <c r="AJ8175" s="367"/>
      <c r="AL8175" s="367"/>
    </row>
    <row r="8176" spans="36:38" s="368" customFormat="1" ht="14.15" customHeight="1">
      <c r="AJ8176" s="367"/>
      <c r="AL8176" s="367"/>
    </row>
    <row r="8177" spans="36:38" s="368" customFormat="1" ht="14.15" customHeight="1">
      <c r="AJ8177" s="367"/>
      <c r="AL8177" s="367"/>
    </row>
    <row r="8178" spans="36:38" s="368" customFormat="1" ht="14.15" customHeight="1">
      <c r="AJ8178" s="367"/>
      <c r="AL8178" s="367"/>
    </row>
    <row r="8179" spans="36:38" s="368" customFormat="1" ht="14.15" customHeight="1">
      <c r="AJ8179" s="367"/>
      <c r="AL8179" s="367"/>
    </row>
    <row r="8180" spans="36:38" s="368" customFormat="1" ht="14.15" customHeight="1">
      <c r="AJ8180" s="367"/>
      <c r="AL8180" s="367"/>
    </row>
    <row r="8181" spans="36:38" s="368" customFormat="1" ht="14.15" customHeight="1">
      <c r="AJ8181" s="367"/>
      <c r="AL8181" s="367"/>
    </row>
    <row r="8182" spans="36:38" s="368" customFormat="1" ht="14.15" customHeight="1">
      <c r="AJ8182" s="367"/>
      <c r="AL8182" s="367"/>
    </row>
    <row r="8183" spans="36:38" s="368" customFormat="1" ht="14.15" customHeight="1">
      <c r="AJ8183" s="367"/>
      <c r="AL8183" s="367"/>
    </row>
    <row r="8184" spans="36:38" s="368" customFormat="1" ht="14.15" customHeight="1">
      <c r="AJ8184" s="367"/>
      <c r="AL8184" s="367"/>
    </row>
    <row r="8185" spans="36:38" s="368" customFormat="1" ht="14.15" customHeight="1">
      <c r="AJ8185" s="367"/>
      <c r="AL8185" s="367"/>
    </row>
    <row r="8186" spans="36:38" s="368" customFormat="1" ht="14.15" customHeight="1">
      <c r="AJ8186" s="367"/>
      <c r="AL8186" s="367"/>
    </row>
    <row r="8187" spans="36:38" s="368" customFormat="1" ht="14.15" customHeight="1">
      <c r="AJ8187" s="367"/>
      <c r="AL8187" s="367"/>
    </row>
    <row r="8188" spans="36:38" s="368" customFormat="1" ht="14.15" customHeight="1">
      <c r="AJ8188" s="367"/>
      <c r="AL8188" s="367"/>
    </row>
    <row r="8189" spans="36:38" s="368" customFormat="1" ht="14.15" customHeight="1">
      <c r="AJ8189" s="367"/>
      <c r="AL8189" s="367"/>
    </row>
    <row r="8190" spans="36:38" s="368" customFormat="1" ht="14.15" customHeight="1">
      <c r="AJ8190" s="367"/>
      <c r="AL8190" s="367"/>
    </row>
    <row r="8191" spans="36:38" s="368" customFormat="1" ht="14.15" customHeight="1">
      <c r="AJ8191" s="367"/>
      <c r="AL8191" s="367"/>
    </row>
    <row r="8192" spans="36:38" s="368" customFormat="1" ht="14.15" customHeight="1">
      <c r="AJ8192" s="367"/>
      <c r="AL8192" s="367"/>
    </row>
    <row r="8193" spans="36:38" s="368" customFormat="1" ht="14.15" customHeight="1">
      <c r="AJ8193" s="367"/>
      <c r="AL8193" s="367"/>
    </row>
    <row r="8194" spans="36:38" s="368" customFormat="1" ht="14.15" customHeight="1">
      <c r="AJ8194" s="367"/>
      <c r="AL8194" s="367"/>
    </row>
    <row r="8195" spans="36:38" s="368" customFormat="1" ht="14.15" customHeight="1">
      <c r="AJ8195" s="367"/>
      <c r="AL8195" s="367"/>
    </row>
    <row r="8196" spans="36:38" s="368" customFormat="1" ht="14.15" customHeight="1">
      <c r="AJ8196" s="367"/>
      <c r="AL8196" s="367"/>
    </row>
    <row r="8197" spans="36:38" s="368" customFormat="1" ht="14.15" customHeight="1">
      <c r="AJ8197" s="367"/>
      <c r="AL8197" s="367"/>
    </row>
    <row r="8198" spans="36:38" s="368" customFormat="1" ht="14.15" customHeight="1">
      <c r="AJ8198" s="367"/>
      <c r="AL8198" s="367"/>
    </row>
    <row r="8199" spans="36:38" s="368" customFormat="1" ht="14.15" customHeight="1">
      <c r="AJ8199" s="367"/>
      <c r="AL8199" s="367"/>
    </row>
    <row r="8200" spans="36:38" s="368" customFormat="1" ht="14.15" customHeight="1">
      <c r="AJ8200" s="367"/>
      <c r="AL8200" s="367"/>
    </row>
    <row r="8201" spans="36:38" s="368" customFormat="1" ht="14.15" customHeight="1">
      <c r="AJ8201" s="367"/>
      <c r="AL8201" s="367"/>
    </row>
    <row r="8202" spans="36:38" s="368" customFormat="1" ht="14.15" customHeight="1">
      <c r="AJ8202" s="367"/>
      <c r="AL8202" s="367"/>
    </row>
    <row r="8203" spans="36:38" s="368" customFormat="1" ht="14.15" customHeight="1">
      <c r="AJ8203" s="367"/>
      <c r="AL8203" s="367"/>
    </row>
    <row r="8204" spans="36:38" s="368" customFormat="1" ht="14.15" customHeight="1">
      <c r="AJ8204" s="367"/>
      <c r="AL8204" s="367"/>
    </row>
    <row r="8205" spans="36:38" s="368" customFormat="1" ht="14.15" customHeight="1">
      <c r="AJ8205" s="367"/>
      <c r="AL8205" s="367"/>
    </row>
    <row r="8206" spans="36:38" s="368" customFormat="1" ht="14.15" customHeight="1">
      <c r="AJ8206" s="367"/>
      <c r="AL8206" s="367"/>
    </row>
    <row r="8207" spans="36:38" s="368" customFormat="1" ht="14.15" customHeight="1">
      <c r="AJ8207" s="367"/>
      <c r="AL8207" s="367"/>
    </row>
    <row r="8208" spans="36:38" s="368" customFormat="1" ht="14.15" customHeight="1">
      <c r="AJ8208" s="367"/>
      <c r="AL8208" s="367"/>
    </row>
    <row r="8209" spans="36:38" s="368" customFormat="1" ht="14.15" customHeight="1">
      <c r="AJ8209" s="367"/>
      <c r="AL8209" s="367"/>
    </row>
    <row r="8210" spans="36:38" s="368" customFormat="1" ht="14.15" customHeight="1">
      <c r="AJ8210" s="367"/>
      <c r="AL8210" s="367"/>
    </row>
    <row r="8211" spans="36:38" s="368" customFormat="1" ht="14.15" customHeight="1">
      <c r="AJ8211" s="367"/>
      <c r="AL8211" s="367"/>
    </row>
    <row r="8212" spans="36:38" s="368" customFormat="1" ht="14.15" customHeight="1">
      <c r="AJ8212" s="367"/>
      <c r="AL8212" s="367"/>
    </row>
    <row r="8213" spans="36:38" s="368" customFormat="1" ht="14.15" customHeight="1">
      <c r="AJ8213" s="367"/>
      <c r="AL8213" s="367"/>
    </row>
    <row r="8214" spans="36:38" s="368" customFormat="1" ht="14.15" customHeight="1">
      <c r="AJ8214" s="367"/>
      <c r="AL8214" s="367"/>
    </row>
    <row r="8215" spans="36:38" s="368" customFormat="1" ht="14.15" customHeight="1">
      <c r="AJ8215" s="367"/>
      <c r="AL8215" s="367"/>
    </row>
    <row r="8216" spans="36:38" s="368" customFormat="1" ht="14.15" customHeight="1">
      <c r="AJ8216" s="367"/>
      <c r="AL8216" s="367"/>
    </row>
    <row r="8217" spans="36:38" s="368" customFormat="1" ht="14.15" customHeight="1">
      <c r="AJ8217" s="367"/>
      <c r="AL8217" s="367"/>
    </row>
    <row r="8218" spans="36:38" s="368" customFormat="1" ht="14.15" customHeight="1">
      <c r="AJ8218" s="367"/>
      <c r="AL8218" s="367"/>
    </row>
    <row r="8219" spans="36:38" s="368" customFormat="1" ht="14.15" customHeight="1">
      <c r="AJ8219" s="367"/>
      <c r="AL8219" s="367"/>
    </row>
    <row r="8220" spans="36:38" s="368" customFormat="1" ht="14.15" customHeight="1">
      <c r="AJ8220" s="367"/>
      <c r="AL8220" s="367"/>
    </row>
    <row r="8221" spans="36:38" s="368" customFormat="1" ht="14.15" customHeight="1">
      <c r="AJ8221" s="367"/>
      <c r="AL8221" s="367"/>
    </row>
    <row r="8222" spans="36:38" s="368" customFormat="1" ht="14.15" customHeight="1">
      <c r="AJ8222" s="367"/>
      <c r="AL8222" s="367"/>
    </row>
    <row r="8223" spans="36:38" s="368" customFormat="1" ht="14.15" customHeight="1">
      <c r="AJ8223" s="367"/>
      <c r="AL8223" s="367"/>
    </row>
    <row r="8224" spans="36:38" s="368" customFormat="1" ht="14.15" customHeight="1">
      <c r="AJ8224" s="367"/>
      <c r="AL8224" s="367"/>
    </row>
    <row r="8225" spans="36:38" s="368" customFormat="1" ht="14.15" customHeight="1">
      <c r="AJ8225" s="367"/>
      <c r="AL8225" s="367"/>
    </row>
    <row r="8226" spans="36:38" s="368" customFormat="1" ht="14.15" customHeight="1">
      <c r="AJ8226" s="367"/>
      <c r="AL8226" s="367"/>
    </row>
    <row r="8227" spans="36:38" s="368" customFormat="1" ht="14.15" customHeight="1">
      <c r="AJ8227" s="367"/>
      <c r="AL8227" s="367"/>
    </row>
    <row r="8228" spans="36:38" s="368" customFormat="1" ht="14.15" customHeight="1">
      <c r="AJ8228" s="367"/>
      <c r="AL8228" s="367"/>
    </row>
    <row r="8229" spans="36:38" s="368" customFormat="1" ht="14.15" customHeight="1">
      <c r="AJ8229" s="367"/>
      <c r="AL8229" s="367"/>
    </row>
    <row r="8230" spans="36:38" s="368" customFormat="1" ht="14.15" customHeight="1">
      <c r="AJ8230" s="367"/>
      <c r="AL8230" s="367"/>
    </row>
    <row r="8231" spans="36:38" s="368" customFormat="1" ht="14.15" customHeight="1">
      <c r="AJ8231" s="367"/>
      <c r="AL8231" s="367"/>
    </row>
    <row r="8232" spans="36:38" s="368" customFormat="1" ht="14.15" customHeight="1">
      <c r="AJ8232" s="367"/>
      <c r="AL8232" s="367"/>
    </row>
    <row r="8233" spans="36:38" s="368" customFormat="1" ht="14.15" customHeight="1">
      <c r="AJ8233" s="367"/>
      <c r="AL8233" s="367"/>
    </row>
    <row r="8234" spans="36:38" s="368" customFormat="1" ht="14.15" customHeight="1">
      <c r="AJ8234" s="367"/>
      <c r="AL8234" s="367"/>
    </row>
    <row r="8235" spans="36:38" s="368" customFormat="1" ht="14.15" customHeight="1">
      <c r="AJ8235" s="367"/>
      <c r="AL8235" s="367"/>
    </row>
    <row r="8236" spans="36:38" s="368" customFormat="1" ht="14.15" customHeight="1">
      <c r="AJ8236" s="367"/>
      <c r="AL8236" s="367"/>
    </row>
    <row r="8237" spans="36:38" s="368" customFormat="1" ht="14.15" customHeight="1">
      <c r="AJ8237" s="367"/>
      <c r="AL8237" s="367"/>
    </row>
    <row r="8238" spans="36:38" s="368" customFormat="1" ht="14.15" customHeight="1">
      <c r="AJ8238" s="367"/>
      <c r="AL8238" s="367"/>
    </row>
    <row r="8239" spans="36:38" s="368" customFormat="1" ht="14.15" customHeight="1">
      <c r="AJ8239" s="367"/>
      <c r="AL8239" s="367"/>
    </row>
    <row r="8240" spans="36:38" s="368" customFormat="1" ht="14.15" customHeight="1">
      <c r="AJ8240" s="367"/>
      <c r="AL8240" s="367"/>
    </row>
    <row r="8241" spans="36:38" s="368" customFormat="1" ht="14.15" customHeight="1">
      <c r="AJ8241" s="367"/>
      <c r="AL8241" s="367"/>
    </row>
    <row r="8242" spans="36:38" s="368" customFormat="1" ht="14.15" customHeight="1">
      <c r="AJ8242" s="367"/>
      <c r="AL8242" s="367"/>
    </row>
    <row r="8243" spans="36:38" s="368" customFormat="1" ht="14.15" customHeight="1">
      <c r="AJ8243" s="367"/>
      <c r="AL8243" s="367"/>
    </row>
    <row r="8244" spans="36:38" s="368" customFormat="1" ht="14.15" customHeight="1">
      <c r="AJ8244" s="367"/>
      <c r="AL8244" s="367"/>
    </row>
    <row r="8245" spans="36:38" s="368" customFormat="1" ht="14.15" customHeight="1">
      <c r="AJ8245" s="367"/>
      <c r="AL8245" s="367"/>
    </row>
    <row r="8246" spans="36:38" s="368" customFormat="1" ht="14.15" customHeight="1">
      <c r="AJ8246" s="367"/>
      <c r="AL8246" s="367"/>
    </row>
    <row r="8247" spans="36:38" s="368" customFormat="1" ht="14.15" customHeight="1">
      <c r="AJ8247" s="367"/>
      <c r="AL8247" s="367"/>
    </row>
    <row r="8248" spans="36:38" s="368" customFormat="1" ht="14.15" customHeight="1">
      <c r="AJ8248" s="367"/>
      <c r="AL8248" s="367"/>
    </row>
    <row r="8249" spans="36:38" s="368" customFormat="1" ht="14.15" customHeight="1">
      <c r="AJ8249" s="367"/>
      <c r="AL8249" s="367"/>
    </row>
    <row r="8250" spans="36:38" s="368" customFormat="1" ht="14.15" customHeight="1">
      <c r="AJ8250" s="367"/>
      <c r="AL8250" s="367"/>
    </row>
    <row r="8251" spans="36:38" s="368" customFormat="1" ht="14.15" customHeight="1">
      <c r="AJ8251" s="367"/>
      <c r="AL8251" s="367"/>
    </row>
    <row r="8252" spans="36:38" s="368" customFormat="1" ht="14.15" customHeight="1">
      <c r="AJ8252" s="367"/>
      <c r="AL8252" s="367"/>
    </row>
    <row r="8253" spans="36:38" s="368" customFormat="1" ht="14.15" customHeight="1">
      <c r="AJ8253" s="367"/>
      <c r="AL8253" s="367"/>
    </row>
    <row r="8254" spans="36:38" s="368" customFormat="1" ht="14.15" customHeight="1">
      <c r="AJ8254" s="367"/>
      <c r="AL8254" s="367"/>
    </row>
    <row r="8255" spans="36:38" s="368" customFormat="1" ht="14.15" customHeight="1">
      <c r="AJ8255" s="367"/>
      <c r="AL8255" s="367"/>
    </row>
    <row r="8256" spans="36:38" s="368" customFormat="1" ht="14.15" customHeight="1">
      <c r="AJ8256" s="367"/>
      <c r="AL8256" s="367"/>
    </row>
    <row r="8257" spans="36:38" s="368" customFormat="1" ht="14.15" customHeight="1">
      <c r="AJ8257" s="367"/>
      <c r="AL8257" s="367"/>
    </row>
    <row r="8258" spans="36:38" s="368" customFormat="1" ht="14.15" customHeight="1">
      <c r="AJ8258" s="367"/>
      <c r="AL8258" s="367"/>
    </row>
    <row r="8259" spans="36:38" s="368" customFormat="1" ht="14.15" customHeight="1">
      <c r="AJ8259" s="367"/>
      <c r="AL8259" s="367"/>
    </row>
    <row r="8260" spans="36:38" s="368" customFormat="1" ht="14.15" customHeight="1">
      <c r="AJ8260" s="367"/>
      <c r="AL8260" s="367"/>
    </row>
    <row r="8261" spans="36:38" s="368" customFormat="1" ht="14.15" customHeight="1">
      <c r="AJ8261" s="367"/>
      <c r="AL8261" s="367"/>
    </row>
    <row r="8262" spans="36:38" s="368" customFormat="1" ht="14.15" customHeight="1">
      <c r="AJ8262" s="367"/>
      <c r="AL8262" s="367"/>
    </row>
    <row r="8263" spans="36:38" s="368" customFormat="1" ht="14.15" customHeight="1">
      <c r="AJ8263" s="367"/>
      <c r="AL8263" s="367"/>
    </row>
    <row r="8264" spans="36:38" s="368" customFormat="1" ht="14.15" customHeight="1">
      <c r="AJ8264" s="367"/>
      <c r="AL8264" s="367"/>
    </row>
    <row r="8265" spans="36:38" s="368" customFormat="1" ht="14.15" customHeight="1">
      <c r="AJ8265" s="367"/>
      <c r="AL8265" s="367"/>
    </row>
    <row r="8266" spans="36:38" s="368" customFormat="1" ht="14.15" customHeight="1">
      <c r="AJ8266" s="367"/>
      <c r="AL8266" s="367"/>
    </row>
    <row r="8267" spans="36:38" s="368" customFormat="1" ht="14.15" customHeight="1">
      <c r="AJ8267" s="367"/>
      <c r="AL8267" s="367"/>
    </row>
    <row r="8268" spans="36:38" s="368" customFormat="1" ht="14.15" customHeight="1">
      <c r="AJ8268" s="367"/>
      <c r="AL8268" s="367"/>
    </row>
    <row r="8269" spans="36:38" s="368" customFormat="1" ht="14.15" customHeight="1">
      <c r="AJ8269" s="367"/>
      <c r="AL8269" s="367"/>
    </row>
    <row r="8270" spans="36:38" s="368" customFormat="1" ht="14.15" customHeight="1">
      <c r="AJ8270" s="367"/>
      <c r="AL8270" s="367"/>
    </row>
    <row r="8271" spans="36:38" s="368" customFormat="1" ht="14.15" customHeight="1">
      <c r="AJ8271" s="367"/>
      <c r="AL8271" s="367"/>
    </row>
    <row r="8272" spans="36:38" s="368" customFormat="1" ht="14.15" customHeight="1">
      <c r="AJ8272" s="367"/>
      <c r="AL8272" s="367"/>
    </row>
    <row r="8273" spans="36:38" s="368" customFormat="1" ht="14.15" customHeight="1">
      <c r="AJ8273" s="367"/>
      <c r="AL8273" s="367"/>
    </row>
    <row r="8274" spans="36:38" s="368" customFormat="1" ht="14.15" customHeight="1">
      <c r="AJ8274" s="367"/>
      <c r="AL8274" s="367"/>
    </row>
    <row r="8275" spans="36:38" s="368" customFormat="1" ht="14.15" customHeight="1">
      <c r="AJ8275" s="367"/>
      <c r="AL8275" s="367"/>
    </row>
    <row r="8276" spans="36:38" s="368" customFormat="1" ht="14.15" customHeight="1">
      <c r="AJ8276" s="367"/>
      <c r="AL8276" s="367"/>
    </row>
    <row r="8277" spans="36:38" s="368" customFormat="1" ht="14.15" customHeight="1">
      <c r="AJ8277" s="367"/>
      <c r="AL8277" s="367"/>
    </row>
    <row r="8278" spans="36:38" s="368" customFormat="1" ht="14.15" customHeight="1">
      <c r="AJ8278" s="367"/>
      <c r="AL8278" s="367"/>
    </row>
    <row r="8279" spans="36:38" s="368" customFormat="1" ht="14.15" customHeight="1">
      <c r="AJ8279" s="367"/>
      <c r="AL8279" s="367"/>
    </row>
    <row r="8280" spans="36:38" s="368" customFormat="1" ht="14.15" customHeight="1">
      <c r="AJ8280" s="367"/>
      <c r="AL8280" s="367"/>
    </row>
    <row r="8281" spans="36:38" s="368" customFormat="1" ht="14.15" customHeight="1">
      <c r="AJ8281" s="367"/>
      <c r="AL8281" s="367"/>
    </row>
    <row r="8282" spans="36:38" s="368" customFormat="1" ht="14.15" customHeight="1">
      <c r="AJ8282" s="367"/>
      <c r="AL8282" s="367"/>
    </row>
    <row r="8283" spans="36:38" s="368" customFormat="1" ht="14.15" customHeight="1">
      <c r="AJ8283" s="367"/>
      <c r="AL8283" s="367"/>
    </row>
    <row r="8284" spans="36:38" s="368" customFormat="1" ht="14.15" customHeight="1">
      <c r="AJ8284" s="367"/>
      <c r="AL8284" s="367"/>
    </row>
    <row r="8285" spans="36:38" s="368" customFormat="1" ht="14.15" customHeight="1">
      <c r="AJ8285" s="367"/>
      <c r="AL8285" s="367"/>
    </row>
    <row r="8286" spans="36:38" s="368" customFormat="1" ht="14.15" customHeight="1">
      <c r="AJ8286" s="367"/>
      <c r="AL8286" s="367"/>
    </row>
    <row r="8287" spans="36:38" s="368" customFormat="1" ht="14.15" customHeight="1">
      <c r="AJ8287" s="367"/>
      <c r="AL8287" s="367"/>
    </row>
    <row r="8288" spans="36:38" s="368" customFormat="1" ht="14.15" customHeight="1">
      <c r="AJ8288" s="367"/>
      <c r="AL8288" s="367"/>
    </row>
    <row r="8289" spans="36:38" s="368" customFormat="1" ht="14.15" customHeight="1">
      <c r="AJ8289" s="367"/>
      <c r="AL8289" s="367"/>
    </row>
    <row r="8290" spans="36:38" s="368" customFormat="1" ht="14.15" customHeight="1">
      <c r="AJ8290" s="367"/>
      <c r="AL8290" s="367"/>
    </row>
    <row r="8291" spans="36:38" s="368" customFormat="1" ht="14.15" customHeight="1">
      <c r="AJ8291" s="367"/>
      <c r="AL8291" s="367"/>
    </row>
    <row r="8292" spans="36:38" s="368" customFormat="1" ht="14.15" customHeight="1">
      <c r="AJ8292" s="367"/>
      <c r="AL8292" s="367"/>
    </row>
    <row r="8293" spans="36:38" s="368" customFormat="1" ht="14.15" customHeight="1">
      <c r="AJ8293" s="367"/>
      <c r="AL8293" s="367"/>
    </row>
    <row r="8294" spans="36:38" s="368" customFormat="1" ht="14.15" customHeight="1">
      <c r="AJ8294" s="367"/>
      <c r="AL8294" s="367"/>
    </row>
    <row r="8295" spans="36:38" s="368" customFormat="1" ht="14.15" customHeight="1">
      <c r="AJ8295" s="367"/>
      <c r="AL8295" s="367"/>
    </row>
    <row r="8296" spans="36:38" s="368" customFormat="1" ht="14.15" customHeight="1">
      <c r="AJ8296" s="367"/>
      <c r="AL8296" s="367"/>
    </row>
    <row r="8297" spans="36:38" s="368" customFormat="1" ht="14.15" customHeight="1">
      <c r="AJ8297" s="367"/>
      <c r="AL8297" s="367"/>
    </row>
    <row r="8298" spans="36:38" s="368" customFormat="1" ht="14.15" customHeight="1">
      <c r="AJ8298" s="367"/>
      <c r="AL8298" s="367"/>
    </row>
    <row r="8299" spans="36:38" s="368" customFormat="1" ht="14.15" customHeight="1">
      <c r="AJ8299" s="367"/>
      <c r="AL8299" s="367"/>
    </row>
    <row r="8300" spans="36:38" s="368" customFormat="1" ht="14.15" customHeight="1">
      <c r="AJ8300" s="367"/>
      <c r="AL8300" s="367"/>
    </row>
    <row r="8301" spans="36:38" s="368" customFormat="1" ht="14.15" customHeight="1">
      <c r="AJ8301" s="367"/>
      <c r="AL8301" s="367"/>
    </row>
    <row r="8302" spans="36:38" s="368" customFormat="1" ht="14.15" customHeight="1">
      <c r="AJ8302" s="367"/>
      <c r="AL8302" s="367"/>
    </row>
    <row r="8303" spans="36:38" s="368" customFormat="1" ht="14.15" customHeight="1">
      <c r="AJ8303" s="367"/>
      <c r="AL8303" s="367"/>
    </row>
    <row r="8304" spans="36:38" s="368" customFormat="1" ht="14.15" customHeight="1">
      <c r="AJ8304" s="367"/>
      <c r="AL8304" s="367"/>
    </row>
    <row r="8305" spans="36:38" s="368" customFormat="1" ht="14.15" customHeight="1">
      <c r="AJ8305" s="367"/>
      <c r="AL8305" s="367"/>
    </row>
    <row r="8306" spans="36:38" s="368" customFormat="1" ht="14.15" customHeight="1">
      <c r="AJ8306" s="367"/>
      <c r="AL8306" s="367"/>
    </row>
    <row r="8307" spans="36:38" s="368" customFormat="1" ht="14.15" customHeight="1">
      <c r="AJ8307" s="367"/>
      <c r="AL8307" s="367"/>
    </row>
    <row r="8308" spans="36:38" s="368" customFormat="1" ht="14.15" customHeight="1">
      <c r="AJ8308" s="367"/>
      <c r="AL8308" s="367"/>
    </row>
    <row r="8309" spans="36:38" s="368" customFormat="1" ht="14.15" customHeight="1">
      <c r="AJ8309" s="367"/>
      <c r="AL8309" s="367"/>
    </row>
    <row r="8310" spans="36:38" s="368" customFormat="1" ht="14.15" customHeight="1">
      <c r="AJ8310" s="367"/>
      <c r="AL8310" s="367"/>
    </row>
    <row r="8311" spans="36:38" s="368" customFormat="1" ht="14.15" customHeight="1">
      <c r="AJ8311" s="367"/>
      <c r="AL8311" s="367"/>
    </row>
    <row r="8312" spans="36:38" s="368" customFormat="1" ht="14.15" customHeight="1">
      <c r="AJ8312" s="367"/>
      <c r="AL8312" s="367"/>
    </row>
    <row r="8313" spans="36:38" s="368" customFormat="1" ht="14.15" customHeight="1">
      <c r="AJ8313" s="367"/>
      <c r="AL8313" s="367"/>
    </row>
    <row r="8314" spans="36:38" s="368" customFormat="1" ht="14.15" customHeight="1">
      <c r="AJ8314" s="367"/>
      <c r="AL8314" s="367"/>
    </row>
    <row r="8315" spans="36:38" s="368" customFormat="1" ht="14.15" customHeight="1">
      <c r="AJ8315" s="367"/>
      <c r="AL8315" s="367"/>
    </row>
    <row r="8316" spans="36:38" s="368" customFormat="1" ht="14.15" customHeight="1">
      <c r="AJ8316" s="367"/>
      <c r="AL8316" s="367"/>
    </row>
    <row r="8317" spans="36:38" s="368" customFormat="1" ht="14.15" customHeight="1">
      <c r="AJ8317" s="367"/>
      <c r="AL8317" s="367"/>
    </row>
    <row r="8318" spans="36:38" s="368" customFormat="1" ht="14.15" customHeight="1">
      <c r="AJ8318" s="367"/>
      <c r="AL8318" s="367"/>
    </row>
    <row r="8319" spans="36:38" s="368" customFormat="1" ht="14.15" customHeight="1">
      <c r="AJ8319" s="367"/>
      <c r="AL8319" s="367"/>
    </row>
    <row r="8320" spans="36:38" s="368" customFormat="1" ht="14.15" customHeight="1">
      <c r="AJ8320" s="367"/>
      <c r="AL8320" s="367"/>
    </row>
    <row r="8321" spans="36:38" s="368" customFormat="1" ht="14.15" customHeight="1">
      <c r="AJ8321" s="367"/>
      <c r="AL8321" s="367"/>
    </row>
    <row r="8322" spans="36:38" s="368" customFormat="1" ht="14.15" customHeight="1">
      <c r="AJ8322" s="367"/>
      <c r="AL8322" s="367"/>
    </row>
    <row r="8323" spans="36:38" s="368" customFormat="1" ht="14.15" customHeight="1">
      <c r="AJ8323" s="367"/>
      <c r="AL8323" s="367"/>
    </row>
    <row r="8324" spans="36:38" s="368" customFormat="1" ht="14.15" customHeight="1">
      <c r="AJ8324" s="367"/>
      <c r="AL8324" s="367"/>
    </row>
    <row r="8325" spans="36:38" s="368" customFormat="1" ht="14.15" customHeight="1">
      <c r="AJ8325" s="367"/>
      <c r="AL8325" s="367"/>
    </row>
    <row r="8326" spans="36:38" s="368" customFormat="1" ht="14.15" customHeight="1">
      <c r="AJ8326" s="367"/>
      <c r="AL8326" s="367"/>
    </row>
    <row r="8327" spans="36:38" s="368" customFormat="1" ht="14.15" customHeight="1">
      <c r="AJ8327" s="367"/>
      <c r="AL8327" s="367"/>
    </row>
    <row r="8328" spans="36:38" s="368" customFormat="1" ht="14.15" customHeight="1">
      <c r="AJ8328" s="367"/>
      <c r="AL8328" s="367"/>
    </row>
    <row r="8329" spans="36:38" s="368" customFormat="1" ht="14.15" customHeight="1">
      <c r="AJ8329" s="367"/>
      <c r="AL8329" s="367"/>
    </row>
    <row r="8330" spans="36:38" s="368" customFormat="1" ht="14.15" customHeight="1">
      <c r="AJ8330" s="367"/>
      <c r="AL8330" s="367"/>
    </row>
    <row r="8331" spans="36:38" s="368" customFormat="1" ht="14.15" customHeight="1">
      <c r="AJ8331" s="367"/>
      <c r="AL8331" s="367"/>
    </row>
    <row r="8332" spans="36:38" s="368" customFormat="1" ht="14.15" customHeight="1">
      <c r="AJ8332" s="367"/>
      <c r="AL8332" s="367"/>
    </row>
    <row r="8333" spans="36:38" s="368" customFormat="1" ht="14.15" customHeight="1">
      <c r="AJ8333" s="367"/>
      <c r="AL8333" s="367"/>
    </row>
    <row r="8334" spans="36:38" s="368" customFormat="1" ht="14.15" customHeight="1">
      <c r="AJ8334" s="367"/>
      <c r="AL8334" s="367"/>
    </row>
    <row r="8335" spans="36:38" s="368" customFormat="1" ht="14.15" customHeight="1">
      <c r="AJ8335" s="367"/>
      <c r="AL8335" s="367"/>
    </row>
    <row r="8336" spans="36:38" s="368" customFormat="1" ht="14.15" customHeight="1">
      <c r="AJ8336" s="367"/>
      <c r="AL8336" s="367"/>
    </row>
    <row r="8337" spans="36:38" s="368" customFormat="1" ht="14.15" customHeight="1">
      <c r="AJ8337" s="367"/>
      <c r="AL8337" s="367"/>
    </row>
    <row r="8338" spans="36:38" s="368" customFormat="1" ht="14.15" customHeight="1">
      <c r="AJ8338" s="367"/>
      <c r="AL8338" s="367"/>
    </row>
    <row r="8339" spans="36:38" s="368" customFormat="1" ht="14.15" customHeight="1">
      <c r="AJ8339" s="367"/>
      <c r="AL8339" s="367"/>
    </row>
    <row r="8340" spans="36:38" s="368" customFormat="1" ht="14.15" customHeight="1">
      <c r="AJ8340" s="367"/>
      <c r="AL8340" s="367"/>
    </row>
    <row r="8341" spans="36:38" s="368" customFormat="1" ht="14.15" customHeight="1">
      <c r="AJ8341" s="367"/>
      <c r="AL8341" s="367"/>
    </row>
    <row r="8342" spans="36:38" s="368" customFormat="1" ht="14.15" customHeight="1">
      <c r="AJ8342" s="367"/>
      <c r="AL8342" s="367"/>
    </row>
    <row r="8343" spans="36:38" s="368" customFormat="1" ht="14.15" customHeight="1">
      <c r="AJ8343" s="367"/>
      <c r="AL8343" s="367"/>
    </row>
    <row r="8344" spans="36:38" s="368" customFormat="1" ht="14.15" customHeight="1">
      <c r="AJ8344" s="367"/>
      <c r="AL8344" s="367"/>
    </row>
    <row r="8345" spans="36:38" s="368" customFormat="1" ht="14.15" customHeight="1">
      <c r="AJ8345" s="367"/>
      <c r="AL8345" s="367"/>
    </row>
    <row r="8346" spans="36:38" s="368" customFormat="1" ht="14.15" customHeight="1">
      <c r="AJ8346" s="367"/>
      <c r="AL8346" s="367"/>
    </row>
    <row r="8347" spans="36:38" s="368" customFormat="1" ht="14.15" customHeight="1">
      <c r="AJ8347" s="367"/>
      <c r="AL8347" s="367"/>
    </row>
    <row r="8348" spans="36:38" s="368" customFormat="1" ht="14.15" customHeight="1">
      <c r="AJ8348" s="367"/>
      <c r="AL8348" s="367"/>
    </row>
    <row r="8349" spans="36:38" s="368" customFormat="1" ht="14.15" customHeight="1">
      <c r="AJ8349" s="367"/>
      <c r="AL8349" s="367"/>
    </row>
    <row r="8350" spans="36:38" s="368" customFormat="1" ht="14.15" customHeight="1">
      <c r="AJ8350" s="367"/>
      <c r="AL8350" s="367"/>
    </row>
    <row r="8351" spans="36:38" s="368" customFormat="1" ht="14.15" customHeight="1">
      <c r="AJ8351" s="367"/>
      <c r="AL8351" s="367"/>
    </row>
    <row r="8352" spans="36:38" s="368" customFormat="1" ht="14.15" customHeight="1">
      <c r="AJ8352" s="367"/>
      <c r="AL8352" s="367"/>
    </row>
    <row r="8353" spans="36:38" s="368" customFormat="1" ht="14.15" customHeight="1">
      <c r="AJ8353" s="367"/>
      <c r="AL8353" s="367"/>
    </row>
    <row r="8354" spans="36:38" s="368" customFormat="1" ht="14.15" customHeight="1">
      <c r="AJ8354" s="367"/>
      <c r="AL8354" s="367"/>
    </row>
    <row r="8355" spans="36:38" s="368" customFormat="1" ht="14.15" customHeight="1">
      <c r="AJ8355" s="367"/>
      <c r="AL8355" s="367"/>
    </row>
    <row r="8356" spans="36:38" s="368" customFormat="1" ht="14.15" customHeight="1">
      <c r="AJ8356" s="367"/>
      <c r="AL8356" s="367"/>
    </row>
    <row r="8357" spans="36:38" s="368" customFormat="1" ht="14.15" customHeight="1">
      <c r="AJ8357" s="367"/>
      <c r="AL8357" s="367"/>
    </row>
    <row r="8358" spans="36:38" s="368" customFormat="1" ht="14.15" customHeight="1">
      <c r="AJ8358" s="367"/>
      <c r="AL8358" s="367"/>
    </row>
    <row r="8359" spans="36:38" s="368" customFormat="1" ht="14.15" customHeight="1">
      <c r="AJ8359" s="367"/>
      <c r="AL8359" s="367"/>
    </row>
    <row r="8360" spans="36:38" s="368" customFormat="1" ht="14.15" customHeight="1">
      <c r="AJ8360" s="367"/>
      <c r="AL8360" s="367"/>
    </row>
    <row r="8361" spans="36:38" s="368" customFormat="1" ht="14.15" customHeight="1">
      <c r="AJ8361" s="367"/>
      <c r="AL8361" s="367"/>
    </row>
    <row r="8362" spans="36:38" s="368" customFormat="1" ht="14.15" customHeight="1">
      <c r="AJ8362" s="367"/>
      <c r="AL8362" s="367"/>
    </row>
    <row r="8363" spans="36:38" s="368" customFormat="1" ht="14.15" customHeight="1">
      <c r="AJ8363" s="367"/>
      <c r="AL8363" s="367"/>
    </row>
    <row r="8364" spans="36:38" s="368" customFormat="1" ht="14.15" customHeight="1">
      <c r="AJ8364" s="367"/>
      <c r="AL8364" s="367"/>
    </row>
    <row r="8365" spans="36:38" s="368" customFormat="1" ht="14.15" customHeight="1">
      <c r="AJ8365" s="367"/>
      <c r="AL8365" s="367"/>
    </row>
    <row r="8366" spans="36:38" s="368" customFormat="1" ht="14.15" customHeight="1">
      <c r="AJ8366" s="367"/>
      <c r="AL8366" s="367"/>
    </row>
    <row r="8367" spans="36:38" s="368" customFormat="1" ht="14.15" customHeight="1">
      <c r="AJ8367" s="367"/>
      <c r="AL8367" s="367"/>
    </row>
    <row r="8368" spans="36:38" s="368" customFormat="1" ht="14.15" customHeight="1">
      <c r="AJ8368" s="367"/>
      <c r="AL8368" s="367"/>
    </row>
    <row r="8369" spans="36:38" s="368" customFormat="1" ht="14.15" customHeight="1">
      <c r="AJ8369" s="367"/>
      <c r="AL8369" s="367"/>
    </row>
    <row r="8370" spans="36:38" s="368" customFormat="1" ht="14.15" customHeight="1">
      <c r="AJ8370" s="367"/>
      <c r="AL8370" s="367"/>
    </row>
    <row r="8371" spans="36:38" s="368" customFormat="1" ht="14.15" customHeight="1">
      <c r="AJ8371" s="367"/>
      <c r="AL8371" s="367"/>
    </row>
    <row r="8372" spans="36:38" s="368" customFormat="1" ht="14.15" customHeight="1">
      <c r="AJ8372" s="367"/>
      <c r="AL8372" s="367"/>
    </row>
    <row r="8373" spans="36:38" s="368" customFormat="1" ht="14.15" customHeight="1">
      <c r="AJ8373" s="367"/>
      <c r="AL8373" s="367"/>
    </row>
    <row r="8374" spans="36:38" s="368" customFormat="1" ht="14.15" customHeight="1">
      <c r="AJ8374" s="367"/>
      <c r="AL8374" s="367"/>
    </row>
    <row r="8375" spans="36:38" s="368" customFormat="1" ht="14.15" customHeight="1">
      <c r="AJ8375" s="367"/>
      <c r="AL8375" s="367"/>
    </row>
    <row r="8376" spans="36:38" s="368" customFormat="1" ht="14.15" customHeight="1">
      <c r="AJ8376" s="367"/>
      <c r="AL8376" s="367"/>
    </row>
    <row r="8377" spans="36:38" s="368" customFormat="1" ht="14.15" customHeight="1">
      <c r="AJ8377" s="367"/>
      <c r="AL8377" s="367"/>
    </row>
    <row r="8378" spans="36:38" s="368" customFormat="1" ht="14.15" customHeight="1">
      <c r="AJ8378" s="367"/>
      <c r="AL8378" s="367"/>
    </row>
    <row r="8379" spans="36:38" s="368" customFormat="1" ht="14.15" customHeight="1">
      <c r="AJ8379" s="367"/>
      <c r="AL8379" s="367"/>
    </row>
    <row r="8380" spans="36:38" s="368" customFormat="1" ht="14.15" customHeight="1">
      <c r="AJ8380" s="367"/>
      <c r="AL8380" s="367"/>
    </row>
    <row r="8381" spans="36:38" s="368" customFormat="1" ht="14.15" customHeight="1">
      <c r="AJ8381" s="367"/>
      <c r="AL8381" s="367"/>
    </row>
    <row r="8382" spans="36:38" s="368" customFormat="1" ht="14.15" customHeight="1">
      <c r="AJ8382" s="367"/>
      <c r="AL8382" s="367"/>
    </row>
    <row r="8383" spans="36:38" s="368" customFormat="1" ht="14.15" customHeight="1">
      <c r="AJ8383" s="367"/>
      <c r="AL8383" s="367"/>
    </row>
    <row r="8384" spans="36:38" s="368" customFormat="1" ht="14.15" customHeight="1">
      <c r="AJ8384" s="367"/>
      <c r="AL8384" s="367"/>
    </row>
    <row r="8385" spans="36:38" s="368" customFormat="1" ht="14.15" customHeight="1">
      <c r="AJ8385" s="367"/>
      <c r="AL8385" s="367"/>
    </row>
    <row r="8386" spans="36:38" s="368" customFormat="1" ht="14.15" customHeight="1">
      <c r="AJ8386" s="367"/>
      <c r="AL8386" s="367"/>
    </row>
    <row r="8387" spans="36:38" s="368" customFormat="1" ht="14.15" customHeight="1">
      <c r="AJ8387" s="367"/>
      <c r="AL8387" s="367"/>
    </row>
    <row r="8388" spans="36:38" s="368" customFormat="1" ht="14.15" customHeight="1">
      <c r="AJ8388" s="367"/>
      <c r="AL8388" s="367"/>
    </row>
    <row r="8389" spans="36:38" s="368" customFormat="1" ht="14.15" customHeight="1">
      <c r="AJ8389" s="367"/>
      <c r="AL8389" s="367"/>
    </row>
    <row r="8390" spans="36:38" s="368" customFormat="1" ht="14.15" customHeight="1">
      <c r="AJ8390" s="367"/>
      <c r="AL8390" s="367"/>
    </row>
    <row r="8391" spans="36:38" s="368" customFormat="1" ht="14.15" customHeight="1">
      <c r="AJ8391" s="367"/>
      <c r="AL8391" s="367"/>
    </row>
    <row r="8392" spans="36:38" s="368" customFormat="1" ht="14.15" customHeight="1">
      <c r="AJ8392" s="367"/>
      <c r="AL8392" s="367"/>
    </row>
    <row r="8393" spans="36:38" s="368" customFormat="1" ht="14.15" customHeight="1">
      <c r="AJ8393" s="367"/>
      <c r="AL8393" s="367"/>
    </row>
    <row r="8394" spans="36:38" s="368" customFormat="1" ht="14.15" customHeight="1">
      <c r="AJ8394" s="367"/>
      <c r="AL8394" s="367"/>
    </row>
    <row r="8395" spans="36:38" s="368" customFormat="1" ht="14.15" customHeight="1">
      <c r="AJ8395" s="367"/>
      <c r="AL8395" s="367"/>
    </row>
    <row r="8396" spans="36:38" s="368" customFormat="1" ht="14.15" customHeight="1">
      <c r="AJ8396" s="367"/>
      <c r="AL8396" s="367"/>
    </row>
    <row r="8397" spans="36:38" s="368" customFormat="1" ht="14.15" customHeight="1">
      <c r="AJ8397" s="367"/>
      <c r="AL8397" s="367"/>
    </row>
    <row r="8398" spans="36:38" s="368" customFormat="1" ht="14.15" customHeight="1">
      <c r="AJ8398" s="367"/>
      <c r="AL8398" s="367"/>
    </row>
    <row r="8399" spans="36:38" s="368" customFormat="1" ht="14.15" customHeight="1">
      <c r="AJ8399" s="367"/>
      <c r="AL8399" s="367"/>
    </row>
    <row r="8400" spans="36:38" s="368" customFormat="1" ht="14.15" customHeight="1">
      <c r="AJ8400" s="367"/>
      <c r="AL8400" s="367"/>
    </row>
    <row r="8401" spans="36:38" s="368" customFormat="1" ht="14.15" customHeight="1">
      <c r="AJ8401" s="367"/>
      <c r="AL8401" s="367"/>
    </row>
    <row r="8402" spans="36:38" s="368" customFormat="1" ht="14.15" customHeight="1">
      <c r="AJ8402" s="367"/>
      <c r="AL8402" s="367"/>
    </row>
    <row r="8403" spans="36:38" s="368" customFormat="1" ht="14.15" customHeight="1">
      <c r="AJ8403" s="367"/>
      <c r="AL8403" s="367"/>
    </row>
    <row r="8404" spans="36:38" s="368" customFormat="1" ht="14.15" customHeight="1">
      <c r="AJ8404" s="367"/>
      <c r="AL8404" s="367"/>
    </row>
    <row r="8405" spans="36:38" s="368" customFormat="1" ht="14.15" customHeight="1">
      <c r="AJ8405" s="367"/>
      <c r="AL8405" s="367"/>
    </row>
    <row r="8406" spans="36:38" s="368" customFormat="1" ht="14.15" customHeight="1">
      <c r="AJ8406" s="367"/>
      <c r="AL8406" s="367"/>
    </row>
    <row r="8407" spans="36:38" s="368" customFormat="1" ht="14.15" customHeight="1">
      <c r="AJ8407" s="367"/>
      <c r="AL8407" s="367"/>
    </row>
    <row r="8408" spans="36:38" s="368" customFormat="1" ht="14.15" customHeight="1">
      <c r="AJ8408" s="367"/>
      <c r="AL8408" s="367"/>
    </row>
    <row r="8409" spans="36:38" s="368" customFormat="1" ht="14.15" customHeight="1">
      <c r="AJ8409" s="367"/>
      <c r="AL8409" s="367"/>
    </row>
    <row r="8410" spans="36:38" s="368" customFormat="1" ht="14.15" customHeight="1">
      <c r="AJ8410" s="367"/>
      <c r="AL8410" s="367"/>
    </row>
    <row r="8411" spans="36:38" s="368" customFormat="1" ht="14.15" customHeight="1">
      <c r="AJ8411" s="367"/>
      <c r="AL8411" s="367"/>
    </row>
    <row r="8412" spans="36:38" s="368" customFormat="1" ht="14.15" customHeight="1">
      <c r="AJ8412" s="367"/>
      <c r="AL8412" s="367"/>
    </row>
    <row r="8413" spans="36:38" s="368" customFormat="1" ht="14.15" customHeight="1">
      <c r="AJ8413" s="367"/>
      <c r="AL8413" s="367"/>
    </row>
    <row r="8414" spans="36:38" s="368" customFormat="1" ht="14.15" customHeight="1">
      <c r="AJ8414" s="367"/>
      <c r="AL8414" s="367"/>
    </row>
    <row r="8415" spans="36:38" s="368" customFormat="1" ht="14.15" customHeight="1">
      <c r="AJ8415" s="367"/>
      <c r="AL8415" s="367"/>
    </row>
    <row r="8416" spans="36:38" s="368" customFormat="1" ht="14.15" customHeight="1">
      <c r="AJ8416" s="367"/>
      <c r="AL8416" s="367"/>
    </row>
    <row r="8417" spans="36:38" s="368" customFormat="1" ht="14.15" customHeight="1">
      <c r="AJ8417" s="367"/>
      <c r="AL8417" s="367"/>
    </row>
    <row r="8418" spans="36:38" s="368" customFormat="1" ht="14.15" customHeight="1">
      <c r="AJ8418" s="367"/>
      <c r="AL8418" s="367"/>
    </row>
    <row r="8419" spans="36:38" s="368" customFormat="1" ht="14.15" customHeight="1">
      <c r="AJ8419" s="367"/>
      <c r="AL8419" s="367"/>
    </row>
    <row r="8420" spans="36:38" s="368" customFormat="1" ht="14.15" customHeight="1">
      <c r="AJ8420" s="367"/>
      <c r="AL8420" s="367"/>
    </row>
    <row r="8421" spans="36:38" s="368" customFormat="1" ht="14.15" customHeight="1">
      <c r="AJ8421" s="367"/>
      <c r="AL8421" s="367"/>
    </row>
    <row r="8422" spans="36:38" s="368" customFormat="1" ht="14.15" customHeight="1">
      <c r="AJ8422" s="367"/>
      <c r="AL8422" s="367"/>
    </row>
    <row r="8423" spans="36:38" s="368" customFormat="1" ht="14.15" customHeight="1">
      <c r="AJ8423" s="367"/>
      <c r="AL8423" s="367"/>
    </row>
    <row r="8424" spans="36:38" s="368" customFormat="1" ht="14.15" customHeight="1">
      <c r="AJ8424" s="367"/>
      <c r="AL8424" s="367"/>
    </row>
    <row r="8425" spans="36:38" s="368" customFormat="1" ht="14.15" customHeight="1">
      <c r="AJ8425" s="367"/>
      <c r="AL8425" s="367"/>
    </row>
    <row r="8426" spans="36:38" s="368" customFormat="1" ht="14.15" customHeight="1">
      <c r="AJ8426" s="367"/>
      <c r="AL8426" s="367"/>
    </row>
    <row r="8427" spans="36:38" s="368" customFormat="1" ht="14.15" customHeight="1">
      <c r="AJ8427" s="367"/>
      <c r="AL8427" s="367"/>
    </row>
    <row r="8428" spans="36:38" s="368" customFormat="1" ht="14.15" customHeight="1">
      <c r="AJ8428" s="367"/>
      <c r="AL8428" s="367"/>
    </row>
    <row r="8429" spans="36:38" s="368" customFormat="1" ht="14.15" customHeight="1">
      <c r="AJ8429" s="367"/>
      <c r="AL8429" s="367"/>
    </row>
    <row r="8430" spans="36:38" s="368" customFormat="1" ht="14.15" customHeight="1">
      <c r="AJ8430" s="367"/>
      <c r="AL8430" s="367"/>
    </row>
    <row r="8431" spans="36:38" s="368" customFormat="1" ht="14.15" customHeight="1">
      <c r="AJ8431" s="367"/>
      <c r="AL8431" s="367"/>
    </row>
    <row r="8432" spans="36:38" s="368" customFormat="1" ht="14.15" customHeight="1">
      <c r="AJ8432" s="367"/>
      <c r="AL8432" s="367"/>
    </row>
    <row r="8433" spans="36:38" s="368" customFormat="1" ht="14.15" customHeight="1">
      <c r="AJ8433" s="367"/>
      <c r="AL8433" s="367"/>
    </row>
    <row r="8434" spans="36:38" s="368" customFormat="1" ht="14.15" customHeight="1">
      <c r="AJ8434" s="367"/>
      <c r="AL8434" s="367"/>
    </row>
    <row r="8435" spans="36:38" s="368" customFormat="1" ht="14.15" customHeight="1">
      <c r="AJ8435" s="367"/>
      <c r="AL8435" s="367"/>
    </row>
    <row r="8436" spans="36:38" s="368" customFormat="1" ht="14.15" customHeight="1">
      <c r="AJ8436" s="367"/>
      <c r="AL8436" s="367"/>
    </row>
    <row r="8437" spans="36:38" s="368" customFormat="1" ht="14.15" customHeight="1">
      <c r="AJ8437" s="367"/>
      <c r="AL8437" s="367"/>
    </row>
    <row r="8438" spans="36:38" s="368" customFormat="1" ht="14.15" customHeight="1">
      <c r="AJ8438" s="367"/>
      <c r="AL8438" s="367"/>
    </row>
    <row r="8439" spans="36:38" s="368" customFormat="1" ht="14.15" customHeight="1">
      <c r="AJ8439" s="367"/>
      <c r="AL8439" s="367"/>
    </row>
    <row r="8440" spans="36:38" s="368" customFormat="1" ht="14.15" customHeight="1">
      <c r="AJ8440" s="367"/>
      <c r="AL8440" s="367"/>
    </row>
    <row r="8441" spans="36:38" s="368" customFormat="1" ht="14.15" customHeight="1">
      <c r="AJ8441" s="367"/>
      <c r="AL8441" s="367"/>
    </row>
    <row r="8442" spans="36:38" s="368" customFormat="1" ht="14.15" customHeight="1">
      <c r="AJ8442" s="367"/>
      <c r="AL8442" s="367"/>
    </row>
    <row r="8443" spans="36:38" s="368" customFormat="1" ht="14.15" customHeight="1">
      <c r="AJ8443" s="367"/>
      <c r="AL8443" s="367"/>
    </row>
    <row r="8444" spans="36:38" s="368" customFormat="1" ht="14.15" customHeight="1">
      <c r="AJ8444" s="367"/>
      <c r="AL8444" s="367"/>
    </row>
    <row r="8445" spans="36:38" s="368" customFormat="1" ht="14.15" customHeight="1">
      <c r="AJ8445" s="367"/>
      <c r="AL8445" s="367"/>
    </row>
    <row r="8446" spans="36:38" s="368" customFormat="1" ht="14.15" customHeight="1">
      <c r="AJ8446" s="367"/>
      <c r="AL8446" s="367"/>
    </row>
    <row r="8447" spans="36:38" s="368" customFormat="1" ht="14.15" customHeight="1">
      <c r="AJ8447" s="367"/>
      <c r="AL8447" s="367"/>
    </row>
    <row r="8448" spans="36:38" s="368" customFormat="1" ht="14.15" customHeight="1">
      <c r="AJ8448" s="367"/>
      <c r="AL8448" s="367"/>
    </row>
    <row r="8449" spans="36:38" s="368" customFormat="1" ht="14.15" customHeight="1">
      <c r="AJ8449" s="367"/>
      <c r="AL8449" s="367"/>
    </row>
    <row r="8450" spans="36:38" s="368" customFormat="1" ht="14.15" customHeight="1">
      <c r="AJ8450" s="367"/>
      <c r="AL8450" s="367"/>
    </row>
    <row r="8451" spans="36:38" s="368" customFormat="1" ht="14.15" customHeight="1">
      <c r="AJ8451" s="367"/>
      <c r="AL8451" s="367"/>
    </row>
    <row r="8452" spans="36:38" s="368" customFormat="1" ht="14.15" customHeight="1">
      <c r="AJ8452" s="367"/>
      <c r="AL8452" s="367"/>
    </row>
    <row r="8453" spans="36:38" s="368" customFormat="1" ht="14.15" customHeight="1">
      <c r="AJ8453" s="367"/>
      <c r="AL8453" s="367"/>
    </row>
    <row r="8454" spans="36:38" s="368" customFormat="1" ht="14.15" customHeight="1">
      <c r="AJ8454" s="367"/>
      <c r="AL8454" s="367"/>
    </row>
    <row r="8455" spans="36:38" s="368" customFormat="1" ht="14.15" customHeight="1">
      <c r="AJ8455" s="367"/>
      <c r="AL8455" s="367"/>
    </row>
    <row r="8456" spans="36:38" s="368" customFormat="1" ht="14.15" customHeight="1">
      <c r="AJ8456" s="367"/>
      <c r="AL8456" s="367"/>
    </row>
    <row r="8457" spans="36:38" s="368" customFormat="1" ht="14.15" customHeight="1">
      <c r="AJ8457" s="367"/>
      <c r="AL8457" s="367"/>
    </row>
    <row r="8458" spans="36:38" s="368" customFormat="1" ht="14.15" customHeight="1">
      <c r="AJ8458" s="367"/>
      <c r="AL8458" s="367"/>
    </row>
    <row r="8459" spans="36:38" s="368" customFormat="1" ht="14.15" customHeight="1">
      <c r="AJ8459" s="367"/>
      <c r="AL8459" s="367"/>
    </row>
    <row r="8460" spans="36:38" s="368" customFormat="1" ht="14.15" customHeight="1">
      <c r="AJ8460" s="367"/>
      <c r="AL8460" s="367"/>
    </row>
    <row r="8461" spans="36:38" s="368" customFormat="1" ht="14.15" customHeight="1">
      <c r="AJ8461" s="367"/>
      <c r="AL8461" s="367"/>
    </row>
    <row r="8462" spans="36:38" s="368" customFormat="1" ht="14.15" customHeight="1">
      <c r="AJ8462" s="367"/>
      <c r="AL8462" s="367"/>
    </row>
    <row r="8463" spans="36:38" s="368" customFormat="1" ht="14.15" customHeight="1">
      <c r="AJ8463" s="367"/>
      <c r="AL8463" s="367"/>
    </row>
    <row r="8464" spans="36:38" s="368" customFormat="1" ht="14.15" customHeight="1">
      <c r="AJ8464" s="367"/>
      <c r="AL8464" s="367"/>
    </row>
    <row r="8465" spans="36:38" s="368" customFormat="1" ht="14.15" customHeight="1">
      <c r="AJ8465" s="367"/>
      <c r="AL8465" s="367"/>
    </row>
    <row r="8466" spans="36:38" s="368" customFormat="1" ht="14.15" customHeight="1">
      <c r="AJ8466" s="367"/>
      <c r="AL8466" s="367"/>
    </row>
    <row r="8467" spans="36:38" s="368" customFormat="1" ht="14.15" customHeight="1">
      <c r="AJ8467" s="367"/>
      <c r="AL8467" s="367"/>
    </row>
    <row r="8468" spans="36:38" s="368" customFormat="1" ht="14.15" customHeight="1">
      <c r="AJ8468" s="367"/>
      <c r="AL8468" s="367"/>
    </row>
    <row r="8469" spans="36:38" s="368" customFormat="1" ht="14.15" customHeight="1">
      <c r="AJ8469" s="367"/>
      <c r="AL8469" s="367"/>
    </row>
    <row r="8470" spans="36:38" s="368" customFormat="1" ht="14.15" customHeight="1">
      <c r="AJ8470" s="367"/>
      <c r="AL8470" s="367"/>
    </row>
    <row r="8471" spans="36:38" s="368" customFormat="1" ht="14.15" customHeight="1">
      <c r="AJ8471" s="367"/>
      <c r="AL8471" s="367"/>
    </row>
    <row r="8472" spans="36:38" s="368" customFormat="1" ht="14.15" customHeight="1">
      <c r="AJ8472" s="367"/>
      <c r="AL8472" s="367"/>
    </row>
    <row r="8473" spans="36:38" s="368" customFormat="1" ht="14.15" customHeight="1">
      <c r="AJ8473" s="367"/>
      <c r="AL8473" s="367"/>
    </row>
    <row r="8474" spans="36:38" s="368" customFormat="1" ht="14.15" customHeight="1">
      <c r="AJ8474" s="367"/>
      <c r="AL8474" s="367"/>
    </row>
    <row r="8475" spans="36:38" s="368" customFormat="1" ht="14.15" customHeight="1">
      <c r="AJ8475" s="367"/>
      <c r="AL8475" s="367"/>
    </row>
    <row r="8476" spans="36:38" s="368" customFormat="1" ht="14.15" customHeight="1">
      <c r="AJ8476" s="367"/>
      <c r="AL8476" s="367"/>
    </row>
    <row r="8477" spans="36:38" s="368" customFormat="1" ht="14.15" customHeight="1">
      <c r="AJ8477" s="367"/>
      <c r="AL8477" s="367"/>
    </row>
    <row r="8478" spans="36:38" s="368" customFormat="1" ht="14.15" customHeight="1">
      <c r="AJ8478" s="367"/>
      <c r="AL8478" s="367"/>
    </row>
    <row r="8479" spans="36:38" s="368" customFormat="1" ht="14.15" customHeight="1">
      <c r="AJ8479" s="367"/>
      <c r="AL8479" s="367"/>
    </row>
    <row r="8480" spans="36:38" s="368" customFormat="1" ht="14.15" customHeight="1">
      <c r="AJ8480" s="367"/>
      <c r="AL8480" s="367"/>
    </row>
    <row r="8481" spans="36:38" s="368" customFormat="1" ht="14.15" customHeight="1">
      <c r="AJ8481" s="367"/>
      <c r="AL8481" s="367"/>
    </row>
    <row r="8482" spans="36:38" s="368" customFormat="1" ht="14.15" customHeight="1">
      <c r="AJ8482" s="367"/>
      <c r="AL8482" s="367"/>
    </row>
    <row r="8483" spans="36:38" s="368" customFormat="1" ht="14.15" customHeight="1">
      <c r="AJ8483" s="367"/>
      <c r="AL8483" s="367"/>
    </row>
    <row r="8484" spans="36:38" s="368" customFormat="1" ht="14.15" customHeight="1">
      <c r="AJ8484" s="367"/>
      <c r="AL8484" s="367"/>
    </row>
    <row r="8485" spans="36:38" s="368" customFormat="1" ht="14.15" customHeight="1">
      <c r="AJ8485" s="367"/>
      <c r="AL8485" s="367"/>
    </row>
    <row r="8486" spans="36:38" s="368" customFormat="1" ht="14.15" customHeight="1">
      <c r="AJ8486" s="367"/>
      <c r="AL8486" s="367"/>
    </row>
    <row r="8487" spans="36:38" s="368" customFormat="1" ht="14.15" customHeight="1">
      <c r="AJ8487" s="367"/>
      <c r="AL8487" s="367"/>
    </row>
    <row r="8488" spans="36:38" s="368" customFormat="1" ht="14.15" customHeight="1">
      <c r="AJ8488" s="367"/>
      <c r="AL8488" s="367"/>
    </row>
    <row r="8489" spans="36:38" s="368" customFormat="1" ht="14.15" customHeight="1">
      <c r="AJ8489" s="367"/>
      <c r="AL8489" s="367"/>
    </row>
    <row r="8490" spans="36:38" s="368" customFormat="1" ht="14.15" customHeight="1">
      <c r="AJ8490" s="367"/>
      <c r="AL8490" s="367"/>
    </row>
    <row r="8491" spans="36:38" s="368" customFormat="1" ht="14.15" customHeight="1">
      <c r="AJ8491" s="367"/>
      <c r="AL8491" s="367"/>
    </row>
    <row r="8492" spans="36:38" s="368" customFormat="1" ht="14.15" customHeight="1">
      <c r="AJ8492" s="367"/>
      <c r="AL8492" s="367"/>
    </row>
    <row r="8493" spans="36:38" s="368" customFormat="1" ht="14.15" customHeight="1">
      <c r="AJ8493" s="367"/>
      <c r="AL8493" s="367"/>
    </row>
    <row r="8494" spans="36:38" s="368" customFormat="1" ht="14.15" customHeight="1">
      <c r="AJ8494" s="367"/>
      <c r="AL8494" s="367"/>
    </row>
    <row r="8495" spans="36:38" s="368" customFormat="1" ht="14.15" customHeight="1">
      <c r="AJ8495" s="367"/>
      <c r="AL8495" s="367"/>
    </row>
    <row r="8496" spans="36:38" s="368" customFormat="1" ht="14.15" customHeight="1">
      <c r="AJ8496" s="367"/>
      <c r="AL8496" s="367"/>
    </row>
    <row r="8497" spans="36:38" s="368" customFormat="1" ht="14.15" customHeight="1">
      <c r="AJ8497" s="367"/>
      <c r="AL8497" s="367"/>
    </row>
    <row r="8498" spans="36:38" s="368" customFormat="1" ht="14.15" customHeight="1">
      <c r="AJ8498" s="367"/>
      <c r="AL8498" s="367"/>
    </row>
    <row r="8499" spans="36:38" s="368" customFormat="1" ht="14.15" customHeight="1">
      <c r="AJ8499" s="367"/>
      <c r="AL8499" s="367"/>
    </row>
    <row r="8500" spans="36:38" s="368" customFormat="1" ht="14.15" customHeight="1">
      <c r="AJ8500" s="367"/>
      <c r="AL8500" s="367"/>
    </row>
    <row r="8501" spans="36:38" s="368" customFormat="1" ht="14.15" customHeight="1">
      <c r="AJ8501" s="367"/>
      <c r="AL8501" s="367"/>
    </row>
    <row r="8502" spans="36:38" s="368" customFormat="1" ht="14.15" customHeight="1">
      <c r="AJ8502" s="367"/>
      <c r="AL8502" s="367"/>
    </row>
    <row r="8503" spans="36:38" s="368" customFormat="1" ht="14.15" customHeight="1">
      <c r="AJ8503" s="367"/>
      <c r="AL8503" s="367"/>
    </row>
    <row r="8504" spans="36:38" s="368" customFormat="1" ht="14.15" customHeight="1">
      <c r="AJ8504" s="367"/>
      <c r="AL8504" s="367"/>
    </row>
    <row r="8505" spans="36:38" s="368" customFormat="1" ht="14.15" customHeight="1">
      <c r="AJ8505" s="367"/>
      <c r="AL8505" s="367"/>
    </row>
    <row r="8506" spans="36:38" s="368" customFormat="1" ht="14.15" customHeight="1">
      <c r="AJ8506" s="367"/>
      <c r="AL8506" s="367"/>
    </row>
    <row r="8507" spans="36:38" s="368" customFormat="1" ht="14.15" customHeight="1">
      <c r="AJ8507" s="367"/>
      <c r="AL8507" s="367"/>
    </row>
    <row r="8508" spans="36:38" s="368" customFormat="1" ht="14.15" customHeight="1">
      <c r="AJ8508" s="367"/>
      <c r="AL8508" s="367"/>
    </row>
    <row r="8509" spans="36:38" s="368" customFormat="1" ht="14.15" customHeight="1">
      <c r="AJ8509" s="367"/>
      <c r="AL8509" s="367"/>
    </row>
    <row r="8510" spans="36:38" s="368" customFormat="1" ht="14.15" customHeight="1">
      <c r="AJ8510" s="367"/>
      <c r="AL8510" s="367"/>
    </row>
    <row r="8511" spans="36:38" s="368" customFormat="1" ht="14.15" customHeight="1">
      <c r="AJ8511" s="367"/>
      <c r="AL8511" s="367"/>
    </row>
    <row r="8512" spans="36:38" s="368" customFormat="1" ht="14.15" customHeight="1">
      <c r="AJ8512" s="367"/>
      <c r="AL8512" s="367"/>
    </row>
    <row r="8513" spans="36:38" s="368" customFormat="1" ht="14.15" customHeight="1">
      <c r="AJ8513" s="367"/>
      <c r="AL8513" s="367"/>
    </row>
    <row r="8514" spans="36:38" s="368" customFormat="1" ht="14.15" customHeight="1">
      <c r="AJ8514" s="367"/>
      <c r="AL8514" s="367"/>
    </row>
    <row r="8515" spans="36:38" s="368" customFormat="1" ht="14.15" customHeight="1">
      <c r="AJ8515" s="367"/>
      <c r="AL8515" s="367"/>
    </row>
    <row r="8516" spans="36:38" s="368" customFormat="1" ht="14.15" customHeight="1">
      <c r="AJ8516" s="367"/>
      <c r="AL8516" s="367"/>
    </row>
    <row r="8517" spans="36:38" s="368" customFormat="1" ht="14.15" customHeight="1">
      <c r="AJ8517" s="367"/>
      <c r="AL8517" s="367"/>
    </row>
    <row r="8518" spans="36:38" s="368" customFormat="1" ht="14.15" customHeight="1">
      <c r="AJ8518" s="367"/>
      <c r="AL8518" s="367"/>
    </row>
    <row r="8519" spans="36:38" s="368" customFormat="1" ht="14.15" customHeight="1">
      <c r="AJ8519" s="367"/>
      <c r="AL8519" s="367"/>
    </row>
    <row r="8520" spans="36:38" s="368" customFormat="1" ht="14.15" customHeight="1">
      <c r="AJ8520" s="367"/>
      <c r="AL8520" s="367"/>
    </row>
    <row r="8521" spans="36:38" s="368" customFormat="1" ht="14.15" customHeight="1">
      <c r="AJ8521" s="367"/>
      <c r="AL8521" s="367"/>
    </row>
    <row r="8522" spans="36:38" s="368" customFormat="1" ht="14.15" customHeight="1">
      <c r="AJ8522" s="367"/>
      <c r="AL8522" s="367"/>
    </row>
    <row r="8523" spans="36:38" s="368" customFormat="1" ht="14.15" customHeight="1">
      <c r="AJ8523" s="367"/>
      <c r="AL8523" s="367"/>
    </row>
    <row r="8524" spans="36:38" s="368" customFormat="1" ht="14.15" customHeight="1">
      <c r="AJ8524" s="367"/>
      <c r="AL8524" s="367"/>
    </row>
    <row r="8525" spans="36:38" s="368" customFormat="1" ht="14.15" customHeight="1">
      <c r="AJ8525" s="367"/>
      <c r="AL8525" s="367"/>
    </row>
    <row r="8526" spans="36:38" s="368" customFormat="1" ht="14.15" customHeight="1">
      <c r="AJ8526" s="367"/>
      <c r="AL8526" s="367"/>
    </row>
    <row r="8527" spans="36:38" s="368" customFormat="1" ht="14.15" customHeight="1">
      <c r="AJ8527" s="367"/>
      <c r="AL8527" s="367"/>
    </row>
    <row r="8528" spans="36:38" s="368" customFormat="1" ht="14.15" customHeight="1">
      <c r="AJ8528" s="367"/>
      <c r="AL8528" s="367"/>
    </row>
    <row r="8529" spans="36:38" s="368" customFormat="1" ht="14.15" customHeight="1">
      <c r="AJ8529" s="367"/>
      <c r="AL8529" s="367"/>
    </row>
    <row r="8530" spans="36:38" s="368" customFormat="1" ht="14.15" customHeight="1">
      <c r="AJ8530" s="367"/>
      <c r="AL8530" s="367"/>
    </row>
    <row r="8531" spans="36:38" s="368" customFormat="1" ht="14.15" customHeight="1">
      <c r="AJ8531" s="367"/>
      <c r="AL8531" s="367"/>
    </row>
    <row r="8532" spans="36:38" s="368" customFormat="1" ht="14.15" customHeight="1">
      <c r="AJ8532" s="367"/>
      <c r="AL8532" s="367"/>
    </row>
    <row r="8533" spans="36:38" s="368" customFormat="1" ht="14.15" customHeight="1">
      <c r="AJ8533" s="367"/>
      <c r="AL8533" s="367"/>
    </row>
    <row r="8534" spans="36:38" s="368" customFormat="1" ht="14.15" customHeight="1">
      <c r="AJ8534" s="367"/>
      <c r="AL8534" s="367"/>
    </row>
    <row r="8535" spans="36:38" s="368" customFormat="1" ht="14.15" customHeight="1">
      <c r="AJ8535" s="367"/>
      <c r="AL8535" s="367"/>
    </row>
    <row r="8536" spans="36:38" s="368" customFormat="1" ht="14.15" customHeight="1">
      <c r="AJ8536" s="367"/>
      <c r="AL8536" s="367"/>
    </row>
    <row r="8537" spans="36:38" s="368" customFormat="1" ht="14.15" customHeight="1">
      <c r="AJ8537" s="367"/>
      <c r="AL8537" s="367"/>
    </row>
    <row r="8538" spans="36:38" s="368" customFormat="1" ht="14.15" customHeight="1">
      <c r="AJ8538" s="367"/>
      <c r="AL8538" s="367"/>
    </row>
    <row r="8539" spans="36:38" s="368" customFormat="1" ht="14.15" customHeight="1">
      <c r="AJ8539" s="367"/>
      <c r="AL8539" s="367"/>
    </row>
    <row r="8540" spans="36:38" s="368" customFormat="1" ht="14.15" customHeight="1">
      <c r="AJ8540" s="367"/>
      <c r="AL8540" s="367"/>
    </row>
    <row r="8541" spans="36:38" s="368" customFormat="1" ht="14.15" customHeight="1">
      <c r="AJ8541" s="367"/>
      <c r="AL8541" s="367"/>
    </row>
    <row r="8542" spans="36:38" s="368" customFormat="1" ht="14.15" customHeight="1">
      <c r="AJ8542" s="367"/>
      <c r="AL8542" s="367"/>
    </row>
    <row r="8543" spans="36:38" s="368" customFormat="1" ht="14.15" customHeight="1">
      <c r="AJ8543" s="367"/>
      <c r="AL8543" s="367"/>
    </row>
    <row r="8544" spans="36:38" s="368" customFormat="1" ht="14.15" customHeight="1">
      <c r="AJ8544" s="367"/>
      <c r="AL8544" s="367"/>
    </row>
    <row r="8545" spans="36:38" s="368" customFormat="1" ht="14.15" customHeight="1">
      <c r="AJ8545" s="367"/>
      <c r="AL8545" s="367"/>
    </row>
    <row r="8546" spans="36:38" s="368" customFormat="1" ht="14.15" customHeight="1">
      <c r="AJ8546" s="367"/>
      <c r="AL8546" s="367"/>
    </row>
    <row r="8547" spans="36:38" s="368" customFormat="1" ht="14.15" customHeight="1">
      <c r="AJ8547" s="367"/>
      <c r="AL8547" s="367"/>
    </row>
    <row r="8548" spans="36:38" s="368" customFormat="1" ht="14.15" customHeight="1">
      <c r="AJ8548" s="367"/>
      <c r="AL8548" s="367"/>
    </row>
    <row r="8549" spans="36:38" s="368" customFormat="1" ht="14.15" customHeight="1">
      <c r="AJ8549" s="367"/>
      <c r="AL8549" s="367"/>
    </row>
    <row r="8550" spans="36:38" s="368" customFormat="1" ht="14.15" customHeight="1">
      <c r="AJ8550" s="367"/>
      <c r="AL8550" s="367"/>
    </row>
    <row r="8551" spans="36:38" s="368" customFormat="1" ht="14.15" customHeight="1">
      <c r="AJ8551" s="367"/>
      <c r="AL8551" s="367"/>
    </row>
    <row r="8552" spans="36:38" s="368" customFormat="1" ht="14.15" customHeight="1">
      <c r="AJ8552" s="367"/>
      <c r="AL8552" s="367"/>
    </row>
    <row r="8553" spans="36:38" s="368" customFormat="1" ht="14.15" customHeight="1">
      <c r="AJ8553" s="367"/>
      <c r="AL8553" s="367"/>
    </row>
    <row r="8554" spans="36:38" s="368" customFormat="1" ht="14.15" customHeight="1">
      <c r="AJ8554" s="367"/>
      <c r="AL8554" s="367"/>
    </row>
    <row r="8555" spans="36:38" s="368" customFormat="1" ht="14.15" customHeight="1">
      <c r="AJ8555" s="367"/>
      <c r="AL8555" s="367"/>
    </row>
    <row r="8556" spans="36:38" s="368" customFormat="1" ht="14.15" customHeight="1">
      <c r="AJ8556" s="367"/>
      <c r="AL8556" s="367"/>
    </row>
    <row r="8557" spans="36:38" s="368" customFormat="1" ht="14.15" customHeight="1">
      <c r="AJ8557" s="367"/>
      <c r="AL8557" s="367"/>
    </row>
    <row r="8558" spans="36:38" s="368" customFormat="1" ht="14.15" customHeight="1">
      <c r="AJ8558" s="367"/>
      <c r="AL8558" s="367"/>
    </row>
    <row r="8559" spans="36:38" s="368" customFormat="1" ht="14.15" customHeight="1">
      <c r="AJ8559" s="367"/>
      <c r="AL8559" s="367"/>
    </row>
    <row r="8560" spans="36:38" s="368" customFormat="1" ht="14.15" customHeight="1">
      <c r="AJ8560" s="367"/>
      <c r="AL8560" s="367"/>
    </row>
    <row r="8561" spans="36:38" s="368" customFormat="1" ht="14.15" customHeight="1">
      <c r="AJ8561" s="367"/>
      <c r="AL8561" s="367"/>
    </row>
    <row r="8562" spans="36:38" s="368" customFormat="1" ht="14.15" customHeight="1">
      <c r="AJ8562" s="367"/>
      <c r="AL8562" s="367"/>
    </row>
    <row r="8563" spans="36:38" s="368" customFormat="1" ht="14.15" customHeight="1">
      <c r="AJ8563" s="367"/>
      <c r="AL8563" s="367"/>
    </row>
    <row r="8564" spans="36:38" s="368" customFormat="1" ht="14.15" customHeight="1">
      <c r="AJ8564" s="367"/>
      <c r="AL8564" s="367"/>
    </row>
    <row r="8565" spans="36:38" s="368" customFormat="1" ht="14.15" customHeight="1">
      <c r="AJ8565" s="367"/>
      <c r="AL8565" s="367"/>
    </row>
    <row r="8566" spans="36:38" s="368" customFormat="1" ht="14.15" customHeight="1">
      <c r="AJ8566" s="367"/>
      <c r="AL8566" s="367"/>
    </row>
    <row r="8567" spans="36:38" s="368" customFormat="1" ht="14.15" customHeight="1">
      <c r="AJ8567" s="367"/>
      <c r="AL8567" s="367"/>
    </row>
    <row r="8568" spans="36:38" s="368" customFormat="1" ht="14.15" customHeight="1">
      <c r="AJ8568" s="367"/>
      <c r="AL8568" s="367"/>
    </row>
    <row r="8569" spans="36:38" s="368" customFormat="1" ht="14.15" customHeight="1">
      <c r="AJ8569" s="367"/>
      <c r="AL8569" s="367"/>
    </row>
    <row r="8570" spans="36:38" s="368" customFormat="1" ht="14.15" customHeight="1">
      <c r="AJ8570" s="367"/>
      <c r="AL8570" s="367"/>
    </row>
    <row r="8571" spans="36:38" s="368" customFormat="1" ht="14.15" customHeight="1">
      <c r="AJ8571" s="367"/>
      <c r="AL8571" s="367"/>
    </row>
    <row r="8572" spans="36:38" s="368" customFormat="1" ht="14.15" customHeight="1">
      <c r="AJ8572" s="367"/>
      <c r="AL8572" s="367"/>
    </row>
    <row r="8573" spans="36:38" s="368" customFormat="1" ht="14.15" customHeight="1">
      <c r="AJ8573" s="367"/>
      <c r="AL8573" s="367"/>
    </row>
    <row r="8574" spans="36:38" s="368" customFormat="1" ht="14.15" customHeight="1">
      <c r="AJ8574" s="367"/>
      <c r="AL8574" s="367"/>
    </row>
    <row r="8575" spans="36:38" s="368" customFormat="1" ht="14.15" customHeight="1">
      <c r="AJ8575" s="367"/>
      <c r="AL8575" s="367"/>
    </row>
    <row r="8576" spans="36:38" s="368" customFormat="1" ht="14.15" customHeight="1">
      <c r="AJ8576" s="367"/>
      <c r="AL8576" s="367"/>
    </row>
    <row r="8577" spans="36:38" s="368" customFormat="1" ht="14.15" customHeight="1">
      <c r="AJ8577" s="367"/>
      <c r="AL8577" s="367"/>
    </row>
    <row r="8578" spans="36:38" s="368" customFormat="1" ht="14.15" customHeight="1">
      <c r="AJ8578" s="367"/>
      <c r="AL8578" s="367"/>
    </row>
    <row r="8579" spans="36:38" s="368" customFormat="1" ht="14.15" customHeight="1">
      <c r="AJ8579" s="367"/>
      <c r="AL8579" s="367"/>
    </row>
    <row r="8580" spans="36:38" s="368" customFormat="1" ht="14.15" customHeight="1">
      <c r="AJ8580" s="367"/>
      <c r="AL8580" s="367"/>
    </row>
    <row r="8581" spans="36:38" s="368" customFormat="1" ht="14.15" customHeight="1">
      <c r="AJ8581" s="367"/>
      <c r="AL8581" s="367"/>
    </row>
    <row r="8582" spans="36:38" s="368" customFormat="1" ht="14.15" customHeight="1">
      <c r="AJ8582" s="367"/>
      <c r="AL8582" s="367"/>
    </row>
    <row r="8583" spans="36:38" s="368" customFormat="1" ht="14.15" customHeight="1">
      <c r="AJ8583" s="367"/>
      <c r="AL8583" s="367"/>
    </row>
    <row r="8584" spans="36:38" s="368" customFormat="1" ht="14.15" customHeight="1">
      <c r="AJ8584" s="367"/>
      <c r="AL8584" s="367"/>
    </row>
    <row r="8585" spans="36:38" s="368" customFormat="1" ht="14.15" customHeight="1">
      <c r="AJ8585" s="367"/>
      <c r="AL8585" s="367"/>
    </row>
    <row r="8586" spans="36:38" s="368" customFormat="1" ht="14.15" customHeight="1">
      <c r="AJ8586" s="367"/>
      <c r="AL8586" s="367"/>
    </row>
    <row r="8587" spans="36:38" s="368" customFormat="1" ht="14.15" customHeight="1">
      <c r="AJ8587" s="367"/>
      <c r="AL8587" s="367"/>
    </row>
    <row r="8588" spans="36:38" s="368" customFormat="1" ht="14.15" customHeight="1">
      <c r="AJ8588" s="367"/>
      <c r="AL8588" s="367"/>
    </row>
    <row r="8589" spans="36:38" s="368" customFormat="1" ht="14.15" customHeight="1">
      <c r="AJ8589" s="367"/>
      <c r="AL8589" s="367"/>
    </row>
    <row r="8590" spans="36:38" s="368" customFormat="1" ht="14.15" customHeight="1">
      <c r="AJ8590" s="367"/>
      <c r="AL8590" s="367"/>
    </row>
    <row r="8591" spans="36:38" s="368" customFormat="1" ht="14.15" customHeight="1">
      <c r="AJ8591" s="367"/>
      <c r="AL8591" s="367"/>
    </row>
    <row r="8592" spans="36:38" s="368" customFormat="1" ht="14.15" customHeight="1">
      <c r="AJ8592" s="367"/>
      <c r="AL8592" s="367"/>
    </row>
    <row r="8593" spans="36:38" s="368" customFormat="1" ht="14.15" customHeight="1">
      <c r="AJ8593" s="367"/>
      <c r="AL8593" s="367"/>
    </row>
    <row r="8594" spans="36:38" s="368" customFormat="1" ht="14.15" customHeight="1">
      <c r="AJ8594" s="367"/>
      <c r="AL8594" s="367"/>
    </row>
    <row r="8595" spans="36:38" s="368" customFormat="1" ht="14.15" customHeight="1">
      <c r="AJ8595" s="367"/>
      <c r="AL8595" s="367"/>
    </row>
    <row r="8596" spans="36:38" s="368" customFormat="1" ht="14.15" customHeight="1">
      <c r="AJ8596" s="367"/>
      <c r="AL8596" s="367"/>
    </row>
    <row r="8597" spans="36:38" s="368" customFormat="1" ht="14.15" customHeight="1">
      <c r="AJ8597" s="367"/>
      <c r="AL8597" s="367"/>
    </row>
    <row r="8598" spans="36:38" s="368" customFormat="1" ht="14.15" customHeight="1">
      <c r="AJ8598" s="367"/>
      <c r="AL8598" s="367"/>
    </row>
    <row r="8599" spans="36:38" s="368" customFormat="1" ht="14.15" customHeight="1">
      <c r="AJ8599" s="367"/>
      <c r="AL8599" s="367"/>
    </row>
    <row r="8600" spans="36:38" s="368" customFormat="1" ht="14.15" customHeight="1">
      <c r="AJ8600" s="367"/>
      <c r="AL8600" s="367"/>
    </row>
    <row r="8601" spans="36:38" s="368" customFormat="1" ht="14.15" customHeight="1">
      <c r="AJ8601" s="367"/>
      <c r="AL8601" s="367"/>
    </row>
    <row r="8602" spans="36:38" s="368" customFormat="1" ht="14.15" customHeight="1">
      <c r="AJ8602" s="367"/>
      <c r="AL8602" s="367"/>
    </row>
    <row r="8603" spans="36:38" s="368" customFormat="1" ht="14.15" customHeight="1">
      <c r="AJ8603" s="367"/>
      <c r="AL8603" s="367"/>
    </row>
    <row r="8604" spans="36:38" s="368" customFormat="1" ht="14.15" customHeight="1">
      <c r="AJ8604" s="367"/>
      <c r="AL8604" s="367"/>
    </row>
    <row r="8605" spans="36:38" s="368" customFormat="1" ht="14.15" customHeight="1">
      <c r="AJ8605" s="367"/>
      <c r="AL8605" s="367"/>
    </row>
    <row r="8606" spans="36:38" s="368" customFormat="1" ht="14.15" customHeight="1">
      <c r="AJ8606" s="367"/>
      <c r="AL8606" s="367"/>
    </row>
    <row r="8607" spans="36:38" s="368" customFormat="1" ht="14.15" customHeight="1">
      <c r="AJ8607" s="367"/>
      <c r="AL8607" s="367"/>
    </row>
    <row r="8608" spans="36:38" s="368" customFormat="1" ht="14.15" customHeight="1">
      <c r="AJ8608" s="367"/>
      <c r="AL8608" s="367"/>
    </row>
    <row r="8609" spans="36:38" s="368" customFormat="1" ht="14.15" customHeight="1">
      <c r="AJ8609" s="367"/>
      <c r="AL8609" s="367"/>
    </row>
    <row r="8610" spans="36:38" s="368" customFormat="1" ht="14.15" customHeight="1">
      <c r="AJ8610" s="367"/>
      <c r="AL8610" s="367"/>
    </row>
    <row r="8611" spans="36:38" s="368" customFormat="1" ht="14.15" customHeight="1">
      <c r="AJ8611" s="367"/>
      <c r="AL8611" s="367"/>
    </row>
    <row r="8612" spans="36:38" s="368" customFormat="1" ht="14.15" customHeight="1">
      <c r="AJ8612" s="367"/>
      <c r="AL8612" s="367"/>
    </row>
    <row r="8613" spans="36:38" s="368" customFormat="1" ht="14.15" customHeight="1">
      <c r="AJ8613" s="367"/>
      <c r="AL8613" s="367"/>
    </row>
    <row r="8614" spans="36:38" s="368" customFormat="1" ht="14.15" customHeight="1">
      <c r="AJ8614" s="367"/>
      <c r="AL8614" s="367"/>
    </row>
    <row r="8615" spans="36:38" s="368" customFormat="1" ht="14.15" customHeight="1">
      <c r="AJ8615" s="367"/>
      <c r="AL8615" s="367"/>
    </row>
    <row r="8616" spans="36:38" s="368" customFormat="1" ht="14.15" customHeight="1">
      <c r="AJ8616" s="367"/>
      <c r="AL8616" s="367"/>
    </row>
    <row r="8617" spans="36:38" s="368" customFormat="1" ht="14.15" customHeight="1">
      <c r="AJ8617" s="367"/>
      <c r="AL8617" s="367"/>
    </row>
    <row r="8618" spans="36:38" s="368" customFormat="1" ht="14.15" customHeight="1">
      <c r="AJ8618" s="367"/>
      <c r="AL8618" s="367"/>
    </row>
    <row r="8619" spans="36:38" s="368" customFormat="1" ht="14.15" customHeight="1">
      <c r="AJ8619" s="367"/>
      <c r="AL8619" s="367"/>
    </row>
    <row r="8620" spans="36:38" s="368" customFormat="1" ht="14.15" customHeight="1">
      <c r="AJ8620" s="367"/>
      <c r="AL8620" s="367"/>
    </row>
    <row r="8621" spans="36:38" s="368" customFormat="1" ht="14.15" customHeight="1">
      <c r="AJ8621" s="367"/>
      <c r="AL8621" s="367"/>
    </row>
    <row r="8622" spans="36:38" s="368" customFormat="1" ht="14.15" customHeight="1">
      <c r="AJ8622" s="367"/>
      <c r="AL8622" s="367"/>
    </row>
    <row r="8623" spans="36:38" s="368" customFormat="1" ht="14.15" customHeight="1">
      <c r="AJ8623" s="367"/>
      <c r="AL8623" s="367"/>
    </row>
    <row r="8624" spans="36:38" s="368" customFormat="1" ht="14.15" customHeight="1">
      <c r="AJ8624" s="367"/>
      <c r="AL8624" s="367"/>
    </row>
    <row r="8625" spans="36:38" s="368" customFormat="1" ht="14.15" customHeight="1">
      <c r="AJ8625" s="367"/>
      <c r="AL8625" s="367"/>
    </row>
    <row r="8626" spans="36:38" s="368" customFormat="1" ht="14.15" customHeight="1">
      <c r="AJ8626" s="367"/>
      <c r="AL8626" s="367"/>
    </row>
    <row r="8627" spans="36:38" s="368" customFormat="1" ht="14.15" customHeight="1">
      <c r="AJ8627" s="367"/>
      <c r="AL8627" s="367"/>
    </row>
    <row r="8628" spans="36:38" s="368" customFormat="1" ht="14.15" customHeight="1">
      <c r="AJ8628" s="367"/>
      <c r="AL8628" s="367"/>
    </row>
    <row r="8629" spans="36:38" s="368" customFormat="1" ht="14.15" customHeight="1">
      <c r="AJ8629" s="367"/>
      <c r="AL8629" s="367"/>
    </row>
    <row r="8630" spans="36:38" s="368" customFormat="1" ht="14.15" customHeight="1">
      <c r="AJ8630" s="367"/>
      <c r="AL8630" s="367"/>
    </row>
    <row r="8631" spans="36:38" s="368" customFormat="1" ht="14.15" customHeight="1">
      <c r="AJ8631" s="367"/>
      <c r="AL8631" s="367"/>
    </row>
    <row r="8632" spans="36:38" s="368" customFormat="1" ht="14.15" customHeight="1">
      <c r="AJ8632" s="367"/>
      <c r="AL8632" s="367"/>
    </row>
    <row r="8633" spans="36:38" s="368" customFormat="1" ht="14.15" customHeight="1">
      <c r="AJ8633" s="367"/>
      <c r="AL8633" s="367"/>
    </row>
    <row r="8634" spans="36:38" s="368" customFormat="1" ht="14.15" customHeight="1">
      <c r="AJ8634" s="367"/>
      <c r="AL8634" s="367"/>
    </row>
    <row r="8635" spans="36:38" s="368" customFormat="1" ht="14.15" customHeight="1">
      <c r="AJ8635" s="367"/>
      <c r="AL8635" s="367"/>
    </row>
    <row r="8636" spans="36:38" s="368" customFormat="1" ht="14.15" customHeight="1">
      <c r="AJ8636" s="367"/>
      <c r="AL8636" s="367"/>
    </row>
    <row r="8637" spans="36:38" s="368" customFormat="1" ht="14.15" customHeight="1">
      <c r="AJ8637" s="367"/>
      <c r="AL8637" s="367"/>
    </row>
    <row r="8638" spans="36:38" s="368" customFormat="1" ht="14.15" customHeight="1">
      <c r="AJ8638" s="367"/>
      <c r="AL8638" s="367"/>
    </row>
    <row r="8639" spans="36:38" s="368" customFormat="1" ht="14.15" customHeight="1">
      <c r="AJ8639" s="367"/>
      <c r="AL8639" s="367"/>
    </row>
    <row r="8640" spans="36:38" s="368" customFormat="1" ht="14.15" customHeight="1">
      <c r="AJ8640" s="367"/>
      <c r="AL8640" s="367"/>
    </row>
    <row r="8641" spans="36:38" s="368" customFormat="1" ht="14.15" customHeight="1">
      <c r="AJ8641" s="367"/>
      <c r="AL8641" s="367"/>
    </row>
    <row r="8642" spans="36:38" s="368" customFormat="1" ht="14.15" customHeight="1">
      <c r="AJ8642" s="367"/>
      <c r="AL8642" s="367"/>
    </row>
    <row r="8643" spans="36:38" s="368" customFormat="1" ht="14.15" customHeight="1">
      <c r="AJ8643" s="367"/>
      <c r="AL8643" s="367"/>
    </row>
    <row r="8644" spans="36:38" s="368" customFormat="1" ht="14.15" customHeight="1">
      <c r="AJ8644" s="367"/>
      <c r="AL8644" s="367"/>
    </row>
    <row r="8645" spans="36:38" s="368" customFormat="1" ht="14.15" customHeight="1">
      <c r="AJ8645" s="367"/>
      <c r="AL8645" s="367"/>
    </row>
    <row r="8646" spans="36:38" s="368" customFormat="1" ht="14.15" customHeight="1">
      <c r="AJ8646" s="367"/>
      <c r="AL8646" s="367"/>
    </row>
    <row r="8647" spans="36:38" s="368" customFormat="1" ht="14.15" customHeight="1">
      <c r="AJ8647" s="367"/>
      <c r="AL8647" s="367"/>
    </row>
    <row r="8648" spans="36:38" s="368" customFormat="1" ht="14.15" customHeight="1">
      <c r="AJ8648" s="367"/>
      <c r="AL8648" s="367"/>
    </row>
    <row r="8649" spans="36:38" s="368" customFormat="1" ht="14.15" customHeight="1">
      <c r="AJ8649" s="367"/>
      <c r="AL8649" s="367"/>
    </row>
    <row r="8650" spans="36:38" s="368" customFormat="1" ht="14.15" customHeight="1">
      <c r="AJ8650" s="367"/>
      <c r="AL8650" s="367"/>
    </row>
    <row r="8651" spans="36:38" s="368" customFormat="1" ht="14.15" customHeight="1">
      <c r="AJ8651" s="367"/>
      <c r="AL8651" s="367"/>
    </row>
    <row r="8652" spans="36:38" s="368" customFormat="1" ht="14.15" customHeight="1">
      <c r="AJ8652" s="367"/>
      <c r="AL8652" s="367"/>
    </row>
    <row r="8653" spans="36:38" s="368" customFormat="1" ht="14.15" customHeight="1">
      <c r="AJ8653" s="367"/>
      <c r="AL8653" s="367"/>
    </row>
    <row r="8654" spans="36:38" s="368" customFormat="1" ht="14.15" customHeight="1">
      <c r="AJ8654" s="367"/>
      <c r="AL8654" s="367"/>
    </row>
    <row r="8655" spans="36:38" s="368" customFormat="1" ht="14.15" customHeight="1">
      <c r="AJ8655" s="367"/>
      <c r="AL8655" s="367"/>
    </row>
    <row r="8656" spans="36:38" s="368" customFormat="1" ht="14.15" customHeight="1">
      <c r="AJ8656" s="367"/>
      <c r="AL8656" s="367"/>
    </row>
    <row r="8657" spans="36:38" s="368" customFormat="1" ht="14.15" customHeight="1">
      <c r="AJ8657" s="367"/>
      <c r="AL8657" s="367"/>
    </row>
    <row r="8658" spans="36:38" s="368" customFormat="1" ht="14.15" customHeight="1">
      <c r="AJ8658" s="367"/>
      <c r="AL8658" s="367"/>
    </row>
    <row r="8659" spans="36:38" s="368" customFormat="1" ht="14.15" customHeight="1">
      <c r="AJ8659" s="367"/>
      <c r="AL8659" s="367"/>
    </row>
    <row r="8660" spans="36:38" s="368" customFormat="1" ht="14.15" customHeight="1">
      <c r="AJ8660" s="367"/>
      <c r="AL8660" s="367"/>
    </row>
    <row r="8661" spans="36:38" s="368" customFormat="1" ht="14.15" customHeight="1">
      <c r="AJ8661" s="367"/>
      <c r="AL8661" s="367"/>
    </row>
    <row r="8662" spans="36:38" s="368" customFormat="1" ht="14.15" customHeight="1">
      <c r="AJ8662" s="367"/>
      <c r="AL8662" s="367"/>
    </row>
    <row r="8663" spans="36:38" s="368" customFormat="1" ht="14.15" customHeight="1">
      <c r="AJ8663" s="367"/>
      <c r="AL8663" s="367"/>
    </row>
    <row r="8664" spans="36:38" s="368" customFormat="1" ht="14.15" customHeight="1">
      <c r="AJ8664" s="367"/>
      <c r="AL8664" s="367"/>
    </row>
    <row r="8665" spans="36:38" s="368" customFormat="1" ht="14.15" customHeight="1">
      <c r="AJ8665" s="367"/>
      <c r="AL8665" s="367"/>
    </row>
    <row r="8666" spans="36:38" s="368" customFormat="1" ht="14.15" customHeight="1">
      <c r="AJ8666" s="367"/>
      <c r="AL8666" s="367"/>
    </row>
    <row r="8667" spans="36:38" s="368" customFormat="1" ht="14.15" customHeight="1">
      <c r="AJ8667" s="367"/>
      <c r="AL8667" s="367"/>
    </row>
    <row r="8668" spans="36:38" s="368" customFormat="1" ht="14.15" customHeight="1">
      <c r="AJ8668" s="367"/>
      <c r="AL8668" s="367"/>
    </row>
    <row r="8669" spans="36:38" s="368" customFormat="1" ht="14.15" customHeight="1">
      <c r="AJ8669" s="367"/>
      <c r="AL8669" s="367"/>
    </row>
    <row r="8670" spans="36:38" s="368" customFormat="1" ht="14.15" customHeight="1">
      <c r="AJ8670" s="367"/>
      <c r="AL8670" s="367"/>
    </row>
    <row r="8671" spans="36:38" s="368" customFormat="1" ht="14.15" customHeight="1">
      <c r="AJ8671" s="367"/>
      <c r="AL8671" s="367"/>
    </row>
    <row r="8672" spans="36:38" s="368" customFormat="1" ht="14.15" customHeight="1">
      <c r="AJ8672" s="367"/>
      <c r="AL8672" s="367"/>
    </row>
    <row r="8673" spans="36:38" s="368" customFormat="1" ht="14.15" customHeight="1">
      <c r="AJ8673" s="367"/>
      <c r="AL8673" s="367"/>
    </row>
    <row r="8674" spans="36:38" s="368" customFormat="1" ht="14.15" customHeight="1">
      <c r="AJ8674" s="367"/>
      <c r="AL8674" s="367"/>
    </row>
    <row r="8675" spans="36:38" s="368" customFormat="1" ht="14.15" customHeight="1">
      <c r="AJ8675" s="367"/>
      <c r="AL8675" s="367"/>
    </row>
    <row r="8676" spans="36:38" s="368" customFormat="1" ht="14.15" customHeight="1">
      <c r="AJ8676" s="367"/>
      <c r="AL8676" s="367"/>
    </row>
    <row r="8677" spans="36:38" s="368" customFormat="1" ht="14.15" customHeight="1">
      <c r="AJ8677" s="367"/>
      <c r="AL8677" s="367"/>
    </row>
    <row r="8678" spans="36:38" s="368" customFormat="1" ht="14.15" customHeight="1">
      <c r="AJ8678" s="367"/>
      <c r="AL8678" s="367"/>
    </row>
    <row r="8679" spans="36:38" s="368" customFormat="1" ht="14.15" customHeight="1">
      <c r="AJ8679" s="367"/>
      <c r="AL8679" s="367"/>
    </row>
    <row r="8680" spans="36:38" s="368" customFormat="1" ht="14.15" customHeight="1">
      <c r="AJ8680" s="367"/>
      <c r="AL8680" s="367"/>
    </row>
    <row r="8681" spans="36:38" s="368" customFormat="1" ht="14.15" customHeight="1">
      <c r="AJ8681" s="367"/>
      <c r="AL8681" s="367"/>
    </row>
    <row r="8682" spans="36:38" s="368" customFormat="1" ht="14.15" customHeight="1">
      <c r="AJ8682" s="367"/>
      <c r="AL8682" s="367"/>
    </row>
    <row r="8683" spans="36:38" s="368" customFormat="1" ht="14.15" customHeight="1">
      <c r="AJ8683" s="367"/>
      <c r="AL8683" s="367"/>
    </row>
    <row r="8684" spans="36:38" s="368" customFormat="1" ht="14.15" customHeight="1">
      <c r="AJ8684" s="367"/>
      <c r="AL8684" s="367"/>
    </row>
    <row r="8685" spans="36:38" s="368" customFormat="1" ht="14.15" customHeight="1">
      <c r="AJ8685" s="367"/>
      <c r="AL8685" s="367"/>
    </row>
    <row r="8686" spans="36:38" s="368" customFormat="1" ht="14.15" customHeight="1">
      <c r="AJ8686" s="367"/>
      <c r="AL8686" s="367"/>
    </row>
    <row r="8687" spans="36:38" s="368" customFormat="1" ht="14.15" customHeight="1">
      <c r="AJ8687" s="367"/>
      <c r="AL8687" s="367"/>
    </row>
    <row r="8688" spans="36:38" s="368" customFormat="1" ht="14.15" customHeight="1">
      <c r="AJ8688" s="367"/>
      <c r="AL8688" s="367"/>
    </row>
    <row r="8689" spans="36:38" s="368" customFormat="1" ht="14.15" customHeight="1">
      <c r="AJ8689" s="367"/>
      <c r="AL8689" s="367"/>
    </row>
    <row r="8690" spans="36:38" s="368" customFormat="1" ht="14.15" customHeight="1">
      <c r="AJ8690" s="367"/>
      <c r="AL8690" s="367"/>
    </row>
    <row r="8691" spans="36:38" s="368" customFormat="1" ht="14.15" customHeight="1">
      <c r="AJ8691" s="367"/>
      <c r="AL8691" s="367"/>
    </row>
    <row r="8692" spans="36:38" s="368" customFormat="1" ht="14.15" customHeight="1">
      <c r="AJ8692" s="367"/>
      <c r="AL8692" s="367"/>
    </row>
    <row r="8693" spans="36:38" s="368" customFormat="1" ht="14.15" customHeight="1">
      <c r="AJ8693" s="367"/>
      <c r="AL8693" s="367"/>
    </row>
    <row r="8694" spans="36:38" s="368" customFormat="1" ht="14.15" customHeight="1">
      <c r="AJ8694" s="367"/>
      <c r="AL8694" s="367"/>
    </row>
    <row r="8695" spans="36:38" s="368" customFormat="1" ht="14.15" customHeight="1">
      <c r="AJ8695" s="367"/>
      <c r="AL8695" s="367"/>
    </row>
    <row r="8696" spans="36:38" s="368" customFormat="1" ht="14.15" customHeight="1">
      <c r="AJ8696" s="367"/>
      <c r="AL8696" s="367"/>
    </row>
    <row r="8697" spans="36:38" s="368" customFormat="1" ht="14.15" customHeight="1">
      <c r="AJ8697" s="367"/>
      <c r="AL8697" s="367"/>
    </row>
    <row r="8698" spans="36:38" s="368" customFormat="1" ht="14.15" customHeight="1">
      <c r="AJ8698" s="367"/>
      <c r="AL8698" s="367"/>
    </row>
    <row r="8699" spans="36:38" s="368" customFormat="1" ht="14.15" customHeight="1">
      <c r="AJ8699" s="367"/>
      <c r="AL8699" s="367"/>
    </row>
    <row r="8700" spans="36:38" s="368" customFormat="1" ht="14.15" customHeight="1">
      <c r="AJ8700" s="367"/>
      <c r="AL8700" s="367"/>
    </row>
    <row r="8701" spans="36:38" s="368" customFormat="1" ht="14.15" customHeight="1">
      <c r="AJ8701" s="367"/>
      <c r="AL8701" s="367"/>
    </row>
    <row r="8702" spans="36:38" s="368" customFormat="1" ht="14.15" customHeight="1">
      <c r="AJ8702" s="367"/>
      <c r="AL8702" s="367"/>
    </row>
    <row r="8703" spans="36:38" s="368" customFormat="1" ht="14.15" customHeight="1">
      <c r="AJ8703" s="367"/>
      <c r="AL8703" s="367"/>
    </row>
    <row r="8704" spans="36:38" s="368" customFormat="1" ht="14.15" customHeight="1">
      <c r="AJ8704" s="367"/>
      <c r="AL8704" s="367"/>
    </row>
    <row r="8705" spans="36:38" s="368" customFormat="1" ht="14.15" customHeight="1">
      <c r="AJ8705" s="367"/>
      <c r="AL8705" s="367"/>
    </row>
    <row r="8706" spans="36:38" s="368" customFormat="1" ht="14.15" customHeight="1">
      <c r="AJ8706" s="367"/>
      <c r="AL8706" s="367"/>
    </row>
    <row r="8707" spans="36:38" s="368" customFormat="1" ht="14.15" customHeight="1">
      <c r="AJ8707" s="367"/>
      <c r="AL8707" s="367"/>
    </row>
    <row r="8708" spans="36:38" s="368" customFormat="1" ht="14.15" customHeight="1">
      <c r="AJ8708" s="367"/>
      <c r="AL8708" s="367"/>
    </row>
    <row r="8709" spans="36:38" s="368" customFormat="1" ht="14.15" customHeight="1">
      <c r="AJ8709" s="367"/>
      <c r="AL8709" s="367"/>
    </row>
    <row r="8710" spans="36:38" s="368" customFormat="1" ht="14.15" customHeight="1">
      <c r="AJ8710" s="367"/>
      <c r="AL8710" s="367"/>
    </row>
    <row r="8711" spans="36:38" s="368" customFormat="1" ht="14.15" customHeight="1">
      <c r="AJ8711" s="367"/>
      <c r="AL8711" s="367"/>
    </row>
    <row r="8712" spans="36:38" s="368" customFormat="1" ht="14.15" customHeight="1">
      <c r="AJ8712" s="367"/>
      <c r="AL8712" s="367"/>
    </row>
    <row r="8713" spans="36:38" s="368" customFormat="1" ht="14.15" customHeight="1">
      <c r="AJ8713" s="367"/>
      <c r="AL8713" s="367"/>
    </row>
    <row r="8714" spans="36:38" s="368" customFormat="1" ht="14.15" customHeight="1">
      <c r="AJ8714" s="367"/>
      <c r="AL8714" s="367"/>
    </row>
    <row r="8715" spans="36:38" s="368" customFormat="1" ht="14.15" customHeight="1">
      <c r="AJ8715" s="367"/>
      <c r="AL8715" s="367"/>
    </row>
    <row r="8716" spans="36:38" s="368" customFormat="1" ht="14.15" customHeight="1">
      <c r="AJ8716" s="367"/>
      <c r="AL8716" s="367"/>
    </row>
    <row r="8717" spans="36:38" s="368" customFormat="1" ht="14.15" customHeight="1">
      <c r="AJ8717" s="367"/>
      <c r="AL8717" s="367"/>
    </row>
    <row r="8718" spans="36:38" s="368" customFormat="1" ht="14.15" customHeight="1">
      <c r="AJ8718" s="367"/>
      <c r="AL8718" s="367"/>
    </row>
    <row r="8719" spans="36:38" s="368" customFormat="1" ht="14.15" customHeight="1">
      <c r="AJ8719" s="367"/>
      <c r="AL8719" s="367"/>
    </row>
    <row r="8720" spans="36:38" s="368" customFormat="1" ht="14.15" customHeight="1">
      <c r="AJ8720" s="367"/>
      <c r="AL8720" s="367"/>
    </row>
    <row r="8721" spans="36:38" s="368" customFormat="1" ht="14.15" customHeight="1">
      <c r="AJ8721" s="367"/>
      <c r="AL8721" s="367"/>
    </row>
    <row r="8722" spans="36:38" s="368" customFormat="1" ht="14.15" customHeight="1">
      <c r="AJ8722" s="367"/>
      <c r="AL8722" s="367"/>
    </row>
    <row r="8723" spans="36:38" s="368" customFormat="1" ht="14.15" customHeight="1">
      <c r="AJ8723" s="367"/>
      <c r="AL8723" s="367"/>
    </row>
    <row r="8724" spans="36:38" s="368" customFormat="1" ht="14.15" customHeight="1">
      <c r="AJ8724" s="367"/>
      <c r="AL8724" s="367"/>
    </row>
    <row r="8725" spans="36:38" s="368" customFormat="1" ht="14.15" customHeight="1">
      <c r="AJ8725" s="367"/>
      <c r="AL8725" s="367"/>
    </row>
    <row r="8726" spans="36:38" s="368" customFormat="1" ht="14.15" customHeight="1">
      <c r="AJ8726" s="367"/>
      <c r="AL8726" s="367"/>
    </row>
    <row r="8727" spans="36:38" s="368" customFormat="1" ht="14.15" customHeight="1">
      <c r="AJ8727" s="367"/>
      <c r="AL8727" s="367"/>
    </row>
    <row r="8728" spans="36:38" s="368" customFormat="1" ht="14.15" customHeight="1">
      <c r="AJ8728" s="367"/>
      <c r="AL8728" s="367"/>
    </row>
    <row r="8729" spans="36:38" s="368" customFormat="1" ht="14.15" customHeight="1">
      <c r="AJ8729" s="367"/>
      <c r="AL8729" s="367"/>
    </row>
    <row r="8730" spans="36:38" s="368" customFormat="1" ht="14.15" customHeight="1">
      <c r="AJ8730" s="367"/>
      <c r="AL8730" s="367"/>
    </row>
    <row r="8731" spans="36:38" s="368" customFormat="1" ht="14.15" customHeight="1">
      <c r="AJ8731" s="367"/>
      <c r="AL8731" s="367"/>
    </row>
    <row r="8732" spans="36:38" s="368" customFormat="1" ht="14.15" customHeight="1">
      <c r="AJ8732" s="367"/>
      <c r="AL8732" s="367"/>
    </row>
    <row r="8733" spans="36:38" s="368" customFormat="1" ht="14.15" customHeight="1">
      <c r="AJ8733" s="367"/>
      <c r="AL8733" s="367"/>
    </row>
    <row r="8734" spans="36:38" s="368" customFormat="1" ht="14.15" customHeight="1">
      <c r="AJ8734" s="367"/>
      <c r="AL8734" s="367"/>
    </row>
    <row r="8735" spans="36:38" s="368" customFormat="1" ht="14.15" customHeight="1">
      <c r="AJ8735" s="367"/>
      <c r="AL8735" s="367"/>
    </row>
    <row r="8736" spans="36:38" s="368" customFormat="1" ht="14.15" customHeight="1">
      <c r="AJ8736" s="367"/>
      <c r="AL8736" s="367"/>
    </row>
    <row r="8737" spans="36:38" s="368" customFormat="1" ht="14.15" customHeight="1">
      <c r="AJ8737" s="367"/>
      <c r="AL8737" s="367"/>
    </row>
    <row r="8738" spans="36:38" s="368" customFormat="1" ht="14.15" customHeight="1">
      <c r="AJ8738" s="367"/>
      <c r="AL8738" s="367"/>
    </row>
    <row r="8739" spans="36:38" s="368" customFormat="1" ht="14.15" customHeight="1">
      <c r="AJ8739" s="367"/>
      <c r="AL8739" s="367"/>
    </row>
    <row r="8740" spans="36:38" s="368" customFormat="1" ht="14.15" customHeight="1">
      <c r="AJ8740" s="367"/>
      <c r="AL8740" s="367"/>
    </row>
    <row r="8741" spans="36:38" s="368" customFormat="1" ht="14.15" customHeight="1">
      <c r="AJ8741" s="367"/>
      <c r="AL8741" s="367"/>
    </row>
    <row r="8742" spans="36:38" s="368" customFormat="1" ht="14.15" customHeight="1">
      <c r="AJ8742" s="367"/>
      <c r="AL8742" s="367"/>
    </row>
    <row r="8743" spans="36:38" s="368" customFormat="1" ht="14.15" customHeight="1">
      <c r="AJ8743" s="367"/>
      <c r="AL8743" s="367"/>
    </row>
    <row r="8744" spans="36:38" s="368" customFormat="1" ht="14.15" customHeight="1">
      <c r="AJ8744" s="367"/>
      <c r="AL8744" s="367"/>
    </row>
    <row r="8745" spans="36:38" s="368" customFormat="1" ht="14.15" customHeight="1">
      <c r="AJ8745" s="367"/>
      <c r="AL8745" s="367"/>
    </row>
    <row r="8746" spans="36:38" s="368" customFormat="1" ht="14.15" customHeight="1">
      <c r="AJ8746" s="367"/>
      <c r="AL8746" s="367"/>
    </row>
    <row r="8747" spans="36:38" s="368" customFormat="1" ht="14.15" customHeight="1">
      <c r="AJ8747" s="367"/>
      <c r="AL8747" s="367"/>
    </row>
    <row r="8748" spans="36:38" s="368" customFormat="1" ht="14.15" customHeight="1">
      <c r="AJ8748" s="367"/>
      <c r="AL8748" s="367"/>
    </row>
    <row r="8749" spans="36:38" s="368" customFormat="1" ht="14.15" customHeight="1">
      <c r="AJ8749" s="367"/>
      <c r="AL8749" s="367"/>
    </row>
    <row r="8750" spans="36:38" s="368" customFormat="1" ht="14.15" customHeight="1">
      <c r="AJ8750" s="367"/>
      <c r="AL8750" s="367"/>
    </row>
    <row r="8751" spans="36:38" s="368" customFormat="1" ht="14.15" customHeight="1">
      <c r="AJ8751" s="367"/>
      <c r="AL8751" s="367"/>
    </row>
    <row r="8752" spans="36:38" s="368" customFormat="1" ht="14.15" customHeight="1">
      <c r="AJ8752" s="367"/>
      <c r="AL8752" s="367"/>
    </row>
    <row r="8753" spans="36:38" s="368" customFormat="1" ht="14.15" customHeight="1">
      <c r="AJ8753" s="367"/>
      <c r="AL8753" s="367"/>
    </row>
    <row r="8754" spans="36:38" s="368" customFormat="1" ht="14.15" customHeight="1">
      <c r="AJ8754" s="367"/>
      <c r="AL8754" s="367"/>
    </row>
    <row r="8755" spans="36:38" s="368" customFormat="1" ht="14.15" customHeight="1">
      <c r="AJ8755" s="367"/>
      <c r="AL8755" s="367"/>
    </row>
    <row r="8756" spans="36:38" s="368" customFormat="1" ht="14.15" customHeight="1">
      <c r="AJ8756" s="367"/>
      <c r="AL8756" s="367"/>
    </row>
    <row r="8757" spans="36:38" s="368" customFormat="1" ht="14.15" customHeight="1">
      <c r="AJ8757" s="367"/>
      <c r="AL8757" s="367"/>
    </row>
    <row r="8758" spans="36:38" s="368" customFormat="1" ht="14.15" customHeight="1">
      <c r="AJ8758" s="367"/>
      <c r="AL8758" s="367"/>
    </row>
    <row r="8759" spans="36:38" s="368" customFormat="1" ht="14.15" customHeight="1">
      <c r="AJ8759" s="367"/>
      <c r="AL8759" s="367"/>
    </row>
    <row r="8760" spans="36:38" s="368" customFormat="1" ht="14.15" customHeight="1">
      <c r="AJ8760" s="367"/>
      <c r="AL8760" s="367"/>
    </row>
    <row r="8761" spans="36:38" s="368" customFormat="1" ht="14.15" customHeight="1">
      <c r="AJ8761" s="367"/>
      <c r="AL8761" s="367"/>
    </row>
    <row r="8762" spans="36:38" s="368" customFormat="1" ht="14.15" customHeight="1">
      <c r="AJ8762" s="367"/>
      <c r="AL8762" s="367"/>
    </row>
    <row r="8763" spans="36:38" s="368" customFormat="1" ht="14.15" customHeight="1">
      <c r="AJ8763" s="367"/>
      <c r="AL8763" s="367"/>
    </row>
    <row r="8764" spans="36:38" s="368" customFormat="1" ht="14.15" customHeight="1">
      <c r="AJ8764" s="367"/>
      <c r="AL8764" s="367"/>
    </row>
    <row r="8765" spans="36:38" s="368" customFormat="1" ht="14.15" customHeight="1">
      <c r="AJ8765" s="367"/>
      <c r="AL8765" s="367"/>
    </row>
    <row r="8766" spans="36:38" s="368" customFormat="1" ht="14.15" customHeight="1">
      <c r="AJ8766" s="367"/>
      <c r="AL8766" s="367"/>
    </row>
    <row r="8767" spans="36:38" s="368" customFormat="1" ht="14.15" customHeight="1">
      <c r="AJ8767" s="367"/>
      <c r="AL8767" s="367"/>
    </row>
    <row r="8768" spans="36:38" s="368" customFormat="1" ht="14.15" customHeight="1">
      <c r="AJ8768" s="367"/>
      <c r="AL8768" s="367"/>
    </row>
    <row r="8769" spans="36:38" s="368" customFormat="1" ht="14.15" customHeight="1">
      <c r="AJ8769" s="367"/>
      <c r="AL8769" s="367"/>
    </row>
    <row r="8770" spans="36:38" s="368" customFormat="1" ht="14.15" customHeight="1">
      <c r="AJ8770" s="367"/>
      <c r="AL8770" s="367"/>
    </row>
    <row r="8771" spans="36:38" s="368" customFormat="1" ht="14.15" customHeight="1">
      <c r="AJ8771" s="367"/>
      <c r="AL8771" s="367"/>
    </row>
    <row r="8772" spans="36:38" s="368" customFormat="1" ht="14.15" customHeight="1">
      <c r="AJ8772" s="367"/>
      <c r="AL8772" s="367"/>
    </row>
    <row r="8773" spans="36:38" s="368" customFormat="1" ht="14.15" customHeight="1">
      <c r="AJ8773" s="367"/>
      <c r="AL8773" s="367"/>
    </row>
    <row r="8774" spans="36:38" s="368" customFormat="1" ht="14.15" customHeight="1">
      <c r="AJ8774" s="367"/>
      <c r="AL8774" s="367"/>
    </row>
    <row r="8775" spans="36:38" s="368" customFormat="1" ht="14.15" customHeight="1">
      <c r="AJ8775" s="367"/>
      <c r="AL8775" s="367"/>
    </row>
    <row r="8776" spans="36:38" s="368" customFormat="1" ht="14.15" customHeight="1">
      <c r="AJ8776" s="367"/>
      <c r="AL8776" s="367"/>
    </row>
    <row r="8777" spans="36:38" s="368" customFormat="1" ht="14.15" customHeight="1">
      <c r="AJ8777" s="367"/>
      <c r="AL8777" s="367"/>
    </row>
    <row r="8778" spans="36:38" s="368" customFormat="1" ht="14.15" customHeight="1">
      <c r="AJ8778" s="367"/>
      <c r="AL8778" s="367"/>
    </row>
    <row r="8779" spans="36:38" s="368" customFormat="1" ht="14.15" customHeight="1">
      <c r="AJ8779" s="367"/>
      <c r="AL8779" s="367"/>
    </row>
    <row r="8780" spans="36:38" s="368" customFormat="1" ht="14.15" customHeight="1">
      <c r="AJ8780" s="367"/>
      <c r="AL8780" s="367"/>
    </row>
    <row r="8781" spans="36:38" s="368" customFormat="1" ht="14.15" customHeight="1">
      <c r="AJ8781" s="367"/>
      <c r="AL8781" s="367"/>
    </row>
    <row r="8782" spans="36:38" s="368" customFormat="1" ht="14.15" customHeight="1">
      <c r="AJ8782" s="367"/>
      <c r="AL8782" s="367"/>
    </row>
    <row r="8783" spans="36:38" s="368" customFormat="1" ht="14.15" customHeight="1">
      <c r="AJ8783" s="367"/>
      <c r="AL8783" s="367"/>
    </row>
    <row r="8784" spans="36:38" s="368" customFormat="1" ht="14.15" customHeight="1">
      <c r="AJ8784" s="367"/>
      <c r="AL8784" s="367"/>
    </row>
    <row r="8785" spans="36:38" s="368" customFormat="1" ht="14.15" customHeight="1">
      <c r="AJ8785" s="367"/>
      <c r="AL8785" s="367"/>
    </row>
    <row r="8786" spans="36:38" s="368" customFormat="1" ht="14.15" customHeight="1">
      <c r="AJ8786" s="367"/>
      <c r="AL8786" s="367"/>
    </row>
    <row r="8787" spans="36:38" s="368" customFormat="1" ht="14.15" customHeight="1">
      <c r="AJ8787" s="367"/>
      <c r="AL8787" s="367"/>
    </row>
    <row r="8788" spans="36:38" s="368" customFormat="1" ht="14.15" customHeight="1">
      <c r="AJ8788" s="367"/>
      <c r="AL8788" s="367"/>
    </row>
    <row r="8789" spans="36:38" s="368" customFormat="1" ht="14.15" customHeight="1">
      <c r="AJ8789" s="367"/>
      <c r="AL8789" s="367"/>
    </row>
    <row r="8790" spans="36:38" s="368" customFormat="1" ht="14.15" customHeight="1">
      <c r="AJ8790" s="367"/>
      <c r="AL8790" s="367"/>
    </row>
    <row r="8791" spans="36:38" s="368" customFormat="1" ht="14.15" customHeight="1">
      <c r="AJ8791" s="367"/>
      <c r="AL8791" s="367"/>
    </row>
    <row r="8792" spans="36:38" s="368" customFormat="1" ht="14.15" customHeight="1">
      <c r="AJ8792" s="367"/>
      <c r="AL8792" s="367"/>
    </row>
    <row r="8793" spans="36:38" s="368" customFormat="1" ht="14.15" customHeight="1">
      <c r="AJ8793" s="367"/>
      <c r="AL8793" s="367"/>
    </row>
    <row r="8794" spans="36:38" s="368" customFormat="1" ht="14.15" customHeight="1">
      <c r="AJ8794" s="367"/>
      <c r="AL8794" s="367"/>
    </row>
    <row r="8795" spans="36:38" s="368" customFormat="1" ht="14.15" customHeight="1">
      <c r="AJ8795" s="367"/>
      <c r="AL8795" s="367"/>
    </row>
    <row r="8796" spans="36:38" s="368" customFormat="1" ht="14.15" customHeight="1">
      <c r="AJ8796" s="367"/>
      <c r="AL8796" s="367"/>
    </row>
    <row r="8797" spans="36:38" s="368" customFormat="1" ht="14.15" customHeight="1">
      <c r="AJ8797" s="367"/>
      <c r="AL8797" s="367"/>
    </row>
    <row r="8798" spans="36:38" s="368" customFormat="1" ht="14.15" customHeight="1">
      <c r="AJ8798" s="367"/>
      <c r="AL8798" s="367"/>
    </row>
    <row r="8799" spans="36:38" s="368" customFormat="1" ht="14.15" customHeight="1">
      <c r="AJ8799" s="367"/>
      <c r="AL8799" s="367"/>
    </row>
    <row r="8800" spans="36:38" s="368" customFormat="1" ht="14.15" customHeight="1">
      <c r="AJ8800" s="367"/>
      <c r="AL8800" s="367"/>
    </row>
    <row r="8801" spans="36:38" s="368" customFormat="1" ht="14.15" customHeight="1">
      <c r="AJ8801" s="367"/>
      <c r="AL8801" s="367"/>
    </row>
    <row r="8802" spans="36:38" s="368" customFormat="1" ht="14.15" customHeight="1">
      <c r="AJ8802" s="367"/>
      <c r="AL8802" s="367"/>
    </row>
    <row r="8803" spans="36:38" s="368" customFormat="1" ht="14.15" customHeight="1">
      <c r="AJ8803" s="367"/>
      <c r="AL8803" s="367"/>
    </row>
    <row r="8804" spans="36:38" s="368" customFormat="1" ht="14.15" customHeight="1">
      <c r="AJ8804" s="367"/>
      <c r="AL8804" s="367"/>
    </row>
    <row r="8805" spans="36:38" s="368" customFormat="1" ht="14.15" customHeight="1">
      <c r="AJ8805" s="367"/>
      <c r="AL8805" s="367"/>
    </row>
    <row r="8806" spans="36:38" s="368" customFormat="1" ht="14.15" customHeight="1">
      <c r="AJ8806" s="367"/>
      <c r="AL8806" s="367"/>
    </row>
    <row r="8807" spans="36:38" s="368" customFormat="1" ht="14.15" customHeight="1">
      <c r="AJ8807" s="367"/>
      <c r="AL8807" s="367"/>
    </row>
    <row r="8808" spans="36:38" s="368" customFormat="1" ht="14.15" customHeight="1">
      <c r="AJ8808" s="367"/>
      <c r="AL8808" s="367"/>
    </row>
    <row r="8809" spans="36:38" s="368" customFormat="1" ht="14.15" customHeight="1">
      <c r="AJ8809" s="367"/>
      <c r="AL8809" s="367"/>
    </row>
    <row r="8810" spans="36:38" s="368" customFormat="1" ht="14.15" customHeight="1">
      <c r="AJ8810" s="367"/>
      <c r="AL8810" s="367"/>
    </row>
    <row r="8811" spans="36:38" s="368" customFormat="1" ht="14.15" customHeight="1">
      <c r="AJ8811" s="367"/>
      <c r="AL8811" s="367"/>
    </row>
    <row r="8812" spans="36:38" s="368" customFormat="1" ht="14.15" customHeight="1">
      <c r="AJ8812" s="367"/>
      <c r="AL8812" s="367"/>
    </row>
    <row r="8813" spans="36:38" s="368" customFormat="1" ht="14.15" customHeight="1">
      <c r="AJ8813" s="367"/>
      <c r="AL8813" s="367"/>
    </row>
    <row r="8814" spans="36:38" s="368" customFormat="1" ht="14.15" customHeight="1">
      <c r="AJ8814" s="367"/>
      <c r="AL8814" s="367"/>
    </row>
    <row r="8815" spans="36:38" s="368" customFormat="1" ht="14.15" customHeight="1">
      <c r="AJ8815" s="367"/>
      <c r="AL8815" s="367"/>
    </row>
    <row r="8816" spans="36:38" s="368" customFormat="1" ht="14.15" customHeight="1">
      <c r="AJ8816" s="367"/>
      <c r="AL8816" s="367"/>
    </row>
    <row r="8817" spans="36:38" s="368" customFormat="1" ht="14.15" customHeight="1">
      <c r="AJ8817" s="367"/>
      <c r="AL8817" s="367"/>
    </row>
    <row r="8818" spans="36:38" s="368" customFormat="1" ht="14.15" customHeight="1">
      <c r="AJ8818" s="367"/>
      <c r="AL8818" s="367"/>
    </row>
    <row r="8819" spans="36:38" s="368" customFormat="1" ht="14.15" customHeight="1">
      <c r="AJ8819" s="367"/>
      <c r="AL8819" s="367"/>
    </row>
    <row r="8820" spans="36:38" s="368" customFormat="1" ht="14.15" customHeight="1">
      <c r="AJ8820" s="367"/>
      <c r="AL8820" s="367"/>
    </row>
    <row r="8821" spans="36:38" s="368" customFormat="1" ht="14.15" customHeight="1">
      <c r="AJ8821" s="367"/>
      <c r="AL8821" s="367"/>
    </row>
    <row r="8822" spans="36:38" s="368" customFormat="1" ht="14.15" customHeight="1">
      <c r="AJ8822" s="367"/>
      <c r="AL8822" s="367"/>
    </row>
    <row r="8823" spans="36:38" s="368" customFormat="1" ht="14.15" customHeight="1">
      <c r="AJ8823" s="367"/>
      <c r="AL8823" s="367"/>
    </row>
    <row r="8824" spans="36:38" s="368" customFormat="1" ht="14.15" customHeight="1">
      <c r="AJ8824" s="367"/>
      <c r="AL8824" s="367"/>
    </row>
    <row r="8825" spans="36:38" s="368" customFormat="1" ht="14.15" customHeight="1">
      <c r="AJ8825" s="367"/>
      <c r="AL8825" s="367"/>
    </row>
    <row r="8826" spans="36:38" s="368" customFormat="1" ht="14.15" customHeight="1">
      <c r="AJ8826" s="367"/>
      <c r="AL8826" s="367"/>
    </row>
    <row r="8827" spans="36:38" s="368" customFormat="1" ht="14.15" customHeight="1">
      <c r="AJ8827" s="367"/>
      <c r="AL8827" s="367"/>
    </row>
    <row r="8828" spans="36:38" s="368" customFormat="1" ht="14.15" customHeight="1">
      <c r="AJ8828" s="367"/>
      <c r="AL8828" s="367"/>
    </row>
    <row r="8829" spans="36:38" s="368" customFormat="1" ht="14.15" customHeight="1">
      <c r="AJ8829" s="367"/>
      <c r="AL8829" s="367"/>
    </row>
    <row r="8830" spans="36:38" s="368" customFormat="1" ht="14.15" customHeight="1">
      <c r="AJ8830" s="367"/>
      <c r="AL8830" s="367"/>
    </row>
    <row r="8831" spans="36:38" s="368" customFormat="1" ht="14.15" customHeight="1">
      <c r="AJ8831" s="367"/>
      <c r="AL8831" s="367"/>
    </row>
    <row r="8832" spans="36:38" s="368" customFormat="1" ht="14.15" customHeight="1">
      <c r="AJ8832" s="367"/>
      <c r="AL8832" s="367"/>
    </row>
    <row r="8833" spans="36:38" s="368" customFormat="1" ht="14.15" customHeight="1">
      <c r="AJ8833" s="367"/>
      <c r="AL8833" s="367"/>
    </row>
    <row r="8834" spans="36:38" s="368" customFormat="1" ht="14.15" customHeight="1">
      <c r="AJ8834" s="367"/>
      <c r="AL8834" s="367"/>
    </row>
    <row r="8835" spans="36:38" s="368" customFormat="1" ht="14.15" customHeight="1">
      <c r="AJ8835" s="367"/>
      <c r="AL8835" s="367"/>
    </row>
    <row r="8836" spans="36:38" s="368" customFormat="1" ht="14.15" customHeight="1">
      <c r="AJ8836" s="367"/>
      <c r="AL8836" s="367"/>
    </row>
    <row r="8837" spans="36:38" s="368" customFormat="1" ht="14.15" customHeight="1">
      <c r="AJ8837" s="367"/>
      <c r="AL8837" s="367"/>
    </row>
    <row r="8838" spans="36:38" s="368" customFormat="1" ht="14.15" customHeight="1">
      <c r="AJ8838" s="367"/>
      <c r="AL8838" s="367"/>
    </row>
    <row r="8839" spans="36:38" s="368" customFormat="1" ht="14.15" customHeight="1">
      <c r="AJ8839" s="367"/>
      <c r="AL8839" s="367"/>
    </row>
    <row r="8840" spans="36:38" s="368" customFormat="1" ht="14.15" customHeight="1">
      <c r="AJ8840" s="367"/>
      <c r="AL8840" s="367"/>
    </row>
    <row r="8841" spans="36:38" s="368" customFormat="1" ht="14.15" customHeight="1">
      <c r="AJ8841" s="367"/>
      <c r="AL8841" s="367"/>
    </row>
    <row r="8842" spans="36:38" s="368" customFormat="1" ht="14.15" customHeight="1">
      <c r="AJ8842" s="367"/>
      <c r="AL8842" s="367"/>
    </row>
    <row r="8843" spans="36:38" s="368" customFormat="1" ht="14.15" customHeight="1">
      <c r="AJ8843" s="367"/>
      <c r="AL8843" s="367"/>
    </row>
    <row r="8844" spans="36:38" s="368" customFormat="1" ht="14.15" customHeight="1">
      <c r="AJ8844" s="367"/>
      <c r="AL8844" s="367"/>
    </row>
    <row r="8845" spans="36:38" s="368" customFormat="1" ht="14.15" customHeight="1">
      <c r="AJ8845" s="367"/>
      <c r="AL8845" s="367"/>
    </row>
    <row r="8846" spans="36:38" s="368" customFormat="1" ht="14.15" customHeight="1">
      <c r="AJ8846" s="367"/>
      <c r="AL8846" s="367"/>
    </row>
    <row r="8847" spans="36:38" s="368" customFormat="1" ht="14.15" customHeight="1">
      <c r="AJ8847" s="367"/>
      <c r="AL8847" s="367"/>
    </row>
    <row r="8848" spans="36:38" s="368" customFormat="1" ht="14.15" customHeight="1">
      <c r="AJ8848" s="367"/>
      <c r="AL8848" s="367"/>
    </row>
    <row r="8849" spans="36:38" s="368" customFormat="1" ht="14.15" customHeight="1">
      <c r="AJ8849" s="367"/>
      <c r="AL8849" s="367"/>
    </row>
    <row r="8850" spans="36:38" s="368" customFormat="1" ht="14.15" customHeight="1">
      <c r="AJ8850" s="367"/>
      <c r="AL8850" s="367"/>
    </row>
    <row r="8851" spans="36:38" s="368" customFormat="1" ht="14.15" customHeight="1">
      <c r="AJ8851" s="367"/>
      <c r="AL8851" s="367"/>
    </row>
    <row r="8852" spans="36:38" s="368" customFormat="1" ht="14.15" customHeight="1">
      <c r="AJ8852" s="367"/>
      <c r="AL8852" s="367"/>
    </row>
    <row r="8853" spans="36:38" s="368" customFormat="1" ht="14.15" customHeight="1">
      <c r="AJ8853" s="367"/>
      <c r="AL8853" s="367"/>
    </row>
    <row r="8854" spans="36:38" s="368" customFormat="1" ht="14.15" customHeight="1">
      <c r="AJ8854" s="367"/>
      <c r="AL8854" s="367"/>
    </row>
    <row r="8855" spans="36:38" s="368" customFormat="1" ht="14.15" customHeight="1">
      <c r="AJ8855" s="367"/>
      <c r="AL8855" s="367"/>
    </row>
    <row r="8856" spans="36:38" s="368" customFormat="1" ht="14.15" customHeight="1">
      <c r="AJ8856" s="367"/>
      <c r="AL8856" s="367"/>
    </row>
    <row r="8857" spans="36:38" s="368" customFormat="1" ht="14.15" customHeight="1">
      <c r="AJ8857" s="367"/>
      <c r="AL8857" s="367"/>
    </row>
    <row r="8858" spans="36:38" s="368" customFormat="1" ht="14.15" customHeight="1">
      <c r="AJ8858" s="367"/>
      <c r="AL8858" s="367"/>
    </row>
    <row r="8859" spans="36:38" s="368" customFormat="1" ht="14.15" customHeight="1">
      <c r="AJ8859" s="367"/>
      <c r="AL8859" s="367"/>
    </row>
    <row r="8860" spans="36:38" s="368" customFormat="1" ht="14.15" customHeight="1">
      <c r="AJ8860" s="367"/>
      <c r="AL8860" s="367"/>
    </row>
    <row r="8861" spans="36:38" s="368" customFormat="1" ht="14.15" customHeight="1">
      <c r="AJ8861" s="367"/>
      <c r="AL8861" s="367"/>
    </row>
    <row r="8862" spans="36:38" s="368" customFormat="1" ht="14.15" customHeight="1">
      <c r="AJ8862" s="367"/>
      <c r="AL8862" s="367"/>
    </row>
    <row r="8863" spans="36:38" s="368" customFormat="1" ht="14.15" customHeight="1">
      <c r="AJ8863" s="367"/>
      <c r="AL8863" s="367"/>
    </row>
    <row r="8864" spans="36:38" s="368" customFormat="1" ht="14.15" customHeight="1">
      <c r="AJ8864" s="367"/>
      <c r="AL8864" s="367"/>
    </row>
    <row r="8865" spans="36:38" s="368" customFormat="1" ht="14.15" customHeight="1">
      <c r="AJ8865" s="367"/>
      <c r="AL8865" s="367"/>
    </row>
    <row r="8866" spans="36:38" s="368" customFormat="1" ht="14.15" customHeight="1">
      <c r="AJ8866" s="367"/>
      <c r="AL8866" s="367"/>
    </row>
    <row r="8867" spans="36:38" s="368" customFormat="1" ht="14.15" customHeight="1">
      <c r="AJ8867" s="367"/>
      <c r="AL8867" s="367"/>
    </row>
    <row r="8868" spans="36:38" s="368" customFormat="1" ht="14.15" customHeight="1">
      <c r="AJ8868" s="367"/>
      <c r="AL8868" s="367"/>
    </row>
    <row r="8869" spans="36:38" s="368" customFormat="1" ht="14.15" customHeight="1">
      <c r="AJ8869" s="367"/>
      <c r="AL8869" s="367"/>
    </row>
    <row r="8870" spans="36:38" s="368" customFormat="1" ht="14.15" customHeight="1">
      <c r="AJ8870" s="367"/>
      <c r="AL8870" s="367"/>
    </row>
    <row r="8871" spans="36:38" s="368" customFormat="1" ht="14.15" customHeight="1">
      <c r="AJ8871" s="367"/>
      <c r="AL8871" s="367"/>
    </row>
    <row r="8872" spans="36:38" s="368" customFormat="1" ht="14.15" customHeight="1">
      <c r="AJ8872" s="367"/>
      <c r="AL8872" s="367"/>
    </row>
    <row r="8873" spans="36:38" s="368" customFormat="1" ht="14.15" customHeight="1">
      <c r="AJ8873" s="367"/>
      <c r="AL8873" s="367"/>
    </row>
    <row r="8874" spans="36:38" s="368" customFormat="1" ht="14.15" customHeight="1">
      <c r="AJ8874" s="367"/>
      <c r="AL8874" s="367"/>
    </row>
    <row r="8875" spans="36:38" s="368" customFormat="1" ht="14.15" customHeight="1">
      <c r="AJ8875" s="367"/>
      <c r="AL8875" s="367"/>
    </row>
    <row r="8876" spans="36:38" s="368" customFormat="1" ht="14.15" customHeight="1">
      <c r="AJ8876" s="367"/>
      <c r="AL8876" s="367"/>
    </row>
    <row r="8877" spans="36:38" s="368" customFormat="1" ht="14.15" customHeight="1">
      <c r="AJ8877" s="367"/>
      <c r="AL8877" s="367"/>
    </row>
    <row r="8878" spans="36:38" s="368" customFormat="1" ht="14.15" customHeight="1">
      <c r="AJ8878" s="367"/>
      <c r="AL8878" s="367"/>
    </row>
    <row r="8879" spans="36:38" s="368" customFormat="1" ht="14.15" customHeight="1">
      <c r="AJ8879" s="367"/>
      <c r="AL8879" s="367"/>
    </row>
    <row r="8880" spans="36:38" s="368" customFormat="1" ht="14.15" customHeight="1">
      <c r="AJ8880" s="367"/>
      <c r="AL8880" s="367"/>
    </row>
    <row r="8881" spans="36:38" s="368" customFormat="1" ht="14.15" customHeight="1">
      <c r="AJ8881" s="367"/>
      <c r="AL8881" s="367"/>
    </row>
    <row r="8882" spans="36:38" s="368" customFormat="1" ht="14.15" customHeight="1">
      <c r="AJ8882" s="367"/>
      <c r="AL8882" s="367"/>
    </row>
    <row r="8883" spans="36:38" s="368" customFormat="1" ht="14.15" customHeight="1">
      <c r="AJ8883" s="367"/>
      <c r="AL8883" s="367"/>
    </row>
    <row r="8884" spans="36:38" s="368" customFormat="1" ht="14.15" customHeight="1">
      <c r="AJ8884" s="367"/>
      <c r="AL8884" s="367"/>
    </row>
    <row r="8885" spans="36:38" s="368" customFormat="1" ht="14.15" customHeight="1">
      <c r="AJ8885" s="367"/>
      <c r="AL8885" s="367"/>
    </row>
    <row r="8886" spans="36:38" s="368" customFormat="1" ht="14.15" customHeight="1">
      <c r="AJ8886" s="367"/>
      <c r="AL8886" s="367"/>
    </row>
    <row r="8887" spans="36:38" s="368" customFormat="1" ht="14.15" customHeight="1">
      <c r="AJ8887" s="367"/>
      <c r="AL8887" s="367"/>
    </row>
    <row r="8888" spans="36:38" s="368" customFormat="1" ht="14.15" customHeight="1">
      <c r="AJ8888" s="367"/>
      <c r="AL8888" s="367"/>
    </row>
    <row r="8889" spans="36:38" s="368" customFormat="1" ht="14.15" customHeight="1">
      <c r="AJ8889" s="367"/>
      <c r="AL8889" s="367"/>
    </row>
    <row r="8890" spans="36:38" s="368" customFormat="1" ht="14.15" customHeight="1">
      <c r="AJ8890" s="367"/>
      <c r="AL8890" s="367"/>
    </row>
    <row r="8891" spans="36:38" s="368" customFormat="1" ht="14.15" customHeight="1">
      <c r="AJ8891" s="367"/>
      <c r="AL8891" s="367"/>
    </row>
    <row r="8892" spans="36:38" s="368" customFormat="1" ht="14.15" customHeight="1">
      <c r="AJ8892" s="367"/>
      <c r="AL8892" s="367"/>
    </row>
    <row r="8893" spans="36:38" s="368" customFormat="1" ht="14.15" customHeight="1">
      <c r="AJ8893" s="367"/>
      <c r="AL8893" s="367"/>
    </row>
    <row r="8894" spans="36:38" s="368" customFormat="1" ht="14.15" customHeight="1">
      <c r="AJ8894" s="367"/>
      <c r="AL8894" s="367"/>
    </row>
    <row r="8895" spans="36:38" s="368" customFormat="1" ht="14.15" customHeight="1">
      <c r="AJ8895" s="367"/>
      <c r="AL8895" s="367"/>
    </row>
    <row r="8896" spans="36:38" s="368" customFormat="1" ht="14.15" customHeight="1">
      <c r="AJ8896" s="367"/>
      <c r="AL8896" s="367"/>
    </row>
    <row r="8897" spans="36:38" s="368" customFormat="1" ht="14.15" customHeight="1">
      <c r="AJ8897" s="367"/>
      <c r="AL8897" s="367"/>
    </row>
    <row r="8898" spans="36:38" s="368" customFormat="1" ht="14.15" customHeight="1">
      <c r="AJ8898" s="367"/>
      <c r="AL8898" s="367"/>
    </row>
    <row r="8899" spans="36:38" s="368" customFormat="1" ht="14.15" customHeight="1">
      <c r="AJ8899" s="367"/>
      <c r="AL8899" s="367"/>
    </row>
    <row r="8900" spans="36:38" s="368" customFormat="1" ht="14.15" customHeight="1">
      <c r="AJ8900" s="367"/>
      <c r="AL8900" s="367"/>
    </row>
    <row r="8901" spans="36:38" s="368" customFormat="1" ht="14.15" customHeight="1">
      <c r="AJ8901" s="367"/>
      <c r="AL8901" s="367"/>
    </row>
    <row r="8902" spans="36:38" s="368" customFormat="1" ht="14.15" customHeight="1">
      <c r="AJ8902" s="367"/>
      <c r="AL8902" s="367"/>
    </row>
    <row r="8903" spans="36:38" s="368" customFormat="1" ht="14.15" customHeight="1">
      <c r="AJ8903" s="367"/>
      <c r="AL8903" s="367"/>
    </row>
    <row r="8904" spans="36:38" s="368" customFormat="1" ht="14.15" customHeight="1">
      <c r="AJ8904" s="367"/>
      <c r="AL8904" s="367"/>
    </row>
    <row r="8905" spans="36:38" s="368" customFormat="1" ht="14.15" customHeight="1">
      <c r="AJ8905" s="367"/>
      <c r="AL8905" s="367"/>
    </row>
    <row r="8906" spans="36:38" s="368" customFormat="1" ht="14.15" customHeight="1">
      <c r="AJ8906" s="367"/>
      <c r="AL8906" s="367"/>
    </row>
    <row r="8907" spans="36:38" s="368" customFormat="1" ht="14.15" customHeight="1">
      <c r="AJ8907" s="367"/>
      <c r="AL8907" s="367"/>
    </row>
    <row r="8908" spans="36:38" s="368" customFormat="1" ht="14.15" customHeight="1">
      <c r="AJ8908" s="367"/>
      <c r="AL8908" s="367"/>
    </row>
    <row r="8909" spans="36:38" s="368" customFormat="1" ht="14.15" customHeight="1">
      <c r="AJ8909" s="367"/>
      <c r="AL8909" s="367"/>
    </row>
    <row r="8910" spans="36:38" s="368" customFormat="1" ht="14.15" customHeight="1">
      <c r="AJ8910" s="367"/>
      <c r="AL8910" s="367"/>
    </row>
    <row r="8911" spans="36:38" s="368" customFormat="1" ht="14.15" customHeight="1">
      <c r="AJ8911" s="367"/>
      <c r="AL8911" s="367"/>
    </row>
    <row r="8912" spans="36:38" s="368" customFormat="1" ht="14.15" customHeight="1">
      <c r="AJ8912" s="367"/>
      <c r="AL8912" s="367"/>
    </row>
    <row r="8913" spans="36:38" s="368" customFormat="1" ht="14.15" customHeight="1">
      <c r="AJ8913" s="367"/>
      <c r="AL8913" s="367"/>
    </row>
    <row r="8914" spans="36:38" s="368" customFormat="1" ht="14.15" customHeight="1">
      <c r="AJ8914" s="367"/>
      <c r="AL8914" s="367"/>
    </row>
    <row r="8915" spans="36:38" s="368" customFormat="1" ht="14.15" customHeight="1">
      <c r="AJ8915" s="367"/>
      <c r="AL8915" s="367"/>
    </row>
    <row r="8916" spans="36:38" s="368" customFormat="1" ht="14.15" customHeight="1">
      <c r="AJ8916" s="367"/>
      <c r="AL8916" s="367"/>
    </row>
    <row r="8917" spans="36:38" s="368" customFormat="1" ht="14.15" customHeight="1">
      <c r="AJ8917" s="367"/>
      <c r="AL8917" s="367"/>
    </row>
    <row r="8918" spans="36:38" s="368" customFormat="1" ht="14.15" customHeight="1">
      <c r="AJ8918" s="367"/>
      <c r="AL8918" s="367"/>
    </row>
    <row r="8919" spans="36:38" s="368" customFormat="1" ht="14.15" customHeight="1">
      <c r="AJ8919" s="367"/>
      <c r="AL8919" s="367"/>
    </row>
    <row r="8920" spans="36:38" s="368" customFormat="1" ht="14.15" customHeight="1">
      <c r="AJ8920" s="367"/>
      <c r="AL8920" s="367"/>
    </row>
    <row r="8921" spans="36:38" s="368" customFormat="1" ht="14.15" customHeight="1">
      <c r="AJ8921" s="367"/>
      <c r="AL8921" s="367"/>
    </row>
    <row r="8922" spans="36:38" s="368" customFormat="1" ht="14.15" customHeight="1">
      <c r="AJ8922" s="367"/>
      <c r="AL8922" s="367"/>
    </row>
    <row r="8923" spans="36:38" s="368" customFormat="1" ht="14.15" customHeight="1">
      <c r="AJ8923" s="367"/>
      <c r="AL8923" s="367"/>
    </row>
    <row r="8924" spans="36:38" s="368" customFormat="1" ht="14.15" customHeight="1">
      <c r="AJ8924" s="367"/>
      <c r="AL8924" s="367"/>
    </row>
    <row r="8925" spans="36:38" s="368" customFormat="1" ht="14.15" customHeight="1">
      <c r="AJ8925" s="367"/>
      <c r="AL8925" s="367"/>
    </row>
    <row r="8926" spans="36:38" s="368" customFormat="1" ht="14.15" customHeight="1">
      <c r="AJ8926" s="367"/>
      <c r="AL8926" s="367"/>
    </row>
    <row r="8927" spans="36:38" s="368" customFormat="1" ht="14.15" customHeight="1">
      <c r="AJ8927" s="367"/>
      <c r="AL8927" s="367"/>
    </row>
    <row r="8928" spans="36:38" s="368" customFormat="1" ht="14.15" customHeight="1">
      <c r="AJ8928" s="367"/>
      <c r="AL8928" s="367"/>
    </row>
    <row r="8929" spans="36:38" s="368" customFormat="1" ht="14.15" customHeight="1">
      <c r="AJ8929" s="367"/>
      <c r="AL8929" s="367"/>
    </row>
    <row r="8930" spans="36:38" s="368" customFormat="1" ht="14.15" customHeight="1">
      <c r="AJ8930" s="367"/>
      <c r="AL8930" s="367"/>
    </row>
    <row r="8931" spans="36:38" s="368" customFormat="1" ht="14.15" customHeight="1">
      <c r="AJ8931" s="367"/>
      <c r="AL8931" s="367"/>
    </row>
    <row r="8932" spans="36:38" s="368" customFormat="1" ht="14.15" customHeight="1">
      <c r="AJ8932" s="367"/>
      <c r="AL8932" s="367"/>
    </row>
    <row r="8933" spans="36:38" s="368" customFormat="1" ht="14.15" customHeight="1">
      <c r="AJ8933" s="367"/>
      <c r="AL8933" s="367"/>
    </row>
    <row r="8934" spans="36:38" s="368" customFormat="1" ht="14.15" customHeight="1">
      <c r="AJ8934" s="367"/>
      <c r="AL8934" s="367"/>
    </row>
    <row r="8935" spans="36:38" s="368" customFormat="1" ht="14.15" customHeight="1">
      <c r="AJ8935" s="367"/>
      <c r="AL8935" s="367"/>
    </row>
    <row r="8936" spans="36:38" s="368" customFormat="1" ht="14.15" customHeight="1">
      <c r="AJ8936" s="367"/>
      <c r="AL8936" s="367"/>
    </row>
    <row r="8937" spans="36:38" s="368" customFormat="1" ht="14.15" customHeight="1">
      <c r="AJ8937" s="367"/>
      <c r="AL8937" s="367"/>
    </row>
    <row r="8938" spans="36:38" s="368" customFormat="1" ht="14.15" customHeight="1">
      <c r="AJ8938" s="367"/>
      <c r="AL8938" s="367"/>
    </row>
    <row r="8939" spans="36:38" s="368" customFormat="1" ht="14.15" customHeight="1">
      <c r="AJ8939" s="367"/>
      <c r="AL8939" s="367"/>
    </row>
    <row r="8940" spans="36:38" s="368" customFormat="1" ht="14.15" customHeight="1">
      <c r="AJ8940" s="367"/>
      <c r="AL8940" s="367"/>
    </row>
    <row r="8941" spans="36:38" s="368" customFormat="1" ht="14.15" customHeight="1">
      <c r="AJ8941" s="367"/>
      <c r="AL8941" s="367"/>
    </row>
    <row r="8942" spans="36:38" s="368" customFormat="1" ht="14.15" customHeight="1">
      <c r="AJ8942" s="367"/>
      <c r="AL8942" s="367"/>
    </row>
    <row r="8943" spans="36:38" s="368" customFormat="1" ht="14.15" customHeight="1">
      <c r="AJ8943" s="367"/>
      <c r="AL8943" s="367"/>
    </row>
    <row r="8944" spans="36:38" s="368" customFormat="1" ht="14.15" customHeight="1">
      <c r="AJ8944" s="367"/>
      <c r="AL8944" s="367"/>
    </row>
    <row r="8945" spans="36:38" s="368" customFormat="1" ht="14.15" customHeight="1">
      <c r="AJ8945" s="367"/>
      <c r="AL8945" s="367"/>
    </row>
    <row r="8946" spans="36:38" s="368" customFormat="1" ht="14.15" customHeight="1">
      <c r="AJ8946" s="367"/>
      <c r="AL8946" s="367"/>
    </row>
    <row r="8947" spans="36:38" s="368" customFormat="1" ht="14.15" customHeight="1">
      <c r="AJ8947" s="367"/>
      <c r="AL8947" s="367"/>
    </row>
    <row r="8948" spans="36:38" s="368" customFormat="1" ht="14.15" customHeight="1">
      <c r="AJ8948" s="367"/>
      <c r="AL8948" s="367"/>
    </row>
    <row r="8949" spans="36:38" s="368" customFormat="1" ht="14.15" customHeight="1">
      <c r="AJ8949" s="367"/>
      <c r="AL8949" s="367"/>
    </row>
    <row r="8950" spans="36:38" s="368" customFormat="1" ht="14.15" customHeight="1">
      <c r="AJ8950" s="367"/>
      <c r="AL8950" s="367"/>
    </row>
    <row r="8951" spans="36:38" s="368" customFormat="1" ht="14.15" customHeight="1">
      <c r="AJ8951" s="367"/>
      <c r="AL8951" s="367"/>
    </row>
    <row r="8952" spans="36:38" s="368" customFormat="1" ht="14.15" customHeight="1">
      <c r="AJ8952" s="367"/>
      <c r="AL8952" s="367"/>
    </row>
    <row r="8953" spans="36:38" s="368" customFormat="1" ht="14.15" customHeight="1">
      <c r="AJ8953" s="367"/>
      <c r="AL8953" s="367"/>
    </row>
    <row r="8954" spans="36:38" s="368" customFormat="1" ht="14.15" customHeight="1">
      <c r="AJ8954" s="367"/>
      <c r="AL8954" s="367"/>
    </row>
    <row r="8955" spans="36:38" s="368" customFormat="1" ht="14.15" customHeight="1">
      <c r="AJ8955" s="367"/>
      <c r="AL8955" s="367"/>
    </row>
    <row r="8956" spans="36:38" s="368" customFormat="1" ht="14.15" customHeight="1">
      <c r="AJ8956" s="367"/>
      <c r="AL8956" s="367"/>
    </row>
    <row r="8957" spans="36:38" s="368" customFormat="1" ht="14.15" customHeight="1">
      <c r="AJ8957" s="367"/>
      <c r="AL8957" s="367"/>
    </row>
    <row r="8958" spans="36:38" s="368" customFormat="1" ht="14.15" customHeight="1">
      <c r="AJ8958" s="367"/>
      <c r="AL8958" s="367"/>
    </row>
    <row r="8959" spans="36:38" s="368" customFormat="1" ht="14.15" customHeight="1">
      <c r="AJ8959" s="367"/>
      <c r="AL8959" s="367"/>
    </row>
    <row r="8960" spans="36:38" s="368" customFormat="1" ht="14.15" customHeight="1">
      <c r="AJ8960" s="367"/>
      <c r="AL8960" s="367"/>
    </row>
    <row r="8961" spans="36:38" s="368" customFormat="1" ht="14.15" customHeight="1">
      <c r="AJ8961" s="367"/>
      <c r="AL8961" s="367"/>
    </row>
    <row r="8962" spans="36:38" s="368" customFormat="1" ht="14.15" customHeight="1">
      <c r="AJ8962" s="367"/>
      <c r="AL8962" s="367"/>
    </row>
    <row r="8963" spans="36:38" s="368" customFormat="1" ht="14.15" customHeight="1">
      <c r="AJ8963" s="367"/>
      <c r="AL8963" s="367"/>
    </row>
    <row r="8964" spans="36:38" s="368" customFormat="1" ht="14.15" customHeight="1">
      <c r="AJ8964" s="367"/>
      <c r="AL8964" s="367"/>
    </row>
    <row r="8965" spans="36:38" s="368" customFormat="1" ht="14.15" customHeight="1">
      <c r="AJ8965" s="367"/>
      <c r="AL8965" s="367"/>
    </row>
    <row r="8966" spans="36:38" s="368" customFormat="1" ht="14.15" customHeight="1">
      <c r="AJ8966" s="367"/>
      <c r="AL8966" s="367"/>
    </row>
    <row r="8967" spans="36:38" s="368" customFormat="1" ht="14.15" customHeight="1">
      <c r="AJ8967" s="367"/>
      <c r="AL8967" s="367"/>
    </row>
    <row r="8968" spans="36:38" s="368" customFormat="1" ht="14.15" customHeight="1">
      <c r="AJ8968" s="367"/>
      <c r="AL8968" s="367"/>
    </row>
    <row r="8969" spans="36:38" s="368" customFormat="1" ht="14.15" customHeight="1">
      <c r="AJ8969" s="367"/>
      <c r="AL8969" s="367"/>
    </row>
    <row r="8970" spans="36:38" s="368" customFormat="1" ht="14.15" customHeight="1">
      <c r="AJ8970" s="367"/>
      <c r="AL8970" s="367"/>
    </row>
    <row r="8971" spans="36:38" s="368" customFormat="1" ht="14.15" customHeight="1">
      <c r="AJ8971" s="367"/>
      <c r="AL8971" s="367"/>
    </row>
    <row r="8972" spans="36:38" s="368" customFormat="1" ht="14.15" customHeight="1">
      <c r="AJ8972" s="367"/>
      <c r="AL8972" s="367"/>
    </row>
    <row r="8973" spans="36:38" s="368" customFormat="1" ht="14.15" customHeight="1">
      <c r="AJ8973" s="367"/>
      <c r="AL8973" s="367"/>
    </row>
    <row r="8974" spans="36:38" s="368" customFormat="1" ht="14.15" customHeight="1">
      <c r="AJ8974" s="367"/>
      <c r="AL8974" s="367"/>
    </row>
    <row r="8975" spans="36:38" s="368" customFormat="1" ht="14.15" customHeight="1">
      <c r="AJ8975" s="367"/>
      <c r="AL8975" s="367"/>
    </row>
    <row r="8976" spans="36:38" s="368" customFormat="1" ht="14.15" customHeight="1">
      <c r="AJ8976" s="367"/>
      <c r="AL8976" s="367"/>
    </row>
    <row r="8977" spans="36:38" s="368" customFormat="1" ht="14.15" customHeight="1">
      <c r="AJ8977" s="367"/>
      <c r="AL8977" s="367"/>
    </row>
    <row r="8978" spans="36:38" s="368" customFormat="1" ht="14.15" customHeight="1">
      <c r="AJ8978" s="367"/>
      <c r="AL8978" s="367"/>
    </row>
    <row r="8979" spans="36:38" s="368" customFormat="1" ht="14.15" customHeight="1">
      <c r="AJ8979" s="367"/>
      <c r="AL8979" s="367"/>
    </row>
    <row r="8980" spans="36:38" s="368" customFormat="1" ht="14.15" customHeight="1">
      <c r="AJ8980" s="367"/>
      <c r="AL8980" s="367"/>
    </row>
    <row r="8981" spans="36:38" s="368" customFormat="1" ht="14.15" customHeight="1">
      <c r="AJ8981" s="367"/>
      <c r="AL8981" s="367"/>
    </row>
    <row r="8982" spans="36:38" s="368" customFormat="1" ht="14.15" customHeight="1">
      <c r="AJ8982" s="367"/>
      <c r="AL8982" s="367"/>
    </row>
    <row r="8983" spans="36:38" s="368" customFormat="1" ht="14.15" customHeight="1">
      <c r="AJ8983" s="367"/>
      <c r="AL8983" s="367"/>
    </row>
    <row r="8984" spans="36:38" s="368" customFormat="1" ht="14.15" customHeight="1">
      <c r="AJ8984" s="367"/>
      <c r="AL8984" s="367"/>
    </row>
    <row r="8985" spans="36:38" s="368" customFormat="1" ht="14.15" customHeight="1">
      <c r="AJ8985" s="367"/>
      <c r="AL8985" s="367"/>
    </row>
    <row r="8986" spans="36:38" s="368" customFormat="1" ht="14.15" customHeight="1">
      <c r="AJ8986" s="367"/>
      <c r="AL8986" s="367"/>
    </row>
    <row r="8987" spans="36:38" s="368" customFormat="1" ht="14.15" customHeight="1">
      <c r="AJ8987" s="367"/>
      <c r="AL8987" s="367"/>
    </row>
    <row r="8988" spans="36:38" s="368" customFormat="1" ht="14.15" customHeight="1">
      <c r="AJ8988" s="367"/>
      <c r="AL8988" s="367"/>
    </row>
    <row r="8989" spans="36:38" s="368" customFormat="1" ht="14.15" customHeight="1">
      <c r="AJ8989" s="367"/>
      <c r="AL8989" s="367"/>
    </row>
    <row r="8990" spans="36:38" s="368" customFormat="1" ht="14.15" customHeight="1">
      <c r="AJ8990" s="367"/>
      <c r="AL8990" s="367"/>
    </row>
    <row r="8991" spans="36:38" s="368" customFormat="1" ht="14.15" customHeight="1">
      <c r="AJ8991" s="367"/>
      <c r="AL8991" s="367"/>
    </row>
    <row r="8992" spans="36:38" s="368" customFormat="1" ht="14.15" customHeight="1">
      <c r="AJ8992" s="367"/>
      <c r="AL8992" s="367"/>
    </row>
    <row r="8993" spans="36:38" s="368" customFormat="1" ht="14.15" customHeight="1">
      <c r="AJ8993" s="367"/>
      <c r="AL8993" s="367"/>
    </row>
    <row r="8994" spans="36:38" s="368" customFormat="1" ht="14.15" customHeight="1">
      <c r="AJ8994" s="367"/>
      <c r="AL8994" s="367"/>
    </row>
    <row r="8995" spans="36:38" s="368" customFormat="1" ht="14.15" customHeight="1">
      <c r="AJ8995" s="367"/>
      <c r="AL8995" s="367"/>
    </row>
    <row r="8996" spans="36:38" s="368" customFormat="1" ht="14.15" customHeight="1">
      <c r="AJ8996" s="367"/>
      <c r="AL8996" s="367"/>
    </row>
    <row r="8997" spans="36:38" s="368" customFormat="1" ht="14.15" customHeight="1">
      <c r="AJ8997" s="367"/>
      <c r="AL8997" s="367"/>
    </row>
    <row r="8998" spans="36:38" s="368" customFormat="1" ht="14.15" customHeight="1">
      <c r="AJ8998" s="367"/>
      <c r="AL8998" s="367"/>
    </row>
    <row r="8999" spans="36:38" s="368" customFormat="1" ht="14.15" customHeight="1">
      <c r="AJ8999" s="367"/>
      <c r="AL8999" s="367"/>
    </row>
    <row r="9000" spans="36:38" s="368" customFormat="1" ht="14.15" customHeight="1">
      <c r="AJ9000" s="367"/>
      <c r="AL9000" s="367"/>
    </row>
    <row r="9001" spans="36:38" s="368" customFormat="1" ht="14.15" customHeight="1">
      <c r="AJ9001" s="367"/>
      <c r="AL9001" s="367"/>
    </row>
    <row r="9002" spans="36:38" s="368" customFormat="1" ht="14.15" customHeight="1">
      <c r="AJ9002" s="367"/>
      <c r="AL9002" s="367"/>
    </row>
    <row r="9003" spans="36:38" s="368" customFormat="1" ht="14.15" customHeight="1">
      <c r="AJ9003" s="367"/>
      <c r="AL9003" s="367"/>
    </row>
    <row r="9004" spans="36:38" s="368" customFormat="1" ht="14.15" customHeight="1">
      <c r="AJ9004" s="367"/>
      <c r="AL9004" s="367"/>
    </row>
    <row r="9005" spans="36:38" s="368" customFormat="1" ht="14.15" customHeight="1">
      <c r="AJ9005" s="367"/>
      <c r="AL9005" s="367"/>
    </row>
    <row r="9006" spans="36:38" s="368" customFormat="1" ht="14.15" customHeight="1">
      <c r="AJ9006" s="367"/>
      <c r="AL9006" s="367"/>
    </row>
    <row r="9007" spans="36:38" s="368" customFormat="1" ht="14.15" customHeight="1">
      <c r="AJ9007" s="367"/>
      <c r="AL9007" s="367"/>
    </row>
    <row r="9008" spans="36:38" s="368" customFormat="1" ht="14.15" customHeight="1">
      <c r="AJ9008" s="367"/>
      <c r="AL9008" s="367"/>
    </row>
    <row r="9009" spans="36:38" s="368" customFormat="1" ht="14.15" customHeight="1">
      <c r="AJ9009" s="367"/>
      <c r="AL9009" s="367"/>
    </row>
    <row r="9010" spans="36:38" s="368" customFormat="1" ht="14.15" customHeight="1">
      <c r="AJ9010" s="367"/>
      <c r="AL9010" s="367"/>
    </row>
    <row r="9011" spans="36:38" s="368" customFormat="1" ht="14.15" customHeight="1">
      <c r="AJ9011" s="367"/>
      <c r="AL9011" s="367"/>
    </row>
    <row r="9012" spans="36:38" s="368" customFormat="1" ht="14.15" customHeight="1">
      <c r="AJ9012" s="367"/>
      <c r="AL9012" s="367"/>
    </row>
    <row r="9013" spans="36:38" s="368" customFormat="1" ht="14.15" customHeight="1">
      <c r="AJ9013" s="367"/>
      <c r="AL9013" s="367"/>
    </row>
    <row r="9014" spans="36:38" s="368" customFormat="1" ht="14.15" customHeight="1">
      <c r="AJ9014" s="367"/>
      <c r="AL9014" s="367"/>
    </row>
    <row r="9015" spans="36:38" s="368" customFormat="1" ht="14.15" customHeight="1">
      <c r="AJ9015" s="367"/>
      <c r="AL9015" s="367"/>
    </row>
    <row r="9016" spans="36:38" s="368" customFormat="1" ht="14.15" customHeight="1">
      <c r="AJ9016" s="367"/>
      <c r="AL9016" s="367"/>
    </row>
    <row r="9017" spans="36:38" s="368" customFormat="1" ht="14.15" customHeight="1">
      <c r="AJ9017" s="367"/>
      <c r="AL9017" s="367"/>
    </row>
    <row r="9018" spans="36:38" s="368" customFormat="1" ht="14.15" customHeight="1">
      <c r="AJ9018" s="367"/>
      <c r="AL9018" s="367"/>
    </row>
    <row r="9019" spans="36:38" s="368" customFormat="1" ht="14.15" customHeight="1">
      <c r="AJ9019" s="367"/>
      <c r="AL9019" s="367"/>
    </row>
    <row r="9020" spans="36:38" s="368" customFormat="1" ht="14.15" customHeight="1">
      <c r="AJ9020" s="367"/>
      <c r="AL9020" s="367"/>
    </row>
    <row r="9021" spans="36:38" s="368" customFormat="1" ht="14.15" customHeight="1">
      <c r="AJ9021" s="367"/>
      <c r="AL9021" s="367"/>
    </row>
    <row r="9022" spans="36:38" s="368" customFormat="1" ht="14.15" customHeight="1">
      <c r="AJ9022" s="367"/>
      <c r="AL9022" s="367"/>
    </row>
    <row r="9023" spans="36:38" s="368" customFormat="1" ht="14.15" customHeight="1">
      <c r="AJ9023" s="367"/>
      <c r="AL9023" s="367"/>
    </row>
    <row r="9024" spans="36:38" s="368" customFormat="1" ht="14.15" customHeight="1">
      <c r="AJ9024" s="367"/>
      <c r="AL9024" s="367"/>
    </row>
    <row r="9025" spans="36:38" s="368" customFormat="1" ht="14.15" customHeight="1">
      <c r="AJ9025" s="367"/>
      <c r="AL9025" s="367"/>
    </row>
    <row r="9026" spans="36:38" s="368" customFormat="1" ht="14.15" customHeight="1">
      <c r="AJ9026" s="367"/>
      <c r="AL9026" s="367"/>
    </row>
    <row r="9027" spans="36:38" s="368" customFormat="1" ht="14.15" customHeight="1">
      <c r="AJ9027" s="367"/>
      <c r="AL9027" s="367"/>
    </row>
    <row r="9028" spans="36:38" s="368" customFormat="1" ht="14.15" customHeight="1">
      <c r="AJ9028" s="367"/>
      <c r="AL9028" s="367"/>
    </row>
    <row r="9029" spans="36:38" s="368" customFormat="1" ht="14.15" customHeight="1">
      <c r="AJ9029" s="367"/>
      <c r="AL9029" s="367"/>
    </row>
    <row r="9030" spans="36:38" s="368" customFormat="1" ht="14.15" customHeight="1">
      <c r="AJ9030" s="367"/>
      <c r="AL9030" s="367"/>
    </row>
    <row r="9031" spans="36:38" s="368" customFormat="1" ht="14.15" customHeight="1">
      <c r="AJ9031" s="367"/>
      <c r="AL9031" s="367"/>
    </row>
    <row r="9032" spans="36:38" s="368" customFormat="1" ht="14.15" customHeight="1">
      <c r="AJ9032" s="367"/>
      <c r="AL9032" s="367"/>
    </row>
    <row r="9033" spans="36:38" s="368" customFormat="1" ht="14.15" customHeight="1">
      <c r="AJ9033" s="367"/>
      <c r="AL9033" s="367"/>
    </row>
    <row r="9034" spans="36:38" s="368" customFormat="1" ht="14.15" customHeight="1">
      <c r="AJ9034" s="367"/>
      <c r="AL9034" s="367"/>
    </row>
    <row r="9035" spans="36:38" s="368" customFormat="1" ht="14.15" customHeight="1">
      <c r="AJ9035" s="367"/>
      <c r="AL9035" s="367"/>
    </row>
    <row r="9036" spans="36:38" s="368" customFormat="1" ht="14.15" customHeight="1">
      <c r="AJ9036" s="367"/>
      <c r="AL9036" s="367"/>
    </row>
    <row r="9037" spans="36:38" s="368" customFormat="1" ht="14.15" customHeight="1">
      <c r="AJ9037" s="367"/>
      <c r="AL9037" s="367"/>
    </row>
    <row r="9038" spans="36:38" s="368" customFormat="1" ht="14.15" customHeight="1">
      <c r="AJ9038" s="367"/>
      <c r="AL9038" s="367"/>
    </row>
    <row r="9039" spans="36:38" s="368" customFormat="1" ht="14.15" customHeight="1">
      <c r="AJ9039" s="367"/>
      <c r="AL9039" s="367"/>
    </row>
    <row r="9040" spans="36:38" s="368" customFormat="1" ht="14.15" customHeight="1">
      <c r="AJ9040" s="367"/>
      <c r="AL9040" s="367"/>
    </row>
    <row r="9041" spans="36:38" s="368" customFormat="1" ht="14.15" customHeight="1">
      <c r="AJ9041" s="367"/>
      <c r="AL9041" s="367"/>
    </row>
    <row r="9042" spans="36:38" s="368" customFormat="1" ht="14.15" customHeight="1">
      <c r="AJ9042" s="367"/>
      <c r="AL9042" s="367"/>
    </row>
    <row r="9043" spans="36:38" s="368" customFormat="1" ht="14.15" customHeight="1">
      <c r="AJ9043" s="367"/>
      <c r="AL9043" s="367"/>
    </row>
    <row r="9044" spans="36:38" s="368" customFormat="1" ht="14.15" customHeight="1">
      <c r="AJ9044" s="367"/>
      <c r="AL9044" s="367"/>
    </row>
    <row r="9045" spans="36:38" s="368" customFormat="1" ht="14.15" customHeight="1">
      <c r="AJ9045" s="367"/>
      <c r="AL9045" s="367"/>
    </row>
    <row r="9046" spans="36:38" s="368" customFormat="1" ht="14.15" customHeight="1">
      <c r="AJ9046" s="367"/>
      <c r="AL9046" s="367"/>
    </row>
    <row r="9047" spans="36:38" s="368" customFormat="1" ht="14.15" customHeight="1">
      <c r="AJ9047" s="367"/>
      <c r="AL9047" s="367"/>
    </row>
    <row r="9048" spans="36:38" s="368" customFormat="1" ht="14.15" customHeight="1">
      <c r="AJ9048" s="367"/>
      <c r="AL9048" s="367"/>
    </row>
    <row r="9049" spans="36:38" s="368" customFormat="1" ht="14.15" customHeight="1">
      <c r="AJ9049" s="367"/>
      <c r="AL9049" s="367"/>
    </row>
    <row r="9050" spans="36:38" s="368" customFormat="1" ht="14.15" customHeight="1">
      <c r="AJ9050" s="367"/>
      <c r="AL9050" s="367"/>
    </row>
    <row r="9051" spans="36:38" s="368" customFormat="1" ht="14.15" customHeight="1">
      <c r="AJ9051" s="367"/>
      <c r="AL9051" s="367"/>
    </row>
    <row r="9052" spans="36:38" s="368" customFormat="1" ht="14.15" customHeight="1">
      <c r="AJ9052" s="367"/>
      <c r="AL9052" s="367"/>
    </row>
    <row r="9053" spans="36:38" s="368" customFormat="1" ht="14.15" customHeight="1">
      <c r="AJ9053" s="367"/>
      <c r="AL9053" s="367"/>
    </row>
    <row r="9054" spans="36:38" s="368" customFormat="1" ht="14.15" customHeight="1">
      <c r="AJ9054" s="367"/>
      <c r="AL9054" s="367"/>
    </row>
    <row r="9055" spans="36:38" s="368" customFormat="1" ht="14.15" customHeight="1">
      <c r="AJ9055" s="367"/>
      <c r="AL9055" s="367"/>
    </row>
    <row r="9056" spans="36:38" s="368" customFormat="1" ht="14.15" customHeight="1">
      <c r="AJ9056" s="367"/>
      <c r="AL9056" s="367"/>
    </row>
    <row r="9057" spans="36:38" s="368" customFormat="1" ht="14.15" customHeight="1">
      <c r="AJ9057" s="367"/>
      <c r="AL9057" s="367"/>
    </row>
    <row r="9058" spans="36:38" s="368" customFormat="1" ht="14.15" customHeight="1">
      <c r="AJ9058" s="367"/>
      <c r="AL9058" s="367"/>
    </row>
    <row r="9059" spans="36:38" s="368" customFormat="1" ht="14.15" customHeight="1">
      <c r="AJ9059" s="367"/>
      <c r="AL9059" s="367"/>
    </row>
    <row r="9060" spans="36:38" s="368" customFormat="1" ht="14.15" customHeight="1">
      <c r="AJ9060" s="367"/>
      <c r="AL9060" s="367"/>
    </row>
    <row r="9061" spans="36:38" s="368" customFormat="1" ht="14.15" customHeight="1">
      <c r="AJ9061" s="367"/>
      <c r="AL9061" s="367"/>
    </row>
    <row r="9062" spans="36:38" s="368" customFormat="1" ht="14.15" customHeight="1">
      <c r="AJ9062" s="367"/>
      <c r="AL9062" s="367"/>
    </row>
    <row r="9063" spans="36:38" s="368" customFormat="1" ht="14.15" customHeight="1">
      <c r="AJ9063" s="367"/>
      <c r="AL9063" s="367"/>
    </row>
    <row r="9064" spans="36:38" s="368" customFormat="1" ht="14.15" customHeight="1">
      <c r="AJ9064" s="367"/>
      <c r="AL9064" s="367"/>
    </row>
    <row r="9065" spans="36:38" s="368" customFormat="1" ht="14.15" customHeight="1">
      <c r="AJ9065" s="367"/>
      <c r="AL9065" s="367"/>
    </row>
    <row r="9066" spans="36:38" s="368" customFormat="1" ht="14.15" customHeight="1">
      <c r="AJ9066" s="367"/>
      <c r="AL9066" s="367"/>
    </row>
    <row r="9067" spans="36:38" s="368" customFormat="1" ht="14.15" customHeight="1">
      <c r="AJ9067" s="367"/>
      <c r="AL9067" s="367"/>
    </row>
    <row r="9068" spans="36:38" s="368" customFormat="1" ht="14.15" customHeight="1">
      <c r="AJ9068" s="367"/>
      <c r="AL9068" s="367"/>
    </row>
    <row r="9069" spans="36:38" s="368" customFormat="1" ht="14.15" customHeight="1">
      <c r="AJ9069" s="367"/>
      <c r="AL9069" s="367"/>
    </row>
    <row r="9070" spans="36:38" s="368" customFormat="1" ht="14.15" customHeight="1">
      <c r="AJ9070" s="367"/>
      <c r="AL9070" s="367"/>
    </row>
    <row r="9071" spans="36:38" s="368" customFormat="1" ht="14.15" customHeight="1">
      <c r="AJ9071" s="367"/>
      <c r="AL9071" s="367"/>
    </row>
    <row r="9072" spans="36:38" s="368" customFormat="1" ht="14.15" customHeight="1">
      <c r="AJ9072" s="367"/>
      <c r="AL9072" s="367"/>
    </row>
    <row r="9073" spans="36:38" s="368" customFormat="1" ht="14.15" customHeight="1">
      <c r="AJ9073" s="367"/>
      <c r="AL9073" s="367"/>
    </row>
    <row r="9074" spans="36:38" s="368" customFormat="1" ht="14.15" customHeight="1">
      <c r="AJ9074" s="367"/>
      <c r="AL9074" s="367"/>
    </row>
    <row r="9075" spans="36:38" s="368" customFormat="1" ht="14.15" customHeight="1">
      <c r="AJ9075" s="367"/>
      <c r="AL9075" s="367"/>
    </row>
    <row r="9076" spans="36:38" s="368" customFormat="1" ht="14.15" customHeight="1">
      <c r="AJ9076" s="367"/>
      <c r="AL9076" s="367"/>
    </row>
    <row r="9077" spans="36:38" s="368" customFormat="1" ht="14.15" customHeight="1">
      <c r="AJ9077" s="367"/>
      <c r="AL9077" s="367"/>
    </row>
    <row r="9078" spans="36:38" s="368" customFormat="1" ht="14.15" customHeight="1">
      <c r="AJ9078" s="367"/>
      <c r="AL9078" s="367"/>
    </row>
    <row r="9079" spans="36:38" s="368" customFormat="1" ht="14.15" customHeight="1">
      <c r="AJ9079" s="367"/>
      <c r="AL9079" s="367"/>
    </row>
    <row r="9080" spans="36:38" s="368" customFormat="1" ht="14.15" customHeight="1">
      <c r="AJ9080" s="367"/>
      <c r="AL9080" s="367"/>
    </row>
    <row r="9081" spans="36:38" s="368" customFormat="1" ht="14.15" customHeight="1">
      <c r="AJ9081" s="367"/>
      <c r="AL9081" s="367"/>
    </row>
    <row r="9082" spans="36:38" s="368" customFormat="1" ht="14.15" customHeight="1">
      <c r="AJ9082" s="367"/>
      <c r="AL9082" s="367"/>
    </row>
    <row r="9083" spans="36:38" s="368" customFormat="1" ht="14.15" customHeight="1">
      <c r="AJ9083" s="367"/>
      <c r="AL9083" s="367"/>
    </row>
    <row r="9084" spans="36:38" s="368" customFormat="1" ht="14.15" customHeight="1">
      <c r="AJ9084" s="367"/>
      <c r="AL9084" s="367"/>
    </row>
    <row r="9085" spans="36:38" s="368" customFormat="1" ht="14.15" customHeight="1">
      <c r="AJ9085" s="367"/>
      <c r="AL9085" s="367"/>
    </row>
    <row r="9086" spans="36:38" s="368" customFormat="1" ht="14.15" customHeight="1">
      <c r="AJ9086" s="367"/>
      <c r="AL9086" s="367"/>
    </row>
    <row r="9087" spans="36:38" s="368" customFormat="1" ht="14.15" customHeight="1">
      <c r="AJ9087" s="367"/>
      <c r="AL9087" s="367"/>
    </row>
    <row r="9088" spans="36:38" s="368" customFormat="1" ht="14.15" customHeight="1">
      <c r="AJ9088" s="367"/>
      <c r="AL9088" s="367"/>
    </row>
    <row r="9089" spans="36:38" s="368" customFormat="1" ht="14.15" customHeight="1">
      <c r="AJ9089" s="367"/>
      <c r="AL9089" s="367"/>
    </row>
    <row r="9090" spans="36:38" s="368" customFormat="1" ht="14.15" customHeight="1">
      <c r="AJ9090" s="367"/>
      <c r="AL9090" s="367"/>
    </row>
    <row r="9091" spans="36:38" s="368" customFormat="1" ht="14.15" customHeight="1">
      <c r="AJ9091" s="367"/>
      <c r="AL9091" s="367"/>
    </row>
    <row r="9092" spans="36:38" s="368" customFormat="1" ht="14.15" customHeight="1">
      <c r="AJ9092" s="367"/>
      <c r="AL9092" s="367"/>
    </row>
    <row r="9093" spans="36:38" s="368" customFormat="1" ht="14.15" customHeight="1">
      <c r="AJ9093" s="367"/>
      <c r="AL9093" s="367"/>
    </row>
    <row r="9094" spans="36:38" s="368" customFormat="1" ht="14.15" customHeight="1">
      <c r="AJ9094" s="367"/>
      <c r="AL9094" s="367"/>
    </row>
    <row r="9095" spans="36:38" s="368" customFormat="1" ht="14.15" customHeight="1">
      <c r="AJ9095" s="367"/>
      <c r="AL9095" s="367"/>
    </row>
    <row r="9096" spans="36:38" s="368" customFormat="1" ht="14.15" customHeight="1">
      <c r="AJ9096" s="367"/>
      <c r="AL9096" s="367"/>
    </row>
    <row r="9097" spans="36:38" s="368" customFormat="1" ht="14.15" customHeight="1">
      <c r="AJ9097" s="367"/>
      <c r="AL9097" s="367"/>
    </row>
    <row r="9098" spans="36:38" s="368" customFormat="1" ht="14.15" customHeight="1">
      <c r="AJ9098" s="367"/>
      <c r="AL9098" s="367"/>
    </row>
    <row r="9099" spans="36:38" s="368" customFormat="1" ht="14.15" customHeight="1">
      <c r="AJ9099" s="367"/>
      <c r="AL9099" s="367"/>
    </row>
    <row r="9100" spans="36:38" s="368" customFormat="1" ht="14.15" customHeight="1">
      <c r="AJ9100" s="367"/>
      <c r="AL9100" s="367"/>
    </row>
    <row r="9101" spans="36:38" s="368" customFormat="1" ht="14.15" customHeight="1">
      <c r="AJ9101" s="367"/>
      <c r="AL9101" s="367"/>
    </row>
    <row r="9102" spans="36:38" s="368" customFormat="1" ht="14.15" customHeight="1">
      <c r="AJ9102" s="367"/>
      <c r="AL9102" s="367"/>
    </row>
    <row r="9103" spans="36:38" s="368" customFormat="1" ht="14.15" customHeight="1">
      <c r="AJ9103" s="367"/>
      <c r="AL9103" s="367"/>
    </row>
    <row r="9104" spans="36:38" s="368" customFormat="1" ht="14.15" customHeight="1">
      <c r="AJ9104" s="367"/>
      <c r="AL9104" s="367"/>
    </row>
    <row r="9105" spans="36:38" s="368" customFormat="1" ht="14.15" customHeight="1">
      <c r="AJ9105" s="367"/>
      <c r="AL9105" s="367"/>
    </row>
    <row r="9106" spans="36:38" s="368" customFormat="1" ht="14.15" customHeight="1">
      <c r="AJ9106" s="367"/>
      <c r="AL9106" s="367"/>
    </row>
    <row r="9107" spans="36:38" s="368" customFormat="1" ht="14.15" customHeight="1">
      <c r="AJ9107" s="367"/>
      <c r="AL9107" s="367"/>
    </row>
    <row r="9108" spans="36:38" s="368" customFormat="1" ht="14.15" customHeight="1">
      <c r="AJ9108" s="367"/>
      <c r="AL9108" s="367"/>
    </row>
    <row r="9109" spans="36:38" s="368" customFormat="1" ht="14.15" customHeight="1">
      <c r="AJ9109" s="367"/>
      <c r="AL9109" s="367"/>
    </row>
    <row r="9110" spans="36:38" s="368" customFormat="1" ht="14.15" customHeight="1">
      <c r="AJ9110" s="367"/>
      <c r="AL9110" s="367"/>
    </row>
    <row r="9111" spans="36:38" s="368" customFormat="1" ht="14.15" customHeight="1">
      <c r="AJ9111" s="367"/>
      <c r="AL9111" s="367"/>
    </row>
    <row r="9112" spans="36:38" s="368" customFormat="1" ht="14.15" customHeight="1">
      <c r="AJ9112" s="367"/>
      <c r="AL9112" s="367"/>
    </row>
    <row r="9113" spans="36:38" s="368" customFormat="1" ht="14.15" customHeight="1">
      <c r="AJ9113" s="367"/>
      <c r="AL9113" s="367"/>
    </row>
    <row r="9114" spans="36:38" s="368" customFormat="1" ht="14.15" customHeight="1">
      <c r="AJ9114" s="367"/>
      <c r="AL9114" s="367"/>
    </row>
    <row r="9115" spans="36:38" s="368" customFormat="1" ht="14.15" customHeight="1">
      <c r="AJ9115" s="367"/>
      <c r="AL9115" s="367"/>
    </row>
    <row r="9116" spans="36:38" s="368" customFormat="1" ht="14.15" customHeight="1">
      <c r="AJ9116" s="367"/>
      <c r="AL9116" s="367"/>
    </row>
    <row r="9117" spans="36:38" s="368" customFormat="1" ht="14.15" customHeight="1">
      <c r="AJ9117" s="367"/>
      <c r="AL9117" s="367"/>
    </row>
    <row r="9118" spans="36:38" s="368" customFormat="1" ht="14.15" customHeight="1">
      <c r="AJ9118" s="367"/>
      <c r="AL9118" s="367"/>
    </row>
    <row r="9119" spans="36:38" s="368" customFormat="1" ht="14.15" customHeight="1">
      <c r="AJ9119" s="367"/>
      <c r="AL9119" s="367"/>
    </row>
    <row r="9120" spans="36:38" s="368" customFormat="1" ht="14.15" customHeight="1">
      <c r="AJ9120" s="367"/>
      <c r="AL9120" s="367"/>
    </row>
    <row r="9121" spans="36:38" s="368" customFormat="1" ht="14.15" customHeight="1">
      <c r="AJ9121" s="367"/>
      <c r="AL9121" s="367"/>
    </row>
    <row r="9122" spans="36:38" s="368" customFormat="1" ht="14.15" customHeight="1">
      <c r="AJ9122" s="367"/>
      <c r="AL9122" s="367"/>
    </row>
    <row r="9123" spans="36:38" s="368" customFormat="1" ht="14.15" customHeight="1">
      <c r="AJ9123" s="367"/>
      <c r="AL9123" s="367"/>
    </row>
    <row r="9124" spans="36:38" s="368" customFormat="1" ht="14.15" customHeight="1">
      <c r="AJ9124" s="367"/>
      <c r="AL9124" s="367"/>
    </row>
    <row r="9125" spans="36:38" s="368" customFormat="1" ht="14.15" customHeight="1">
      <c r="AJ9125" s="367"/>
      <c r="AL9125" s="367"/>
    </row>
    <row r="9126" spans="36:38" s="368" customFormat="1" ht="14.15" customHeight="1">
      <c r="AJ9126" s="367"/>
      <c r="AL9126" s="367"/>
    </row>
    <row r="9127" spans="36:38" s="368" customFormat="1" ht="14.15" customHeight="1">
      <c r="AJ9127" s="367"/>
      <c r="AL9127" s="367"/>
    </row>
    <row r="9128" spans="36:38" s="368" customFormat="1" ht="14.15" customHeight="1">
      <c r="AJ9128" s="367"/>
      <c r="AL9128" s="367"/>
    </row>
    <row r="9129" spans="36:38" s="368" customFormat="1" ht="14.15" customHeight="1">
      <c r="AJ9129" s="367"/>
      <c r="AL9129" s="367"/>
    </row>
    <row r="9130" spans="36:38" s="368" customFormat="1" ht="14.15" customHeight="1">
      <c r="AJ9130" s="367"/>
      <c r="AL9130" s="367"/>
    </row>
    <row r="9131" spans="36:38" s="368" customFormat="1" ht="14.15" customHeight="1">
      <c r="AJ9131" s="367"/>
      <c r="AL9131" s="367"/>
    </row>
    <row r="9132" spans="36:38" s="368" customFormat="1" ht="14.15" customHeight="1">
      <c r="AJ9132" s="367"/>
      <c r="AL9132" s="367"/>
    </row>
    <row r="9133" spans="36:38" s="368" customFormat="1" ht="14.15" customHeight="1">
      <c r="AJ9133" s="367"/>
      <c r="AL9133" s="367"/>
    </row>
    <row r="9134" spans="36:38" s="368" customFormat="1" ht="14.15" customHeight="1">
      <c r="AJ9134" s="367"/>
      <c r="AL9134" s="367"/>
    </row>
    <row r="9135" spans="36:38" s="368" customFormat="1" ht="14.15" customHeight="1">
      <c r="AJ9135" s="367"/>
      <c r="AL9135" s="367"/>
    </row>
    <row r="9136" spans="36:38" s="368" customFormat="1" ht="14.15" customHeight="1">
      <c r="AJ9136" s="367"/>
      <c r="AL9136" s="367"/>
    </row>
    <row r="9137" spans="36:38" s="368" customFormat="1" ht="14.15" customHeight="1">
      <c r="AJ9137" s="367"/>
      <c r="AL9137" s="367"/>
    </row>
    <row r="9138" spans="36:38" s="368" customFormat="1" ht="14.15" customHeight="1">
      <c r="AJ9138" s="367"/>
      <c r="AL9138" s="367"/>
    </row>
    <row r="9139" spans="36:38" s="368" customFormat="1" ht="14.15" customHeight="1">
      <c r="AJ9139" s="367"/>
      <c r="AL9139" s="367"/>
    </row>
    <row r="9140" spans="36:38" s="368" customFormat="1" ht="14.15" customHeight="1">
      <c r="AJ9140" s="367"/>
      <c r="AL9140" s="367"/>
    </row>
    <row r="9141" spans="36:38" s="368" customFormat="1" ht="14.15" customHeight="1">
      <c r="AJ9141" s="367"/>
      <c r="AL9141" s="367"/>
    </row>
    <row r="9142" spans="36:38" s="368" customFormat="1" ht="14.15" customHeight="1">
      <c r="AJ9142" s="367"/>
      <c r="AL9142" s="367"/>
    </row>
    <row r="9143" spans="36:38" s="368" customFormat="1" ht="14.15" customHeight="1">
      <c r="AJ9143" s="367"/>
      <c r="AL9143" s="367"/>
    </row>
    <row r="9144" spans="36:38" s="368" customFormat="1" ht="14.15" customHeight="1">
      <c r="AJ9144" s="367"/>
      <c r="AL9144" s="367"/>
    </row>
    <row r="9145" spans="36:38" s="368" customFormat="1" ht="14.15" customHeight="1">
      <c r="AJ9145" s="367"/>
      <c r="AL9145" s="367"/>
    </row>
    <row r="9146" spans="36:38" s="368" customFormat="1" ht="14.15" customHeight="1">
      <c r="AJ9146" s="367"/>
      <c r="AL9146" s="367"/>
    </row>
    <row r="9147" spans="36:38" s="368" customFormat="1" ht="14.15" customHeight="1">
      <c r="AJ9147" s="367"/>
      <c r="AL9147" s="367"/>
    </row>
    <row r="9148" spans="36:38" s="368" customFormat="1" ht="14.15" customHeight="1">
      <c r="AJ9148" s="367"/>
      <c r="AL9148" s="367"/>
    </row>
    <row r="9149" spans="36:38" s="368" customFormat="1" ht="14.15" customHeight="1">
      <c r="AJ9149" s="367"/>
      <c r="AL9149" s="367"/>
    </row>
    <row r="9150" spans="36:38" s="368" customFormat="1" ht="14.15" customHeight="1">
      <c r="AJ9150" s="367"/>
      <c r="AL9150" s="367"/>
    </row>
    <row r="9151" spans="36:38" s="368" customFormat="1" ht="14.15" customHeight="1">
      <c r="AJ9151" s="367"/>
      <c r="AL9151" s="367"/>
    </row>
    <row r="9152" spans="36:38" s="368" customFormat="1" ht="14.15" customHeight="1">
      <c r="AJ9152" s="367"/>
      <c r="AL9152" s="367"/>
    </row>
    <row r="9153" spans="36:38" s="368" customFormat="1" ht="14.15" customHeight="1">
      <c r="AJ9153" s="367"/>
      <c r="AL9153" s="367"/>
    </row>
    <row r="9154" spans="36:38" s="368" customFormat="1" ht="14.15" customHeight="1">
      <c r="AJ9154" s="367"/>
      <c r="AL9154" s="367"/>
    </row>
    <row r="9155" spans="36:38" s="368" customFormat="1" ht="14.15" customHeight="1">
      <c r="AJ9155" s="367"/>
      <c r="AL9155" s="367"/>
    </row>
    <row r="9156" spans="36:38" s="368" customFormat="1" ht="14.15" customHeight="1">
      <c r="AJ9156" s="367"/>
      <c r="AL9156" s="367"/>
    </row>
    <row r="9157" spans="36:38" s="368" customFormat="1" ht="14.15" customHeight="1">
      <c r="AJ9157" s="367"/>
      <c r="AL9157" s="367"/>
    </row>
    <row r="9158" spans="36:38" s="368" customFormat="1" ht="14.15" customHeight="1">
      <c r="AJ9158" s="367"/>
      <c r="AL9158" s="367"/>
    </row>
    <row r="9159" spans="36:38" s="368" customFormat="1" ht="14.15" customHeight="1">
      <c r="AJ9159" s="367"/>
      <c r="AL9159" s="367"/>
    </row>
    <row r="9160" spans="36:38" s="368" customFormat="1" ht="14.15" customHeight="1">
      <c r="AJ9160" s="367"/>
      <c r="AL9160" s="367"/>
    </row>
    <row r="9161" spans="36:38" s="368" customFormat="1" ht="14.15" customHeight="1">
      <c r="AJ9161" s="367"/>
      <c r="AL9161" s="367"/>
    </row>
    <row r="9162" spans="36:38" s="368" customFormat="1" ht="14.15" customHeight="1">
      <c r="AJ9162" s="367"/>
      <c r="AL9162" s="367"/>
    </row>
    <row r="9163" spans="36:38" s="368" customFormat="1" ht="14.15" customHeight="1">
      <c r="AJ9163" s="367"/>
      <c r="AL9163" s="367"/>
    </row>
    <row r="9164" spans="36:38" s="368" customFormat="1" ht="14.15" customHeight="1">
      <c r="AJ9164" s="367"/>
      <c r="AL9164" s="367"/>
    </row>
    <row r="9165" spans="36:38" s="368" customFormat="1" ht="14.15" customHeight="1">
      <c r="AJ9165" s="367"/>
      <c r="AL9165" s="367"/>
    </row>
    <row r="9166" spans="36:38" s="368" customFormat="1" ht="14.15" customHeight="1">
      <c r="AJ9166" s="367"/>
      <c r="AL9166" s="367"/>
    </row>
    <row r="9167" spans="36:38" s="368" customFormat="1" ht="14.15" customHeight="1">
      <c r="AJ9167" s="367"/>
      <c r="AL9167" s="367"/>
    </row>
    <row r="9168" spans="36:38" s="368" customFormat="1" ht="14.15" customHeight="1">
      <c r="AJ9168" s="367"/>
      <c r="AL9168" s="367"/>
    </row>
    <row r="9169" spans="36:38" s="368" customFormat="1" ht="14.15" customHeight="1">
      <c r="AJ9169" s="367"/>
      <c r="AL9169" s="367"/>
    </row>
    <row r="9170" spans="36:38" s="368" customFormat="1" ht="14.15" customHeight="1">
      <c r="AJ9170" s="367"/>
      <c r="AL9170" s="367"/>
    </row>
    <row r="9171" spans="36:38" s="368" customFormat="1" ht="14.15" customHeight="1">
      <c r="AJ9171" s="367"/>
      <c r="AL9171" s="367"/>
    </row>
    <row r="9172" spans="36:38" s="368" customFormat="1" ht="14.15" customHeight="1">
      <c r="AJ9172" s="367"/>
      <c r="AL9172" s="367"/>
    </row>
    <row r="9173" spans="36:38" s="368" customFormat="1" ht="14.15" customHeight="1">
      <c r="AJ9173" s="367"/>
      <c r="AL9173" s="367"/>
    </row>
    <row r="9174" spans="36:38" s="368" customFormat="1" ht="14.15" customHeight="1">
      <c r="AJ9174" s="367"/>
      <c r="AL9174" s="367"/>
    </row>
    <row r="9175" spans="36:38" s="368" customFormat="1" ht="14.15" customHeight="1">
      <c r="AJ9175" s="367"/>
      <c r="AL9175" s="367"/>
    </row>
    <row r="9176" spans="36:38" s="368" customFormat="1" ht="14.15" customHeight="1">
      <c r="AJ9176" s="367"/>
      <c r="AL9176" s="367"/>
    </row>
    <row r="9177" spans="36:38" s="368" customFormat="1" ht="14.15" customHeight="1">
      <c r="AJ9177" s="367"/>
      <c r="AL9177" s="367"/>
    </row>
    <row r="9178" spans="36:38" s="368" customFormat="1" ht="14.15" customHeight="1">
      <c r="AJ9178" s="367"/>
      <c r="AL9178" s="367"/>
    </row>
    <row r="9179" spans="36:38" s="368" customFormat="1" ht="14.15" customHeight="1">
      <c r="AJ9179" s="367"/>
      <c r="AL9179" s="367"/>
    </row>
    <row r="9180" spans="36:38" s="368" customFormat="1" ht="14.15" customHeight="1">
      <c r="AJ9180" s="367"/>
      <c r="AL9180" s="367"/>
    </row>
    <row r="9181" spans="36:38" s="368" customFormat="1" ht="14.15" customHeight="1">
      <c r="AJ9181" s="367"/>
      <c r="AL9181" s="367"/>
    </row>
    <row r="9182" spans="36:38" s="368" customFormat="1" ht="14.15" customHeight="1">
      <c r="AJ9182" s="367"/>
      <c r="AL9182" s="367"/>
    </row>
    <row r="9183" spans="36:38" s="368" customFormat="1" ht="14.15" customHeight="1">
      <c r="AJ9183" s="367"/>
      <c r="AL9183" s="367"/>
    </row>
    <row r="9184" spans="36:38" s="368" customFormat="1" ht="14.15" customHeight="1">
      <c r="AJ9184" s="367"/>
      <c r="AL9184" s="367"/>
    </row>
    <row r="9185" spans="36:38" s="368" customFormat="1" ht="14.15" customHeight="1">
      <c r="AJ9185" s="367"/>
      <c r="AL9185" s="367"/>
    </row>
    <row r="9186" spans="36:38" s="368" customFormat="1" ht="14.15" customHeight="1">
      <c r="AJ9186" s="367"/>
      <c r="AL9186" s="367"/>
    </row>
    <row r="9187" spans="36:38" s="368" customFormat="1" ht="14.15" customHeight="1">
      <c r="AJ9187" s="367"/>
      <c r="AL9187" s="367"/>
    </row>
    <row r="9188" spans="36:38" s="368" customFormat="1" ht="14.15" customHeight="1">
      <c r="AJ9188" s="367"/>
      <c r="AL9188" s="367"/>
    </row>
    <row r="9189" spans="36:38" s="368" customFormat="1" ht="14.15" customHeight="1">
      <c r="AJ9189" s="367"/>
      <c r="AL9189" s="367"/>
    </row>
    <row r="9190" spans="36:38" s="368" customFormat="1" ht="14.15" customHeight="1">
      <c r="AJ9190" s="367"/>
      <c r="AL9190" s="367"/>
    </row>
    <row r="9191" spans="36:38" s="368" customFormat="1" ht="14.15" customHeight="1">
      <c r="AJ9191" s="367"/>
      <c r="AL9191" s="367"/>
    </row>
    <row r="9192" spans="36:38" s="368" customFormat="1" ht="14.15" customHeight="1">
      <c r="AJ9192" s="367"/>
      <c r="AL9192" s="367"/>
    </row>
    <row r="9193" spans="36:38" s="368" customFormat="1" ht="14.15" customHeight="1">
      <c r="AJ9193" s="367"/>
      <c r="AL9193" s="367"/>
    </row>
    <row r="9194" spans="36:38" s="368" customFormat="1" ht="14.15" customHeight="1">
      <c r="AJ9194" s="367"/>
      <c r="AL9194" s="367"/>
    </row>
    <row r="9195" spans="36:38" s="368" customFormat="1" ht="14.15" customHeight="1">
      <c r="AJ9195" s="367"/>
      <c r="AL9195" s="367"/>
    </row>
    <row r="9196" spans="36:38" s="368" customFormat="1" ht="14.15" customHeight="1">
      <c r="AJ9196" s="367"/>
      <c r="AL9196" s="367"/>
    </row>
    <row r="9197" spans="36:38" s="368" customFormat="1" ht="14.15" customHeight="1">
      <c r="AJ9197" s="367"/>
      <c r="AL9197" s="367"/>
    </row>
    <row r="9198" spans="36:38" s="368" customFormat="1" ht="14.15" customHeight="1">
      <c r="AJ9198" s="367"/>
      <c r="AL9198" s="367"/>
    </row>
    <row r="9199" spans="36:38" s="368" customFormat="1" ht="14.15" customHeight="1">
      <c r="AJ9199" s="367"/>
      <c r="AL9199" s="367"/>
    </row>
    <row r="9200" spans="36:38" s="368" customFormat="1" ht="14.15" customHeight="1">
      <c r="AJ9200" s="367"/>
      <c r="AL9200" s="367"/>
    </row>
    <row r="9201" spans="36:38" s="368" customFormat="1" ht="14.15" customHeight="1">
      <c r="AJ9201" s="367"/>
      <c r="AL9201" s="367"/>
    </row>
    <row r="9202" spans="36:38" s="368" customFormat="1" ht="14.15" customHeight="1">
      <c r="AJ9202" s="367"/>
      <c r="AL9202" s="367"/>
    </row>
    <row r="9203" spans="36:38" s="368" customFormat="1" ht="14.15" customHeight="1">
      <c r="AJ9203" s="367"/>
      <c r="AL9203" s="367"/>
    </row>
    <row r="9204" spans="36:38" s="368" customFormat="1" ht="14.15" customHeight="1">
      <c r="AJ9204" s="367"/>
      <c r="AL9204" s="367"/>
    </row>
    <row r="9205" spans="36:38" s="368" customFormat="1" ht="14.15" customHeight="1">
      <c r="AJ9205" s="367"/>
      <c r="AL9205" s="367"/>
    </row>
    <row r="9206" spans="36:38" s="368" customFormat="1" ht="14.15" customHeight="1">
      <c r="AJ9206" s="367"/>
      <c r="AL9206" s="367"/>
    </row>
    <row r="9207" spans="36:38" s="368" customFormat="1" ht="14.15" customHeight="1">
      <c r="AJ9207" s="367"/>
      <c r="AL9207" s="367"/>
    </row>
    <row r="9208" spans="36:38" s="368" customFormat="1" ht="14.15" customHeight="1">
      <c r="AJ9208" s="367"/>
      <c r="AL9208" s="367"/>
    </row>
    <row r="9209" spans="36:38" s="368" customFormat="1" ht="14.15" customHeight="1">
      <c r="AJ9209" s="367"/>
      <c r="AL9209" s="367"/>
    </row>
    <row r="9210" spans="36:38" s="368" customFormat="1" ht="14.15" customHeight="1">
      <c r="AJ9210" s="367"/>
      <c r="AL9210" s="367"/>
    </row>
    <row r="9211" spans="36:38" s="368" customFormat="1" ht="14.15" customHeight="1">
      <c r="AJ9211" s="367"/>
      <c r="AL9211" s="367"/>
    </row>
    <row r="9212" spans="36:38" s="368" customFormat="1" ht="14.15" customHeight="1">
      <c r="AJ9212" s="367"/>
      <c r="AL9212" s="367"/>
    </row>
    <row r="9213" spans="36:38" s="368" customFormat="1" ht="14.15" customHeight="1">
      <c r="AJ9213" s="367"/>
      <c r="AL9213" s="367"/>
    </row>
    <row r="9214" spans="36:38" s="368" customFormat="1" ht="14.15" customHeight="1">
      <c r="AJ9214" s="367"/>
      <c r="AL9214" s="367"/>
    </row>
    <row r="9215" spans="36:38" s="368" customFormat="1" ht="14.15" customHeight="1">
      <c r="AJ9215" s="367"/>
      <c r="AL9215" s="367"/>
    </row>
    <row r="9216" spans="36:38" s="368" customFormat="1" ht="14.15" customHeight="1">
      <c r="AJ9216" s="367"/>
      <c r="AL9216" s="367"/>
    </row>
    <row r="9217" spans="36:38" s="368" customFormat="1" ht="14.15" customHeight="1">
      <c r="AJ9217" s="367"/>
      <c r="AL9217" s="367"/>
    </row>
    <row r="9218" spans="36:38" s="368" customFormat="1" ht="14.15" customHeight="1">
      <c r="AJ9218" s="367"/>
      <c r="AL9218" s="367"/>
    </row>
    <row r="9219" spans="36:38" s="368" customFormat="1" ht="14.15" customHeight="1">
      <c r="AJ9219" s="367"/>
      <c r="AL9219" s="367"/>
    </row>
    <row r="9220" spans="36:38" s="368" customFormat="1" ht="14.15" customHeight="1">
      <c r="AJ9220" s="367"/>
      <c r="AL9220" s="367"/>
    </row>
    <row r="9221" spans="36:38" s="368" customFormat="1" ht="14.15" customHeight="1">
      <c r="AJ9221" s="367"/>
      <c r="AL9221" s="367"/>
    </row>
    <row r="9222" spans="36:38" s="368" customFormat="1" ht="14.15" customHeight="1">
      <c r="AJ9222" s="367"/>
      <c r="AL9222" s="367"/>
    </row>
    <row r="9223" spans="36:38" s="368" customFormat="1" ht="14.15" customHeight="1">
      <c r="AJ9223" s="367"/>
      <c r="AL9223" s="367"/>
    </row>
    <row r="9224" spans="36:38" s="368" customFormat="1" ht="14.15" customHeight="1">
      <c r="AJ9224" s="367"/>
      <c r="AL9224" s="367"/>
    </row>
    <row r="9225" spans="36:38" s="368" customFormat="1" ht="14.15" customHeight="1">
      <c r="AJ9225" s="367"/>
      <c r="AL9225" s="367"/>
    </row>
    <row r="9226" spans="36:38" s="368" customFormat="1" ht="14.15" customHeight="1">
      <c r="AJ9226" s="367"/>
      <c r="AL9226" s="367"/>
    </row>
    <row r="9227" spans="36:38" s="368" customFormat="1" ht="14.15" customHeight="1">
      <c r="AJ9227" s="367"/>
      <c r="AL9227" s="367"/>
    </row>
    <row r="9228" spans="36:38" s="368" customFormat="1" ht="14.15" customHeight="1">
      <c r="AJ9228" s="367"/>
      <c r="AL9228" s="367"/>
    </row>
    <row r="9229" spans="36:38" s="368" customFormat="1" ht="14.15" customHeight="1">
      <c r="AJ9229" s="367"/>
      <c r="AL9229" s="367"/>
    </row>
    <row r="9230" spans="36:38" s="368" customFormat="1" ht="14.15" customHeight="1">
      <c r="AJ9230" s="367"/>
      <c r="AL9230" s="367"/>
    </row>
    <row r="9231" spans="36:38" s="368" customFormat="1" ht="14.15" customHeight="1">
      <c r="AJ9231" s="367"/>
      <c r="AL9231" s="367"/>
    </row>
    <row r="9232" spans="36:38" s="368" customFormat="1" ht="14.15" customHeight="1">
      <c r="AJ9232" s="367"/>
      <c r="AL9232" s="367"/>
    </row>
    <row r="9233" spans="36:38" s="368" customFormat="1" ht="14.15" customHeight="1">
      <c r="AJ9233" s="367"/>
      <c r="AL9233" s="367"/>
    </row>
    <row r="9234" spans="36:38" s="368" customFormat="1" ht="14.15" customHeight="1">
      <c r="AJ9234" s="367"/>
      <c r="AL9234" s="367"/>
    </row>
    <row r="9235" spans="36:38" s="368" customFormat="1" ht="14.15" customHeight="1">
      <c r="AJ9235" s="367"/>
      <c r="AL9235" s="367"/>
    </row>
    <row r="9236" spans="36:38" s="368" customFormat="1" ht="14.15" customHeight="1">
      <c r="AJ9236" s="367"/>
      <c r="AL9236" s="367"/>
    </row>
    <row r="9237" spans="36:38" s="368" customFormat="1" ht="14.15" customHeight="1">
      <c r="AJ9237" s="367"/>
      <c r="AL9237" s="367"/>
    </row>
    <row r="9238" spans="36:38" s="368" customFormat="1" ht="14.15" customHeight="1">
      <c r="AJ9238" s="367"/>
      <c r="AL9238" s="367"/>
    </row>
    <row r="9239" spans="36:38" s="368" customFormat="1" ht="14.15" customHeight="1">
      <c r="AJ9239" s="367"/>
      <c r="AL9239" s="367"/>
    </row>
    <row r="9240" spans="36:38" s="368" customFormat="1" ht="14.15" customHeight="1">
      <c r="AJ9240" s="367"/>
      <c r="AL9240" s="367"/>
    </row>
    <row r="9241" spans="36:38" s="368" customFormat="1" ht="14.15" customHeight="1">
      <c r="AJ9241" s="367"/>
      <c r="AL9241" s="367"/>
    </row>
    <row r="9242" spans="36:38" s="368" customFormat="1" ht="14.15" customHeight="1">
      <c r="AJ9242" s="367"/>
      <c r="AL9242" s="367"/>
    </row>
    <row r="9243" spans="36:38" s="368" customFormat="1" ht="14.15" customHeight="1">
      <c r="AJ9243" s="367"/>
      <c r="AL9243" s="367"/>
    </row>
    <row r="9244" spans="36:38" s="368" customFormat="1" ht="14.15" customHeight="1">
      <c r="AJ9244" s="367"/>
      <c r="AL9244" s="367"/>
    </row>
    <row r="9245" spans="36:38" s="368" customFormat="1" ht="14.15" customHeight="1">
      <c r="AJ9245" s="367"/>
      <c r="AL9245" s="367"/>
    </row>
    <row r="9246" spans="36:38" s="368" customFormat="1" ht="14.15" customHeight="1">
      <c r="AJ9246" s="367"/>
      <c r="AL9246" s="367"/>
    </row>
    <row r="9247" spans="36:38" s="368" customFormat="1" ht="14.15" customHeight="1">
      <c r="AJ9247" s="367"/>
      <c r="AL9247" s="367"/>
    </row>
    <row r="9248" spans="36:38" s="368" customFormat="1" ht="14.15" customHeight="1">
      <c r="AJ9248" s="367"/>
      <c r="AL9248" s="367"/>
    </row>
    <row r="9249" spans="36:38" s="368" customFormat="1" ht="14.15" customHeight="1">
      <c r="AJ9249" s="367"/>
      <c r="AL9249" s="367"/>
    </row>
    <row r="9250" spans="36:38" s="368" customFormat="1" ht="14.15" customHeight="1">
      <c r="AJ9250" s="367"/>
      <c r="AL9250" s="367"/>
    </row>
    <row r="9251" spans="36:38" s="368" customFormat="1" ht="14.15" customHeight="1">
      <c r="AJ9251" s="367"/>
      <c r="AL9251" s="367"/>
    </row>
    <row r="9252" spans="36:38" s="368" customFormat="1" ht="14.15" customHeight="1">
      <c r="AJ9252" s="367"/>
      <c r="AL9252" s="367"/>
    </row>
    <row r="9253" spans="36:38" s="368" customFormat="1" ht="14.15" customHeight="1">
      <c r="AJ9253" s="367"/>
      <c r="AL9253" s="367"/>
    </row>
    <row r="9254" spans="36:38" s="368" customFormat="1" ht="14.15" customHeight="1">
      <c r="AJ9254" s="367"/>
      <c r="AL9254" s="367"/>
    </row>
    <row r="9255" spans="36:38" s="368" customFormat="1" ht="14.15" customHeight="1">
      <c r="AJ9255" s="367"/>
      <c r="AL9255" s="367"/>
    </row>
    <row r="9256" spans="36:38" s="368" customFormat="1" ht="14.15" customHeight="1">
      <c r="AJ9256" s="367"/>
      <c r="AL9256" s="367"/>
    </row>
    <row r="9257" spans="36:38" s="368" customFormat="1" ht="14.15" customHeight="1">
      <c r="AJ9257" s="367"/>
      <c r="AL9257" s="367"/>
    </row>
    <row r="9258" spans="36:38" s="368" customFormat="1" ht="14.15" customHeight="1">
      <c r="AJ9258" s="367"/>
      <c r="AL9258" s="367"/>
    </row>
    <row r="9259" spans="36:38" s="368" customFormat="1" ht="14.15" customHeight="1">
      <c r="AJ9259" s="367"/>
      <c r="AL9259" s="367"/>
    </row>
    <row r="9260" spans="36:38" s="368" customFormat="1" ht="14.15" customHeight="1">
      <c r="AJ9260" s="367"/>
      <c r="AL9260" s="367"/>
    </row>
    <row r="9261" spans="36:38" s="368" customFormat="1" ht="14.15" customHeight="1">
      <c r="AJ9261" s="367"/>
      <c r="AL9261" s="367"/>
    </row>
    <row r="9262" spans="36:38" s="368" customFormat="1" ht="14.15" customHeight="1">
      <c r="AJ9262" s="367"/>
      <c r="AL9262" s="367"/>
    </row>
    <row r="9263" spans="36:38" s="368" customFormat="1" ht="14.15" customHeight="1">
      <c r="AJ9263" s="367"/>
      <c r="AL9263" s="367"/>
    </row>
    <row r="9264" spans="36:38" s="368" customFormat="1" ht="14.15" customHeight="1">
      <c r="AJ9264" s="367"/>
      <c r="AL9264" s="367"/>
    </row>
    <row r="9265" spans="36:38" s="368" customFormat="1" ht="14.15" customHeight="1">
      <c r="AJ9265" s="367"/>
      <c r="AL9265" s="367"/>
    </row>
    <row r="9266" spans="36:38" s="368" customFormat="1" ht="14.15" customHeight="1">
      <c r="AJ9266" s="367"/>
      <c r="AL9266" s="367"/>
    </row>
    <row r="9267" spans="36:38" s="368" customFormat="1" ht="14.15" customHeight="1">
      <c r="AJ9267" s="367"/>
      <c r="AL9267" s="367"/>
    </row>
    <row r="9268" spans="36:38" s="368" customFormat="1" ht="14.15" customHeight="1">
      <c r="AJ9268" s="367"/>
      <c r="AL9268" s="367"/>
    </row>
    <row r="9269" spans="36:38" s="368" customFormat="1" ht="14.15" customHeight="1">
      <c r="AJ9269" s="367"/>
      <c r="AL9269" s="367"/>
    </row>
    <row r="9270" spans="36:38" s="368" customFormat="1" ht="14.15" customHeight="1">
      <c r="AJ9270" s="367"/>
      <c r="AL9270" s="367"/>
    </row>
    <row r="9271" spans="36:38" s="368" customFormat="1" ht="14.15" customHeight="1">
      <c r="AJ9271" s="367"/>
      <c r="AL9271" s="367"/>
    </row>
    <row r="9272" spans="36:38" s="368" customFormat="1" ht="14.15" customHeight="1">
      <c r="AJ9272" s="367"/>
      <c r="AL9272" s="367"/>
    </row>
    <row r="9273" spans="36:38" s="368" customFormat="1" ht="14.15" customHeight="1">
      <c r="AJ9273" s="367"/>
      <c r="AL9273" s="367"/>
    </row>
    <row r="9274" spans="36:38" s="368" customFormat="1" ht="14.15" customHeight="1">
      <c r="AJ9274" s="367"/>
      <c r="AL9274" s="367"/>
    </row>
    <row r="9275" spans="36:38" s="368" customFormat="1" ht="14.15" customHeight="1">
      <c r="AJ9275" s="367"/>
      <c r="AL9275" s="367"/>
    </row>
    <row r="9276" spans="36:38" s="368" customFormat="1" ht="14.15" customHeight="1">
      <c r="AJ9276" s="367"/>
      <c r="AL9276" s="367"/>
    </row>
    <row r="9277" spans="36:38" s="368" customFormat="1" ht="14.15" customHeight="1">
      <c r="AJ9277" s="367"/>
      <c r="AL9277" s="367"/>
    </row>
    <row r="9278" spans="36:38" s="368" customFormat="1" ht="14.15" customHeight="1">
      <c r="AJ9278" s="367"/>
      <c r="AL9278" s="367"/>
    </row>
    <row r="9279" spans="36:38" s="368" customFormat="1" ht="14.15" customHeight="1">
      <c r="AJ9279" s="367"/>
      <c r="AL9279" s="367"/>
    </row>
    <row r="9280" spans="36:38" s="368" customFormat="1" ht="14.15" customHeight="1">
      <c r="AJ9280" s="367"/>
      <c r="AL9280" s="367"/>
    </row>
    <row r="9281" spans="36:38" s="368" customFormat="1" ht="14.15" customHeight="1">
      <c r="AJ9281" s="367"/>
      <c r="AL9281" s="367"/>
    </row>
    <row r="9282" spans="36:38" s="368" customFormat="1" ht="14.15" customHeight="1">
      <c r="AJ9282" s="367"/>
      <c r="AL9282" s="367"/>
    </row>
    <row r="9283" spans="36:38" s="368" customFormat="1" ht="14.15" customHeight="1">
      <c r="AJ9283" s="367"/>
      <c r="AL9283" s="367"/>
    </row>
    <row r="9284" spans="36:38" s="368" customFormat="1" ht="14.15" customHeight="1">
      <c r="AJ9284" s="367"/>
      <c r="AL9284" s="367"/>
    </row>
    <row r="9285" spans="36:38" s="368" customFormat="1" ht="14.15" customHeight="1">
      <c r="AJ9285" s="367"/>
      <c r="AL9285" s="367"/>
    </row>
    <row r="9286" spans="36:38" s="368" customFormat="1" ht="14.15" customHeight="1">
      <c r="AJ9286" s="367"/>
      <c r="AL9286" s="367"/>
    </row>
    <row r="9287" spans="36:38" s="368" customFormat="1" ht="14.15" customHeight="1">
      <c r="AJ9287" s="367"/>
      <c r="AL9287" s="367"/>
    </row>
    <row r="9288" spans="36:38" s="368" customFormat="1" ht="14.15" customHeight="1">
      <c r="AJ9288" s="367"/>
      <c r="AL9288" s="367"/>
    </row>
    <row r="9289" spans="36:38" s="368" customFormat="1" ht="14.15" customHeight="1">
      <c r="AJ9289" s="367"/>
      <c r="AL9289" s="367"/>
    </row>
    <row r="9290" spans="36:38" s="368" customFormat="1" ht="14.15" customHeight="1">
      <c r="AJ9290" s="367"/>
      <c r="AL9290" s="367"/>
    </row>
    <row r="9291" spans="36:38" s="368" customFormat="1" ht="14.15" customHeight="1">
      <c r="AJ9291" s="367"/>
      <c r="AL9291" s="367"/>
    </row>
    <row r="9292" spans="36:38" s="368" customFormat="1" ht="14.15" customHeight="1">
      <c r="AJ9292" s="367"/>
      <c r="AL9292" s="367"/>
    </row>
    <row r="9293" spans="36:38" s="368" customFormat="1" ht="14.15" customHeight="1">
      <c r="AJ9293" s="367"/>
      <c r="AL9293" s="367"/>
    </row>
    <row r="9294" spans="36:38" s="368" customFormat="1" ht="14.15" customHeight="1">
      <c r="AJ9294" s="367"/>
      <c r="AL9294" s="367"/>
    </row>
    <row r="9295" spans="36:38" s="368" customFormat="1" ht="14.15" customHeight="1">
      <c r="AJ9295" s="367"/>
      <c r="AL9295" s="367"/>
    </row>
    <row r="9296" spans="36:38" s="368" customFormat="1" ht="14.15" customHeight="1">
      <c r="AJ9296" s="367"/>
      <c r="AL9296" s="367"/>
    </row>
    <row r="9297" spans="36:38" s="368" customFormat="1" ht="14.15" customHeight="1">
      <c r="AJ9297" s="367"/>
      <c r="AL9297" s="367"/>
    </row>
    <row r="9298" spans="36:38" s="368" customFormat="1" ht="14.15" customHeight="1">
      <c r="AJ9298" s="367"/>
      <c r="AL9298" s="367"/>
    </row>
    <row r="9299" spans="36:38" s="368" customFormat="1" ht="14.15" customHeight="1">
      <c r="AJ9299" s="367"/>
      <c r="AL9299" s="367"/>
    </row>
    <row r="9300" spans="36:38" s="368" customFormat="1" ht="14.15" customHeight="1">
      <c r="AJ9300" s="367"/>
      <c r="AL9300" s="367"/>
    </row>
    <row r="9301" spans="36:38" s="368" customFormat="1" ht="14.15" customHeight="1">
      <c r="AJ9301" s="367"/>
      <c r="AL9301" s="367"/>
    </row>
    <row r="9302" spans="36:38" s="368" customFormat="1" ht="14.15" customHeight="1">
      <c r="AJ9302" s="367"/>
      <c r="AL9302" s="367"/>
    </row>
    <row r="9303" spans="36:38" s="368" customFormat="1" ht="14.15" customHeight="1">
      <c r="AJ9303" s="367"/>
      <c r="AL9303" s="367"/>
    </row>
    <row r="9304" spans="36:38" s="368" customFormat="1" ht="14.15" customHeight="1">
      <c r="AJ9304" s="367"/>
      <c r="AL9304" s="367"/>
    </row>
    <row r="9305" spans="36:38" s="368" customFormat="1" ht="14.15" customHeight="1">
      <c r="AJ9305" s="367"/>
      <c r="AL9305" s="367"/>
    </row>
    <row r="9306" spans="36:38" s="368" customFormat="1" ht="14.15" customHeight="1">
      <c r="AJ9306" s="367"/>
      <c r="AL9306" s="367"/>
    </row>
    <row r="9307" spans="36:38" s="368" customFormat="1" ht="14.15" customHeight="1">
      <c r="AJ9307" s="367"/>
      <c r="AL9307" s="367"/>
    </row>
    <row r="9308" spans="36:38" s="368" customFormat="1" ht="14.15" customHeight="1">
      <c r="AJ9308" s="367"/>
      <c r="AL9308" s="367"/>
    </row>
    <row r="9309" spans="36:38" s="368" customFormat="1" ht="14.15" customHeight="1">
      <c r="AJ9309" s="367"/>
      <c r="AL9309" s="367"/>
    </row>
    <row r="9310" spans="36:38" s="368" customFormat="1" ht="14.15" customHeight="1">
      <c r="AJ9310" s="367"/>
      <c r="AL9310" s="367"/>
    </row>
    <row r="9311" spans="36:38" s="368" customFormat="1" ht="14.15" customHeight="1">
      <c r="AJ9311" s="367"/>
      <c r="AL9311" s="367"/>
    </row>
    <row r="9312" spans="36:38" s="368" customFormat="1" ht="14.15" customHeight="1">
      <c r="AJ9312" s="367"/>
      <c r="AL9312" s="367"/>
    </row>
    <row r="9313" spans="36:38" s="368" customFormat="1" ht="14.15" customHeight="1">
      <c r="AJ9313" s="367"/>
      <c r="AL9313" s="367"/>
    </row>
    <row r="9314" spans="36:38" s="368" customFormat="1" ht="14.15" customHeight="1">
      <c r="AJ9314" s="367"/>
      <c r="AL9314" s="367"/>
    </row>
    <row r="9315" spans="36:38" s="368" customFormat="1" ht="14.15" customHeight="1">
      <c r="AJ9315" s="367"/>
      <c r="AL9315" s="367"/>
    </row>
    <row r="9316" spans="36:38" s="368" customFormat="1" ht="14.15" customHeight="1">
      <c r="AJ9316" s="367"/>
      <c r="AL9316" s="367"/>
    </row>
    <row r="9317" spans="36:38" s="368" customFormat="1" ht="14.15" customHeight="1">
      <c r="AJ9317" s="367"/>
      <c r="AL9317" s="367"/>
    </row>
    <row r="9318" spans="36:38" s="368" customFormat="1" ht="14.15" customHeight="1">
      <c r="AJ9318" s="367"/>
      <c r="AL9318" s="367"/>
    </row>
    <row r="9319" spans="36:38" s="368" customFormat="1" ht="14.15" customHeight="1">
      <c r="AJ9319" s="367"/>
      <c r="AL9319" s="367"/>
    </row>
    <row r="9320" spans="36:38" s="368" customFormat="1" ht="14.15" customHeight="1">
      <c r="AJ9320" s="367"/>
      <c r="AL9320" s="367"/>
    </row>
    <row r="9321" spans="36:38" s="368" customFormat="1" ht="14.15" customHeight="1">
      <c r="AJ9321" s="367"/>
      <c r="AL9321" s="367"/>
    </row>
    <row r="9322" spans="36:38" s="368" customFormat="1" ht="14.15" customHeight="1">
      <c r="AJ9322" s="367"/>
      <c r="AL9322" s="367"/>
    </row>
    <row r="9323" spans="36:38" s="368" customFormat="1" ht="14.15" customHeight="1">
      <c r="AJ9323" s="367"/>
      <c r="AL9323" s="367"/>
    </row>
    <row r="9324" spans="36:38" s="368" customFormat="1" ht="14.15" customHeight="1">
      <c r="AJ9324" s="367"/>
      <c r="AL9324" s="367"/>
    </row>
    <row r="9325" spans="36:38" s="368" customFormat="1" ht="14.15" customHeight="1">
      <c r="AJ9325" s="367"/>
      <c r="AL9325" s="367"/>
    </row>
    <row r="9326" spans="36:38" s="368" customFormat="1" ht="14.15" customHeight="1">
      <c r="AJ9326" s="367"/>
      <c r="AL9326" s="367"/>
    </row>
    <row r="9327" spans="36:38" s="368" customFormat="1" ht="14.15" customHeight="1">
      <c r="AJ9327" s="367"/>
      <c r="AL9327" s="367"/>
    </row>
    <row r="9328" spans="36:38" s="368" customFormat="1" ht="14.15" customHeight="1">
      <c r="AJ9328" s="367"/>
      <c r="AL9328" s="367"/>
    </row>
    <row r="9329" spans="36:38" s="368" customFormat="1" ht="14.15" customHeight="1">
      <c r="AJ9329" s="367"/>
      <c r="AL9329" s="367"/>
    </row>
    <row r="9330" spans="36:38" s="368" customFormat="1" ht="14.15" customHeight="1">
      <c r="AJ9330" s="367"/>
      <c r="AL9330" s="367"/>
    </row>
    <row r="9331" spans="36:38" s="368" customFormat="1" ht="14.15" customHeight="1">
      <c r="AJ9331" s="367"/>
      <c r="AL9331" s="367"/>
    </row>
    <row r="9332" spans="36:38" s="368" customFormat="1" ht="14.15" customHeight="1">
      <c r="AJ9332" s="367"/>
      <c r="AL9332" s="367"/>
    </row>
    <row r="9333" spans="36:38" s="368" customFormat="1" ht="14.15" customHeight="1">
      <c r="AJ9333" s="367"/>
      <c r="AL9333" s="367"/>
    </row>
    <row r="9334" spans="36:38" s="368" customFormat="1" ht="14.15" customHeight="1">
      <c r="AJ9334" s="367"/>
      <c r="AL9334" s="367"/>
    </row>
    <row r="9335" spans="36:38" s="368" customFormat="1" ht="14.15" customHeight="1">
      <c r="AJ9335" s="367"/>
      <c r="AL9335" s="367"/>
    </row>
    <row r="9336" spans="36:38" s="368" customFormat="1" ht="14.15" customHeight="1">
      <c r="AJ9336" s="367"/>
      <c r="AL9336" s="367"/>
    </row>
    <row r="9337" spans="36:38" s="368" customFormat="1" ht="14.15" customHeight="1">
      <c r="AJ9337" s="367"/>
      <c r="AL9337" s="367"/>
    </row>
    <row r="9338" spans="36:38" s="368" customFormat="1" ht="14.15" customHeight="1">
      <c r="AJ9338" s="367"/>
      <c r="AL9338" s="367"/>
    </row>
    <row r="9339" spans="36:38" s="368" customFormat="1" ht="14.15" customHeight="1">
      <c r="AJ9339" s="367"/>
      <c r="AL9339" s="367"/>
    </row>
    <row r="9340" spans="36:38" s="368" customFormat="1" ht="14.15" customHeight="1">
      <c r="AJ9340" s="367"/>
      <c r="AL9340" s="367"/>
    </row>
    <row r="9341" spans="36:38" s="368" customFormat="1" ht="14.15" customHeight="1">
      <c r="AJ9341" s="367"/>
      <c r="AL9341" s="367"/>
    </row>
    <row r="9342" spans="36:38" s="368" customFormat="1" ht="14.15" customHeight="1">
      <c r="AJ9342" s="367"/>
      <c r="AL9342" s="367"/>
    </row>
    <row r="9343" spans="36:38" s="368" customFormat="1" ht="14.15" customHeight="1">
      <c r="AJ9343" s="367"/>
      <c r="AL9343" s="367"/>
    </row>
    <row r="9344" spans="36:38" s="368" customFormat="1" ht="14.15" customHeight="1">
      <c r="AJ9344" s="367"/>
      <c r="AL9344" s="367"/>
    </row>
    <row r="9345" spans="36:38" s="368" customFormat="1" ht="14.15" customHeight="1">
      <c r="AJ9345" s="367"/>
      <c r="AL9345" s="367"/>
    </row>
    <row r="9346" spans="36:38" s="368" customFormat="1" ht="14.15" customHeight="1">
      <c r="AJ9346" s="367"/>
      <c r="AL9346" s="367"/>
    </row>
    <row r="9347" spans="36:38" s="368" customFormat="1" ht="14.15" customHeight="1">
      <c r="AJ9347" s="367"/>
      <c r="AL9347" s="367"/>
    </row>
    <row r="9348" spans="36:38" s="368" customFormat="1" ht="14.15" customHeight="1">
      <c r="AJ9348" s="367"/>
      <c r="AL9348" s="367"/>
    </row>
    <row r="9349" spans="36:38" s="368" customFormat="1" ht="14.15" customHeight="1">
      <c r="AJ9349" s="367"/>
      <c r="AL9349" s="367"/>
    </row>
    <row r="9350" spans="36:38" s="368" customFormat="1" ht="14.15" customHeight="1">
      <c r="AJ9350" s="367"/>
      <c r="AL9350" s="367"/>
    </row>
    <row r="9351" spans="36:38" s="368" customFormat="1" ht="14.15" customHeight="1">
      <c r="AJ9351" s="367"/>
      <c r="AL9351" s="367"/>
    </row>
    <row r="9352" spans="36:38" s="368" customFormat="1" ht="14.15" customHeight="1">
      <c r="AJ9352" s="367"/>
      <c r="AL9352" s="367"/>
    </row>
    <row r="9353" spans="36:38" s="368" customFormat="1" ht="14.15" customHeight="1">
      <c r="AJ9353" s="367"/>
      <c r="AL9353" s="367"/>
    </row>
    <row r="9354" spans="36:38" s="368" customFormat="1" ht="14.15" customHeight="1">
      <c r="AJ9354" s="367"/>
      <c r="AL9354" s="367"/>
    </row>
    <row r="9355" spans="36:38" s="368" customFormat="1" ht="14.15" customHeight="1">
      <c r="AJ9355" s="367"/>
      <c r="AL9355" s="367"/>
    </row>
    <row r="9356" spans="36:38" s="368" customFormat="1" ht="14.15" customHeight="1">
      <c r="AJ9356" s="367"/>
      <c r="AL9356" s="367"/>
    </row>
    <row r="9357" spans="36:38" s="368" customFormat="1" ht="14.15" customHeight="1">
      <c r="AJ9357" s="367"/>
      <c r="AL9357" s="367"/>
    </row>
    <row r="9358" spans="36:38" s="368" customFormat="1" ht="14.15" customHeight="1">
      <c r="AJ9358" s="367"/>
      <c r="AL9358" s="367"/>
    </row>
    <row r="9359" spans="36:38" s="368" customFormat="1" ht="14.15" customHeight="1">
      <c r="AJ9359" s="367"/>
      <c r="AL9359" s="367"/>
    </row>
    <row r="9360" spans="36:38" s="368" customFormat="1" ht="14.15" customHeight="1">
      <c r="AJ9360" s="367"/>
      <c r="AL9360" s="367"/>
    </row>
    <row r="9361" spans="36:38" s="368" customFormat="1" ht="14.15" customHeight="1">
      <c r="AJ9361" s="367"/>
      <c r="AL9361" s="367"/>
    </row>
    <row r="9362" spans="36:38" s="368" customFormat="1" ht="14.15" customHeight="1">
      <c r="AJ9362" s="367"/>
      <c r="AL9362" s="367"/>
    </row>
    <row r="9363" spans="36:38" s="368" customFormat="1" ht="14.15" customHeight="1">
      <c r="AJ9363" s="367"/>
      <c r="AL9363" s="367"/>
    </row>
    <row r="9364" spans="36:38" s="368" customFormat="1" ht="14.15" customHeight="1">
      <c r="AJ9364" s="367"/>
      <c r="AL9364" s="367"/>
    </row>
    <row r="9365" spans="36:38" s="368" customFormat="1" ht="14.15" customHeight="1">
      <c r="AJ9365" s="367"/>
      <c r="AL9365" s="367"/>
    </row>
    <row r="9366" spans="36:38" s="368" customFormat="1" ht="14.15" customHeight="1">
      <c r="AJ9366" s="367"/>
      <c r="AL9366" s="367"/>
    </row>
    <row r="9367" spans="36:38" s="368" customFormat="1" ht="14.15" customHeight="1">
      <c r="AJ9367" s="367"/>
      <c r="AL9367" s="367"/>
    </row>
    <row r="9368" spans="36:38" s="368" customFormat="1" ht="14.15" customHeight="1">
      <c r="AJ9368" s="367"/>
      <c r="AL9368" s="367"/>
    </row>
    <row r="9369" spans="36:38" s="368" customFormat="1" ht="14.15" customHeight="1">
      <c r="AJ9369" s="367"/>
      <c r="AL9369" s="367"/>
    </row>
    <row r="9370" spans="36:38" s="368" customFormat="1" ht="14.15" customHeight="1">
      <c r="AJ9370" s="367"/>
      <c r="AL9370" s="367"/>
    </row>
    <row r="9371" spans="36:38" s="368" customFormat="1" ht="14.15" customHeight="1">
      <c r="AJ9371" s="367"/>
      <c r="AL9371" s="367"/>
    </row>
    <row r="9372" spans="36:38" s="368" customFormat="1" ht="14.15" customHeight="1">
      <c r="AJ9372" s="367"/>
      <c r="AL9372" s="367"/>
    </row>
    <row r="9373" spans="36:38" s="368" customFormat="1" ht="14.15" customHeight="1">
      <c r="AJ9373" s="367"/>
      <c r="AL9373" s="367"/>
    </row>
    <row r="9374" spans="36:38" s="368" customFormat="1" ht="14.15" customHeight="1">
      <c r="AJ9374" s="367"/>
      <c r="AL9374" s="367"/>
    </row>
    <row r="9375" spans="36:38" s="368" customFormat="1" ht="14.15" customHeight="1">
      <c r="AJ9375" s="367"/>
      <c r="AL9375" s="367"/>
    </row>
    <row r="9376" spans="36:38" s="368" customFormat="1" ht="14.15" customHeight="1">
      <c r="AJ9376" s="367"/>
      <c r="AL9376" s="367"/>
    </row>
    <row r="9377" spans="36:38" s="368" customFormat="1" ht="14.15" customHeight="1">
      <c r="AJ9377" s="367"/>
      <c r="AL9377" s="367"/>
    </row>
    <row r="9378" spans="36:38" s="368" customFormat="1" ht="14.15" customHeight="1">
      <c r="AJ9378" s="367"/>
      <c r="AL9378" s="367"/>
    </row>
    <row r="9379" spans="36:38" s="368" customFormat="1" ht="14.15" customHeight="1">
      <c r="AJ9379" s="367"/>
      <c r="AL9379" s="367"/>
    </row>
    <row r="9380" spans="36:38" s="368" customFormat="1" ht="14.15" customHeight="1">
      <c r="AJ9380" s="367"/>
      <c r="AL9380" s="367"/>
    </row>
    <row r="9381" spans="36:38" s="368" customFormat="1" ht="14.15" customHeight="1">
      <c r="AJ9381" s="367"/>
      <c r="AL9381" s="367"/>
    </row>
    <row r="9382" spans="36:38" s="368" customFormat="1" ht="14.15" customHeight="1">
      <c r="AJ9382" s="367"/>
      <c r="AL9382" s="367"/>
    </row>
    <row r="9383" spans="36:38" s="368" customFormat="1" ht="14.15" customHeight="1">
      <c r="AJ9383" s="367"/>
      <c r="AL9383" s="367"/>
    </row>
    <row r="9384" spans="36:38" s="368" customFormat="1" ht="14.15" customHeight="1">
      <c r="AJ9384" s="367"/>
      <c r="AL9384" s="367"/>
    </row>
    <row r="9385" spans="36:38" s="368" customFormat="1" ht="14.15" customHeight="1">
      <c r="AJ9385" s="367"/>
      <c r="AL9385" s="367"/>
    </row>
    <row r="9386" spans="36:38" s="368" customFormat="1" ht="14.15" customHeight="1">
      <c r="AJ9386" s="367"/>
      <c r="AL9386" s="367"/>
    </row>
    <row r="9387" spans="36:38" s="368" customFormat="1" ht="14.15" customHeight="1">
      <c r="AJ9387" s="367"/>
      <c r="AL9387" s="367"/>
    </row>
    <row r="9388" spans="36:38" s="368" customFormat="1" ht="14.15" customHeight="1">
      <c r="AJ9388" s="367"/>
      <c r="AL9388" s="367"/>
    </row>
    <row r="9389" spans="36:38" s="368" customFormat="1" ht="14.15" customHeight="1">
      <c r="AJ9389" s="367"/>
      <c r="AL9389" s="367"/>
    </row>
    <row r="9390" spans="36:38" s="368" customFormat="1" ht="14.15" customHeight="1">
      <c r="AJ9390" s="367"/>
      <c r="AL9390" s="367"/>
    </row>
    <row r="9391" spans="36:38" s="368" customFormat="1" ht="14.15" customHeight="1">
      <c r="AJ9391" s="367"/>
      <c r="AL9391" s="367"/>
    </row>
    <row r="9392" spans="36:38" s="368" customFormat="1" ht="14.15" customHeight="1">
      <c r="AJ9392" s="367"/>
      <c r="AL9392" s="367"/>
    </row>
    <row r="9393" spans="36:38" s="368" customFormat="1" ht="14.15" customHeight="1">
      <c r="AJ9393" s="367"/>
      <c r="AL9393" s="367"/>
    </row>
    <row r="9394" spans="36:38" s="368" customFormat="1" ht="14.15" customHeight="1">
      <c r="AJ9394" s="367"/>
      <c r="AL9394" s="367"/>
    </row>
    <row r="9395" spans="36:38" s="368" customFormat="1" ht="14.15" customHeight="1">
      <c r="AJ9395" s="367"/>
      <c r="AL9395" s="367"/>
    </row>
    <row r="9396" spans="36:38" s="368" customFormat="1" ht="14.15" customHeight="1">
      <c r="AJ9396" s="367"/>
      <c r="AL9396" s="367"/>
    </row>
    <row r="9397" spans="36:38" s="368" customFormat="1" ht="14.15" customHeight="1">
      <c r="AJ9397" s="367"/>
      <c r="AL9397" s="367"/>
    </row>
    <row r="9398" spans="36:38" s="368" customFormat="1" ht="14.15" customHeight="1">
      <c r="AJ9398" s="367"/>
      <c r="AL9398" s="367"/>
    </row>
    <row r="9399" spans="36:38" s="368" customFormat="1" ht="14.15" customHeight="1">
      <c r="AJ9399" s="367"/>
      <c r="AL9399" s="367"/>
    </row>
    <row r="9400" spans="36:38" s="368" customFormat="1" ht="14.15" customHeight="1">
      <c r="AJ9400" s="367"/>
      <c r="AL9400" s="367"/>
    </row>
    <row r="9401" spans="36:38" s="368" customFormat="1" ht="14.15" customHeight="1">
      <c r="AJ9401" s="367"/>
      <c r="AL9401" s="367"/>
    </row>
    <row r="9402" spans="36:38" s="368" customFormat="1" ht="14.15" customHeight="1">
      <c r="AJ9402" s="367"/>
      <c r="AL9402" s="367"/>
    </row>
    <row r="9403" spans="36:38" s="368" customFormat="1" ht="14.15" customHeight="1">
      <c r="AJ9403" s="367"/>
      <c r="AL9403" s="367"/>
    </row>
    <row r="9404" spans="36:38" s="368" customFormat="1" ht="14.15" customHeight="1">
      <c r="AJ9404" s="367"/>
      <c r="AL9404" s="367"/>
    </row>
    <row r="9405" spans="36:38" s="368" customFormat="1" ht="14.15" customHeight="1">
      <c r="AJ9405" s="367"/>
      <c r="AL9405" s="367"/>
    </row>
    <row r="9406" spans="36:38" s="368" customFormat="1" ht="14.15" customHeight="1">
      <c r="AJ9406" s="367"/>
      <c r="AL9406" s="367"/>
    </row>
    <row r="9407" spans="36:38" s="368" customFormat="1" ht="14.15" customHeight="1">
      <c r="AJ9407" s="367"/>
      <c r="AL9407" s="367"/>
    </row>
    <row r="9408" spans="36:38" s="368" customFormat="1" ht="14.15" customHeight="1">
      <c r="AJ9408" s="367"/>
      <c r="AL9408" s="367"/>
    </row>
    <row r="9409" spans="36:38" s="368" customFormat="1" ht="14.15" customHeight="1">
      <c r="AJ9409" s="367"/>
      <c r="AL9409" s="367"/>
    </row>
    <row r="9410" spans="36:38" s="368" customFormat="1" ht="14.15" customHeight="1">
      <c r="AJ9410" s="367"/>
      <c r="AL9410" s="367"/>
    </row>
    <row r="9411" spans="36:38" s="368" customFormat="1" ht="14.15" customHeight="1">
      <c r="AJ9411" s="367"/>
      <c r="AL9411" s="367"/>
    </row>
    <row r="9412" spans="36:38" s="368" customFormat="1" ht="14.15" customHeight="1">
      <c r="AJ9412" s="367"/>
      <c r="AL9412" s="367"/>
    </row>
    <row r="9413" spans="36:38" s="368" customFormat="1" ht="14.15" customHeight="1">
      <c r="AJ9413" s="367"/>
      <c r="AL9413" s="367"/>
    </row>
    <row r="9414" spans="36:38" s="368" customFormat="1" ht="14.15" customHeight="1">
      <c r="AJ9414" s="367"/>
      <c r="AL9414" s="367"/>
    </row>
    <row r="9415" spans="36:38" s="368" customFormat="1" ht="14.15" customHeight="1">
      <c r="AJ9415" s="367"/>
      <c r="AL9415" s="367"/>
    </row>
    <row r="9416" spans="36:38" s="368" customFormat="1" ht="14.15" customHeight="1">
      <c r="AJ9416" s="367"/>
      <c r="AL9416" s="367"/>
    </row>
    <row r="9417" spans="36:38" s="368" customFormat="1" ht="14.15" customHeight="1">
      <c r="AJ9417" s="367"/>
      <c r="AL9417" s="367"/>
    </row>
    <row r="9418" spans="36:38" s="368" customFormat="1" ht="14.15" customHeight="1">
      <c r="AJ9418" s="367"/>
      <c r="AL9418" s="367"/>
    </row>
    <row r="9419" spans="36:38" s="368" customFormat="1" ht="14.15" customHeight="1">
      <c r="AJ9419" s="367"/>
      <c r="AL9419" s="367"/>
    </row>
    <row r="9420" spans="36:38" s="368" customFormat="1" ht="14.15" customHeight="1">
      <c r="AJ9420" s="367"/>
      <c r="AL9420" s="367"/>
    </row>
    <row r="9421" spans="36:38" s="368" customFormat="1" ht="14.15" customHeight="1">
      <c r="AJ9421" s="367"/>
      <c r="AL9421" s="367"/>
    </row>
    <row r="9422" spans="36:38" s="368" customFormat="1" ht="14.15" customHeight="1">
      <c r="AJ9422" s="367"/>
      <c r="AL9422" s="367"/>
    </row>
    <row r="9423" spans="36:38" s="368" customFormat="1" ht="14.15" customHeight="1">
      <c r="AJ9423" s="367"/>
      <c r="AL9423" s="367"/>
    </row>
    <row r="9424" spans="36:38" s="368" customFormat="1" ht="14.15" customHeight="1">
      <c r="AJ9424" s="367"/>
      <c r="AL9424" s="367"/>
    </row>
    <row r="9425" spans="36:38" s="368" customFormat="1" ht="14.15" customHeight="1">
      <c r="AJ9425" s="367"/>
      <c r="AL9425" s="367"/>
    </row>
    <row r="9426" spans="36:38" s="368" customFormat="1" ht="14.15" customHeight="1">
      <c r="AJ9426" s="367"/>
      <c r="AL9426" s="367"/>
    </row>
    <row r="9427" spans="36:38" s="368" customFormat="1" ht="14.15" customHeight="1">
      <c r="AJ9427" s="367"/>
      <c r="AL9427" s="367"/>
    </row>
    <row r="9428" spans="36:38" s="368" customFormat="1" ht="14.15" customHeight="1">
      <c r="AJ9428" s="367"/>
      <c r="AL9428" s="367"/>
    </row>
    <row r="9429" spans="36:38" s="368" customFormat="1" ht="14.15" customHeight="1">
      <c r="AJ9429" s="367"/>
      <c r="AL9429" s="367"/>
    </row>
    <row r="9430" spans="36:38" s="368" customFormat="1" ht="14.15" customHeight="1">
      <c r="AJ9430" s="367"/>
      <c r="AL9430" s="367"/>
    </row>
    <row r="9431" spans="36:38" s="368" customFormat="1" ht="14.15" customHeight="1">
      <c r="AJ9431" s="367"/>
      <c r="AL9431" s="367"/>
    </row>
    <row r="9432" spans="36:38" s="368" customFormat="1" ht="14.15" customHeight="1">
      <c r="AJ9432" s="367"/>
      <c r="AL9432" s="367"/>
    </row>
    <row r="9433" spans="36:38" s="368" customFormat="1" ht="14.15" customHeight="1">
      <c r="AJ9433" s="367"/>
      <c r="AL9433" s="367"/>
    </row>
    <row r="9434" spans="36:38" s="368" customFormat="1" ht="14.15" customHeight="1">
      <c r="AJ9434" s="367"/>
      <c r="AL9434" s="367"/>
    </row>
    <row r="9435" spans="36:38" s="368" customFormat="1" ht="14.15" customHeight="1">
      <c r="AJ9435" s="367"/>
      <c r="AL9435" s="367"/>
    </row>
    <row r="9436" spans="36:38" s="368" customFormat="1" ht="14.15" customHeight="1">
      <c r="AJ9436" s="367"/>
      <c r="AL9436" s="367"/>
    </row>
    <row r="9437" spans="36:38" s="368" customFormat="1" ht="14.15" customHeight="1">
      <c r="AJ9437" s="367"/>
      <c r="AL9437" s="367"/>
    </row>
    <row r="9438" spans="36:38" s="368" customFormat="1" ht="14.15" customHeight="1">
      <c r="AJ9438" s="367"/>
      <c r="AL9438" s="367"/>
    </row>
    <row r="9439" spans="36:38" s="368" customFormat="1" ht="14.15" customHeight="1">
      <c r="AJ9439" s="367"/>
      <c r="AL9439" s="367"/>
    </row>
    <row r="9440" spans="36:38" s="368" customFormat="1" ht="14.15" customHeight="1">
      <c r="AJ9440" s="367"/>
      <c r="AL9440" s="367"/>
    </row>
    <row r="9441" spans="36:38" s="368" customFormat="1" ht="14.15" customHeight="1">
      <c r="AJ9441" s="367"/>
      <c r="AL9441" s="367"/>
    </row>
    <row r="9442" spans="36:38" s="368" customFormat="1" ht="14.15" customHeight="1">
      <c r="AJ9442" s="367"/>
      <c r="AL9442" s="367"/>
    </row>
    <row r="9443" spans="36:38" s="368" customFormat="1" ht="14.15" customHeight="1">
      <c r="AJ9443" s="367"/>
      <c r="AL9443" s="367"/>
    </row>
    <row r="9444" spans="36:38" s="368" customFormat="1" ht="14.15" customHeight="1">
      <c r="AJ9444" s="367"/>
      <c r="AL9444" s="367"/>
    </row>
    <row r="9445" spans="36:38" s="368" customFormat="1" ht="14.15" customHeight="1">
      <c r="AJ9445" s="367"/>
      <c r="AL9445" s="367"/>
    </row>
    <row r="9446" spans="36:38" s="368" customFormat="1" ht="14.15" customHeight="1">
      <c r="AJ9446" s="367"/>
      <c r="AL9446" s="367"/>
    </row>
    <row r="9447" spans="36:38" s="368" customFormat="1" ht="14.15" customHeight="1">
      <c r="AJ9447" s="367"/>
      <c r="AL9447" s="367"/>
    </row>
    <row r="9448" spans="36:38" s="368" customFormat="1" ht="14.15" customHeight="1">
      <c r="AJ9448" s="367"/>
      <c r="AL9448" s="367"/>
    </row>
    <row r="9449" spans="36:38" s="368" customFormat="1" ht="14.15" customHeight="1">
      <c r="AJ9449" s="367"/>
      <c r="AL9449" s="367"/>
    </row>
    <row r="9450" spans="36:38" s="368" customFormat="1" ht="14.15" customHeight="1">
      <c r="AJ9450" s="367"/>
      <c r="AL9450" s="367"/>
    </row>
    <row r="9451" spans="36:38" s="368" customFormat="1" ht="14.15" customHeight="1">
      <c r="AJ9451" s="367"/>
      <c r="AL9451" s="367"/>
    </row>
    <row r="9452" spans="36:38" s="368" customFormat="1" ht="14.15" customHeight="1">
      <c r="AJ9452" s="367"/>
      <c r="AL9452" s="367"/>
    </row>
    <row r="9453" spans="36:38" s="368" customFormat="1" ht="14.15" customHeight="1">
      <c r="AJ9453" s="367"/>
      <c r="AL9453" s="367"/>
    </row>
    <row r="9454" spans="36:38" s="368" customFormat="1" ht="14.15" customHeight="1">
      <c r="AJ9454" s="367"/>
      <c r="AL9454" s="367"/>
    </row>
    <row r="9455" spans="36:38" s="368" customFormat="1" ht="14.15" customHeight="1">
      <c r="AJ9455" s="367"/>
      <c r="AL9455" s="367"/>
    </row>
    <row r="9456" spans="36:38" s="368" customFormat="1" ht="14.15" customHeight="1">
      <c r="AJ9456" s="367"/>
      <c r="AL9456" s="367"/>
    </row>
    <row r="9457" spans="36:38" s="368" customFormat="1" ht="14.15" customHeight="1">
      <c r="AJ9457" s="367"/>
      <c r="AL9457" s="367"/>
    </row>
    <row r="9458" spans="36:38" s="368" customFormat="1" ht="14.15" customHeight="1">
      <c r="AJ9458" s="367"/>
      <c r="AL9458" s="367"/>
    </row>
    <row r="9459" spans="36:38" s="368" customFormat="1" ht="14.15" customHeight="1">
      <c r="AJ9459" s="367"/>
      <c r="AL9459" s="367"/>
    </row>
    <row r="9460" spans="36:38" s="368" customFormat="1" ht="14.15" customHeight="1">
      <c r="AJ9460" s="367"/>
      <c r="AL9460" s="367"/>
    </row>
    <row r="9461" spans="36:38" s="368" customFormat="1" ht="14.15" customHeight="1">
      <c r="AJ9461" s="367"/>
      <c r="AL9461" s="367"/>
    </row>
    <row r="9462" spans="36:38" s="368" customFormat="1" ht="14.15" customHeight="1">
      <c r="AJ9462" s="367"/>
      <c r="AL9462" s="367"/>
    </row>
    <row r="9463" spans="36:38" s="368" customFormat="1" ht="14.15" customHeight="1">
      <c r="AJ9463" s="367"/>
      <c r="AL9463" s="367"/>
    </row>
    <row r="9464" spans="36:38" s="368" customFormat="1" ht="14.15" customHeight="1">
      <c r="AJ9464" s="367"/>
      <c r="AL9464" s="367"/>
    </row>
    <row r="9465" spans="36:38" s="368" customFormat="1" ht="14.15" customHeight="1">
      <c r="AJ9465" s="367"/>
      <c r="AL9465" s="367"/>
    </row>
    <row r="9466" spans="36:38" s="368" customFormat="1" ht="14.15" customHeight="1">
      <c r="AJ9466" s="367"/>
      <c r="AL9466" s="367"/>
    </row>
    <row r="9467" spans="36:38" s="368" customFormat="1" ht="14.15" customHeight="1">
      <c r="AJ9467" s="367"/>
      <c r="AL9467" s="367"/>
    </row>
    <row r="9468" spans="36:38" s="368" customFormat="1" ht="14.15" customHeight="1">
      <c r="AJ9468" s="367"/>
      <c r="AL9468" s="367"/>
    </row>
    <row r="9469" spans="36:38" s="368" customFormat="1" ht="14.15" customHeight="1">
      <c r="AJ9469" s="367"/>
      <c r="AL9469" s="367"/>
    </row>
    <row r="9470" spans="36:38" s="368" customFormat="1" ht="14.15" customHeight="1">
      <c r="AJ9470" s="367"/>
      <c r="AL9470" s="367"/>
    </row>
    <row r="9471" spans="36:38" s="368" customFormat="1" ht="14.15" customHeight="1">
      <c r="AJ9471" s="367"/>
      <c r="AL9471" s="367"/>
    </row>
    <row r="9472" spans="36:38" s="368" customFormat="1" ht="14.15" customHeight="1">
      <c r="AJ9472" s="367"/>
      <c r="AL9472" s="367"/>
    </row>
    <row r="9473" spans="36:38" s="368" customFormat="1" ht="14.15" customHeight="1">
      <c r="AJ9473" s="367"/>
      <c r="AL9473" s="367"/>
    </row>
    <row r="9474" spans="36:38" s="368" customFormat="1" ht="14.15" customHeight="1">
      <c r="AJ9474" s="367"/>
      <c r="AL9474" s="367"/>
    </row>
    <row r="9475" spans="36:38" s="368" customFormat="1" ht="14.15" customHeight="1">
      <c r="AJ9475" s="367"/>
      <c r="AL9475" s="367"/>
    </row>
    <row r="9476" spans="36:38" s="368" customFormat="1" ht="14.15" customHeight="1">
      <c r="AJ9476" s="367"/>
      <c r="AL9476" s="367"/>
    </row>
    <row r="9477" spans="36:38" s="368" customFormat="1" ht="14.15" customHeight="1">
      <c r="AJ9477" s="367"/>
      <c r="AL9477" s="367"/>
    </row>
    <row r="9478" spans="36:38" s="368" customFormat="1" ht="14.15" customHeight="1">
      <c r="AJ9478" s="367"/>
      <c r="AL9478" s="367"/>
    </row>
    <row r="9479" spans="36:38" s="368" customFormat="1" ht="14.15" customHeight="1">
      <c r="AJ9479" s="367"/>
      <c r="AL9479" s="367"/>
    </row>
    <row r="9480" spans="36:38" s="368" customFormat="1" ht="14.15" customHeight="1">
      <c r="AJ9480" s="367"/>
      <c r="AL9480" s="367"/>
    </row>
    <row r="9481" spans="36:38" s="368" customFormat="1" ht="14.15" customHeight="1">
      <c r="AJ9481" s="367"/>
      <c r="AL9481" s="367"/>
    </row>
    <row r="9482" spans="36:38" s="368" customFormat="1" ht="14.15" customHeight="1">
      <c r="AJ9482" s="367"/>
      <c r="AL9482" s="367"/>
    </row>
    <row r="9483" spans="36:38" s="368" customFormat="1" ht="14.15" customHeight="1">
      <c r="AJ9483" s="367"/>
      <c r="AL9483" s="367"/>
    </row>
    <row r="9484" spans="36:38" s="368" customFormat="1" ht="14.15" customHeight="1">
      <c r="AJ9484" s="367"/>
      <c r="AL9484" s="367"/>
    </row>
    <row r="9485" spans="36:38" s="368" customFormat="1" ht="14.15" customHeight="1">
      <c r="AJ9485" s="367"/>
      <c r="AL9485" s="367"/>
    </row>
    <row r="9486" spans="36:38" s="368" customFormat="1" ht="14.15" customHeight="1">
      <c r="AJ9486" s="367"/>
      <c r="AL9486" s="367"/>
    </row>
    <row r="9487" spans="36:38" s="368" customFormat="1" ht="14.15" customHeight="1">
      <c r="AJ9487" s="367"/>
      <c r="AL9487" s="367"/>
    </row>
    <row r="9488" spans="36:38" s="368" customFormat="1" ht="14.15" customHeight="1">
      <c r="AJ9488" s="367"/>
      <c r="AL9488" s="367"/>
    </row>
    <row r="9489" spans="36:38" s="368" customFormat="1" ht="14.15" customHeight="1">
      <c r="AJ9489" s="367"/>
      <c r="AL9489" s="367"/>
    </row>
    <row r="9490" spans="36:38" s="368" customFormat="1" ht="14.15" customHeight="1">
      <c r="AJ9490" s="367"/>
      <c r="AL9490" s="367"/>
    </row>
    <row r="9491" spans="36:38" s="368" customFormat="1" ht="14.15" customHeight="1">
      <c r="AJ9491" s="367"/>
      <c r="AL9491" s="367"/>
    </row>
    <row r="9492" spans="36:38" s="368" customFormat="1" ht="14.15" customHeight="1">
      <c r="AJ9492" s="367"/>
      <c r="AL9492" s="367"/>
    </row>
    <row r="9493" spans="36:38" s="368" customFormat="1" ht="14.15" customHeight="1">
      <c r="AJ9493" s="367"/>
      <c r="AL9493" s="367"/>
    </row>
    <row r="9494" spans="36:38" s="368" customFormat="1" ht="14.15" customHeight="1">
      <c r="AJ9494" s="367"/>
      <c r="AL9494" s="367"/>
    </row>
    <row r="9495" spans="36:38" s="368" customFormat="1" ht="14.15" customHeight="1">
      <c r="AJ9495" s="367"/>
      <c r="AL9495" s="367"/>
    </row>
    <row r="9496" spans="36:38" s="368" customFormat="1" ht="14.15" customHeight="1">
      <c r="AJ9496" s="367"/>
      <c r="AL9496" s="367"/>
    </row>
    <row r="9497" spans="36:38" s="368" customFormat="1" ht="14.15" customHeight="1">
      <c r="AJ9497" s="367"/>
      <c r="AL9497" s="367"/>
    </row>
    <row r="9498" spans="36:38" s="368" customFormat="1" ht="14.15" customHeight="1">
      <c r="AJ9498" s="367"/>
      <c r="AL9498" s="367"/>
    </row>
    <row r="9499" spans="36:38" s="368" customFormat="1" ht="14.15" customHeight="1">
      <c r="AJ9499" s="367"/>
      <c r="AL9499" s="367"/>
    </row>
    <row r="9500" spans="36:38" s="368" customFormat="1" ht="14.15" customHeight="1">
      <c r="AJ9500" s="367"/>
      <c r="AL9500" s="367"/>
    </row>
    <row r="9501" spans="36:38" s="368" customFormat="1" ht="14.15" customHeight="1">
      <c r="AJ9501" s="367"/>
      <c r="AL9501" s="367"/>
    </row>
    <row r="9502" spans="36:38" s="368" customFormat="1" ht="14.15" customHeight="1">
      <c r="AJ9502" s="367"/>
      <c r="AL9502" s="367"/>
    </row>
    <row r="9503" spans="36:38" s="368" customFormat="1" ht="14.15" customHeight="1">
      <c r="AJ9503" s="367"/>
      <c r="AL9503" s="367"/>
    </row>
    <row r="9504" spans="36:38" s="368" customFormat="1" ht="14.15" customHeight="1">
      <c r="AJ9504" s="367"/>
      <c r="AL9504" s="367"/>
    </row>
    <row r="9505" spans="36:38" s="368" customFormat="1" ht="14.15" customHeight="1">
      <c r="AJ9505" s="367"/>
      <c r="AL9505" s="367"/>
    </row>
    <row r="9506" spans="36:38" s="368" customFormat="1" ht="14.15" customHeight="1">
      <c r="AJ9506" s="367"/>
      <c r="AL9506" s="367"/>
    </row>
    <row r="9507" spans="36:38" s="368" customFormat="1" ht="14.15" customHeight="1">
      <c r="AJ9507" s="367"/>
      <c r="AL9507" s="367"/>
    </row>
    <row r="9508" spans="36:38" s="368" customFormat="1" ht="14.15" customHeight="1">
      <c r="AJ9508" s="367"/>
      <c r="AL9508" s="367"/>
    </row>
    <row r="9509" spans="36:38" s="368" customFormat="1" ht="14.15" customHeight="1">
      <c r="AJ9509" s="367"/>
      <c r="AL9509" s="367"/>
    </row>
    <row r="9510" spans="36:38" s="368" customFormat="1" ht="14.15" customHeight="1">
      <c r="AJ9510" s="367"/>
      <c r="AL9510" s="367"/>
    </row>
    <row r="9511" spans="36:38" s="368" customFormat="1" ht="14.15" customHeight="1">
      <c r="AJ9511" s="367"/>
      <c r="AL9511" s="367"/>
    </row>
    <row r="9512" spans="36:38" s="368" customFormat="1" ht="14.15" customHeight="1">
      <c r="AJ9512" s="367"/>
      <c r="AL9512" s="367"/>
    </row>
    <row r="9513" spans="36:38" s="368" customFormat="1" ht="14.15" customHeight="1">
      <c r="AJ9513" s="367"/>
      <c r="AL9513" s="367"/>
    </row>
    <row r="9514" spans="36:38" s="368" customFormat="1" ht="14.15" customHeight="1">
      <c r="AJ9514" s="367"/>
      <c r="AL9514" s="367"/>
    </row>
    <row r="9515" spans="36:38" s="368" customFormat="1" ht="14.15" customHeight="1">
      <c r="AJ9515" s="367"/>
      <c r="AL9515" s="367"/>
    </row>
    <row r="9516" spans="36:38" s="368" customFormat="1" ht="14.15" customHeight="1">
      <c r="AJ9516" s="367"/>
      <c r="AL9516" s="367"/>
    </row>
    <row r="9517" spans="36:38" s="368" customFormat="1" ht="14.15" customHeight="1">
      <c r="AJ9517" s="367"/>
      <c r="AL9517" s="367"/>
    </row>
    <row r="9518" spans="36:38" s="368" customFormat="1" ht="14.15" customHeight="1">
      <c r="AJ9518" s="367"/>
      <c r="AL9518" s="367"/>
    </row>
    <row r="9519" spans="36:38" s="368" customFormat="1" ht="14.15" customHeight="1">
      <c r="AJ9519" s="367"/>
      <c r="AL9519" s="367"/>
    </row>
    <row r="9520" spans="36:38" s="368" customFormat="1" ht="14.15" customHeight="1">
      <c r="AJ9520" s="367"/>
      <c r="AL9520" s="367"/>
    </row>
    <row r="9521" spans="36:38" s="368" customFormat="1" ht="14.15" customHeight="1">
      <c r="AJ9521" s="367"/>
      <c r="AL9521" s="367"/>
    </row>
    <row r="9522" spans="36:38" s="368" customFormat="1" ht="14.15" customHeight="1">
      <c r="AJ9522" s="367"/>
      <c r="AL9522" s="367"/>
    </row>
    <row r="9523" spans="36:38" s="368" customFormat="1" ht="14.15" customHeight="1">
      <c r="AJ9523" s="367"/>
      <c r="AL9523" s="367"/>
    </row>
    <row r="9524" spans="36:38" s="368" customFormat="1" ht="14.15" customHeight="1">
      <c r="AJ9524" s="367"/>
      <c r="AL9524" s="367"/>
    </row>
    <row r="9525" spans="36:38" s="368" customFormat="1" ht="14.15" customHeight="1">
      <c r="AJ9525" s="367"/>
      <c r="AL9525" s="367"/>
    </row>
    <row r="9526" spans="36:38" s="368" customFormat="1" ht="14.15" customHeight="1">
      <c r="AJ9526" s="367"/>
      <c r="AL9526" s="367"/>
    </row>
    <row r="9527" spans="36:38" s="368" customFormat="1" ht="14.15" customHeight="1">
      <c r="AJ9527" s="367"/>
      <c r="AL9527" s="367"/>
    </row>
    <row r="9528" spans="36:38" s="368" customFormat="1" ht="14.15" customHeight="1">
      <c r="AJ9528" s="367"/>
      <c r="AL9528" s="367"/>
    </row>
    <row r="9529" spans="36:38" s="368" customFormat="1" ht="14.15" customHeight="1">
      <c r="AJ9529" s="367"/>
      <c r="AL9529" s="367"/>
    </row>
    <row r="9530" spans="36:38" s="368" customFormat="1" ht="14.15" customHeight="1">
      <c r="AJ9530" s="367"/>
      <c r="AL9530" s="367"/>
    </row>
    <row r="9531" spans="36:38" s="368" customFormat="1" ht="14.15" customHeight="1">
      <c r="AJ9531" s="367"/>
      <c r="AL9531" s="367"/>
    </row>
    <row r="9532" spans="36:38" s="368" customFormat="1" ht="14.15" customHeight="1">
      <c r="AJ9532" s="367"/>
      <c r="AL9532" s="367"/>
    </row>
    <row r="9533" spans="36:38" s="368" customFormat="1" ht="14.15" customHeight="1">
      <c r="AJ9533" s="367"/>
      <c r="AL9533" s="367"/>
    </row>
    <row r="9534" spans="36:38" s="368" customFormat="1" ht="14.15" customHeight="1">
      <c r="AJ9534" s="367"/>
      <c r="AL9534" s="367"/>
    </row>
    <row r="9535" spans="36:38" s="368" customFormat="1" ht="14.15" customHeight="1">
      <c r="AJ9535" s="367"/>
      <c r="AL9535" s="367"/>
    </row>
    <row r="9536" spans="36:38" s="368" customFormat="1" ht="14.15" customHeight="1">
      <c r="AJ9536" s="367"/>
      <c r="AL9536" s="367"/>
    </row>
    <row r="9537" spans="36:38" s="368" customFormat="1" ht="14.15" customHeight="1">
      <c r="AJ9537" s="367"/>
      <c r="AL9537" s="367"/>
    </row>
    <row r="9538" spans="36:38" s="368" customFormat="1" ht="14.15" customHeight="1">
      <c r="AJ9538" s="367"/>
      <c r="AL9538" s="367"/>
    </row>
    <row r="9539" spans="36:38" s="368" customFormat="1" ht="14.15" customHeight="1">
      <c r="AJ9539" s="367"/>
      <c r="AL9539" s="367"/>
    </row>
    <row r="9540" spans="36:38" s="368" customFormat="1" ht="14.15" customHeight="1">
      <c r="AJ9540" s="367"/>
      <c r="AL9540" s="367"/>
    </row>
    <row r="9541" spans="36:38" s="368" customFormat="1" ht="14.15" customHeight="1">
      <c r="AJ9541" s="367"/>
      <c r="AL9541" s="367"/>
    </row>
    <row r="9542" spans="36:38" s="368" customFormat="1" ht="14.15" customHeight="1">
      <c r="AJ9542" s="367"/>
      <c r="AL9542" s="367"/>
    </row>
    <row r="9543" spans="36:38" s="368" customFormat="1" ht="14.15" customHeight="1">
      <c r="AJ9543" s="367"/>
      <c r="AL9543" s="367"/>
    </row>
    <row r="9544" spans="36:38" s="368" customFormat="1" ht="14.15" customHeight="1">
      <c r="AJ9544" s="367"/>
      <c r="AL9544" s="367"/>
    </row>
    <row r="9545" spans="36:38" s="368" customFormat="1" ht="14.15" customHeight="1">
      <c r="AJ9545" s="367"/>
      <c r="AL9545" s="367"/>
    </row>
    <row r="9546" spans="36:38" s="368" customFormat="1" ht="14.15" customHeight="1">
      <c r="AJ9546" s="367"/>
      <c r="AL9546" s="367"/>
    </row>
    <row r="9547" spans="36:38" s="368" customFormat="1" ht="14.15" customHeight="1">
      <c r="AJ9547" s="367"/>
      <c r="AL9547" s="367"/>
    </row>
    <row r="9548" spans="36:38" s="368" customFormat="1" ht="14.15" customHeight="1">
      <c r="AJ9548" s="367"/>
      <c r="AL9548" s="367"/>
    </row>
    <row r="9549" spans="36:38" s="368" customFormat="1" ht="14.15" customHeight="1">
      <c r="AJ9549" s="367"/>
      <c r="AL9549" s="367"/>
    </row>
    <row r="9550" spans="36:38" s="368" customFormat="1" ht="14.15" customHeight="1">
      <c r="AJ9550" s="367"/>
      <c r="AL9550" s="367"/>
    </row>
    <row r="9551" spans="36:38" s="368" customFormat="1" ht="14.15" customHeight="1">
      <c r="AJ9551" s="367"/>
      <c r="AL9551" s="367"/>
    </row>
    <row r="9552" spans="36:38" s="368" customFormat="1" ht="14.15" customHeight="1">
      <c r="AJ9552" s="367"/>
      <c r="AL9552" s="367"/>
    </row>
    <row r="9553" spans="36:38" s="368" customFormat="1" ht="14.15" customHeight="1">
      <c r="AJ9553" s="367"/>
      <c r="AL9553" s="367"/>
    </row>
    <row r="9554" spans="36:38" s="368" customFormat="1" ht="14.15" customHeight="1">
      <c r="AJ9554" s="367"/>
      <c r="AL9554" s="367"/>
    </row>
    <row r="9555" spans="36:38" s="368" customFormat="1" ht="14.15" customHeight="1">
      <c r="AJ9555" s="367"/>
      <c r="AL9555" s="367"/>
    </row>
    <row r="9556" spans="36:38" s="368" customFormat="1" ht="14.15" customHeight="1">
      <c r="AJ9556" s="367"/>
      <c r="AL9556" s="367"/>
    </row>
    <row r="9557" spans="36:38" s="368" customFormat="1" ht="14.15" customHeight="1">
      <c r="AJ9557" s="367"/>
      <c r="AL9557" s="367"/>
    </row>
    <row r="9558" spans="36:38" s="368" customFormat="1" ht="14.15" customHeight="1">
      <c r="AJ9558" s="367"/>
      <c r="AL9558" s="367"/>
    </row>
    <row r="9559" spans="36:38" s="368" customFormat="1" ht="14.15" customHeight="1">
      <c r="AJ9559" s="367"/>
      <c r="AL9559" s="367"/>
    </row>
    <row r="9560" spans="36:38" s="368" customFormat="1" ht="14.15" customHeight="1">
      <c r="AJ9560" s="367"/>
      <c r="AL9560" s="367"/>
    </row>
    <row r="9561" spans="36:38" s="368" customFormat="1" ht="14.15" customHeight="1">
      <c r="AJ9561" s="367"/>
      <c r="AL9561" s="367"/>
    </row>
    <row r="9562" spans="36:38" s="368" customFormat="1" ht="14.15" customHeight="1">
      <c r="AJ9562" s="367"/>
      <c r="AL9562" s="367"/>
    </row>
    <row r="9563" spans="36:38" s="368" customFormat="1" ht="14.15" customHeight="1">
      <c r="AJ9563" s="367"/>
      <c r="AL9563" s="367"/>
    </row>
    <row r="9564" spans="36:38" s="368" customFormat="1" ht="14.15" customHeight="1">
      <c r="AJ9564" s="367"/>
      <c r="AL9564" s="367"/>
    </row>
    <row r="9565" spans="36:38" s="368" customFormat="1" ht="14.15" customHeight="1">
      <c r="AJ9565" s="367"/>
      <c r="AL9565" s="367"/>
    </row>
    <row r="9566" spans="36:38" s="368" customFormat="1" ht="14.15" customHeight="1">
      <c r="AJ9566" s="367"/>
      <c r="AL9566" s="367"/>
    </row>
    <row r="9567" spans="36:38" s="368" customFormat="1" ht="14.15" customHeight="1">
      <c r="AJ9567" s="367"/>
      <c r="AL9567" s="367"/>
    </row>
    <row r="9568" spans="36:38" s="368" customFormat="1" ht="14.15" customHeight="1">
      <c r="AJ9568" s="367"/>
      <c r="AL9568" s="367"/>
    </row>
    <row r="9569" spans="36:38" s="368" customFormat="1" ht="14.15" customHeight="1">
      <c r="AJ9569" s="367"/>
      <c r="AL9569" s="367"/>
    </row>
    <row r="9570" spans="36:38" s="368" customFormat="1" ht="14.15" customHeight="1">
      <c r="AJ9570" s="367"/>
      <c r="AL9570" s="367"/>
    </row>
    <row r="9571" spans="36:38" s="368" customFormat="1" ht="14.15" customHeight="1">
      <c r="AJ9571" s="367"/>
      <c r="AL9571" s="367"/>
    </row>
    <row r="9572" spans="36:38" s="368" customFormat="1" ht="14.15" customHeight="1">
      <c r="AJ9572" s="367"/>
      <c r="AL9572" s="367"/>
    </row>
    <row r="9573" spans="36:38" s="368" customFormat="1" ht="14.15" customHeight="1">
      <c r="AJ9573" s="367"/>
      <c r="AL9573" s="367"/>
    </row>
    <row r="9574" spans="36:38" s="368" customFormat="1" ht="14.15" customHeight="1">
      <c r="AJ9574" s="367"/>
      <c r="AL9574" s="367"/>
    </row>
    <row r="9575" spans="36:38" s="368" customFormat="1" ht="14.15" customHeight="1">
      <c r="AJ9575" s="367"/>
      <c r="AL9575" s="367"/>
    </row>
    <row r="9576" spans="36:38" s="368" customFormat="1" ht="14.15" customHeight="1">
      <c r="AJ9576" s="367"/>
      <c r="AL9576" s="367"/>
    </row>
    <row r="9577" spans="36:38" s="368" customFormat="1" ht="14.15" customHeight="1">
      <c r="AJ9577" s="367"/>
      <c r="AL9577" s="367"/>
    </row>
    <row r="9578" spans="36:38" s="368" customFormat="1" ht="14.15" customHeight="1">
      <c r="AJ9578" s="367"/>
      <c r="AL9578" s="367"/>
    </row>
    <row r="9579" spans="36:38" s="368" customFormat="1" ht="14.15" customHeight="1">
      <c r="AJ9579" s="367"/>
      <c r="AL9579" s="367"/>
    </row>
    <row r="9580" spans="36:38" s="368" customFormat="1" ht="14.15" customHeight="1">
      <c r="AJ9580" s="367"/>
      <c r="AL9580" s="367"/>
    </row>
    <row r="9581" spans="36:38" s="368" customFormat="1" ht="14.15" customHeight="1">
      <c r="AJ9581" s="367"/>
      <c r="AL9581" s="367"/>
    </row>
    <row r="9582" spans="36:38" s="368" customFormat="1" ht="14.15" customHeight="1">
      <c r="AJ9582" s="367"/>
      <c r="AL9582" s="367"/>
    </row>
    <row r="9583" spans="36:38" s="368" customFormat="1" ht="14.15" customHeight="1">
      <c r="AJ9583" s="367"/>
      <c r="AL9583" s="367"/>
    </row>
    <row r="9584" spans="36:38" s="368" customFormat="1" ht="14.15" customHeight="1">
      <c r="AJ9584" s="367"/>
      <c r="AL9584" s="367"/>
    </row>
    <row r="9585" spans="36:38" s="368" customFormat="1" ht="14.15" customHeight="1">
      <c r="AJ9585" s="367"/>
      <c r="AL9585" s="367"/>
    </row>
    <row r="9586" spans="36:38" s="368" customFormat="1" ht="14.15" customHeight="1">
      <c r="AJ9586" s="367"/>
      <c r="AL9586" s="367"/>
    </row>
    <row r="9587" spans="36:38" s="368" customFormat="1" ht="14.15" customHeight="1">
      <c r="AJ9587" s="367"/>
      <c r="AL9587" s="367"/>
    </row>
    <row r="9588" spans="36:38" s="368" customFormat="1" ht="14.15" customHeight="1">
      <c r="AJ9588" s="367"/>
      <c r="AL9588" s="367"/>
    </row>
    <row r="9589" spans="36:38" s="368" customFormat="1" ht="14.15" customHeight="1">
      <c r="AJ9589" s="367"/>
      <c r="AL9589" s="367"/>
    </row>
    <row r="9590" spans="36:38" s="368" customFormat="1" ht="14.15" customHeight="1">
      <c r="AJ9590" s="367"/>
      <c r="AL9590" s="367"/>
    </row>
    <row r="9591" spans="36:38" s="368" customFormat="1" ht="14.15" customHeight="1">
      <c r="AJ9591" s="367"/>
      <c r="AL9591" s="367"/>
    </row>
    <row r="9592" spans="36:38" s="368" customFormat="1" ht="14.15" customHeight="1">
      <c r="AJ9592" s="367"/>
      <c r="AL9592" s="367"/>
    </row>
    <row r="9593" spans="36:38" s="368" customFormat="1" ht="14.15" customHeight="1">
      <c r="AJ9593" s="367"/>
      <c r="AL9593" s="367"/>
    </row>
    <row r="9594" spans="36:38" s="368" customFormat="1" ht="14.15" customHeight="1">
      <c r="AJ9594" s="367"/>
      <c r="AL9594" s="367"/>
    </row>
    <row r="9595" spans="36:38" s="368" customFormat="1" ht="14.15" customHeight="1">
      <c r="AJ9595" s="367"/>
      <c r="AL9595" s="367"/>
    </row>
    <row r="9596" spans="36:38" s="368" customFormat="1" ht="14.15" customHeight="1">
      <c r="AJ9596" s="367"/>
      <c r="AL9596" s="367"/>
    </row>
    <row r="9597" spans="36:38" s="368" customFormat="1" ht="14.15" customHeight="1">
      <c r="AJ9597" s="367"/>
      <c r="AL9597" s="367"/>
    </row>
    <row r="9598" spans="36:38" s="368" customFormat="1" ht="14.15" customHeight="1">
      <c r="AJ9598" s="367"/>
      <c r="AL9598" s="367"/>
    </row>
    <row r="9599" spans="36:38" s="368" customFormat="1" ht="14.15" customHeight="1">
      <c r="AJ9599" s="367"/>
      <c r="AL9599" s="367"/>
    </row>
    <row r="9600" spans="36:38" s="368" customFormat="1" ht="14.15" customHeight="1">
      <c r="AJ9600" s="367"/>
      <c r="AL9600" s="367"/>
    </row>
    <row r="9601" spans="36:38" s="368" customFormat="1" ht="14.15" customHeight="1">
      <c r="AJ9601" s="367"/>
      <c r="AL9601" s="367"/>
    </row>
    <row r="9602" spans="36:38" s="368" customFormat="1" ht="14.15" customHeight="1">
      <c r="AJ9602" s="367"/>
      <c r="AL9602" s="367"/>
    </row>
    <row r="9603" spans="36:38" s="368" customFormat="1" ht="14.15" customHeight="1">
      <c r="AJ9603" s="367"/>
      <c r="AL9603" s="367"/>
    </row>
    <row r="9604" spans="36:38" s="368" customFormat="1" ht="14.15" customHeight="1">
      <c r="AJ9604" s="367"/>
      <c r="AL9604" s="367"/>
    </row>
    <row r="9605" spans="36:38" s="368" customFormat="1" ht="14.15" customHeight="1">
      <c r="AJ9605" s="367"/>
      <c r="AL9605" s="367"/>
    </row>
    <row r="9606" spans="36:38" s="368" customFormat="1" ht="14.15" customHeight="1">
      <c r="AJ9606" s="367"/>
      <c r="AL9606" s="367"/>
    </row>
    <row r="9607" spans="36:38" s="368" customFormat="1" ht="14.15" customHeight="1">
      <c r="AJ9607" s="367"/>
      <c r="AL9607" s="367"/>
    </row>
    <row r="9608" spans="36:38" s="368" customFormat="1" ht="14.15" customHeight="1">
      <c r="AJ9608" s="367"/>
      <c r="AL9608" s="367"/>
    </row>
    <row r="9609" spans="36:38" s="368" customFormat="1" ht="14.15" customHeight="1">
      <c r="AJ9609" s="367"/>
      <c r="AL9609" s="367"/>
    </row>
    <row r="9610" spans="36:38" s="368" customFormat="1" ht="14.15" customHeight="1">
      <c r="AJ9610" s="367"/>
      <c r="AL9610" s="367"/>
    </row>
    <row r="9611" spans="36:38" s="368" customFormat="1" ht="14.15" customHeight="1">
      <c r="AJ9611" s="367"/>
      <c r="AL9611" s="367"/>
    </row>
    <row r="9612" spans="36:38" s="368" customFormat="1" ht="14.15" customHeight="1">
      <c r="AJ9612" s="367"/>
      <c r="AL9612" s="367"/>
    </row>
    <row r="9613" spans="36:38" s="368" customFormat="1" ht="14.15" customHeight="1">
      <c r="AJ9613" s="367"/>
      <c r="AL9613" s="367"/>
    </row>
    <row r="9614" spans="36:38" s="368" customFormat="1" ht="14.15" customHeight="1">
      <c r="AJ9614" s="367"/>
      <c r="AL9614" s="367"/>
    </row>
    <row r="9615" spans="36:38" s="368" customFormat="1" ht="14.15" customHeight="1">
      <c r="AJ9615" s="367"/>
      <c r="AL9615" s="367"/>
    </row>
    <row r="9616" spans="36:38" s="368" customFormat="1" ht="14.15" customHeight="1">
      <c r="AJ9616" s="367"/>
      <c r="AL9616" s="367"/>
    </row>
    <row r="9617" spans="36:38" s="368" customFormat="1" ht="14.15" customHeight="1">
      <c r="AJ9617" s="367"/>
      <c r="AL9617" s="367"/>
    </row>
    <row r="9618" spans="36:38" s="368" customFormat="1" ht="14.15" customHeight="1">
      <c r="AJ9618" s="367"/>
      <c r="AL9618" s="367"/>
    </row>
    <row r="9619" spans="36:38" s="368" customFormat="1" ht="14.15" customHeight="1">
      <c r="AJ9619" s="367"/>
      <c r="AL9619" s="367"/>
    </row>
    <row r="9620" spans="36:38" s="368" customFormat="1" ht="14.15" customHeight="1">
      <c r="AJ9620" s="367"/>
      <c r="AL9620" s="367"/>
    </row>
    <row r="9621" spans="36:38" s="368" customFormat="1" ht="14.15" customHeight="1">
      <c r="AJ9621" s="367"/>
      <c r="AL9621" s="367"/>
    </row>
    <row r="9622" spans="36:38" s="368" customFormat="1" ht="14.15" customHeight="1">
      <c r="AJ9622" s="367"/>
      <c r="AL9622" s="367"/>
    </row>
    <row r="9623" spans="36:38" s="368" customFormat="1" ht="14.15" customHeight="1">
      <c r="AJ9623" s="367"/>
      <c r="AL9623" s="367"/>
    </row>
    <row r="9624" spans="36:38" s="368" customFormat="1" ht="14.15" customHeight="1">
      <c r="AJ9624" s="367"/>
      <c r="AL9624" s="367"/>
    </row>
    <row r="9625" spans="36:38" s="368" customFormat="1" ht="14.15" customHeight="1">
      <c r="AJ9625" s="367"/>
      <c r="AL9625" s="367"/>
    </row>
    <row r="9626" spans="36:38" s="368" customFormat="1" ht="14.15" customHeight="1">
      <c r="AJ9626" s="367"/>
      <c r="AL9626" s="367"/>
    </row>
    <row r="9627" spans="36:38" s="368" customFormat="1" ht="14.15" customHeight="1">
      <c r="AJ9627" s="367"/>
      <c r="AL9627" s="367"/>
    </row>
    <row r="9628" spans="36:38" s="368" customFormat="1" ht="14.15" customHeight="1">
      <c r="AJ9628" s="367"/>
      <c r="AL9628" s="367"/>
    </row>
    <row r="9629" spans="36:38" s="368" customFormat="1" ht="14.15" customHeight="1">
      <c r="AJ9629" s="367"/>
      <c r="AL9629" s="367"/>
    </row>
    <row r="9630" spans="36:38" s="368" customFormat="1" ht="14.15" customHeight="1">
      <c r="AJ9630" s="367"/>
      <c r="AL9630" s="367"/>
    </row>
    <row r="9631" spans="36:38" s="368" customFormat="1" ht="14.15" customHeight="1">
      <c r="AJ9631" s="367"/>
      <c r="AL9631" s="367"/>
    </row>
    <row r="9632" spans="36:38" s="368" customFormat="1" ht="14.15" customHeight="1">
      <c r="AJ9632" s="367"/>
      <c r="AL9632" s="367"/>
    </row>
    <row r="9633" spans="36:38" s="368" customFormat="1" ht="14.15" customHeight="1">
      <c r="AJ9633" s="367"/>
      <c r="AL9633" s="367"/>
    </row>
    <row r="9634" spans="36:38" s="368" customFormat="1" ht="14.15" customHeight="1">
      <c r="AJ9634" s="367"/>
      <c r="AL9634" s="367"/>
    </row>
    <row r="9635" spans="36:38" s="368" customFormat="1" ht="14.15" customHeight="1">
      <c r="AJ9635" s="367"/>
      <c r="AL9635" s="367"/>
    </row>
    <row r="9636" spans="36:38" s="368" customFormat="1" ht="14.15" customHeight="1">
      <c r="AJ9636" s="367"/>
      <c r="AL9636" s="367"/>
    </row>
    <row r="9637" spans="36:38" s="368" customFormat="1" ht="14.15" customHeight="1">
      <c r="AJ9637" s="367"/>
      <c r="AL9637" s="367"/>
    </row>
    <row r="9638" spans="36:38" s="368" customFormat="1" ht="14.15" customHeight="1">
      <c r="AJ9638" s="367"/>
      <c r="AL9638" s="367"/>
    </row>
    <row r="9639" spans="36:38" s="368" customFormat="1" ht="14.15" customHeight="1">
      <c r="AJ9639" s="367"/>
      <c r="AL9639" s="367"/>
    </row>
    <row r="9640" spans="36:38" s="368" customFormat="1" ht="14.15" customHeight="1">
      <c r="AJ9640" s="367"/>
      <c r="AL9640" s="367"/>
    </row>
    <row r="9641" spans="36:38" s="368" customFormat="1" ht="14.15" customHeight="1">
      <c r="AJ9641" s="367"/>
      <c r="AL9641" s="367"/>
    </row>
    <row r="9642" spans="36:38" s="368" customFormat="1" ht="14.15" customHeight="1">
      <c r="AJ9642" s="367"/>
      <c r="AL9642" s="367"/>
    </row>
    <row r="9643" spans="36:38" s="368" customFormat="1" ht="14.15" customHeight="1">
      <c r="AJ9643" s="367"/>
      <c r="AL9643" s="367"/>
    </row>
    <row r="9644" spans="36:38" s="368" customFormat="1" ht="14.15" customHeight="1">
      <c r="AJ9644" s="367"/>
      <c r="AL9644" s="367"/>
    </row>
    <row r="9645" spans="36:38" s="368" customFormat="1" ht="14.15" customHeight="1">
      <c r="AJ9645" s="367"/>
      <c r="AL9645" s="367"/>
    </row>
    <row r="9646" spans="36:38" s="368" customFormat="1" ht="14.15" customHeight="1">
      <c r="AJ9646" s="367"/>
      <c r="AL9646" s="367"/>
    </row>
    <row r="9647" spans="36:38" s="368" customFormat="1" ht="14.15" customHeight="1">
      <c r="AJ9647" s="367"/>
      <c r="AL9647" s="367"/>
    </row>
    <row r="9648" spans="36:38" s="368" customFormat="1" ht="14.15" customHeight="1">
      <c r="AJ9648" s="367"/>
      <c r="AL9648" s="367"/>
    </row>
    <row r="9649" spans="36:38" s="368" customFormat="1" ht="14.15" customHeight="1">
      <c r="AJ9649" s="367"/>
      <c r="AL9649" s="367"/>
    </row>
    <row r="9650" spans="36:38" s="368" customFormat="1" ht="14.15" customHeight="1">
      <c r="AJ9650" s="367"/>
      <c r="AL9650" s="367"/>
    </row>
    <row r="9651" spans="36:38" s="368" customFormat="1" ht="14.15" customHeight="1">
      <c r="AJ9651" s="367"/>
      <c r="AL9651" s="367"/>
    </row>
    <row r="9652" spans="36:38" s="368" customFormat="1" ht="14.15" customHeight="1">
      <c r="AJ9652" s="367"/>
      <c r="AL9652" s="367"/>
    </row>
    <row r="9653" spans="36:38" s="368" customFormat="1" ht="14.15" customHeight="1">
      <c r="AJ9653" s="367"/>
      <c r="AL9653" s="367"/>
    </row>
    <row r="9654" spans="36:38" s="368" customFormat="1" ht="14.15" customHeight="1">
      <c r="AJ9654" s="367"/>
      <c r="AL9654" s="367"/>
    </row>
    <row r="9655" spans="36:38" s="368" customFormat="1" ht="14.15" customHeight="1">
      <c r="AJ9655" s="367"/>
      <c r="AL9655" s="367"/>
    </row>
    <row r="9656" spans="36:38" s="368" customFormat="1" ht="14.15" customHeight="1">
      <c r="AJ9656" s="367"/>
      <c r="AL9656" s="367"/>
    </row>
    <row r="9657" spans="36:38" s="368" customFormat="1" ht="14.15" customHeight="1">
      <c r="AJ9657" s="367"/>
      <c r="AL9657" s="367"/>
    </row>
    <row r="9658" spans="36:38" s="368" customFormat="1" ht="14.15" customHeight="1">
      <c r="AJ9658" s="367"/>
      <c r="AL9658" s="367"/>
    </row>
    <row r="9659" spans="36:38" s="368" customFormat="1" ht="14.15" customHeight="1">
      <c r="AJ9659" s="367"/>
      <c r="AL9659" s="367"/>
    </row>
    <row r="9660" spans="36:38" s="368" customFormat="1" ht="14.15" customHeight="1">
      <c r="AJ9660" s="367"/>
      <c r="AL9660" s="367"/>
    </row>
    <row r="9661" spans="36:38" s="368" customFormat="1" ht="14.15" customHeight="1">
      <c r="AJ9661" s="367"/>
      <c r="AL9661" s="367"/>
    </row>
    <row r="9662" spans="36:38" s="368" customFormat="1" ht="14.15" customHeight="1">
      <c r="AJ9662" s="367"/>
      <c r="AL9662" s="367"/>
    </row>
    <row r="9663" spans="36:38" s="368" customFormat="1" ht="14.15" customHeight="1">
      <c r="AJ9663" s="367"/>
      <c r="AL9663" s="367"/>
    </row>
    <row r="9664" spans="36:38" s="368" customFormat="1" ht="14.15" customHeight="1">
      <c r="AJ9664" s="367"/>
      <c r="AL9664" s="367"/>
    </row>
    <row r="9665" spans="36:38" s="368" customFormat="1" ht="14.15" customHeight="1">
      <c r="AJ9665" s="367"/>
      <c r="AL9665" s="367"/>
    </row>
    <row r="9666" spans="36:38" s="368" customFormat="1" ht="14.15" customHeight="1">
      <c r="AJ9666" s="367"/>
      <c r="AL9666" s="367"/>
    </row>
    <row r="9667" spans="36:38" s="368" customFormat="1" ht="14.15" customHeight="1">
      <c r="AJ9667" s="367"/>
      <c r="AL9667" s="367"/>
    </row>
    <row r="9668" spans="36:38" s="368" customFormat="1" ht="14.15" customHeight="1">
      <c r="AJ9668" s="367"/>
      <c r="AL9668" s="367"/>
    </row>
    <row r="9669" spans="36:38" s="368" customFormat="1" ht="14.15" customHeight="1">
      <c r="AJ9669" s="367"/>
      <c r="AL9669" s="367"/>
    </row>
    <row r="9670" spans="36:38" s="368" customFormat="1" ht="14.15" customHeight="1">
      <c r="AJ9670" s="367"/>
      <c r="AL9670" s="367"/>
    </row>
    <row r="9671" spans="36:38" s="368" customFormat="1" ht="14.15" customHeight="1">
      <c r="AJ9671" s="367"/>
      <c r="AL9671" s="367"/>
    </row>
    <row r="9672" spans="36:38" s="368" customFormat="1" ht="14.15" customHeight="1">
      <c r="AJ9672" s="367"/>
      <c r="AL9672" s="367"/>
    </row>
    <row r="9673" spans="36:38" s="368" customFormat="1" ht="14.15" customHeight="1">
      <c r="AJ9673" s="367"/>
      <c r="AL9673" s="367"/>
    </row>
    <row r="9674" spans="36:38" s="368" customFormat="1" ht="14.15" customHeight="1">
      <c r="AJ9674" s="367"/>
      <c r="AL9674" s="367"/>
    </row>
    <row r="9675" spans="36:38" s="368" customFormat="1" ht="14.15" customHeight="1">
      <c r="AJ9675" s="367"/>
      <c r="AL9675" s="367"/>
    </row>
    <row r="9676" spans="36:38" s="368" customFormat="1" ht="14.15" customHeight="1">
      <c r="AJ9676" s="367"/>
      <c r="AL9676" s="367"/>
    </row>
    <row r="9677" spans="36:38" s="368" customFormat="1" ht="14.15" customHeight="1">
      <c r="AJ9677" s="367"/>
      <c r="AL9677" s="367"/>
    </row>
    <row r="9678" spans="36:38" s="368" customFormat="1" ht="14.15" customHeight="1">
      <c r="AJ9678" s="367"/>
      <c r="AL9678" s="367"/>
    </row>
    <row r="9679" spans="36:38" s="368" customFormat="1" ht="14.15" customHeight="1">
      <c r="AJ9679" s="367"/>
      <c r="AL9679" s="367"/>
    </row>
    <row r="9680" spans="36:38" s="368" customFormat="1" ht="14.15" customHeight="1">
      <c r="AJ9680" s="367"/>
      <c r="AL9680" s="367"/>
    </row>
    <row r="9681" spans="36:38" s="368" customFormat="1" ht="14.15" customHeight="1">
      <c r="AJ9681" s="367"/>
      <c r="AL9681" s="367"/>
    </row>
    <row r="9682" spans="36:38" s="368" customFormat="1" ht="14.15" customHeight="1">
      <c r="AJ9682" s="367"/>
      <c r="AL9682" s="367"/>
    </row>
    <row r="9683" spans="36:38" s="368" customFormat="1" ht="14.15" customHeight="1">
      <c r="AJ9683" s="367"/>
      <c r="AL9683" s="367"/>
    </row>
    <row r="9684" spans="36:38" s="368" customFormat="1" ht="14.15" customHeight="1">
      <c r="AJ9684" s="367"/>
      <c r="AL9684" s="367"/>
    </row>
    <row r="9685" spans="36:38" s="368" customFormat="1" ht="14.15" customHeight="1">
      <c r="AJ9685" s="367"/>
      <c r="AL9685" s="367"/>
    </row>
    <row r="9686" spans="36:38" s="368" customFormat="1" ht="14.15" customHeight="1">
      <c r="AJ9686" s="367"/>
      <c r="AL9686" s="367"/>
    </row>
    <row r="9687" spans="36:38" s="368" customFormat="1" ht="14.15" customHeight="1">
      <c r="AJ9687" s="367"/>
      <c r="AL9687" s="367"/>
    </row>
    <row r="9688" spans="36:38" s="368" customFormat="1" ht="14.15" customHeight="1">
      <c r="AJ9688" s="367"/>
      <c r="AL9688" s="367"/>
    </row>
    <row r="9689" spans="36:38" s="368" customFormat="1" ht="14.15" customHeight="1">
      <c r="AJ9689" s="367"/>
      <c r="AL9689" s="367"/>
    </row>
    <row r="9690" spans="36:38" s="368" customFormat="1" ht="14.15" customHeight="1">
      <c r="AJ9690" s="367"/>
      <c r="AL9690" s="367"/>
    </row>
    <row r="9691" spans="36:38" s="368" customFormat="1" ht="14.15" customHeight="1">
      <c r="AJ9691" s="367"/>
      <c r="AL9691" s="367"/>
    </row>
    <row r="9692" spans="36:38" s="368" customFormat="1" ht="14.15" customHeight="1">
      <c r="AJ9692" s="367"/>
      <c r="AL9692" s="367"/>
    </row>
    <row r="9693" spans="36:38" s="368" customFormat="1" ht="14.15" customHeight="1">
      <c r="AJ9693" s="367"/>
      <c r="AL9693" s="367"/>
    </row>
    <row r="9694" spans="36:38" s="368" customFormat="1" ht="14.15" customHeight="1">
      <c r="AJ9694" s="367"/>
      <c r="AL9694" s="367"/>
    </row>
    <row r="9695" spans="36:38" s="368" customFormat="1" ht="14.15" customHeight="1">
      <c r="AJ9695" s="367"/>
      <c r="AL9695" s="367"/>
    </row>
    <row r="9696" spans="36:38" s="368" customFormat="1" ht="14.15" customHeight="1">
      <c r="AJ9696" s="367"/>
      <c r="AL9696" s="367"/>
    </row>
    <row r="9697" spans="36:38" s="368" customFormat="1" ht="14.15" customHeight="1">
      <c r="AJ9697" s="367"/>
      <c r="AL9697" s="367"/>
    </row>
    <row r="9698" spans="36:38" s="368" customFormat="1" ht="14.15" customHeight="1">
      <c r="AJ9698" s="367"/>
      <c r="AL9698" s="367"/>
    </row>
    <row r="9699" spans="36:38" s="368" customFormat="1" ht="14.15" customHeight="1">
      <c r="AJ9699" s="367"/>
      <c r="AL9699" s="367"/>
    </row>
    <row r="9700" spans="36:38" s="368" customFormat="1" ht="14.15" customHeight="1">
      <c r="AJ9700" s="367"/>
      <c r="AL9700" s="367"/>
    </row>
    <row r="9701" spans="36:38" s="368" customFormat="1" ht="14.15" customHeight="1">
      <c r="AJ9701" s="367"/>
      <c r="AL9701" s="367"/>
    </row>
    <row r="9702" spans="36:38" s="368" customFormat="1" ht="14.15" customHeight="1">
      <c r="AJ9702" s="367"/>
      <c r="AL9702" s="367"/>
    </row>
    <row r="9703" spans="36:38" s="368" customFormat="1" ht="14.15" customHeight="1">
      <c r="AJ9703" s="367"/>
      <c r="AL9703" s="367"/>
    </row>
    <row r="9704" spans="36:38" s="368" customFormat="1" ht="14.15" customHeight="1">
      <c r="AJ9704" s="367"/>
      <c r="AL9704" s="367"/>
    </row>
    <row r="9705" spans="36:38" s="368" customFormat="1" ht="14.15" customHeight="1">
      <c r="AJ9705" s="367"/>
      <c r="AL9705" s="367"/>
    </row>
    <row r="9706" spans="36:38" s="368" customFormat="1" ht="14.15" customHeight="1">
      <c r="AJ9706" s="367"/>
      <c r="AL9706" s="367"/>
    </row>
    <row r="9707" spans="36:38" s="368" customFormat="1" ht="14.15" customHeight="1">
      <c r="AJ9707" s="367"/>
      <c r="AL9707" s="367"/>
    </row>
    <row r="9708" spans="36:38" s="368" customFormat="1" ht="14.15" customHeight="1">
      <c r="AJ9708" s="367"/>
      <c r="AL9708" s="367"/>
    </row>
    <row r="9709" spans="36:38" s="368" customFormat="1" ht="14.15" customHeight="1">
      <c r="AJ9709" s="367"/>
      <c r="AL9709" s="367"/>
    </row>
    <row r="9710" spans="36:38" s="368" customFormat="1" ht="14.15" customHeight="1">
      <c r="AJ9710" s="367"/>
      <c r="AL9710" s="367"/>
    </row>
    <row r="9711" spans="36:38" s="368" customFormat="1" ht="14.15" customHeight="1">
      <c r="AJ9711" s="367"/>
      <c r="AL9711" s="367"/>
    </row>
    <row r="9712" spans="36:38" s="368" customFormat="1" ht="14.15" customHeight="1">
      <c r="AJ9712" s="367"/>
      <c r="AL9712" s="367"/>
    </row>
    <row r="9713" spans="36:38" s="368" customFormat="1" ht="14.15" customHeight="1">
      <c r="AJ9713" s="367"/>
      <c r="AL9713" s="367"/>
    </row>
    <row r="9714" spans="36:38" s="368" customFormat="1" ht="14.15" customHeight="1">
      <c r="AJ9714" s="367"/>
      <c r="AL9714" s="367"/>
    </row>
    <row r="9715" spans="36:38" s="368" customFormat="1" ht="14.15" customHeight="1">
      <c r="AJ9715" s="367"/>
      <c r="AL9715" s="367"/>
    </row>
    <row r="9716" spans="36:38" s="368" customFormat="1" ht="14.15" customHeight="1">
      <c r="AJ9716" s="367"/>
      <c r="AL9716" s="367"/>
    </row>
    <row r="9717" spans="36:38" s="368" customFormat="1" ht="14.15" customHeight="1">
      <c r="AJ9717" s="367"/>
      <c r="AL9717" s="367"/>
    </row>
    <row r="9718" spans="36:38" s="368" customFormat="1" ht="14.15" customHeight="1">
      <c r="AJ9718" s="367"/>
      <c r="AL9718" s="367"/>
    </row>
    <row r="9719" spans="36:38" s="368" customFormat="1" ht="14.15" customHeight="1">
      <c r="AJ9719" s="367"/>
      <c r="AL9719" s="367"/>
    </row>
    <row r="9720" spans="36:38" s="368" customFormat="1" ht="14.15" customHeight="1">
      <c r="AJ9720" s="367"/>
      <c r="AL9720" s="367"/>
    </row>
    <row r="9721" spans="36:38" s="368" customFormat="1" ht="14.15" customHeight="1">
      <c r="AJ9721" s="367"/>
      <c r="AL9721" s="367"/>
    </row>
    <row r="9722" spans="36:38" s="368" customFormat="1" ht="14.15" customHeight="1">
      <c r="AJ9722" s="367"/>
      <c r="AL9722" s="367"/>
    </row>
    <row r="9723" spans="36:38" s="368" customFormat="1" ht="14.15" customHeight="1">
      <c r="AJ9723" s="367"/>
      <c r="AL9723" s="367"/>
    </row>
    <row r="9724" spans="36:38" s="368" customFormat="1" ht="14.15" customHeight="1">
      <c r="AJ9724" s="367"/>
      <c r="AL9724" s="367"/>
    </row>
    <row r="9725" spans="36:38" s="368" customFormat="1" ht="14.15" customHeight="1">
      <c r="AJ9725" s="367"/>
      <c r="AL9725" s="367"/>
    </row>
    <row r="9726" spans="36:38" s="368" customFormat="1" ht="14.15" customHeight="1">
      <c r="AJ9726" s="367"/>
      <c r="AL9726" s="367"/>
    </row>
    <row r="9727" spans="36:38" s="368" customFormat="1" ht="14.15" customHeight="1">
      <c r="AJ9727" s="367"/>
      <c r="AL9727" s="367"/>
    </row>
    <row r="9728" spans="36:38" s="368" customFormat="1" ht="14.15" customHeight="1">
      <c r="AJ9728" s="367"/>
      <c r="AL9728" s="367"/>
    </row>
    <row r="9729" spans="36:38" s="368" customFormat="1" ht="14.15" customHeight="1">
      <c r="AJ9729" s="367"/>
      <c r="AL9729" s="367"/>
    </row>
    <row r="9730" spans="36:38" s="368" customFormat="1" ht="14.15" customHeight="1">
      <c r="AJ9730" s="367"/>
      <c r="AL9730" s="367"/>
    </row>
    <row r="9731" spans="36:38" s="368" customFormat="1" ht="14.15" customHeight="1">
      <c r="AJ9731" s="367"/>
      <c r="AL9731" s="367"/>
    </row>
    <row r="9732" spans="36:38" s="368" customFormat="1" ht="14.15" customHeight="1">
      <c r="AJ9732" s="367"/>
      <c r="AL9732" s="367"/>
    </row>
    <row r="9733" spans="36:38" s="368" customFormat="1" ht="14.15" customHeight="1">
      <c r="AJ9733" s="367"/>
      <c r="AL9733" s="367"/>
    </row>
    <row r="9734" spans="36:38" s="368" customFormat="1" ht="14.15" customHeight="1">
      <c r="AJ9734" s="367"/>
      <c r="AL9734" s="367"/>
    </row>
    <row r="9735" spans="36:38" s="368" customFormat="1" ht="14.15" customHeight="1">
      <c r="AJ9735" s="367"/>
      <c r="AL9735" s="367"/>
    </row>
    <row r="9736" spans="36:38" s="368" customFormat="1" ht="14.15" customHeight="1">
      <c r="AJ9736" s="367"/>
      <c r="AL9736" s="367"/>
    </row>
    <row r="9737" spans="36:38" s="368" customFormat="1" ht="14.15" customHeight="1">
      <c r="AJ9737" s="367"/>
      <c r="AL9737" s="367"/>
    </row>
    <row r="9738" spans="36:38" s="368" customFormat="1" ht="14.15" customHeight="1">
      <c r="AJ9738" s="367"/>
      <c r="AL9738" s="367"/>
    </row>
    <row r="9739" spans="36:38" s="368" customFormat="1" ht="14.15" customHeight="1">
      <c r="AJ9739" s="367"/>
      <c r="AL9739" s="367"/>
    </row>
    <row r="9740" spans="36:38" s="368" customFormat="1" ht="14.15" customHeight="1">
      <c r="AJ9740" s="367"/>
      <c r="AL9740" s="367"/>
    </row>
    <row r="9741" spans="36:38" s="368" customFormat="1" ht="14.15" customHeight="1">
      <c r="AJ9741" s="367"/>
      <c r="AL9741" s="367"/>
    </row>
    <row r="9742" spans="36:38" s="368" customFormat="1" ht="14.15" customHeight="1">
      <c r="AJ9742" s="367"/>
      <c r="AL9742" s="367"/>
    </row>
    <row r="9743" spans="36:38" s="368" customFormat="1" ht="14.15" customHeight="1">
      <c r="AJ9743" s="367"/>
      <c r="AL9743" s="367"/>
    </row>
    <row r="9744" spans="36:38" s="368" customFormat="1" ht="14.15" customHeight="1">
      <c r="AJ9744" s="367"/>
      <c r="AL9744" s="367"/>
    </row>
    <row r="9745" spans="36:38" s="368" customFormat="1" ht="14.15" customHeight="1">
      <c r="AJ9745" s="367"/>
      <c r="AL9745" s="367"/>
    </row>
    <row r="9746" spans="36:38" s="368" customFormat="1" ht="14.15" customHeight="1">
      <c r="AJ9746" s="367"/>
      <c r="AL9746" s="367"/>
    </row>
    <row r="9747" spans="36:38" s="368" customFormat="1" ht="14.15" customHeight="1">
      <c r="AJ9747" s="367"/>
      <c r="AL9747" s="367"/>
    </row>
    <row r="9748" spans="36:38" s="368" customFormat="1" ht="14.15" customHeight="1">
      <c r="AJ9748" s="367"/>
      <c r="AL9748" s="367"/>
    </row>
    <row r="9749" spans="36:38" s="368" customFormat="1" ht="14.15" customHeight="1">
      <c r="AJ9749" s="367"/>
      <c r="AL9749" s="367"/>
    </row>
    <row r="9750" spans="36:38" s="368" customFormat="1" ht="14.15" customHeight="1">
      <c r="AJ9750" s="367"/>
      <c r="AL9750" s="367"/>
    </row>
    <row r="9751" spans="36:38" s="368" customFormat="1" ht="14.15" customHeight="1">
      <c r="AJ9751" s="367"/>
      <c r="AL9751" s="367"/>
    </row>
    <row r="9752" spans="36:38" s="368" customFormat="1" ht="14.15" customHeight="1">
      <c r="AJ9752" s="367"/>
      <c r="AL9752" s="367"/>
    </row>
    <row r="9753" spans="36:38" s="368" customFormat="1" ht="14.15" customHeight="1">
      <c r="AJ9753" s="367"/>
      <c r="AL9753" s="367"/>
    </row>
    <row r="9754" spans="36:38" s="368" customFormat="1" ht="14.15" customHeight="1">
      <c r="AJ9754" s="367"/>
      <c r="AL9754" s="367"/>
    </row>
    <row r="9755" spans="36:38" s="368" customFormat="1" ht="14.15" customHeight="1">
      <c r="AJ9755" s="367"/>
      <c r="AL9755" s="367"/>
    </row>
    <row r="9756" spans="36:38" s="368" customFormat="1" ht="14.15" customHeight="1">
      <c r="AJ9756" s="367"/>
      <c r="AL9756" s="367"/>
    </row>
    <row r="9757" spans="36:38" s="368" customFormat="1" ht="14.15" customHeight="1">
      <c r="AJ9757" s="367"/>
      <c r="AL9757" s="367"/>
    </row>
    <row r="9758" spans="36:38" s="368" customFormat="1" ht="14.15" customHeight="1">
      <c r="AJ9758" s="367"/>
      <c r="AL9758" s="367"/>
    </row>
    <row r="9759" spans="36:38" s="368" customFormat="1" ht="14.15" customHeight="1">
      <c r="AJ9759" s="367"/>
      <c r="AL9759" s="367"/>
    </row>
    <row r="9760" spans="36:38" s="368" customFormat="1" ht="14.15" customHeight="1">
      <c r="AJ9760" s="367"/>
      <c r="AL9760" s="367"/>
    </row>
    <row r="9761" spans="36:38" s="368" customFormat="1" ht="14.15" customHeight="1">
      <c r="AJ9761" s="367"/>
      <c r="AL9761" s="367"/>
    </row>
    <row r="9762" spans="36:38" s="368" customFormat="1" ht="14.15" customHeight="1">
      <c r="AJ9762" s="367"/>
      <c r="AL9762" s="367"/>
    </row>
    <row r="9763" spans="36:38" s="368" customFormat="1" ht="14.15" customHeight="1">
      <c r="AJ9763" s="367"/>
      <c r="AL9763" s="367"/>
    </row>
    <row r="9764" spans="36:38" s="368" customFormat="1" ht="14.15" customHeight="1">
      <c r="AJ9764" s="367"/>
      <c r="AL9764" s="367"/>
    </row>
    <row r="9765" spans="36:38" s="368" customFormat="1" ht="14.15" customHeight="1">
      <c r="AJ9765" s="367"/>
      <c r="AL9765" s="367"/>
    </row>
    <row r="9766" spans="36:38" s="368" customFormat="1" ht="14.15" customHeight="1">
      <c r="AJ9766" s="367"/>
      <c r="AL9766" s="367"/>
    </row>
    <row r="9767" spans="36:38" s="368" customFormat="1" ht="14.15" customHeight="1">
      <c r="AJ9767" s="367"/>
      <c r="AL9767" s="367"/>
    </row>
    <row r="9768" spans="36:38" s="368" customFormat="1" ht="14.15" customHeight="1">
      <c r="AJ9768" s="367"/>
      <c r="AL9768" s="367"/>
    </row>
    <row r="9769" spans="36:38" s="368" customFormat="1" ht="14.15" customHeight="1">
      <c r="AJ9769" s="367"/>
      <c r="AL9769" s="367"/>
    </row>
    <row r="9770" spans="36:38" s="368" customFormat="1" ht="14.15" customHeight="1">
      <c r="AJ9770" s="367"/>
      <c r="AL9770" s="367"/>
    </row>
    <row r="9771" spans="36:38" s="368" customFormat="1" ht="14.15" customHeight="1">
      <c r="AJ9771" s="367"/>
      <c r="AL9771" s="367"/>
    </row>
    <row r="9772" spans="36:38" s="368" customFormat="1" ht="14.15" customHeight="1">
      <c r="AJ9772" s="367"/>
      <c r="AL9772" s="367"/>
    </row>
    <row r="9773" spans="36:38" s="368" customFormat="1" ht="14.15" customHeight="1">
      <c r="AJ9773" s="367"/>
      <c r="AL9773" s="367"/>
    </row>
    <row r="9774" spans="36:38" s="368" customFormat="1" ht="14.15" customHeight="1">
      <c r="AJ9774" s="367"/>
      <c r="AL9774" s="367"/>
    </row>
    <row r="9775" spans="36:38" s="368" customFormat="1" ht="14.15" customHeight="1">
      <c r="AJ9775" s="367"/>
      <c r="AL9775" s="367"/>
    </row>
    <row r="9776" spans="36:38" s="368" customFormat="1" ht="14.15" customHeight="1">
      <c r="AJ9776" s="367"/>
      <c r="AL9776" s="367"/>
    </row>
    <row r="9777" spans="36:38" s="368" customFormat="1" ht="14.15" customHeight="1">
      <c r="AJ9777" s="367"/>
      <c r="AL9777" s="367"/>
    </row>
    <row r="9778" spans="36:38" s="368" customFormat="1" ht="14.15" customHeight="1">
      <c r="AJ9778" s="367"/>
      <c r="AL9778" s="367"/>
    </row>
    <row r="9779" spans="36:38" s="368" customFormat="1" ht="14.15" customHeight="1">
      <c r="AJ9779" s="367"/>
      <c r="AL9779" s="367"/>
    </row>
    <row r="9780" spans="36:38" s="368" customFormat="1" ht="14.15" customHeight="1">
      <c r="AJ9780" s="367"/>
      <c r="AL9780" s="367"/>
    </row>
    <row r="9781" spans="36:38" s="368" customFormat="1" ht="14.15" customHeight="1">
      <c r="AJ9781" s="367"/>
      <c r="AL9781" s="367"/>
    </row>
    <row r="9782" spans="36:38" s="368" customFormat="1" ht="14.15" customHeight="1">
      <c r="AJ9782" s="367"/>
      <c r="AL9782" s="367"/>
    </row>
    <row r="9783" spans="36:38" s="368" customFormat="1" ht="14.15" customHeight="1">
      <c r="AJ9783" s="367"/>
      <c r="AL9783" s="367"/>
    </row>
    <row r="9784" spans="36:38" s="368" customFormat="1" ht="14.15" customHeight="1">
      <c r="AJ9784" s="367"/>
      <c r="AL9784" s="367"/>
    </row>
    <row r="9785" spans="36:38" s="368" customFormat="1" ht="14.15" customHeight="1">
      <c r="AJ9785" s="367"/>
      <c r="AL9785" s="367"/>
    </row>
    <row r="9786" spans="36:38" s="368" customFormat="1" ht="14.15" customHeight="1">
      <c r="AJ9786" s="367"/>
      <c r="AL9786" s="367"/>
    </row>
    <row r="9787" spans="36:38" s="368" customFormat="1" ht="14.15" customHeight="1">
      <c r="AJ9787" s="367"/>
      <c r="AL9787" s="367"/>
    </row>
    <row r="9788" spans="36:38" s="368" customFormat="1" ht="14.15" customHeight="1">
      <c r="AJ9788" s="367"/>
      <c r="AL9788" s="367"/>
    </row>
    <row r="9789" spans="36:38" s="368" customFormat="1" ht="14.15" customHeight="1">
      <c r="AJ9789" s="367"/>
      <c r="AL9789" s="367"/>
    </row>
    <row r="9790" spans="36:38" s="368" customFormat="1" ht="14.15" customHeight="1">
      <c r="AJ9790" s="367"/>
      <c r="AL9790" s="367"/>
    </row>
    <row r="9791" spans="36:38" s="368" customFormat="1" ht="14.15" customHeight="1">
      <c r="AJ9791" s="367"/>
      <c r="AL9791" s="367"/>
    </row>
    <row r="9792" spans="36:38" s="368" customFormat="1" ht="14.15" customHeight="1">
      <c r="AJ9792" s="367"/>
      <c r="AL9792" s="367"/>
    </row>
    <row r="9793" spans="36:38" s="368" customFormat="1" ht="14.15" customHeight="1">
      <c r="AJ9793" s="367"/>
      <c r="AL9793" s="367"/>
    </row>
    <row r="9794" spans="36:38" s="368" customFormat="1" ht="14.15" customHeight="1">
      <c r="AJ9794" s="367"/>
      <c r="AL9794" s="367"/>
    </row>
    <row r="9795" spans="36:38" s="368" customFormat="1" ht="14.15" customHeight="1">
      <c r="AJ9795" s="367"/>
      <c r="AL9795" s="367"/>
    </row>
    <row r="9796" spans="36:38" s="368" customFormat="1" ht="14.15" customHeight="1">
      <c r="AJ9796" s="367"/>
      <c r="AL9796" s="367"/>
    </row>
    <row r="9797" spans="36:38" s="368" customFormat="1" ht="14.15" customHeight="1">
      <c r="AJ9797" s="367"/>
      <c r="AL9797" s="367"/>
    </row>
    <row r="9798" spans="36:38" s="368" customFormat="1" ht="14.15" customHeight="1">
      <c r="AJ9798" s="367"/>
      <c r="AL9798" s="367"/>
    </row>
    <row r="9799" spans="36:38" s="368" customFormat="1" ht="14.15" customHeight="1">
      <c r="AJ9799" s="367"/>
      <c r="AL9799" s="367"/>
    </row>
    <row r="9800" spans="36:38" s="368" customFormat="1" ht="14.15" customHeight="1">
      <c r="AJ9800" s="367"/>
      <c r="AL9800" s="367"/>
    </row>
    <row r="9801" spans="36:38" s="368" customFormat="1" ht="14.15" customHeight="1">
      <c r="AJ9801" s="367"/>
      <c r="AL9801" s="367"/>
    </row>
    <row r="9802" spans="36:38" s="368" customFormat="1" ht="14.15" customHeight="1">
      <c r="AJ9802" s="367"/>
      <c r="AL9802" s="367"/>
    </row>
    <row r="9803" spans="36:38" s="368" customFormat="1" ht="14.15" customHeight="1">
      <c r="AJ9803" s="367"/>
      <c r="AL9803" s="367"/>
    </row>
    <row r="9804" spans="36:38" s="368" customFormat="1" ht="14.15" customHeight="1">
      <c r="AJ9804" s="367"/>
      <c r="AL9804" s="367"/>
    </row>
    <row r="9805" spans="36:38" s="368" customFormat="1" ht="14.15" customHeight="1">
      <c r="AJ9805" s="367"/>
      <c r="AL9805" s="367"/>
    </row>
    <row r="9806" spans="36:38" s="368" customFormat="1" ht="14.15" customHeight="1">
      <c r="AJ9806" s="367"/>
      <c r="AL9806" s="367"/>
    </row>
    <row r="9807" spans="36:38" s="368" customFormat="1" ht="14.15" customHeight="1">
      <c r="AJ9807" s="367"/>
      <c r="AL9807" s="367"/>
    </row>
    <row r="9808" spans="36:38" s="368" customFormat="1" ht="14.15" customHeight="1">
      <c r="AJ9808" s="367"/>
      <c r="AL9808" s="367"/>
    </row>
    <row r="9809" spans="36:38" s="368" customFormat="1" ht="14.15" customHeight="1">
      <c r="AJ9809" s="367"/>
      <c r="AL9809" s="367"/>
    </row>
    <row r="9810" spans="36:38" s="368" customFormat="1" ht="14.15" customHeight="1">
      <c r="AJ9810" s="367"/>
      <c r="AL9810" s="367"/>
    </row>
    <row r="9811" spans="36:38" s="368" customFormat="1" ht="14.15" customHeight="1">
      <c r="AJ9811" s="367"/>
      <c r="AL9811" s="367"/>
    </row>
    <row r="9812" spans="36:38" s="368" customFormat="1" ht="14.15" customHeight="1">
      <c r="AJ9812" s="367"/>
      <c r="AL9812" s="367"/>
    </row>
    <row r="9813" spans="36:38" s="368" customFormat="1" ht="14.15" customHeight="1">
      <c r="AJ9813" s="367"/>
      <c r="AL9813" s="367"/>
    </row>
    <row r="9814" spans="36:38" s="368" customFormat="1" ht="14.15" customHeight="1">
      <c r="AJ9814" s="367"/>
      <c r="AL9814" s="367"/>
    </row>
    <row r="9815" spans="36:38" s="368" customFormat="1" ht="14.15" customHeight="1">
      <c r="AJ9815" s="367"/>
      <c r="AL9815" s="367"/>
    </row>
    <row r="9816" spans="36:38" s="368" customFormat="1" ht="14.15" customHeight="1">
      <c r="AJ9816" s="367"/>
      <c r="AL9816" s="367"/>
    </row>
    <row r="9817" spans="36:38" s="368" customFormat="1" ht="14.15" customHeight="1">
      <c r="AJ9817" s="367"/>
      <c r="AL9817" s="367"/>
    </row>
    <row r="9818" spans="36:38" s="368" customFormat="1" ht="14.15" customHeight="1">
      <c r="AJ9818" s="367"/>
      <c r="AL9818" s="367"/>
    </row>
    <row r="9819" spans="36:38" s="368" customFormat="1" ht="14.15" customHeight="1">
      <c r="AJ9819" s="367"/>
      <c r="AL9819" s="367"/>
    </row>
    <row r="9820" spans="36:38" s="368" customFormat="1" ht="14.15" customHeight="1">
      <c r="AJ9820" s="367"/>
      <c r="AL9820" s="367"/>
    </row>
    <row r="9821" spans="36:38" s="368" customFormat="1" ht="14.15" customHeight="1">
      <c r="AJ9821" s="367"/>
      <c r="AL9821" s="367"/>
    </row>
    <row r="9822" spans="36:38" s="368" customFormat="1" ht="14.15" customHeight="1">
      <c r="AJ9822" s="367"/>
      <c r="AL9822" s="367"/>
    </row>
    <row r="9823" spans="36:38" s="368" customFormat="1" ht="14.15" customHeight="1">
      <c r="AJ9823" s="367"/>
      <c r="AL9823" s="367"/>
    </row>
    <row r="9824" spans="36:38" s="368" customFormat="1" ht="14.15" customHeight="1">
      <c r="AJ9824" s="367"/>
      <c r="AL9824" s="367"/>
    </row>
    <row r="9825" spans="36:38" s="368" customFormat="1" ht="14.15" customHeight="1">
      <c r="AJ9825" s="367"/>
      <c r="AL9825" s="367"/>
    </row>
    <row r="9826" spans="36:38" s="368" customFormat="1" ht="14.15" customHeight="1">
      <c r="AJ9826" s="367"/>
      <c r="AL9826" s="367"/>
    </row>
    <row r="9827" spans="36:38" s="368" customFormat="1" ht="14.15" customHeight="1">
      <c r="AJ9827" s="367"/>
      <c r="AL9827" s="367"/>
    </row>
    <row r="9828" spans="36:38" s="368" customFormat="1" ht="14.15" customHeight="1">
      <c r="AJ9828" s="367"/>
      <c r="AL9828" s="367"/>
    </row>
    <row r="9829" spans="36:38" s="368" customFormat="1" ht="14.15" customHeight="1">
      <c r="AJ9829" s="367"/>
      <c r="AL9829" s="367"/>
    </row>
    <row r="9830" spans="36:38" s="368" customFormat="1" ht="14.15" customHeight="1">
      <c r="AJ9830" s="367"/>
      <c r="AL9830" s="367"/>
    </row>
    <row r="9831" spans="36:38" s="368" customFormat="1" ht="14.15" customHeight="1">
      <c r="AJ9831" s="367"/>
      <c r="AL9831" s="367"/>
    </row>
    <row r="9832" spans="36:38" s="368" customFormat="1" ht="14.15" customHeight="1">
      <c r="AJ9832" s="367"/>
      <c r="AL9832" s="367"/>
    </row>
    <row r="9833" spans="36:38" s="368" customFormat="1" ht="14.15" customHeight="1">
      <c r="AJ9833" s="367"/>
      <c r="AL9833" s="367"/>
    </row>
    <row r="9834" spans="36:38" s="368" customFormat="1" ht="14.15" customHeight="1">
      <c r="AJ9834" s="367"/>
      <c r="AL9834" s="367"/>
    </row>
    <row r="9835" spans="36:38" s="368" customFormat="1" ht="14.15" customHeight="1">
      <c r="AJ9835" s="367"/>
      <c r="AL9835" s="367"/>
    </row>
    <row r="9836" spans="36:38" s="368" customFormat="1" ht="14.15" customHeight="1">
      <c r="AJ9836" s="367"/>
      <c r="AL9836" s="367"/>
    </row>
    <row r="9837" spans="36:38" s="368" customFormat="1" ht="14.15" customHeight="1">
      <c r="AJ9837" s="367"/>
      <c r="AL9837" s="367"/>
    </row>
    <row r="9838" spans="36:38" s="368" customFormat="1" ht="14.15" customHeight="1">
      <c r="AJ9838" s="367"/>
      <c r="AL9838" s="367"/>
    </row>
    <row r="9839" spans="36:38" s="368" customFormat="1" ht="14.15" customHeight="1">
      <c r="AJ9839" s="367"/>
      <c r="AL9839" s="367"/>
    </row>
    <row r="9840" spans="36:38" s="368" customFormat="1" ht="14.15" customHeight="1">
      <c r="AJ9840" s="367"/>
      <c r="AL9840" s="367"/>
    </row>
    <row r="9841" spans="36:38" s="368" customFormat="1" ht="14.15" customHeight="1">
      <c r="AJ9841" s="367"/>
      <c r="AL9841" s="367"/>
    </row>
    <row r="9842" spans="36:38" s="368" customFormat="1" ht="14.15" customHeight="1">
      <c r="AJ9842" s="367"/>
      <c r="AL9842" s="367"/>
    </row>
    <row r="9843" spans="36:38" s="368" customFormat="1" ht="14.15" customHeight="1">
      <c r="AJ9843" s="367"/>
      <c r="AL9843" s="367"/>
    </row>
    <row r="9844" spans="36:38" s="368" customFormat="1" ht="14.15" customHeight="1">
      <c r="AJ9844" s="367"/>
      <c r="AL9844" s="367"/>
    </row>
    <row r="9845" spans="36:38" s="368" customFormat="1" ht="14.15" customHeight="1">
      <c r="AJ9845" s="367"/>
      <c r="AL9845" s="367"/>
    </row>
    <row r="9846" spans="36:38" s="368" customFormat="1" ht="14.15" customHeight="1">
      <c r="AJ9846" s="367"/>
      <c r="AL9846" s="367"/>
    </row>
    <row r="9847" spans="36:38" s="368" customFormat="1" ht="14.15" customHeight="1">
      <c r="AJ9847" s="367"/>
      <c r="AL9847" s="367"/>
    </row>
    <row r="9848" spans="36:38" s="368" customFormat="1" ht="14.15" customHeight="1">
      <c r="AJ9848" s="367"/>
      <c r="AL9848" s="367"/>
    </row>
    <row r="9849" spans="36:38" s="368" customFormat="1" ht="14.15" customHeight="1">
      <c r="AJ9849" s="367"/>
      <c r="AL9849" s="367"/>
    </row>
    <row r="9850" spans="36:38" s="368" customFormat="1" ht="14.15" customHeight="1">
      <c r="AJ9850" s="367"/>
      <c r="AL9850" s="367"/>
    </row>
    <row r="9851" spans="36:38" s="368" customFormat="1" ht="14.15" customHeight="1">
      <c r="AJ9851" s="367"/>
      <c r="AL9851" s="367"/>
    </row>
    <row r="9852" spans="36:38" s="368" customFormat="1" ht="14.15" customHeight="1">
      <c r="AJ9852" s="367"/>
      <c r="AL9852" s="367"/>
    </row>
    <row r="9853" spans="36:38" s="368" customFormat="1" ht="14.15" customHeight="1">
      <c r="AJ9853" s="367"/>
      <c r="AL9853" s="367"/>
    </row>
    <row r="9854" spans="36:38" s="368" customFormat="1" ht="14.15" customHeight="1">
      <c r="AJ9854" s="367"/>
      <c r="AL9854" s="367"/>
    </row>
    <row r="9855" spans="36:38" s="368" customFormat="1" ht="14.15" customHeight="1">
      <c r="AJ9855" s="367"/>
      <c r="AL9855" s="367"/>
    </row>
    <row r="9856" spans="36:38" s="368" customFormat="1" ht="14.15" customHeight="1">
      <c r="AJ9856" s="367"/>
      <c r="AL9856" s="367"/>
    </row>
    <row r="9857" spans="36:38" s="368" customFormat="1" ht="14.15" customHeight="1">
      <c r="AJ9857" s="367"/>
      <c r="AL9857" s="367"/>
    </row>
    <row r="9858" spans="36:38" s="368" customFormat="1" ht="14.15" customHeight="1">
      <c r="AJ9858" s="367"/>
      <c r="AL9858" s="367"/>
    </row>
    <row r="9859" spans="36:38" s="368" customFormat="1" ht="14.15" customHeight="1">
      <c r="AJ9859" s="367"/>
      <c r="AL9859" s="367"/>
    </row>
    <row r="9860" spans="36:38" s="368" customFormat="1" ht="14.15" customHeight="1">
      <c r="AJ9860" s="367"/>
      <c r="AL9860" s="367"/>
    </row>
    <row r="9861" spans="36:38" s="368" customFormat="1" ht="14.15" customHeight="1">
      <c r="AJ9861" s="367"/>
      <c r="AL9861" s="367"/>
    </row>
    <row r="9862" spans="36:38" s="368" customFormat="1" ht="14.15" customHeight="1">
      <c r="AJ9862" s="367"/>
      <c r="AL9862" s="367"/>
    </row>
    <row r="9863" spans="36:38" s="368" customFormat="1" ht="14.15" customHeight="1">
      <c r="AJ9863" s="367"/>
      <c r="AL9863" s="367"/>
    </row>
    <row r="9864" spans="36:38" s="368" customFormat="1" ht="14.15" customHeight="1">
      <c r="AJ9864" s="367"/>
      <c r="AL9864" s="367"/>
    </row>
    <row r="9865" spans="36:38" s="368" customFormat="1" ht="14.15" customHeight="1">
      <c r="AJ9865" s="367"/>
      <c r="AL9865" s="367"/>
    </row>
    <row r="9866" spans="36:38" s="368" customFormat="1" ht="14.15" customHeight="1">
      <c r="AJ9866" s="367"/>
      <c r="AL9866" s="367"/>
    </row>
    <row r="9867" spans="36:38" s="368" customFormat="1" ht="14.15" customHeight="1">
      <c r="AJ9867" s="367"/>
      <c r="AL9867" s="367"/>
    </row>
    <row r="9868" spans="36:38" s="368" customFormat="1" ht="14.15" customHeight="1">
      <c r="AJ9868" s="367"/>
      <c r="AL9868" s="367"/>
    </row>
    <row r="9869" spans="36:38" s="368" customFormat="1" ht="14.15" customHeight="1">
      <c r="AJ9869" s="367"/>
      <c r="AL9869" s="367"/>
    </row>
    <row r="9870" spans="36:38" s="368" customFormat="1" ht="14.15" customHeight="1">
      <c r="AJ9870" s="367"/>
      <c r="AL9870" s="367"/>
    </row>
    <row r="9871" spans="36:38" s="368" customFormat="1" ht="14.15" customHeight="1">
      <c r="AJ9871" s="367"/>
      <c r="AL9871" s="367"/>
    </row>
    <row r="9872" spans="36:38" s="368" customFormat="1" ht="14.15" customHeight="1">
      <c r="AJ9872" s="367"/>
      <c r="AL9872" s="367"/>
    </row>
    <row r="9873" spans="36:38" s="368" customFormat="1" ht="14.15" customHeight="1">
      <c r="AJ9873" s="367"/>
      <c r="AL9873" s="367"/>
    </row>
    <row r="9874" spans="36:38" s="368" customFormat="1" ht="14.15" customHeight="1">
      <c r="AJ9874" s="367"/>
      <c r="AL9874" s="367"/>
    </row>
    <row r="9875" spans="36:38" s="368" customFormat="1" ht="14.15" customHeight="1">
      <c r="AJ9875" s="367"/>
      <c r="AL9875" s="367"/>
    </row>
    <row r="9876" spans="36:38" s="368" customFormat="1" ht="14.15" customHeight="1">
      <c r="AJ9876" s="367"/>
      <c r="AL9876" s="367"/>
    </row>
    <row r="9877" spans="36:38" s="368" customFormat="1" ht="14.15" customHeight="1">
      <c r="AJ9877" s="367"/>
      <c r="AL9877" s="367"/>
    </row>
    <row r="9878" spans="36:38" s="368" customFormat="1" ht="14.15" customHeight="1">
      <c r="AJ9878" s="367"/>
      <c r="AL9878" s="367"/>
    </row>
    <row r="9879" spans="36:38" s="368" customFormat="1" ht="14.15" customHeight="1">
      <c r="AJ9879" s="367"/>
      <c r="AL9879" s="367"/>
    </row>
    <row r="9880" spans="36:38" s="368" customFormat="1" ht="14.15" customHeight="1">
      <c r="AJ9880" s="367"/>
      <c r="AL9880" s="367"/>
    </row>
    <row r="9881" spans="36:38" s="368" customFormat="1" ht="14.15" customHeight="1">
      <c r="AJ9881" s="367"/>
      <c r="AL9881" s="367"/>
    </row>
    <row r="9882" spans="36:38" s="368" customFormat="1" ht="14.15" customHeight="1">
      <c r="AJ9882" s="367"/>
      <c r="AL9882" s="367"/>
    </row>
    <row r="9883" spans="36:38" s="368" customFormat="1" ht="14.15" customHeight="1">
      <c r="AJ9883" s="367"/>
      <c r="AL9883" s="367"/>
    </row>
    <row r="9884" spans="36:38" s="368" customFormat="1" ht="14.15" customHeight="1">
      <c r="AJ9884" s="367"/>
      <c r="AL9884" s="367"/>
    </row>
    <row r="9885" spans="36:38" s="368" customFormat="1" ht="14.15" customHeight="1">
      <c r="AJ9885" s="367"/>
      <c r="AL9885" s="367"/>
    </row>
    <row r="9886" spans="36:38" s="368" customFormat="1" ht="14.15" customHeight="1">
      <c r="AJ9886" s="367"/>
      <c r="AL9886" s="367"/>
    </row>
    <row r="9887" spans="36:38" s="368" customFormat="1" ht="14.15" customHeight="1">
      <c r="AJ9887" s="367"/>
      <c r="AL9887" s="367"/>
    </row>
    <row r="9888" spans="36:38" s="368" customFormat="1" ht="14.15" customHeight="1">
      <c r="AJ9888" s="367"/>
      <c r="AL9888" s="367"/>
    </row>
    <row r="9889" spans="36:38" s="368" customFormat="1" ht="14.15" customHeight="1">
      <c r="AJ9889" s="367"/>
      <c r="AL9889" s="367"/>
    </row>
    <row r="9890" spans="36:38" s="368" customFormat="1" ht="14.15" customHeight="1">
      <c r="AJ9890" s="367"/>
      <c r="AL9890" s="367"/>
    </row>
    <row r="9891" spans="36:38" s="368" customFormat="1" ht="14.15" customHeight="1">
      <c r="AJ9891" s="367"/>
      <c r="AL9891" s="367"/>
    </row>
    <row r="9892" spans="36:38" s="368" customFormat="1" ht="14.15" customHeight="1">
      <c r="AJ9892" s="367"/>
      <c r="AL9892" s="367"/>
    </row>
    <row r="9893" spans="36:38" s="368" customFormat="1" ht="14.15" customHeight="1">
      <c r="AJ9893" s="367"/>
      <c r="AL9893" s="367"/>
    </row>
    <row r="9894" spans="36:38" s="368" customFormat="1" ht="14.15" customHeight="1">
      <c r="AJ9894" s="367"/>
      <c r="AL9894" s="367"/>
    </row>
    <row r="9895" spans="36:38" s="368" customFormat="1" ht="14.15" customHeight="1">
      <c r="AJ9895" s="367"/>
      <c r="AL9895" s="367"/>
    </row>
    <row r="9896" spans="36:38" s="368" customFormat="1" ht="14.15" customHeight="1">
      <c r="AJ9896" s="367"/>
      <c r="AL9896" s="367"/>
    </row>
    <row r="9897" spans="36:38" s="368" customFormat="1" ht="14.15" customHeight="1">
      <c r="AJ9897" s="367"/>
      <c r="AL9897" s="367"/>
    </row>
    <row r="9898" spans="36:38" s="368" customFormat="1" ht="14.15" customHeight="1">
      <c r="AJ9898" s="367"/>
      <c r="AL9898" s="367"/>
    </row>
    <row r="9899" spans="36:38" s="368" customFormat="1" ht="14.15" customHeight="1">
      <c r="AJ9899" s="367"/>
      <c r="AL9899" s="367"/>
    </row>
    <row r="9900" spans="36:38" s="368" customFormat="1" ht="14.15" customHeight="1">
      <c r="AJ9900" s="367"/>
      <c r="AL9900" s="367"/>
    </row>
    <row r="9901" spans="36:38" s="368" customFormat="1" ht="14.15" customHeight="1">
      <c r="AJ9901" s="367"/>
      <c r="AL9901" s="367"/>
    </row>
    <row r="9902" spans="36:38" s="368" customFormat="1" ht="14.15" customHeight="1">
      <c r="AJ9902" s="367"/>
      <c r="AL9902" s="367"/>
    </row>
    <row r="9903" spans="36:38" s="368" customFormat="1" ht="14.15" customHeight="1">
      <c r="AJ9903" s="367"/>
      <c r="AL9903" s="367"/>
    </row>
    <row r="9904" spans="36:38" s="368" customFormat="1" ht="14.15" customHeight="1">
      <c r="AJ9904" s="367"/>
      <c r="AL9904" s="367"/>
    </row>
    <row r="9905" spans="36:38" s="368" customFormat="1" ht="14.15" customHeight="1">
      <c r="AJ9905" s="367"/>
      <c r="AL9905" s="367"/>
    </row>
    <row r="9906" spans="36:38" s="368" customFormat="1" ht="14.15" customHeight="1">
      <c r="AJ9906" s="367"/>
      <c r="AL9906" s="367"/>
    </row>
    <row r="9907" spans="36:38" s="368" customFormat="1" ht="14.15" customHeight="1">
      <c r="AJ9907" s="367"/>
      <c r="AL9907" s="367"/>
    </row>
    <row r="9908" spans="36:38" s="368" customFormat="1" ht="14.15" customHeight="1">
      <c r="AJ9908" s="367"/>
      <c r="AL9908" s="367"/>
    </row>
    <row r="9909" spans="36:38" s="368" customFormat="1" ht="14.15" customHeight="1">
      <c r="AJ9909" s="367"/>
      <c r="AL9909" s="367"/>
    </row>
    <row r="9910" spans="36:38" s="368" customFormat="1" ht="14.15" customHeight="1">
      <c r="AJ9910" s="367"/>
      <c r="AL9910" s="367"/>
    </row>
    <row r="9911" spans="36:38" s="368" customFormat="1" ht="14.15" customHeight="1">
      <c r="AJ9911" s="367"/>
      <c r="AL9911" s="367"/>
    </row>
    <row r="9912" spans="36:38" s="368" customFormat="1" ht="14.15" customHeight="1">
      <c r="AJ9912" s="367"/>
      <c r="AL9912" s="367"/>
    </row>
    <row r="9913" spans="36:38" s="368" customFormat="1" ht="14.15" customHeight="1">
      <c r="AJ9913" s="367"/>
      <c r="AL9913" s="367"/>
    </row>
    <row r="9914" spans="36:38" s="368" customFormat="1" ht="14.15" customHeight="1">
      <c r="AJ9914" s="367"/>
      <c r="AL9914" s="367"/>
    </row>
    <row r="9915" spans="36:38" s="368" customFormat="1" ht="14.15" customHeight="1">
      <c r="AJ9915" s="367"/>
      <c r="AL9915" s="367"/>
    </row>
    <row r="9916" spans="36:38" s="368" customFormat="1" ht="14.15" customHeight="1">
      <c r="AJ9916" s="367"/>
      <c r="AL9916" s="367"/>
    </row>
    <row r="9917" spans="36:38" s="368" customFormat="1" ht="14.15" customHeight="1">
      <c r="AJ9917" s="367"/>
      <c r="AL9917" s="367"/>
    </row>
    <row r="9918" spans="36:38" s="368" customFormat="1" ht="14.15" customHeight="1">
      <c r="AJ9918" s="367"/>
      <c r="AL9918" s="367"/>
    </row>
    <row r="9919" spans="36:38" s="368" customFormat="1" ht="14.15" customHeight="1">
      <c r="AJ9919" s="367"/>
      <c r="AL9919" s="367"/>
    </row>
    <row r="9920" spans="36:38" s="368" customFormat="1" ht="14.15" customHeight="1">
      <c r="AJ9920" s="367"/>
      <c r="AL9920" s="367"/>
    </row>
    <row r="9921" spans="36:38" s="368" customFormat="1" ht="14.15" customHeight="1">
      <c r="AJ9921" s="367"/>
      <c r="AL9921" s="367"/>
    </row>
    <row r="9922" spans="36:38" s="368" customFormat="1" ht="14.15" customHeight="1">
      <c r="AJ9922" s="367"/>
      <c r="AL9922" s="367"/>
    </row>
    <row r="9923" spans="36:38" s="368" customFormat="1" ht="14.15" customHeight="1">
      <c r="AJ9923" s="367"/>
      <c r="AL9923" s="367"/>
    </row>
    <row r="9924" spans="36:38" s="368" customFormat="1" ht="14.15" customHeight="1">
      <c r="AJ9924" s="367"/>
      <c r="AL9924" s="367"/>
    </row>
    <row r="9925" spans="36:38" s="368" customFormat="1" ht="14.15" customHeight="1">
      <c r="AJ9925" s="367"/>
      <c r="AL9925" s="367"/>
    </row>
    <row r="9926" spans="36:38" s="368" customFormat="1" ht="14.15" customHeight="1">
      <c r="AJ9926" s="367"/>
      <c r="AL9926" s="367"/>
    </row>
    <row r="9927" spans="36:38" s="368" customFormat="1" ht="14.15" customHeight="1">
      <c r="AJ9927" s="367"/>
      <c r="AL9927" s="367"/>
    </row>
    <row r="9928" spans="36:38" s="368" customFormat="1" ht="14.15" customHeight="1">
      <c r="AJ9928" s="367"/>
      <c r="AL9928" s="367"/>
    </row>
    <row r="9929" spans="36:38" s="368" customFormat="1" ht="14.15" customHeight="1">
      <c r="AJ9929" s="367"/>
      <c r="AL9929" s="367"/>
    </row>
    <row r="9930" spans="36:38" s="368" customFormat="1" ht="14.15" customHeight="1">
      <c r="AJ9930" s="367"/>
      <c r="AL9930" s="367"/>
    </row>
    <row r="9931" spans="36:38" s="368" customFormat="1" ht="14.15" customHeight="1">
      <c r="AJ9931" s="367"/>
      <c r="AL9931" s="367"/>
    </row>
    <row r="9932" spans="36:38" s="368" customFormat="1" ht="14.15" customHeight="1">
      <c r="AJ9932" s="367"/>
      <c r="AL9932" s="367"/>
    </row>
    <row r="9933" spans="36:38" s="368" customFormat="1" ht="14.15" customHeight="1">
      <c r="AJ9933" s="367"/>
      <c r="AL9933" s="367"/>
    </row>
    <row r="9934" spans="36:38" s="368" customFormat="1" ht="14.15" customHeight="1">
      <c r="AJ9934" s="367"/>
      <c r="AL9934" s="367"/>
    </row>
    <row r="9935" spans="36:38" s="368" customFormat="1" ht="14.15" customHeight="1">
      <c r="AJ9935" s="367"/>
      <c r="AL9935" s="367"/>
    </row>
    <row r="9936" spans="36:38" s="368" customFormat="1" ht="14.15" customHeight="1">
      <c r="AJ9936" s="367"/>
      <c r="AL9936" s="367"/>
    </row>
    <row r="9937" spans="36:38" s="368" customFormat="1" ht="14.15" customHeight="1">
      <c r="AJ9937" s="367"/>
      <c r="AL9937" s="367"/>
    </row>
    <row r="9938" spans="36:38" s="368" customFormat="1" ht="14.15" customHeight="1">
      <c r="AJ9938" s="367"/>
      <c r="AL9938" s="367"/>
    </row>
    <row r="9939" spans="36:38" s="368" customFormat="1" ht="14.15" customHeight="1">
      <c r="AJ9939" s="367"/>
      <c r="AL9939" s="367"/>
    </row>
    <row r="9940" spans="36:38" s="368" customFormat="1" ht="14.15" customHeight="1">
      <c r="AJ9940" s="367"/>
      <c r="AL9940" s="367"/>
    </row>
    <row r="9941" spans="36:38" s="368" customFormat="1" ht="14.15" customHeight="1">
      <c r="AJ9941" s="367"/>
      <c r="AL9941" s="367"/>
    </row>
    <row r="9942" spans="36:38" s="368" customFormat="1" ht="14.15" customHeight="1">
      <c r="AJ9942" s="367"/>
      <c r="AL9942" s="367"/>
    </row>
    <row r="9943" spans="36:38" s="368" customFormat="1" ht="14.15" customHeight="1">
      <c r="AJ9943" s="367"/>
      <c r="AL9943" s="367"/>
    </row>
    <row r="9944" spans="36:38" s="368" customFormat="1" ht="14.15" customHeight="1">
      <c r="AJ9944" s="367"/>
      <c r="AL9944" s="367"/>
    </row>
    <row r="9945" spans="36:38" s="368" customFormat="1" ht="14.15" customHeight="1">
      <c r="AJ9945" s="367"/>
      <c r="AL9945" s="367"/>
    </row>
    <row r="9946" spans="36:38" s="368" customFormat="1" ht="14.15" customHeight="1">
      <c r="AJ9946" s="367"/>
      <c r="AL9946" s="367"/>
    </row>
    <row r="9947" spans="36:38" s="368" customFormat="1" ht="14.15" customHeight="1">
      <c r="AJ9947" s="367"/>
      <c r="AL9947" s="367"/>
    </row>
    <row r="9948" spans="36:38" s="368" customFormat="1" ht="14.15" customHeight="1">
      <c r="AJ9948" s="367"/>
      <c r="AL9948" s="367"/>
    </row>
    <row r="9949" spans="36:38" s="368" customFormat="1" ht="14.15" customHeight="1">
      <c r="AJ9949" s="367"/>
      <c r="AL9949" s="367"/>
    </row>
  </sheetData>
  <sheetProtection formatCells="0" insertRows="0" deleteRows="0" selectLockedCells="1"/>
  <protectedRanges>
    <protectedRange sqref="G57:Y59" name="Range1_4_1_1_1" securityDescriptor="O:WDG:WDD:(A;;CC;;;WD)"/>
  </protectedRanges>
  <mergeCells count="310">
    <mergeCell ref="AE88:AI88"/>
    <mergeCell ref="C86:D86"/>
    <mergeCell ref="E86:F86"/>
    <mergeCell ref="G86:Y86"/>
    <mergeCell ref="Z86:AD86"/>
    <mergeCell ref="AE86:AI86"/>
    <mergeCell ref="C87:D87"/>
    <mergeCell ref="E87:F87"/>
    <mergeCell ref="G87:Y87"/>
    <mergeCell ref="C84:D84"/>
    <mergeCell ref="E84:F84"/>
    <mergeCell ref="G84:Y84"/>
    <mergeCell ref="Z84:AD84"/>
    <mergeCell ref="C85:D85"/>
    <mergeCell ref="E85:F85"/>
    <mergeCell ref="G85:Y85"/>
    <mergeCell ref="Z85:AD85"/>
    <mergeCell ref="C82:D82"/>
    <mergeCell ref="E82:F82"/>
    <mergeCell ref="G82:Y82"/>
    <mergeCell ref="Z82:AD82"/>
    <mergeCell ref="AE82:AI82"/>
    <mergeCell ref="C83:D83"/>
    <mergeCell ref="E83:F83"/>
    <mergeCell ref="G83:Y83"/>
    <mergeCell ref="Z83:AD83"/>
    <mergeCell ref="C80:D80"/>
    <mergeCell ref="E80:F80"/>
    <mergeCell ref="G80:Y80"/>
    <mergeCell ref="Z80:AD80"/>
    <mergeCell ref="AE80:AI80"/>
    <mergeCell ref="C81:D81"/>
    <mergeCell ref="E81:F81"/>
    <mergeCell ref="G81:Y81"/>
    <mergeCell ref="Z81:AD81"/>
    <mergeCell ref="AE81:AI81"/>
    <mergeCell ref="C78:D78"/>
    <mergeCell ref="E78:F78"/>
    <mergeCell ref="G78:Y78"/>
    <mergeCell ref="Z78:AD78"/>
    <mergeCell ref="AE78:AI78"/>
    <mergeCell ref="C79:D79"/>
    <mergeCell ref="E79:F79"/>
    <mergeCell ref="G79:Y79"/>
    <mergeCell ref="Z79:AD79"/>
    <mergeCell ref="AE79:AI79"/>
    <mergeCell ref="C76:D76"/>
    <mergeCell ref="E76:F76"/>
    <mergeCell ref="G76:Y76"/>
    <mergeCell ref="Z76:AD76"/>
    <mergeCell ref="AE76:AI76"/>
    <mergeCell ref="C77:D77"/>
    <mergeCell ref="E77:F77"/>
    <mergeCell ref="G77:Y77"/>
    <mergeCell ref="Z77:AD77"/>
    <mergeCell ref="AE77:AI77"/>
    <mergeCell ref="C74:D74"/>
    <mergeCell ref="E74:F74"/>
    <mergeCell ref="G74:Y74"/>
    <mergeCell ref="Z74:AD74"/>
    <mergeCell ref="AE74:AI74"/>
    <mergeCell ref="C75:D75"/>
    <mergeCell ref="E75:F75"/>
    <mergeCell ref="G75:Y75"/>
    <mergeCell ref="Z75:AD75"/>
    <mergeCell ref="AE75:AI75"/>
    <mergeCell ref="C72:D72"/>
    <mergeCell ref="E72:F72"/>
    <mergeCell ref="G72:Y72"/>
    <mergeCell ref="Z72:AD72"/>
    <mergeCell ref="AE72:AI72"/>
    <mergeCell ref="C73:D73"/>
    <mergeCell ref="E73:F73"/>
    <mergeCell ref="G73:Y73"/>
    <mergeCell ref="Z73:AD73"/>
    <mergeCell ref="AE73:AI73"/>
    <mergeCell ref="C70:D70"/>
    <mergeCell ref="E70:F70"/>
    <mergeCell ref="G70:Y70"/>
    <mergeCell ref="Z70:AD70"/>
    <mergeCell ref="AE70:AI70"/>
    <mergeCell ref="C71:D71"/>
    <mergeCell ref="E71:F71"/>
    <mergeCell ref="G71:Y71"/>
    <mergeCell ref="Z71:AD71"/>
    <mergeCell ref="AE71:AI71"/>
    <mergeCell ref="C68:D68"/>
    <mergeCell ref="E68:F68"/>
    <mergeCell ref="G68:Y68"/>
    <mergeCell ref="Z68:AD68"/>
    <mergeCell ref="AE68:AI68"/>
    <mergeCell ref="C69:D69"/>
    <mergeCell ref="E69:F69"/>
    <mergeCell ref="G69:Y69"/>
    <mergeCell ref="Z69:AD69"/>
    <mergeCell ref="AE69:AI69"/>
    <mergeCell ref="C66:D66"/>
    <mergeCell ref="E66:F66"/>
    <mergeCell ref="G66:Y66"/>
    <mergeCell ref="Z66:AD66"/>
    <mergeCell ref="AE66:AI66"/>
    <mergeCell ref="C67:D67"/>
    <mergeCell ref="E67:F67"/>
    <mergeCell ref="G67:Y67"/>
    <mergeCell ref="Z67:AD67"/>
    <mergeCell ref="AE67:AI67"/>
    <mergeCell ref="C64:D64"/>
    <mergeCell ref="E64:F64"/>
    <mergeCell ref="G64:Y64"/>
    <mergeCell ref="Z64:AD64"/>
    <mergeCell ref="AE64:AI64"/>
    <mergeCell ref="C65:D65"/>
    <mergeCell ref="E65:F65"/>
    <mergeCell ref="G65:Y65"/>
    <mergeCell ref="Z65:AD65"/>
    <mergeCell ref="AE65:AI65"/>
    <mergeCell ref="C62:D62"/>
    <mergeCell ref="E62:F62"/>
    <mergeCell ref="G62:Y62"/>
    <mergeCell ref="Z62:AD62"/>
    <mergeCell ref="AE62:AI62"/>
    <mergeCell ref="C63:D63"/>
    <mergeCell ref="E63:F63"/>
    <mergeCell ref="G63:Y63"/>
    <mergeCell ref="Z63:AD63"/>
    <mergeCell ref="AE63:AI63"/>
    <mergeCell ref="C60:D60"/>
    <mergeCell ref="E60:F60"/>
    <mergeCell ref="G60:Y60"/>
    <mergeCell ref="Z60:AD60"/>
    <mergeCell ref="AE60:AI60"/>
    <mergeCell ref="C61:D61"/>
    <mergeCell ref="E61:F61"/>
    <mergeCell ref="G61:Y61"/>
    <mergeCell ref="Z61:AD61"/>
    <mergeCell ref="AE61:AI61"/>
    <mergeCell ref="C58:D58"/>
    <mergeCell ref="E58:F58"/>
    <mergeCell ref="G58:Y58"/>
    <mergeCell ref="Z58:AD58"/>
    <mergeCell ref="AE58:AI58"/>
    <mergeCell ref="C59:D59"/>
    <mergeCell ref="E59:F59"/>
    <mergeCell ref="G59:Y59"/>
    <mergeCell ref="Z59:AD59"/>
    <mergeCell ref="AE59:AI59"/>
    <mergeCell ref="C56:D56"/>
    <mergeCell ref="E56:F56"/>
    <mergeCell ref="G56:Y56"/>
    <mergeCell ref="Z56:AD56"/>
    <mergeCell ref="AE56:AI56"/>
    <mergeCell ref="C57:D57"/>
    <mergeCell ref="E57:F57"/>
    <mergeCell ref="G57:Y57"/>
    <mergeCell ref="Z57:AD57"/>
    <mergeCell ref="AE57:AI57"/>
    <mergeCell ref="C54:D54"/>
    <mergeCell ref="E54:F54"/>
    <mergeCell ref="G54:Y54"/>
    <mergeCell ref="Z54:AD54"/>
    <mergeCell ref="AE54:AI54"/>
    <mergeCell ref="C55:D55"/>
    <mergeCell ref="E55:F55"/>
    <mergeCell ref="G55:Y55"/>
    <mergeCell ref="Z55:AD55"/>
    <mergeCell ref="AE55:AI55"/>
    <mergeCell ref="C52:D52"/>
    <mergeCell ref="E52:F52"/>
    <mergeCell ref="G52:Y52"/>
    <mergeCell ref="Z52:AD52"/>
    <mergeCell ref="AE52:AI52"/>
    <mergeCell ref="C53:D53"/>
    <mergeCell ref="E53:F53"/>
    <mergeCell ref="G53:Y53"/>
    <mergeCell ref="Z53:AD53"/>
    <mergeCell ref="AE53:AI53"/>
    <mergeCell ref="C50:D50"/>
    <mergeCell ref="E50:F50"/>
    <mergeCell ref="G50:Y50"/>
    <mergeCell ref="Z50:AD50"/>
    <mergeCell ref="AE50:AI50"/>
    <mergeCell ref="C51:D51"/>
    <mergeCell ref="E51:F51"/>
    <mergeCell ref="G51:Y51"/>
    <mergeCell ref="Z51:AD51"/>
    <mergeCell ref="AE51:AI51"/>
    <mergeCell ref="C48:D48"/>
    <mergeCell ref="E48:F48"/>
    <mergeCell ref="G48:Y48"/>
    <mergeCell ref="Z48:AD48"/>
    <mergeCell ref="AE48:AI48"/>
    <mergeCell ref="C49:D49"/>
    <mergeCell ref="E49:F49"/>
    <mergeCell ref="G49:Y49"/>
    <mergeCell ref="Z49:AD49"/>
    <mergeCell ref="AE49:AI49"/>
    <mergeCell ref="C46:D46"/>
    <mergeCell ref="E46:F46"/>
    <mergeCell ref="G46:Y46"/>
    <mergeCell ref="Z46:AD46"/>
    <mergeCell ref="AE46:AI46"/>
    <mergeCell ref="C47:D47"/>
    <mergeCell ref="E47:F47"/>
    <mergeCell ref="G47:Y47"/>
    <mergeCell ref="Z47:AD47"/>
    <mergeCell ref="AE47:AI47"/>
    <mergeCell ref="C44:D44"/>
    <mergeCell ref="E44:F44"/>
    <mergeCell ref="G44:Y44"/>
    <mergeCell ref="Z44:AD44"/>
    <mergeCell ref="AE44:AI44"/>
    <mergeCell ref="C45:D45"/>
    <mergeCell ref="E45:F45"/>
    <mergeCell ref="G45:Y45"/>
    <mergeCell ref="Z45:AD45"/>
    <mergeCell ref="AE45:AI45"/>
    <mergeCell ref="AE42:AI42"/>
    <mergeCell ref="C43:D43"/>
    <mergeCell ref="E43:F43"/>
    <mergeCell ref="G43:Y43"/>
    <mergeCell ref="Z43:AD43"/>
    <mergeCell ref="AE43:AI43"/>
    <mergeCell ref="C41:D41"/>
    <mergeCell ref="E41:F41"/>
    <mergeCell ref="G41:Y41"/>
    <mergeCell ref="Z41:AD41"/>
    <mergeCell ref="C42:D42"/>
    <mergeCell ref="E42:F42"/>
    <mergeCell ref="G42:Y42"/>
    <mergeCell ref="Z42:AD42"/>
    <mergeCell ref="AE38:AI38"/>
    <mergeCell ref="C39:D39"/>
    <mergeCell ref="E39:F39"/>
    <mergeCell ref="G39:Y39"/>
    <mergeCell ref="Z39:AD39"/>
    <mergeCell ref="C40:D40"/>
    <mergeCell ref="E40:F40"/>
    <mergeCell ref="G40:Y40"/>
    <mergeCell ref="Z40:AD40"/>
    <mergeCell ref="AE40:AI40"/>
    <mergeCell ref="G37:Y37"/>
    <mergeCell ref="Z37:AD37"/>
    <mergeCell ref="C38:D38"/>
    <mergeCell ref="E38:F38"/>
    <mergeCell ref="G38:Y38"/>
    <mergeCell ref="Z38:AD38"/>
    <mergeCell ref="C35:D35"/>
    <mergeCell ref="E35:F35"/>
    <mergeCell ref="G35:Y35"/>
    <mergeCell ref="Z35:AD35"/>
    <mergeCell ref="G36:Y36"/>
    <mergeCell ref="Z36:AD36"/>
    <mergeCell ref="C33:D33"/>
    <mergeCell ref="E33:F33"/>
    <mergeCell ref="G33:Y33"/>
    <mergeCell ref="Z33:AD33"/>
    <mergeCell ref="C34:D34"/>
    <mergeCell ref="E34:F34"/>
    <mergeCell ref="G34:Y34"/>
    <mergeCell ref="Z34:AD34"/>
    <mergeCell ref="C31:D31"/>
    <mergeCell ref="E31:F31"/>
    <mergeCell ref="G31:Y31"/>
    <mergeCell ref="Z31:AD31"/>
    <mergeCell ref="C32:D32"/>
    <mergeCell ref="E32:F32"/>
    <mergeCell ref="G32:Y32"/>
    <mergeCell ref="Z32:AD32"/>
    <mergeCell ref="C29:D29"/>
    <mergeCell ref="E29:F29"/>
    <mergeCell ref="G29:Y29"/>
    <mergeCell ref="Z29:AD29"/>
    <mergeCell ref="AE29:AI29"/>
    <mergeCell ref="C30:D30"/>
    <mergeCell ref="E30:F30"/>
    <mergeCell ref="G30:Y30"/>
    <mergeCell ref="Z30:AD30"/>
    <mergeCell ref="D21:W21"/>
    <mergeCell ref="AC21:AI21"/>
    <mergeCell ref="AE23:AI23"/>
    <mergeCell ref="AE24:AI24"/>
    <mergeCell ref="AF25:AI25"/>
    <mergeCell ref="C28:D28"/>
    <mergeCell ref="E28:F28"/>
    <mergeCell ref="G28:Y28"/>
    <mergeCell ref="Z28:AD28"/>
    <mergeCell ref="AE28:AI28"/>
    <mergeCell ref="A18:AI18"/>
    <mergeCell ref="D20:W20"/>
    <mergeCell ref="AE20:AI20"/>
    <mergeCell ref="AE11:AI11"/>
    <mergeCell ref="AF12:AI12"/>
    <mergeCell ref="A13:E13"/>
    <mergeCell ref="F13:H13"/>
    <mergeCell ref="I13:J13"/>
    <mergeCell ref="K13:M13"/>
    <mergeCell ref="N13:P13"/>
    <mergeCell ref="Q13:R13"/>
    <mergeCell ref="S13:X13"/>
    <mergeCell ref="Y13:Z13"/>
    <mergeCell ref="A5:AI5"/>
    <mergeCell ref="D7:W7"/>
    <mergeCell ref="AE7:AI7"/>
    <mergeCell ref="D8:W8"/>
    <mergeCell ref="AC8:AI8"/>
    <mergeCell ref="AE10:AI10"/>
    <mergeCell ref="AA13:AB13"/>
    <mergeCell ref="AC13:AD13"/>
    <mergeCell ref="AE13:AF13"/>
    <mergeCell ref="AH13:AI13"/>
  </mergeCells>
  <printOptions horizontalCentered="1"/>
  <pageMargins left="0.78740157480314965" right="0.39370078740157483" top="0.39370078740157483" bottom="0.78740157480314965" header="2.1653543307086616" footer="0.19685039370078741"/>
  <pageSetup paperSize="9" scale="88" firstPageNumber="6" orientation="portrait" useFirstPageNumber="1" r:id="rId1"/>
  <headerFooter scaleWithDoc="0">
    <oddFooter>&amp;R&amp;P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4440-3791-4D53-BF24-1E932A2E4A53}">
  <sheetPr>
    <tabColor rgb="FF92D050"/>
  </sheetPr>
  <dimension ref="A1:N53"/>
  <sheetViews>
    <sheetView zoomScale="85" zoomScaleNormal="85" workbookViewId="0">
      <selection activeCell="AE42" sqref="AE42"/>
    </sheetView>
  </sheetViews>
  <sheetFormatPr defaultColWidth="8.7265625" defaultRowHeight="12.5"/>
  <cols>
    <col min="1" max="1" width="10.7265625" style="276" customWidth="1"/>
    <col min="2" max="2" width="14.453125" style="276" customWidth="1"/>
    <col min="3" max="3" width="9.7265625" style="276" customWidth="1"/>
    <col min="4" max="4" width="14.1796875" style="276" customWidth="1"/>
    <col min="5" max="5" width="8.453125" style="276" customWidth="1"/>
    <col min="6" max="6" width="4.7265625" style="276" customWidth="1"/>
    <col min="7" max="7" width="7.453125" style="276" customWidth="1"/>
    <col min="8" max="8" width="2.26953125" style="276" customWidth="1"/>
    <col min="9" max="9" width="8.453125" style="276" customWidth="1"/>
    <col min="10" max="10" width="3.453125" style="276" customWidth="1"/>
    <col min="11" max="11" width="2.453125" style="276" customWidth="1"/>
    <col min="12" max="12" width="4.1796875" style="276" customWidth="1"/>
    <col min="13" max="16384" width="8.7265625" style="276"/>
  </cols>
  <sheetData>
    <row r="1" spans="1:12" ht="13" thickTop="1">
      <c r="A1" s="667"/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9"/>
    </row>
    <row r="2" spans="1:12">
      <c r="A2" s="670"/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2"/>
    </row>
    <row r="3" spans="1:12">
      <c r="A3" s="670"/>
      <c r="B3" s="671"/>
      <c r="C3" s="671"/>
      <c r="D3" s="671"/>
      <c r="E3" s="671"/>
      <c r="F3" s="671"/>
      <c r="G3" s="671"/>
      <c r="H3" s="671"/>
      <c r="I3" s="671"/>
      <c r="J3" s="671"/>
      <c r="K3" s="671"/>
      <c r="L3" s="672"/>
    </row>
    <row r="4" spans="1:12">
      <c r="A4" s="670"/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2"/>
    </row>
    <row r="5" spans="1:12">
      <c r="A5" s="670"/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2"/>
    </row>
    <row r="6" spans="1:12">
      <c r="A6" s="670"/>
      <c r="B6" s="671"/>
      <c r="C6" s="671"/>
      <c r="D6" s="671"/>
      <c r="E6" s="671"/>
      <c r="F6" s="671"/>
      <c r="G6" s="671"/>
      <c r="H6" s="671"/>
      <c r="I6" s="671"/>
      <c r="J6" s="671"/>
      <c r="K6" s="671"/>
      <c r="L6" s="672"/>
    </row>
    <row r="7" spans="1:12">
      <c r="A7" s="670"/>
      <c r="B7" s="671"/>
      <c r="C7" s="671"/>
      <c r="D7" s="671"/>
      <c r="E7" s="671"/>
      <c r="F7" s="671"/>
      <c r="G7" s="671"/>
      <c r="H7" s="671"/>
      <c r="I7" s="671"/>
      <c r="J7" s="671"/>
      <c r="K7" s="671"/>
      <c r="L7" s="672"/>
    </row>
    <row r="8" spans="1:12">
      <c r="A8" s="670"/>
      <c r="B8" s="671"/>
      <c r="C8" s="671"/>
      <c r="D8" s="671"/>
      <c r="E8" s="671"/>
      <c r="F8" s="671"/>
      <c r="G8" s="671"/>
      <c r="H8" s="671"/>
      <c r="I8" s="671"/>
      <c r="J8" s="671"/>
      <c r="K8" s="671"/>
      <c r="L8" s="672"/>
    </row>
    <row r="9" spans="1:12">
      <c r="A9" s="670"/>
      <c r="B9" s="671"/>
      <c r="C9" s="671"/>
      <c r="D9" s="671"/>
      <c r="E9" s="671"/>
      <c r="F9" s="671"/>
      <c r="G9" s="671"/>
      <c r="H9" s="671"/>
      <c r="I9" s="671"/>
      <c r="J9" s="671"/>
      <c r="K9" s="671"/>
      <c r="L9" s="672"/>
    </row>
    <row r="10" spans="1:12">
      <c r="A10" s="670"/>
      <c r="B10" s="671"/>
      <c r="C10" s="671"/>
      <c r="D10" s="671"/>
      <c r="E10" s="671"/>
      <c r="F10" s="671"/>
      <c r="G10" s="671"/>
      <c r="H10" s="671"/>
      <c r="I10" s="671"/>
      <c r="J10" s="671"/>
      <c r="K10" s="671"/>
      <c r="L10" s="672"/>
    </row>
    <row r="11" spans="1:12">
      <c r="A11" s="670"/>
      <c r="B11" s="671"/>
      <c r="C11" s="671"/>
      <c r="D11" s="671"/>
      <c r="E11" s="671"/>
      <c r="F11" s="671"/>
      <c r="G11" s="671"/>
      <c r="H11" s="671"/>
      <c r="I11" s="671"/>
      <c r="J11" s="671"/>
      <c r="K11" s="671"/>
      <c r="L11" s="672"/>
    </row>
    <row r="12" spans="1:12">
      <c r="A12" s="670"/>
      <c r="B12" s="671"/>
      <c r="C12" s="671"/>
      <c r="D12" s="671"/>
      <c r="E12" s="671"/>
      <c r="F12" s="671"/>
      <c r="G12" s="671"/>
      <c r="H12" s="671"/>
      <c r="I12" s="671"/>
      <c r="J12" s="671"/>
      <c r="K12" s="671"/>
      <c r="L12" s="672"/>
    </row>
    <row r="13" spans="1:12">
      <c r="A13" s="670"/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2"/>
    </row>
    <row r="14" spans="1:12">
      <c r="A14" s="670"/>
      <c r="B14" s="671"/>
      <c r="C14" s="671"/>
      <c r="D14" s="671"/>
      <c r="E14" s="671"/>
      <c r="F14" s="671"/>
      <c r="G14" s="671"/>
      <c r="H14" s="671"/>
      <c r="I14" s="671"/>
      <c r="J14" s="671"/>
      <c r="K14" s="671"/>
      <c r="L14" s="672"/>
    </row>
    <row r="15" spans="1:12" ht="30" customHeight="1">
      <c r="A15" s="670"/>
      <c r="B15" s="671"/>
      <c r="C15" s="671"/>
      <c r="D15" s="671"/>
      <c r="E15" s="671"/>
      <c r="F15" s="671"/>
      <c r="G15" s="671"/>
      <c r="H15" s="671"/>
      <c r="I15" s="671"/>
      <c r="J15" s="671"/>
      <c r="K15" s="671"/>
      <c r="L15" s="672"/>
    </row>
    <row r="16" spans="1:12">
      <c r="A16" s="670"/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2"/>
    </row>
    <row r="17" spans="1:14" ht="15.75" customHeight="1">
      <c r="A17" s="670"/>
      <c r="B17" s="671"/>
      <c r="C17" s="671"/>
      <c r="D17" s="671"/>
      <c r="E17" s="671"/>
      <c r="F17" s="671"/>
      <c r="G17" s="671"/>
      <c r="H17" s="671"/>
      <c r="I17" s="671"/>
      <c r="J17" s="671"/>
      <c r="K17" s="671"/>
      <c r="L17" s="672"/>
    </row>
    <row r="18" spans="1:14">
      <c r="A18" s="670"/>
      <c r="B18" s="671"/>
      <c r="C18" s="671"/>
      <c r="D18" s="671"/>
      <c r="E18" s="671"/>
      <c r="F18" s="671"/>
      <c r="G18" s="671"/>
      <c r="H18" s="671"/>
      <c r="I18" s="671"/>
      <c r="J18" s="671"/>
      <c r="K18" s="671"/>
      <c r="L18" s="672"/>
    </row>
    <row r="19" spans="1:14">
      <c r="A19" s="670"/>
      <c r="B19" s="671"/>
      <c r="C19" s="671"/>
      <c r="D19" s="671"/>
      <c r="E19" s="671"/>
      <c r="F19" s="671"/>
      <c r="G19" s="671"/>
      <c r="H19" s="671"/>
      <c r="I19" s="671"/>
      <c r="J19" s="671"/>
      <c r="K19" s="671"/>
      <c r="L19" s="672"/>
    </row>
    <row r="20" spans="1:14">
      <c r="A20" s="670"/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2"/>
    </row>
    <row r="21" spans="1:14">
      <c r="A21" s="670"/>
      <c r="B21" s="671"/>
      <c r="C21" s="671"/>
      <c r="D21" s="671"/>
      <c r="E21" s="671"/>
      <c r="F21" s="671"/>
      <c r="G21" s="671"/>
      <c r="H21" s="671"/>
      <c r="I21" s="671"/>
      <c r="J21" s="671"/>
      <c r="K21" s="671"/>
      <c r="L21" s="672"/>
    </row>
    <row r="22" spans="1:14">
      <c r="A22" s="670"/>
      <c r="B22" s="671"/>
      <c r="C22" s="671"/>
      <c r="D22" s="671"/>
      <c r="E22" s="671"/>
      <c r="F22" s="671"/>
      <c r="G22" s="671"/>
      <c r="H22" s="671"/>
      <c r="I22" s="671"/>
      <c r="J22" s="671"/>
      <c r="K22" s="671"/>
      <c r="L22" s="672"/>
    </row>
    <row r="23" spans="1:14">
      <c r="A23" s="670"/>
      <c r="B23" s="671"/>
      <c r="C23" s="671"/>
      <c r="D23" s="671"/>
      <c r="E23" s="671"/>
      <c r="F23" s="671"/>
      <c r="G23" s="671"/>
      <c r="H23" s="671"/>
      <c r="I23" s="671"/>
      <c r="J23" s="671"/>
      <c r="K23" s="671"/>
      <c r="L23" s="672"/>
    </row>
    <row r="24" spans="1:14">
      <c r="A24" s="670"/>
      <c r="B24" s="671"/>
      <c r="C24" s="671"/>
      <c r="D24" s="671"/>
      <c r="E24" s="671"/>
      <c r="F24" s="671"/>
      <c r="G24" s="671"/>
      <c r="H24" s="671"/>
      <c r="I24" s="671"/>
      <c r="J24" s="671"/>
      <c r="K24" s="671"/>
      <c r="L24" s="672"/>
    </row>
    <row r="25" spans="1:14">
      <c r="A25" s="670"/>
      <c r="B25" s="671"/>
      <c r="C25" s="671"/>
      <c r="D25" s="671"/>
      <c r="E25" s="671"/>
      <c r="F25" s="671"/>
      <c r="G25" s="671"/>
      <c r="H25" s="671"/>
      <c r="I25" s="671"/>
      <c r="J25" s="671"/>
      <c r="K25" s="671"/>
      <c r="L25" s="672"/>
    </row>
    <row r="26" spans="1:14">
      <c r="A26" s="670"/>
      <c r="B26" s="671"/>
      <c r="C26" s="671"/>
      <c r="D26" s="671"/>
      <c r="E26" s="671"/>
      <c r="F26" s="671"/>
      <c r="G26" s="671"/>
      <c r="H26" s="671"/>
      <c r="I26" s="671"/>
      <c r="J26" s="671"/>
      <c r="K26" s="671"/>
      <c r="L26" s="672"/>
    </row>
    <row r="27" spans="1:14">
      <c r="A27" s="670"/>
      <c r="B27" s="671"/>
      <c r="C27" s="671"/>
      <c r="D27" s="671"/>
      <c r="E27" s="671"/>
      <c r="F27" s="671"/>
      <c r="G27" s="671"/>
      <c r="H27" s="671"/>
      <c r="I27" s="671"/>
      <c r="J27" s="671"/>
      <c r="K27" s="671"/>
      <c r="L27" s="672"/>
    </row>
    <row r="28" spans="1:14" ht="14">
      <c r="A28" s="670"/>
      <c r="B28" s="671"/>
      <c r="C28" s="671"/>
      <c r="D28" s="671"/>
      <c r="E28" s="671"/>
      <c r="F28" s="671"/>
      <c r="G28" s="671"/>
      <c r="H28" s="671"/>
      <c r="I28" s="671"/>
      <c r="J28" s="671"/>
      <c r="K28" s="671"/>
      <c r="L28" s="672"/>
      <c r="N28" s="446"/>
    </row>
    <row r="29" spans="1:14" ht="14">
      <c r="A29" s="670"/>
      <c r="B29" s="671"/>
      <c r="C29" s="671"/>
      <c r="D29" s="671"/>
      <c r="E29" s="671"/>
      <c r="F29" s="671"/>
      <c r="G29" s="671"/>
      <c r="H29" s="671"/>
      <c r="I29" s="671"/>
      <c r="J29" s="671"/>
      <c r="K29" s="671"/>
      <c r="L29" s="672"/>
      <c r="N29" s="447"/>
    </row>
    <row r="30" spans="1:14">
      <c r="A30" s="670"/>
      <c r="B30" s="671"/>
      <c r="C30" s="671"/>
      <c r="D30" s="671"/>
      <c r="E30" s="671"/>
      <c r="F30" s="671"/>
      <c r="G30" s="671"/>
      <c r="H30" s="671"/>
      <c r="I30" s="671"/>
      <c r="J30" s="671"/>
      <c r="K30" s="671"/>
      <c r="L30" s="672"/>
    </row>
    <row r="31" spans="1:14">
      <c r="A31" s="670"/>
      <c r="B31" s="671"/>
      <c r="C31" s="671"/>
      <c r="D31" s="671"/>
      <c r="E31" s="671"/>
      <c r="F31" s="671"/>
      <c r="G31" s="671"/>
      <c r="H31" s="671"/>
      <c r="I31" s="671"/>
      <c r="J31" s="671"/>
      <c r="K31" s="671"/>
      <c r="L31" s="672"/>
    </row>
    <row r="32" spans="1:14">
      <c r="A32" s="670"/>
      <c r="B32" s="671"/>
      <c r="C32" s="671"/>
      <c r="D32" s="671"/>
      <c r="E32" s="671"/>
      <c r="F32" s="671"/>
      <c r="G32" s="671"/>
      <c r="H32" s="671"/>
      <c r="I32" s="671"/>
      <c r="J32" s="671"/>
      <c r="K32" s="671"/>
      <c r="L32" s="672"/>
    </row>
    <row r="33" spans="1:12">
      <c r="A33" s="670"/>
      <c r="B33" s="671"/>
      <c r="C33" s="671"/>
      <c r="D33" s="671"/>
      <c r="E33" s="671"/>
      <c r="F33" s="671"/>
      <c r="G33" s="671"/>
      <c r="H33" s="671"/>
      <c r="I33" s="671"/>
      <c r="J33" s="671"/>
      <c r="K33" s="671"/>
      <c r="L33" s="672"/>
    </row>
    <row r="34" spans="1:12">
      <c r="A34" s="670"/>
      <c r="B34" s="671"/>
      <c r="C34" s="671"/>
      <c r="D34" s="671"/>
      <c r="E34" s="671"/>
      <c r="F34" s="671"/>
      <c r="G34" s="671"/>
      <c r="H34" s="671"/>
      <c r="I34" s="671"/>
      <c r="J34" s="671"/>
      <c r="K34" s="671"/>
      <c r="L34" s="672"/>
    </row>
    <row r="35" spans="1:12">
      <c r="A35" s="670"/>
      <c r="B35" s="671"/>
      <c r="C35" s="671"/>
      <c r="D35" s="671"/>
      <c r="E35" s="671"/>
      <c r="F35" s="671"/>
      <c r="G35" s="671"/>
      <c r="H35" s="671"/>
      <c r="I35" s="671"/>
      <c r="J35" s="671"/>
      <c r="K35" s="671"/>
      <c r="L35" s="672"/>
    </row>
    <row r="36" spans="1:12">
      <c r="A36" s="670"/>
      <c r="B36" s="671"/>
      <c r="C36" s="671"/>
      <c r="D36" s="671"/>
      <c r="E36" s="671"/>
      <c r="F36" s="671"/>
      <c r="G36" s="671"/>
      <c r="H36" s="671"/>
      <c r="I36" s="671"/>
      <c r="J36" s="671"/>
      <c r="K36" s="671"/>
      <c r="L36" s="672"/>
    </row>
    <row r="37" spans="1:12">
      <c r="A37" s="670"/>
      <c r="B37" s="671"/>
      <c r="C37" s="671"/>
      <c r="D37" s="671"/>
      <c r="E37" s="671"/>
      <c r="F37" s="671"/>
      <c r="G37" s="671"/>
      <c r="H37" s="671"/>
      <c r="I37" s="671"/>
      <c r="J37" s="671"/>
      <c r="K37" s="671"/>
      <c r="L37" s="672"/>
    </row>
    <row r="38" spans="1:12" ht="13" thickBot="1">
      <c r="A38" s="670"/>
      <c r="B38" s="671"/>
      <c r="C38" s="671"/>
      <c r="D38" s="671"/>
      <c r="E38" s="671"/>
      <c r="F38" s="671"/>
      <c r="G38" s="671"/>
      <c r="H38" s="671"/>
      <c r="I38" s="671"/>
      <c r="J38" s="671"/>
      <c r="K38" s="671"/>
      <c r="L38" s="672"/>
    </row>
    <row r="39" spans="1:12" ht="14.5">
      <c r="A39" s="448"/>
      <c r="B39" s="278"/>
      <c r="C39" s="278"/>
      <c r="D39" s="278"/>
      <c r="E39" s="279"/>
      <c r="F39" s="673"/>
      <c r="G39" s="674"/>
      <c r="H39" s="674"/>
      <c r="I39" s="674"/>
      <c r="J39" s="674"/>
      <c r="K39" s="674"/>
      <c r="L39" s="675"/>
    </row>
    <row r="40" spans="1:12" ht="14.5">
      <c r="A40" s="448"/>
      <c r="B40" s="278"/>
      <c r="C40" s="278"/>
      <c r="D40" s="278"/>
      <c r="E40" s="279"/>
      <c r="F40" s="676"/>
      <c r="G40" s="677"/>
      <c r="H40" s="677"/>
      <c r="I40" s="677"/>
      <c r="J40" s="677"/>
      <c r="K40" s="677"/>
      <c r="L40" s="678"/>
    </row>
    <row r="41" spans="1:12" ht="15" thickBot="1">
      <c r="A41" s="449"/>
      <c r="B41" s="282"/>
      <c r="C41" s="282"/>
      <c r="D41" s="282"/>
      <c r="E41" s="283"/>
      <c r="F41" s="679"/>
      <c r="G41" s="680"/>
      <c r="H41" s="680"/>
      <c r="I41" s="680"/>
      <c r="J41" s="680"/>
      <c r="K41" s="680"/>
      <c r="L41" s="681"/>
    </row>
    <row r="42" spans="1:12" ht="13.5" thickBot="1">
      <c r="A42" s="450" t="s">
        <v>432</v>
      </c>
      <c r="B42" s="285"/>
      <c r="C42" s="285"/>
      <c r="D42" s="285" t="s">
        <v>433</v>
      </c>
      <c r="E42" s="684"/>
      <c r="F42" s="685"/>
      <c r="G42" s="684" t="s">
        <v>435</v>
      </c>
      <c r="H42" s="685"/>
      <c r="I42" s="684"/>
      <c r="J42" s="685"/>
      <c r="K42" s="684"/>
      <c r="L42" s="834"/>
    </row>
    <row r="43" spans="1:12" ht="20.25" customHeight="1" thickTop="1" thickBot="1">
      <c r="A43" s="286" t="s">
        <v>435</v>
      </c>
      <c r="B43" s="287" t="s">
        <v>634</v>
      </c>
      <c r="C43" s="288"/>
      <c r="D43" s="289" t="s">
        <v>437</v>
      </c>
      <c r="E43" s="653" t="s">
        <v>635</v>
      </c>
      <c r="F43" s="654"/>
      <c r="G43" s="655"/>
      <c r="H43" s="656"/>
      <c r="I43" s="657"/>
      <c r="J43" s="658"/>
      <c r="K43" s="658"/>
      <c r="L43" s="659"/>
    </row>
    <row r="44" spans="1:12" ht="18" customHeight="1" thickBot="1">
      <c r="A44" s="290" t="s">
        <v>438</v>
      </c>
      <c r="B44" s="291" t="s">
        <v>636</v>
      </c>
      <c r="C44" s="292"/>
      <c r="D44" s="293" t="s">
        <v>440</v>
      </c>
      <c r="E44" s="663" t="s">
        <v>637</v>
      </c>
      <c r="F44" s="664"/>
      <c r="G44" s="665"/>
      <c r="H44" s="666"/>
      <c r="I44" s="660"/>
      <c r="J44" s="661"/>
      <c r="K44" s="661"/>
      <c r="L44" s="662"/>
    </row>
    <row r="45" spans="1:12" ht="25.9" customHeight="1" thickTop="1" thickBot="1">
      <c r="A45" s="294" t="s">
        <v>442</v>
      </c>
      <c r="B45" s="689" t="s">
        <v>0</v>
      </c>
      <c r="C45" s="690"/>
      <c r="D45" s="690"/>
      <c r="E45" s="690"/>
      <c r="F45" s="690"/>
      <c r="G45" s="690"/>
      <c r="H45" s="691"/>
      <c r="I45" s="295" t="s">
        <v>443</v>
      </c>
      <c r="J45" s="692" t="s">
        <v>444</v>
      </c>
      <c r="K45" s="693"/>
      <c r="L45" s="694"/>
    </row>
    <row r="46" spans="1:12" ht="30" customHeight="1" thickBot="1">
      <c r="A46" s="296" t="s">
        <v>445</v>
      </c>
      <c r="B46" s="695" t="s">
        <v>1</v>
      </c>
      <c r="C46" s="695"/>
      <c r="D46" s="695"/>
      <c r="E46" s="695"/>
      <c r="F46" s="695"/>
      <c r="G46" s="695"/>
      <c r="H46" s="696"/>
      <c r="I46" s="297" t="s">
        <v>446</v>
      </c>
      <c r="J46" s="697" t="s">
        <v>447</v>
      </c>
      <c r="K46" s="698"/>
      <c r="L46" s="699"/>
    </row>
    <row r="47" spans="1:12" ht="15" thickBot="1">
      <c r="A47" s="296"/>
      <c r="B47" s="700"/>
      <c r="C47" s="700"/>
      <c r="D47" s="700"/>
      <c r="E47" s="700"/>
      <c r="F47" s="700"/>
      <c r="G47" s="700"/>
      <c r="H47" s="701"/>
      <c r="I47" s="297" t="s">
        <v>448</v>
      </c>
      <c r="J47" s="702" t="s">
        <v>449</v>
      </c>
      <c r="K47" s="703"/>
      <c r="L47" s="704"/>
    </row>
    <row r="48" spans="1:12" ht="15.75" customHeight="1">
      <c r="A48" s="715" t="s">
        <v>450</v>
      </c>
      <c r="B48" s="716" t="s">
        <v>451</v>
      </c>
      <c r="C48" s="716"/>
      <c r="D48" s="716"/>
      <c r="E48" s="716"/>
      <c r="F48" s="716"/>
      <c r="G48" s="716"/>
      <c r="H48" s="717"/>
      <c r="I48" s="718" t="s">
        <v>452</v>
      </c>
      <c r="J48" s="720" t="s">
        <v>453</v>
      </c>
      <c r="K48" s="721"/>
      <c r="L48" s="722"/>
    </row>
    <row r="49" spans="1:12" ht="14.5" thickBot="1">
      <c r="A49" s="715"/>
      <c r="B49" s="726" t="s">
        <v>638</v>
      </c>
      <c r="C49" s="726"/>
      <c r="D49" s="726"/>
      <c r="E49" s="726"/>
      <c r="F49" s="726"/>
      <c r="G49" s="726"/>
      <c r="H49" s="727"/>
      <c r="I49" s="719"/>
      <c r="J49" s="723"/>
      <c r="K49" s="724"/>
      <c r="L49" s="725"/>
    </row>
    <row r="50" spans="1:12" ht="15" thickTop="1" thickBot="1">
      <c r="A50" s="298"/>
      <c r="B50" s="728" t="s">
        <v>639</v>
      </c>
      <c r="C50" s="728"/>
      <c r="D50" s="728"/>
      <c r="E50" s="728"/>
      <c r="F50" s="728"/>
      <c r="G50" s="728"/>
      <c r="H50" s="729"/>
      <c r="I50" s="299" t="s">
        <v>455</v>
      </c>
      <c r="J50" s="730"/>
      <c r="K50" s="731"/>
      <c r="L50" s="732"/>
    </row>
    <row r="51" spans="1:12" ht="13">
      <c r="A51" s="705" t="s">
        <v>456</v>
      </c>
      <c r="B51" s="707" t="s">
        <v>457</v>
      </c>
      <c r="C51" s="707"/>
      <c r="D51" s="707"/>
      <c r="E51" s="707"/>
      <c r="F51" s="708"/>
      <c r="G51" s="300" t="s">
        <v>458</v>
      </c>
      <c r="H51" s="711" t="s">
        <v>640</v>
      </c>
      <c r="I51" s="711"/>
      <c r="J51" s="711"/>
      <c r="K51" s="711"/>
      <c r="L51" s="712"/>
    </row>
    <row r="52" spans="1:12" ht="24.75" customHeight="1" thickBot="1">
      <c r="A52" s="706"/>
      <c r="B52" s="709"/>
      <c r="C52" s="709"/>
      <c r="D52" s="709"/>
      <c r="E52" s="709"/>
      <c r="F52" s="710"/>
      <c r="G52" s="301" t="s">
        <v>460</v>
      </c>
      <c r="H52" s="713"/>
      <c r="I52" s="713"/>
      <c r="J52" s="713"/>
      <c r="K52" s="713"/>
      <c r="L52" s="714"/>
    </row>
    <row r="53" spans="1:12" ht="13" thickTop="1"/>
  </sheetData>
  <mergeCells count="27">
    <mergeCell ref="B50:H50"/>
    <mergeCell ref="J50:L50"/>
    <mergeCell ref="A51:A52"/>
    <mergeCell ref="B51:F52"/>
    <mergeCell ref="H51:L52"/>
    <mergeCell ref="B46:H46"/>
    <mergeCell ref="J46:L46"/>
    <mergeCell ref="B47:H47"/>
    <mergeCell ref="J47:L47"/>
    <mergeCell ref="A48:A49"/>
    <mergeCell ref="B48:H48"/>
    <mergeCell ref="I48:I49"/>
    <mergeCell ref="J48:L49"/>
    <mergeCell ref="B49:H49"/>
    <mergeCell ref="B45:H45"/>
    <mergeCell ref="J45:L45"/>
    <mergeCell ref="A1:L38"/>
    <mergeCell ref="F39:L41"/>
    <mergeCell ref="E42:F42"/>
    <mergeCell ref="G42:H42"/>
    <mergeCell ref="I42:J42"/>
    <mergeCell ref="K42:L42"/>
    <mergeCell ref="E43:F43"/>
    <mergeCell ref="G43:H43"/>
    <mergeCell ref="I43:L44"/>
    <mergeCell ref="E44:F44"/>
    <mergeCell ref="G44:H4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9B81F-3B17-4F23-AA64-D5654C45CE2C}">
  <sheetPr>
    <tabColor rgb="FF92D050"/>
  </sheetPr>
  <dimension ref="A1:BX9899"/>
  <sheetViews>
    <sheetView showGridLines="0" view="pageBreakPreview" topLeftCell="A14" zoomScaleNormal="100" zoomScaleSheetLayoutView="100" workbookViewId="0">
      <selection activeCell="AE30" sqref="AE30"/>
    </sheetView>
  </sheetViews>
  <sheetFormatPr defaultColWidth="2.7265625" defaultRowHeight="13.9" customHeight="1"/>
  <cols>
    <col min="1" max="1" width="4.7265625" style="307" customWidth="1"/>
    <col min="2" max="2" width="3.26953125" style="307" customWidth="1"/>
    <col min="3" max="5" width="2.7265625" style="307"/>
    <col min="6" max="6" width="3.26953125" style="307" customWidth="1"/>
    <col min="7" max="28" width="2.7265625" style="307"/>
    <col min="29" max="30" width="2.7265625" style="307" customWidth="1"/>
    <col min="31" max="31" width="19.453125" style="307" customWidth="1"/>
    <col min="32" max="32" width="13.453125" style="304" hidden="1" customWidth="1"/>
    <col min="33" max="33" width="6" style="307" hidden="1" customWidth="1"/>
    <col min="34" max="34" width="15" style="304" hidden="1" customWidth="1"/>
    <col min="35" max="75" width="0" style="307" hidden="1" customWidth="1"/>
    <col min="76" max="16384" width="2.7265625" style="307"/>
  </cols>
  <sheetData>
    <row r="1" spans="1:76" ht="13.9" hidden="1" customHeight="1">
      <c r="A1" s="302" t="s">
        <v>461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G1" s="305" t="s">
        <v>462</v>
      </c>
      <c r="AH1" s="306"/>
      <c r="BU1" s="308"/>
      <c r="BV1" s="309"/>
      <c r="BW1" s="309"/>
      <c r="BX1" s="309"/>
    </row>
    <row r="2" spans="1:76" ht="13.9" hidden="1" customHeight="1">
      <c r="A2" s="310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BU2" s="308"/>
      <c r="BV2" s="309"/>
      <c r="BW2" s="309"/>
      <c r="BX2" s="309"/>
    </row>
    <row r="3" spans="1:76" ht="13.9" hidden="1" customHeight="1">
      <c r="A3" s="310"/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G3" s="312" t="s">
        <v>463</v>
      </c>
      <c r="AH3" s="306"/>
      <c r="BU3" s="308"/>
      <c r="BV3" s="309"/>
      <c r="BW3" s="309"/>
      <c r="BX3" s="309"/>
    </row>
    <row r="4" spans="1:76" ht="13.9" hidden="1" customHeight="1">
      <c r="A4" s="313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G4" s="312" t="s">
        <v>464</v>
      </c>
      <c r="AH4" s="306"/>
      <c r="BU4" s="308"/>
      <c r="BV4" s="309"/>
      <c r="BW4" s="309"/>
      <c r="BX4" s="309"/>
    </row>
    <row r="5" spans="1:76" s="317" customFormat="1" ht="13.9" hidden="1" customHeight="1">
      <c r="A5" s="734" t="s">
        <v>465</v>
      </c>
      <c r="B5" s="734"/>
      <c r="C5" s="734"/>
      <c r="D5" s="734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  <c r="V5" s="734"/>
      <c r="W5" s="734"/>
      <c r="X5" s="734"/>
      <c r="Y5" s="734"/>
      <c r="Z5" s="734"/>
      <c r="AA5" s="734"/>
      <c r="AB5" s="734"/>
      <c r="AC5" s="734"/>
      <c r="AD5" s="734"/>
      <c r="AE5" s="734"/>
      <c r="AF5" s="316"/>
      <c r="AG5" s="312"/>
      <c r="AH5" s="306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U5" s="308"/>
      <c r="BV5" s="318"/>
      <c r="BW5" s="318"/>
      <c r="BX5" s="318"/>
    </row>
    <row r="6" spans="1:76" ht="13.9" hidden="1" customHeight="1">
      <c r="A6" s="319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G6" s="312" t="s">
        <v>466</v>
      </c>
      <c r="AH6" s="321"/>
      <c r="AI6" s="317"/>
      <c r="AJ6" s="317"/>
      <c r="AK6" s="317"/>
      <c r="AL6" s="317"/>
      <c r="AM6" s="317"/>
      <c r="AN6" s="317"/>
      <c r="AO6" s="317"/>
      <c r="AP6" s="317"/>
      <c r="AQ6" s="317"/>
      <c r="AR6" s="317"/>
      <c r="AS6" s="317"/>
      <c r="AT6" s="317"/>
      <c r="AU6" s="317"/>
      <c r="AV6" s="317"/>
      <c r="AW6" s="317"/>
      <c r="AX6" s="317"/>
      <c r="AY6" s="317"/>
      <c r="AZ6" s="317"/>
      <c r="BA6" s="317"/>
      <c r="BB6" s="317"/>
      <c r="BC6" s="317"/>
      <c r="BD6" s="317"/>
      <c r="BE6" s="317"/>
      <c r="BF6" s="317"/>
      <c r="BG6" s="317"/>
      <c r="BH6" s="317"/>
      <c r="BI6" s="317"/>
      <c r="BJ6" s="317"/>
      <c r="BK6" s="317"/>
      <c r="BL6" s="317"/>
      <c r="BM6" s="317"/>
      <c r="BN6" s="317"/>
      <c r="BO6" s="317"/>
      <c r="BP6" s="317"/>
      <c r="BQ6" s="317"/>
      <c r="BR6" s="317"/>
      <c r="BS6" s="317"/>
      <c r="BU6" s="308"/>
      <c r="BV6" s="309"/>
      <c r="BW6" s="309"/>
      <c r="BX6" s="309"/>
    </row>
    <row r="7" spans="1:76" ht="13.9" hidden="1" customHeight="1">
      <c r="A7" s="310" t="s">
        <v>445</v>
      </c>
      <c r="B7" s="311"/>
      <c r="C7" s="311"/>
      <c r="D7" s="735" t="s">
        <v>467</v>
      </c>
      <c r="E7" s="735"/>
      <c r="F7" s="735"/>
      <c r="G7" s="735"/>
      <c r="H7" s="735"/>
      <c r="I7" s="735"/>
      <c r="J7" s="735"/>
      <c r="K7" s="735"/>
      <c r="L7" s="735"/>
      <c r="M7" s="735"/>
      <c r="N7" s="735"/>
      <c r="O7" s="735"/>
      <c r="P7" s="735"/>
      <c r="Q7" s="735"/>
      <c r="R7" s="736"/>
      <c r="S7" s="736"/>
      <c r="T7" s="736"/>
      <c r="U7" s="736"/>
      <c r="V7" s="736"/>
      <c r="W7" s="736"/>
      <c r="X7" s="311" t="s">
        <v>448</v>
      </c>
      <c r="Y7" s="311"/>
      <c r="Z7" s="311"/>
      <c r="AA7" s="311"/>
      <c r="AB7" s="311"/>
      <c r="AC7" s="311"/>
      <c r="AD7" s="311"/>
      <c r="AE7" s="322">
        <v>42736</v>
      </c>
      <c r="AG7" s="312" t="s">
        <v>468</v>
      </c>
      <c r="AH7" s="306"/>
      <c r="BU7" s="308"/>
      <c r="BV7" s="309"/>
      <c r="BW7" s="309"/>
      <c r="BX7" s="309"/>
    </row>
    <row r="8" spans="1:76" ht="13.9" hidden="1" customHeight="1">
      <c r="A8" s="310"/>
      <c r="B8" s="311"/>
      <c r="C8" s="311"/>
      <c r="D8" s="735" t="s">
        <v>469</v>
      </c>
      <c r="E8" s="735"/>
      <c r="F8" s="735"/>
      <c r="G8" s="735"/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6"/>
      <c r="S8" s="736"/>
      <c r="T8" s="736"/>
      <c r="U8" s="736"/>
      <c r="V8" s="736"/>
      <c r="W8" s="736"/>
      <c r="X8" s="311" t="s">
        <v>470</v>
      </c>
      <c r="Y8" s="311"/>
      <c r="Z8" s="311"/>
      <c r="AA8" s="311"/>
      <c r="AB8" s="311"/>
      <c r="AC8" s="737" t="s">
        <v>471</v>
      </c>
      <c r="AD8" s="737"/>
      <c r="AE8" s="737"/>
      <c r="AG8" s="312"/>
      <c r="AH8" s="306"/>
      <c r="BU8" s="308"/>
      <c r="BV8" s="309"/>
      <c r="BW8" s="309"/>
      <c r="BX8" s="309"/>
    </row>
    <row r="9" spans="1:76" ht="13.9" hidden="1" customHeight="1">
      <c r="A9" s="310"/>
      <c r="B9" s="311"/>
      <c r="C9" s="311"/>
      <c r="D9" s="324" t="s">
        <v>472</v>
      </c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11"/>
      <c r="Y9" s="311"/>
      <c r="Z9" s="311"/>
      <c r="AA9" s="311"/>
      <c r="AB9" s="311"/>
      <c r="AC9" s="323"/>
      <c r="AD9" s="323"/>
      <c r="AE9" s="323"/>
      <c r="AG9" s="312"/>
      <c r="AH9" s="306"/>
      <c r="BU9" s="308"/>
      <c r="BV9" s="309"/>
      <c r="BW9" s="309"/>
      <c r="BX9" s="309"/>
    </row>
    <row r="10" spans="1:76" ht="13.9" hidden="1" customHeight="1">
      <c r="A10" s="310" t="s">
        <v>473</v>
      </c>
      <c r="B10" s="311"/>
      <c r="C10" s="311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5"/>
      <c r="T10" s="325"/>
      <c r="U10" s="325"/>
      <c r="V10" s="325"/>
      <c r="W10" s="325"/>
      <c r="X10" s="311" t="s">
        <v>474</v>
      </c>
      <c r="Y10" s="311"/>
      <c r="Z10" s="311"/>
      <c r="AA10" s="311"/>
      <c r="AB10" s="311"/>
      <c r="AC10" s="311"/>
      <c r="AD10" s="311"/>
      <c r="AE10" s="327" t="s">
        <v>453</v>
      </c>
      <c r="AG10" s="312" t="s">
        <v>475</v>
      </c>
      <c r="AH10" s="328"/>
      <c r="AI10" s="329"/>
      <c r="AJ10" s="329"/>
      <c r="AK10" s="329"/>
      <c r="AL10" s="329"/>
      <c r="AM10" s="329"/>
      <c r="AN10" s="329"/>
      <c r="AO10" s="329"/>
      <c r="BU10" s="309"/>
      <c r="BV10" s="309"/>
      <c r="BW10" s="309"/>
      <c r="BX10" s="309"/>
    </row>
    <row r="11" spans="1:76" ht="13.9" hidden="1" customHeight="1">
      <c r="A11" s="310"/>
      <c r="B11" s="311"/>
      <c r="C11" s="311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11" t="s">
        <v>476</v>
      </c>
      <c r="Y11" s="311"/>
      <c r="Z11" s="311"/>
      <c r="AA11" s="311"/>
      <c r="AB11" s="311"/>
      <c r="AC11" s="311"/>
      <c r="AD11" s="311"/>
      <c r="AE11" s="327">
        <v>10117</v>
      </c>
      <c r="AG11" s="312" t="s">
        <v>477</v>
      </c>
      <c r="AH11" s="306"/>
      <c r="BU11" s="309"/>
      <c r="BV11" s="309"/>
      <c r="BW11" s="309"/>
      <c r="BX11" s="309"/>
    </row>
    <row r="12" spans="1:76" ht="13.9" hidden="1" customHeight="1">
      <c r="A12" s="310" t="s">
        <v>478</v>
      </c>
      <c r="B12" s="311"/>
      <c r="C12" s="311"/>
      <c r="D12" s="326" t="s">
        <v>479</v>
      </c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11" t="s">
        <v>480</v>
      </c>
      <c r="Y12" s="311"/>
      <c r="Z12" s="311"/>
      <c r="AA12" s="311"/>
      <c r="AB12" s="311"/>
      <c r="AC12" s="311"/>
      <c r="AD12" s="311"/>
      <c r="AE12" s="311"/>
      <c r="AH12" s="306"/>
      <c r="BU12" s="309"/>
      <c r="BV12" s="309"/>
      <c r="BW12" s="309"/>
      <c r="BX12" s="309"/>
    </row>
    <row r="13" spans="1:76" ht="13.9" hidden="1" customHeight="1" thickBot="1">
      <c r="A13" s="738"/>
      <c r="B13" s="739"/>
      <c r="C13" s="739"/>
      <c r="D13" s="739"/>
      <c r="E13" s="739"/>
      <c r="F13" s="739"/>
      <c r="G13" s="739"/>
      <c r="H13" s="739"/>
      <c r="I13" s="739"/>
      <c r="J13" s="739"/>
      <c r="K13" s="739"/>
      <c r="L13" s="739"/>
      <c r="M13" s="739"/>
      <c r="N13" s="739"/>
      <c r="O13" s="739"/>
      <c r="P13" s="739"/>
      <c r="Q13" s="739"/>
      <c r="R13" s="739"/>
      <c r="S13" s="739"/>
      <c r="T13" s="739"/>
      <c r="U13" s="739"/>
      <c r="V13" s="739"/>
      <c r="W13" s="739"/>
      <c r="X13" s="739"/>
      <c r="Y13" s="739"/>
      <c r="Z13" s="739"/>
      <c r="AA13" s="739"/>
      <c r="AB13" s="739"/>
      <c r="AC13" s="739"/>
      <c r="AD13" s="739"/>
      <c r="AE13" s="330"/>
      <c r="BU13" s="309"/>
      <c r="BV13" s="309"/>
      <c r="BW13" s="309"/>
      <c r="BX13" s="309"/>
    </row>
    <row r="14" spans="1:76" ht="13.9" customHeight="1">
      <c r="A14" s="331"/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3"/>
      <c r="AF14" s="334"/>
      <c r="AG14" s="305" t="s">
        <v>462</v>
      </c>
      <c r="AH14" s="306"/>
      <c r="BU14" s="308"/>
      <c r="BV14" s="309"/>
      <c r="BW14" s="309"/>
      <c r="BX14" s="309"/>
    </row>
    <row r="15" spans="1:76" ht="13.9" customHeight="1">
      <c r="A15" s="335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36"/>
      <c r="AF15" s="334"/>
      <c r="BU15" s="308"/>
      <c r="BV15" s="309"/>
      <c r="BW15" s="309"/>
      <c r="BX15" s="309"/>
    </row>
    <row r="16" spans="1:76" ht="13.9" customHeight="1">
      <c r="A16" s="335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1"/>
      <c r="AC16" s="311"/>
      <c r="AD16" s="311"/>
      <c r="AE16" s="336"/>
      <c r="AF16" s="334"/>
      <c r="AG16" s="312" t="s">
        <v>463</v>
      </c>
      <c r="AH16" s="306"/>
      <c r="BU16" s="308"/>
      <c r="BV16" s="309"/>
      <c r="BW16" s="309"/>
      <c r="BX16" s="309"/>
    </row>
    <row r="17" spans="1:76" ht="13.9" customHeight="1">
      <c r="A17" s="337"/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38"/>
      <c r="AF17" s="334"/>
      <c r="AG17" s="312" t="s">
        <v>464</v>
      </c>
      <c r="AH17" s="306"/>
      <c r="BU17" s="308"/>
      <c r="BV17" s="309"/>
      <c r="BW17" s="309"/>
      <c r="BX17" s="309"/>
    </row>
    <row r="18" spans="1:76" s="317" customFormat="1" ht="16.5" customHeight="1">
      <c r="A18" s="835" t="s">
        <v>641</v>
      </c>
      <c r="B18" s="836"/>
      <c r="C18" s="836"/>
      <c r="D18" s="836"/>
      <c r="E18" s="836"/>
      <c r="F18" s="836"/>
      <c r="G18" s="836"/>
      <c r="H18" s="836"/>
      <c r="I18" s="836"/>
      <c r="J18" s="836"/>
      <c r="K18" s="836"/>
      <c r="L18" s="836"/>
      <c r="M18" s="836"/>
      <c r="N18" s="836"/>
      <c r="O18" s="836"/>
      <c r="P18" s="836"/>
      <c r="Q18" s="836"/>
      <c r="R18" s="836"/>
      <c r="S18" s="836"/>
      <c r="T18" s="836"/>
      <c r="U18" s="836"/>
      <c r="V18" s="836"/>
      <c r="W18" s="836"/>
      <c r="X18" s="836"/>
      <c r="Y18" s="836"/>
      <c r="Z18" s="836"/>
      <c r="AA18" s="836"/>
      <c r="AB18" s="836"/>
      <c r="AC18" s="836"/>
      <c r="AD18" s="836"/>
      <c r="AE18" s="837"/>
      <c r="AF18" s="339"/>
      <c r="AG18" s="312"/>
      <c r="AH18" s="306"/>
      <c r="AI18" s="307"/>
      <c r="AJ18" s="307"/>
      <c r="AK18" s="307"/>
      <c r="AL18" s="307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7"/>
      <c r="BR18" s="307"/>
      <c r="BS18" s="307"/>
      <c r="BU18" s="308"/>
      <c r="BV18" s="318"/>
      <c r="BW18" s="318"/>
      <c r="BX18" s="318"/>
    </row>
    <row r="19" spans="1:76" ht="13.9" customHeight="1">
      <c r="A19" s="341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42"/>
      <c r="AF19" s="334"/>
      <c r="AG19" s="312" t="s">
        <v>466</v>
      </c>
      <c r="AH19" s="321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17"/>
      <c r="BR19" s="317"/>
      <c r="BS19" s="317"/>
      <c r="BU19" s="308"/>
      <c r="BV19" s="309"/>
      <c r="BW19" s="309"/>
      <c r="BX19" s="309"/>
    </row>
    <row r="20" spans="1:76" ht="13.9" customHeight="1">
      <c r="A20" s="335" t="s">
        <v>445</v>
      </c>
      <c r="B20" s="311"/>
      <c r="C20" s="311"/>
      <c r="D20" s="733" t="s">
        <v>1</v>
      </c>
      <c r="E20" s="733"/>
      <c r="F20" s="733"/>
      <c r="G20" s="733"/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3"/>
      <c r="T20" s="733"/>
      <c r="U20" s="733"/>
      <c r="V20" s="733"/>
      <c r="W20" s="733"/>
      <c r="X20" s="311" t="s">
        <v>448</v>
      </c>
      <c r="Y20" s="311"/>
      <c r="Z20" s="311"/>
      <c r="AA20" s="311"/>
      <c r="AB20" s="311"/>
      <c r="AC20" s="311"/>
      <c r="AD20" s="311"/>
      <c r="AE20" s="343">
        <v>44866</v>
      </c>
      <c r="AF20" s="334"/>
      <c r="AG20" s="312" t="s">
        <v>468</v>
      </c>
      <c r="AH20" s="306"/>
      <c r="BU20" s="308"/>
      <c r="BV20" s="309"/>
      <c r="BW20" s="309"/>
      <c r="BX20" s="309"/>
    </row>
    <row r="21" spans="1:76" ht="13.9" customHeight="1">
      <c r="A21" s="335"/>
      <c r="B21" s="311"/>
      <c r="C21" s="311"/>
      <c r="D21" s="733"/>
      <c r="E21" s="733"/>
      <c r="F21" s="733"/>
      <c r="G21" s="733"/>
      <c r="H21" s="733"/>
      <c r="I21" s="733"/>
      <c r="J21" s="733"/>
      <c r="K21" s="733"/>
      <c r="L21" s="733"/>
      <c r="M21" s="733"/>
      <c r="N21" s="733"/>
      <c r="O21" s="733"/>
      <c r="P21" s="733"/>
      <c r="Q21" s="733"/>
      <c r="R21" s="733"/>
      <c r="S21" s="733"/>
      <c r="T21" s="733"/>
      <c r="U21" s="733"/>
      <c r="V21" s="733"/>
      <c r="W21" s="733"/>
      <c r="X21" s="311" t="s">
        <v>470</v>
      </c>
      <c r="Y21" s="311"/>
      <c r="Z21" s="311"/>
      <c r="AA21" s="311"/>
      <c r="AB21" s="311"/>
      <c r="AC21" s="737" t="s">
        <v>642</v>
      </c>
      <c r="AD21" s="737"/>
      <c r="AE21" s="743"/>
      <c r="AF21" s="334"/>
      <c r="AG21" s="312"/>
      <c r="AH21" s="306"/>
      <c r="BU21" s="308"/>
      <c r="BV21" s="309"/>
      <c r="BW21" s="309"/>
      <c r="BX21" s="309"/>
    </row>
    <row r="22" spans="1:76" ht="13.9" customHeight="1">
      <c r="A22" s="335"/>
      <c r="B22" s="311"/>
      <c r="C22" s="311"/>
      <c r="D22" s="34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11"/>
      <c r="Y22" s="311"/>
      <c r="Z22" s="311"/>
      <c r="AA22" s="311"/>
      <c r="AB22" s="311"/>
      <c r="AC22" s="323"/>
      <c r="AD22" s="323"/>
      <c r="AE22" s="344"/>
      <c r="AF22" s="334"/>
      <c r="AG22" s="312"/>
      <c r="AH22" s="306"/>
      <c r="BU22" s="308"/>
      <c r="BV22" s="309"/>
      <c r="BW22" s="309"/>
      <c r="BX22" s="309"/>
    </row>
    <row r="23" spans="1:76" ht="13.9" customHeight="1">
      <c r="A23" s="335" t="s">
        <v>473</v>
      </c>
      <c r="B23" s="311"/>
      <c r="C23" s="311"/>
      <c r="D23" s="326" t="s">
        <v>643</v>
      </c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5"/>
      <c r="T23" s="325"/>
      <c r="U23" s="325"/>
      <c r="V23" s="325"/>
      <c r="W23" s="325"/>
      <c r="X23" s="311" t="s">
        <v>474</v>
      </c>
      <c r="Y23" s="311"/>
      <c r="Z23" s="311"/>
      <c r="AA23" s="311"/>
      <c r="AB23" s="311"/>
      <c r="AC23" s="311"/>
      <c r="AD23" s="311"/>
      <c r="AE23" s="346" t="s">
        <v>453</v>
      </c>
      <c r="AF23" s="334"/>
      <c r="AG23" s="312" t="s">
        <v>475</v>
      </c>
      <c r="AH23" s="328"/>
      <c r="AI23" s="329"/>
      <c r="AJ23" s="329"/>
      <c r="AK23" s="329"/>
      <c r="AL23" s="329"/>
      <c r="AM23" s="329"/>
      <c r="AN23" s="329"/>
      <c r="AO23" s="329"/>
      <c r="BU23" s="309"/>
      <c r="BV23" s="309"/>
      <c r="BW23" s="309"/>
      <c r="BX23" s="309"/>
    </row>
    <row r="24" spans="1:76" ht="13.9" customHeight="1">
      <c r="A24" s="335"/>
      <c r="B24" s="311"/>
      <c r="C24" s="311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11" t="s">
        <v>476</v>
      </c>
      <c r="Y24" s="311"/>
      <c r="Z24" s="311"/>
      <c r="AA24" s="311"/>
      <c r="AB24" s="311"/>
      <c r="AC24" s="311"/>
      <c r="AD24" s="311"/>
      <c r="AE24" s="346" t="s">
        <v>482</v>
      </c>
      <c r="AF24" s="334"/>
      <c r="AG24" s="312" t="s">
        <v>477</v>
      </c>
      <c r="AH24" s="306"/>
      <c r="BU24" s="309"/>
      <c r="BV24" s="309"/>
      <c r="BW24" s="309"/>
      <c r="BX24" s="309"/>
    </row>
    <row r="25" spans="1:76" ht="13.9" customHeight="1">
      <c r="A25" s="335" t="s">
        <v>478</v>
      </c>
      <c r="B25" s="311"/>
      <c r="C25" s="311"/>
      <c r="D25" s="326" t="s">
        <v>644</v>
      </c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11"/>
      <c r="Y25" s="311"/>
      <c r="Z25" s="311"/>
      <c r="AA25" s="311"/>
      <c r="AB25" s="311"/>
      <c r="AC25" s="311"/>
      <c r="AD25" s="311"/>
      <c r="AE25" s="336"/>
      <c r="AF25" s="334"/>
      <c r="AH25" s="306"/>
      <c r="BU25" s="309"/>
      <c r="BV25" s="309"/>
      <c r="BW25" s="309"/>
      <c r="BX25" s="309"/>
    </row>
    <row r="26" spans="1:76" ht="18.75" customHeight="1">
      <c r="A26" s="347"/>
      <c r="B26" s="348"/>
      <c r="C26" s="348"/>
      <c r="D26" s="349" t="s">
        <v>484</v>
      </c>
      <c r="E26" s="348"/>
      <c r="F26" s="314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48"/>
      <c r="AA26" s="348"/>
      <c r="AB26" s="348"/>
      <c r="AC26" s="348"/>
      <c r="AD26" s="348"/>
      <c r="AE26" s="350"/>
      <c r="AF26" s="334"/>
      <c r="BU26" s="309"/>
      <c r="BV26" s="309"/>
      <c r="BW26" s="309"/>
      <c r="BX26" s="309"/>
    </row>
    <row r="27" spans="1:76" ht="13.9" customHeight="1">
      <c r="A27" s="351" t="s">
        <v>485</v>
      </c>
      <c r="B27" s="352" t="s">
        <v>486</v>
      </c>
      <c r="C27" s="352" t="s">
        <v>487</v>
      </c>
      <c r="D27" s="352"/>
      <c r="E27" s="352" t="s">
        <v>488</v>
      </c>
      <c r="F27" s="352"/>
      <c r="G27" s="353" t="s">
        <v>489</v>
      </c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5"/>
      <c r="Z27" s="744"/>
      <c r="AA27" s="745"/>
      <c r="AB27" s="745"/>
      <c r="AC27" s="745"/>
      <c r="AD27" s="746"/>
      <c r="AE27" s="356" t="s">
        <v>490</v>
      </c>
      <c r="AF27" s="334"/>
      <c r="AG27" s="312"/>
      <c r="AH27" s="306"/>
    </row>
    <row r="28" spans="1:76" s="361" customFormat="1" ht="44.5" customHeight="1" thickBot="1">
      <c r="A28" s="357" t="s">
        <v>491</v>
      </c>
      <c r="B28" s="358"/>
      <c r="C28" s="747"/>
      <c r="D28" s="747"/>
      <c r="E28" s="748"/>
      <c r="F28" s="748"/>
      <c r="G28" s="749" t="s">
        <v>645</v>
      </c>
      <c r="H28" s="749"/>
      <c r="I28" s="749"/>
      <c r="J28" s="749"/>
      <c r="K28" s="749"/>
      <c r="L28" s="749"/>
      <c r="M28" s="749"/>
      <c r="N28" s="749"/>
      <c r="O28" s="749"/>
      <c r="P28" s="749"/>
      <c r="Q28" s="749"/>
      <c r="R28" s="749"/>
      <c r="S28" s="749"/>
      <c r="T28" s="749"/>
      <c r="U28" s="749"/>
      <c r="V28" s="749"/>
      <c r="W28" s="749"/>
      <c r="X28" s="749"/>
      <c r="Y28" s="749"/>
      <c r="Z28" s="750"/>
      <c r="AA28" s="750"/>
      <c r="AB28" s="750"/>
      <c r="AC28" s="750"/>
      <c r="AD28" s="750"/>
      <c r="AE28" s="451">
        <f>SUM(AE29:AE38)</f>
        <v>0</v>
      </c>
      <c r="AF28" s="360"/>
      <c r="AH28" s="362"/>
    </row>
    <row r="29" spans="1:76" s="368" customFormat="1" ht="40.9" customHeight="1" thickTop="1" thickBot="1">
      <c r="A29" s="363" t="s">
        <v>493</v>
      </c>
      <c r="B29" s="364"/>
      <c r="C29" s="751"/>
      <c r="D29" s="751"/>
      <c r="E29" s="752"/>
      <c r="F29" s="752"/>
      <c r="G29" s="753" t="s">
        <v>646</v>
      </c>
      <c r="H29" s="753"/>
      <c r="I29" s="753"/>
      <c r="J29" s="753"/>
      <c r="K29" s="753"/>
      <c r="L29" s="753"/>
      <c r="M29" s="753"/>
      <c r="N29" s="753"/>
      <c r="O29" s="753"/>
      <c r="P29" s="753"/>
      <c r="Q29" s="753"/>
      <c r="R29" s="753"/>
      <c r="S29" s="753"/>
      <c r="T29" s="753"/>
      <c r="U29" s="753"/>
      <c r="V29" s="753"/>
      <c r="W29" s="753"/>
      <c r="X29" s="753"/>
      <c r="Y29" s="753"/>
      <c r="Z29" s="754"/>
      <c r="AA29" s="754"/>
      <c r="AB29" s="754"/>
      <c r="AC29" s="754"/>
      <c r="AD29" s="754"/>
      <c r="AE29" s="452">
        <f t="array" ref="AE29:AH29">'PS 44 material sluzby'!AC64:AF64</f>
        <v>0</v>
      </c>
      <c r="AF29" s="366">
        <v>0</v>
      </c>
      <c r="AG29" s="367">
        <v>0</v>
      </c>
      <c r="AH29" s="368">
        <v>0</v>
      </c>
    </row>
    <row r="30" spans="1:76" s="368" customFormat="1" ht="43.15" customHeight="1" thickTop="1">
      <c r="A30" s="363" t="s">
        <v>495</v>
      </c>
      <c r="B30" s="364"/>
      <c r="C30" s="751"/>
      <c r="D30" s="751"/>
      <c r="E30" s="752"/>
      <c r="F30" s="752"/>
      <c r="G30" s="753" t="s">
        <v>647</v>
      </c>
      <c r="H30" s="753"/>
      <c r="I30" s="753"/>
      <c r="J30" s="753"/>
      <c r="K30" s="753"/>
      <c r="L30" s="753"/>
      <c r="M30" s="753"/>
      <c r="N30" s="753"/>
      <c r="O30" s="753"/>
      <c r="P30" s="753"/>
      <c r="Q30" s="753"/>
      <c r="R30" s="753"/>
      <c r="S30" s="753"/>
      <c r="T30" s="753"/>
      <c r="U30" s="753"/>
      <c r="V30" s="753"/>
      <c r="W30" s="753"/>
      <c r="X30" s="753"/>
      <c r="Y30" s="753"/>
      <c r="Z30" s="754"/>
      <c r="AA30" s="754"/>
      <c r="AB30" s="754"/>
      <c r="AC30" s="754"/>
      <c r="AD30" s="754"/>
      <c r="AE30" s="452" cm="1">
        <f t="array" ref="AE30:AG30">'PS 44 material sluzby'!Z64:AB64</f>
        <v>0</v>
      </c>
      <c r="AF30" s="366">
        <v>0</v>
      </c>
      <c r="AG30" s="367">
        <v>0</v>
      </c>
    </row>
    <row r="31" spans="1:76" s="368" customFormat="1" ht="30" customHeight="1">
      <c r="A31" s="369"/>
      <c r="C31" s="755"/>
      <c r="D31" s="755"/>
      <c r="E31" s="756"/>
      <c r="F31" s="756"/>
      <c r="G31" s="757"/>
      <c r="H31" s="757"/>
      <c r="I31" s="757"/>
      <c r="J31" s="757"/>
      <c r="K31" s="757"/>
      <c r="L31" s="757"/>
      <c r="M31" s="757"/>
      <c r="N31" s="757"/>
      <c r="O31" s="757"/>
      <c r="P31" s="757"/>
      <c r="Q31" s="757"/>
      <c r="R31" s="757"/>
      <c r="S31" s="757"/>
      <c r="T31" s="757"/>
      <c r="U31" s="757"/>
      <c r="V31" s="757"/>
      <c r="W31" s="757"/>
      <c r="X31" s="757"/>
      <c r="Y31" s="757"/>
      <c r="Z31" s="758"/>
      <c r="AA31" s="758"/>
      <c r="AB31" s="758"/>
      <c r="AC31" s="758"/>
      <c r="AD31" s="758"/>
      <c r="AE31" s="371"/>
      <c r="AF31" s="366"/>
      <c r="AG31" s="367"/>
    </row>
    <row r="32" spans="1:76" s="368" customFormat="1" ht="30" customHeight="1">
      <c r="A32" s="369"/>
      <c r="C32" s="755"/>
      <c r="D32" s="755"/>
      <c r="E32" s="756"/>
      <c r="F32" s="756"/>
      <c r="G32" s="757"/>
      <c r="H32" s="757"/>
      <c r="I32" s="757"/>
      <c r="J32" s="757"/>
      <c r="K32" s="757"/>
      <c r="L32" s="757"/>
      <c r="M32" s="757"/>
      <c r="N32" s="757"/>
      <c r="O32" s="757"/>
      <c r="P32" s="757"/>
      <c r="Q32" s="757"/>
      <c r="R32" s="757"/>
      <c r="S32" s="757"/>
      <c r="T32" s="757"/>
      <c r="U32" s="757"/>
      <c r="V32" s="757"/>
      <c r="W32" s="757"/>
      <c r="X32" s="757"/>
      <c r="Y32" s="757"/>
      <c r="Z32" s="758"/>
      <c r="AA32" s="758"/>
      <c r="AB32" s="758"/>
      <c r="AC32" s="758"/>
      <c r="AD32" s="758"/>
      <c r="AE32" s="371"/>
      <c r="AF32" s="366"/>
      <c r="AG32" s="367"/>
    </row>
    <row r="33" spans="1:34" s="368" customFormat="1" ht="30" customHeight="1">
      <c r="A33" s="369"/>
      <c r="C33" s="755"/>
      <c r="D33" s="755"/>
      <c r="E33" s="756"/>
      <c r="F33" s="756"/>
      <c r="G33" s="757"/>
      <c r="H33" s="757"/>
      <c r="I33" s="757"/>
      <c r="J33" s="757"/>
      <c r="K33" s="757"/>
      <c r="L33" s="757"/>
      <c r="M33" s="757"/>
      <c r="N33" s="757"/>
      <c r="O33" s="757"/>
      <c r="P33" s="757"/>
      <c r="Q33" s="757"/>
      <c r="R33" s="757"/>
      <c r="S33" s="757"/>
      <c r="T33" s="757"/>
      <c r="U33" s="757"/>
      <c r="V33" s="757"/>
      <c r="W33" s="757"/>
      <c r="X33" s="757"/>
      <c r="Y33" s="757"/>
      <c r="Z33" s="758"/>
      <c r="AA33" s="758"/>
      <c r="AB33" s="758"/>
      <c r="AC33" s="758"/>
      <c r="AD33" s="758"/>
      <c r="AE33" s="371"/>
      <c r="AF33" s="366"/>
      <c r="AG33" s="367"/>
    </row>
    <row r="34" spans="1:34" s="368" customFormat="1" ht="30" customHeight="1">
      <c r="A34" s="369"/>
      <c r="C34" s="755"/>
      <c r="D34" s="755"/>
      <c r="E34" s="756"/>
      <c r="F34" s="756"/>
      <c r="G34" s="757"/>
      <c r="H34" s="757"/>
      <c r="I34" s="757"/>
      <c r="J34" s="757"/>
      <c r="K34" s="757"/>
      <c r="L34" s="757"/>
      <c r="M34" s="757"/>
      <c r="N34" s="757"/>
      <c r="O34" s="757"/>
      <c r="P34" s="757"/>
      <c r="Q34" s="757"/>
      <c r="R34" s="757"/>
      <c r="S34" s="757"/>
      <c r="T34" s="757"/>
      <c r="U34" s="757"/>
      <c r="V34" s="757"/>
      <c r="W34" s="757"/>
      <c r="X34" s="757"/>
      <c r="Y34" s="757"/>
      <c r="Z34" s="758"/>
      <c r="AA34" s="758"/>
      <c r="AB34" s="758"/>
      <c r="AC34" s="758"/>
      <c r="AD34" s="758"/>
      <c r="AE34" s="371"/>
      <c r="AF34" s="366"/>
      <c r="AG34" s="367"/>
    </row>
    <row r="35" spans="1:34" s="368" customFormat="1" ht="30" customHeight="1">
      <c r="A35" s="369"/>
      <c r="C35" s="755"/>
      <c r="D35" s="755"/>
      <c r="E35" s="756"/>
      <c r="F35" s="756"/>
      <c r="G35" s="757"/>
      <c r="H35" s="757"/>
      <c r="I35" s="757"/>
      <c r="J35" s="757"/>
      <c r="K35" s="757"/>
      <c r="L35" s="757"/>
      <c r="M35" s="757"/>
      <c r="N35" s="757"/>
      <c r="O35" s="757"/>
      <c r="P35" s="757"/>
      <c r="Q35" s="757"/>
      <c r="R35" s="757"/>
      <c r="S35" s="757"/>
      <c r="T35" s="757"/>
      <c r="U35" s="757"/>
      <c r="V35" s="757"/>
      <c r="W35" s="757"/>
      <c r="X35" s="757"/>
      <c r="Y35" s="757"/>
      <c r="Z35" s="758"/>
      <c r="AA35" s="758"/>
      <c r="AB35" s="758"/>
      <c r="AC35" s="758"/>
      <c r="AD35" s="758"/>
      <c r="AE35" s="371"/>
      <c r="AF35" s="366"/>
      <c r="AG35" s="367"/>
    </row>
    <row r="36" spans="1:34" s="368" customFormat="1" ht="30" customHeight="1">
      <c r="A36" s="369"/>
      <c r="C36" s="755"/>
      <c r="D36" s="755"/>
      <c r="E36" s="756"/>
      <c r="F36" s="756"/>
      <c r="G36" s="757"/>
      <c r="H36" s="757"/>
      <c r="I36" s="757"/>
      <c r="J36" s="757"/>
      <c r="K36" s="757"/>
      <c r="L36" s="757"/>
      <c r="M36" s="757"/>
      <c r="N36" s="757"/>
      <c r="O36" s="757"/>
      <c r="P36" s="757"/>
      <c r="Q36" s="757"/>
      <c r="R36" s="757"/>
      <c r="S36" s="757"/>
      <c r="T36" s="757"/>
      <c r="U36" s="757"/>
      <c r="V36" s="757"/>
      <c r="W36" s="757"/>
      <c r="X36" s="757"/>
      <c r="Y36" s="757"/>
      <c r="Z36" s="758"/>
      <c r="AA36" s="758"/>
      <c r="AB36" s="758"/>
      <c r="AC36" s="758"/>
      <c r="AD36" s="758"/>
      <c r="AE36" s="371"/>
      <c r="AF36" s="366"/>
      <c r="AG36" s="367"/>
    </row>
    <row r="37" spans="1:34" s="368" customFormat="1" ht="30" customHeight="1">
      <c r="A37" s="369"/>
      <c r="C37" s="755"/>
      <c r="D37" s="755"/>
      <c r="E37" s="756"/>
      <c r="F37" s="756"/>
      <c r="G37" s="757"/>
      <c r="H37" s="757"/>
      <c r="I37" s="757"/>
      <c r="J37" s="757"/>
      <c r="K37" s="757"/>
      <c r="L37" s="757"/>
      <c r="M37" s="757"/>
      <c r="N37" s="757"/>
      <c r="O37" s="757"/>
      <c r="P37" s="757"/>
      <c r="Q37" s="757"/>
      <c r="R37" s="757"/>
      <c r="S37" s="757"/>
      <c r="T37" s="757"/>
      <c r="U37" s="757"/>
      <c r="V37" s="757"/>
      <c r="W37" s="757"/>
      <c r="X37" s="757"/>
      <c r="Y37" s="757"/>
      <c r="Z37" s="758"/>
      <c r="AA37" s="758"/>
      <c r="AB37" s="758"/>
      <c r="AC37" s="758"/>
      <c r="AD37" s="758"/>
      <c r="AE37" s="371"/>
      <c r="AF37" s="366"/>
      <c r="AG37" s="367"/>
    </row>
    <row r="38" spans="1:34" s="368" customFormat="1" ht="30" customHeight="1" thickBot="1">
      <c r="A38" s="372"/>
      <c r="B38" s="373"/>
      <c r="C38" s="759"/>
      <c r="D38" s="759"/>
      <c r="E38" s="760"/>
      <c r="F38" s="760"/>
      <c r="G38" s="761"/>
      <c r="H38" s="761"/>
      <c r="I38" s="761"/>
      <c r="J38" s="761"/>
      <c r="K38" s="761"/>
      <c r="L38" s="761"/>
      <c r="M38" s="761"/>
      <c r="N38" s="761"/>
      <c r="O38" s="761"/>
      <c r="P38" s="761"/>
      <c r="Q38" s="761"/>
      <c r="R38" s="761"/>
      <c r="S38" s="761"/>
      <c r="T38" s="761"/>
      <c r="U38" s="761"/>
      <c r="V38" s="761"/>
      <c r="W38" s="761"/>
      <c r="X38" s="761"/>
      <c r="Y38" s="761"/>
      <c r="Z38" s="762"/>
      <c r="AA38" s="762"/>
      <c r="AB38" s="762"/>
      <c r="AC38" s="762"/>
      <c r="AD38" s="762"/>
      <c r="AE38" s="374"/>
      <c r="AF38" s="366"/>
      <c r="AG38" s="367"/>
    </row>
    <row r="39" spans="1:34" s="368" customFormat="1" ht="13.9" customHeight="1">
      <c r="A39" s="375"/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5"/>
      <c r="S39" s="375"/>
      <c r="T39" s="375"/>
      <c r="U39" s="375"/>
      <c r="V39" s="375"/>
      <c r="W39" s="375"/>
      <c r="X39" s="375"/>
      <c r="Y39" s="375"/>
      <c r="Z39" s="375"/>
      <c r="AA39" s="375"/>
      <c r="AB39" s="375"/>
      <c r="AC39" s="375"/>
      <c r="AD39" s="375"/>
      <c r="AE39" s="375"/>
      <c r="AF39" s="367"/>
      <c r="AH39" s="367"/>
    </row>
    <row r="40" spans="1:34" s="368" customFormat="1" ht="13.9" customHeight="1">
      <c r="AE40" s="367"/>
      <c r="AF40" s="367"/>
      <c r="AH40" s="367"/>
    </row>
    <row r="41" spans="1:34" s="368" customFormat="1" ht="13.9" customHeight="1">
      <c r="AF41" s="367"/>
      <c r="AH41" s="367"/>
    </row>
    <row r="42" spans="1:34" s="368" customFormat="1" ht="13.9" customHeight="1">
      <c r="AE42" s="376"/>
      <c r="AF42" s="367"/>
      <c r="AH42" s="367"/>
    </row>
    <row r="43" spans="1:34" s="368" customFormat="1" ht="13.9" customHeight="1">
      <c r="AF43" s="367"/>
      <c r="AH43" s="367"/>
    </row>
    <row r="44" spans="1:34" s="368" customFormat="1" ht="13.9" customHeight="1">
      <c r="AF44" s="367"/>
      <c r="AH44" s="367"/>
    </row>
    <row r="45" spans="1:34" s="368" customFormat="1" ht="13.9" customHeight="1">
      <c r="AF45" s="367"/>
      <c r="AH45" s="367"/>
    </row>
    <row r="46" spans="1:34" s="368" customFormat="1" ht="13.9" customHeight="1">
      <c r="AF46" s="367"/>
      <c r="AH46" s="367"/>
    </row>
    <row r="47" spans="1:34" s="368" customFormat="1" ht="13.9" customHeight="1">
      <c r="AF47" s="367"/>
      <c r="AH47" s="367"/>
    </row>
    <row r="48" spans="1:34" s="368" customFormat="1" ht="13.9" customHeight="1">
      <c r="AF48" s="367"/>
      <c r="AH48" s="367"/>
    </row>
    <row r="49" spans="32:34" s="368" customFormat="1" ht="13.9" customHeight="1">
      <c r="AF49" s="367"/>
      <c r="AH49" s="367"/>
    </row>
    <row r="50" spans="32:34" s="368" customFormat="1" ht="13.9" customHeight="1">
      <c r="AF50" s="367"/>
      <c r="AH50" s="367"/>
    </row>
    <row r="51" spans="32:34" s="368" customFormat="1" ht="13.9" customHeight="1">
      <c r="AF51" s="367"/>
      <c r="AH51" s="367"/>
    </row>
    <row r="52" spans="32:34" s="368" customFormat="1" ht="13.9" customHeight="1">
      <c r="AF52" s="367"/>
      <c r="AH52" s="367"/>
    </row>
    <row r="53" spans="32:34" s="368" customFormat="1" ht="13.9" customHeight="1">
      <c r="AF53" s="367"/>
      <c r="AH53" s="367"/>
    </row>
    <row r="54" spans="32:34" s="368" customFormat="1" ht="13.9" customHeight="1">
      <c r="AF54" s="367"/>
      <c r="AH54" s="367"/>
    </row>
    <row r="55" spans="32:34" s="368" customFormat="1" ht="13.9" customHeight="1">
      <c r="AF55" s="367"/>
      <c r="AH55" s="367"/>
    </row>
    <row r="56" spans="32:34" s="368" customFormat="1" ht="13.9" customHeight="1">
      <c r="AF56" s="367"/>
      <c r="AH56" s="367"/>
    </row>
    <row r="57" spans="32:34" s="368" customFormat="1" ht="13.9" customHeight="1">
      <c r="AF57" s="367"/>
      <c r="AH57" s="367"/>
    </row>
    <row r="58" spans="32:34" s="368" customFormat="1" ht="13.9" customHeight="1">
      <c r="AF58" s="367"/>
      <c r="AH58" s="367"/>
    </row>
    <row r="59" spans="32:34" s="368" customFormat="1" ht="13.9" customHeight="1">
      <c r="AF59" s="367"/>
      <c r="AH59" s="367"/>
    </row>
    <row r="60" spans="32:34" s="368" customFormat="1" ht="13.9" customHeight="1">
      <c r="AF60" s="367"/>
      <c r="AH60" s="367"/>
    </row>
    <row r="61" spans="32:34" s="368" customFormat="1" ht="13.9" customHeight="1">
      <c r="AF61" s="367"/>
      <c r="AH61" s="367"/>
    </row>
    <row r="62" spans="32:34" s="368" customFormat="1" ht="13.9" customHeight="1">
      <c r="AF62" s="367"/>
      <c r="AH62" s="367"/>
    </row>
    <row r="63" spans="32:34" s="368" customFormat="1" ht="13.9" customHeight="1">
      <c r="AF63" s="367"/>
      <c r="AH63" s="367"/>
    </row>
    <row r="64" spans="32:34" s="368" customFormat="1" ht="13.9" customHeight="1">
      <c r="AF64" s="367"/>
      <c r="AH64" s="367"/>
    </row>
    <row r="65" spans="32:34" s="368" customFormat="1" ht="13.9" customHeight="1">
      <c r="AF65" s="367"/>
      <c r="AH65" s="367"/>
    </row>
    <row r="66" spans="32:34" s="368" customFormat="1" ht="13.9" customHeight="1">
      <c r="AF66" s="367"/>
      <c r="AH66" s="367"/>
    </row>
    <row r="67" spans="32:34" s="368" customFormat="1" ht="13.9" customHeight="1">
      <c r="AF67" s="367"/>
      <c r="AH67" s="367"/>
    </row>
    <row r="68" spans="32:34" s="368" customFormat="1" ht="13.9" customHeight="1">
      <c r="AF68" s="367"/>
      <c r="AH68" s="367"/>
    </row>
    <row r="69" spans="32:34" s="368" customFormat="1" ht="13.9" customHeight="1">
      <c r="AF69" s="367"/>
      <c r="AH69" s="367"/>
    </row>
    <row r="70" spans="32:34" s="368" customFormat="1" ht="13.9" customHeight="1">
      <c r="AF70" s="367"/>
      <c r="AH70" s="367"/>
    </row>
    <row r="71" spans="32:34" s="368" customFormat="1" ht="13.9" customHeight="1">
      <c r="AF71" s="367"/>
      <c r="AH71" s="367"/>
    </row>
    <row r="72" spans="32:34" s="368" customFormat="1" ht="13.9" customHeight="1">
      <c r="AF72" s="367"/>
      <c r="AH72" s="367"/>
    </row>
    <row r="73" spans="32:34" s="368" customFormat="1" ht="13.9" customHeight="1">
      <c r="AF73" s="367"/>
      <c r="AH73" s="367"/>
    </row>
    <row r="74" spans="32:34" s="368" customFormat="1" ht="13.9" customHeight="1">
      <c r="AF74" s="367"/>
      <c r="AH74" s="367"/>
    </row>
    <row r="75" spans="32:34" s="368" customFormat="1" ht="13.9" customHeight="1">
      <c r="AF75" s="367"/>
      <c r="AH75" s="367"/>
    </row>
    <row r="76" spans="32:34" s="368" customFormat="1" ht="13.9" customHeight="1">
      <c r="AF76" s="367"/>
      <c r="AH76" s="367"/>
    </row>
    <row r="77" spans="32:34" s="368" customFormat="1" ht="13.9" customHeight="1">
      <c r="AF77" s="367"/>
      <c r="AH77" s="367"/>
    </row>
    <row r="78" spans="32:34" s="368" customFormat="1" ht="13.9" customHeight="1">
      <c r="AF78" s="367"/>
      <c r="AH78" s="367"/>
    </row>
    <row r="79" spans="32:34" s="368" customFormat="1" ht="13.9" customHeight="1">
      <c r="AF79" s="367"/>
      <c r="AH79" s="367"/>
    </row>
    <row r="80" spans="32:34" s="368" customFormat="1" ht="13.9" customHeight="1">
      <c r="AF80" s="367"/>
      <c r="AH80" s="367"/>
    </row>
    <row r="81" spans="32:34" s="368" customFormat="1" ht="13.9" customHeight="1">
      <c r="AF81" s="367"/>
      <c r="AH81" s="367"/>
    </row>
    <row r="82" spans="32:34" s="368" customFormat="1" ht="13.9" customHeight="1">
      <c r="AF82" s="367"/>
      <c r="AH82" s="367"/>
    </row>
    <row r="83" spans="32:34" s="368" customFormat="1" ht="13.9" customHeight="1">
      <c r="AF83" s="367"/>
      <c r="AH83" s="367"/>
    </row>
    <row r="84" spans="32:34" s="368" customFormat="1" ht="13.9" customHeight="1">
      <c r="AF84" s="367"/>
      <c r="AH84" s="367"/>
    </row>
    <row r="85" spans="32:34" s="368" customFormat="1" ht="13.9" customHeight="1">
      <c r="AF85" s="367"/>
      <c r="AH85" s="367"/>
    </row>
    <row r="86" spans="32:34" s="368" customFormat="1" ht="13.9" customHeight="1">
      <c r="AF86" s="367"/>
      <c r="AH86" s="367"/>
    </row>
    <row r="87" spans="32:34" s="368" customFormat="1" ht="13.9" customHeight="1">
      <c r="AF87" s="367"/>
      <c r="AH87" s="367"/>
    </row>
    <row r="88" spans="32:34" s="368" customFormat="1" ht="13.9" customHeight="1">
      <c r="AF88" s="367"/>
      <c r="AH88" s="367"/>
    </row>
    <row r="89" spans="32:34" s="368" customFormat="1" ht="13.9" customHeight="1">
      <c r="AF89" s="367"/>
      <c r="AH89" s="367"/>
    </row>
    <row r="90" spans="32:34" s="368" customFormat="1" ht="13.9" customHeight="1">
      <c r="AF90" s="367"/>
      <c r="AH90" s="367"/>
    </row>
    <row r="91" spans="32:34" s="368" customFormat="1" ht="13.9" customHeight="1">
      <c r="AF91" s="367"/>
      <c r="AH91" s="367"/>
    </row>
    <row r="92" spans="32:34" s="368" customFormat="1" ht="13.9" customHeight="1">
      <c r="AF92" s="367"/>
      <c r="AH92" s="367"/>
    </row>
    <row r="93" spans="32:34" s="368" customFormat="1" ht="13.9" customHeight="1">
      <c r="AF93" s="367"/>
      <c r="AH93" s="367"/>
    </row>
    <row r="94" spans="32:34" s="368" customFormat="1" ht="13.9" customHeight="1">
      <c r="AF94" s="367"/>
      <c r="AH94" s="367"/>
    </row>
    <row r="95" spans="32:34" s="368" customFormat="1" ht="13.9" customHeight="1">
      <c r="AF95" s="367"/>
      <c r="AH95" s="367"/>
    </row>
    <row r="96" spans="32:34" s="368" customFormat="1" ht="13.9" customHeight="1">
      <c r="AF96" s="367"/>
      <c r="AH96" s="367"/>
    </row>
    <row r="97" spans="32:34" s="368" customFormat="1" ht="13.9" customHeight="1">
      <c r="AF97" s="367"/>
      <c r="AH97" s="367"/>
    </row>
    <row r="98" spans="32:34" s="368" customFormat="1" ht="13.9" customHeight="1">
      <c r="AF98" s="367"/>
      <c r="AH98" s="367"/>
    </row>
    <row r="99" spans="32:34" s="368" customFormat="1" ht="13.9" customHeight="1">
      <c r="AF99" s="367"/>
      <c r="AH99" s="367"/>
    </row>
    <row r="100" spans="32:34" s="368" customFormat="1" ht="13.9" customHeight="1">
      <c r="AF100" s="367"/>
      <c r="AH100" s="367"/>
    </row>
    <row r="101" spans="32:34" s="368" customFormat="1" ht="13.9" customHeight="1">
      <c r="AF101" s="367"/>
      <c r="AH101" s="367"/>
    </row>
    <row r="102" spans="32:34" s="368" customFormat="1" ht="13.9" customHeight="1">
      <c r="AF102" s="367"/>
      <c r="AH102" s="367"/>
    </row>
    <row r="103" spans="32:34" s="368" customFormat="1" ht="13.9" customHeight="1">
      <c r="AF103" s="367"/>
      <c r="AH103" s="367"/>
    </row>
    <row r="104" spans="32:34" s="368" customFormat="1" ht="13.9" customHeight="1">
      <c r="AF104" s="367"/>
      <c r="AH104" s="367"/>
    </row>
    <row r="105" spans="32:34" s="368" customFormat="1" ht="13.9" customHeight="1">
      <c r="AF105" s="367"/>
      <c r="AH105" s="367"/>
    </row>
    <row r="106" spans="32:34" s="368" customFormat="1" ht="13.9" customHeight="1">
      <c r="AF106" s="367"/>
      <c r="AH106" s="367"/>
    </row>
    <row r="107" spans="32:34" s="368" customFormat="1" ht="13.9" customHeight="1">
      <c r="AF107" s="367"/>
      <c r="AH107" s="367"/>
    </row>
    <row r="108" spans="32:34" s="368" customFormat="1" ht="13.9" customHeight="1">
      <c r="AF108" s="367"/>
      <c r="AH108" s="367"/>
    </row>
    <row r="109" spans="32:34" s="368" customFormat="1" ht="13.9" customHeight="1">
      <c r="AF109" s="367"/>
      <c r="AH109" s="367"/>
    </row>
    <row r="110" spans="32:34" s="368" customFormat="1" ht="13.9" customHeight="1">
      <c r="AF110" s="367"/>
      <c r="AH110" s="367"/>
    </row>
    <row r="111" spans="32:34" s="368" customFormat="1" ht="13.9" customHeight="1">
      <c r="AF111" s="367"/>
      <c r="AH111" s="367"/>
    </row>
    <row r="112" spans="32:34" s="368" customFormat="1" ht="13.9" customHeight="1">
      <c r="AF112" s="367"/>
      <c r="AH112" s="367"/>
    </row>
    <row r="113" spans="32:34" s="368" customFormat="1" ht="13.9" customHeight="1">
      <c r="AF113" s="367"/>
      <c r="AH113" s="367"/>
    </row>
    <row r="114" spans="32:34" s="368" customFormat="1" ht="13.9" customHeight="1">
      <c r="AF114" s="367"/>
      <c r="AH114" s="367"/>
    </row>
    <row r="115" spans="32:34" s="368" customFormat="1" ht="13.9" customHeight="1">
      <c r="AF115" s="367"/>
      <c r="AH115" s="367"/>
    </row>
    <row r="116" spans="32:34" s="368" customFormat="1" ht="13.9" customHeight="1">
      <c r="AF116" s="367"/>
      <c r="AH116" s="367"/>
    </row>
    <row r="117" spans="32:34" s="368" customFormat="1" ht="13.9" customHeight="1">
      <c r="AF117" s="367"/>
      <c r="AH117" s="367"/>
    </row>
    <row r="118" spans="32:34" s="368" customFormat="1" ht="13.9" customHeight="1">
      <c r="AF118" s="367"/>
      <c r="AH118" s="367"/>
    </row>
    <row r="119" spans="32:34" s="368" customFormat="1" ht="13.9" customHeight="1">
      <c r="AF119" s="367"/>
      <c r="AH119" s="367"/>
    </row>
    <row r="120" spans="32:34" s="368" customFormat="1" ht="13.9" customHeight="1">
      <c r="AF120" s="367"/>
      <c r="AH120" s="367"/>
    </row>
    <row r="121" spans="32:34" s="368" customFormat="1" ht="13.9" customHeight="1">
      <c r="AF121" s="367"/>
      <c r="AH121" s="367"/>
    </row>
    <row r="122" spans="32:34" s="368" customFormat="1" ht="13.9" customHeight="1">
      <c r="AF122" s="367"/>
      <c r="AH122" s="367"/>
    </row>
    <row r="123" spans="32:34" s="368" customFormat="1" ht="13.9" customHeight="1">
      <c r="AF123" s="367"/>
      <c r="AH123" s="367"/>
    </row>
    <row r="124" spans="32:34" s="368" customFormat="1" ht="13.9" customHeight="1">
      <c r="AF124" s="367"/>
      <c r="AH124" s="367"/>
    </row>
    <row r="125" spans="32:34" s="368" customFormat="1" ht="13.9" customHeight="1">
      <c r="AF125" s="367"/>
      <c r="AH125" s="367"/>
    </row>
    <row r="126" spans="32:34" s="368" customFormat="1" ht="13.9" customHeight="1">
      <c r="AF126" s="367"/>
      <c r="AH126" s="367"/>
    </row>
    <row r="127" spans="32:34" s="368" customFormat="1" ht="13.9" customHeight="1">
      <c r="AF127" s="367"/>
      <c r="AH127" s="367"/>
    </row>
    <row r="128" spans="32:34" s="368" customFormat="1" ht="13.9" customHeight="1">
      <c r="AF128" s="367"/>
      <c r="AH128" s="367"/>
    </row>
    <row r="129" spans="32:34" s="368" customFormat="1" ht="13.9" customHeight="1">
      <c r="AF129" s="367"/>
      <c r="AH129" s="367"/>
    </row>
    <row r="130" spans="32:34" s="368" customFormat="1" ht="13.9" customHeight="1">
      <c r="AF130" s="367"/>
      <c r="AH130" s="367"/>
    </row>
    <row r="131" spans="32:34" s="368" customFormat="1" ht="13.9" customHeight="1">
      <c r="AF131" s="367"/>
      <c r="AH131" s="367"/>
    </row>
    <row r="132" spans="32:34" s="368" customFormat="1" ht="13.9" customHeight="1">
      <c r="AF132" s="367"/>
      <c r="AH132" s="367"/>
    </row>
    <row r="133" spans="32:34" s="368" customFormat="1" ht="13.9" customHeight="1">
      <c r="AF133" s="367"/>
      <c r="AH133" s="367"/>
    </row>
    <row r="134" spans="32:34" s="368" customFormat="1" ht="13.9" customHeight="1">
      <c r="AF134" s="367"/>
      <c r="AH134" s="367"/>
    </row>
    <row r="135" spans="32:34" s="368" customFormat="1" ht="13.9" customHeight="1">
      <c r="AF135" s="367"/>
      <c r="AH135" s="367"/>
    </row>
    <row r="136" spans="32:34" s="368" customFormat="1" ht="13.9" customHeight="1">
      <c r="AF136" s="367"/>
      <c r="AH136" s="367"/>
    </row>
    <row r="137" spans="32:34" s="368" customFormat="1" ht="13.9" customHeight="1">
      <c r="AF137" s="367"/>
      <c r="AH137" s="367"/>
    </row>
    <row r="138" spans="32:34" s="368" customFormat="1" ht="13.9" customHeight="1">
      <c r="AF138" s="367"/>
      <c r="AH138" s="367"/>
    </row>
    <row r="139" spans="32:34" s="368" customFormat="1" ht="13.9" customHeight="1">
      <c r="AF139" s="367"/>
      <c r="AH139" s="367"/>
    </row>
    <row r="140" spans="32:34" s="368" customFormat="1" ht="13.9" customHeight="1">
      <c r="AF140" s="367"/>
      <c r="AH140" s="367"/>
    </row>
    <row r="141" spans="32:34" s="368" customFormat="1" ht="13.9" customHeight="1">
      <c r="AF141" s="367"/>
      <c r="AH141" s="367"/>
    </row>
    <row r="142" spans="32:34" s="368" customFormat="1" ht="13.9" customHeight="1">
      <c r="AF142" s="367"/>
      <c r="AH142" s="367"/>
    </row>
    <row r="143" spans="32:34" s="368" customFormat="1" ht="13.9" customHeight="1">
      <c r="AF143" s="367"/>
      <c r="AH143" s="367"/>
    </row>
    <row r="144" spans="32:34" s="368" customFormat="1" ht="13.9" customHeight="1">
      <c r="AF144" s="367"/>
      <c r="AH144" s="367"/>
    </row>
    <row r="145" spans="32:34" s="368" customFormat="1" ht="13.9" customHeight="1">
      <c r="AF145" s="367"/>
      <c r="AH145" s="367"/>
    </row>
    <row r="146" spans="32:34" s="368" customFormat="1" ht="13.9" customHeight="1">
      <c r="AF146" s="367"/>
      <c r="AH146" s="367"/>
    </row>
    <row r="147" spans="32:34" s="368" customFormat="1" ht="13.9" customHeight="1">
      <c r="AF147" s="367"/>
      <c r="AH147" s="367"/>
    </row>
    <row r="148" spans="32:34" s="368" customFormat="1" ht="13.9" customHeight="1">
      <c r="AF148" s="367"/>
      <c r="AH148" s="367"/>
    </row>
    <row r="149" spans="32:34" s="368" customFormat="1" ht="13.9" customHeight="1">
      <c r="AF149" s="367"/>
      <c r="AH149" s="367"/>
    </row>
    <row r="150" spans="32:34" s="368" customFormat="1" ht="13.9" customHeight="1">
      <c r="AF150" s="367"/>
      <c r="AH150" s="367"/>
    </row>
    <row r="151" spans="32:34" s="368" customFormat="1" ht="13.9" customHeight="1">
      <c r="AF151" s="367"/>
      <c r="AH151" s="367"/>
    </row>
    <row r="152" spans="32:34" s="368" customFormat="1" ht="13.9" customHeight="1">
      <c r="AF152" s="367"/>
      <c r="AH152" s="367"/>
    </row>
    <row r="153" spans="32:34" s="368" customFormat="1" ht="13.9" customHeight="1">
      <c r="AF153" s="367"/>
      <c r="AH153" s="367"/>
    </row>
    <row r="154" spans="32:34" s="368" customFormat="1" ht="13.9" customHeight="1">
      <c r="AF154" s="367"/>
      <c r="AH154" s="367"/>
    </row>
    <row r="155" spans="32:34" s="368" customFormat="1" ht="13.9" customHeight="1">
      <c r="AF155" s="367"/>
      <c r="AH155" s="367"/>
    </row>
    <row r="156" spans="32:34" s="368" customFormat="1" ht="13.9" customHeight="1">
      <c r="AF156" s="367"/>
      <c r="AH156" s="367"/>
    </row>
    <row r="157" spans="32:34" s="368" customFormat="1" ht="13.9" customHeight="1">
      <c r="AF157" s="367"/>
      <c r="AH157" s="367"/>
    </row>
    <row r="158" spans="32:34" s="368" customFormat="1" ht="13.9" customHeight="1">
      <c r="AF158" s="367"/>
      <c r="AH158" s="367"/>
    </row>
    <row r="159" spans="32:34" s="368" customFormat="1" ht="13.9" customHeight="1">
      <c r="AF159" s="367"/>
      <c r="AH159" s="367"/>
    </row>
    <row r="160" spans="32:34" s="368" customFormat="1" ht="13.9" customHeight="1">
      <c r="AF160" s="367"/>
      <c r="AH160" s="367"/>
    </row>
    <row r="161" spans="32:34" s="368" customFormat="1" ht="13.9" customHeight="1">
      <c r="AF161" s="367"/>
      <c r="AH161" s="367"/>
    </row>
    <row r="162" spans="32:34" s="368" customFormat="1" ht="13.9" customHeight="1">
      <c r="AF162" s="367"/>
      <c r="AH162" s="367"/>
    </row>
    <row r="163" spans="32:34" s="368" customFormat="1" ht="13.9" customHeight="1">
      <c r="AF163" s="367"/>
      <c r="AH163" s="367"/>
    </row>
    <row r="164" spans="32:34" s="368" customFormat="1" ht="13.9" customHeight="1">
      <c r="AF164" s="367"/>
      <c r="AH164" s="367"/>
    </row>
    <row r="165" spans="32:34" s="368" customFormat="1" ht="13.9" customHeight="1">
      <c r="AF165" s="367"/>
      <c r="AH165" s="367"/>
    </row>
    <row r="166" spans="32:34" s="368" customFormat="1" ht="13.9" customHeight="1">
      <c r="AF166" s="367"/>
      <c r="AH166" s="367"/>
    </row>
    <row r="167" spans="32:34" s="368" customFormat="1" ht="13.9" customHeight="1">
      <c r="AF167" s="367"/>
      <c r="AH167" s="367"/>
    </row>
    <row r="168" spans="32:34" s="368" customFormat="1" ht="13.9" customHeight="1">
      <c r="AF168" s="367"/>
      <c r="AH168" s="367"/>
    </row>
    <row r="169" spans="32:34" s="368" customFormat="1" ht="13.9" customHeight="1">
      <c r="AF169" s="367"/>
      <c r="AH169" s="367"/>
    </row>
    <row r="170" spans="32:34" s="368" customFormat="1" ht="13.9" customHeight="1">
      <c r="AF170" s="367"/>
      <c r="AH170" s="367"/>
    </row>
    <row r="171" spans="32:34" s="368" customFormat="1" ht="13.9" customHeight="1">
      <c r="AF171" s="367"/>
      <c r="AH171" s="367"/>
    </row>
    <row r="172" spans="32:34" s="368" customFormat="1" ht="13.9" customHeight="1">
      <c r="AF172" s="367"/>
      <c r="AH172" s="367"/>
    </row>
    <row r="173" spans="32:34" s="368" customFormat="1" ht="13.9" customHeight="1">
      <c r="AF173" s="367"/>
      <c r="AH173" s="367"/>
    </row>
    <row r="174" spans="32:34" s="368" customFormat="1" ht="13.9" customHeight="1">
      <c r="AF174" s="367"/>
      <c r="AH174" s="367"/>
    </row>
    <row r="175" spans="32:34" s="368" customFormat="1" ht="13.9" customHeight="1">
      <c r="AF175" s="367"/>
      <c r="AH175" s="367"/>
    </row>
    <row r="176" spans="32:34" s="368" customFormat="1" ht="13.9" customHeight="1">
      <c r="AF176" s="367"/>
      <c r="AH176" s="367"/>
    </row>
    <row r="177" spans="32:34" s="368" customFormat="1" ht="13.9" customHeight="1">
      <c r="AF177" s="367"/>
      <c r="AH177" s="367"/>
    </row>
    <row r="178" spans="32:34" s="368" customFormat="1" ht="13.9" customHeight="1">
      <c r="AF178" s="367"/>
      <c r="AH178" s="367"/>
    </row>
    <row r="179" spans="32:34" s="368" customFormat="1" ht="13.9" customHeight="1">
      <c r="AF179" s="367"/>
      <c r="AH179" s="367"/>
    </row>
    <row r="180" spans="32:34" s="368" customFormat="1" ht="13.9" customHeight="1">
      <c r="AF180" s="367"/>
      <c r="AH180" s="367"/>
    </row>
    <row r="181" spans="32:34" s="368" customFormat="1" ht="13.9" customHeight="1">
      <c r="AF181" s="367"/>
      <c r="AH181" s="367"/>
    </row>
    <row r="182" spans="32:34" s="368" customFormat="1" ht="13.9" customHeight="1">
      <c r="AF182" s="367"/>
      <c r="AH182" s="367"/>
    </row>
    <row r="183" spans="32:34" s="368" customFormat="1" ht="13.9" customHeight="1">
      <c r="AF183" s="367"/>
      <c r="AH183" s="367"/>
    </row>
    <row r="184" spans="32:34" s="368" customFormat="1" ht="13.9" customHeight="1">
      <c r="AF184" s="367"/>
      <c r="AH184" s="367"/>
    </row>
    <row r="185" spans="32:34" s="368" customFormat="1" ht="13.9" customHeight="1">
      <c r="AF185" s="367"/>
      <c r="AH185" s="367"/>
    </row>
    <row r="186" spans="32:34" s="368" customFormat="1" ht="13.9" customHeight="1">
      <c r="AF186" s="367"/>
      <c r="AH186" s="367"/>
    </row>
    <row r="187" spans="32:34" s="368" customFormat="1" ht="13.9" customHeight="1">
      <c r="AF187" s="367"/>
      <c r="AH187" s="367"/>
    </row>
    <row r="188" spans="32:34" s="368" customFormat="1" ht="13.9" customHeight="1">
      <c r="AF188" s="367"/>
      <c r="AH188" s="367"/>
    </row>
    <row r="189" spans="32:34" s="368" customFormat="1" ht="13.9" customHeight="1">
      <c r="AF189" s="367"/>
      <c r="AH189" s="367"/>
    </row>
    <row r="190" spans="32:34" s="368" customFormat="1" ht="13.9" customHeight="1">
      <c r="AF190" s="367"/>
      <c r="AH190" s="367"/>
    </row>
    <row r="191" spans="32:34" s="368" customFormat="1" ht="13.9" customHeight="1">
      <c r="AF191" s="367"/>
      <c r="AH191" s="367"/>
    </row>
    <row r="192" spans="32:34" s="368" customFormat="1" ht="13.9" customHeight="1">
      <c r="AF192" s="367"/>
      <c r="AH192" s="367"/>
    </row>
    <row r="193" spans="32:34" s="368" customFormat="1" ht="13.9" customHeight="1">
      <c r="AF193" s="367"/>
      <c r="AH193" s="367"/>
    </row>
    <row r="194" spans="32:34" s="368" customFormat="1" ht="13.9" customHeight="1">
      <c r="AF194" s="367"/>
      <c r="AH194" s="367"/>
    </row>
    <row r="195" spans="32:34" s="368" customFormat="1" ht="13.9" customHeight="1">
      <c r="AF195" s="367"/>
      <c r="AH195" s="367"/>
    </row>
    <row r="196" spans="32:34" s="368" customFormat="1" ht="13.9" customHeight="1">
      <c r="AF196" s="367"/>
      <c r="AH196" s="367"/>
    </row>
    <row r="197" spans="32:34" s="368" customFormat="1" ht="13.9" customHeight="1">
      <c r="AF197" s="367"/>
      <c r="AH197" s="367"/>
    </row>
    <row r="198" spans="32:34" s="368" customFormat="1" ht="13.9" customHeight="1">
      <c r="AF198" s="367"/>
      <c r="AH198" s="367"/>
    </row>
    <row r="199" spans="32:34" s="368" customFormat="1" ht="13.9" customHeight="1">
      <c r="AF199" s="367"/>
      <c r="AH199" s="367"/>
    </row>
    <row r="200" spans="32:34" s="368" customFormat="1" ht="13.9" customHeight="1">
      <c r="AF200" s="367"/>
      <c r="AH200" s="367"/>
    </row>
    <row r="201" spans="32:34" s="368" customFormat="1" ht="13.9" customHeight="1">
      <c r="AF201" s="367"/>
      <c r="AH201" s="367"/>
    </row>
    <row r="202" spans="32:34" s="368" customFormat="1" ht="13.9" customHeight="1">
      <c r="AF202" s="367"/>
      <c r="AH202" s="367"/>
    </row>
    <row r="203" spans="32:34" s="368" customFormat="1" ht="13.9" customHeight="1">
      <c r="AF203" s="367"/>
      <c r="AH203" s="367"/>
    </row>
    <row r="204" spans="32:34" s="368" customFormat="1" ht="13.9" customHeight="1">
      <c r="AF204" s="367"/>
      <c r="AH204" s="367"/>
    </row>
    <row r="205" spans="32:34" s="368" customFormat="1" ht="13.9" customHeight="1">
      <c r="AF205" s="367"/>
      <c r="AH205" s="367"/>
    </row>
    <row r="206" spans="32:34" s="368" customFormat="1" ht="13.9" customHeight="1">
      <c r="AF206" s="367"/>
      <c r="AH206" s="367"/>
    </row>
    <row r="207" spans="32:34" s="368" customFormat="1" ht="13.9" customHeight="1">
      <c r="AF207" s="367"/>
      <c r="AH207" s="367"/>
    </row>
    <row r="208" spans="32:34" s="368" customFormat="1" ht="13.9" customHeight="1">
      <c r="AF208" s="367"/>
      <c r="AH208" s="367"/>
    </row>
    <row r="209" spans="32:34" s="368" customFormat="1" ht="13.9" customHeight="1">
      <c r="AF209" s="367"/>
      <c r="AH209" s="367"/>
    </row>
    <row r="210" spans="32:34" s="368" customFormat="1" ht="13.9" customHeight="1">
      <c r="AF210" s="367"/>
      <c r="AH210" s="367"/>
    </row>
    <row r="211" spans="32:34" s="368" customFormat="1" ht="13.9" customHeight="1">
      <c r="AF211" s="367"/>
      <c r="AH211" s="367"/>
    </row>
    <row r="212" spans="32:34" s="368" customFormat="1" ht="13.9" customHeight="1">
      <c r="AF212" s="367"/>
      <c r="AH212" s="367"/>
    </row>
    <row r="213" spans="32:34" s="368" customFormat="1" ht="13.9" customHeight="1">
      <c r="AF213" s="367"/>
      <c r="AH213" s="367"/>
    </row>
    <row r="214" spans="32:34" s="368" customFormat="1" ht="13.9" customHeight="1">
      <c r="AF214" s="367"/>
      <c r="AH214" s="367"/>
    </row>
    <row r="215" spans="32:34" s="368" customFormat="1" ht="13.9" customHeight="1">
      <c r="AF215" s="367"/>
      <c r="AH215" s="367"/>
    </row>
    <row r="216" spans="32:34" s="368" customFormat="1" ht="13.9" customHeight="1">
      <c r="AF216" s="367"/>
      <c r="AH216" s="367"/>
    </row>
    <row r="217" spans="32:34" s="368" customFormat="1" ht="13.9" customHeight="1">
      <c r="AF217" s="367"/>
      <c r="AH217" s="367"/>
    </row>
    <row r="218" spans="32:34" s="368" customFormat="1" ht="13.9" customHeight="1">
      <c r="AF218" s="367"/>
      <c r="AH218" s="367"/>
    </row>
    <row r="219" spans="32:34" s="368" customFormat="1" ht="13.9" customHeight="1">
      <c r="AF219" s="367"/>
      <c r="AH219" s="367"/>
    </row>
    <row r="220" spans="32:34" s="368" customFormat="1" ht="13.9" customHeight="1">
      <c r="AF220" s="367"/>
      <c r="AH220" s="367"/>
    </row>
    <row r="221" spans="32:34" s="368" customFormat="1" ht="13.9" customHeight="1">
      <c r="AF221" s="367"/>
      <c r="AH221" s="367"/>
    </row>
    <row r="222" spans="32:34" s="368" customFormat="1" ht="13.9" customHeight="1">
      <c r="AF222" s="367"/>
      <c r="AH222" s="367"/>
    </row>
    <row r="223" spans="32:34" s="368" customFormat="1" ht="13.9" customHeight="1">
      <c r="AF223" s="367"/>
      <c r="AH223" s="367"/>
    </row>
    <row r="224" spans="32:34" s="368" customFormat="1" ht="13.9" customHeight="1">
      <c r="AF224" s="367"/>
      <c r="AH224" s="367"/>
    </row>
    <row r="225" spans="32:34" s="368" customFormat="1" ht="13.9" customHeight="1">
      <c r="AF225" s="367"/>
      <c r="AH225" s="367"/>
    </row>
    <row r="226" spans="32:34" s="368" customFormat="1" ht="13.9" customHeight="1">
      <c r="AF226" s="367"/>
      <c r="AH226" s="367"/>
    </row>
    <row r="227" spans="32:34" s="368" customFormat="1" ht="13.9" customHeight="1">
      <c r="AF227" s="367"/>
      <c r="AH227" s="367"/>
    </row>
    <row r="228" spans="32:34" s="368" customFormat="1" ht="13.9" customHeight="1">
      <c r="AF228" s="367"/>
      <c r="AH228" s="367"/>
    </row>
    <row r="229" spans="32:34" s="368" customFormat="1" ht="13.9" customHeight="1">
      <c r="AF229" s="367"/>
      <c r="AH229" s="367"/>
    </row>
    <row r="230" spans="32:34" s="368" customFormat="1" ht="13.9" customHeight="1">
      <c r="AF230" s="367"/>
      <c r="AH230" s="367"/>
    </row>
    <row r="231" spans="32:34" s="368" customFormat="1" ht="13.9" customHeight="1">
      <c r="AF231" s="367"/>
      <c r="AH231" s="367"/>
    </row>
    <row r="232" spans="32:34" s="368" customFormat="1" ht="13.9" customHeight="1">
      <c r="AF232" s="367"/>
      <c r="AH232" s="367"/>
    </row>
    <row r="233" spans="32:34" s="368" customFormat="1" ht="13.9" customHeight="1">
      <c r="AF233" s="367"/>
      <c r="AH233" s="367"/>
    </row>
    <row r="234" spans="32:34" s="368" customFormat="1" ht="13.9" customHeight="1">
      <c r="AF234" s="367"/>
      <c r="AH234" s="367"/>
    </row>
    <row r="235" spans="32:34" s="368" customFormat="1" ht="13.9" customHeight="1">
      <c r="AF235" s="367"/>
      <c r="AH235" s="367"/>
    </row>
    <row r="236" spans="32:34" s="368" customFormat="1" ht="13.9" customHeight="1">
      <c r="AF236" s="367"/>
      <c r="AH236" s="367"/>
    </row>
    <row r="237" spans="32:34" s="368" customFormat="1" ht="13.9" customHeight="1">
      <c r="AF237" s="367"/>
      <c r="AH237" s="367"/>
    </row>
    <row r="238" spans="32:34" s="368" customFormat="1" ht="13.9" customHeight="1">
      <c r="AF238" s="367"/>
      <c r="AH238" s="367"/>
    </row>
    <row r="239" spans="32:34" s="368" customFormat="1" ht="13.9" customHeight="1">
      <c r="AF239" s="367"/>
      <c r="AH239" s="367"/>
    </row>
    <row r="240" spans="32:34" s="368" customFormat="1" ht="13.9" customHeight="1">
      <c r="AF240" s="367"/>
      <c r="AH240" s="367"/>
    </row>
    <row r="241" spans="32:34" s="368" customFormat="1" ht="13.9" customHeight="1">
      <c r="AF241" s="367"/>
      <c r="AH241" s="367"/>
    </row>
    <row r="242" spans="32:34" s="368" customFormat="1" ht="13.9" customHeight="1">
      <c r="AF242" s="367"/>
      <c r="AH242" s="367"/>
    </row>
    <row r="243" spans="32:34" s="368" customFormat="1" ht="13.9" customHeight="1">
      <c r="AF243" s="367"/>
      <c r="AH243" s="367"/>
    </row>
    <row r="244" spans="32:34" s="368" customFormat="1" ht="13.9" customHeight="1">
      <c r="AF244" s="367"/>
      <c r="AH244" s="367"/>
    </row>
    <row r="245" spans="32:34" s="368" customFormat="1" ht="13.9" customHeight="1">
      <c r="AF245" s="367"/>
      <c r="AH245" s="367"/>
    </row>
    <row r="246" spans="32:34" s="368" customFormat="1" ht="13.9" customHeight="1">
      <c r="AF246" s="367"/>
      <c r="AH246" s="367"/>
    </row>
    <row r="247" spans="32:34" s="368" customFormat="1" ht="13.9" customHeight="1">
      <c r="AF247" s="367"/>
      <c r="AH247" s="367"/>
    </row>
    <row r="248" spans="32:34" s="368" customFormat="1" ht="13.9" customHeight="1">
      <c r="AF248" s="367"/>
      <c r="AH248" s="367"/>
    </row>
    <row r="249" spans="32:34" s="368" customFormat="1" ht="13.9" customHeight="1">
      <c r="AF249" s="367"/>
      <c r="AH249" s="367"/>
    </row>
    <row r="250" spans="32:34" s="368" customFormat="1" ht="13.9" customHeight="1">
      <c r="AF250" s="367"/>
      <c r="AH250" s="367"/>
    </row>
    <row r="251" spans="32:34" s="368" customFormat="1" ht="13.9" customHeight="1">
      <c r="AF251" s="367"/>
      <c r="AH251" s="367"/>
    </row>
    <row r="252" spans="32:34" s="368" customFormat="1" ht="13.9" customHeight="1">
      <c r="AF252" s="367"/>
      <c r="AH252" s="367"/>
    </row>
    <row r="253" spans="32:34" s="368" customFormat="1" ht="13.9" customHeight="1">
      <c r="AF253" s="367"/>
      <c r="AH253" s="367"/>
    </row>
    <row r="254" spans="32:34" s="368" customFormat="1" ht="13.9" customHeight="1">
      <c r="AF254" s="367"/>
      <c r="AH254" s="367"/>
    </row>
    <row r="255" spans="32:34" s="368" customFormat="1" ht="13.9" customHeight="1">
      <c r="AF255" s="367"/>
      <c r="AH255" s="367"/>
    </row>
    <row r="256" spans="32:34" s="368" customFormat="1" ht="13.9" customHeight="1">
      <c r="AF256" s="367"/>
      <c r="AH256" s="367"/>
    </row>
    <row r="257" spans="32:34" s="368" customFormat="1" ht="13.9" customHeight="1">
      <c r="AF257" s="367"/>
      <c r="AH257" s="367"/>
    </row>
    <row r="258" spans="32:34" s="368" customFormat="1" ht="13.9" customHeight="1">
      <c r="AF258" s="367"/>
      <c r="AH258" s="367"/>
    </row>
    <row r="259" spans="32:34" s="368" customFormat="1" ht="13.9" customHeight="1">
      <c r="AF259" s="367"/>
      <c r="AH259" s="367"/>
    </row>
    <row r="260" spans="32:34" s="368" customFormat="1" ht="13.9" customHeight="1">
      <c r="AF260" s="367"/>
      <c r="AH260" s="367"/>
    </row>
    <row r="261" spans="32:34" s="368" customFormat="1" ht="13.9" customHeight="1">
      <c r="AF261" s="367"/>
      <c r="AH261" s="367"/>
    </row>
    <row r="262" spans="32:34" s="368" customFormat="1" ht="13.9" customHeight="1">
      <c r="AF262" s="367"/>
      <c r="AH262" s="367"/>
    </row>
    <row r="263" spans="32:34" s="368" customFormat="1" ht="13.9" customHeight="1">
      <c r="AF263" s="367"/>
      <c r="AH263" s="367"/>
    </row>
    <row r="264" spans="32:34" s="368" customFormat="1" ht="13.9" customHeight="1">
      <c r="AF264" s="367"/>
      <c r="AH264" s="367"/>
    </row>
    <row r="265" spans="32:34" s="368" customFormat="1" ht="13.9" customHeight="1">
      <c r="AF265" s="367"/>
      <c r="AH265" s="367"/>
    </row>
    <row r="266" spans="32:34" s="368" customFormat="1" ht="13.9" customHeight="1">
      <c r="AF266" s="367"/>
      <c r="AH266" s="367"/>
    </row>
    <row r="267" spans="32:34" s="368" customFormat="1" ht="13.9" customHeight="1">
      <c r="AF267" s="367"/>
      <c r="AH267" s="367"/>
    </row>
    <row r="268" spans="32:34" s="368" customFormat="1" ht="13.9" customHeight="1">
      <c r="AF268" s="367"/>
      <c r="AH268" s="367"/>
    </row>
    <row r="269" spans="32:34" s="368" customFormat="1" ht="13.9" customHeight="1">
      <c r="AF269" s="367"/>
      <c r="AH269" s="367"/>
    </row>
    <row r="270" spans="32:34" s="368" customFormat="1" ht="13.9" customHeight="1">
      <c r="AF270" s="367"/>
      <c r="AH270" s="367"/>
    </row>
    <row r="271" spans="32:34" s="368" customFormat="1" ht="13.9" customHeight="1">
      <c r="AF271" s="367"/>
      <c r="AH271" s="367"/>
    </row>
    <row r="272" spans="32:34" s="368" customFormat="1" ht="13.9" customHeight="1">
      <c r="AF272" s="367"/>
      <c r="AH272" s="367"/>
    </row>
    <row r="273" spans="32:34" s="368" customFormat="1" ht="13.9" customHeight="1">
      <c r="AF273" s="367"/>
      <c r="AH273" s="367"/>
    </row>
    <row r="274" spans="32:34" s="368" customFormat="1" ht="13.9" customHeight="1">
      <c r="AF274" s="367"/>
      <c r="AH274" s="367"/>
    </row>
    <row r="275" spans="32:34" s="368" customFormat="1" ht="13.9" customHeight="1">
      <c r="AF275" s="367"/>
      <c r="AH275" s="367"/>
    </row>
    <row r="276" spans="32:34" s="368" customFormat="1" ht="13.9" customHeight="1">
      <c r="AF276" s="367"/>
      <c r="AH276" s="367"/>
    </row>
    <row r="277" spans="32:34" s="368" customFormat="1" ht="13.9" customHeight="1">
      <c r="AF277" s="367"/>
      <c r="AH277" s="367"/>
    </row>
    <row r="278" spans="32:34" s="368" customFormat="1" ht="13.9" customHeight="1">
      <c r="AF278" s="367"/>
      <c r="AH278" s="367"/>
    </row>
    <row r="279" spans="32:34" s="368" customFormat="1" ht="13.9" customHeight="1">
      <c r="AF279" s="367"/>
      <c r="AH279" s="367"/>
    </row>
    <row r="280" spans="32:34" s="368" customFormat="1" ht="13.9" customHeight="1">
      <c r="AF280" s="367"/>
      <c r="AH280" s="367"/>
    </row>
    <row r="281" spans="32:34" s="368" customFormat="1" ht="13.9" customHeight="1">
      <c r="AF281" s="367"/>
      <c r="AH281" s="367"/>
    </row>
    <row r="282" spans="32:34" s="368" customFormat="1" ht="13.9" customHeight="1">
      <c r="AF282" s="367"/>
      <c r="AH282" s="367"/>
    </row>
    <row r="283" spans="32:34" s="368" customFormat="1" ht="13.9" customHeight="1">
      <c r="AF283" s="367"/>
      <c r="AH283" s="367"/>
    </row>
    <row r="284" spans="32:34" s="368" customFormat="1" ht="13.9" customHeight="1">
      <c r="AF284" s="367"/>
      <c r="AH284" s="367"/>
    </row>
    <row r="285" spans="32:34" s="368" customFormat="1" ht="13.9" customHeight="1">
      <c r="AF285" s="367"/>
      <c r="AH285" s="367"/>
    </row>
    <row r="286" spans="32:34" s="368" customFormat="1" ht="13.9" customHeight="1">
      <c r="AF286" s="367"/>
      <c r="AH286" s="367"/>
    </row>
    <row r="287" spans="32:34" s="368" customFormat="1" ht="13.9" customHeight="1">
      <c r="AF287" s="367"/>
      <c r="AH287" s="367"/>
    </row>
    <row r="288" spans="32:34" s="368" customFormat="1" ht="13.9" customHeight="1">
      <c r="AF288" s="367"/>
      <c r="AH288" s="367"/>
    </row>
    <row r="289" spans="32:34" s="368" customFormat="1" ht="13.9" customHeight="1">
      <c r="AF289" s="367"/>
      <c r="AH289" s="367"/>
    </row>
    <row r="290" spans="32:34" s="368" customFormat="1" ht="13.9" customHeight="1">
      <c r="AF290" s="367"/>
      <c r="AH290" s="367"/>
    </row>
    <row r="291" spans="32:34" s="368" customFormat="1" ht="13.9" customHeight="1">
      <c r="AF291" s="367"/>
      <c r="AH291" s="367"/>
    </row>
    <row r="292" spans="32:34" s="368" customFormat="1" ht="13.9" customHeight="1">
      <c r="AF292" s="367"/>
      <c r="AH292" s="367"/>
    </row>
    <row r="293" spans="32:34" s="368" customFormat="1" ht="13.9" customHeight="1">
      <c r="AF293" s="367"/>
      <c r="AH293" s="367"/>
    </row>
    <row r="294" spans="32:34" s="368" customFormat="1" ht="13.9" customHeight="1">
      <c r="AF294" s="367"/>
      <c r="AH294" s="367"/>
    </row>
    <row r="295" spans="32:34" s="368" customFormat="1" ht="13.9" customHeight="1">
      <c r="AF295" s="367"/>
      <c r="AH295" s="367"/>
    </row>
    <row r="296" spans="32:34" s="368" customFormat="1" ht="13.9" customHeight="1">
      <c r="AF296" s="367"/>
      <c r="AH296" s="367"/>
    </row>
    <row r="297" spans="32:34" s="368" customFormat="1" ht="13.9" customHeight="1">
      <c r="AF297" s="367"/>
      <c r="AH297" s="367"/>
    </row>
    <row r="298" spans="32:34" s="368" customFormat="1" ht="13.9" customHeight="1">
      <c r="AF298" s="367"/>
      <c r="AH298" s="367"/>
    </row>
    <row r="299" spans="32:34" s="368" customFormat="1" ht="13.9" customHeight="1">
      <c r="AF299" s="367"/>
      <c r="AH299" s="367"/>
    </row>
    <row r="300" spans="32:34" s="368" customFormat="1" ht="13.9" customHeight="1">
      <c r="AF300" s="367"/>
      <c r="AH300" s="367"/>
    </row>
    <row r="301" spans="32:34" s="368" customFormat="1" ht="13.9" customHeight="1">
      <c r="AF301" s="367"/>
      <c r="AH301" s="367"/>
    </row>
    <row r="302" spans="32:34" s="368" customFormat="1" ht="13.9" customHeight="1">
      <c r="AF302" s="367"/>
      <c r="AH302" s="367"/>
    </row>
    <row r="303" spans="32:34" s="368" customFormat="1" ht="13.9" customHeight="1">
      <c r="AF303" s="367"/>
      <c r="AH303" s="367"/>
    </row>
    <row r="304" spans="32:34" s="368" customFormat="1" ht="13.9" customHeight="1">
      <c r="AF304" s="367"/>
      <c r="AH304" s="367"/>
    </row>
    <row r="305" spans="32:34" s="368" customFormat="1" ht="13.9" customHeight="1">
      <c r="AF305" s="367"/>
      <c r="AH305" s="367"/>
    </row>
    <row r="306" spans="32:34" s="368" customFormat="1" ht="13.9" customHeight="1">
      <c r="AF306" s="367"/>
      <c r="AH306" s="367"/>
    </row>
    <row r="307" spans="32:34" s="368" customFormat="1" ht="13.9" customHeight="1">
      <c r="AF307" s="367"/>
      <c r="AH307" s="367"/>
    </row>
    <row r="308" spans="32:34" s="368" customFormat="1" ht="13.9" customHeight="1">
      <c r="AF308" s="367"/>
      <c r="AH308" s="367"/>
    </row>
    <row r="309" spans="32:34" s="368" customFormat="1" ht="13.9" customHeight="1">
      <c r="AF309" s="367"/>
      <c r="AH309" s="367"/>
    </row>
    <row r="310" spans="32:34" s="368" customFormat="1" ht="13.9" customHeight="1">
      <c r="AF310" s="367"/>
      <c r="AH310" s="367"/>
    </row>
    <row r="311" spans="32:34" s="368" customFormat="1" ht="13.9" customHeight="1">
      <c r="AF311" s="367"/>
      <c r="AH311" s="367"/>
    </row>
    <row r="312" spans="32:34" s="368" customFormat="1" ht="13.9" customHeight="1">
      <c r="AF312" s="367"/>
      <c r="AH312" s="367"/>
    </row>
    <row r="313" spans="32:34" s="368" customFormat="1" ht="13.9" customHeight="1">
      <c r="AF313" s="367"/>
      <c r="AH313" s="367"/>
    </row>
    <row r="314" spans="32:34" s="368" customFormat="1" ht="13.9" customHeight="1">
      <c r="AF314" s="367"/>
      <c r="AH314" s="367"/>
    </row>
    <row r="315" spans="32:34" s="368" customFormat="1" ht="13.9" customHeight="1">
      <c r="AF315" s="367"/>
      <c r="AH315" s="367"/>
    </row>
    <row r="316" spans="32:34" s="368" customFormat="1" ht="13.9" customHeight="1">
      <c r="AF316" s="367"/>
      <c r="AH316" s="367"/>
    </row>
    <row r="317" spans="32:34" s="368" customFormat="1" ht="13.9" customHeight="1">
      <c r="AF317" s="367"/>
      <c r="AH317" s="367"/>
    </row>
    <row r="318" spans="32:34" s="368" customFormat="1" ht="13.9" customHeight="1">
      <c r="AF318" s="367"/>
      <c r="AH318" s="367"/>
    </row>
    <row r="319" spans="32:34" s="368" customFormat="1" ht="13.9" customHeight="1">
      <c r="AF319" s="367"/>
      <c r="AH319" s="367"/>
    </row>
    <row r="320" spans="32:34" s="368" customFormat="1" ht="13.9" customHeight="1">
      <c r="AF320" s="367"/>
      <c r="AH320" s="367"/>
    </row>
    <row r="321" spans="32:34" s="368" customFormat="1" ht="13.9" customHeight="1">
      <c r="AF321" s="367"/>
      <c r="AH321" s="367"/>
    </row>
    <row r="322" spans="32:34" s="368" customFormat="1" ht="13.9" customHeight="1">
      <c r="AF322" s="367"/>
      <c r="AH322" s="367"/>
    </row>
    <row r="323" spans="32:34" s="368" customFormat="1" ht="13.9" customHeight="1">
      <c r="AF323" s="367"/>
      <c r="AH323" s="367"/>
    </row>
    <row r="324" spans="32:34" s="368" customFormat="1" ht="13.9" customHeight="1">
      <c r="AF324" s="367"/>
      <c r="AH324" s="367"/>
    </row>
    <row r="325" spans="32:34" s="368" customFormat="1" ht="13.9" customHeight="1">
      <c r="AF325" s="367"/>
      <c r="AH325" s="367"/>
    </row>
    <row r="326" spans="32:34" s="368" customFormat="1" ht="13.9" customHeight="1">
      <c r="AF326" s="367"/>
      <c r="AH326" s="367"/>
    </row>
    <row r="327" spans="32:34" s="368" customFormat="1" ht="13.9" customHeight="1">
      <c r="AF327" s="367"/>
      <c r="AH327" s="367"/>
    </row>
    <row r="328" spans="32:34" s="368" customFormat="1" ht="13.9" customHeight="1">
      <c r="AF328" s="367"/>
      <c r="AH328" s="367"/>
    </row>
    <row r="329" spans="32:34" s="368" customFormat="1" ht="13.9" customHeight="1">
      <c r="AF329" s="367"/>
      <c r="AH329" s="367"/>
    </row>
    <row r="330" spans="32:34" s="368" customFormat="1" ht="13.9" customHeight="1">
      <c r="AF330" s="367"/>
      <c r="AH330" s="367"/>
    </row>
    <row r="331" spans="32:34" s="368" customFormat="1" ht="13.9" customHeight="1">
      <c r="AF331" s="367"/>
      <c r="AH331" s="367"/>
    </row>
    <row r="332" spans="32:34" s="368" customFormat="1" ht="13.9" customHeight="1">
      <c r="AF332" s="367"/>
      <c r="AH332" s="367"/>
    </row>
    <row r="333" spans="32:34" s="368" customFormat="1" ht="13.9" customHeight="1">
      <c r="AF333" s="367"/>
      <c r="AH333" s="367"/>
    </row>
    <row r="334" spans="32:34" s="368" customFormat="1" ht="13.9" customHeight="1">
      <c r="AF334" s="367"/>
      <c r="AH334" s="367"/>
    </row>
    <row r="335" spans="32:34" s="368" customFormat="1" ht="13.9" customHeight="1">
      <c r="AF335" s="367"/>
      <c r="AH335" s="367"/>
    </row>
    <row r="336" spans="32:34" s="368" customFormat="1" ht="13.9" customHeight="1">
      <c r="AF336" s="367"/>
      <c r="AH336" s="367"/>
    </row>
    <row r="337" spans="32:34" s="368" customFormat="1" ht="13.9" customHeight="1">
      <c r="AF337" s="367"/>
      <c r="AH337" s="367"/>
    </row>
    <row r="338" spans="32:34" s="368" customFormat="1" ht="13.9" customHeight="1">
      <c r="AF338" s="367"/>
      <c r="AH338" s="367"/>
    </row>
    <row r="339" spans="32:34" s="368" customFormat="1" ht="13.9" customHeight="1">
      <c r="AF339" s="367"/>
      <c r="AH339" s="367"/>
    </row>
    <row r="340" spans="32:34" s="368" customFormat="1" ht="13.9" customHeight="1">
      <c r="AF340" s="367"/>
      <c r="AH340" s="367"/>
    </row>
    <row r="341" spans="32:34" s="368" customFormat="1" ht="13.9" customHeight="1">
      <c r="AF341" s="367"/>
      <c r="AH341" s="367"/>
    </row>
    <row r="342" spans="32:34" s="368" customFormat="1" ht="13.9" customHeight="1">
      <c r="AF342" s="367"/>
      <c r="AH342" s="367"/>
    </row>
    <row r="343" spans="32:34" s="368" customFormat="1" ht="13.9" customHeight="1">
      <c r="AF343" s="367"/>
      <c r="AH343" s="367"/>
    </row>
    <row r="344" spans="32:34" s="368" customFormat="1" ht="13.9" customHeight="1">
      <c r="AF344" s="367"/>
      <c r="AH344" s="367"/>
    </row>
    <row r="345" spans="32:34" s="368" customFormat="1" ht="13.9" customHeight="1">
      <c r="AF345" s="367"/>
      <c r="AH345" s="367"/>
    </row>
    <row r="346" spans="32:34" s="368" customFormat="1" ht="13.9" customHeight="1">
      <c r="AF346" s="367"/>
      <c r="AH346" s="367"/>
    </row>
    <row r="347" spans="32:34" s="368" customFormat="1" ht="13.9" customHeight="1">
      <c r="AF347" s="367"/>
      <c r="AH347" s="367"/>
    </row>
    <row r="348" spans="32:34" s="368" customFormat="1" ht="13.9" customHeight="1">
      <c r="AF348" s="367"/>
      <c r="AH348" s="367"/>
    </row>
    <row r="349" spans="32:34" s="368" customFormat="1" ht="13.9" customHeight="1">
      <c r="AF349" s="367"/>
      <c r="AH349" s="367"/>
    </row>
    <row r="350" spans="32:34" s="368" customFormat="1" ht="13.9" customHeight="1">
      <c r="AF350" s="367"/>
      <c r="AH350" s="367"/>
    </row>
    <row r="351" spans="32:34" s="368" customFormat="1" ht="13.9" customHeight="1">
      <c r="AF351" s="367"/>
      <c r="AH351" s="367"/>
    </row>
    <row r="352" spans="32:34" s="368" customFormat="1" ht="13.9" customHeight="1">
      <c r="AF352" s="367"/>
      <c r="AH352" s="367"/>
    </row>
    <row r="353" spans="32:34" s="368" customFormat="1" ht="13.9" customHeight="1">
      <c r="AF353" s="367"/>
      <c r="AH353" s="367"/>
    </row>
    <row r="354" spans="32:34" s="368" customFormat="1" ht="13.9" customHeight="1">
      <c r="AF354" s="367"/>
      <c r="AH354" s="367"/>
    </row>
    <row r="355" spans="32:34" s="368" customFormat="1" ht="13.9" customHeight="1">
      <c r="AF355" s="367"/>
      <c r="AH355" s="367"/>
    </row>
    <row r="356" spans="32:34" s="368" customFormat="1" ht="13.9" customHeight="1">
      <c r="AF356" s="367"/>
      <c r="AH356" s="367"/>
    </row>
    <row r="357" spans="32:34" s="368" customFormat="1" ht="13.9" customHeight="1">
      <c r="AF357" s="367"/>
      <c r="AH357" s="367"/>
    </row>
    <row r="358" spans="32:34" s="368" customFormat="1" ht="13.9" customHeight="1">
      <c r="AF358" s="367"/>
      <c r="AH358" s="367"/>
    </row>
    <row r="359" spans="32:34" s="368" customFormat="1" ht="13.9" customHeight="1">
      <c r="AF359" s="367"/>
      <c r="AH359" s="367"/>
    </row>
    <row r="360" spans="32:34" s="368" customFormat="1" ht="13.9" customHeight="1">
      <c r="AF360" s="367"/>
      <c r="AH360" s="367"/>
    </row>
    <row r="361" spans="32:34" s="368" customFormat="1" ht="13.9" customHeight="1">
      <c r="AF361" s="367"/>
      <c r="AH361" s="367"/>
    </row>
    <row r="362" spans="32:34" s="368" customFormat="1" ht="13.9" customHeight="1">
      <c r="AF362" s="367"/>
      <c r="AH362" s="367"/>
    </row>
    <row r="363" spans="32:34" s="368" customFormat="1" ht="13.9" customHeight="1">
      <c r="AF363" s="367"/>
      <c r="AH363" s="367"/>
    </row>
    <row r="364" spans="32:34" s="368" customFormat="1" ht="13.9" customHeight="1">
      <c r="AF364" s="367"/>
      <c r="AH364" s="367"/>
    </row>
    <row r="365" spans="32:34" s="368" customFormat="1" ht="13.9" customHeight="1">
      <c r="AF365" s="367"/>
      <c r="AH365" s="367"/>
    </row>
    <row r="366" spans="32:34" s="368" customFormat="1" ht="13.9" customHeight="1">
      <c r="AF366" s="367"/>
      <c r="AH366" s="367"/>
    </row>
    <row r="367" spans="32:34" s="368" customFormat="1" ht="13.9" customHeight="1">
      <c r="AF367" s="367"/>
      <c r="AH367" s="367"/>
    </row>
    <row r="368" spans="32:34" s="368" customFormat="1" ht="13.9" customHeight="1">
      <c r="AF368" s="367"/>
      <c r="AH368" s="367"/>
    </row>
    <row r="369" spans="32:34" s="368" customFormat="1" ht="13.9" customHeight="1">
      <c r="AF369" s="367"/>
      <c r="AH369" s="367"/>
    </row>
    <row r="370" spans="32:34" s="368" customFormat="1" ht="13.9" customHeight="1">
      <c r="AF370" s="367"/>
      <c r="AH370" s="367"/>
    </row>
    <row r="371" spans="32:34" s="368" customFormat="1" ht="13.9" customHeight="1">
      <c r="AF371" s="367"/>
      <c r="AH371" s="367"/>
    </row>
    <row r="372" spans="32:34" s="368" customFormat="1" ht="13.9" customHeight="1">
      <c r="AF372" s="367"/>
      <c r="AH372" s="367"/>
    </row>
    <row r="373" spans="32:34" s="368" customFormat="1" ht="13.9" customHeight="1">
      <c r="AF373" s="367"/>
      <c r="AH373" s="367"/>
    </row>
    <row r="374" spans="32:34" s="368" customFormat="1" ht="13.9" customHeight="1">
      <c r="AF374" s="367"/>
      <c r="AH374" s="367"/>
    </row>
    <row r="375" spans="32:34" s="368" customFormat="1" ht="13.9" customHeight="1">
      <c r="AF375" s="367"/>
      <c r="AH375" s="367"/>
    </row>
    <row r="376" spans="32:34" s="368" customFormat="1" ht="13.9" customHeight="1">
      <c r="AF376" s="367"/>
      <c r="AH376" s="367"/>
    </row>
    <row r="377" spans="32:34" s="368" customFormat="1" ht="13.9" customHeight="1">
      <c r="AF377" s="367"/>
      <c r="AH377" s="367"/>
    </row>
    <row r="378" spans="32:34" s="368" customFormat="1" ht="13.9" customHeight="1">
      <c r="AF378" s="367"/>
      <c r="AH378" s="367"/>
    </row>
    <row r="379" spans="32:34" s="368" customFormat="1" ht="13.9" customHeight="1">
      <c r="AF379" s="367"/>
      <c r="AH379" s="367"/>
    </row>
    <row r="380" spans="32:34" s="368" customFormat="1" ht="13.9" customHeight="1">
      <c r="AF380" s="367"/>
      <c r="AH380" s="367"/>
    </row>
    <row r="381" spans="32:34" s="368" customFormat="1" ht="13.9" customHeight="1">
      <c r="AF381" s="367"/>
      <c r="AH381" s="367"/>
    </row>
    <row r="382" spans="32:34" s="368" customFormat="1" ht="13.9" customHeight="1">
      <c r="AF382" s="367"/>
      <c r="AH382" s="367"/>
    </row>
    <row r="383" spans="32:34" s="368" customFormat="1" ht="13.9" customHeight="1">
      <c r="AF383" s="367"/>
      <c r="AH383" s="367"/>
    </row>
    <row r="384" spans="32:34" s="368" customFormat="1" ht="13.9" customHeight="1">
      <c r="AF384" s="367"/>
      <c r="AH384" s="367"/>
    </row>
    <row r="385" spans="32:34" s="368" customFormat="1" ht="13.9" customHeight="1">
      <c r="AF385" s="367"/>
      <c r="AH385" s="367"/>
    </row>
    <row r="386" spans="32:34" s="368" customFormat="1" ht="13.9" customHeight="1">
      <c r="AF386" s="367"/>
      <c r="AH386" s="367"/>
    </row>
    <row r="387" spans="32:34" s="368" customFormat="1" ht="13.9" customHeight="1">
      <c r="AF387" s="367"/>
      <c r="AH387" s="367"/>
    </row>
    <row r="388" spans="32:34" s="368" customFormat="1" ht="13.9" customHeight="1">
      <c r="AF388" s="367"/>
      <c r="AH388" s="367"/>
    </row>
    <row r="389" spans="32:34" s="368" customFormat="1" ht="13.9" customHeight="1">
      <c r="AF389" s="367"/>
      <c r="AH389" s="367"/>
    </row>
    <row r="390" spans="32:34" s="368" customFormat="1" ht="13.9" customHeight="1">
      <c r="AF390" s="367"/>
      <c r="AH390" s="367"/>
    </row>
    <row r="391" spans="32:34" s="368" customFormat="1" ht="13.9" customHeight="1">
      <c r="AF391" s="367"/>
      <c r="AH391" s="367"/>
    </row>
    <row r="392" spans="32:34" s="368" customFormat="1" ht="13.9" customHeight="1">
      <c r="AF392" s="367"/>
      <c r="AH392" s="367"/>
    </row>
    <row r="393" spans="32:34" s="368" customFormat="1" ht="13.9" customHeight="1">
      <c r="AF393" s="367"/>
      <c r="AH393" s="367"/>
    </row>
    <row r="394" spans="32:34" s="368" customFormat="1" ht="13.9" customHeight="1">
      <c r="AF394" s="367"/>
      <c r="AH394" s="367"/>
    </row>
    <row r="395" spans="32:34" s="368" customFormat="1" ht="13.9" customHeight="1">
      <c r="AF395" s="367"/>
      <c r="AH395" s="367"/>
    </row>
    <row r="396" spans="32:34" s="368" customFormat="1" ht="13.9" customHeight="1">
      <c r="AF396" s="367"/>
      <c r="AH396" s="367"/>
    </row>
    <row r="397" spans="32:34" s="368" customFormat="1" ht="13.9" customHeight="1">
      <c r="AF397" s="367"/>
      <c r="AH397" s="367"/>
    </row>
    <row r="398" spans="32:34" s="368" customFormat="1" ht="13.9" customHeight="1">
      <c r="AF398" s="367"/>
      <c r="AH398" s="367"/>
    </row>
    <row r="399" spans="32:34" s="368" customFormat="1" ht="13.9" customHeight="1">
      <c r="AF399" s="367"/>
      <c r="AH399" s="367"/>
    </row>
    <row r="400" spans="32:34" s="368" customFormat="1" ht="13.9" customHeight="1">
      <c r="AF400" s="367"/>
      <c r="AH400" s="367"/>
    </row>
    <row r="401" spans="32:34" s="368" customFormat="1" ht="13.9" customHeight="1">
      <c r="AF401" s="367"/>
      <c r="AH401" s="367"/>
    </row>
    <row r="402" spans="32:34" s="368" customFormat="1" ht="13.9" customHeight="1">
      <c r="AF402" s="367"/>
      <c r="AH402" s="367"/>
    </row>
    <row r="403" spans="32:34" s="368" customFormat="1" ht="13.9" customHeight="1">
      <c r="AF403" s="367"/>
      <c r="AH403" s="367"/>
    </row>
    <row r="404" spans="32:34" s="368" customFormat="1" ht="13.9" customHeight="1">
      <c r="AF404" s="367"/>
      <c r="AH404" s="367"/>
    </row>
    <row r="405" spans="32:34" s="368" customFormat="1" ht="13.9" customHeight="1">
      <c r="AF405" s="367"/>
      <c r="AH405" s="367"/>
    </row>
    <row r="406" spans="32:34" s="368" customFormat="1" ht="13.9" customHeight="1">
      <c r="AF406" s="367"/>
      <c r="AH406" s="367"/>
    </row>
    <row r="407" spans="32:34" s="368" customFormat="1" ht="13.9" customHeight="1">
      <c r="AF407" s="367"/>
      <c r="AH407" s="367"/>
    </row>
    <row r="408" spans="32:34" s="368" customFormat="1" ht="13.9" customHeight="1">
      <c r="AF408" s="367"/>
      <c r="AH408" s="367"/>
    </row>
    <row r="409" spans="32:34" s="368" customFormat="1" ht="13.9" customHeight="1">
      <c r="AF409" s="367"/>
      <c r="AH409" s="367"/>
    </row>
    <row r="410" spans="32:34" s="368" customFormat="1" ht="13.9" customHeight="1">
      <c r="AF410" s="367"/>
      <c r="AH410" s="367"/>
    </row>
    <row r="411" spans="32:34" s="368" customFormat="1" ht="13.9" customHeight="1">
      <c r="AF411" s="367"/>
      <c r="AH411" s="367"/>
    </row>
    <row r="412" spans="32:34" s="368" customFormat="1" ht="13.9" customHeight="1">
      <c r="AF412" s="367"/>
      <c r="AH412" s="367"/>
    </row>
    <row r="413" spans="32:34" s="368" customFormat="1" ht="13.9" customHeight="1">
      <c r="AF413" s="367"/>
      <c r="AH413" s="367"/>
    </row>
    <row r="414" spans="32:34" s="368" customFormat="1" ht="13.9" customHeight="1">
      <c r="AF414" s="367"/>
      <c r="AH414" s="367"/>
    </row>
    <row r="415" spans="32:34" s="368" customFormat="1" ht="13.9" customHeight="1">
      <c r="AF415" s="367"/>
      <c r="AH415" s="367"/>
    </row>
    <row r="416" spans="32:34" s="368" customFormat="1" ht="13.9" customHeight="1">
      <c r="AF416" s="367"/>
      <c r="AH416" s="367"/>
    </row>
    <row r="417" spans="32:34" s="368" customFormat="1" ht="13.9" customHeight="1">
      <c r="AF417" s="367"/>
      <c r="AH417" s="367"/>
    </row>
    <row r="418" spans="32:34" s="368" customFormat="1" ht="13.9" customHeight="1">
      <c r="AF418" s="367"/>
      <c r="AH418" s="367"/>
    </row>
    <row r="419" spans="32:34" s="368" customFormat="1" ht="13.9" customHeight="1">
      <c r="AF419" s="367"/>
      <c r="AH419" s="367"/>
    </row>
    <row r="420" spans="32:34" s="368" customFormat="1" ht="13.9" customHeight="1">
      <c r="AF420" s="367"/>
      <c r="AH420" s="367"/>
    </row>
    <row r="421" spans="32:34" s="368" customFormat="1" ht="13.9" customHeight="1">
      <c r="AF421" s="367"/>
      <c r="AH421" s="367"/>
    </row>
    <row r="422" spans="32:34" s="368" customFormat="1" ht="13.9" customHeight="1">
      <c r="AF422" s="367"/>
      <c r="AH422" s="367"/>
    </row>
    <row r="423" spans="32:34" s="368" customFormat="1" ht="13.9" customHeight="1">
      <c r="AF423" s="367"/>
      <c r="AH423" s="367"/>
    </row>
    <row r="424" spans="32:34" s="368" customFormat="1" ht="13.9" customHeight="1">
      <c r="AF424" s="367"/>
      <c r="AH424" s="367"/>
    </row>
    <row r="425" spans="32:34" s="368" customFormat="1" ht="13.9" customHeight="1">
      <c r="AF425" s="367"/>
      <c r="AH425" s="367"/>
    </row>
    <row r="426" spans="32:34" s="368" customFormat="1" ht="13.9" customHeight="1">
      <c r="AF426" s="367"/>
      <c r="AH426" s="367"/>
    </row>
    <row r="427" spans="32:34" s="368" customFormat="1" ht="13.9" customHeight="1">
      <c r="AF427" s="367"/>
      <c r="AH427" s="367"/>
    </row>
    <row r="428" spans="32:34" s="368" customFormat="1" ht="13.9" customHeight="1">
      <c r="AF428" s="367"/>
      <c r="AH428" s="367"/>
    </row>
    <row r="429" spans="32:34" s="368" customFormat="1" ht="13.9" customHeight="1">
      <c r="AF429" s="367"/>
      <c r="AH429" s="367"/>
    </row>
    <row r="430" spans="32:34" s="368" customFormat="1" ht="13.9" customHeight="1">
      <c r="AF430" s="367"/>
      <c r="AH430" s="367"/>
    </row>
    <row r="431" spans="32:34" s="368" customFormat="1" ht="13.9" customHeight="1">
      <c r="AF431" s="367"/>
      <c r="AH431" s="367"/>
    </row>
    <row r="432" spans="32:34" s="368" customFormat="1" ht="13.9" customHeight="1">
      <c r="AF432" s="367"/>
      <c r="AH432" s="367"/>
    </row>
    <row r="433" spans="32:34" s="368" customFormat="1" ht="13.9" customHeight="1">
      <c r="AF433" s="367"/>
      <c r="AH433" s="367"/>
    </row>
    <row r="434" spans="32:34" s="368" customFormat="1" ht="13.9" customHeight="1">
      <c r="AF434" s="367"/>
      <c r="AH434" s="367"/>
    </row>
    <row r="435" spans="32:34" s="368" customFormat="1" ht="13.9" customHeight="1">
      <c r="AF435" s="367"/>
      <c r="AH435" s="367"/>
    </row>
    <row r="436" spans="32:34" s="368" customFormat="1" ht="13.9" customHeight="1">
      <c r="AF436" s="367"/>
      <c r="AH436" s="367"/>
    </row>
    <row r="437" spans="32:34" s="368" customFormat="1" ht="13.9" customHeight="1">
      <c r="AF437" s="367"/>
      <c r="AH437" s="367"/>
    </row>
    <row r="438" spans="32:34" s="368" customFormat="1" ht="13.9" customHeight="1">
      <c r="AF438" s="367"/>
      <c r="AH438" s="367"/>
    </row>
    <row r="439" spans="32:34" s="368" customFormat="1" ht="13.9" customHeight="1">
      <c r="AF439" s="367"/>
      <c r="AH439" s="367"/>
    </row>
    <row r="440" spans="32:34" s="368" customFormat="1" ht="13.9" customHeight="1">
      <c r="AF440" s="367"/>
      <c r="AH440" s="367"/>
    </row>
    <row r="441" spans="32:34" s="368" customFormat="1" ht="13.9" customHeight="1">
      <c r="AF441" s="367"/>
      <c r="AH441" s="367"/>
    </row>
    <row r="442" spans="32:34" s="368" customFormat="1" ht="13.9" customHeight="1">
      <c r="AF442" s="367"/>
      <c r="AH442" s="367"/>
    </row>
    <row r="443" spans="32:34" s="368" customFormat="1" ht="13.9" customHeight="1">
      <c r="AF443" s="367"/>
      <c r="AH443" s="367"/>
    </row>
    <row r="444" spans="32:34" s="368" customFormat="1" ht="13.9" customHeight="1">
      <c r="AF444" s="367"/>
      <c r="AH444" s="367"/>
    </row>
    <row r="445" spans="32:34" s="368" customFormat="1" ht="13.9" customHeight="1">
      <c r="AF445" s="367"/>
      <c r="AH445" s="367"/>
    </row>
    <row r="446" spans="32:34" s="368" customFormat="1" ht="13.9" customHeight="1">
      <c r="AF446" s="367"/>
      <c r="AH446" s="367"/>
    </row>
    <row r="447" spans="32:34" s="368" customFormat="1" ht="13.9" customHeight="1">
      <c r="AF447" s="367"/>
      <c r="AH447" s="367"/>
    </row>
    <row r="448" spans="32:34" s="368" customFormat="1" ht="13.9" customHeight="1">
      <c r="AF448" s="367"/>
      <c r="AH448" s="367"/>
    </row>
    <row r="449" spans="32:34" s="368" customFormat="1" ht="13.9" customHeight="1">
      <c r="AF449" s="367"/>
      <c r="AH449" s="367"/>
    </row>
    <row r="450" spans="32:34" s="368" customFormat="1" ht="13.9" customHeight="1">
      <c r="AF450" s="367"/>
      <c r="AH450" s="367"/>
    </row>
    <row r="451" spans="32:34" s="368" customFormat="1" ht="13.9" customHeight="1">
      <c r="AF451" s="367"/>
      <c r="AH451" s="367"/>
    </row>
    <row r="452" spans="32:34" s="368" customFormat="1" ht="13.9" customHeight="1">
      <c r="AF452" s="367"/>
      <c r="AH452" s="367"/>
    </row>
    <row r="453" spans="32:34" s="368" customFormat="1" ht="13.9" customHeight="1">
      <c r="AF453" s="367"/>
      <c r="AH453" s="367"/>
    </row>
    <row r="454" spans="32:34" s="368" customFormat="1" ht="13.9" customHeight="1">
      <c r="AF454" s="367"/>
      <c r="AH454" s="367"/>
    </row>
    <row r="455" spans="32:34" s="368" customFormat="1" ht="13.9" customHeight="1">
      <c r="AF455" s="367"/>
      <c r="AH455" s="367"/>
    </row>
    <row r="456" spans="32:34" s="368" customFormat="1" ht="13.9" customHeight="1">
      <c r="AF456" s="367"/>
      <c r="AH456" s="367"/>
    </row>
    <row r="457" spans="32:34" s="368" customFormat="1" ht="13.9" customHeight="1">
      <c r="AF457" s="367"/>
      <c r="AH457" s="367"/>
    </row>
    <row r="458" spans="32:34" s="368" customFormat="1" ht="13.9" customHeight="1">
      <c r="AF458" s="367"/>
      <c r="AH458" s="367"/>
    </row>
    <row r="459" spans="32:34" s="368" customFormat="1" ht="13.9" customHeight="1">
      <c r="AF459" s="367"/>
      <c r="AH459" s="367"/>
    </row>
    <row r="460" spans="32:34" s="368" customFormat="1" ht="13.9" customHeight="1">
      <c r="AF460" s="367"/>
      <c r="AH460" s="367"/>
    </row>
    <row r="461" spans="32:34" s="368" customFormat="1" ht="13.9" customHeight="1">
      <c r="AF461" s="367"/>
      <c r="AH461" s="367"/>
    </row>
    <row r="462" spans="32:34" s="368" customFormat="1" ht="13.9" customHeight="1">
      <c r="AF462" s="367"/>
      <c r="AH462" s="367"/>
    </row>
    <row r="463" spans="32:34" s="368" customFormat="1" ht="13.9" customHeight="1">
      <c r="AF463" s="367"/>
      <c r="AH463" s="367"/>
    </row>
    <row r="464" spans="32:34" s="368" customFormat="1" ht="13.9" customHeight="1">
      <c r="AF464" s="367"/>
      <c r="AH464" s="367"/>
    </row>
    <row r="465" spans="32:34" s="368" customFormat="1" ht="13.9" customHeight="1">
      <c r="AF465" s="367"/>
      <c r="AH465" s="367"/>
    </row>
    <row r="466" spans="32:34" s="368" customFormat="1" ht="13.9" customHeight="1">
      <c r="AF466" s="367"/>
      <c r="AH466" s="367"/>
    </row>
    <row r="467" spans="32:34" s="368" customFormat="1" ht="13.9" customHeight="1">
      <c r="AF467" s="367"/>
      <c r="AH467" s="367"/>
    </row>
    <row r="468" spans="32:34" s="368" customFormat="1" ht="13.9" customHeight="1">
      <c r="AF468" s="367"/>
      <c r="AH468" s="367"/>
    </row>
    <row r="469" spans="32:34" s="368" customFormat="1" ht="13.9" customHeight="1">
      <c r="AF469" s="367"/>
      <c r="AH469" s="367"/>
    </row>
    <row r="470" spans="32:34" s="368" customFormat="1" ht="13.9" customHeight="1">
      <c r="AF470" s="367"/>
      <c r="AH470" s="367"/>
    </row>
    <row r="471" spans="32:34" s="368" customFormat="1" ht="13.9" customHeight="1">
      <c r="AF471" s="367"/>
      <c r="AH471" s="367"/>
    </row>
    <row r="472" spans="32:34" s="368" customFormat="1" ht="13.9" customHeight="1">
      <c r="AF472" s="367"/>
      <c r="AH472" s="367"/>
    </row>
    <row r="473" spans="32:34" s="368" customFormat="1" ht="13.9" customHeight="1">
      <c r="AF473" s="367"/>
      <c r="AH473" s="367"/>
    </row>
    <row r="474" spans="32:34" s="368" customFormat="1" ht="13.9" customHeight="1">
      <c r="AF474" s="367"/>
      <c r="AH474" s="367"/>
    </row>
    <row r="475" spans="32:34" s="368" customFormat="1" ht="13.9" customHeight="1">
      <c r="AF475" s="367"/>
      <c r="AH475" s="367"/>
    </row>
    <row r="476" spans="32:34" s="368" customFormat="1" ht="13.9" customHeight="1">
      <c r="AF476" s="367"/>
      <c r="AH476" s="367"/>
    </row>
    <row r="477" spans="32:34" s="368" customFormat="1" ht="13.9" customHeight="1">
      <c r="AF477" s="367"/>
      <c r="AH477" s="367"/>
    </row>
    <row r="478" spans="32:34" s="368" customFormat="1" ht="13.9" customHeight="1">
      <c r="AF478" s="367"/>
      <c r="AH478" s="367"/>
    </row>
    <row r="479" spans="32:34" s="368" customFormat="1" ht="13.9" customHeight="1">
      <c r="AF479" s="367"/>
      <c r="AH479" s="367"/>
    </row>
    <row r="480" spans="32:34" s="368" customFormat="1" ht="13.9" customHeight="1">
      <c r="AF480" s="367"/>
      <c r="AH480" s="367"/>
    </row>
    <row r="481" spans="32:34" s="368" customFormat="1" ht="13.9" customHeight="1">
      <c r="AF481" s="367"/>
      <c r="AH481" s="367"/>
    </row>
    <row r="482" spans="32:34" s="368" customFormat="1" ht="13.9" customHeight="1">
      <c r="AF482" s="367"/>
      <c r="AH482" s="367"/>
    </row>
    <row r="483" spans="32:34" s="368" customFormat="1" ht="13.9" customHeight="1">
      <c r="AF483" s="367"/>
      <c r="AH483" s="367"/>
    </row>
    <row r="484" spans="32:34" s="368" customFormat="1" ht="13.9" customHeight="1">
      <c r="AF484" s="367"/>
      <c r="AH484" s="367"/>
    </row>
    <row r="485" spans="32:34" s="368" customFormat="1" ht="13.9" customHeight="1">
      <c r="AF485" s="367"/>
      <c r="AH485" s="367"/>
    </row>
    <row r="486" spans="32:34" s="368" customFormat="1" ht="13.9" customHeight="1">
      <c r="AF486" s="367"/>
      <c r="AH486" s="367"/>
    </row>
    <row r="487" spans="32:34" s="368" customFormat="1" ht="13.9" customHeight="1">
      <c r="AF487" s="367"/>
      <c r="AH487" s="367"/>
    </row>
    <row r="488" spans="32:34" s="368" customFormat="1" ht="13.9" customHeight="1">
      <c r="AF488" s="367"/>
      <c r="AH488" s="367"/>
    </row>
    <row r="489" spans="32:34" s="368" customFormat="1" ht="13.9" customHeight="1">
      <c r="AF489" s="367"/>
      <c r="AH489" s="367"/>
    </row>
    <row r="490" spans="32:34" s="368" customFormat="1" ht="13.9" customHeight="1">
      <c r="AF490" s="367"/>
      <c r="AH490" s="367"/>
    </row>
    <row r="491" spans="32:34" s="368" customFormat="1" ht="13.9" customHeight="1">
      <c r="AF491" s="367"/>
      <c r="AH491" s="367"/>
    </row>
    <row r="492" spans="32:34" s="368" customFormat="1" ht="13.9" customHeight="1">
      <c r="AF492" s="367"/>
      <c r="AH492" s="367"/>
    </row>
    <row r="493" spans="32:34" s="368" customFormat="1" ht="13.9" customHeight="1">
      <c r="AF493" s="367"/>
      <c r="AH493" s="367"/>
    </row>
    <row r="494" spans="32:34" s="368" customFormat="1" ht="13.9" customHeight="1">
      <c r="AF494" s="367"/>
      <c r="AH494" s="367"/>
    </row>
    <row r="495" spans="32:34" s="368" customFormat="1" ht="13.9" customHeight="1">
      <c r="AF495" s="367"/>
      <c r="AH495" s="367"/>
    </row>
    <row r="496" spans="32:34" s="368" customFormat="1" ht="13.9" customHeight="1">
      <c r="AF496" s="367"/>
      <c r="AH496" s="367"/>
    </row>
    <row r="497" spans="32:34" s="368" customFormat="1" ht="13.9" customHeight="1">
      <c r="AF497" s="367"/>
      <c r="AH497" s="367"/>
    </row>
    <row r="498" spans="32:34" s="368" customFormat="1" ht="13.9" customHeight="1">
      <c r="AF498" s="367"/>
      <c r="AH498" s="367"/>
    </row>
    <row r="499" spans="32:34" s="368" customFormat="1" ht="13.9" customHeight="1">
      <c r="AF499" s="367"/>
      <c r="AH499" s="367"/>
    </row>
    <row r="500" spans="32:34" s="368" customFormat="1" ht="13.9" customHeight="1">
      <c r="AF500" s="367"/>
      <c r="AH500" s="367"/>
    </row>
    <row r="501" spans="32:34" s="368" customFormat="1" ht="13.9" customHeight="1">
      <c r="AF501" s="367"/>
      <c r="AH501" s="367"/>
    </row>
    <row r="502" spans="32:34" s="368" customFormat="1" ht="13.9" customHeight="1">
      <c r="AF502" s="367"/>
      <c r="AH502" s="367"/>
    </row>
    <row r="503" spans="32:34" s="368" customFormat="1" ht="13.9" customHeight="1">
      <c r="AF503" s="367"/>
      <c r="AH503" s="367"/>
    </row>
    <row r="504" spans="32:34" s="368" customFormat="1" ht="13.9" customHeight="1">
      <c r="AF504" s="367"/>
      <c r="AH504" s="367"/>
    </row>
    <row r="505" spans="32:34" s="368" customFormat="1" ht="13.9" customHeight="1">
      <c r="AF505" s="367"/>
      <c r="AH505" s="367"/>
    </row>
    <row r="506" spans="32:34" s="368" customFormat="1" ht="13.9" customHeight="1">
      <c r="AF506" s="367"/>
      <c r="AH506" s="367"/>
    </row>
    <row r="507" spans="32:34" s="368" customFormat="1" ht="13.9" customHeight="1">
      <c r="AF507" s="367"/>
      <c r="AH507" s="367"/>
    </row>
    <row r="508" spans="32:34" s="368" customFormat="1" ht="13.9" customHeight="1">
      <c r="AF508" s="367"/>
      <c r="AH508" s="367"/>
    </row>
    <row r="509" spans="32:34" s="368" customFormat="1" ht="13.9" customHeight="1">
      <c r="AF509" s="367"/>
      <c r="AH509" s="367"/>
    </row>
    <row r="510" spans="32:34" s="368" customFormat="1" ht="13.9" customHeight="1">
      <c r="AF510" s="367"/>
      <c r="AH510" s="367"/>
    </row>
    <row r="511" spans="32:34" s="368" customFormat="1" ht="13.9" customHeight="1">
      <c r="AF511" s="367"/>
      <c r="AH511" s="367"/>
    </row>
    <row r="512" spans="32:34" s="368" customFormat="1" ht="13.9" customHeight="1">
      <c r="AF512" s="367"/>
      <c r="AH512" s="367"/>
    </row>
    <row r="513" spans="32:34" s="368" customFormat="1" ht="13.9" customHeight="1">
      <c r="AF513" s="367"/>
      <c r="AH513" s="367"/>
    </row>
    <row r="514" spans="32:34" s="368" customFormat="1" ht="13.9" customHeight="1">
      <c r="AF514" s="367"/>
      <c r="AH514" s="367"/>
    </row>
    <row r="515" spans="32:34" s="368" customFormat="1" ht="13.9" customHeight="1">
      <c r="AF515" s="367"/>
      <c r="AH515" s="367"/>
    </row>
    <row r="516" spans="32:34" s="368" customFormat="1" ht="13.9" customHeight="1">
      <c r="AF516" s="367"/>
      <c r="AH516" s="367"/>
    </row>
    <row r="517" spans="32:34" s="368" customFormat="1" ht="13.9" customHeight="1">
      <c r="AF517" s="367"/>
      <c r="AH517" s="367"/>
    </row>
    <row r="518" spans="32:34" s="368" customFormat="1" ht="13.9" customHeight="1">
      <c r="AF518" s="367"/>
      <c r="AH518" s="367"/>
    </row>
    <row r="519" spans="32:34" s="368" customFormat="1" ht="13.9" customHeight="1">
      <c r="AF519" s="367"/>
      <c r="AH519" s="367"/>
    </row>
    <row r="520" spans="32:34" s="368" customFormat="1" ht="13.9" customHeight="1">
      <c r="AF520" s="367"/>
      <c r="AH520" s="367"/>
    </row>
    <row r="521" spans="32:34" s="368" customFormat="1" ht="13.9" customHeight="1">
      <c r="AF521" s="367"/>
      <c r="AH521" s="367"/>
    </row>
    <row r="522" spans="32:34" s="368" customFormat="1" ht="13.9" customHeight="1">
      <c r="AF522" s="367"/>
      <c r="AH522" s="367"/>
    </row>
    <row r="523" spans="32:34" s="368" customFormat="1" ht="13.9" customHeight="1">
      <c r="AF523" s="367"/>
      <c r="AH523" s="367"/>
    </row>
    <row r="524" spans="32:34" s="368" customFormat="1" ht="13.9" customHeight="1">
      <c r="AF524" s="367"/>
      <c r="AH524" s="367"/>
    </row>
    <row r="525" spans="32:34" s="368" customFormat="1" ht="13.9" customHeight="1">
      <c r="AF525" s="367"/>
      <c r="AH525" s="367"/>
    </row>
    <row r="526" spans="32:34" s="368" customFormat="1" ht="13.9" customHeight="1">
      <c r="AF526" s="367"/>
      <c r="AH526" s="367"/>
    </row>
    <row r="527" spans="32:34" s="368" customFormat="1" ht="13.9" customHeight="1">
      <c r="AF527" s="367"/>
      <c r="AH527" s="367"/>
    </row>
    <row r="528" spans="32:34" s="368" customFormat="1" ht="13.9" customHeight="1">
      <c r="AF528" s="367"/>
      <c r="AH528" s="367"/>
    </row>
    <row r="529" spans="32:34" s="368" customFormat="1" ht="13.9" customHeight="1">
      <c r="AF529" s="367"/>
      <c r="AH529" s="367"/>
    </row>
    <row r="530" spans="32:34" s="368" customFormat="1" ht="13.9" customHeight="1">
      <c r="AF530" s="367"/>
      <c r="AH530" s="367"/>
    </row>
    <row r="531" spans="32:34" s="368" customFormat="1" ht="13.9" customHeight="1">
      <c r="AF531" s="367"/>
      <c r="AH531" s="367"/>
    </row>
    <row r="532" spans="32:34" s="368" customFormat="1" ht="13.9" customHeight="1">
      <c r="AF532" s="367"/>
      <c r="AH532" s="367"/>
    </row>
    <row r="533" spans="32:34" s="368" customFormat="1" ht="13.9" customHeight="1">
      <c r="AF533" s="367"/>
      <c r="AH533" s="367"/>
    </row>
    <row r="534" spans="32:34" s="368" customFormat="1" ht="13.9" customHeight="1">
      <c r="AF534" s="367"/>
      <c r="AH534" s="367"/>
    </row>
    <row r="535" spans="32:34" s="368" customFormat="1" ht="13.9" customHeight="1">
      <c r="AF535" s="367"/>
      <c r="AH535" s="367"/>
    </row>
    <row r="536" spans="32:34" s="368" customFormat="1" ht="13.9" customHeight="1">
      <c r="AF536" s="367"/>
      <c r="AH536" s="367"/>
    </row>
    <row r="537" spans="32:34" s="368" customFormat="1" ht="13.9" customHeight="1">
      <c r="AF537" s="367"/>
      <c r="AH537" s="367"/>
    </row>
    <row r="538" spans="32:34" s="368" customFormat="1" ht="13.9" customHeight="1">
      <c r="AF538" s="367"/>
      <c r="AH538" s="367"/>
    </row>
    <row r="539" spans="32:34" s="368" customFormat="1" ht="13.9" customHeight="1">
      <c r="AF539" s="367"/>
      <c r="AH539" s="367"/>
    </row>
    <row r="540" spans="32:34" s="368" customFormat="1" ht="13.9" customHeight="1">
      <c r="AF540" s="367"/>
      <c r="AH540" s="367"/>
    </row>
    <row r="541" spans="32:34" s="368" customFormat="1" ht="13.9" customHeight="1">
      <c r="AF541" s="367"/>
      <c r="AH541" s="367"/>
    </row>
    <row r="542" spans="32:34" s="368" customFormat="1" ht="13.9" customHeight="1">
      <c r="AF542" s="367"/>
      <c r="AH542" s="367"/>
    </row>
    <row r="543" spans="32:34" s="368" customFormat="1" ht="13.9" customHeight="1">
      <c r="AF543" s="367"/>
      <c r="AH543" s="367"/>
    </row>
    <row r="544" spans="32:34" s="368" customFormat="1" ht="13.9" customHeight="1">
      <c r="AF544" s="367"/>
      <c r="AH544" s="367"/>
    </row>
    <row r="545" spans="32:34" s="368" customFormat="1" ht="13.9" customHeight="1">
      <c r="AF545" s="367"/>
      <c r="AH545" s="367"/>
    </row>
    <row r="546" spans="32:34" s="368" customFormat="1" ht="13.9" customHeight="1">
      <c r="AF546" s="367"/>
      <c r="AH546" s="367"/>
    </row>
    <row r="547" spans="32:34" s="368" customFormat="1" ht="13.9" customHeight="1">
      <c r="AF547" s="367"/>
      <c r="AH547" s="367"/>
    </row>
    <row r="548" spans="32:34" s="368" customFormat="1" ht="13.9" customHeight="1">
      <c r="AF548" s="367"/>
      <c r="AH548" s="367"/>
    </row>
    <row r="549" spans="32:34" s="368" customFormat="1" ht="13.9" customHeight="1">
      <c r="AF549" s="367"/>
      <c r="AH549" s="367"/>
    </row>
    <row r="550" spans="32:34" s="368" customFormat="1" ht="13.9" customHeight="1">
      <c r="AF550" s="367"/>
      <c r="AH550" s="367"/>
    </row>
    <row r="551" spans="32:34" s="368" customFormat="1" ht="13.9" customHeight="1">
      <c r="AF551" s="367"/>
      <c r="AH551" s="367"/>
    </row>
    <row r="552" spans="32:34" s="368" customFormat="1" ht="13.9" customHeight="1">
      <c r="AF552" s="367"/>
      <c r="AH552" s="367"/>
    </row>
    <row r="553" spans="32:34" s="368" customFormat="1" ht="13.9" customHeight="1">
      <c r="AF553" s="367"/>
      <c r="AH553" s="367"/>
    </row>
    <row r="554" spans="32:34" s="368" customFormat="1" ht="13.9" customHeight="1">
      <c r="AF554" s="367"/>
      <c r="AH554" s="367"/>
    </row>
    <row r="555" spans="32:34" s="368" customFormat="1" ht="13.9" customHeight="1">
      <c r="AF555" s="367"/>
      <c r="AH555" s="367"/>
    </row>
    <row r="556" spans="32:34" s="368" customFormat="1" ht="13.9" customHeight="1">
      <c r="AF556" s="367"/>
      <c r="AH556" s="367"/>
    </row>
    <row r="557" spans="32:34" s="368" customFormat="1" ht="13.9" customHeight="1">
      <c r="AF557" s="367"/>
      <c r="AH557" s="367"/>
    </row>
    <row r="558" spans="32:34" s="368" customFormat="1" ht="13.9" customHeight="1">
      <c r="AF558" s="367"/>
      <c r="AH558" s="367"/>
    </row>
    <row r="559" spans="32:34" s="368" customFormat="1" ht="13.9" customHeight="1">
      <c r="AF559" s="367"/>
      <c r="AH559" s="367"/>
    </row>
    <row r="560" spans="32:34" s="368" customFormat="1" ht="13.9" customHeight="1">
      <c r="AF560" s="367"/>
      <c r="AH560" s="367"/>
    </row>
    <row r="561" spans="32:34" s="368" customFormat="1" ht="13.9" customHeight="1">
      <c r="AF561" s="367"/>
      <c r="AH561" s="367"/>
    </row>
    <row r="562" spans="32:34" s="368" customFormat="1" ht="13.9" customHeight="1">
      <c r="AF562" s="367"/>
      <c r="AH562" s="367"/>
    </row>
    <row r="563" spans="32:34" s="368" customFormat="1" ht="13.9" customHeight="1">
      <c r="AF563" s="367"/>
      <c r="AH563" s="367"/>
    </row>
    <row r="564" spans="32:34" s="368" customFormat="1" ht="13.9" customHeight="1">
      <c r="AF564" s="367"/>
      <c r="AH564" s="367"/>
    </row>
    <row r="565" spans="32:34" s="368" customFormat="1" ht="13.9" customHeight="1">
      <c r="AF565" s="367"/>
      <c r="AH565" s="367"/>
    </row>
    <row r="566" spans="32:34" s="368" customFormat="1" ht="13.9" customHeight="1">
      <c r="AF566" s="367"/>
      <c r="AH566" s="367"/>
    </row>
    <row r="567" spans="32:34" s="368" customFormat="1" ht="13.9" customHeight="1">
      <c r="AF567" s="367"/>
      <c r="AH567" s="367"/>
    </row>
    <row r="568" spans="32:34" s="368" customFormat="1" ht="13.9" customHeight="1">
      <c r="AF568" s="367"/>
      <c r="AH568" s="367"/>
    </row>
    <row r="569" spans="32:34" s="368" customFormat="1" ht="13.9" customHeight="1">
      <c r="AF569" s="367"/>
      <c r="AH569" s="367"/>
    </row>
    <row r="570" spans="32:34" s="368" customFormat="1" ht="13.9" customHeight="1">
      <c r="AF570" s="367"/>
      <c r="AH570" s="367"/>
    </row>
    <row r="571" spans="32:34" s="368" customFormat="1" ht="13.9" customHeight="1">
      <c r="AF571" s="367"/>
      <c r="AH571" s="367"/>
    </row>
    <row r="572" spans="32:34" s="368" customFormat="1" ht="13.9" customHeight="1">
      <c r="AF572" s="367"/>
      <c r="AH572" s="367"/>
    </row>
    <row r="573" spans="32:34" s="368" customFormat="1" ht="13.9" customHeight="1">
      <c r="AF573" s="367"/>
      <c r="AH573" s="367"/>
    </row>
    <row r="574" spans="32:34" s="368" customFormat="1" ht="13.9" customHeight="1">
      <c r="AF574" s="367"/>
      <c r="AH574" s="367"/>
    </row>
    <row r="575" spans="32:34" s="368" customFormat="1" ht="13.9" customHeight="1">
      <c r="AF575" s="367"/>
      <c r="AH575" s="367"/>
    </row>
    <row r="576" spans="32:34" s="368" customFormat="1" ht="13.9" customHeight="1">
      <c r="AF576" s="367"/>
      <c r="AH576" s="367"/>
    </row>
    <row r="577" spans="32:34" s="368" customFormat="1" ht="13.9" customHeight="1">
      <c r="AF577" s="367"/>
      <c r="AH577" s="367"/>
    </row>
    <row r="578" spans="32:34" s="368" customFormat="1" ht="13.9" customHeight="1">
      <c r="AF578" s="367"/>
      <c r="AH578" s="367"/>
    </row>
    <row r="579" spans="32:34" s="368" customFormat="1" ht="13.9" customHeight="1">
      <c r="AF579" s="367"/>
      <c r="AH579" s="367"/>
    </row>
    <row r="580" spans="32:34" s="368" customFormat="1" ht="13.9" customHeight="1">
      <c r="AF580" s="367"/>
      <c r="AH580" s="367"/>
    </row>
    <row r="581" spans="32:34" s="368" customFormat="1" ht="13.9" customHeight="1">
      <c r="AF581" s="367"/>
      <c r="AH581" s="367"/>
    </row>
    <row r="582" spans="32:34" s="368" customFormat="1" ht="13.9" customHeight="1">
      <c r="AF582" s="367"/>
      <c r="AH582" s="367"/>
    </row>
    <row r="583" spans="32:34" s="368" customFormat="1" ht="13.9" customHeight="1">
      <c r="AF583" s="367"/>
      <c r="AH583" s="367"/>
    </row>
    <row r="584" spans="32:34" s="368" customFormat="1" ht="13.9" customHeight="1">
      <c r="AF584" s="367"/>
      <c r="AH584" s="367"/>
    </row>
    <row r="585" spans="32:34" s="368" customFormat="1" ht="13.9" customHeight="1">
      <c r="AF585" s="367"/>
      <c r="AH585" s="367"/>
    </row>
    <row r="586" spans="32:34" s="368" customFormat="1" ht="13.9" customHeight="1">
      <c r="AF586" s="367"/>
      <c r="AH586" s="367"/>
    </row>
    <row r="587" spans="32:34" s="368" customFormat="1" ht="13.9" customHeight="1">
      <c r="AF587" s="367"/>
      <c r="AH587" s="367"/>
    </row>
    <row r="588" spans="32:34" s="368" customFormat="1" ht="13.9" customHeight="1">
      <c r="AF588" s="367"/>
      <c r="AH588" s="367"/>
    </row>
    <row r="589" spans="32:34" s="368" customFormat="1" ht="13.9" customHeight="1">
      <c r="AF589" s="367"/>
      <c r="AH589" s="367"/>
    </row>
    <row r="590" spans="32:34" s="368" customFormat="1" ht="13.9" customHeight="1">
      <c r="AF590" s="367"/>
      <c r="AH590" s="367"/>
    </row>
    <row r="591" spans="32:34" s="368" customFormat="1" ht="13.9" customHeight="1">
      <c r="AF591" s="367"/>
      <c r="AH591" s="367"/>
    </row>
    <row r="592" spans="32:34" s="368" customFormat="1" ht="13.9" customHeight="1">
      <c r="AF592" s="367"/>
      <c r="AH592" s="367"/>
    </row>
    <row r="593" spans="32:34" s="368" customFormat="1" ht="13.9" customHeight="1">
      <c r="AF593" s="367"/>
      <c r="AH593" s="367"/>
    </row>
    <row r="594" spans="32:34" s="368" customFormat="1" ht="13.9" customHeight="1">
      <c r="AF594" s="367"/>
      <c r="AH594" s="367"/>
    </row>
    <row r="595" spans="32:34" s="368" customFormat="1" ht="13.9" customHeight="1">
      <c r="AF595" s="367"/>
      <c r="AH595" s="367"/>
    </row>
    <row r="596" spans="32:34" s="368" customFormat="1" ht="13.9" customHeight="1">
      <c r="AF596" s="367"/>
      <c r="AH596" s="367"/>
    </row>
    <row r="597" spans="32:34" s="368" customFormat="1" ht="13.9" customHeight="1">
      <c r="AF597" s="367"/>
      <c r="AH597" s="367"/>
    </row>
    <row r="598" spans="32:34" s="368" customFormat="1" ht="13.9" customHeight="1">
      <c r="AF598" s="367"/>
      <c r="AH598" s="367"/>
    </row>
    <row r="599" spans="32:34" s="368" customFormat="1" ht="13.9" customHeight="1">
      <c r="AF599" s="367"/>
      <c r="AH599" s="367"/>
    </row>
    <row r="600" spans="32:34" s="368" customFormat="1" ht="13.9" customHeight="1">
      <c r="AF600" s="367"/>
      <c r="AH600" s="367"/>
    </row>
    <row r="601" spans="32:34" s="368" customFormat="1" ht="13.9" customHeight="1">
      <c r="AF601" s="367"/>
      <c r="AH601" s="367"/>
    </row>
    <row r="602" spans="32:34" s="368" customFormat="1" ht="13.9" customHeight="1">
      <c r="AF602" s="367"/>
      <c r="AH602" s="367"/>
    </row>
    <row r="603" spans="32:34" s="368" customFormat="1" ht="13.9" customHeight="1">
      <c r="AF603" s="367"/>
      <c r="AH603" s="367"/>
    </row>
    <row r="604" spans="32:34" s="368" customFormat="1" ht="13.9" customHeight="1">
      <c r="AF604" s="367"/>
      <c r="AH604" s="367"/>
    </row>
    <row r="605" spans="32:34" s="368" customFormat="1" ht="13.9" customHeight="1">
      <c r="AF605" s="367"/>
      <c r="AH605" s="367"/>
    </row>
    <row r="606" spans="32:34" s="368" customFormat="1" ht="13.9" customHeight="1">
      <c r="AF606" s="367"/>
      <c r="AH606" s="367"/>
    </row>
    <row r="607" spans="32:34" s="368" customFormat="1" ht="13.9" customHeight="1">
      <c r="AF607" s="367"/>
      <c r="AH607" s="367"/>
    </row>
    <row r="608" spans="32:34" s="368" customFormat="1" ht="13.9" customHeight="1">
      <c r="AF608" s="367"/>
      <c r="AH608" s="367"/>
    </row>
    <row r="609" spans="32:34" s="368" customFormat="1" ht="13.9" customHeight="1">
      <c r="AF609" s="367"/>
      <c r="AH609" s="367"/>
    </row>
    <row r="610" spans="32:34" s="368" customFormat="1" ht="13.9" customHeight="1">
      <c r="AF610" s="367"/>
      <c r="AH610" s="367"/>
    </row>
    <row r="611" spans="32:34" s="368" customFormat="1" ht="13.9" customHeight="1">
      <c r="AF611" s="367"/>
      <c r="AH611" s="367"/>
    </row>
    <row r="612" spans="32:34" s="368" customFormat="1" ht="13.9" customHeight="1">
      <c r="AF612" s="367"/>
      <c r="AH612" s="367"/>
    </row>
    <row r="613" spans="32:34" s="368" customFormat="1" ht="13.9" customHeight="1">
      <c r="AF613" s="367"/>
      <c r="AH613" s="367"/>
    </row>
    <row r="614" spans="32:34" s="368" customFormat="1" ht="13.9" customHeight="1">
      <c r="AF614" s="367"/>
      <c r="AH614" s="367"/>
    </row>
    <row r="615" spans="32:34" s="368" customFormat="1" ht="13.9" customHeight="1">
      <c r="AF615" s="367"/>
      <c r="AH615" s="367"/>
    </row>
    <row r="616" spans="32:34" s="368" customFormat="1" ht="13.9" customHeight="1">
      <c r="AF616" s="367"/>
      <c r="AH616" s="367"/>
    </row>
    <row r="617" spans="32:34" s="368" customFormat="1" ht="13.9" customHeight="1">
      <c r="AF617" s="367"/>
      <c r="AH617" s="367"/>
    </row>
    <row r="618" spans="32:34" s="368" customFormat="1" ht="13.9" customHeight="1">
      <c r="AF618" s="367"/>
      <c r="AH618" s="367"/>
    </row>
    <row r="619" spans="32:34" s="368" customFormat="1" ht="13.9" customHeight="1">
      <c r="AF619" s="367"/>
      <c r="AH619" s="367"/>
    </row>
    <row r="620" spans="32:34" s="368" customFormat="1" ht="13.9" customHeight="1">
      <c r="AF620" s="367"/>
      <c r="AH620" s="367"/>
    </row>
    <row r="621" spans="32:34" s="368" customFormat="1" ht="13.9" customHeight="1">
      <c r="AF621" s="367"/>
      <c r="AH621" s="367"/>
    </row>
    <row r="622" spans="32:34" s="368" customFormat="1" ht="13.9" customHeight="1">
      <c r="AF622" s="367"/>
      <c r="AH622" s="367"/>
    </row>
    <row r="623" spans="32:34" s="368" customFormat="1" ht="13.9" customHeight="1">
      <c r="AF623" s="367"/>
      <c r="AH623" s="367"/>
    </row>
    <row r="624" spans="32:34" s="368" customFormat="1" ht="13.9" customHeight="1">
      <c r="AF624" s="367"/>
      <c r="AH624" s="367"/>
    </row>
    <row r="625" spans="32:34" s="368" customFormat="1" ht="13.9" customHeight="1">
      <c r="AF625" s="367"/>
      <c r="AH625" s="367"/>
    </row>
    <row r="626" spans="32:34" s="368" customFormat="1" ht="13.9" customHeight="1">
      <c r="AF626" s="367"/>
      <c r="AH626" s="367"/>
    </row>
    <row r="627" spans="32:34" s="368" customFormat="1" ht="13.9" customHeight="1">
      <c r="AF627" s="367"/>
      <c r="AH627" s="367"/>
    </row>
    <row r="628" spans="32:34" s="368" customFormat="1" ht="13.9" customHeight="1">
      <c r="AF628" s="367"/>
      <c r="AH628" s="367"/>
    </row>
    <row r="629" spans="32:34" s="368" customFormat="1" ht="13.9" customHeight="1">
      <c r="AF629" s="367"/>
      <c r="AH629" s="367"/>
    </row>
    <row r="630" spans="32:34" s="368" customFormat="1" ht="13.9" customHeight="1">
      <c r="AF630" s="367"/>
      <c r="AH630" s="367"/>
    </row>
    <row r="631" spans="32:34" s="368" customFormat="1" ht="13.9" customHeight="1">
      <c r="AF631" s="367"/>
      <c r="AH631" s="367"/>
    </row>
    <row r="632" spans="32:34" s="368" customFormat="1" ht="13.9" customHeight="1">
      <c r="AF632" s="367"/>
      <c r="AH632" s="367"/>
    </row>
    <row r="633" spans="32:34" s="368" customFormat="1" ht="13.9" customHeight="1">
      <c r="AF633" s="367"/>
      <c r="AH633" s="367"/>
    </row>
    <row r="634" spans="32:34" s="368" customFormat="1" ht="13.9" customHeight="1">
      <c r="AF634" s="367"/>
      <c r="AH634" s="367"/>
    </row>
    <row r="635" spans="32:34" s="368" customFormat="1" ht="13.9" customHeight="1">
      <c r="AF635" s="367"/>
      <c r="AH635" s="367"/>
    </row>
    <row r="636" spans="32:34" s="368" customFormat="1" ht="13.9" customHeight="1">
      <c r="AF636" s="367"/>
      <c r="AH636" s="367"/>
    </row>
    <row r="637" spans="32:34" s="368" customFormat="1" ht="13.9" customHeight="1">
      <c r="AF637" s="367"/>
      <c r="AH637" s="367"/>
    </row>
    <row r="638" spans="32:34" s="368" customFormat="1" ht="13.9" customHeight="1">
      <c r="AF638" s="367"/>
      <c r="AH638" s="367"/>
    </row>
    <row r="639" spans="32:34" s="368" customFormat="1" ht="13.9" customHeight="1">
      <c r="AF639" s="367"/>
      <c r="AH639" s="367"/>
    </row>
    <row r="640" spans="32:34" s="368" customFormat="1" ht="13.9" customHeight="1">
      <c r="AF640" s="367"/>
      <c r="AH640" s="367"/>
    </row>
    <row r="641" spans="32:34" s="368" customFormat="1" ht="13.9" customHeight="1">
      <c r="AF641" s="367"/>
      <c r="AH641" s="367"/>
    </row>
    <row r="642" spans="32:34" s="368" customFormat="1" ht="13.9" customHeight="1">
      <c r="AF642" s="367"/>
      <c r="AH642" s="367"/>
    </row>
    <row r="643" spans="32:34" s="368" customFormat="1" ht="13.9" customHeight="1">
      <c r="AF643" s="367"/>
      <c r="AH643" s="367"/>
    </row>
    <row r="644" spans="32:34" s="368" customFormat="1" ht="13.9" customHeight="1">
      <c r="AF644" s="367"/>
      <c r="AH644" s="367"/>
    </row>
    <row r="645" spans="32:34" s="368" customFormat="1" ht="13.9" customHeight="1">
      <c r="AF645" s="367"/>
      <c r="AH645" s="367"/>
    </row>
    <row r="646" spans="32:34" s="368" customFormat="1" ht="13.9" customHeight="1">
      <c r="AF646" s="367"/>
      <c r="AH646" s="367"/>
    </row>
    <row r="647" spans="32:34" s="368" customFormat="1" ht="13.9" customHeight="1">
      <c r="AF647" s="367"/>
      <c r="AH647" s="367"/>
    </row>
    <row r="648" spans="32:34" s="368" customFormat="1" ht="13.9" customHeight="1">
      <c r="AF648" s="367"/>
      <c r="AH648" s="367"/>
    </row>
    <row r="649" spans="32:34" s="368" customFormat="1" ht="13.9" customHeight="1">
      <c r="AF649" s="367"/>
      <c r="AH649" s="367"/>
    </row>
    <row r="650" spans="32:34" s="368" customFormat="1" ht="13.9" customHeight="1">
      <c r="AF650" s="367"/>
      <c r="AH650" s="367"/>
    </row>
    <row r="651" spans="32:34" s="368" customFormat="1" ht="13.9" customHeight="1">
      <c r="AF651" s="367"/>
      <c r="AH651" s="367"/>
    </row>
    <row r="652" spans="32:34" s="368" customFormat="1" ht="13.9" customHeight="1">
      <c r="AF652" s="367"/>
      <c r="AH652" s="367"/>
    </row>
    <row r="653" spans="32:34" s="368" customFormat="1" ht="13.9" customHeight="1">
      <c r="AF653" s="367"/>
      <c r="AH653" s="367"/>
    </row>
    <row r="654" spans="32:34" s="368" customFormat="1" ht="13.9" customHeight="1">
      <c r="AF654" s="367"/>
      <c r="AH654" s="367"/>
    </row>
    <row r="655" spans="32:34" s="368" customFormat="1" ht="13.9" customHeight="1">
      <c r="AF655" s="367"/>
      <c r="AH655" s="367"/>
    </row>
    <row r="656" spans="32:34" s="368" customFormat="1" ht="13.9" customHeight="1">
      <c r="AF656" s="367"/>
      <c r="AH656" s="367"/>
    </row>
    <row r="657" spans="32:34" s="368" customFormat="1" ht="13.9" customHeight="1">
      <c r="AF657" s="367"/>
      <c r="AH657" s="367"/>
    </row>
    <row r="658" spans="32:34" s="368" customFormat="1" ht="13.9" customHeight="1">
      <c r="AF658" s="367"/>
      <c r="AH658" s="367"/>
    </row>
    <row r="659" spans="32:34" s="368" customFormat="1" ht="13.9" customHeight="1">
      <c r="AF659" s="367"/>
      <c r="AH659" s="367"/>
    </row>
    <row r="660" spans="32:34" s="368" customFormat="1" ht="13.9" customHeight="1">
      <c r="AF660" s="367"/>
      <c r="AH660" s="367"/>
    </row>
    <row r="661" spans="32:34" s="368" customFormat="1" ht="13.9" customHeight="1">
      <c r="AF661" s="367"/>
      <c r="AH661" s="367"/>
    </row>
    <row r="662" spans="32:34" s="368" customFormat="1" ht="13.9" customHeight="1">
      <c r="AF662" s="367"/>
      <c r="AH662" s="367"/>
    </row>
    <row r="663" spans="32:34" s="368" customFormat="1" ht="13.9" customHeight="1">
      <c r="AF663" s="367"/>
      <c r="AH663" s="367"/>
    </row>
    <row r="664" spans="32:34" s="368" customFormat="1" ht="13.9" customHeight="1">
      <c r="AF664" s="367"/>
      <c r="AH664" s="367"/>
    </row>
    <row r="665" spans="32:34" s="368" customFormat="1" ht="13.9" customHeight="1">
      <c r="AF665" s="367"/>
      <c r="AH665" s="367"/>
    </row>
    <row r="666" spans="32:34" s="368" customFormat="1" ht="13.9" customHeight="1">
      <c r="AF666" s="367"/>
      <c r="AH666" s="367"/>
    </row>
    <row r="667" spans="32:34" s="368" customFormat="1" ht="13.9" customHeight="1">
      <c r="AF667" s="367"/>
      <c r="AH667" s="367"/>
    </row>
    <row r="668" spans="32:34" s="368" customFormat="1" ht="13.9" customHeight="1">
      <c r="AF668" s="367"/>
      <c r="AH668" s="367"/>
    </row>
    <row r="669" spans="32:34" s="368" customFormat="1" ht="13.9" customHeight="1">
      <c r="AF669" s="367"/>
      <c r="AH669" s="367"/>
    </row>
    <row r="670" spans="32:34" s="368" customFormat="1" ht="13.9" customHeight="1">
      <c r="AF670" s="367"/>
      <c r="AH670" s="367"/>
    </row>
    <row r="671" spans="32:34" s="368" customFormat="1" ht="13.9" customHeight="1">
      <c r="AF671" s="367"/>
      <c r="AH671" s="367"/>
    </row>
    <row r="672" spans="32:34" s="368" customFormat="1" ht="13.9" customHeight="1">
      <c r="AF672" s="367"/>
      <c r="AH672" s="367"/>
    </row>
    <row r="673" spans="32:34" s="368" customFormat="1" ht="13.9" customHeight="1">
      <c r="AF673" s="367"/>
      <c r="AH673" s="367"/>
    </row>
    <row r="674" spans="32:34" s="368" customFormat="1" ht="13.9" customHeight="1">
      <c r="AF674" s="367"/>
      <c r="AH674" s="367"/>
    </row>
    <row r="675" spans="32:34" s="368" customFormat="1" ht="13.9" customHeight="1">
      <c r="AF675" s="367"/>
      <c r="AH675" s="367"/>
    </row>
    <row r="676" spans="32:34" s="368" customFormat="1" ht="13.9" customHeight="1">
      <c r="AF676" s="367"/>
      <c r="AH676" s="367"/>
    </row>
    <row r="677" spans="32:34" s="368" customFormat="1" ht="13.9" customHeight="1">
      <c r="AF677" s="367"/>
      <c r="AH677" s="367"/>
    </row>
    <row r="678" spans="32:34" s="368" customFormat="1" ht="13.9" customHeight="1">
      <c r="AF678" s="367"/>
      <c r="AH678" s="367"/>
    </row>
    <row r="679" spans="32:34" s="368" customFormat="1" ht="13.9" customHeight="1">
      <c r="AF679" s="367"/>
      <c r="AH679" s="367"/>
    </row>
    <row r="680" spans="32:34" s="368" customFormat="1" ht="13.9" customHeight="1">
      <c r="AF680" s="367"/>
      <c r="AH680" s="367"/>
    </row>
    <row r="681" spans="32:34" s="368" customFormat="1" ht="13.9" customHeight="1">
      <c r="AF681" s="367"/>
      <c r="AH681" s="367"/>
    </row>
    <row r="682" spans="32:34" s="368" customFormat="1" ht="13.9" customHeight="1">
      <c r="AF682" s="367"/>
      <c r="AH682" s="367"/>
    </row>
    <row r="683" spans="32:34" s="368" customFormat="1" ht="13.9" customHeight="1">
      <c r="AF683" s="367"/>
      <c r="AH683" s="367"/>
    </row>
    <row r="684" spans="32:34" s="368" customFormat="1" ht="13.9" customHeight="1">
      <c r="AF684" s="367"/>
      <c r="AH684" s="367"/>
    </row>
    <row r="685" spans="32:34" s="368" customFormat="1" ht="13.9" customHeight="1">
      <c r="AF685" s="367"/>
      <c r="AH685" s="367"/>
    </row>
    <row r="686" spans="32:34" s="368" customFormat="1" ht="13.9" customHeight="1">
      <c r="AF686" s="367"/>
      <c r="AH686" s="367"/>
    </row>
    <row r="687" spans="32:34" s="368" customFormat="1" ht="13.9" customHeight="1">
      <c r="AF687" s="367"/>
      <c r="AH687" s="367"/>
    </row>
    <row r="688" spans="32:34" s="368" customFormat="1" ht="13.9" customHeight="1">
      <c r="AF688" s="367"/>
      <c r="AH688" s="367"/>
    </row>
    <row r="689" spans="32:34" s="368" customFormat="1" ht="13.9" customHeight="1">
      <c r="AF689" s="367"/>
      <c r="AH689" s="367"/>
    </row>
    <row r="690" spans="32:34" s="368" customFormat="1" ht="13.9" customHeight="1">
      <c r="AF690" s="367"/>
      <c r="AH690" s="367"/>
    </row>
    <row r="691" spans="32:34" s="368" customFormat="1" ht="13.9" customHeight="1">
      <c r="AF691" s="367"/>
      <c r="AH691" s="367"/>
    </row>
    <row r="692" spans="32:34" s="368" customFormat="1" ht="13.9" customHeight="1">
      <c r="AF692" s="367"/>
      <c r="AH692" s="367"/>
    </row>
    <row r="693" spans="32:34" s="368" customFormat="1" ht="13.9" customHeight="1">
      <c r="AF693" s="367"/>
      <c r="AH693" s="367"/>
    </row>
    <row r="694" spans="32:34" s="368" customFormat="1" ht="13.9" customHeight="1">
      <c r="AF694" s="367"/>
      <c r="AH694" s="367"/>
    </row>
    <row r="695" spans="32:34" s="368" customFormat="1" ht="13.9" customHeight="1">
      <c r="AF695" s="367"/>
      <c r="AH695" s="367"/>
    </row>
    <row r="696" spans="32:34" s="368" customFormat="1" ht="13.9" customHeight="1">
      <c r="AF696" s="367"/>
      <c r="AH696" s="367"/>
    </row>
    <row r="697" spans="32:34" s="368" customFormat="1" ht="13.9" customHeight="1">
      <c r="AF697" s="367"/>
      <c r="AH697" s="367"/>
    </row>
    <row r="698" spans="32:34" s="368" customFormat="1" ht="13.9" customHeight="1">
      <c r="AF698" s="367"/>
      <c r="AH698" s="367"/>
    </row>
    <row r="699" spans="32:34" s="368" customFormat="1" ht="13.9" customHeight="1">
      <c r="AF699" s="367"/>
      <c r="AH699" s="367"/>
    </row>
    <row r="700" spans="32:34" s="368" customFormat="1" ht="13.9" customHeight="1">
      <c r="AF700" s="367"/>
      <c r="AH700" s="367"/>
    </row>
    <row r="701" spans="32:34" s="368" customFormat="1" ht="13.9" customHeight="1">
      <c r="AF701" s="367"/>
      <c r="AH701" s="367"/>
    </row>
    <row r="702" spans="32:34" s="368" customFormat="1" ht="13.9" customHeight="1">
      <c r="AF702" s="367"/>
      <c r="AH702" s="367"/>
    </row>
    <row r="703" spans="32:34" s="368" customFormat="1" ht="13.9" customHeight="1">
      <c r="AF703" s="367"/>
      <c r="AH703" s="367"/>
    </row>
    <row r="704" spans="32:34" s="368" customFormat="1" ht="13.9" customHeight="1">
      <c r="AF704" s="367"/>
      <c r="AH704" s="367"/>
    </row>
    <row r="705" spans="32:34" s="368" customFormat="1" ht="13.9" customHeight="1">
      <c r="AF705" s="367"/>
      <c r="AH705" s="367"/>
    </row>
    <row r="706" spans="32:34" s="368" customFormat="1" ht="13.9" customHeight="1">
      <c r="AF706" s="367"/>
      <c r="AH706" s="367"/>
    </row>
    <row r="707" spans="32:34" s="368" customFormat="1" ht="13.9" customHeight="1">
      <c r="AF707" s="367"/>
      <c r="AH707" s="367"/>
    </row>
    <row r="708" spans="32:34" s="368" customFormat="1" ht="13.9" customHeight="1">
      <c r="AF708" s="367"/>
      <c r="AH708" s="367"/>
    </row>
    <row r="709" spans="32:34" s="368" customFormat="1" ht="13.9" customHeight="1">
      <c r="AF709" s="367"/>
      <c r="AH709" s="367"/>
    </row>
    <row r="710" spans="32:34" s="368" customFormat="1" ht="13.9" customHeight="1">
      <c r="AF710" s="367"/>
      <c r="AH710" s="367"/>
    </row>
    <row r="711" spans="32:34" s="368" customFormat="1" ht="13.9" customHeight="1">
      <c r="AF711" s="367"/>
      <c r="AH711" s="367"/>
    </row>
    <row r="712" spans="32:34" s="368" customFormat="1" ht="13.9" customHeight="1">
      <c r="AF712" s="367"/>
      <c r="AH712" s="367"/>
    </row>
    <row r="713" spans="32:34" s="368" customFormat="1" ht="13.9" customHeight="1">
      <c r="AF713" s="367"/>
      <c r="AH713" s="367"/>
    </row>
    <row r="714" spans="32:34" s="368" customFormat="1" ht="13.9" customHeight="1">
      <c r="AF714" s="367"/>
      <c r="AH714" s="367"/>
    </row>
    <row r="715" spans="32:34" s="368" customFormat="1" ht="13.9" customHeight="1">
      <c r="AF715" s="367"/>
      <c r="AH715" s="367"/>
    </row>
    <row r="716" spans="32:34" s="368" customFormat="1" ht="13.9" customHeight="1">
      <c r="AF716" s="367"/>
      <c r="AH716" s="367"/>
    </row>
    <row r="717" spans="32:34" s="368" customFormat="1" ht="13.9" customHeight="1">
      <c r="AF717" s="367"/>
      <c r="AH717" s="367"/>
    </row>
    <row r="718" spans="32:34" s="368" customFormat="1" ht="13.9" customHeight="1">
      <c r="AF718" s="367"/>
      <c r="AH718" s="367"/>
    </row>
    <row r="719" spans="32:34" s="368" customFormat="1" ht="13.9" customHeight="1">
      <c r="AF719" s="367"/>
      <c r="AH719" s="367"/>
    </row>
    <row r="720" spans="32:34" s="368" customFormat="1" ht="13.9" customHeight="1">
      <c r="AF720" s="367"/>
      <c r="AH720" s="367"/>
    </row>
    <row r="721" spans="32:34" s="368" customFormat="1" ht="13.9" customHeight="1">
      <c r="AF721" s="367"/>
      <c r="AH721" s="367"/>
    </row>
    <row r="722" spans="32:34" s="368" customFormat="1" ht="13.9" customHeight="1">
      <c r="AF722" s="367"/>
      <c r="AH722" s="367"/>
    </row>
    <row r="723" spans="32:34" s="368" customFormat="1" ht="13.9" customHeight="1">
      <c r="AF723" s="367"/>
      <c r="AH723" s="367"/>
    </row>
    <row r="724" spans="32:34" s="368" customFormat="1" ht="13.9" customHeight="1">
      <c r="AF724" s="367"/>
      <c r="AH724" s="367"/>
    </row>
    <row r="725" spans="32:34" s="368" customFormat="1" ht="13.9" customHeight="1">
      <c r="AF725" s="367"/>
      <c r="AH725" s="367"/>
    </row>
    <row r="726" spans="32:34" s="368" customFormat="1" ht="13.9" customHeight="1">
      <c r="AF726" s="367"/>
      <c r="AH726" s="367"/>
    </row>
    <row r="727" spans="32:34" s="368" customFormat="1" ht="13.9" customHeight="1">
      <c r="AF727" s="367"/>
      <c r="AH727" s="367"/>
    </row>
    <row r="728" spans="32:34" s="368" customFormat="1" ht="13.9" customHeight="1">
      <c r="AF728" s="367"/>
      <c r="AH728" s="367"/>
    </row>
    <row r="729" spans="32:34" s="368" customFormat="1" ht="13.9" customHeight="1">
      <c r="AF729" s="367"/>
      <c r="AH729" s="367"/>
    </row>
    <row r="730" spans="32:34" s="368" customFormat="1" ht="13.9" customHeight="1">
      <c r="AF730" s="367"/>
      <c r="AH730" s="367"/>
    </row>
    <row r="731" spans="32:34" s="368" customFormat="1" ht="13.9" customHeight="1">
      <c r="AF731" s="367"/>
      <c r="AH731" s="367"/>
    </row>
    <row r="732" spans="32:34" s="368" customFormat="1" ht="13.9" customHeight="1">
      <c r="AF732" s="367"/>
      <c r="AH732" s="367"/>
    </row>
    <row r="733" spans="32:34" s="368" customFormat="1" ht="13.9" customHeight="1">
      <c r="AF733" s="367"/>
      <c r="AH733" s="367"/>
    </row>
    <row r="734" spans="32:34" s="368" customFormat="1" ht="13.9" customHeight="1">
      <c r="AF734" s="367"/>
      <c r="AH734" s="367"/>
    </row>
    <row r="735" spans="32:34" s="368" customFormat="1" ht="13.9" customHeight="1">
      <c r="AF735" s="367"/>
      <c r="AH735" s="367"/>
    </row>
    <row r="736" spans="32:34" s="368" customFormat="1" ht="13.9" customHeight="1">
      <c r="AF736" s="367"/>
      <c r="AH736" s="367"/>
    </row>
    <row r="737" spans="32:34" s="368" customFormat="1" ht="13.9" customHeight="1">
      <c r="AF737" s="367"/>
      <c r="AH737" s="367"/>
    </row>
    <row r="738" spans="32:34" s="368" customFormat="1" ht="13.9" customHeight="1">
      <c r="AF738" s="367"/>
      <c r="AH738" s="367"/>
    </row>
    <row r="739" spans="32:34" s="368" customFormat="1" ht="13.9" customHeight="1">
      <c r="AF739" s="367"/>
      <c r="AH739" s="367"/>
    </row>
    <row r="740" spans="32:34" s="368" customFormat="1" ht="13.9" customHeight="1">
      <c r="AF740" s="367"/>
      <c r="AH740" s="367"/>
    </row>
    <row r="741" spans="32:34" s="368" customFormat="1" ht="13.9" customHeight="1">
      <c r="AF741" s="367"/>
      <c r="AH741" s="367"/>
    </row>
    <row r="742" spans="32:34" s="368" customFormat="1" ht="13.9" customHeight="1">
      <c r="AF742" s="367"/>
      <c r="AH742" s="367"/>
    </row>
    <row r="743" spans="32:34" s="368" customFormat="1" ht="13.9" customHeight="1">
      <c r="AF743" s="367"/>
      <c r="AH743" s="367"/>
    </row>
    <row r="744" spans="32:34" s="368" customFormat="1" ht="13.9" customHeight="1">
      <c r="AF744" s="367"/>
      <c r="AH744" s="367"/>
    </row>
    <row r="745" spans="32:34" s="368" customFormat="1" ht="13.9" customHeight="1">
      <c r="AF745" s="367"/>
      <c r="AH745" s="367"/>
    </row>
    <row r="746" spans="32:34" s="368" customFormat="1" ht="13.9" customHeight="1">
      <c r="AF746" s="367"/>
      <c r="AH746" s="367"/>
    </row>
    <row r="747" spans="32:34" s="368" customFormat="1" ht="13.9" customHeight="1">
      <c r="AF747" s="367"/>
      <c r="AH747" s="367"/>
    </row>
    <row r="748" spans="32:34" s="368" customFormat="1" ht="13.9" customHeight="1">
      <c r="AF748" s="367"/>
      <c r="AH748" s="367"/>
    </row>
    <row r="749" spans="32:34" s="368" customFormat="1" ht="13.9" customHeight="1">
      <c r="AF749" s="367"/>
      <c r="AH749" s="367"/>
    </row>
    <row r="750" spans="32:34" s="368" customFormat="1" ht="13.9" customHeight="1">
      <c r="AF750" s="367"/>
      <c r="AH750" s="367"/>
    </row>
    <row r="751" spans="32:34" s="368" customFormat="1" ht="13.9" customHeight="1">
      <c r="AF751" s="367"/>
      <c r="AH751" s="367"/>
    </row>
    <row r="752" spans="32:34" s="368" customFormat="1" ht="13.9" customHeight="1">
      <c r="AF752" s="367"/>
      <c r="AH752" s="367"/>
    </row>
    <row r="753" spans="32:34" s="368" customFormat="1" ht="13.9" customHeight="1">
      <c r="AF753" s="367"/>
      <c r="AH753" s="367"/>
    </row>
    <row r="754" spans="32:34" s="368" customFormat="1" ht="13.9" customHeight="1">
      <c r="AF754" s="367"/>
      <c r="AH754" s="367"/>
    </row>
    <row r="755" spans="32:34" s="368" customFormat="1" ht="13.9" customHeight="1">
      <c r="AF755" s="367"/>
      <c r="AH755" s="367"/>
    </row>
    <row r="756" spans="32:34" s="368" customFormat="1" ht="13.9" customHeight="1">
      <c r="AF756" s="367"/>
      <c r="AH756" s="367"/>
    </row>
    <row r="757" spans="32:34" s="368" customFormat="1" ht="13.9" customHeight="1">
      <c r="AF757" s="367"/>
      <c r="AH757" s="367"/>
    </row>
    <row r="758" spans="32:34" s="368" customFormat="1" ht="13.9" customHeight="1">
      <c r="AF758" s="367"/>
      <c r="AH758" s="367"/>
    </row>
    <row r="759" spans="32:34" s="368" customFormat="1" ht="13.9" customHeight="1">
      <c r="AF759" s="367"/>
      <c r="AH759" s="367"/>
    </row>
    <row r="760" spans="32:34" s="368" customFormat="1" ht="13.9" customHeight="1">
      <c r="AF760" s="367"/>
      <c r="AH760" s="367"/>
    </row>
    <row r="761" spans="32:34" s="368" customFormat="1" ht="13.9" customHeight="1">
      <c r="AF761" s="367"/>
      <c r="AH761" s="367"/>
    </row>
    <row r="762" spans="32:34" s="368" customFormat="1" ht="13.9" customHeight="1">
      <c r="AF762" s="367"/>
      <c r="AH762" s="367"/>
    </row>
    <row r="763" spans="32:34" s="368" customFormat="1" ht="13.9" customHeight="1">
      <c r="AF763" s="367"/>
      <c r="AH763" s="367"/>
    </row>
    <row r="764" spans="32:34" s="368" customFormat="1" ht="13.9" customHeight="1">
      <c r="AF764" s="367"/>
      <c r="AH764" s="367"/>
    </row>
    <row r="765" spans="32:34" s="368" customFormat="1" ht="13.9" customHeight="1">
      <c r="AF765" s="367"/>
      <c r="AH765" s="367"/>
    </row>
    <row r="766" spans="32:34" s="368" customFormat="1" ht="13.9" customHeight="1">
      <c r="AF766" s="367"/>
      <c r="AH766" s="367"/>
    </row>
    <row r="767" spans="32:34" s="368" customFormat="1" ht="13.9" customHeight="1">
      <c r="AF767" s="367"/>
      <c r="AH767" s="367"/>
    </row>
    <row r="768" spans="32:34" s="368" customFormat="1" ht="13.9" customHeight="1">
      <c r="AF768" s="367"/>
      <c r="AH768" s="367"/>
    </row>
    <row r="769" spans="32:34" s="368" customFormat="1" ht="13.9" customHeight="1">
      <c r="AF769" s="367"/>
      <c r="AH769" s="367"/>
    </row>
    <row r="770" spans="32:34" s="368" customFormat="1" ht="13.9" customHeight="1">
      <c r="AF770" s="367"/>
      <c r="AH770" s="367"/>
    </row>
    <row r="771" spans="32:34" s="368" customFormat="1" ht="13.9" customHeight="1">
      <c r="AF771" s="367"/>
      <c r="AH771" s="367"/>
    </row>
    <row r="772" spans="32:34" s="368" customFormat="1" ht="13.9" customHeight="1">
      <c r="AF772" s="367"/>
      <c r="AH772" s="367"/>
    </row>
    <row r="773" spans="32:34" s="368" customFormat="1" ht="13.9" customHeight="1">
      <c r="AF773" s="367"/>
      <c r="AH773" s="367"/>
    </row>
    <row r="774" spans="32:34" s="368" customFormat="1" ht="13.9" customHeight="1">
      <c r="AF774" s="367"/>
      <c r="AH774" s="367"/>
    </row>
    <row r="775" spans="32:34" s="368" customFormat="1" ht="13.9" customHeight="1">
      <c r="AF775" s="367"/>
      <c r="AH775" s="367"/>
    </row>
    <row r="776" spans="32:34" s="368" customFormat="1" ht="13.9" customHeight="1">
      <c r="AF776" s="367"/>
      <c r="AH776" s="367"/>
    </row>
    <row r="777" spans="32:34" s="368" customFormat="1" ht="13.9" customHeight="1">
      <c r="AF777" s="367"/>
      <c r="AH777" s="367"/>
    </row>
    <row r="778" spans="32:34" s="368" customFormat="1" ht="13.9" customHeight="1">
      <c r="AF778" s="367"/>
      <c r="AH778" s="367"/>
    </row>
    <row r="779" spans="32:34" s="368" customFormat="1" ht="13.9" customHeight="1">
      <c r="AF779" s="367"/>
      <c r="AH779" s="367"/>
    </row>
    <row r="780" spans="32:34" s="368" customFormat="1" ht="13.9" customHeight="1">
      <c r="AF780" s="367"/>
      <c r="AH780" s="367"/>
    </row>
    <row r="781" spans="32:34" s="368" customFormat="1" ht="13.9" customHeight="1">
      <c r="AF781" s="367"/>
      <c r="AH781" s="367"/>
    </row>
    <row r="782" spans="32:34" s="368" customFormat="1" ht="13.9" customHeight="1">
      <c r="AF782" s="367"/>
      <c r="AH782" s="367"/>
    </row>
    <row r="783" spans="32:34" s="368" customFormat="1" ht="13.9" customHeight="1">
      <c r="AF783" s="367"/>
      <c r="AH783" s="367"/>
    </row>
    <row r="784" spans="32:34" s="368" customFormat="1" ht="13.9" customHeight="1">
      <c r="AF784" s="367"/>
      <c r="AH784" s="367"/>
    </row>
    <row r="785" spans="32:34" s="368" customFormat="1" ht="13.9" customHeight="1">
      <c r="AF785" s="367"/>
      <c r="AH785" s="367"/>
    </row>
    <row r="786" spans="32:34" s="368" customFormat="1" ht="13.9" customHeight="1">
      <c r="AF786" s="367"/>
      <c r="AH786" s="367"/>
    </row>
    <row r="787" spans="32:34" s="368" customFormat="1" ht="13.9" customHeight="1">
      <c r="AF787" s="367"/>
      <c r="AH787" s="367"/>
    </row>
    <row r="788" spans="32:34" s="368" customFormat="1" ht="13.9" customHeight="1">
      <c r="AF788" s="367"/>
      <c r="AH788" s="367"/>
    </row>
    <row r="789" spans="32:34" s="368" customFormat="1" ht="13.9" customHeight="1">
      <c r="AF789" s="367"/>
      <c r="AH789" s="367"/>
    </row>
    <row r="790" spans="32:34" s="368" customFormat="1" ht="13.9" customHeight="1">
      <c r="AF790" s="367"/>
      <c r="AH790" s="367"/>
    </row>
    <row r="791" spans="32:34" s="368" customFormat="1" ht="13.9" customHeight="1">
      <c r="AF791" s="367"/>
      <c r="AH791" s="367"/>
    </row>
    <row r="792" spans="32:34" s="368" customFormat="1" ht="13.9" customHeight="1">
      <c r="AF792" s="367"/>
      <c r="AH792" s="367"/>
    </row>
    <row r="793" spans="32:34" s="368" customFormat="1" ht="13.9" customHeight="1">
      <c r="AF793" s="367"/>
      <c r="AH793" s="367"/>
    </row>
    <row r="794" spans="32:34" s="368" customFormat="1" ht="13.9" customHeight="1">
      <c r="AF794" s="367"/>
      <c r="AH794" s="367"/>
    </row>
    <row r="795" spans="32:34" s="368" customFormat="1" ht="13.9" customHeight="1">
      <c r="AF795" s="367"/>
      <c r="AH795" s="367"/>
    </row>
    <row r="796" spans="32:34" s="368" customFormat="1" ht="13.9" customHeight="1">
      <c r="AF796" s="367"/>
      <c r="AH796" s="367"/>
    </row>
    <row r="797" spans="32:34" s="368" customFormat="1" ht="13.9" customHeight="1">
      <c r="AF797" s="367"/>
      <c r="AH797" s="367"/>
    </row>
    <row r="798" spans="32:34" s="368" customFormat="1" ht="13.9" customHeight="1">
      <c r="AF798" s="367"/>
      <c r="AH798" s="367"/>
    </row>
    <row r="799" spans="32:34" s="368" customFormat="1" ht="13.9" customHeight="1">
      <c r="AF799" s="367"/>
      <c r="AH799" s="367"/>
    </row>
    <row r="800" spans="32:34" s="368" customFormat="1" ht="13.9" customHeight="1">
      <c r="AF800" s="367"/>
      <c r="AH800" s="367"/>
    </row>
    <row r="801" spans="32:34" s="368" customFormat="1" ht="13.9" customHeight="1">
      <c r="AF801" s="367"/>
      <c r="AH801" s="367"/>
    </row>
    <row r="802" spans="32:34" s="368" customFormat="1" ht="13.9" customHeight="1">
      <c r="AF802" s="367"/>
      <c r="AH802" s="367"/>
    </row>
    <row r="803" spans="32:34" s="368" customFormat="1" ht="13.9" customHeight="1">
      <c r="AF803" s="367"/>
      <c r="AH803" s="367"/>
    </row>
    <row r="804" spans="32:34" s="368" customFormat="1" ht="13.9" customHeight="1">
      <c r="AF804" s="367"/>
      <c r="AH804" s="367"/>
    </row>
    <row r="805" spans="32:34" s="368" customFormat="1" ht="13.9" customHeight="1">
      <c r="AF805" s="367"/>
      <c r="AH805" s="367"/>
    </row>
    <row r="806" spans="32:34" s="368" customFormat="1" ht="13.9" customHeight="1">
      <c r="AF806" s="367"/>
      <c r="AH806" s="367"/>
    </row>
    <row r="807" spans="32:34" s="368" customFormat="1" ht="13.9" customHeight="1">
      <c r="AF807" s="367"/>
      <c r="AH807" s="367"/>
    </row>
    <row r="808" spans="32:34" s="368" customFormat="1" ht="13.9" customHeight="1">
      <c r="AF808" s="367"/>
      <c r="AH808" s="367"/>
    </row>
    <row r="809" spans="32:34" s="368" customFormat="1" ht="13.9" customHeight="1">
      <c r="AF809" s="367"/>
      <c r="AH809" s="367"/>
    </row>
    <row r="810" spans="32:34" s="368" customFormat="1" ht="13.9" customHeight="1">
      <c r="AF810" s="367"/>
      <c r="AH810" s="367"/>
    </row>
    <row r="811" spans="32:34" s="368" customFormat="1" ht="13.9" customHeight="1">
      <c r="AF811" s="367"/>
      <c r="AH811" s="367"/>
    </row>
    <row r="812" spans="32:34" s="368" customFormat="1" ht="13.9" customHeight="1">
      <c r="AF812" s="367"/>
      <c r="AH812" s="367"/>
    </row>
    <row r="813" spans="32:34" s="368" customFormat="1" ht="13.9" customHeight="1">
      <c r="AF813" s="367"/>
      <c r="AH813" s="367"/>
    </row>
    <row r="814" spans="32:34" s="368" customFormat="1" ht="13.9" customHeight="1">
      <c r="AF814" s="367"/>
      <c r="AH814" s="367"/>
    </row>
    <row r="815" spans="32:34" s="368" customFormat="1" ht="13.9" customHeight="1">
      <c r="AF815" s="367"/>
      <c r="AH815" s="367"/>
    </row>
    <row r="816" spans="32:34" s="368" customFormat="1" ht="13.9" customHeight="1">
      <c r="AF816" s="367"/>
      <c r="AH816" s="367"/>
    </row>
    <row r="817" spans="32:34" s="368" customFormat="1" ht="13.9" customHeight="1">
      <c r="AF817" s="367"/>
      <c r="AH817" s="367"/>
    </row>
    <row r="818" spans="32:34" s="368" customFormat="1" ht="13.9" customHeight="1">
      <c r="AF818" s="367"/>
      <c r="AH818" s="367"/>
    </row>
    <row r="819" spans="32:34" s="368" customFormat="1" ht="13.9" customHeight="1">
      <c r="AF819" s="367"/>
      <c r="AH819" s="367"/>
    </row>
    <row r="820" spans="32:34" s="368" customFormat="1" ht="13.9" customHeight="1">
      <c r="AF820" s="367"/>
      <c r="AH820" s="367"/>
    </row>
    <row r="821" spans="32:34" s="368" customFormat="1" ht="13.9" customHeight="1">
      <c r="AF821" s="367"/>
      <c r="AH821" s="367"/>
    </row>
    <row r="822" spans="32:34" s="368" customFormat="1" ht="13.9" customHeight="1">
      <c r="AF822" s="367"/>
      <c r="AH822" s="367"/>
    </row>
    <row r="823" spans="32:34" s="368" customFormat="1" ht="13.9" customHeight="1">
      <c r="AF823" s="367"/>
      <c r="AH823" s="367"/>
    </row>
    <row r="824" spans="32:34" s="368" customFormat="1" ht="13.9" customHeight="1">
      <c r="AF824" s="367"/>
      <c r="AH824" s="367"/>
    </row>
    <row r="825" spans="32:34" s="368" customFormat="1" ht="13.9" customHeight="1">
      <c r="AF825" s="367"/>
      <c r="AH825" s="367"/>
    </row>
    <row r="826" spans="32:34" s="368" customFormat="1" ht="13.9" customHeight="1">
      <c r="AF826" s="367"/>
      <c r="AH826" s="367"/>
    </row>
    <row r="827" spans="32:34" s="368" customFormat="1" ht="13.9" customHeight="1">
      <c r="AF827" s="367"/>
      <c r="AH827" s="367"/>
    </row>
    <row r="828" spans="32:34" s="368" customFormat="1" ht="13.9" customHeight="1">
      <c r="AF828" s="367"/>
      <c r="AH828" s="367"/>
    </row>
    <row r="829" spans="32:34" s="368" customFormat="1" ht="13.9" customHeight="1">
      <c r="AF829" s="367"/>
      <c r="AH829" s="367"/>
    </row>
    <row r="830" spans="32:34" s="368" customFormat="1" ht="13.9" customHeight="1">
      <c r="AF830" s="367"/>
      <c r="AH830" s="367"/>
    </row>
    <row r="831" spans="32:34" s="368" customFormat="1" ht="13.9" customHeight="1">
      <c r="AF831" s="367"/>
      <c r="AH831" s="367"/>
    </row>
    <row r="832" spans="32:34" s="368" customFormat="1" ht="13.9" customHeight="1">
      <c r="AF832" s="367"/>
      <c r="AH832" s="367"/>
    </row>
    <row r="833" spans="32:34" s="368" customFormat="1" ht="13.9" customHeight="1">
      <c r="AF833" s="367"/>
      <c r="AH833" s="367"/>
    </row>
    <row r="834" spans="32:34" s="368" customFormat="1" ht="13.9" customHeight="1">
      <c r="AF834" s="367"/>
      <c r="AH834" s="367"/>
    </row>
    <row r="835" spans="32:34" s="368" customFormat="1" ht="13.9" customHeight="1">
      <c r="AF835" s="367"/>
      <c r="AH835" s="367"/>
    </row>
    <row r="836" spans="32:34" s="368" customFormat="1" ht="13.9" customHeight="1">
      <c r="AF836" s="367"/>
      <c r="AH836" s="367"/>
    </row>
    <row r="837" spans="32:34" s="368" customFormat="1" ht="13.9" customHeight="1">
      <c r="AF837" s="367"/>
      <c r="AH837" s="367"/>
    </row>
    <row r="838" spans="32:34" s="368" customFormat="1" ht="13.9" customHeight="1">
      <c r="AF838" s="367"/>
      <c r="AH838" s="367"/>
    </row>
    <row r="839" spans="32:34" s="368" customFormat="1" ht="13.9" customHeight="1">
      <c r="AF839" s="367"/>
      <c r="AH839" s="367"/>
    </row>
    <row r="840" spans="32:34" s="368" customFormat="1" ht="13.9" customHeight="1">
      <c r="AF840" s="367"/>
      <c r="AH840" s="367"/>
    </row>
    <row r="841" spans="32:34" s="368" customFormat="1" ht="13.9" customHeight="1">
      <c r="AF841" s="367"/>
      <c r="AH841" s="367"/>
    </row>
    <row r="842" spans="32:34" s="368" customFormat="1" ht="13.9" customHeight="1">
      <c r="AF842" s="367"/>
      <c r="AH842" s="367"/>
    </row>
    <row r="843" spans="32:34" s="368" customFormat="1" ht="13.9" customHeight="1">
      <c r="AF843" s="367"/>
      <c r="AH843" s="367"/>
    </row>
    <row r="844" spans="32:34" s="368" customFormat="1" ht="13.9" customHeight="1">
      <c r="AF844" s="367"/>
      <c r="AH844" s="367"/>
    </row>
    <row r="845" spans="32:34" s="368" customFormat="1" ht="13.9" customHeight="1">
      <c r="AF845" s="367"/>
      <c r="AH845" s="367"/>
    </row>
    <row r="846" spans="32:34" s="368" customFormat="1" ht="13.9" customHeight="1">
      <c r="AF846" s="367"/>
      <c r="AH846" s="367"/>
    </row>
    <row r="847" spans="32:34" s="368" customFormat="1" ht="13.9" customHeight="1">
      <c r="AF847" s="367"/>
      <c r="AH847" s="367"/>
    </row>
    <row r="848" spans="32:34" s="368" customFormat="1" ht="13.9" customHeight="1">
      <c r="AF848" s="367"/>
      <c r="AH848" s="367"/>
    </row>
    <row r="849" spans="32:34" s="368" customFormat="1" ht="13.9" customHeight="1">
      <c r="AF849" s="367"/>
      <c r="AH849" s="367"/>
    </row>
    <row r="850" spans="32:34" s="368" customFormat="1" ht="13.9" customHeight="1">
      <c r="AF850" s="367"/>
      <c r="AH850" s="367"/>
    </row>
    <row r="851" spans="32:34" s="368" customFormat="1" ht="13.9" customHeight="1">
      <c r="AF851" s="367"/>
      <c r="AH851" s="367"/>
    </row>
    <row r="852" spans="32:34" s="368" customFormat="1" ht="13.9" customHeight="1">
      <c r="AF852" s="367"/>
      <c r="AH852" s="367"/>
    </row>
    <row r="853" spans="32:34" s="368" customFormat="1" ht="13.9" customHeight="1">
      <c r="AF853" s="367"/>
      <c r="AH853" s="367"/>
    </row>
    <row r="854" spans="32:34" s="368" customFormat="1" ht="13.9" customHeight="1">
      <c r="AF854" s="367"/>
      <c r="AH854" s="367"/>
    </row>
    <row r="855" spans="32:34" s="368" customFormat="1" ht="13.9" customHeight="1">
      <c r="AF855" s="367"/>
      <c r="AH855" s="367"/>
    </row>
    <row r="856" spans="32:34" s="368" customFormat="1" ht="13.9" customHeight="1">
      <c r="AF856" s="367"/>
      <c r="AH856" s="367"/>
    </row>
    <row r="857" spans="32:34" s="368" customFormat="1" ht="13.9" customHeight="1">
      <c r="AF857" s="367"/>
      <c r="AH857" s="367"/>
    </row>
    <row r="858" spans="32:34" s="368" customFormat="1" ht="13.9" customHeight="1">
      <c r="AF858" s="367"/>
      <c r="AH858" s="367"/>
    </row>
    <row r="859" spans="32:34" s="368" customFormat="1" ht="13.9" customHeight="1">
      <c r="AF859" s="367"/>
      <c r="AH859" s="367"/>
    </row>
    <row r="860" spans="32:34" s="368" customFormat="1" ht="13.9" customHeight="1">
      <c r="AF860" s="367"/>
      <c r="AH860" s="367"/>
    </row>
    <row r="861" spans="32:34" s="368" customFormat="1" ht="13.9" customHeight="1">
      <c r="AF861" s="367"/>
      <c r="AH861" s="367"/>
    </row>
    <row r="862" spans="32:34" s="368" customFormat="1" ht="13.9" customHeight="1">
      <c r="AF862" s="367"/>
      <c r="AH862" s="367"/>
    </row>
    <row r="863" spans="32:34" s="368" customFormat="1" ht="13.9" customHeight="1">
      <c r="AF863" s="367"/>
      <c r="AH863" s="367"/>
    </row>
    <row r="864" spans="32:34" s="368" customFormat="1" ht="13.9" customHeight="1">
      <c r="AF864" s="367"/>
      <c r="AH864" s="367"/>
    </row>
    <row r="865" spans="32:34" s="368" customFormat="1" ht="13.9" customHeight="1">
      <c r="AF865" s="367"/>
      <c r="AH865" s="367"/>
    </row>
    <row r="866" spans="32:34" s="368" customFormat="1" ht="13.9" customHeight="1">
      <c r="AF866" s="367"/>
      <c r="AH866" s="367"/>
    </row>
    <row r="867" spans="32:34" s="368" customFormat="1" ht="13.9" customHeight="1">
      <c r="AF867" s="367"/>
      <c r="AH867" s="367"/>
    </row>
    <row r="868" spans="32:34" s="368" customFormat="1" ht="13.9" customHeight="1">
      <c r="AF868" s="367"/>
      <c r="AH868" s="367"/>
    </row>
    <row r="869" spans="32:34" s="368" customFormat="1" ht="13.9" customHeight="1">
      <c r="AF869" s="367"/>
      <c r="AH869" s="367"/>
    </row>
    <row r="870" spans="32:34" s="368" customFormat="1" ht="13.9" customHeight="1">
      <c r="AF870" s="367"/>
      <c r="AH870" s="367"/>
    </row>
    <row r="871" spans="32:34" s="368" customFormat="1" ht="13.9" customHeight="1">
      <c r="AF871" s="367"/>
      <c r="AH871" s="367"/>
    </row>
    <row r="872" spans="32:34" s="368" customFormat="1" ht="13.9" customHeight="1">
      <c r="AF872" s="367"/>
      <c r="AH872" s="367"/>
    </row>
    <row r="873" spans="32:34" s="368" customFormat="1" ht="13.9" customHeight="1">
      <c r="AF873" s="367"/>
      <c r="AH873" s="367"/>
    </row>
    <row r="874" spans="32:34" s="368" customFormat="1" ht="13.9" customHeight="1">
      <c r="AF874" s="367"/>
      <c r="AH874" s="367"/>
    </row>
    <row r="875" spans="32:34" s="368" customFormat="1" ht="13.9" customHeight="1">
      <c r="AF875" s="367"/>
      <c r="AH875" s="367"/>
    </row>
    <row r="876" spans="32:34" s="368" customFormat="1" ht="13.9" customHeight="1">
      <c r="AF876" s="367"/>
      <c r="AH876" s="367"/>
    </row>
    <row r="877" spans="32:34" s="368" customFormat="1" ht="13.9" customHeight="1">
      <c r="AF877" s="367"/>
      <c r="AH877" s="367"/>
    </row>
    <row r="878" spans="32:34" s="368" customFormat="1" ht="13.9" customHeight="1">
      <c r="AF878" s="367"/>
      <c r="AH878" s="367"/>
    </row>
    <row r="879" spans="32:34" s="368" customFormat="1" ht="13.9" customHeight="1">
      <c r="AF879" s="367"/>
      <c r="AH879" s="367"/>
    </row>
    <row r="880" spans="32:34" s="368" customFormat="1" ht="13.9" customHeight="1">
      <c r="AF880" s="367"/>
      <c r="AH880" s="367"/>
    </row>
    <row r="881" spans="32:34" s="368" customFormat="1" ht="13.9" customHeight="1">
      <c r="AF881" s="367"/>
      <c r="AH881" s="367"/>
    </row>
    <row r="882" spans="32:34" s="368" customFormat="1" ht="13.9" customHeight="1">
      <c r="AF882" s="367"/>
      <c r="AH882" s="367"/>
    </row>
    <row r="883" spans="32:34" s="368" customFormat="1" ht="13.9" customHeight="1">
      <c r="AF883" s="367"/>
      <c r="AH883" s="367"/>
    </row>
    <row r="884" spans="32:34" s="368" customFormat="1" ht="13.9" customHeight="1">
      <c r="AF884" s="367"/>
      <c r="AH884" s="367"/>
    </row>
    <row r="885" spans="32:34" s="368" customFormat="1" ht="13.9" customHeight="1">
      <c r="AF885" s="367"/>
      <c r="AH885" s="367"/>
    </row>
    <row r="886" spans="32:34" s="368" customFormat="1" ht="13.9" customHeight="1">
      <c r="AF886" s="367"/>
      <c r="AH886" s="367"/>
    </row>
    <row r="887" spans="32:34" s="368" customFormat="1" ht="13.9" customHeight="1">
      <c r="AF887" s="367"/>
      <c r="AH887" s="367"/>
    </row>
    <row r="888" spans="32:34" s="368" customFormat="1" ht="13.9" customHeight="1">
      <c r="AF888" s="367"/>
      <c r="AH888" s="367"/>
    </row>
    <row r="889" spans="32:34" s="368" customFormat="1" ht="13.9" customHeight="1">
      <c r="AF889" s="367"/>
      <c r="AH889" s="367"/>
    </row>
    <row r="890" spans="32:34" s="368" customFormat="1" ht="13.9" customHeight="1">
      <c r="AF890" s="367"/>
      <c r="AH890" s="367"/>
    </row>
    <row r="891" spans="32:34" s="368" customFormat="1" ht="13.9" customHeight="1">
      <c r="AF891" s="367"/>
      <c r="AH891" s="367"/>
    </row>
    <row r="892" spans="32:34" s="368" customFormat="1" ht="13.9" customHeight="1">
      <c r="AF892" s="367"/>
      <c r="AH892" s="367"/>
    </row>
    <row r="893" spans="32:34" s="368" customFormat="1" ht="13.9" customHeight="1">
      <c r="AF893" s="367"/>
      <c r="AH893" s="367"/>
    </row>
    <row r="894" spans="32:34" s="368" customFormat="1" ht="13.9" customHeight="1">
      <c r="AF894" s="367"/>
      <c r="AH894" s="367"/>
    </row>
    <row r="895" spans="32:34" s="368" customFormat="1" ht="13.9" customHeight="1">
      <c r="AF895" s="367"/>
      <c r="AH895" s="367"/>
    </row>
    <row r="896" spans="32:34" s="368" customFormat="1" ht="13.9" customHeight="1">
      <c r="AF896" s="367"/>
      <c r="AH896" s="367"/>
    </row>
    <row r="897" spans="32:34" s="368" customFormat="1" ht="13.9" customHeight="1">
      <c r="AF897" s="367"/>
      <c r="AH897" s="367"/>
    </row>
    <row r="898" spans="32:34" s="368" customFormat="1" ht="13.9" customHeight="1">
      <c r="AF898" s="367"/>
      <c r="AH898" s="367"/>
    </row>
    <row r="899" spans="32:34" s="368" customFormat="1" ht="13.9" customHeight="1">
      <c r="AF899" s="367"/>
      <c r="AH899" s="367"/>
    </row>
    <row r="900" spans="32:34" s="368" customFormat="1" ht="13.9" customHeight="1">
      <c r="AF900" s="367"/>
      <c r="AH900" s="367"/>
    </row>
    <row r="901" spans="32:34" s="368" customFormat="1" ht="13.9" customHeight="1">
      <c r="AF901" s="367"/>
      <c r="AH901" s="367"/>
    </row>
    <row r="902" spans="32:34" s="368" customFormat="1" ht="13.9" customHeight="1">
      <c r="AF902" s="367"/>
      <c r="AH902" s="367"/>
    </row>
    <row r="903" spans="32:34" s="368" customFormat="1" ht="13.9" customHeight="1">
      <c r="AF903" s="367"/>
      <c r="AH903" s="367"/>
    </row>
    <row r="904" spans="32:34" s="368" customFormat="1" ht="13.9" customHeight="1">
      <c r="AF904" s="367"/>
      <c r="AH904" s="367"/>
    </row>
    <row r="905" spans="32:34" s="368" customFormat="1" ht="13.9" customHeight="1">
      <c r="AF905" s="367"/>
      <c r="AH905" s="367"/>
    </row>
    <row r="906" spans="32:34" s="368" customFormat="1" ht="13.9" customHeight="1">
      <c r="AF906" s="367"/>
      <c r="AH906" s="367"/>
    </row>
    <row r="907" spans="32:34" s="368" customFormat="1" ht="13.9" customHeight="1">
      <c r="AF907" s="367"/>
      <c r="AH907" s="367"/>
    </row>
    <row r="908" spans="32:34" s="368" customFormat="1" ht="13.9" customHeight="1">
      <c r="AF908" s="367"/>
      <c r="AH908" s="367"/>
    </row>
    <row r="909" spans="32:34" s="368" customFormat="1" ht="13.9" customHeight="1">
      <c r="AF909" s="367"/>
      <c r="AH909" s="367"/>
    </row>
    <row r="910" spans="32:34" s="368" customFormat="1" ht="13.9" customHeight="1">
      <c r="AF910" s="367"/>
      <c r="AH910" s="367"/>
    </row>
    <row r="911" spans="32:34" s="368" customFormat="1" ht="13.9" customHeight="1">
      <c r="AF911" s="367"/>
      <c r="AH911" s="367"/>
    </row>
    <row r="912" spans="32:34" s="368" customFormat="1" ht="13.9" customHeight="1">
      <c r="AF912" s="367"/>
      <c r="AH912" s="367"/>
    </row>
    <row r="913" spans="32:34" s="368" customFormat="1" ht="13.9" customHeight="1">
      <c r="AF913" s="367"/>
      <c r="AH913" s="367"/>
    </row>
    <row r="914" spans="32:34" s="368" customFormat="1" ht="13.9" customHeight="1">
      <c r="AF914" s="367"/>
      <c r="AH914" s="367"/>
    </row>
    <row r="915" spans="32:34" s="368" customFormat="1" ht="13.9" customHeight="1">
      <c r="AF915" s="367"/>
      <c r="AH915" s="367"/>
    </row>
    <row r="916" spans="32:34" s="368" customFormat="1" ht="13.9" customHeight="1">
      <c r="AF916" s="367"/>
      <c r="AH916" s="367"/>
    </row>
    <row r="917" spans="32:34" s="368" customFormat="1" ht="13.9" customHeight="1">
      <c r="AF917" s="367"/>
      <c r="AH917" s="367"/>
    </row>
    <row r="918" spans="32:34" s="368" customFormat="1" ht="13.9" customHeight="1">
      <c r="AF918" s="367"/>
      <c r="AH918" s="367"/>
    </row>
    <row r="919" spans="32:34" s="368" customFormat="1" ht="13.9" customHeight="1">
      <c r="AF919" s="367"/>
      <c r="AH919" s="367"/>
    </row>
    <row r="920" spans="32:34" s="368" customFormat="1" ht="13.9" customHeight="1">
      <c r="AF920" s="367"/>
      <c r="AH920" s="367"/>
    </row>
    <row r="921" spans="32:34" s="368" customFormat="1" ht="13.9" customHeight="1">
      <c r="AF921" s="367"/>
      <c r="AH921" s="367"/>
    </row>
    <row r="922" spans="32:34" s="368" customFormat="1" ht="13.9" customHeight="1">
      <c r="AF922" s="367"/>
      <c r="AH922" s="367"/>
    </row>
    <row r="923" spans="32:34" s="368" customFormat="1" ht="13.9" customHeight="1">
      <c r="AF923" s="367"/>
      <c r="AH923" s="367"/>
    </row>
    <row r="924" spans="32:34" s="368" customFormat="1" ht="13.9" customHeight="1">
      <c r="AF924" s="367"/>
      <c r="AH924" s="367"/>
    </row>
    <row r="925" spans="32:34" s="368" customFormat="1" ht="13.9" customHeight="1">
      <c r="AF925" s="367"/>
      <c r="AH925" s="367"/>
    </row>
    <row r="926" spans="32:34" s="368" customFormat="1" ht="13.9" customHeight="1">
      <c r="AF926" s="367"/>
      <c r="AH926" s="367"/>
    </row>
    <row r="927" spans="32:34" s="368" customFormat="1" ht="13.9" customHeight="1">
      <c r="AF927" s="367"/>
      <c r="AH927" s="367"/>
    </row>
    <row r="928" spans="32:34" s="368" customFormat="1" ht="13.9" customHeight="1">
      <c r="AF928" s="367"/>
      <c r="AH928" s="367"/>
    </row>
    <row r="929" spans="32:34" s="368" customFormat="1" ht="13.9" customHeight="1">
      <c r="AF929" s="367"/>
      <c r="AH929" s="367"/>
    </row>
    <row r="930" spans="32:34" s="368" customFormat="1" ht="13.9" customHeight="1">
      <c r="AF930" s="367"/>
      <c r="AH930" s="367"/>
    </row>
    <row r="931" spans="32:34" s="368" customFormat="1" ht="13.9" customHeight="1">
      <c r="AF931" s="367"/>
      <c r="AH931" s="367"/>
    </row>
    <row r="932" spans="32:34" s="368" customFormat="1" ht="13.9" customHeight="1">
      <c r="AF932" s="367"/>
      <c r="AH932" s="367"/>
    </row>
    <row r="933" spans="32:34" s="368" customFormat="1" ht="13.9" customHeight="1">
      <c r="AF933" s="367"/>
      <c r="AH933" s="367"/>
    </row>
    <row r="934" spans="32:34" s="368" customFormat="1" ht="13.9" customHeight="1">
      <c r="AF934" s="367"/>
      <c r="AH934" s="367"/>
    </row>
    <row r="935" spans="32:34" s="368" customFormat="1" ht="13.9" customHeight="1">
      <c r="AF935" s="367"/>
      <c r="AH935" s="367"/>
    </row>
    <row r="936" spans="32:34" s="368" customFormat="1" ht="13.9" customHeight="1">
      <c r="AF936" s="367"/>
      <c r="AH936" s="367"/>
    </row>
    <row r="937" spans="32:34" s="368" customFormat="1" ht="13.9" customHeight="1">
      <c r="AF937" s="367"/>
      <c r="AH937" s="367"/>
    </row>
    <row r="938" spans="32:34" s="368" customFormat="1" ht="13.9" customHeight="1">
      <c r="AF938" s="367"/>
      <c r="AH938" s="367"/>
    </row>
    <row r="939" spans="32:34" s="368" customFormat="1" ht="13.9" customHeight="1">
      <c r="AF939" s="367"/>
      <c r="AH939" s="367"/>
    </row>
    <row r="940" spans="32:34" s="368" customFormat="1" ht="13.9" customHeight="1">
      <c r="AF940" s="367"/>
      <c r="AH940" s="367"/>
    </row>
    <row r="941" spans="32:34" s="368" customFormat="1" ht="13.9" customHeight="1">
      <c r="AF941" s="367"/>
      <c r="AH941" s="367"/>
    </row>
    <row r="942" spans="32:34" s="368" customFormat="1" ht="13.9" customHeight="1">
      <c r="AF942" s="367"/>
      <c r="AH942" s="367"/>
    </row>
    <row r="943" spans="32:34" s="368" customFormat="1" ht="13.9" customHeight="1">
      <c r="AF943" s="367"/>
      <c r="AH943" s="367"/>
    </row>
    <row r="944" spans="32:34" s="368" customFormat="1" ht="13.9" customHeight="1">
      <c r="AF944" s="367"/>
      <c r="AH944" s="367"/>
    </row>
    <row r="945" spans="32:34" s="368" customFormat="1" ht="13.9" customHeight="1">
      <c r="AF945" s="367"/>
      <c r="AH945" s="367"/>
    </row>
    <row r="946" spans="32:34" s="368" customFormat="1" ht="13.9" customHeight="1">
      <c r="AF946" s="367"/>
      <c r="AH946" s="367"/>
    </row>
    <row r="947" spans="32:34" s="368" customFormat="1" ht="13.9" customHeight="1">
      <c r="AF947" s="367"/>
      <c r="AH947" s="367"/>
    </row>
    <row r="948" spans="32:34" s="368" customFormat="1" ht="13.9" customHeight="1">
      <c r="AF948" s="367"/>
      <c r="AH948" s="367"/>
    </row>
    <row r="949" spans="32:34" s="368" customFormat="1" ht="13.9" customHeight="1">
      <c r="AF949" s="367"/>
      <c r="AH949" s="367"/>
    </row>
    <row r="950" spans="32:34" s="368" customFormat="1" ht="13.9" customHeight="1">
      <c r="AF950" s="367"/>
      <c r="AH950" s="367"/>
    </row>
    <row r="951" spans="32:34" s="368" customFormat="1" ht="13.9" customHeight="1">
      <c r="AF951" s="367"/>
      <c r="AH951" s="367"/>
    </row>
    <row r="952" spans="32:34" s="368" customFormat="1" ht="13.9" customHeight="1">
      <c r="AF952" s="367"/>
      <c r="AH952" s="367"/>
    </row>
    <row r="953" spans="32:34" s="368" customFormat="1" ht="13.9" customHeight="1">
      <c r="AF953" s="367"/>
      <c r="AH953" s="367"/>
    </row>
    <row r="954" spans="32:34" s="368" customFormat="1" ht="13.9" customHeight="1">
      <c r="AF954" s="367"/>
      <c r="AH954" s="367"/>
    </row>
    <row r="955" spans="32:34" s="368" customFormat="1" ht="13.9" customHeight="1">
      <c r="AF955" s="367"/>
      <c r="AH955" s="367"/>
    </row>
    <row r="956" spans="32:34" s="368" customFormat="1" ht="13.9" customHeight="1">
      <c r="AF956" s="367"/>
      <c r="AH956" s="367"/>
    </row>
    <row r="957" spans="32:34" s="368" customFormat="1" ht="13.9" customHeight="1">
      <c r="AF957" s="367"/>
      <c r="AH957" s="367"/>
    </row>
    <row r="958" spans="32:34" s="368" customFormat="1" ht="13.9" customHeight="1">
      <c r="AF958" s="367"/>
      <c r="AH958" s="367"/>
    </row>
    <row r="959" spans="32:34" s="368" customFormat="1" ht="13.9" customHeight="1">
      <c r="AF959" s="367"/>
      <c r="AH959" s="367"/>
    </row>
    <row r="960" spans="32:34" s="368" customFormat="1" ht="13.9" customHeight="1">
      <c r="AF960" s="367"/>
      <c r="AH960" s="367"/>
    </row>
    <row r="961" spans="32:34" s="368" customFormat="1" ht="13.9" customHeight="1">
      <c r="AF961" s="367"/>
      <c r="AH961" s="367"/>
    </row>
    <row r="962" spans="32:34" s="368" customFormat="1" ht="13.9" customHeight="1">
      <c r="AF962" s="367"/>
      <c r="AH962" s="367"/>
    </row>
    <row r="963" spans="32:34" s="368" customFormat="1" ht="13.9" customHeight="1">
      <c r="AF963" s="367"/>
      <c r="AH963" s="367"/>
    </row>
    <row r="964" spans="32:34" s="368" customFormat="1" ht="13.9" customHeight="1">
      <c r="AF964" s="367"/>
      <c r="AH964" s="367"/>
    </row>
    <row r="965" spans="32:34" s="368" customFormat="1" ht="13.9" customHeight="1">
      <c r="AF965" s="367"/>
      <c r="AH965" s="367"/>
    </row>
    <row r="966" spans="32:34" s="368" customFormat="1" ht="13.9" customHeight="1">
      <c r="AF966" s="367"/>
      <c r="AH966" s="367"/>
    </row>
    <row r="967" spans="32:34" s="368" customFormat="1" ht="13.9" customHeight="1">
      <c r="AF967" s="367"/>
      <c r="AH967" s="367"/>
    </row>
    <row r="968" spans="32:34" s="368" customFormat="1" ht="13.9" customHeight="1">
      <c r="AF968" s="367"/>
      <c r="AH968" s="367"/>
    </row>
    <row r="969" spans="32:34" s="368" customFormat="1" ht="13.9" customHeight="1">
      <c r="AF969" s="367"/>
      <c r="AH969" s="367"/>
    </row>
    <row r="970" spans="32:34" s="368" customFormat="1" ht="13.9" customHeight="1">
      <c r="AF970" s="367"/>
      <c r="AH970" s="367"/>
    </row>
    <row r="971" spans="32:34" s="368" customFormat="1" ht="13.9" customHeight="1">
      <c r="AF971" s="367"/>
      <c r="AH971" s="367"/>
    </row>
    <row r="972" spans="32:34" s="368" customFormat="1" ht="13.9" customHeight="1">
      <c r="AF972" s="367"/>
      <c r="AH972" s="367"/>
    </row>
    <row r="973" spans="32:34" s="368" customFormat="1" ht="13.9" customHeight="1">
      <c r="AF973" s="367"/>
      <c r="AH973" s="367"/>
    </row>
    <row r="974" spans="32:34" s="368" customFormat="1" ht="13.9" customHeight="1">
      <c r="AF974" s="367"/>
      <c r="AH974" s="367"/>
    </row>
    <row r="975" spans="32:34" s="368" customFormat="1" ht="13.9" customHeight="1">
      <c r="AF975" s="367"/>
      <c r="AH975" s="367"/>
    </row>
    <row r="976" spans="32:34" s="368" customFormat="1" ht="13.9" customHeight="1">
      <c r="AF976" s="367"/>
      <c r="AH976" s="367"/>
    </row>
    <row r="977" spans="32:34" s="368" customFormat="1" ht="13.9" customHeight="1">
      <c r="AF977" s="367"/>
      <c r="AH977" s="367"/>
    </row>
    <row r="978" spans="32:34" s="368" customFormat="1" ht="13.9" customHeight="1">
      <c r="AF978" s="367"/>
      <c r="AH978" s="367"/>
    </row>
    <row r="979" spans="32:34" s="368" customFormat="1" ht="13.9" customHeight="1">
      <c r="AF979" s="367"/>
      <c r="AH979" s="367"/>
    </row>
    <row r="980" spans="32:34" s="368" customFormat="1" ht="13.9" customHeight="1">
      <c r="AF980" s="367"/>
      <c r="AH980" s="367"/>
    </row>
    <row r="981" spans="32:34" s="368" customFormat="1" ht="13.9" customHeight="1">
      <c r="AF981" s="367"/>
      <c r="AH981" s="367"/>
    </row>
    <row r="982" spans="32:34" s="368" customFormat="1" ht="13.9" customHeight="1">
      <c r="AF982" s="367"/>
      <c r="AH982" s="367"/>
    </row>
    <row r="983" spans="32:34" s="368" customFormat="1" ht="13.9" customHeight="1">
      <c r="AF983" s="367"/>
      <c r="AH983" s="367"/>
    </row>
    <row r="984" spans="32:34" s="368" customFormat="1" ht="13.9" customHeight="1">
      <c r="AF984" s="367"/>
      <c r="AH984" s="367"/>
    </row>
    <row r="985" spans="32:34" s="368" customFormat="1" ht="13.9" customHeight="1">
      <c r="AF985" s="367"/>
      <c r="AH985" s="367"/>
    </row>
    <row r="986" spans="32:34" s="368" customFormat="1" ht="13.9" customHeight="1">
      <c r="AF986" s="367"/>
      <c r="AH986" s="367"/>
    </row>
    <row r="987" spans="32:34" s="368" customFormat="1" ht="13.9" customHeight="1">
      <c r="AF987" s="367"/>
      <c r="AH987" s="367"/>
    </row>
    <row r="988" spans="32:34" s="368" customFormat="1" ht="13.9" customHeight="1">
      <c r="AF988" s="367"/>
      <c r="AH988" s="367"/>
    </row>
    <row r="989" spans="32:34" s="368" customFormat="1" ht="13.9" customHeight="1">
      <c r="AF989" s="367"/>
      <c r="AH989" s="367"/>
    </row>
    <row r="990" spans="32:34" s="368" customFormat="1" ht="13.9" customHeight="1">
      <c r="AF990" s="367"/>
      <c r="AH990" s="367"/>
    </row>
    <row r="991" spans="32:34" s="368" customFormat="1" ht="13.9" customHeight="1">
      <c r="AF991" s="367"/>
      <c r="AH991" s="367"/>
    </row>
    <row r="992" spans="32:34" s="368" customFormat="1" ht="13.9" customHeight="1">
      <c r="AF992" s="367"/>
      <c r="AH992" s="367"/>
    </row>
    <row r="993" spans="32:34" s="368" customFormat="1" ht="13.9" customHeight="1">
      <c r="AF993" s="367"/>
      <c r="AH993" s="367"/>
    </row>
    <row r="994" spans="32:34" s="368" customFormat="1" ht="13.9" customHeight="1">
      <c r="AF994" s="367"/>
      <c r="AH994" s="367"/>
    </row>
    <row r="995" spans="32:34" s="368" customFormat="1" ht="13.9" customHeight="1">
      <c r="AF995" s="367"/>
      <c r="AH995" s="367"/>
    </row>
    <row r="996" spans="32:34" s="368" customFormat="1" ht="13.9" customHeight="1">
      <c r="AF996" s="367"/>
      <c r="AH996" s="367"/>
    </row>
    <row r="997" spans="32:34" s="368" customFormat="1" ht="13.9" customHeight="1">
      <c r="AF997" s="367"/>
      <c r="AH997" s="367"/>
    </row>
    <row r="998" spans="32:34" s="368" customFormat="1" ht="13.9" customHeight="1">
      <c r="AF998" s="367"/>
      <c r="AH998" s="367"/>
    </row>
    <row r="999" spans="32:34" s="368" customFormat="1" ht="13.9" customHeight="1">
      <c r="AF999" s="367"/>
      <c r="AH999" s="367"/>
    </row>
    <row r="1000" spans="32:34" s="368" customFormat="1" ht="13.9" customHeight="1">
      <c r="AF1000" s="367"/>
      <c r="AH1000" s="367"/>
    </row>
    <row r="1001" spans="32:34" s="368" customFormat="1" ht="13.9" customHeight="1">
      <c r="AF1001" s="367"/>
      <c r="AH1001" s="367"/>
    </row>
    <row r="1002" spans="32:34" s="368" customFormat="1" ht="13.9" customHeight="1">
      <c r="AF1002" s="367"/>
      <c r="AH1002" s="367"/>
    </row>
    <row r="1003" spans="32:34" s="368" customFormat="1" ht="13.9" customHeight="1">
      <c r="AF1003" s="367"/>
      <c r="AH1003" s="367"/>
    </row>
    <row r="1004" spans="32:34" s="368" customFormat="1" ht="13.9" customHeight="1">
      <c r="AF1004" s="367"/>
      <c r="AH1004" s="367"/>
    </row>
    <row r="1005" spans="32:34" s="368" customFormat="1" ht="13.9" customHeight="1">
      <c r="AF1005" s="367"/>
      <c r="AH1005" s="367"/>
    </row>
    <row r="1006" spans="32:34" s="368" customFormat="1" ht="13.9" customHeight="1">
      <c r="AF1006" s="367"/>
      <c r="AH1006" s="367"/>
    </row>
    <row r="1007" spans="32:34" s="368" customFormat="1" ht="13.9" customHeight="1">
      <c r="AF1007" s="367"/>
      <c r="AH1007" s="367"/>
    </row>
    <row r="1008" spans="32:34" s="368" customFormat="1" ht="13.9" customHeight="1">
      <c r="AF1008" s="367"/>
      <c r="AH1008" s="367"/>
    </row>
    <row r="1009" spans="32:34" s="368" customFormat="1" ht="13.9" customHeight="1">
      <c r="AF1009" s="367"/>
      <c r="AH1009" s="367"/>
    </row>
    <row r="1010" spans="32:34" s="368" customFormat="1" ht="13.9" customHeight="1">
      <c r="AF1010" s="367"/>
      <c r="AH1010" s="367"/>
    </row>
    <row r="1011" spans="32:34" s="368" customFormat="1" ht="13.9" customHeight="1">
      <c r="AF1011" s="367"/>
      <c r="AH1011" s="367"/>
    </row>
    <row r="1012" spans="32:34" s="368" customFormat="1" ht="13.9" customHeight="1">
      <c r="AF1012" s="367"/>
      <c r="AH1012" s="367"/>
    </row>
    <row r="1013" spans="32:34" s="368" customFormat="1" ht="13.9" customHeight="1">
      <c r="AF1013" s="367"/>
      <c r="AH1013" s="367"/>
    </row>
    <row r="1014" spans="32:34" s="368" customFormat="1" ht="13.9" customHeight="1">
      <c r="AF1014" s="367"/>
      <c r="AH1014" s="367"/>
    </row>
    <row r="1015" spans="32:34" s="368" customFormat="1" ht="13.9" customHeight="1">
      <c r="AF1015" s="367"/>
      <c r="AH1015" s="367"/>
    </row>
    <row r="1016" spans="32:34" s="368" customFormat="1" ht="13.9" customHeight="1">
      <c r="AF1016" s="367"/>
      <c r="AH1016" s="367"/>
    </row>
    <row r="1017" spans="32:34" s="368" customFormat="1" ht="13.9" customHeight="1">
      <c r="AF1017" s="367"/>
      <c r="AH1017" s="367"/>
    </row>
    <row r="1018" spans="32:34" s="368" customFormat="1" ht="13.9" customHeight="1">
      <c r="AF1018" s="367"/>
      <c r="AH1018" s="367"/>
    </row>
    <row r="1019" spans="32:34" s="368" customFormat="1" ht="13.9" customHeight="1">
      <c r="AF1019" s="367"/>
      <c r="AH1019" s="367"/>
    </row>
    <row r="1020" spans="32:34" s="368" customFormat="1" ht="13.9" customHeight="1">
      <c r="AF1020" s="367"/>
      <c r="AH1020" s="367"/>
    </row>
    <row r="1021" spans="32:34" s="368" customFormat="1" ht="13.9" customHeight="1">
      <c r="AF1021" s="367"/>
      <c r="AH1021" s="367"/>
    </row>
    <row r="1022" spans="32:34" s="368" customFormat="1" ht="13.9" customHeight="1">
      <c r="AF1022" s="367"/>
      <c r="AH1022" s="367"/>
    </row>
    <row r="1023" spans="32:34" s="368" customFormat="1" ht="13.9" customHeight="1">
      <c r="AF1023" s="367"/>
      <c r="AH1023" s="367"/>
    </row>
    <row r="1024" spans="32:34" s="368" customFormat="1" ht="13.9" customHeight="1">
      <c r="AF1024" s="367"/>
      <c r="AH1024" s="367"/>
    </row>
    <row r="1025" spans="32:34" s="368" customFormat="1" ht="13.9" customHeight="1">
      <c r="AF1025" s="367"/>
      <c r="AH1025" s="367"/>
    </row>
    <row r="1026" spans="32:34" s="368" customFormat="1" ht="13.9" customHeight="1">
      <c r="AF1026" s="367"/>
      <c r="AH1026" s="367"/>
    </row>
    <row r="1027" spans="32:34" s="368" customFormat="1" ht="13.9" customHeight="1">
      <c r="AF1027" s="367"/>
      <c r="AH1027" s="367"/>
    </row>
    <row r="1028" spans="32:34" s="368" customFormat="1" ht="13.9" customHeight="1">
      <c r="AF1028" s="367"/>
      <c r="AH1028" s="367"/>
    </row>
    <row r="1029" spans="32:34" s="368" customFormat="1" ht="13.9" customHeight="1">
      <c r="AF1029" s="367"/>
      <c r="AH1029" s="367"/>
    </row>
    <row r="1030" spans="32:34" s="368" customFormat="1" ht="13.9" customHeight="1">
      <c r="AF1030" s="367"/>
      <c r="AH1030" s="367"/>
    </row>
    <row r="1031" spans="32:34" s="368" customFormat="1" ht="13.9" customHeight="1">
      <c r="AF1031" s="367"/>
      <c r="AH1031" s="367"/>
    </row>
    <row r="1032" spans="32:34" s="368" customFormat="1" ht="13.9" customHeight="1">
      <c r="AF1032" s="367"/>
      <c r="AH1032" s="367"/>
    </row>
    <row r="1033" spans="32:34" s="368" customFormat="1" ht="13.9" customHeight="1">
      <c r="AF1033" s="367"/>
      <c r="AH1033" s="367"/>
    </row>
    <row r="1034" spans="32:34" s="368" customFormat="1" ht="13.9" customHeight="1">
      <c r="AF1034" s="367"/>
      <c r="AH1034" s="367"/>
    </row>
    <row r="1035" spans="32:34" s="368" customFormat="1" ht="13.9" customHeight="1">
      <c r="AF1035" s="367"/>
      <c r="AH1035" s="367"/>
    </row>
    <row r="1036" spans="32:34" s="368" customFormat="1" ht="13.9" customHeight="1">
      <c r="AF1036" s="367"/>
      <c r="AH1036" s="367"/>
    </row>
    <row r="1037" spans="32:34" s="368" customFormat="1" ht="13.9" customHeight="1">
      <c r="AF1037" s="367"/>
      <c r="AH1037" s="367"/>
    </row>
    <row r="1038" spans="32:34" s="368" customFormat="1" ht="13.9" customHeight="1">
      <c r="AF1038" s="367"/>
      <c r="AH1038" s="367"/>
    </row>
    <row r="1039" spans="32:34" s="368" customFormat="1" ht="13.9" customHeight="1">
      <c r="AF1039" s="367"/>
      <c r="AH1039" s="367"/>
    </row>
    <row r="1040" spans="32:34" s="368" customFormat="1" ht="13.9" customHeight="1">
      <c r="AF1040" s="367"/>
      <c r="AH1040" s="367"/>
    </row>
    <row r="1041" spans="32:34" s="368" customFormat="1" ht="13.9" customHeight="1">
      <c r="AF1041" s="367"/>
      <c r="AH1041" s="367"/>
    </row>
    <row r="1042" spans="32:34" s="368" customFormat="1" ht="13.9" customHeight="1">
      <c r="AF1042" s="367"/>
      <c r="AH1042" s="367"/>
    </row>
    <row r="1043" spans="32:34" s="368" customFormat="1" ht="13.9" customHeight="1">
      <c r="AF1043" s="367"/>
      <c r="AH1043" s="367"/>
    </row>
    <row r="1044" spans="32:34" s="368" customFormat="1" ht="13.9" customHeight="1">
      <c r="AF1044" s="367"/>
      <c r="AH1044" s="367"/>
    </row>
    <row r="1045" spans="32:34" s="368" customFormat="1" ht="13.9" customHeight="1">
      <c r="AF1045" s="367"/>
      <c r="AH1045" s="367"/>
    </row>
    <row r="1046" spans="32:34" s="368" customFormat="1" ht="13.9" customHeight="1">
      <c r="AF1046" s="367"/>
      <c r="AH1046" s="367"/>
    </row>
    <row r="1047" spans="32:34" s="368" customFormat="1" ht="13.9" customHeight="1">
      <c r="AF1047" s="367"/>
      <c r="AH1047" s="367"/>
    </row>
    <row r="1048" spans="32:34" s="368" customFormat="1" ht="13.9" customHeight="1">
      <c r="AF1048" s="367"/>
      <c r="AH1048" s="367"/>
    </row>
    <row r="1049" spans="32:34" s="368" customFormat="1" ht="13.9" customHeight="1">
      <c r="AF1049" s="367"/>
      <c r="AH1049" s="367"/>
    </row>
    <row r="1050" spans="32:34" s="368" customFormat="1" ht="13.9" customHeight="1">
      <c r="AF1050" s="367"/>
      <c r="AH1050" s="367"/>
    </row>
    <row r="1051" spans="32:34" s="368" customFormat="1" ht="13.9" customHeight="1">
      <c r="AF1051" s="367"/>
      <c r="AH1051" s="367"/>
    </row>
    <row r="1052" spans="32:34" s="368" customFormat="1" ht="13.9" customHeight="1">
      <c r="AF1052" s="367"/>
      <c r="AH1052" s="367"/>
    </row>
    <row r="1053" spans="32:34" s="368" customFormat="1" ht="13.9" customHeight="1">
      <c r="AF1053" s="367"/>
      <c r="AH1053" s="367"/>
    </row>
    <row r="1054" spans="32:34" s="368" customFormat="1" ht="13.9" customHeight="1">
      <c r="AF1054" s="367"/>
      <c r="AH1054" s="367"/>
    </row>
    <row r="1055" spans="32:34" s="368" customFormat="1" ht="13.9" customHeight="1">
      <c r="AF1055" s="367"/>
      <c r="AH1055" s="367"/>
    </row>
    <row r="1056" spans="32:34" s="368" customFormat="1" ht="13.9" customHeight="1">
      <c r="AF1056" s="367"/>
      <c r="AH1056" s="367"/>
    </row>
    <row r="1057" spans="32:34" s="368" customFormat="1" ht="13.9" customHeight="1">
      <c r="AF1057" s="367"/>
      <c r="AH1057" s="367"/>
    </row>
    <row r="1058" spans="32:34" s="368" customFormat="1" ht="13.9" customHeight="1">
      <c r="AF1058" s="367"/>
      <c r="AH1058" s="367"/>
    </row>
    <row r="1059" spans="32:34" s="368" customFormat="1" ht="13.9" customHeight="1">
      <c r="AF1059" s="367"/>
      <c r="AH1059" s="367"/>
    </row>
    <row r="1060" spans="32:34" s="368" customFormat="1" ht="13.9" customHeight="1">
      <c r="AF1060" s="367"/>
      <c r="AH1060" s="367"/>
    </row>
    <row r="1061" spans="32:34" s="368" customFormat="1" ht="13.9" customHeight="1">
      <c r="AF1061" s="367"/>
      <c r="AH1061" s="367"/>
    </row>
    <row r="1062" spans="32:34" s="368" customFormat="1" ht="13.9" customHeight="1">
      <c r="AF1062" s="367"/>
      <c r="AH1062" s="367"/>
    </row>
    <row r="1063" spans="32:34" s="368" customFormat="1" ht="13.9" customHeight="1">
      <c r="AF1063" s="367"/>
      <c r="AH1063" s="367"/>
    </row>
    <row r="1064" spans="32:34" s="368" customFormat="1" ht="13.9" customHeight="1">
      <c r="AF1064" s="367"/>
      <c r="AH1064" s="367"/>
    </row>
    <row r="1065" spans="32:34" s="368" customFormat="1" ht="13.9" customHeight="1">
      <c r="AF1065" s="367"/>
      <c r="AH1065" s="367"/>
    </row>
    <row r="1066" spans="32:34" s="368" customFormat="1" ht="13.9" customHeight="1">
      <c r="AF1066" s="367"/>
      <c r="AH1066" s="367"/>
    </row>
    <row r="1067" spans="32:34" s="368" customFormat="1" ht="13.9" customHeight="1">
      <c r="AF1067" s="367"/>
      <c r="AH1067" s="367"/>
    </row>
    <row r="1068" spans="32:34" s="368" customFormat="1" ht="13.9" customHeight="1">
      <c r="AF1068" s="367"/>
      <c r="AH1068" s="367"/>
    </row>
    <row r="1069" spans="32:34" s="368" customFormat="1" ht="13.9" customHeight="1">
      <c r="AF1069" s="367"/>
      <c r="AH1069" s="367"/>
    </row>
    <row r="1070" spans="32:34" s="368" customFormat="1" ht="13.9" customHeight="1">
      <c r="AF1070" s="367"/>
      <c r="AH1070" s="367"/>
    </row>
    <row r="1071" spans="32:34" s="368" customFormat="1" ht="13.9" customHeight="1">
      <c r="AF1071" s="367"/>
      <c r="AH1071" s="367"/>
    </row>
    <row r="1072" spans="32:34" s="368" customFormat="1" ht="13.9" customHeight="1">
      <c r="AF1072" s="367"/>
      <c r="AH1072" s="367"/>
    </row>
    <row r="1073" spans="32:34" s="368" customFormat="1" ht="13.9" customHeight="1">
      <c r="AF1073" s="367"/>
      <c r="AH1073" s="367"/>
    </row>
    <row r="1074" spans="32:34" s="368" customFormat="1" ht="13.9" customHeight="1">
      <c r="AF1074" s="367"/>
      <c r="AH1074" s="367"/>
    </row>
    <row r="1075" spans="32:34" s="368" customFormat="1" ht="13.9" customHeight="1">
      <c r="AF1075" s="367"/>
      <c r="AH1075" s="367"/>
    </row>
    <row r="1076" spans="32:34" s="368" customFormat="1" ht="13.9" customHeight="1">
      <c r="AF1076" s="367"/>
      <c r="AH1076" s="367"/>
    </row>
    <row r="1077" spans="32:34" s="368" customFormat="1" ht="13.9" customHeight="1">
      <c r="AF1077" s="367"/>
      <c r="AH1077" s="367"/>
    </row>
    <row r="1078" spans="32:34" s="368" customFormat="1" ht="13.9" customHeight="1">
      <c r="AF1078" s="367"/>
      <c r="AH1078" s="367"/>
    </row>
    <row r="1079" spans="32:34" s="368" customFormat="1" ht="13.9" customHeight="1">
      <c r="AF1079" s="367"/>
      <c r="AH1079" s="367"/>
    </row>
    <row r="1080" spans="32:34" s="368" customFormat="1" ht="13.9" customHeight="1">
      <c r="AF1080" s="367"/>
      <c r="AH1080" s="367"/>
    </row>
    <row r="1081" spans="32:34" s="368" customFormat="1" ht="13.9" customHeight="1">
      <c r="AF1081" s="367"/>
      <c r="AH1081" s="367"/>
    </row>
    <row r="1082" spans="32:34" s="368" customFormat="1" ht="13.9" customHeight="1">
      <c r="AF1082" s="367"/>
      <c r="AH1082" s="367"/>
    </row>
    <row r="1083" spans="32:34" s="368" customFormat="1" ht="13.9" customHeight="1">
      <c r="AF1083" s="367"/>
      <c r="AH1083" s="367"/>
    </row>
    <row r="1084" spans="32:34" s="368" customFormat="1" ht="13.9" customHeight="1">
      <c r="AF1084" s="367"/>
      <c r="AH1084" s="367"/>
    </row>
    <row r="1085" spans="32:34" s="368" customFormat="1" ht="13.9" customHeight="1">
      <c r="AF1085" s="367"/>
      <c r="AH1085" s="367"/>
    </row>
    <row r="1086" spans="32:34" s="368" customFormat="1" ht="13.9" customHeight="1">
      <c r="AF1086" s="367"/>
      <c r="AH1086" s="367"/>
    </row>
    <row r="1087" spans="32:34" s="368" customFormat="1" ht="13.9" customHeight="1">
      <c r="AF1087" s="367"/>
      <c r="AH1087" s="367"/>
    </row>
    <row r="1088" spans="32:34" s="368" customFormat="1" ht="13.9" customHeight="1">
      <c r="AF1088" s="367"/>
      <c r="AH1088" s="367"/>
    </row>
    <row r="1089" spans="32:34" s="368" customFormat="1" ht="13.9" customHeight="1">
      <c r="AF1089" s="367"/>
      <c r="AH1089" s="367"/>
    </row>
    <row r="1090" spans="32:34" s="368" customFormat="1" ht="13.9" customHeight="1">
      <c r="AF1090" s="367"/>
      <c r="AH1090" s="367"/>
    </row>
    <row r="1091" spans="32:34" s="368" customFormat="1" ht="13.9" customHeight="1">
      <c r="AF1091" s="367"/>
      <c r="AH1091" s="367"/>
    </row>
    <row r="1092" spans="32:34" s="368" customFormat="1" ht="13.9" customHeight="1">
      <c r="AF1092" s="367"/>
      <c r="AH1092" s="367"/>
    </row>
    <row r="1093" spans="32:34" s="368" customFormat="1" ht="13.9" customHeight="1">
      <c r="AF1093" s="367"/>
      <c r="AH1093" s="367"/>
    </row>
    <row r="1094" spans="32:34" s="368" customFormat="1" ht="13.9" customHeight="1">
      <c r="AF1094" s="367"/>
      <c r="AH1094" s="367"/>
    </row>
    <row r="1095" spans="32:34" s="368" customFormat="1" ht="13.9" customHeight="1">
      <c r="AF1095" s="367"/>
      <c r="AH1095" s="367"/>
    </row>
    <row r="1096" spans="32:34" s="368" customFormat="1" ht="13.9" customHeight="1">
      <c r="AF1096" s="367"/>
      <c r="AH1096" s="367"/>
    </row>
    <row r="1097" spans="32:34" s="368" customFormat="1" ht="13.9" customHeight="1">
      <c r="AF1097" s="367"/>
      <c r="AH1097" s="367"/>
    </row>
    <row r="1098" spans="32:34" s="368" customFormat="1" ht="13.9" customHeight="1">
      <c r="AF1098" s="367"/>
      <c r="AH1098" s="367"/>
    </row>
    <row r="1099" spans="32:34" s="368" customFormat="1" ht="13.9" customHeight="1">
      <c r="AF1099" s="367"/>
      <c r="AH1099" s="367"/>
    </row>
    <row r="1100" spans="32:34" s="368" customFormat="1" ht="13.9" customHeight="1">
      <c r="AF1100" s="367"/>
      <c r="AH1100" s="367"/>
    </row>
    <row r="1101" spans="32:34" s="368" customFormat="1" ht="13.9" customHeight="1">
      <c r="AF1101" s="367"/>
      <c r="AH1101" s="367"/>
    </row>
    <row r="1102" spans="32:34" s="368" customFormat="1" ht="13.9" customHeight="1">
      <c r="AF1102" s="367"/>
      <c r="AH1102" s="367"/>
    </row>
    <row r="1103" spans="32:34" s="368" customFormat="1" ht="13.9" customHeight="1">
      <c r="AF1103" s="367"/>
      <c r="AH1103" s="367"/>
    </row>
    <row r="1104" spans="32:34" s="368" customFormat="1" ht="13.9" customHeight="1">
      <c r="AF1104" s="367"/>
      <c r="AH1104" s="367"/>
    </row>
    <row r="1105" spans="32:34" s="368" customFormat="1" ht="13.9" customHeight="1">
      <c r="AF1105" s="367"/>
      <c r="AH1105" s="367"/>
    </row>
    <row r="1106" spans="32:34" s="368" customFormat="1" ht="13.9" customHeight="1">
      <c r="AF1106" s="367"/>
      <c r="AH1106" s="367"/>
    </row>
    <row r="1107" spans="32:34" s="368" customFormat="1" ht="13.9" customHeight="1">
      <c r="AF1107" s="367"/>
      <c r="AH1107" s="367"/>
    </row>
    <row r="1108" spans="32:34" s="368" customFormat="1" ht="13.9" customHeight="1">
      <c r="AF1108" s="367"/>
      <c r="AH1108" s="367"/>
    </row>
    <row r="1109" spans="32:34" s="368" customFormat="1" ht="13.9" customHeight="1">
      <c r="AF1109" s="367"/>
      <c r="AH1109" s="367"/>
    </row>
    <row r="1110" spans="32:34" s="368" customFormat="1" ht="13.9" customHeight="1">
      <c r="AF1110" s="367"/>
      <c r="AH1110" s="367"/>
    </row>
    <row r="1111" spans="32:34" s="368" customFormat="1" ht="13.9" customHeight="1">
      <c r="AF1111" s="367"/>
      <c r="AH1111" s="367"/>
    </row>
    <row r="1112" spans="32:34" s="368" customFormat="1" ht="13.9" customHeight="1">
      <c r="AF1112" s="367"/>
      <c r="AH1112" s="367"/>
    </row>
    <row r="1113" spans="32:34" s="368" customFormat="1" ht="13.9" customHeight="1">
      <c r="AF1113" s="367"/>
      <c r="AH1113" s="367"/>
    </row>
    <row r="1114" spans="32:34" s="368" customFormat="1" ht="13.9" customHeight="1">
      <c r="AF1114" s="367"/>
      <c r="AH1114" s="367"/>
    </row>
    <row r="1115" spans="32:34" s="368" customFormat="1" ht="13.9" customHeight="1">
      <c r="AF1115" s="367"/>
      <c r="AH1115" s="367"/>
    </row>
    <row r="1116" spans="32:34" s="368" customFormat="1" ht="13.9" customHeight="1">
      <c r="AF1116" s="367"/>
      <c r="AH1116" s="367"/>
    </row>
    <row r="1117" spans="32:34" s="368" customFormat="1" ht="13.9" customHeight="1">
      <c r="AF1117" s="367"/>
      <c r="AH1117" s="367"/>
    </row>
    <row r="1118" spans="32:34" s="368" customFormat="1" ht="13.9" customHeight="1">
      <c r="AF1118" s="367"/>
      <c r="AH1118" s="367"/>
    </row>
    <row r="1119" spans="32:34" s="368" customFormat="1" ht="13.9" customHeight="1">
      <c r="AF1119" s="367"/>
      <c r="AH1119" s="367"/>
    </row>
    <row r="1120" spans="32:34" s="368" customFormat="1" ht="13.9" customHeight="1">
      <c r="AF1120" s="367"/>
      <c r="AH1120" s="367"/>
    </row>
    <row r="1121" spans="32:34" s="368" customFormat="1" ht="13.9" customHeight="1">
      <c r="AF1121" s="367"/>
      <c r="AH1121" s="367"/>
    </row>
    <row r="1122" spans="32:34" s="368" customFormat="1" ht="13.9" customHeight="1">
      <c r="AF1122" s="367"/>
      <c r="AH1122" s="367"/>
    </row>
    <row r="1123" spans="32:34" s="368" customFormat="1" ht="13.9" customHeight="1">
      <c r="AF1123" s="367"/>
      <c r="AH1123" s="367"/>
    </row>
    <row r="1124" spans="32:34" s="368" customFormat="1" ht="13.9" customHeight="1">
      <c r="AF1124" s="367"/>
      <c r="AH1124" s="367"/>
    </row>
    <row r="1125" spans="32:34" s="368" customFormat="1" ht="13.9" customHeight="1">
      <c r="AF1125" s="367"/>
      <c r="AH1125" s="367"/>
    </row>
    <row r="1126" spans="32:34" s="368" customFormat="1" ht="13.9" customHeight="1">
      <c r="AF1126" s="367"/>
      <c r="AH1126" s="367"/>
    </row>
    <row r="1127" spans="32:34" s="368" customFormat="1" ht="13.9" customHeight="1">
      <c r="AF1127" s="367"/>
      <c r="AH1127" s="367"/>
    </row>
    <row r="1128" spans="32:34" s="368" customFormat="1" ht="13.9" customHeight="1">
      <c r="AF1128" s="367"/>
      <c r="AH1128" s="367"/>
    </row>
    <row r="1129" spans="32:34" s="368" customFormat="1" ht="13.9" customHeight="1">
      <c r="AF1129" s="367"/>
      <c r="AH1129" s="367"/>
    </row>
    <row r="1130" spans="32:34" s="368" customFormat="1" ht="13.9" customHeight="1">
      <c r="AF1130" s="367"/>
      <c r="AH1130" s="367"/>
    </row>
    <row r="1131" spans="32:34" s="368" customFormat="1" ht="13.9" customHeight="1">
      <c r="AF1131" s="367"/>
      <c r="AH1131" s="367"/>
    </row>
    <row r="1132" spans="32:34" s="368" customFormat="1" ht="13.9" customHeight="1">
      <c r="AF1132" s="367"/>
      <c r="AH1132" s="367"/>
    </row>
    <row r="1133" spans="32:34" s="368" customFormat="1" ht="13.9" customHeight="1">
      <c r="AF1133" s="367"/>
      <c r="AH1133" s="367"/>
    </row>
    <row r="1134" spans="32:34" s="368" customFormat="1" ht="13.9" customHeight="1">
      <c r="AF1134" s="367"/>
      <c r="AH1134" s="367"/>
    </row>
    <row r="1135" spans="32:34" s="368" customFormat="1" ht="13.9" customHeight="1">
      <c r="AF1135" s="367"/>
      <c r="AH1135" s="367"/>
    </row>
    <row r="1136" spans="32:34" s="368" customFormat="1" ht="13.9" customHeight="1">
      <c r="AF1136" s="367"/>
      <c r="AH1136" s="367"/>
    </row>
    <row r="1137" spans="32:34" s="368" customFormat="1" ht="13.9" customHeight="1">
      <c r="AF1137" s="367"/>
      <c r="AH1137" s="367"/>
    </row>
    <row r="1138" spans="32:34" s="368" customFormat="1" ht="13.9" customHeight="1">
      <c r="AF1138" s="367"/>
      <c r="AH1138" s="367"/>
    </row>
    <row r="1139" spans="32:34" s="368" customFormat="1" ht="13.9" customHeight="1">
      <c r="AF1139" s="367"/>
      <c r="AH1139" s="367"/>
    </row>
    <row r="1140" spans="32:34" s="368" customFormat="1" ht="13.9" customHeight="1">
      <c r="AF1140" s="367"/>
      <c r="AH1140" s="367"/>
    </row>
    <row r="1141" spans="32:34" s="368" customFormat="1" ht="13.9" customHeight="1">
      <c r="AF1141" s="367"/>
      <c r="AH1141" s="367"/>
    </row>
    <row r="1142" spans="32:34" s="368" customFormat="1" ht="13.9" customHeight="1">
      <c r="AF1142" s="367"/>
      <c r="AH1142" s="367"/>
    </row>
    <row r="1143" spans="32:34" s="368" customFormat="1" ht="13.9" customHeight="1">
      <c r="AF1143" s="367"/>
      <c r="AH1143" s="367"/>
    </row>
    <row r="1144" spans="32:34" s="368" customFormat="1" ht="13.9" customHeight="1">
      <c r="AF1144" s="367"/>
      <c r="AH1144" s="367"/>
    </row>
    <row r="1145" spans="32:34" s="368" customFormat="1" ht="13.9" customHeight="1">
      <c r="AF1145" s="367"/>
      <c r="AH1145" s="367"/>
    </row>
    <row r="1146" spans="32:34" s="368" customFormat="1" ht="13.9" customHeight="1">
      <c r="AF1146" s="367"/>
      <c r="AH1146" s="367"/>
    </row>
    <row r="1147" spans="32:34" s="368" customFormat="1" ht="13.9" customHeight="1">
      <c r="AF1147" s="367"/>
      <c r="AH1147" s="367"/>
    </row>
    <row r="1148" spans="32:34" s="368" customFormat="1" ht="13.9" customHeight="1">
      <c r="AF1148" s="367"/>
      <c r="AH1148" s="367"/>
    </row>
    <row r="1149" spans="32:34" s="368" customFormat="1" ht="13.9" customHeight="1">
      <c r="AF1149" s="367"/>
      <c r="AH1149" s="367"/>
    </row>
    <row r="1150" spans="32:34" s="368" customFormat="1" ht="13.9" customHeight="1">
      <c r="AF1150" s="367"/>
      <c r="AH1150" s="367"/>
    </row>
    <row r="1151" spans="32:34" s="368" customFormat="1" ht="13.9" customHeight="1">
      <c r="AF1151" s="367"/>
      <c r="AH1151" s="367"/>
    </row>
    <row r="1152" spans="32:34" s="368" customFormat="1" ht="13.9" customHeight="1">
      <c r="AF1152" s="367"/>
      <c r="AH1152" s="367"/>
    </row>
    <row r="1153" spans="32:34" s="368" customFormat="1" ht="13.9" customHeight="1">
      <c r="AF1153" s="367"/>
      <c r="AH1153" s="367"/>
    </row>
    <row r="1154" spans="32:34" s="368" customFormat="1" ht="13.9" customHeight="1">
      <c r="AF1154" s="367"/>
      <c r="AH1154" s="367"/>
    </row>
    <row r="1155" spans="32:34" s="368" customFormat="1" ht="13.9" customHeight="1">
      <c r="AF1155" s="367"/>
      <c r="AH1155" s="367"/>
    </row>
    <row r="1156" spans="32:34" s="368" customFormat="1" ht="13.9" customHeight="1">
      <c r="AF1156" s="367"/>
      <c r="AH1156" s="367"/>
    </row>
    <row r="1157" spans="32:34" s="368" customFormat="1" ht="13.9" customHeight="1">
      <c r="AF1157" s="367"/>
      <c r="AH1157" s="367"/>
    </row>
    <row r="1158" spans="32:34" s="368" customFormat="1" ht="13.9" customHeight="1">
      <c r="AF1158" s="367"/>
      <c r="AH1158" s="367"/>
    </row>
    <row r="1159" spans="32:34" s="368" customFormat="1" ht="13.9" customHeight="1">
      <c r="AF1159" s="367"/>
      <c r="AH1159" s="367"/>
    </row>
    <row r="1160" spans="32:34" s="368" customFormat="1" ht="13.9" customHeight="1">
      <c r="AF1160" s="367"/>
      <c r="AH1160" s="367"/>
    </row>
    <row r="1161" spans="32:34" s="368" customFormat="1" ht="13.9" customHeight="1">
      <c r="AF1161" s="367"/>
      <c r="AH1161" s="367"/>
    </row>
    <row r="1162" spans="32:34" s="368" customFormat="1" ht="13.9" customHeight="1">
      <c r="AF1162" s="367"/>
      <c r="AH1162" s="367"/>
    </row>
    <row r="1163" spans="32:34" s="368" customFormat="1" ht="13.9" customHeight="1">
      <c r="AF1163" s="367"/>
      <c r="AH1163" s="367"/>
    </row>
    <row r="1164" spans="32:34" s="368" customFormat="1" ht="13.9" customHeight="1">
      <c r="AF1164" s="367"/>
      <c r="AH1164" s="367"/>
    </row>
    <row r="1165" spans="32:34" s="368" customFormat="1" ht="13.9" customHeight="1">
      <c r="AF1165" s="367"/>
      <c r="AH1165" s="367"/>
    </row>
    <row r="1166" spans="32:34" s="368" customFormat="1" ht="13.9" customHeight="1">
      <c r="AF1166" s="367"/>
      <c r="AH1166" s="367"/>
    </row>
    <row r="1167" spans="32:34" s="368" customFormat="1" ht="13.9" customHeight="1">
      <c r="AF1167" s="367"/>
      <c r="AH1167" s="367"/>
    </row>
    <row r="1168" spans="32:34" s="368" customFormat="1" ht="13.9" customHeight="1">
      <c r="AF1168" s="367"/>
      <c r="AH1168" s="367"/>
    </row>
    <row r="1169" spans="32:34" s="368" customFormat="1" ht="13.9" customHeight="1">
      <c r="AF1169" s="367"/>
      <c r="AH1169" s="367"/>
    </row>
    <row r="1170" spans="32:34" s="368" customFormat="1" ht="13.9" customHeight="1">
      <c r="AF1170" s="367"/>
      <c r="AH1170" s="367"/>
    </row>
    <row r="1171" spans="32:34" s="368" customFormat="1" ht="13.9" customHeight="1">
      <c r="AF1171" s="367"/>
      <c r="AH1171" s="367"/>
    </row>
    <row r="1172" spans="32:34" s="368" customFormat="1" ht="13.9" customHeight="1">
      <c r="AF1172" s="367"/>
      <c r="AH1172" s="367"/>
    </row>
    <row r="1173" spans="32:34" s="368" customFormat="1" ht="13.9" customHeight="1">
      <c r="AF1173" s="367"/>
      <c r="AH1173" s="367"/>
    </row>
    <row r="1174" spans="32:34" s="368" customFormat="1" ht="13.9" customHeight="1">
      <c r="AF1174" s="367"/>
      <c r="AH1174" s="367"/>
    </row>
    <row r="1175" spans="32:34" s="368" customFormat="1" ht="13.9" customHeight="1">
      <c r="AF1175" s="367"/>
      <c r="AH1175" s="367"/>
    </row>
    <row r="1176" spans="32:34" s="368" customFormat="1" ht="13.9" customHeight="1">
      <c r="AF1176" s="367"/>
      <c r="AH1176" s="367"/>
    </row>
    <row r="1177" spans="32:34" s="368" customFormat="1" ht="13.9" customHeight="1">
      <c r="AF1177" s="367"/>
      <c r="AH1177" s="367"/>
    </row>
    <row r="1178" spans="32:34" s="368" customFormat="1" ht="13.9" customHeight="1">
      <c r="AF1178" s="367"/>
      <c r="AH1178" s="367"/>
    </row>
    <row r="1179" spans="32:34" s="368" customFormat="1" ht="13.9" customHeight="1">
      <c r="AF1179" s="367"/>
      <c r="AH1179" s="367"/>
    </row>
    <row r="1180" spans="32:34" s="368" customFormat="1" ht="13.9" customHeight="1">
      <c r="AF1180" s="367"/>
      <c r="AH1180" s="367"/>
    </row>
    <row r="1181" spans="32:34" s="368" customFormat="1" ht="13.9" customHeight="1">
      <c r="AF1181" s="367"/>
      <c r="AH1181" s="367"/>
    </row>
    <row r="1182" spans="32:34" s="368" customFormat="1" ht="13.9" customHeight="1">
      <c r="AF1182" s="367"/>
      <c r="AH1182" s="367"/>
    </row>
    <row r="1183" spans="32:34" s="368" customFormat="1" ht="13.9" customHeight="1">
      <c r="AF1183" s="367"/>
      <c r="AH1183" s="367"/>
    </row>
    <row r="1184" spans="32:34" s="368" customFormat="1" ht="13.9" customHeight="1">
      <c r="AF1184" s="367"/>
      <c r="AH1184" s="367"/>
    </row>
    <row r="1185" spans="32:34" s="368" customFormat="1" ht="13.9" customHeight="1">
      <c r="AF1185" s="367"/>
      <c r="AH1185" s="367"/>
    </row>
    <row r="1186" spans="32:34" s="368" customFormat="1" ht="13.9" customHeight="1">
      <c r="AF1186" s="367"/>
      <c r="AH1186" s="367"/>
    </row>
    <row r="1187" spans="32:34" s="368" customFormat="1" ht="13.9" customHeight="1">
      <c r="AF1187" s="367"/>
      <c r="AH1187" s="367"/>
    </row>
    <row r="1188" spans="32:34" s="368" customFormat="1" ht="13.9" customHeight="1">
      <c r="AF1188" s="367"/>
      <c r="AH1188" s="367"/>
    </row>
    <row r="1189" spans="32:34" s="368" customFormat="1" ht="13.9" customHeight="1">
      <c r="AF1189" s="367"/>
      <c r="AH1189" s="367"/>
    </row>
    <row r="1190" spans="32:34" s="368" customFormat="1" ht="13.9" customHeight="1">
      <c r="AF1190" s="367"/>
      <c r="AH1190" s="367"/>
    </row>
    <row r="1191" spans="32:34" s="368" customFormat="1" ht="13.9" customHeight="1">
      <c r="AF1191" s="367"/>
      <c r="AH1191" s="367"/>
    </row>
    <row r="1192" spans="32:34" s="368" customFormat="1" ht="13.9" customHeight="1">
      <c r="AF1192" s="367"/>
      <c r="AH1192" s="367"/>
    </row>
    <row r="1193" spans="32:34" s="368" customFormat="1" ht="13.9" customHeight="1">
      <c r="AF1193" s="367"/>
      <c r="AH1193" s="367"/>
    </row>
    <row r="1194" spans="32:34" s="368" customFormat="1" ht="13.9" customHeight="1">
      <c r="AF1194" s="367"/>
      <c r="AH1194" s="367"/>
    </row>
    <row r="1195" spans="32:34" s="368" customFormat="1" ht="13.9" customHeight="1">
      <c r="AF1195" s="367"/>
      <c r="AH1195" s="367"/>
    </row>
    <row r="1196" spans="32:34" s="368" customFormat="1" ht="13.9" customHeight="1">
      <c r="AF1196" s="367"/>
      <c r="AH1196" s="367"/>
    </row>
    <row r="1197" spans="32:34" s="368" customFormat="1" ht="13.9" customHeight="1">
      <c r="AF1197" s="367"/>
      <c r="AH1197" s="367"/>
    </row>
    <row r="1198" spans="32:34" s="368" customFormat="1" ht="13.9" customHeight="1">
      <c r="AF1198" s="367"/>
      <c r="AH1198" s="367"/>
    </row>
    <row r="1199" spans="32:34" s="368" customFormat="1" ht="13.9" customHeight="1">
      <c r="AF1199" s="367"/>
      <c r="AH1199" s="367"/>
    </row>
    <row r="1200" spans="32:34" s="368" customFormat="1" ht="13.9" customHeight="1">
      <c r="AF1200" s="367"/>
      <c r="AH1200" s="367"/>
    </row>
    <row r="1201" spans="32:34" s="368" customFormat="1" ht="13.9" customHeight="1">
      <c r="AF1201" s="367"/>
      <c r="AH1201" s="367"/>
    </row>
    <row r="1202" spans="32:34" s="368" customFormat="1" ht="13.9" customHeight="1">
      <c r="AF1202" s="367"/>
      <c r="AH1202" s="367"/>
    </row>
    <row r="1203" spans="32:34" s="368" customFormat="1" ht="13.9" customHeight="1">
      <c r="AF1203" s="367"/>
      <c r="AH1203" s="367"/>
    </row>
    <row r="1204" spans="32:34" s="368" customFormat="1" ht="13.9" customHeight="1">
      <c r="AF1204" s="367"/>
      <c r="AH1204" s="367"/>
    </row>
    <row r="1205" spans="32:34" s="368" customFormat="1" ht="13.9" customHeight="1">
      <c r="AF1205" s="367"/>
      <c r="AH1205" s="367"/>
    </row>
    <row r="1206" spans="32:34" s="368" customFormat="1" ht="13.9" customHeight="1">
      <c r="AF1206" s="367"/>
      <c r="AH1206" s="367"/>
    </row>
    <row r="1207" spans="32:34" s="368" customFormat="1" ht="13.9" customHeight="1">
      <c r="AF1207" s="367"/>
      <c r="AH1207" s="367"/>
    </row>
    <row r="1208" spans="32:34" s="368" customFormat="1" ht="13.9" customHeight="1">
      <c r="AF1208" s="367"/>
      <c r="AH1208" s="367"/>
    </row>
    <row r="1209" spans="32:34" s="368" customFormat="1" ht="13.9" customHeight="1">
      <c r="AF1209" s="367"/>
      <c r="AH1209" s="367"/>
    </row>
    <row r="1210" spans="32:34" s="368" customFormat="1" ht="13.9" customHeight="1">
      <c r="AF1210" s="367"/>
      <c r="AH1210" s="367"/>
    </row>
    <row r="1211" spans="32:34" s="368" customFormat="1" ht="13.9" customHeight="1">
      <c r="AF1211" s="367"/>
      <c r="AH1211" s="367"/>
    </row>
    <row r="1212" spans="32:34" s="368" customFormat="1" ht="13.9" customHeight="1">
      <c r="AF1212" s="367"/>
      <c r="AH1212" s="367"/>
    </row>
    <row r="1213" spans="32:34" s="368" customFormat="1" ht="13.9" customHeight="1">
      <c r="AF1213" s="367"/>
      <c r="AH1213" s="367"/>
    </row>
    <row r="1214" spans="32:34" s="368" customFormat="1" ht="13.9" customHeight="1">
      <c r="AF1214" s="367"/>
      <c r="AH1214" s="367"/>
    </row>
    <row r="1215" spans="32:34" s="368" customFormat="1" ht="13.9" customHeight="1">
      <c r="AF1215" s="367"/>
      <c r="AH1215" s="367"/>
    </row>
    <row r="1216" spans="32:34" s="368" customFormat="1" ht="13.9" customHeight="1">
      <c r="AF1216" s="367"/>
      <c r="AH1216" s="367"/>
    </row>
    <row r="1217" spans="32:34" s="368" customFormat="1" ht="13.9" customHeight="1">
      <c r="AF1217" s="367"/>
      <c r="AH1217" s="367"/>
    </row>
    <row r="1218" spans="32:34" s="368" customFormat="1" ht="13.9" customHeight="1">
      <c r="AF1218" s="367"/>
      <c r="AH1218" s="367"/>
    </row>
    <row r="1219" spans="32:34" s="368" customFormat="1" ht="13.9" customHeight="1">
      <c r="AF1219" s="367"/>
      <c r="AH1219" s="367"/>
    </row>
    <row r="1220" spans="32:34" s="368" customFormat="1" ht="13.9" customHeight="1">
      <c r="AF1220" s="367"/>
      <c r="AH1220" s="367"/>
    </row>
    <row r="1221" spans="32:34" s="368" customFormat="1" ht="13.9" customHeight="1">
      <c r="AF1221" s="367"/>
      <c r="AH1221" s="367"/>
    </row>
    <row r="1222" spans="32:34" s="368" customFormat="1" ht="13.9" customHeight="1">
      <c r="AF1222" s="367"/>
      <c r="AH1222" s="367"/>
    </row>
    <row r="1223" spans="32:34" s="368" customFormat="1" ht="13.9" customHeight="1">
      <c r="AF1223" s="367"/>
      <c r="AH1223" s="367"/>
    </row>
    <row r="1224" spans="32:34" s="368" customFormat="1" ht="13.9" customHeight="1">
      <c r="AF1224" s="367"/>
      <c r="AH1224" s="367"/>
    </row>
    <row r="1225" spans="32:34" s="368" customFormat="1" ht="13.9" customHeight="1">
      <c r="AF1225" s="367"/>
      <c r="AH1225" s="367"/>
    </row>
    <row r="1226" spans="32:34" s="368" customFormat="1" ht="13.9" customHeight="1">
      <c r="AF1226" s="367"/>
      <c r="AH1226" s="367"/>
    </row>
    <row r="1227" spans="32:34" s="368" customFormat="1" ht="13.9" customHeight="1">
      <c r="AF1227" s="367"/>
      <c r="AH1227" s="367"/>
    </row>
    <row r="1228" spans="32:34" s="368" customFormat="1" ht="13.9" customHeight="1">
      <c r="AF1228" s="367"/>
      <c r="AH1228" s="367"/>
    </row>
    <row r="1229" spans="32:34" s="368" customFormat="1" ht="13.9" customHeight="1">
      <c r="AF1229" s="367"/>
      <c r="AH1229" s="367"/>
    </row>
    <row r="1230" spans="32:34" s="368" customFormat="1" ht="13.9" customHeight="1">
      <c r="AF1230" s="367"/>
      <c r="AH1230" s="367"/>
    </row>
    <row r="1231" spans="32:34" s="368" customFormat="1" ht="13.9" customHeight="1">
      <c r="AF1231" s="367"/>
      <c r="AH1231" s="367"/>
    </row>
    <row r="1232" spans="32:34" s="368" customFormat="1" ht="13.9" customHeight="1">
      <c r="AF1232" s="367"/>
      <c r="AH1232" s="367"/>
    </row>
    <row r="1233" spans="32:34" s="368" customFormat="1" ht="13.9" customHeight="1">
      <c r="AF1233" s="367"/>
      <c r="AH1233" s="367"/>
    </row>
    <row r="1234" spans="32:34" s="368" customFormat="1" ht="13.9" customHeight="1">
      <c r="AF1234" s="367"/>
      <c r="AH1234" s="367"/>
    </row>
    <row r="1235" spans="32:34" s="368" customFormat="1" ht="13.9" customHeight="1">
      <c r="AF1235" s="367"/>
      <c r="AH1235" s="367"/>
    </row>
    <row r="1236" spans="32:34" s="368" customFormat="1" ht="13.9" customHeight="1">
      <c r="AF1236" s="367"/>
      <c r="AH1236" s="367"/>
    </row>
    <row r="1237" spans="32:34" s="368" customFormat="1" ht="13.9" customHeight="1">
      <c r="AF1237" s="367"/>
      <c r="AH1237" s="367"/>
    </row>
    <row r="1238" spans="32:34" s="368" customFormat="1" ht="13.9" customHeight="1">
      <c r="AF1238" s="367"/>
      <c r="AH1238" s="367"/>
    </row>
    <row r="1239" spans="32:34" s="368" customFormat="1" ht="13.9" customHeight="1">
      <c r="AF1239" s="367"/>
      <c r="AH1239" s="367"/>
    </row>
    <row r="1240" spans="32:34" s="368" customFormat="1" ht="13.9" customHeight="1">
      <c r="AF1240" s="367"/>
      <c r="AH1240" s="367"/>
    </row>
    <row r="1241" spans="32:34" s="368" customFormat="1" ht="13.9" customHeight="1">
      <c r="AF1241" s="367"/>
      <c r="AH1241" s="367"/>
    </row>
    <row r="1242" spans="32:34" s="368" customFormat="1" ht="13.9" customHeight="1">
      <c r="AF1242" s="367"/>
      <c r="AH1242" s="367"/>
    </row>
    <row r="1243" spans="32:34" s="368" customFormat="1" ht="13.9" customHeight="1">
      <c r="AF1243" s="367"/>
      <c r="AH1243" s="367"/>
    </row>
    <row r="1244" spans="32:34" s="368" customFormat="1" ht="13.9" customHeight="1">
      <c r="AF1244" s="367"/>
      <c r="AH1244" s="367"/>
    </row>
    <row r="1245" spans="32:34" s="368" customFormat="1" ht="13.9" customHeight="1">
      <c r="AF1245" s="367"/>
      <c r="AH1245" s="367"/>
    </row>
    <row r="1246" spans="32:34" s="368" customFormat="1" ht="13.9" customHeight="1">
      <c r="AF1246" s="367"/>
      <c r="AH1246" s="367"/>
    </row>
    <row r="1247" spans="32:34" s="368" customFormat="1" ht="13.9" customHeight="1">
      <c r="AF1247" s="367"/>
      <c r="AH1247" s="367"/>
    </row>
    <row r="1248" spans="32:34" s="368" customFormat="1" ht="13.9" customHeight="1">
      <c r="AF1248" s="367"/>
      <c r="AH1248" s="367"/>
    </row>
    <row r="1249" spans="32:34" s="368" customFormat="1" ht="13.9" customHeight="1">
      <c r="AF1249" s="367"/>
      <c r="AH1249" s="367"/>
    </row>
    <row r="1250" spans="32:34" s="368" customFormat="1" ht="13.9" customHeight="1">
      <c r="AF1250" s="367"/>
      <c r="AH1250" s="367"/>
    </row>
    <row r="1251" spans="32:34" s="368" customFormat="1" ht="13.9" customHeight="1">
      <c r="AF1251" s="367"/>
      <c r="AH1251" s="367"/>
    </row>
    <row r="1252" spans="32:34" s="368" customFormat="1" ht="13.9" customHeight="1">
      <c r="AF1252" s="367"/>
      <c r="AH1252" s="367"/>
    </row>
    <row r="1253" spans="32:34" s="368" customFormat="1" ht="13.9" customHeight="1">
      <c r="AF1253" s="367"/>
      <c r="AH1253" s="367"/>
    </row>
    <row r="1254" spans="32:34" s="368" customFormat="1" ht="13.9" customHeight="1">
      <c r="AF1254" s="367"/>
      <c r="AH1254" s="367"/>
    </row>
    <row r="1255" spans="32:34" s="368" customFormat="1" ht="13.9" customHeight="1">
      <c r="AF1255" s="367"/>
      <c r="AH1255" s="367"/>
    </row>
    <row r="1256" spans="32:34" s="368" customFormat="1" ht="13.9" customHeight="1">
      <c r="AF1256" s="367"/>
      <c r="AH1256" s="367"/>
    </row>
    <row r="1257" spans="32:34" s="368" customFormat="1" ht="13.9" customHeight="1">
      <c r="AF1257" s="367"/>
      <c r="AH1257" s="367"/>
    </row>
    <row r="1258" spans="32:34" s="368" customFormat="1" ht="13.9" customHeight="1">
      <c r="AF1258" s="367"/>
      <c r="AH1258" s="367"/>
    </row>
    <row r="1259" spans="32:34" s="368" customFormat="1" ht="13.9" customHeight="1">
      <c r="AF1259" s="367"/>
      <c r="AH1259" s="367"/>
    </row>
    <row r="1260" spans="32:34" s="368" customFormat="1" ht="13.9" customHeight="1">
      <c r="AF1260" s="367"/>
      <c r="AH1260" s="367"/>
    </row>
    <row r="1261" spans="32:34" s="368" customFormat="1" ht="13.9" customHeight="1">
      <c r="AF1261" s="367"/>
      <c r="AH1261" s="367"/>
    </row>
    <row r="1262" spans="32:34" s="368" customFormat="1" ht="13.9" customHeight="1">
      <c r="AF1262" s="367"/>
      <c r="AH1262" s="367"/>
    </row>
    <row r="1263" spans="32:34" s="368" customFormat="1" ht="13.9" customHeight="1">
      <c r="AF1263" s="367"/>
      <c r="AH1263" s="367"/>
    </row>
    <row r="1264" spans="32:34" s="368" customFormat="1" ht="13.9" customHeight="1">
      <c r="AF1264" s="367"/>
      <c r="AH1264" s="367"/>
    </row>
    <row r="1265" spans="32:34" s="368" customFormat="1" ht="13.9" customHeight="1">
      <c r="AF1265" s="367"/>
      <c r="AH1265" s="367"/>
    </row>
    <row r="1266" spans="32:34" s="368" customFormat="1" ht="13.9" customHeight="1">
      <c r="AF1266" s="367"/>
      <c r="AH1266" s="367"/>
    </row>
    <row r="1267" spans="32:34" s="368" customFormat="1" ht="13.9" customHeight="1">
      <c r="AF1267" s="367"/>
      <c r="AH1267" s="367"/>
    </row>
    <row r="1268" spans="32:34" s="368" customFormat="1" ht="13.9" customHeight="1">
      <c r="AF1268" s="367"/>
      <c r="AH1268" s="367"/>
    </row>
    <row r="1269" spans="32:34" s="368" customFormat="1" ht="13.9" customHeight="1">
      <c r="AF1269" s="367"/>
      <c r="AH1269" s="367"/>
    </row>
    <row r="1270" spans="32:34" s="368" customFormat="1" ht="13.9" customHeight="1">
      <c r="AF1270" s="367"/>
      <c r="AH1270" s="367"/>
    </row>
    <row r="1271" spans="32:34" s="368" customFormat="1" ht="13.9" customHeight="1">
      <c r="AF1271" s="367"/>
      <c r="AH1271" s="367"/>
    </row>
    <row r="1272" spans="32:34" s="368" customFormat="1" ht="13.9" customHeight="1">
      <c r="AF1272" s="367"/>
      <c r="AH1272" s="367"/>
    </row>
    <row r="1273" spans="32:34" s="368" customFormat="1" ht="13.9" customHeight="1">
      <c r="AF1273" s="367"/>
      <c r="AH1273" s="367"/>
    </row>
    <row r="1274" spans="32:34" s="368" customFormat="1" ht="13.9" customHeight="1">
      <c r="AF1274" s="367"/>
      <c r="AH1274" s="367"/>
    </row>
    <row r="1275" spans="32:34" s="368" customFormat="1" ht="13.9" customHeight="1">
      <c r="AF1275" s="367"/>
      <c r="AH1275" s="367"/>
    </row>
    <row r="1276" spans="32:34" s="368" customFormat="1" ht="13.9" customHeight="1">
      <c r="AF1276" s="367"/>
      <c r="AH1276" s="367"/>
    </row>
    <row r="1277" spans="32:34" s="368" customFormat="1" ht="13.9" customHeight="1">
      <c r="AF1277" s="367"/>
      <c r="AH1277" s="367"/>
    </row>
    <row r="1278" spans="32:34" s="368" customFormat="1" ht="13.9" customHeight="1">
      <c r="AF1278" s="367"/>
      <c r="AH1278" s="367"/>
    </row>
    <row r="1279" spans="32:34" s="368" customFormat="1" ht="13.9" customHeight="1">
      <c r="AF1279" s="367"/>
      <c r="AH1279" s="367"/>
    </row>
    <row r="1280" spans="32:34" s="368" customFormat="1" ht="13.9" customHeight="1">
      <c r="AF1280" s="367"/>
      <c r="AH1280" s="367"/>
    </row>
    <row r="1281" spans="32:34" s="368" customFormat="1" ht="13.9" customHeight="1">
      <c r="AF1281" s="367"/>
      <c r="AH1281" s="367"/>
    </row>
    <row r="1282" spans="32:34" s="368" customFormat="1" ht="13.9" customHeight="1">
      <c r="AF1282" s="367"/>
      <c r="AH1282" s="367"/>
    </row>
    <row r="1283" spans="32:34" s="368" customFormat="1" ht="13.9" customHeight="1">
      <c r="AF1283" s="367"/>
      <c r="AH1283" s="367"/>
    </row>
    <row r="1284" spans="32:34" s="368" customFormat="1" ht="13.9" customHeight="1">
      <c r="AF1284" s="367"/>
      <c r="AH1284" s="367"/>
    </row>
    <row r="1285" spans="32:34" s="368" customFormat="1" ht="13.9" customHeight="1">
      <c r="AF1285" s="367"/>
      <c r="AH1285" s="367"/>
    </row>
    <row r="1286" spans="32:34" s="368" customFormat="1" ht="13.9" customHeight="1">
      <c r="AF1286" s="367"/>
      <c r="AH1286" s="367"/>
    </row>
    <row r="1287" spans="32:34" s="368" customFormat="1" ht="13.9" customHeight="1">
      <c r="AF1287" s="367"/>
      <c r="AH1287" s="367"/>
    </row>
    <row r="1288" spans="32:34" s="368" customFormat="1" ht="13.9" customHeight="1">
      <c r="AF1288" s="367"/>
      <c r="AH1288" s="367"/>
    </row>
    <row r="1289" spans="32:34" s="368" customFormat="1" ht="13.9" customHeight="1">
      <c r="AF1289" s="367"/>
      <c r="AH1289" s="367"/>
    </row>
    <row r="1290" spans="32:34" s="368" customFormat="1" ht="13.9" customHeight="1">
      <c r="AF1290" s="367"/>
      <c r="AH1290" s="367"/>
    </row>
    <row r="1291" spans="32:34" s="368" customFormat="1" ht="13.9" customHeight="1">
      <c r="AF1291" s="367"/>
      <c r="AH1291" s="367"/>
    </row>
    <row r="1292" spans="32:34" s="368" customFormat="1" ht="13.9" customHeight="1">
      <c r="AF1292" s="367"/>
      <c r="AH1292" s="367"/>
    </row>
    <row r="1293" spans="32:34" s="368" customFormat="1" ht="13.9" customHeight="1">
      <c r="AF1293" s="367"/>
      <c r="AH1293" s="367"/>
    </row>
    <row r="1294" spans="32:34" s="368" customFormat="1" ht="13.9" customHeight="1">
      <c r="AF1294" s="367"/>
      <c r="AH1294" s="367"/>
    </row>
    <row r="1295" spans="32:34" s="368" customFormat="1" ht="13.9" customHeight="1">
      <c r="AF1295" s="367"/>
      <c r="AH1295" s="367"/>
    </row>
    <row r="1296" spans="32:34" s="368" customFormat="1" ht="13.9" customHeight="1">
      <c r="AF1296" s="367"/>
      <c r="AH1296" s="367"/>
    </row>
    <row r="1297" spans="32:34" s="368" customFormat="1" ht="13.9" customHeight="1">
      <c r="AF1297" s="367"/>
      <c r="AH1297" s="367"/>
    </row>
    <row r="1298" spans="32:34" s="368" customFormat="1" ht="13.9" customHeight="1">
      <c r="AF1298" s="367"/>
      <c r="AH1298" s="367"/>
    </row>
    <row r="1299" spans="32:34" s="368" customFormat="1" ht="13.9" customHeight="1">
      <c r="AF1299" s="367"/>
      <c r="AH1299" s="367"/>
    </row>
    <row r="1300" spans="32:34" s="368" customFormat="1" ht="13.9" customHeight="1">
      <c r="AF1300" s="367"/>
      <c r="AH1300" s="367"/>
    </row>
    <row r="1301" spans="32:34" s="368" customFormat="1" ht="13.9" customHeight="1">
      <c r="AF1301" s="367"/>
      <c r="AH1301" s="367"/>
    </row>
    <row r="1302" spans="32:34" s="368" customFormat="1" ht="13.9" customHeight="1">
      <c r="AF1302" s="367"/>
      <c r="AH1302" s="367"/>
    </row>
    <row r="1303" spans="32:34" s="368" customFormat="1" ht="13.9" customHeight="1">
      <c r="AF1303" s="367"/>
      <c r="AH1303" s="367"/>
    </row>
    <row r="1304" spans="32:34" s="368" customFormat="1" ht="13.9" customHeight="1">
      <c r="AF1304" s="367"/>
      <c r="AH1304" s="367"/>
    </row>
    <row r="1305" spans="32:34" s="368" customFormat="1" ht="13.9" customHeight="1">
      <c r="AF1305" s="367"/>
      <c r="AH1305" s="367"/>
    </row>
    <row r="1306" spans="32:34" s="368" customFormat="1" ht="13.9" customHeight="1">
      <c r="AF1306" s="367"/>
      <c r="AH1306" s="367"/>
    </row>
    <row r="1307" spans="32:34" s="368" customFormat="1" ht="13.9" customHeight="1">
      <c r="AF1307" s="367"/>
      <c r="AH1307" s="367"/>
    </row>
    <row r="1308" spans="32:34" s="368" customFormat="1" ht="13.9" customHeight="1">
      <c r="AF1308" s="367"/>
      <c r="AH1308" s="367"/>
    </row>
    <row r="1309" spans="32:34" s="368" customFormat="1" ht="13.9" customHeight="1">
      <c r="AF1309" s="367"/>
      <c r="AH1309" s="367"/>
    </row>
    <row r="1310" spans="32:34" s="368" customFormat="1" ht="13.9" customHeight="1">
      <c r="AF1310" s="367"/>
      <c r="AH1310" s="367"/>
    </row>
    <row r="1311" spans="32:34" s="368" customFormat="1" ht="13.9" customHeight="1">
      <c r="AF1311" s="367"/>
      <c r="AH1311" s="367"/>
    </row>
    <row r="1312" spans="32:34" s="368" customFormat="1" ht="13.9" customHeight="1">
      <c r="AF1312" s="367"/>
      <c r="AH1312" s="367"/>
    </row>
    <row r="1313" spans="32:34" s="368" customFormat="1" ht="13.9" customHeight="1">
      <c r="AF1313" s="367"/>
      <c r="AH1313" s="367"/>
    </row>
    <row r="1314" spans="32:34" s="368" customFormat="1" ht="13.9" customHeight="1">
      <c r="AF1314" s="367"/>
      <c r="AH1314" s="367"/>
    </row>
    <row r="1315" spans="32:34" s="368" customFormat="1" ht="13.9" customHeight="1">
      <c r="AF1315" s="367"/>
      <c r="AH1315" s="367"/>
    </row>
    <row r="1316" spans="32:34" s="368" customFormat="1" ht="13.9" customHeight="1">
      <c r="AF1316" s="367"/>
      <c r="AH1316" s="367"/>
    </row>
    <row r="1317" spans="32:34" s="368" customFormat="1" ht="13.9" customHeight="1">
      <c r="AF1317" s="367"/>
      <c r="AH1317" s="367"/>
    </row>
    <row r="1318" spans="32:34" s="368" customFormat="1" ht="13.9" customHeight="1">
      <c r="AF1318" s="367"/>
      <c r="AH1318" s="367"/>
    </row>
    <row r="1319" spans="32:34" s="368" customFormat="1" ht="13.9" customHeight="1">
      <c r="AF1319" s="367"/>
      <c r="AH1319" s="367"/>
    </row>
    <row r="1320" spans="32:34" s="368" customFormat="1" ht="13.9" customHeight="1">
      <c r="AF1320" s="367"/>
      <c r="AH1320" s="367"/>
    </row>
    <row r="1321" spans="32:34" s="368" customFormat="1" ht="13.9" customHeight="1">
      <c r="AF1321" s="367"/>
      <c r="AH1321" s="367"/>
    </row>
    <row r="1322" spans="32:34" s="368" customFormat="1" ht="13.9" customHeight="1">
      <c r="AF1322" s="367"/>
      <c r="AH1322" s="367"/>
    </row>
    <row r="1323" spans="32:34" s="368" customFormat="1" ht="13.9" customHeight="1">
      <c r="AF1323" s="367"/>
      <c r="AH1323" s="367"/>
    </row>
    <row r="1324" spans="32:34" s="368" customFormat="1" ht="13.9" customHeight="1">
      <c r="AF1324" s="367"/>
      <c r="AH1324" s="367"/>
    </row>
    <row r="1325" spans="32:34" s="368" customFormat="1" ht="13.9" customHeight="1">
      <c r="AF1325" s="367"/>
      <c r="AH1325" s="367"/>
    </row>
    <row r="1326" spans="32:34" s="368" customFormat="1" ht="13.9" customHeight="1">
      <c r="AF1326" s="367"/>
      <c r="AH1326" s="367"/>
    </row>
    <row r="1327" spans="32:34" s="368" customFormat="1" ht="13.9" customHeight="1">
      <c r="AF1327" s="367"/>
      <c r="AH1327" s="367"/>
    </row>
    <row r="1328" spans="32:34" s="368" customFormat="1" ht="13.9" customHeight="1">
      <c r="AF1328" s="367"/>
      <c r="AH1328" s="367"/>
    </row>
    <row r="1329" spans="32:34" s="368" customFormat="1" ht="13.9" customHeight="1">
      <c r="AF1329" s="367"/>
      <c r="AH1329" s="367"/>
    </row>
    <row r="1330" spans="32:34" s="368" customFormat="1" ht="13.9" customHeight="1">
      <c r="AF1330" s="367"/>
      <c r="AH1330" s="367"/>
    </row>
    <row r="1331" spans="32:34" s="368" customFormat="1" ht="13.9" customHeight="1">
      <c r="AF1331" s="367"/>
      <c r="AH1331" s="367"/>
    </row>
    <row r="1332" spans="32:34" s="368" customFormat="1" ht="13.9" customHeight="1">
      <c r="AF1332" s="367"/>
      <c r="AH1332" s="367"/>
    </row>
    <row r="1333" spans="32:34" s="368" customFormat="1" ht="13.9" customHeight="1">
      <c r="AF1333" s="367"/>
      <c r="AH1333" s="367"/>
    </row>
    <row r="1334" spans="32:34" s="368" customFormat="1" ht="13.9" customHeight="1">
      <c r="AF1334" s="367"/>
      <c r="AH1334" s="367"/>
    </row>
    <row r="1335" spans="32:34" s="368" customFormat="1" ht="13.9" customHeight="1">
      <c r="AF1335" s="367"/>
      <c r="AH1335" s="367"/>
    </row>
    <row r="1336" spans="32:34" s="368" customFormat="1" ht="13.9" customHeight="1">
      <c r="AF1336" s="367"/>
      <c r="AH1336" s="367"/>
    </row>
    <row r="1337" spans="32:34" s="368" customFormat="1" ht="13.9" customHeight="1">
      <c r="AF1337" s="367"/>
      <c r="AH1337" s="367"/>
    </row>
    <row r="1338" spans="32:34" s="368" customFormat="1" ht="13.9" customHeight="1">
      <c r="AF1338" s="367"/>
      <c r="AH1338" s="367"/>
    </row>
    <row r="1339" spans="32:34" s="368" customFormat="1" ht="13.9" customHeight="1">
      <c r="AF1339" s="367"/>
      <c r="AH1339" s="367"/>
    </row>
    <row r="1340" spans="32:34" s="368" customFormat="1" ht="13.9" customHeight="1">
      <c r="AF1340" s="367"/>
      <c r="AH1340" s="367"/>
    </row>
    <row r="1341" spans="32:34" s="368" customFormat="1" ht="13.9" customHeight="1">
      <c r="AF1341" s="367"/>
      <c r="AH1341" s="367"/>
    </row>
    <row r="1342" spans="32:34" s="368" customFormat="1" ht="13.9" customHeight="1">
      <c r="AF1342" s="367"/>
      <c r="AH1342" s="367"/>
    </row>
    <row r="1343" spans="32:34" s="368" customFormat="1" ht="13.9" customHeight="1">
      <c r="AF1343" s="367"/>
      <c r="AH1343" s="367"/>
    </row>
    <row r="1344" spans="32:34" s="368" customFormat="1" ht="13.9" customHeight="1">
      <c r="AF1344" s="367"/>
      <c r="AH1344" s="367"/>
    </row>
    <row r="1345" spans="32:34" s="368" customFormat="1" ht="13.9" customHeight="1">
      <c r="AF1345" s="367"/>
      <c r="AH1345" s="367"/>
    </row>
    <row r="1346" spans="32:34" s="368" customFormat="1" ht="13.9" customHeight="1">
      <c r="AF1346" s="367"/>
      <c r="AH1346" s="367"/>
    </row>
    <row r="1347" spans="32:34" s="368" customFormat="1" ht="13.9" customHeight="1">
      <c r="AF1347" s="367"/>
      <c r="AH1347" s="367"/>
    </row>
    <row r="1348" spans="32:34" s="368" customFormat="1" ht="13.9" customHeight="1">
      <c r="AF1348" s="367"/>
      <c r="AH1348" s="367"/>
    </row>
    <row r="1349" spans="32:34" s="368" customFormat="1" ht="13.9" customHeight="1">
      <c r="AF1349" s="367"/>
      <c r="AH1349" s="367"/>
    </row>
    <row r="1350" spans="32:34" s="368" customFormat="1" ht="13.9" customHeight="1">
      <c r="AF1350" s="367"/>
      <c r="AH1350" s="367"/>
    </row>
    <row r="1351" spans="32:34" s="368" customFormat="1" ht="13.9" customHeight="1">
      <c r="AF1351" s="367"/>
      <c r="AH1351" s="367"/>
    </row>
    <row r="1352" spans="32:34" s="368" customFormat="1" ht="13.9" customHeight="1">
      <c r="AF1352" s="367"/>
      <c r="AH1352" s="367"/>
    </row>
    <row r="1353" spans="32:34" s="368" customFormat="1" ht="13.9" customHeight="1">
      <c r="AF1353" s="367"/>
      <c r="AH1353" s="367"/>
    </row>
    <row r="1354" spans="32:34" s="368" customFormat="1" ht="13.9" customHeight="1">
      <c r="AF1354" s="367"/>
      <c r="AH1354" s="367"/>
    </row>
    <row r="1355" spans="32:34" s="368" customFormat="1" ht="13.9" customHeight="1">
      <c r="AF1355" s="367"/>
      <c r="AH1355" s="367"/>
    </row>
    <row r="1356" spans="32:34" s="368" customFormat="1" ht="13.9" customHeight="1">
      <c r="AF1356" s="367"/>
      <c r="AH1356" s="367"/>
    </row>
    <row r="1357" spans="32:34" s="368" customFormat="1" ht="13.9" customHeight="1">
      <c r="AF1357" s="367"/>
      <c r="AH1357" s="367"/>
    </row>
    <row r="1358" spans="32:34" s="368" customFormat="1" ht="13.9" customHeight="1">
      <c r="AF1358" s="367"/>
      <c r="AH1358" s="367"/>
    </row>
    <row r="1359" spans="32:34" s="368" customFormat="1" ht="13.9" customHeight="1">
      <c r="AF1359" s="367"/>
      <c r="AH1359" s="367"/>
    </row>
    <row r="1360" spans="32:34" s="368" customFormat="1" ht="13.9" customHeight="1">
      <c r="AF1360" s="367"/>
      <c r="AH1360" s="367"/>
    </row>
    <row r="1361" spans="32:34" s="368" customFormat="1" ht="13.9" customHeight="1">
      <c r="AF1361" s="367"/>
      <c r="AH1361" s="367"/>
    </row>
    <row r="1362" spans="32:34" s="368" customFormat="1" ht="13.9" customHeight="1">
      <c r="AF1362" s="367"/>
      <c r="AH1362" s="367"/>
    </row>
    <row r="1363" spans="32:34" s="368" customFormat="1" ht="13.9" customHeight="1">
      <c r="AF1363" s="367"/>
      <c r="AH1363" s="367"/>
    </row>
    <row r="1364" spans="32:34" s="368" customFormat="1" ht="13.9" customHeight="1">
      <c r="AF1364" s="367"/>
      <c r="AH1364" s="367"/>
    </row>
    <row r="1365" spans="32:34" s="368" customFormat="1" ht="13.9" customHeight="1">
      <c r="AF1365" s="367"/>
      <c r="AH1365" s="367"/>
    </row>
    <row r="1366" spans="32:34" s="368" customFormat="1" ht="13.9" customHeight="1">
      <c r="AF1366" s="367"/>
      <c r="AH1366" s="367"/>
    </row>
    <row r="1367" spans="32:34" s="368" customFormat="1" ht="13.9" customHeight="1">
      <c r="AF1367" s="367"/>
      <c r="AH1367" s="367"/>
    </row>
    <row r="1368" spans="32:34" s="368" customFormat="1" ht="13.9" customHeight="1">
      <c r="AF1368" s="367"/>
      <c r="AH1368" s="367"/>
    </row>
    <row r="1369" spans="32:34" s="368" customFormat="1" ht="13.9" customHeight="1">
      <c r="AF1369" s="367"/>
      <c r="AH1369" s="367"/>
    </row>
    <row r="1370" spans="32:34" s="368" customFormat="1" ht="13.9" customHeight="1">
      <c r="AF1370" s="367"/>
      <c r="AH1370" s="367"/>
    </row>
    <row r="1371" spans="32:34" s="368" customFormat="1" ht="13.9" customHeight="1">
      <c r="AF1371" s="367"/>
      <c r="AH1371" s="367"/>
    </row>
    <row r="1372" spans="32:34" s="368" customFormat="1" ht="13.9" customHeight="1">
      <c r="AF1372" s="367"/>
      <c r="AH1372" s="367"/>
    </row>
    <row r="1373" spans="32:34" s="368" customFormat="1" ht="13.9" customHeight="1">
      <c r="AF1373" s="367"/>
      <c r="AH1373" s="367"/>
    </row>
    <row r="1374" spans="32:34" s="368" customFormat="1" ht="13.9" customHeight="1">
      <c r="AF1374" s="367"/>
      <c r="AH1374" s="367"/>
    </row>
    <row r="1375" spans="32:34" s="368" customFormat="1" ht="13.9" customHeight="1">
      <c r="AF1375" s="367"/>
      <c r="AH1375" s="367"/>
    </row>
    <row r="1376" spans="32:34" s="368" customFormat="1" ht="13.9" customHeight="1">
      <c r="AF1376" s="367"/>
      <c r="AH1376" s="367"/>
    </row>
    <row r="1377" spans="32:34" s="368" customFormat="1" ht="13.9" customHeight="1">
      <c r="AF1377" s="367"/>
      <c r="AH1377" s="367"/>
    </row>
    <row r="1378" spans="32:34" s="368" customFormat="1" ht="13.9" customHeight="1">
      <c r="AF1378" s="367"/>
      <c r="AH1378" s="367"/>
    </row>
    <row r="1379" spans="32:34" s="368" customFormat="1" ht="13.9" customHeight="1">
      <c r="AF1379" s="367"/>
      <c r="AH1379" s="367"/>
    </row>
    <row r="1380" spans="32:34" s="368" customFormat="1" ht="13.9" customHeight="1">
      <c r="AF1380" s="367"/>
      <c r="AH1380" s="367"/>
    </row>
    <row r="1381" spans="32:34" s="368" customFormat="1" ht="13.9" customHeight="1">
      <c r="AF1381" s="367"/>
      <c r="AH1381" s="367"/>
    </row>
    <row r="1382" spans="32:34" s="368" customFormat="1" ht="13.9" customHeight="1">
      <c r="AF1382" s="367"/>
      <c r="AH1382" s="367"/>
    </row>
    <row r="1383" spans="32:34" s="368" customFormat="1" ht="13.9" customHeight="1">
      <c r="AF1383" s="367"/>
      <c r="AH1383" s="367"/>
    </row>
    <row r="1384" spans="32:34" s="368" customFormat="1" ht="13.9" customHeight="1">
      <c r="AF1384" s="367"/>
      <c r="AH1384" s="367"/>
    </row>
    <row r="1385" spans="32:34" s="368" customFormat="1" ht="13.9" customHeight="1">
      <c r="AF1385" s="367"/>
      <c r="AH1385" s="367"/>
    </row>
    <row r="1386" spans="32:34" s="368" customFormat="1" ht="13.9" customHeight="1">
      <c r="AF1386" s="367"/>
      <c r="AH1386" s="367"/>
    </row>
    <row r="1387" spans="32:34" s="368" customFormat="1" ht="13.9" customHeight="1">
      <c r="AF1387" s="367"/>
      <c r="AH1387" s="367"/>
    </row>
    <row r="1388" spans="32:34" s="368" customFormat="1" ht="13.9" customHeight="1">
      <c r="AF1388" s="367"/>
      <c r="AH1388" s="367"/>
    </row>
    <row r="1389" spans="32:34" s="368" customFormat="1" ht="13.9" customHeight="1">
      <c r="AF1389" s="367"/>
      <c r="AH1389" s="367"/>
    </row>
    <row r="1390" spans="32:34" s="368" customFormat="1" ht="13.9" customHeight="1">
      <c r="AF1390" s="367"/>
      <c r="AH1390" s="367"/>
    </row>
    <row r="1391" spans="32:34" s="368" customFormat="1" ht="13.9" customHeight="1">
      <c r="AF1391" s="367"/>
      <c r="AH1391" s="367"/>
    </row>
    <row r="1392" spans="32:34" s="368" customFormat="1" ht="13.9" customHeight="1">
      <c r="AF1392" s="367"/>
      <c r="AH1392" s="367"/>
    </row>
    <row r="1393" spans="32:34" s="368" customFormat="1" ht="13.9" customHeight="1">
      <c r="AF1393" s="367"/>
      <c r="AH1393" s="367"/>
    </row>
    <row r="1394" spans="32:34" s="368" customFormat="1" ht="13.9" customHeight="1">
      <c r="AF1394" s="367"/>
      <c r="AH1394" s="367"/>
    </row>
    <row r="1395" spans="32:34" s="368" customFormat="1" ht="13.9" customHeight="1">
      <c r="AF1395" s="367"/>
      <c r="AH1395" s="367"/>
    </row>
    <row r="1396" spans="32:34" s="368" customFormat="1" ht="13.9" customHeight="1">
      <c r="AF1396" s="367"/>
      <c r="AH1396" s="367"/>
    </row>
    <row r="1397" spans="32:34" s="368" customFormat="1" ht="13.9" customHeight="1">
      <c r="AF1397" s="367"/>
      <c r="AH1397" s="367"/>
    </row>
    <row r="1398" spans="32:34" s="368" customFormat="1" ht="13.9" customHeight="1">
      <c r="AF1398" s="367"/>
      <c r="AH1398" s="367"/>
    </row>
    <row r="1399" spans="32:34" s="368" customFormat="1" ht="13.9" customHeight="1">
      <c r="AF1399" s="367"/>
      <c r="AH1399" s="367"/>
    </row>
    <row r="1400" spans="32:34" s="368" customFormat="1" ht="13.9" customHeight="1">
      <c r="AF1400" s="367"/>
      <c r="AH1400" s="367"/>
    </row>
    <row r="1401" spans="32:34" s="368" customFormat="1" ht="13.9" customHeight="1">
      <c r="AF1401" s="367"/>
      <c r="AH1401" s="367"/>
    </row>
    <row r="1402" spans="32:34" s="368" customFormat="1" ht="13.9" customHeight="1">
      <c r="AF1402" s="367"/>
      <c r="AH1402" s="367"/>
    </row>
    <row r="1403" spans="32:34" s="368" customFormat="1" ht="13.9" customHeight="1">
      <c r="AF1403" s="367"/>
      <c r="AH1403" s="367"/>
    </row>
    <row r="1404" spans="32:34" s="368" customFormat="1" ht="13.9" customHeight="1">
      <c r="AF1404" s="367"/>
      <c r="AH1404" s="367"/>
    </row>
    <row r="1405" spans="32:34" s="368" customFormat="1" ht="13.9" customHeight="1">
      <c r="AF1405" s="367"/>
      <c r="AH1405" s="367"/>
    </row>
    <row r="1406" spans="32:34" s="368" customFormat="1" ht="13.9" customHeight="1">
      <c r="AF1406" s="367"/>
      <c r="AH1406" s="367"/>
    </row>
    <row r="1407" spans="32:34" s="368" customFormat="1" ht="13.9" customHeight="1">
      <c r="AF1407" s="367"/>
      <c r="AH1407" s="367"/>
    </row>
    <row r="1408" spans="32:34" s="368" customFormat="1" ht="13.9" customHeight="1">
      <c r="AF1408" s="367"/>
      <c r="AH1408" s="367"/>
    </row>
    <row r="1409" spans="32:34" s="368" customFormat="1" ht="13.9" customHeight="1">
      <c r="AF1409" s="367"/>
      <c r="AH1409" s="367"/>
    </row>
    <row r="1410" spans="32:34" s="368" customFormat="1" ht="13.9" customHeight="1">
      <c r="AF1410" s="367"/>
      <c r="AH1410" s="367"/>
    </row>
    <row r="1411" spans="32:34" s="368" customFormat="1" ht="13.9" customHeight="1">
      <c r="AF1411" s="367"/>
      <c r="AH1411" s="367"/>
    </row>
    <row r="1412" spans="32:34" s="368" customFormat="1" ht="13.9" customHeight="1">
      <c r="AF1412" s="367"/>
      <c r="AH1412" s="367"/>
    </row>
    <row r="1413" spans="32:34" s="368" customFormat="1" ht="13.9" customHeight="1">
      <c r="AF1413" s="367"/>
      <c r="AH1413" s="367"/>
    </row>
    <row r="1414" spans="32:34" s="368" customFormat="1" ht="13.9" customHeight="1">
      <c r="AF1414" s="367"/>
      <c r="AH1414" s="367"/>
    </row>
    <row r="1415" spans="32:34" s="368" customFormat="1" ht="13.9" customHeight="1">
      <c r="AF1415" s="367"/>
      <c r="AH1415" s="367"/>
    </row>
    <row r="1416" spans="32:34" s="368" customFormat="1" ht="13.9" customHeight="1">
      <c r="AF1416" s="367"/>
      <c r="AH1416" s="367"/>
    </row>
    <row r="1417" spans="32:34" s="368" customFormat="1" ht="13.9" customHeight="1">
      <c r="AF1417" s="367"/>
      <c r="AH1417" s="367"/>
    </row>
    <row r="1418" spans="32:34" s="368" customFormat="1" ht="13.9" customHeight="1">
      <c r="AF1418" s="367"/>
      <c r="AH1418" s="367"/>
    </row>
    <row r="1419" spans="32:34" s="368" customFormat="1" ht="13.9" customHeight="1">
      <c r="AF1419" s="367"/>
      <c r="AH1419" s="367"/>
    </row>
    <row r="1420" spans="32:34" s="368" customFormat="1" ht="13.9" customHeight="1">
      <c r="AF1420" s="367"/>
      <c r="AH1420" s="367"/>
    </row>
    <row r="1421" spans="32:34" s="368" customFormat="1" ht="13.9" customHeight="1">
      <c r="AF1421" s="367"/>
      <c r="AH1421" s="367"/>
    </row>
    <row r="1422" spans="32:34" s="368" customFormat="1" ht="13.9" customHeight="1">
      <c r="AF1422" s="367"/>
      <c r="AH1422" s="367"/>
    </row>
    <row r="1423" spans="32:34" s="368" customFormat="1" ht="13.9" customHeight="1">
      <c r="AF1423" s="367"/>
      <c r="AH1423" s="367"/>
    </row>
    <row r="1424" spans="32:34" s="368" customFormat="1" ht="13.9" customHeight="1">
      <c r="AF1424" s="367"/>
      <c r="AH1424" s="367"/>
    </row>
    <row r="1425" spans="32:34" s="368" customFormat="1" ht="13.9" customHeight="1">
      <c r="AF1425" s="367"/>
      <c r="AH1425" s="367"/>
    </row>
    <row r="1426" spans="32:34" s="368" customFormat="1" ht="13.9" customHeight="1">
      <c r="AF1426" s="367"/>
      <c r="AH1426" s="367"/>
    </row>
    <row r="1427" spans="32:34" s="368" customFormat="1" ht="13.9" customHeight="1">
      <c r="AF1427" s="367"/>
      <c r="AH1427" s="367"/>
    </row>
    <row r="1428" spans="32:34" s="368" customFormat="1" ht="13.9" customHeight="1">
      <c r="AF1428" s="367"/>
      <c r="AH1428" s="367"/>
    </row>
    <row r="1429" spans="32:34" s="368" customFormat="1" ht="13.9" customHeight="1">
      <c r="AF1429" s="367"/>
      <c r="AH1429" s="367"/>
    </row>
    <row r="1430" spans="32:34" s="368" customFormat="1" ht="13.9" customHeight="1">
      <c r="AF1430" s="367"/>
      <c r="AH1430" s="367"/>
    </row>
    <row r="1431" spans="32:34" s="368" customFormat="1" ht="13.9" customHeight="1">
      <c r="AF1431" s="367"/>
      <c r="AH1431" s="367"/>
    </row>
    <row r="1432" spans="32:34" s="368" customFormat="1" ht="13.9" customHeight="1">
      <c r="AF1432" s="367"/>
      <c r="AH1432" s="367"/>
    </row>
    <row r="1433" spans="32:34" s="368" customFormat="1" ht="13.9" customHeight="1">
      <c r="AF1433" s="367"/>
      <c r="AH1433" s="367"/>
    </row>
    <row r="1434" spans="32:34" s="368" customFormat="1" ht="13.9" customHeight="1">
      <c r="AF1434" s="367"/>
      <c r="AH1434" s="367"/>
    </row>
    <row r="1435" spans="32:34" s="368" customFormat="1" ht="13.9" customHeight="1">
      <c r="AF1435" s="367"/>
      <c r="AH1435" s="367"/>
    </row>
    <row r="1436" spans="32:34" s="368" customFormat="1" ht="13.9" customHeight="1">
      <c r="AF1436" s="367"/>
      <c r="AH1436" s="367"/>
    </row>
    <row r="1437" spans="32:34" s="368" customFormat="1" ht="13.9" customHeight="1">
      <c r="AF1437" s="367"/>
      <c r="AH1437" s="367"/>
    </row>
    <row r="1438" spans="32:34" s="368" customFormat="1" ht="13.9" customHeight="1">
      <c r="AF1438" s="367"/>
      <c r="AH1438" s="367"/>
    </row>
    <row r="1439" spans="32:34" s="368" customFormat="1" ht="13.9" customHeight="1">
      <c r="AF1439" s="367"/>
      <c r="AH1439" s="367"/>
    </row>
    <row r="1440" spans="32:34" s="368" customFormat="1" ht="13.9" customHeight="1">
      <c r="AF1440" s="367"/>
      <c r="AH1440" s="367"/>
    </row>
    <row r="1441" spans="32:34" s="368" customFormat="1" ht="13.9" customHeight="1">
      <c r="AF1441" s="367"/>
      <c r="AH1441" s="367"/>
    </row>
    <row r="1442" spans="32:34" s="368" customFormat="1" ht="13.9" customHeight="1">
      <c r="AF1442" s="367"/>
      <c r="AH1442" s="367"/>
    </row>
    <row r="1443" spans="32:34" s="368" customFormat="1" ht="13.9" customHeight="1">
      <c r="AF1443" s="367"/>
      <c r="AH1443" s="367"/>
    </row>
    <row r="1444" spans="32:34" s="368" customFormat="1" ht="13.9" customHeight="1">
      <c r="AF1444" s="367"/>
      <c r="AH1444" s="367"/>
    </row>
    <row r="1445" spans="32:34" s="368" customFormat="1" ht="13.9" customHeight="1">
      <c r="AF1445" s="367"/>
      <c r="AH1445" s="367"/>
    </row>
    <row r="1446" spans="32:34" s="368" customFormat="1" ht="13.9" customHeight="1">
      <c r="AF1446" s="367"/>
      <c r="AH1446" s="367"/>
    </row>
    <row r="1447" spans="32:34" s="368" customFormat="1" ht="13.9" customHeight="1">
      <c r="AF1447" s="367"/>
      <c r="AH1447" s="367"/>
    </row>
    <row r="1448" spans="32:34" s="368" customFormat="1" ht="13.9" customHeight="1">
      <c r="AF1448" s="367"/>
      <c r="AH1448" s="367"/>
    </row>
    <row r="1449" spans="32:34" s="368" customFormat="1" ht="13.9" customHeight="1">
      <c r="AF1449" s="367"/>
      <c r="AH1449" s="367"/>
    </row>
    <row r="1450" spans="32:34" s="368" customFormat="1" ht="13.9" customHeight="1">
      <c r="AF1450" s="367"/>
      <c r="AH1450" s="367"/>
    </row>
    <row r="1451" spans="32:34" s="368" customFormat="1" ht="13.9" customHeight="1">
      <c r="AF1451" s="367"/>
      <c r="AH1451" s="367"/>
    </row>
    <row r="1452" spans="32:34" s="368" customFormat="1" ht="13.9" customHeight="1">
      <c r="AF1452" s="367"/>
      <c r="AH1452" s="367"/>
    </row>
    <row r="1453" spans="32:34" s="368" customFormat="1" ht="13.9" customHeight="1">
      <c r="AF1453" s="367"/>
      <c r="AH1453" s="367"/>
    </row>
    <row r="1454" spans="32:34" s="368" customFormat="1" ht="13.9" customHeight="1">
      <c r="AF1454" s="367"/>
      <c r="AH1454" s="367"/>
    </row>
    <row r="1455" spans="32:34" s="368" customFormat="1" ht="13.9" customHeight="1">
      <c r="AF1455" s="367"/>
      <c r="AH1455" s="367"/>
    </row>
    <row r="1456" spans="32:34" s="368" customFormat="1" ht="13.9" customHeight="1">
      <c r="AF1456" s="367"/>
      <c r="AH1456" s="367"/>
    </row>
    <row r="1457" spans="32:34" s="368" customFormat="1" ht="13.9" customHeight="1">
      <c r="AF1457" s="367"/>
      <c r="AH1457" s="367"/>
    </row>
    <row r="1458" spans="32:34" s="368" customFormat="1" ht="13.9" customHeight="1">
      <c r="AF1458" s="367"/>
      <c r="AH1458" s="367"/>
    </row>
    <row r="1459" spans="32:34" s="368" customFormat="1" ht="13.9" customHeight="1">
      <c r="AF1459" s="367"/>
      <c r="AH1459" s="367"/>
    </row>
    <row r="1460" spans="32:34" s="368" customFormat="1" ht="13.9" customHeight="1">
      <c r="AF1460" s="367"/>
      <c r="AH1460" s="367"/>
    </row>
    <row r="1461" spans="32:34" s="368" customFormat="1" ht="13.9" customHeight="1">
      <c r="AF1461" s="367"/>
      <c r="AH1461" s="367"/>
    </row>
    <row r="1462" spans="32:34" s="368" customFormat="1" ht="13.9" customHeight="1">
      <c r="AF1462" s="367"/>
      <c r="AH1462" s="367"/>
    </row>
    <row r="1463" spans="32:34" s="368" customFormat="1" ht="13.9" customHeight="1">
      <c r="AF1463" s="367"/>
      <c r="AH1463" s="367"/>
    </row>
    <row r="1464" spans="32:34" s="368" customFormat="1" ht="13.9" customHeight="1">
      <c r="AF1464" s="367"/>
      <c r="AH1464" s="367"/>
    </row>
    <row r="1465" spans="32:34" s="368" customFormat="1" ht="13.9" customHeight="1">
      <c r="AF1465" s="367"/>
      <c r="AH1465" s="367"/>
    </row>
    <row r="1466" spans="32:34" s="368" customFormat="1" ht="13.9" customHeight="1">
      <c r="AF1466" s="367"/>
      <c r="AH1466" s="367"/>
    </row>
    <row r="1467" spans="32:34" s="368" customFormat="1" ht="13.9" customHeight="1">
      <c r="AF1467" s="367"/>
      <c r="AH1467" s="367"/>
    </row>
    <row r="1468" spans="32:34" s="368" customFormat="1" ht="13.9" customHeight="1">
      <c r="AF1468" s="367"/>
      <c r="AH1468" s="367"/>
    </row>
    <row r="1469" spans="32:34" s="368" customFormat="1" ht="13.9" customHeight="1">
      <c r="AF1469" s="367"/>
      <c r="AH1469" s="367"/>
    </row>
    <row r="1470" spans="32:34" s="368" customFormat="1" ht="13.9" customHeight="1">
      <c r="AF1470" s="367"/>
      <c r="AH1470" s="367"/>
    </row>
    <row r="1471" spans="32:34" s="368" customFormat="1" ht="13.9" customHeight="1">
      <c r="AF1471" s="367"/>
      <c r="AH1471" s="367"/>
    </row>
    <row r="1472" spans="32:34" s="368" customFormat="1" ht="13.9" customHeight="1">
      <c r="AF1472" s="367"/>
      <c r="AH1472" s="367"/>
    </row>
    <row r="1473" spans="32:34" s="368" customFormat="1" ht="13.9" customHeight="1">
      <c r="AF1473" s="367"/>
      <c r="AH1473" s="367"/>
    </row>
    <row r="1474" spans="32:34" s="368" customFormat="1" ht="13.9" customHeight="1">
      <c r="AF1474" s="367"/>
      <c r="AH1474" s="367"/>
    </row>
    <row r="1475" spans="32:34" s="368" customFormat="1" ht="13.9" customHeight="1">
      <c r="AF1475" s="367"/>
      <c r="AH1475" s="367"/>
    </row>
    <row r="1476" spans="32:34" s="368" customFormat="1" ht="13.9" customHeight="1">
      <c r="AF1476" s="367"/>
      <c r="AH1476" s="367"/>
    </row>
    <row r="1477" spans="32:34" s="368" customFormat="1" ht="13.9" customHeight="1">
      <c r="AF1477" s="367"/>
      <c r="AH1477" s="367"/>
    </row>
    <row r="1478" spans="32:34" s="368" customFormat="1" ht="13.9" customHeight="1">
      <c r="AF1478" s="367"/>
      <c r="AH1478" s="367"/>
    </row>
    <row r="1479" spans="32:34" s="368" customFormat="1" ht="13.9" customHeight="1">
      <c r="AF1479" s="367"/>
      <c r="AH1479" s="367"/>
    </row>
    <row r="1480" spans="32:34" s="368" customFormat="1" ht="13.9" customHeight="1">
      <c r="AF1480" s="367"/>
      <c r="AH1480" s="367"/>
    </row>
    <row r="1481" spans="32:34" s="368" customFormat="1" ht="13.9" customHeight="1">
      <c r="AF1481" s="367"/>
      <c r="AH1481" s="367"/>
    </row>
    <row r="1482" spans="32:34" s="368" customFormat="1" ht="13.9" customHeight="1">
      <c r="AF1482" s="367"/>
      <c r="AH1482" s="367"/>
    </row>
    <row r="1483" spans="32:34" s="368" customFormat="1" ht="13.9" customHeight="1">
      <c r="AF1483" s="367"/>
      <c r="AH1483" s="367"/>
    </row>
    <row r="1484" spans="32:34" s="368" customFormat="1" ht="13.9" customHeight="1">
      <c r="AF1484" s="367"/>
      <c r="AH1484" s="367"/>
    </row>
    <row r="1485" spans="32:34" s="368" customFormat="1" ht="13.9" customHeight="1">
      <c r="AF1485" s="367"/>
      <c r="AH1485" s="367"/>
    </row>
    <row r="1486" spans="32:34" s="368" customFormat="1" ht="13.9" customHeight="1">
      <c r="AF1486" s="367"/>
      <c r="AH1486" s="367"/>
    </row>
    <row r="1487" spans="32:34" s="368" customFormat="1" ht="13.9" customHeight="1">
      <c r="AF1487" s="367"/>
      <c r="AH1487" s="367"/>
    </row>
    <row r="1488" spans="32:34" s="368" customFormat="1" ht="13.9" customHeight="1">
      <c r="AF1488" s="367"/>
      <c r="AH1488" s="367"/>
    </row>
    <row r="1489" spans="32:34" s="368" customFormat="1" ht="13.9" customHeight="1">
      <c r="AF1489" s="367"/>
      <c r="AH1489" s="367"/>
    </row>
    <row r="1490" spans="32:34" s="368" customFormat="1" ht="13.9" customHeight="1">
      <c r="AF1490" s="367"/>
      <c r="AH1490" s="367"/>
    </row>
    <row r="1491" spans="32:34" s="368" customFormat="1" ht="13.9" customHeight="1">
      <c r="AF1491" s="367"/>
      <c r="AH1491" s="367"/>
    </row>
    <row r="1492" spans="32:34" s="368" customFormat="1" ht="13.9" customHeight="1">
      <c r="AF1492" s="367"/>
      <c r="AH1492" s="367"/>
    </row>
    <row r="1493" spans="32:34" s="368" customFormat="1" ht="13.9" customHeight="1">
      <c r="AF1493" s="367"/>
      <c r="AH1493" s="367"/>
    </row>
    <row r="1494" spans="32:34" s="368" customFormat="1" ht="13.9" customHeight="1">
      <c r="AF1494" s="367"/>
      <c r="AH1494" s="367"/>
    </row>
    <row r="1495" spans="32:34" s="368" customFormat="1" ht="13.9" customHeight="1">
      <c r="AF1495" s="367"/>
      <c r="AH1495" s="367"/>
    </row>
    <row r="1496" spans="32:34" s="368" customFormat="1" ht="13.9" customHeight="1">
      <c r="AF1496" s="367"/>
      <c r="AH1496" s="367"/>
    </row>
    <row r="1497" spans="32:34" s="368" customFormat="1" ht="13.9" customHeight="1">
      <c r="AF1497" s="367"/>
      <c r="AH1497" s="367"/>
    </row>
    <row r="1498" spans="32:34" s="368" customFormat="1" ht="13.9" customHeight="1">
      <c r="AF1498" s="367"/>
      <c r="AH1498" s="367"/>
    </row>
    <row r="1499" spans="32:34" s="368" customFormat="1" ht="13.9" customHeight="1">
      <c r="AF1499" s="367"/>
      <c r="AH1499" s="367"/>
    </row>
    <row r="1500" spans="32:34" s="368" customFormat="1" ht="13.9" customHeight="1">
      <c r="AF1500" s="367"/>
      <c r="AH1500" s="367"/>
    </row>
    <row r="1501" spans="32:34" s="368" customFormat="1" ht="13.9" customHeight="1">
      <c r="AF1501" s="367"/>
      <c r="AH1501" s="367"/>
    </row>
    <row r="1502" spans="32:34" s="368" customFormat="1" ht="13.9" customHeight="1">
      <c r="AF1502" s="367"/>
      <c r="AH1502" s="367"/>
    </row>
    <row r="1503" spans="32:34" s="368" customFormat="1" ht="13.9" customHeight="1">
      <c r="AF1503" s="367"/>
      <c r="AH1503" s="367"/>
    </row>
    <row r="1504" spans="32:34" s="368" customFormat="1" ht="13.9" customHeight="1">
      <c r="AF1504" s="367"/>
      <c r="AH1504" s="367"/>
    </row>
    <row r="1505" spans="32:34" s="368" customFormat="1" ht="13.9" customHeight="1">
      <c r="AF1505" s="367"/>
      <c r="AH1505" s="367"/>
    </row>
    <row r="1506" spans="32:34" s="368" customFormat="1" ht="13.9" customHeight="1">
      <c r="AF1506" s="367"/>
      <c r="AH1506" s="367"/>
    </row>
    <row r="1507" spans="32:34" s="368" customFormat="1" ht="13.9" customHeight="1">
      <c r="AF1507" s="367"/>
      <c r="AH1507" s="367"/>
    </row>
    <row r="1508" spans="32:34" s="368" customFormat="1" ht="13.9" customHeight="1">
      <c r="AF1508" s="367"/>
      <c r="AH1508" s="367"/>
    </row>
    <row r="1509" spans="32:34" s="368" customFormat="1" ht="13.9" customHeight="1">
      <c r="AF1509" s="367"/>
      <c r="AH1509" s="367"/>
    </row>
    <row r="1510" spans="32:34" s="368" customFormat="1" ht="13.9" customHeight="1">
      <c r="AF1510" s="367"/>
      <c r="AH1510" s="367"/>
    </row>
    <row r="1511" spans="32:34" s="368" customFormat="1" ht="13.9" customHeight="1">
      <c r="AF1511" s="367"/>
      <c r="AH1511" s="367"/>
    </row>
    <row r="1512" spans="32:34" s="368" customFormat="1" ht="13.9" customHeight="1">
      <c r="AF1512" s="367"/>
      <c r="AH1512" s="367"/>
    </row>
    <row r="1513" spans="32:34" s="368" customFormat="1" ht="13.9" customHeight="1">
      <c r="AF1513" s="367"/>
      <c r="AH1513" s="367"/>
    </row>
    <row r="1514" spans="32:34" s="368" customFormat="1" ht="13.9" customHeight="1">
      <c r="AF1514" s="367"/>
      <c r="AH1514" s="367"/>
    </row>
    <row r="1515" spans="32:34" s="368" customFormat="1" ht="13.9" customHeight="1">
      <c r="AF1515" s="367"/>
      <c r="AH1515" s="367"/>
    </row>
    <row r="1516" spans="32:34" s="368" customFormat="1" ht="13.9" customHeight="1">
      <c r="AF1516" s="367"/>
      <c r="AH1516" s="367"/>
    </row>
    <row r="1517" spans="32:34" s="368" customFormat="1" ht="13.9" customHeight="1">
      <c r="AF1517" s="367"/>
      <c r="AH1517" s="367"/>
    </row>
    <row r="1518" spans="32:34" s="368" customFormat="1" ht="13.9" customHeight="1">
      <c r="AF1518" s="367"/>
      <c r="AH1518" s="367"/>
    </row>
    <row r="1519" spans="32:34" s="368" customFormat="1" ht="13.9" customHeight="1">
      <c r="AF1519" s="367"/>
      <c r="AH1519" s="367"/>
    </row>
    <row r="1520" spans="32:34" s="368" customFormat="1" ht="13.9" customHeight="1">
      <c r="AF1520" s="367"/>
      <c r="AH1520" s="367"/>
    </row>
    <row r="1521" spans="32:34" s="368" customFormat="1" ht="13.9" customHeight="1">
      <c r="AF1521" s="367"/>
      <c r="AH1521" s="367"/>
    </row>
    <row r="1522" spans="32:34" s="368" customFormat="1" ht="13.9" customHeight="1">
      <c r="AF1522" s="367"/>
      <c r="AH1522" s="367"/>
    </row>
    <row r="1523" spans="32:34" s="368" customFormat="1" ht="13.9" customHeight="1">
      <c r="AF1523" s="367"/>
      <c r="AH1523" s="367"/>
    </row>
    <row r="1524" spans="32:34" s="368" customFormat="1" ht="13.9" customHeight="1">
      <c r="AF1524" s="367"/>
      <c r="AH1524" s="367"/>
    </row>
    <row r="1525" spans="32:34" s="368" customFormat="1" ht="13.9" customHeight="1">
      <c r="AF1525" s="367"/>
      <c r="AH1525" s="367"/>
    </row>
    <row r="1526" spans="32:34" s="368" customFormat="1" ht="13.9" customHeight="1">
      <c r="AF1526" s="367"/>
      <c r="AH1526" s="367"/>
    </row>
    <row r="1527" spans="32:34" s="368" customFormat="1" ht="13.9" customHeight="1">
      <c r="AF1527" s="367"/>
      <c r="AH1527" s="367"/>
    </row>
    <row r="1528" spans="32:34" s="368" customFormat="1" ht="13.9" customHeight="1">
      <c r="AF1528" s="367"/>
      <c r="AH1528" s="367"/>
    </row>
    <row r="1529" spans="32:34" s="368" customFormat="1" ht="13.9" customHeight="1">
      <c r="AF1529" s="367"/>
      <c r="AH1529" s="367"/>
    </row>
    <row r="1530" spans="32:34" s="368" customFormat="1" ht="13.9" customHeight="1">
      <c r="AF1530" s="367"/>
      <c r="AH1530" s="367"/>
    </row>
    <row r="1531" spans="32:34" s="368" customFormat="1" ht="13.9" customHeight="1">
      <c r="AF1531" s="367"/>
      <c r="AH1531" s="367"/>
    </row>
    <row r="1532" spans="32:34" s="368" customFormat="1" ht="13.9" customHeight="1">
      <c r="AF1532" s="367"/>
      <c r="AH1532" s="367"/>
    </row>
    <row r="1533" spans="32:34" s="368" customFormat="1" ht="13.9" customHeight="1">
      <c r="AF1533" s="367"/>
      <c r="AH1533" s="367"/>
    </row>
    <row r="1534" spans="32:34" s="368" customFormat="1" ht="13.9" customHeight="1">
      <c r="AF1534" s="367"/>
      <c r="AH1534" s="367"/>
    </row>
    <row r="1535" spans="32:34" s="368" customFormat="1" ht="13.9" customHeight="1">
      <c r="AF1535" s="367"/>
      <c r="AH1535" s="367"/>
    </row>
    <row r="1536" spans="32:34" s="368" customFormat="1" ht="13.9" customHeight="1">
      <c r="AF1536" s="367"/>
      <c r="AH1536" s="367"/>
    </row>
    <row r="1537" spans="32:34" s="368" customFormat="1" ht="13.9" customHeight="1">
      <c r="AF1537" s="367"/>
      <c r="AH1537" s="367"/>
    </row>
    <row r="1538" spans="32:34" s="368" customFormat="1" ht="13.9" customHeight="1">
      <c r="AF1538" s="367"/>
      <c r="AH1538" s="367"/>
    </row>
    <row r="1539" spans="32:34" s="368" customFormat="1" ht="13.9" customHeight="1">
      <c r="AF1539" s="367"/>
      <c r="AH1539" s="367"/>
    </row>
    <row r="1540" spans="32:34" s="368" customFormat="1" ht="13.9" customHeight="1">
      <c r="AF1540" s="367"/>
      <c r="AH1540" s="367"/>
    </row>
    <row r="1541" spans="32:34" s="368" customFormat="1" ht="13.9" customHeight="1">
      <c r="AF1541" s="367"/>
      <c r="AH1541" s="367"/>
    </row>
    <row r="1542" spans="32:34" s="368" customFormat="1" ht="13.9" customHeight="1">
      <c r="AF1542" s="367"/>
      <c r="AH1542" s="367"/>
    </row>
    <row r="1543" spans="32:34" s="368" customFormat="1" ht="13.9" customHeight="1">
      <c r="AF1543" s="367"/>
      <c r="AH1543" s="367"/>
    </row>
    <row r="1544" spans="32:34" s="368" customFormat="1" ht="13.9" customHeight="1">
      <c r="AF1544" s="367"/>
      <c r="AH1544" s="367"/>
    </row>
    <row r="1545" spans="32:34" s="368" customFormat="1" ht="13.9" customHeight="1">
      <c r="AF1545" s="367"/>
      <c r="AH1545" s="367"/>
    </row>
    <row r="1546" spans="32:34" s="368" customFormat="1" ht="13.9" customHeight="1">
      <c r="AF1546" s="367"/>
      <c r="AH1546" s="367"/>
    </row>
    <row r="1547" spans="32:34" s="368" customFormat="1" ht="13.9" customHeight="1">
      <c r="AF1547" s="367"/>
      <c r="AH1547" s="367"/>
    </row>
    <row r="1548" spans="32:34" s="368" customFormat="1" ht="13.9" customHeight="1">
      <c r="AF1548" s="367"/>
      <c r="AH1548" s="367"/>
    </row>
    <row r="1549" spans="32:34" s="368" customFormat="1" ht="13.9" customHeight="1">
      <c r="AF1549" s="367"/>
      <c r="AH1549" s="367"/>
    </row>
    <row r="1550" spans="32:34" s="368" customFormat="1" ht="13.9" customHeight="1">
      <c r="AF1550" s="367"/>
      <c r="AH1550" s="367"/>
    </row>
    <row r="1551" spans="32:34" s="368" customFormat="1" ht="13.9" customHeight="1">
      <c r="AF1551" s="367"/>
      <c r="AH1551" s="367"/>
    </row>
    <row r="1552" spans="32:34" s="368" customFormat="1" ht="13.9" customHeight="1">
      <c r="AF1552" s="367"/>
      <c r="AH1552" s="367"/>
    </row>
    <row r="1553" spans="32:34" s="368" customFormat="1" ht="13.9" customHeight="1">
      <c r="AF1553" s="367"/>
      <c r="AH1553" s="367"/>
    </row>
    <row r="1554" spans="32:34" s="368" customFormat="1" ht="13.9" customHeight="1">
      <c r="AF1554" s="367"/>
      <c r="AH1554" s="367"/>
    </row>
    <row r="1555" spans="32:34" s="368" customFormat="1" ht="13.9" customHeight="1">
      <c r="AF1555" s="367"/>
      <c r="AH1555" s="367"/>
    </row>
    <row r="1556" spans="32:34" s="368" customFormat="1" ht="13.9" customHeight="1">
      <c r="AF1556" s="367"/>
      <c r="AH1556" s="367"/>
    </row>
    <row r="1557" spans="32:34" s="368" customFormat="1" ht="13.9" customHeight="1">
      <c r="AF1557" s="367"/>
      <c r="AH1557" s="367"/>
    </row>
    <row r="1558" spans="32:34" s="368" customFormat="1" ht="13.9" customHeight="1">
      <c r="AF1558" s="367"/>
      <c r="AH1558" s="367"/>
    </row>
    <row r="1559" spans="32:34" s="368" customFormat="1" ht="13.9" customHeight="1">
      <c r="AF1559" s="367"/>
      <c r="AH1559" s="367"/>
    </row>
    <row r="1560" spans="32:34" s="368" customFormat="1" ht="13.9" customHeight="1">
      <c r="AF1560" s="367"/>
      <c r="AH1560" s="367"/>
    </row>
    <row r="1561" spans="32:34" s="368" customFormat="1" ht="13.9" customHeight="1">
      <c r="AF1561" s="367"/>
      <c r="AH1561" s="367"/>
    </row>
    <row r="1562" spans="32:34" s="368" customFormat="1" ht="13.9" customHeight="1">
      <c r="AF1562" s="367"/>
      <c r="AH1562" s="367"/>
    </row>
    <row r="1563" spans="32:34" s="368" customFormat="1" ht="13.9" customHeight="1">
      <c r="AF1563" s="367"/>
      <c r="AH1563" s="367"/>
    </row>
    <row r="1564" spans="32:34" s="368" customFormat="1" ht="13.9" customHeight="1">
      <c r="AF1564" s="367"/>
      <c r="AH1564" s="367"/>
    </row>
    <row r="1565" spans="32:34" s="368" customFormat="1" ht="13.9" customHeight="1">
      <c r="AF1565" s="367"/>
      <c r="AH1565" s="367"/>
    </row>
    <row r="1566" spans="32:34" s="368" customFormat="1" ht="13.9" customHeight="1">
      <c r="AF1566" s="367"/>
      <c r="AH1566" s="367"/>
    </row>
    <row r="1567" spans="32:34" s="368" customFormat="1" ht="13.9" customHeight="1">
      <c r="AF1567" s="367"/>
      <c r="AH1567" s="367"/>
    </row>
    <row r="1568" spans="32:34" s="368" customFormat="1" ht="13.9" customHeight="1">
      <c r="AF1568" s="367"/>
      <c r="AH1568" s="367"/>
    </row>
    <row r="1569" spans="32:34" s="368" customFormat="1" ht="13.9" customHeight="1">
      <c r="AF1569" s="367"/>
      <c r="AH1569" s="367"/>
    </row>
    <row r="1570" spans="32:34" s="368" customFormat="1" ht="13.9" customHeight="1">
      <c r="AF1570" s="367"/>
      <c r="AH1570" s="367"/>
    </row>
    <row r="1571" spans="32:34" s="368" customFormat="1" ht="13.9" customHeight="1">
      <c r="AF1571" s="367"/>
      <c r="AH1571" s="367"/>
    </row>
    <row r="1572" spans="32:34" s="368" customFormat="1" ht="13.9" customHeight="1">
      <c r="AF1572" s="367"/>
      <c r="AH1572" s="367"/>
    </row>
    <row r="1573" spans="32:34" s="368" customFormat="1" ht="13.9" customHeight="1">
      <c r="AF1573" s="367"/>
      <c r="AH1573" s="367"/>
    </row>
    <row r="1574" spans="32:34" s="368" customFormat="1" ht="13.9" customHeight="1">
      <c r="AF1574" s="367"/>
      <c r="AH1574" s="367"/>
    </row>
    <row r="1575" spans="32:34" s="368" customFormat="1" ht="13.9" customHeight="1">
      <c r="AF1575" s="367"/>
      <c r="AH1575" s="367"/>
    </row>
    <row r="1576" spans="32:34" s="368" customFormat="1" ht="13.9" customHeight="1">
      <c r="AF1576" s="367"/>
      <c r="AH1576" s="367"/>
    </row>
    <row r="1577" spans="32:34" s="368" customFormat="1" ht="13.9" customHeight="1">
      <c r="AF1577" s="367"/>
      <c r="AH1577" s="367"/>
    </row>
    <row r="1578" spans="32:34" s="368" customFormat="1" ht="13.9" customHeight="1">
      <c r="AF1578" s="367"/>
      <c r="AH1578" s="367"/>
    </row>
    <row r="1579" spans="32:34" s="368" customFormat="1" ht="13.9" customHeight="1">
      <c r="AF1579" s="367"/>
      <c r="AH1579" s="367"/>
    </row>
    <row r="1580" spans="32:34" s="368" customFormat="1" ht="13.9" customHeight="1">
      <c r="AF1580" s="367"/>
      <c r="AH1580" s="367"/>
    </row>
    <row r="1581" spans="32:34" s="368" customFormat="1" ht="13.9" customHeight="1">
      <c r="AF1581" s="367"/>
      <c r="AH1581" s="367"/>
    </row>
    <row r="1582" spans="32:34" s="368" customFormat="1" ht="13.9" customHeight="1">
      <c r="AF1582" s="367"/>
      <c r="AH1582" s="367"/>
    </row>
    <row r="1583" spans="32:34" s="368" customFormat="1" ht="13.9" customHeight="1">
      <c r="AF1583" s="367"/>
      <c r="AH1583" s="367"/>
    </row>
    <row r="1584" spans="32:34" s="368" customFormat="1" ht="13.9" customHeight="1">
      <c r="AF1584" s="367"/>
      <c r="AH1584" s="367"/>
    </row>
    <row r="1585" spans="32:34" s="368" customFormat="1" ht="13.9" customHeight="1">
      <c r="AF1585" s="367"/>
      <c r="AH1585" s="367"/>
    </row>
    <row r="1586" spans="32:34" s="368" customFormat="1" ht="13.9" customHeight="1">
      <c r="AF1586" s="367"/>
      <c r="AH1586" s="367"/>
    </row>
    <row r="1587" spans="32:34" s="368" customFormat="1" ht="13.9" customHeight="1">
      <c r="AF1587" s="367"/>
      <c r="AH1587" s="367"/>
    </row>
    <row r="1588" spans="32:34" s="368" customFormat="1" ht="13.9" customHeight="1">
      <c r="AF1588" s="367"/>
      <c r="AH1588" s="367"/>
    </row>
    <row r="1589" spans="32:34" s="368" customFormat="1" ht="13.9" customHeight="1">
      <c r="AF1589" s="367"/>
      <c r="AH1589" s="367"/>
    </row>
    <row r="1590" spans="32:34" s="368" customFormat="1" ht="13.9" customHeight="1">
      <c r="AF1590" s="367"/>
      <c r="AH1590" s="367"/>
    </row>
    <row r="1591" spans="32:34" s="368" customFormat="1" ht="13.9" customHeight="1">
      <c r="AF1591" s="367"/>
      <c r="AH1591" s="367"/>
    </row>
    <row r="1592" spans="32:34" s="368" customFormat="1" ht="13.9" customHeight="1">
      <c r="AF1592" s="367"/>
      <c r="AH1592" s="367"/>
    </row>
    <row r="1593" spans="32:34" s="368" customFormat="1" ht="13.9" customHeight="1">
      <c r="AF1593" s="367"/>
      <c r="AH1593" s="367"/>
    </row>
    <row r="1594" spans="32:34" s="368" customFormat="1" ht="13.9" customHeight="1">
      <c r="AF1594" s="367"/>
      <c r="AH1594" s="367"/>
    </row>
    <row r="1595" spans="32:34" s="368" customFormat="1" ht="13.9" customHeight="1">
      <c r="AF1595" s="367"/>
      <c r="AH1595" s="367"/>
    </row>
    <row r="1596" spans="32:34" s="368" customFormat="1" ht="13.9" customHeight="1">
      <c r="AF1596" s="367"/>
      <c r="AH1596" s="367"/>
    </row>
    <row r="1597" spans="32:34" s="368" customFormat="1" ht="13.9" customHeight="1">
      <c r="AF1597" s="367"/>
      <c r="AH1597" s="367"/>
    </row>
    <row r="1598" spans="32:34" s="368" customFormat="1" ht="13.9" customHeight="1">
      <c r="AF1598" s="367"/>
      <c r="AH1598" s="367"/>
    </row>
    <row r="1599" spans="32:34" s="368" customFormat="1" ht="13.9" customHeight="1">
      <c r="AF1599" s="367"/>
      <c r="AH1599" s="367"/>
    </row>
    <row r="1600" spans="32:34" s="368" customFormat="1" ht="13.9" customHeight="1">
      <c r="AF1600" s="367"/>
      <c r="AH1600" s="367"/>
    </row>
    <row r="1601" spans="32:34" s="368" customFormat="1" ht="13.9" customHeight="1">
      <c r="AF1601" s="367"/>
      <c r="AH1601" s="367"/>
    </row>
    <row r="1602" spans="32:34" s="368" customFormat="1" ht="13.9" customHeight="1">
      <c r="AF1602" s="367"/>
      <c r="AH1602" s="367"/>
    </row>
    <row r="1603" spans="32:34" s="368" customFormat="1" ht="13.9" customHeight="1">
      <c r="AF1603" s="367"/>
      <c r="AH1603" s="367"/>
    </row>
    <row r="1604" spans="32:34" s="368" customFormat="1" ht="13.9" customHeight="1">
      <c r="AF1604" s="367"/>
      <c r="AH1604" s="367"/>
    </row>
    <row r="1605" spans="32:34" s="368" customFormat="1" ht="13.9" customHeight="1">
      <c r="AF1605" s="367"/>
      <c r="AH1605" s="367"/>
    </row>
    <row r="1606" spans="32:34" s="368" customFormat="1" ht="13.9" customHeight="1">
      <c r="AF1606" s="367"/>
      <c r="AH1606" s="367"/>
    </row>
    <row r="1607" spans="32:34" s="368" customFormat="1" ht="13.9" customHeight="1">
      <c r="AF1607" s="367"/>
      <c r="AH1607" s="367"/>
    </row>
    <row r="1608" spans="32:34" s="368" customFormat="1" ht="13.9" customHeight="1">
      <c r="AF1608" s="367"/>
      <c r="AH1608" s="367"/>
    </row>
    <row r="1609" spans="32:34" s="368" customFormat="1" ht="13.9" customHeight="1">
      <c r="AF1609" s="367"/>
      <c r="AH1609" s="367"/>
    </row>
    <row r="1610" spans="32:34" s="368" customFormat="1" ht="13.9" customHeight="1">
      <c r="AF1610" s="367"/>
      <c r="AH1610" s="367"/>
    </row>
    <row r="1611" spans="32:34" s="368" customFormat="1" ht="13.9" customHeight="1">
      <c r="AF1611" s="367"/>
      <c r="AH1611" s="367"/>
    </row>
    <row r="1612" spans="32:34" s="368" customFormat="1" ht="13.9" customHeight="1">
      <c r="AF1612" s="367"/>
      <c r="AH1612" s="367"/>
    </row>
    <row r="1613" spans="32:34" s="368" customFormat="1" ht="13.9" customHeight="1">
      <c r="AF1613" s="367"/>
      <c r="AH1613" s="367"/>
    </row>
    <row r="1614" spans="32:34" s="368" customFormat="1" ht="13.9" customHeight="1">
      <c r="AF1614" s="367"/>
      <c r="AH1614" s="367"/>
    </row>
    <row r="1615" spans="32:34" s="368" customFormat="1" ht="13.9" customHeight="1">
      <c r="AF1615" s="367"/>
      <c r="AH1615" s="367"/>
    </row>
    <row r="1616" spans="32:34" s="368" customFormat="1" ht="13.9" customHeight="1">
      <c r="AF1616" s="367"/>
      <c r="AH1616" s="367"/>
    </row>
    <row r="1617" spans="32:34" s="368" customFormat="1" ht="13.9" customHeight="1">
      <c r="AF1617" s="367"/>
      <c r="AH1617" s="367"/>
    </row>
    <row r="1618" spans="32:34" s="368" customFormat="1" ht="13.9" customHeight="1">
      <c r="AF1618" s="367"/>
      <c r="AH1618" s="367"/>
    </row>
    <row r="1619" spans="32:34" s="368" customFormat="1" ht="13.9" customHeight="1">
      <c r="AF1619" s="367"/>
      <c r="AH1619" s="367"/>
    </row>
    <row r="1620" spans="32:34" s="368" customFormat="1" ht="13.9" customHeight="1">
      <c r="AF1620" s="367"/>
      <c r="AH1620" s="367"/>
    </row>
    <row r="1621" spans="32:34" s="368" customFormat="1" ht="13.9" customHeight="1">
      <c r="AF1621" s="367"/>
      <c r="AH1621" s="367"/>
    </row>
    <row r="1622" spans="32:34" s="368" customFormat="1" ht="13.9" customHeight="1">
      <c r="AF1622" s="367"/>
      <c r="AH1622" s="367"/>
    </row>
    <row r="1623" spans="32:34" s="368" customFormat="1" ht="13.9" customHeight="1">
      <c r="AF1623" s="367"/>
      <c r="AH1623" s="367"/>
    </row>
    <row r="1624" spans="32:34" s="368" customFormat="1" ht="13.9" customHeight="1">
      <c r="AF1624" s="367"/>
      <c r="AH1624" s="367"/>
    </row>
    <row r="1625" spans="32:34" s="368" customFormat="1" ht="13.9" customHeight="1">
      <c r="AF1625" s="367"/>
      <c r="AH1625" s="367"/>
    </row>
    <row r="1626" spans="32:34" s="368" customFormat="1" ht="13.9" customHeight="1">
      <c r="AF1626" s="367"/>
      <c r="AH1626" s="367"/>
    </row>
    <row r="1627" spans="32:34" s="368" customFormat="1" ht="13.9" customHeight="1">
      <c r="AF1627" s="367"/>
      <c r="AH1627" s="367"/>
    </row>
    <row r="1628" spans="32:34" s="368" customFormat="1" ht="13.9" customHeight="1">
      <c r="AF1628" s="367"/>
      <c r="AH1628" s="367"/>
    </row>
    <row r="1629" spans="32:34" s="368" customFormat="1" ht="13.9" customHeight="1">
      <c r="AF1629" s="367"/>
      <c r="AH1629" s="367"/>
    </row>
    <row r="1630" spans="32:34" s="368" customFormat="1" ht="13.9" customHeight="1">
      <c r="AF1630" s="367"/>
      <c r="AH1630" s="367"/>
    </row>
    <row r="1631" spans="32:34" s="368" customFormat="1" ht="13.9" customHeight="1">
      <c r="AF1631" s="367"/>
      <c r="AH1631" s="367"/>
    </row>
    <row r="1632" spans="32:34" s="368" customFormat="1" ht="13.9" customHeight="1">
      <c r="AF1632" s="367"/>
      <c r="AH1632" s="367"/>
    </row>
    <row r="1633" spans="32:34" s="368" customFormat="1" ht="13.9" customHeight="1">
      <c r="AF1633" s="367"/>
      <c r="AH1633" s="367"/>
    </row>
    <row r="1634" spans="32:34" s="368" customFormat="1" ht="13.9" customHeight="1">
      <c r="AF1634" s="367"/>
      <c r="AH1634" s="367"/>
    </row>
    <row r="1635" spans="32:34" s="368" customFormat="1" ht="13.9" customHeight="1">
      <c r="AF1635" s="367"/>
      <c r="AH1635" s="367"/>
    </row>
    <row r="1636" spans="32:34" s="368" customFormat="1" ht="13.9" customHeight="1">
      <c r="AF1636" s="367"/>
      <c r="AH1636" s="367"/>
    </row>
    <row r="1637" spans="32:34" s="368" customFormat="1" ht="13.9" customHeight="1">
      <c r="AF1637" s="367"/>
      <c r="AH1637" s="367"/>
    </row>
    <row r="1638" spans="32:34" s="368" customFormat="1" ht="13.9" customHeight="1">
      <c r="AF1638" s="367"/>
      <c r="AH1638" s="367"/>
    </row>
    <row r="1639" spans="32:34" s="368" customFormat="1" ht="13.9" customHeight="1">
      <c r="AF1639" s="367"/>
      <c r="AH1639" s="367"/>
    </row>
    <row r="1640" spans="32:34" s="368" customFormat="1" ht="13.9" customHeight="1">
      <c r="AF1640" s="367"/>
      <c r="AH1640" s="367"/>
    </row>
    <row r="1641" spans="32:34" s="368" customFormat="1" ht="13.9" customHeight="1">
      <c r="AF1641" s="367"/>
      <c r="AH1641" s="367"/>
    </row>
    <row r="1642" spans="32:34" s="368" customFormat="1" ht="13.9" customHeight="1">
      <c r="AF1642" s="367"/>
      <c r="AH1642" s="367"/>
    </row>
    <row r="1643" spans="32:34" s="368" customFormat="1" ht="13.9" customHeight="1">
      <c r="AF1643" s="367"/>
      <c r="AH1643" s="367"/>
    </row>
    <row r="1644" spans="32:34" s="368" customFormat="1" ht="13.9" customHeight="1">
      <c r="AF1644" s="367"/>
      <c r="AH1644" s="367"/>
    </row>
    <row r="1645" spans="32:34" s="368" customFormat="1" ht="13.9" customHeight="1">
      <c r="AF1645" s="367"/>
      <c r="AH1645" s="367"/>
    </row>
    <row r="1646" spans="32:34" s="368" customFormat="1" ht="13.9" customHeight="1">
      <c r="AF1646" s="367"/>
      <c r="AH1646" s="367"/>
    </row>
    <row r="1647" spans="32:34" s="368" customFormat="1" ht="13.9" customHeight="1">
      <c r="AF1647" s="367"/>
      <c r="AH1647" s="367"/>
    </row>
    <row r="1648" spans="32:34" s="368" customFormat="1" ht="13.9" customHeight="1">
      <c r="AF1648" s="367"/>
      <c r="AH1648" s="367"/>
    </row>
    <row r="1649" spans="32:34" s="368" customFormat="1" ht="13.9" customHeight="1">
      <c r="AF1649" s="367"/>
      <c r="AH1649" s="367"/>
    </row>
    <row r="1650" spans="32:34" s="368" customFormat="1" ht="13.9" customHeight="1">
      <c r="AF1650" s="367"/>
      <c r="AH1650" s="367"/>
    </row>
    <row r="1651" spans="32:34" s="368" customFormat="1" ht="13.9" customHeight="1">
      <c r="AF1651" s="367"/>
      <c r="AH1651" s="367"/>
    </row>
    <row r="1652" spans="32:34" s="368" customFormat="1" ht="13.9" customHeight="1">
      <c r="AF1652" s="367"/>
      <c r="AH1652" s="367"/>
    </row>
    <row r="1653" spans="32:34" s="368" customFormat="1" ht="13.9" customHeight="1">
      <c r="AF1653" s="367"/>
      <c r="AH1653" s="367"/>
    </row>
    <row r="1654" spans="32:34" s="368" customFormat="1" ht="13.9" customHeight="1">
      <c r="AF1654" s="367"/>
      <c r="AH1654" s="367"/>
    </row>
    <row r="1655" spans="32:34" s="368" customFormat="1" ht="13.9" customHeight="1">
      <c r="AF1655" s="367"/>
      <c r="AH1655" s="367"/>
    </row>
    <row r="1656" spans="32:34" s="368" customFormat="1" ht="13.9" customHeight="1">
      <c r="AF1656" s="367"/>
      <c r="AH1656" s="367"/>
    </row>
    <row r="1657" spans="32:34" s="368" customFormat="1" ht="13.9" customHeight="1">
      <c r="AF1657" s="367"/>
      <c r="AH1657" s="367"/>
    </row>
    <row r="1658" spans="32:34" s="368" customFormat="1" ht="13.9" customHeight="1">
      <c r="AF1658" s="367"/>
      <c r="AH1658" s="367"/>
    </row>
    <row r="1659" spans="32:34" s="368" customFormat="1" ht="13.9" customHeight="1">
      <c r="AF1659" s="367"/>
      <c r="AH1659" s="367"/>
    </row>
    <row r="1660" spans="32:34" s="368" customFormat="1" ht="13.9" customHeight="1">
      <c r="AF1660" s="367"/>
      <c r="AH1660" s="367"/>
    </row>
    <row r="1661" spans="32:34" s="368" customFormat="1" ht="13.9" customHeight="1">
      <c r="AF1661" s="367"/>
      <c r="AH1661" s="367"/>
    </row>
    <row r="1662" spans="32:34" s="368" customFormat="1" ht="13.9" customHeight="1">
      <c r="AF1662" s="367"/>
      <c r="AH1662" s="367"/>
    </row>
    <row r="1663" spans="32:34" s="368" customFormat="1" ht="13.9" customHeight="1">
      <c r="AF1663" s="367"/>
      <c r="AH1663" s="367"/>
    </row>
    <row r="1664" spans="32:34" s="368" customFormat="1" ht="13.9" customHeight="1">
      <c r="AF1664" s="367"/>
      <c r="AH1664" s="367"/>
    </row>
    <row r="1665" spans="32:34" s="368" customFormat="1" ht="13.9" customHeight="1">
      <c r="AF1665" s="367"/>
      <c r="AH1665" s="367"/>
    </row>
    <row r="1666" spans="32:34" s="368" customFormat="1" ht="13.9" customHeight="1">
      <c r="AF1666" s="367"/>
      <c r="AH1666" s="367"/>
    </row>
    <row r="1667" spans="32:34" s="368" customFormat="1" ht="13.9" customHeight="1">
      <c r="AF1667" s="367"/>
      <c r="AH1667" s="367"/>
    </row>
    <row r="1668" spans="32:34" s="368" customFormat="1" ht="13.9" customHeight="1">
      <c r="AF1668" s="367"/>
      <c r="AH1668" s="367"/>
    </row>
    <row r="1669" spans="32:34" s="368" customFormat="1" ht="13.9" customHeight="1">
      <c r="AF1669" s="367"/>
      <c r="AH1669" s="367"/>
    </row>
    <row r="1670" spans="32:34" s="368" customFormat="1" ht="13.9" customHeight="1">
      <c r="AF1670" s="367"/>
      <c r="AH1670" s="367"/>
    </row>
    <row r="1671" spans="32:34" s="368" customFormat="1" ht="13.9" customHeight="1">
      <c r="AF1671" s="367"/>
      <c r="AH1671" s="367"/>
    </row>
    <row r="1672" spans="32:34" s="368" customFormat="1" ht="13.9" customHeight="1">
      <c r="AF1672" s="367"/>
      <c r="AH1672" s="367"/>
    </row>
    <row r="1673" spans="32:34" s="368" customFormat="1" ht="13.9" customHeight="1">
      <c r="AF1673" s="367"/>
      <c r="AH1673" s="367"/>
    </row>
    <row r="1674" spans="32:34" s="368" customFormat="1" ht="13.9" customHeight="1">
      <c r="AF1674" s="367"/>
      <c r="AH1674" s="367"/>
    </row>
    <row r="1675" spans="32:34" s="368" customFormat="1" ht="13.9" customHeight="1">
      <c r="AF1675" s="367"/>
      <c r="AH1675" s="367"/>
    </row>
    <row r="1676" spans="32:34" s="368" customFormat="1" ht="13.9" customHeight="1">
      <c r="AF1676" s="367"/>
      <c r="AH1676" s="367"/>
    </row>
    <row r="1677" spans="32:34" s="368" customFormat="1" ht="13.9" customHeight="1">
      <c r="AF1677" s="367"/>
      <c r="AH1677" s="367"/>
    </row>
    <row r="1678" spans="32:34" s="368" customFormat="1" ht="13.9" customHeight="1">
      <c r="AF1678" s="367"/>
      <c r="AH1678" s="367"/>
    </row>
    <row r="1679" spans="32:34" s="368" customFormat="1" ht="13.9" customHeight="1">
      <c r="AF1679" s="367"/>
      <c r="AH1679" s="367"/>
    </row>
    <row r="1680" spans="32:34" s="368" customFormat="1" ht="13.9" customHeight="1">
      <c r="AF1680" s="367"/>
      <c r="AH1680" s="367"/>
    </row>
    <row r="1681" spans="32:34" s="368" customFormat="1" ht="13.9" customHeight="1">
      <c r="AF1681" s="367"/>
      <c r="AH1681" s="367"/>
    </row>
    <row r="1682" spans="32:34" s="368" customFormat="1" ht="13.9" customHeight="1">
      <c r="AF1682" s="367"/>
      <c r="AH1682" s="367"/>
    </row>
    <row r="1683" spans="32:34" s="368" customFormat="1" ht="13.9" customHeight="1">
      <c r="AF1683" s="367"/>
      <c r="AH1683" s="367"/>
    </row>
    <row r="1684" spans="32:34" s="368" customFormat="1" ht="13.9" customHeight="1">
      <c r="AF1684" s="367"/>
      <c r="AH1684" s="367"/>
    </row>
    <row r="1685" spans="32:34" s="368" customFormat="1" ht="13.9" customHeight="1">
      <c r="AF1685" s="367"/>
      <c r="AH1685" s="367"/>
    </row>
    <row r="1686" spans="32:34" s="368" customFormat="1" ht="13.9" customHeight="1">
      <c r="AF1686" s="367"/>
      <c r="AH1686" s="367"/>
    </row>
    <row r="1687" spans="32:34" s="368" customFormat="1" ht="13.9" customHeight="1">
      <c r="AF1687" s="367"/>
      <c r="AH1687" s="367"/>
    </row>
    <row r="1688" spans="32:34" s="368" customFormat="1" ht="13.9" customHeight="1">
      <c r="AF1688" s="367"/>
      <c r="AH1688" s="367"/>
    </row>
    <row r="1689" spans="32:34" s="368" customFormat="1" ht="13.9" customHeight="1">
      <c r="AF1689" s="367"/>
      <c r="AH1689" s="367"/>
    </row>
    <row r="1690" spans="32:34" s="368" customFormat="1" ht="13.9" customHeight="1">
      <c r="AF1690" s="367"/>
      <c r="AH1690" s="367"/>
    </row>
    <row r="1691" spans="32:34" s="368" customFormat="1" ht="13.9" customHeight="1">
      <c r="AF1691" s="367"/>
      <c r="AH1691" s="367"/>
    </row>
    <row r="1692" spans="32:34" s="368" customFormat="1" ht="13.9" customHeight="1">
      <c r="AF1692" s="367"/>
      <c r="AH1692" s="367"/>
    </row>
    <row r="1693" spans="32:34" s="368" customFormat="1" ht="13.9" customHeight="1">
      <c r="AF1693" s="367"/>
      <c r="AH1693" s="367"/>
    </row>
    <row r="1694" spans="32:34" s="368" customFormat="1" ht="13.9" customHeight="1">
      <c r="AF1694" s="367"/>
      <c r="AH1694" s="367"/>
    </row>
    <row r="1695" spans="32:34" s="368" customFormat="1" ht="13.9" customHeight="1">
      <c r="AF1695" s="367"/>
      <c r="AH1695" s="367"/>
    </row>
    <row r="1696" spans="32:34" s="368" customFormat="1" ht="13.9" customHeight="1">
      <c r="AF1696" s="367"/>
      <c r="AH1696" s="367"/>
    </row>
    <row r="1697" spans="32:34" s="368" customFormat="1" ht="13.9" customHeight="1">
      <c r="AF1697" s="367"/>
      <c r="AH1697" s="367"/>
    </row>
    <row r="1698" spans="32:34" s="368" customFormat="1" ht="13.9" customHeight="1">
      <c r="AF1698" s="367"/>
      <c r="AH1698" s="367"/>
    </row>
    <row r="1699" spans="32:34" s="368" customFormat="1" ht="13.9" customHeight="1">
      <c r="AF1699" s="367"/>
      <c r="AH1699" s="367"/>
    </row>
    <row r="1700" spans="32:34" s="368" customFormat="1" ht="13.9" customHeight="1">
      <c r="AF1700" s="367"/>
      <c r="AH1700" s="367"/>
    </row>
    <row r="1701" spans="32:34" s="368" customFormat="1" ht="13.9" customHeight="1">
      <c r="AF1701" s="367"/>
      <c r="AH1701" s="367"/>
    </row>
    <row r="1702" spans="32:34" s="368" customFormat="1" ht="13.9" customHeight="1">
      <c r="AF1702" s="367"/>
      <c r="AH1702" s="367"/>
    </row>
    <row r="1703" spans="32:34" s="368" customFormat="1" ht="13.9" customHeight="1">
      <c r="AF1703" s="367"/>
      <c r="AH1703" s="367"/>
    </row>
    <row r="1704" spans="32:34" s="368" customFormat="1" ht="13.9" customHeight="1">
      <c r="AF1704" s="367"/>
      <c r="AH1704" s="367"/>
    </row>
    <row r="1705" spans="32:34" s="368" customFormat="1" ht="13.9" customHeight="1">
      <c r="AF1705" s="367"/>
      <c r="AH1705" s="367"/>
    </row>
    <row r="1706" spans="32:34" s="368" customFormat="1" ht="13.9" customHeight="1">
      <c r="AF1706" s="367"/>
      <c r="AH1706" s="367"/>
    </row>
    <row r="1707" spans="32:34" s="368" customFormat="1" ht="13.9" customHeight="1">
      <c r="AF1707" s="367"/>
      <c r="AH1707" s="367"/>
    </row>
    <row r="1708" spans="32:34" s="368" customFormat="1" ht="13.9" customHeight="1">
      <c r="AF1708" s="367"/>
      <c r="AH1708" s="367"/>
    </row>
    <row r="1709" spans="32:34" s="368" customFormat="1" ht="13.9" customHeight="1">
      <c r="AF1709" s="367"/>
      <c r="AH1709" s="367"/>
    </row>
    <row r="1710" spans="32:34" s="368" customFormat="1" ht="13.9" customHeight="1">
      <c r="AF1710" s="367"/>
      <c r="AH1710" s="367"/>
    </row>
    <row r="1711" spans="32:34" s="368" customFormat="1" ht="13.9" customHeight="1">
      <c r="AF1711" s="367"/>
      <c r="AH1711" s="367"/>
    </row>
    <row r="1712" spans="32:34" s="368" customFormat="1" ht="13.9" customHeight="1">
      <c r="AF1712" s="367"/>
      <c r="AH1712" s="367"/>
    </row>
    <row r="1713" spans="32:34" s="368" customFormat="1" ht="13.9" customHeight="1">
      <c r="AF1713" s="367"/>
      <c r="AH1713" s="367"/>
    </row>
    <row r="1714" spans="32:34" s="368" customFormat="1" ht="13.9" customHeight="1">
      <c r="AF1714" s="367"/>
      <c r="AH1714" s="367"/>
    </row>
    <row r="1715" spans="32:34" s="368" customFormat="1" ht="13.9" customHeight="1">
      <c r="AF1715" s="367"/>
      <c r="AH1715" s="367"/>
    </row>
    <row r="1716" spans="32:34" s="368" customFormat="1" ht="13.9" customHeight="1">
      <c r="AF1716" s="367"/>
      <c r="AH1716" s="367"/>
    </row>
    <row r="1717" spans="32:34" s="368" customFormat="1" ht="13.9" customHeight="1">
      <c r="AF1717" s="367"/>
      <c r="AH1717" s="367"/>
    </row>
    <row r="1718" spans="32:34" s="368" customFormat="1" ht="13.9" customHeight="1">
      <c r="AF1718" s="367"/>
      <c r="AH1718" s="367"/>
    </row>
    <row r="1719" spans="32:34" s="368" customFormat="1" ht="13.9" customHeight="1">
      <c r="AF1719" s="367"/>
      <c r="AH1719" s="367"/>
    </row>
    <row r="1720" spans="32:34" s="368" customFormat="1" ht="13.9" customHeight="1">
      <c r="AF1720" s="367"/>
      <c r="AH1720" s="367"/>
    </row>
    <row r="1721" spans="32:34" s="368" customFormat="1" ht="13.9" customHeight="1">
      <c r="AF1721" s="367"/>
      <c r="AH1721" s="367"/>
    </row>
    <row r="1722" spans="32:34" s="368" customFormat="1" ht="13.9" customHeight="1">
      <c r="AF1722" s="367"/>
      <c r="AH1722" s="367"/>
    </row>
    <row r="1723" spans="32:34" s="368" customFormat="1" ht="13.9" customHeight="1">
      <c r="AF1723" s="367"/>
      <c r="AH1723" s="367"/>
    </row>
    <row r="1724" spans="32:34" s="368" customFormat="1" ht="13.9" customHeight="1">
      <c r="AF1724" s="367"/>
      <c r="AH1724" s="367"/>
    </row>
    <row r="1725" spans="32:34" s="368" customFormat="1" ht="13.9" customHeight="1">
      <c r="AF1725" s="367"/>
      <c r="AH1725" s="367"/>
    </row>
    <row r="1726" spans="32:34" s="368" customFormat="1" ht="13.9" customHeight="1">
      <c r="AF1726" s="367"/>
      <c r="AH1726" s="367"/>
    </row>
    <row r="1727" spans="32:34" s="368" customFormat="1" ht="13.9" customHeight="1">
      <c r="AF1727" s="367"/>
      <c r="AH1727" s="367"/>
    </row>
    <row r="1728" spans="32:34" s="368" customFormat="1" ht="13.9" customHeight="1">
      <c r="AF1728" s="367"/>
      <c r="AH1728" s="367"/>
    </row>
    <row r="1729" spans="32:34" s="368" customFormat="1" ht="13.9" customHeight="1">
      <c r="AF1729" s="367"/>
      <c r="AH1729" s="367"/>
    </row>
    <row r="1730" spans="32:34" s="368" customFormat="1" ht="13.9" customHeight="1">
      <c r="AF1730" s="367"/>
      <c r="AH1730" s="367"/>
    </row>
    <row r="1731" spans="32:34" s="368" customFormat="1" ht="13.9" customHeight="1">
      <c r="AF1731" s="367"/>
      <c r="AH1731" s="367"/>
    </row>
    <row r="1732" spans="32:34" s="368" customFormat="1" ht="13.9" customHeight="1">
      <c r="AF1732" s="367"/>
      <c r="AH1732" s="367"/>
    </row>
    <row r="1733" spans="32:34" s="368" customFormat="1" ht="13.9" customHeight="1">
      <c r="AF1733" s="367"/>
      <c r="AH1733" s="367"/>
    </row>
    <row r="1734" spans="32:34" s="368" customFormat="1" ht="13.9" customHeight="1">
      <c r="AF1734" s="367"/>
      <c r="AH1734" s="367"/>
    </row>
    <row r="1735" spans="32:34" s="368" customFormat="1" ht="13.9" customHeight="1">
      <c r="AF1735" s="367"/>
      <c r="AH1735" s="367"/>
    </row>
    <row r="1736" spans="32:34" s="368" customFormat="1" ht="13.9" customHeight="1">
      <c r="AF1736" s="367"/>
      <c r="AH1736" s="367"/>
    </row>
    <row r="1737" spans="32:34" s="368" customFormat="1" ht="13.9" customHeight="1">
      <c r="AF1737" s="367"/>
      <c r="AH1737" s="367"/>
    </row>
    <row r="1738" spans="32:34" s="368" customFormat="1" ht="13.9" customHeight="1">
      <c r="AF1738" s="367"/>
      <c r="AH1738" s="367"/>
    </row>
    <row r="1739" spans="32:34" s="368" customFormat="1" ht="13.9" customHeight="1">
      <c r="AF1739" s="367"/>
      <c r="AH1739" s="367"/>
    </row>
    <row r="1740" spans="32:34" s="368" customFormat="1" ht="13.9" customHeight="1">
      <c r="AF1740" s="367"/>
      <c r="AH1740" s="367"/>
    </row>
    <row r="1741" spans="32:34" s="368" customFormat="1" ht="13.9" customHeight="1">
      <c r="AF1741" s="367"/>
      <c r="AH1741" s="367"/>
    </row>
    <row r="1742" spans="32:34" s="368" customFormat="1" ht="13.9" customHeight="1">
      <c r="AF1742" s="367"/>
      <c r="AH1742" s="367"/>
    </row>
    <row r="1743" spans="32:34" s="368" customFormat="1" ht="13.9" customHeight="1">
      <c r="AF1743" s="367"/>
      <c r="AH1743" s="367"/>
    </row>
    <row r="1744" spans="32:34" s="368" customFormat="1" ht="13.9" customHeight="1">
      <c r="AF1744" s="367"/>
      <c r="AH1744" s="367"/>
    </row>
    <row r="1745" spans="32:34" s="368" customFormat="1" ht="13.9" customHeight="1">
      <c r="AF1745" s="367"/>
      <c r="AH1745" s="367"/>
    </row>
    <row r="1746" spans="32:34" s="368" customFormat="1" ht="13.9" customHeight="1">
      <c r="AF1746" s="367"/>
      <c r="AH1746" s="367"/>
    </row>
    <row r="1747" spans="32:34" s="368" customFormat="1" ht="13.9" customHeight="1">
      <c r="AF1747" s="367"/>
      <c r="AH1747" s="367"/>
    </row>
    <row r="1748" spans="32:34" s="368" customFormat="1" ht="13.9" customHeight="1">
      <c r="AF1748" s="367"/>
      <c r="AH1748" s="367"/>
    </row>
    <row r="1749" spans="32:34" s="368" customFormat="1" ht="13.9" customHeight="1">
      <c r="AF1749" s="367"/>
      <c r="AH1749" s="367"/>
    </row>
    <row r="1750" spans="32:34" s="368" customFormat="1" ht="13.9" customHeight="1">
      <c r="AF1750" s="367"/>
      <c r="AH1750" s="367"/>
    </row>
    <row r="1751" spans="32:34" s="368" customFormat="1" ht="13.9" customHeight="1">
      <c r="AF1751" s="367"/>
      <c r="AH1751" s="367"/>
    </row>
    <row r="1752" spans="32:34" s="368" customFormat="1" ht="13.9" customHeight="1">
      <c r="AF1752" s="367"/>
      <c r="AH1752" s="367"/>
    </row>
    <row r="1753" spans="32:34" s="368" customFormat="1" ht="13.9" customHeight="1">
      <c r="AF1753" s="367"/>
      <c r="AH1753" s="367"/>
    </row>
    <row r="1754" spans="32:34" s="368" customFormat="1" ht="13.9" customHeight="1">
      <c r="AF1754" s="367"/>
      <c r="AH1754" s="367"/>
    </row>
    <row r="1755" spans="32:34" s="368" customFormat="1" ht="13.9" customHeight="1">
      <c r="AF1755" s="367"/>
      <c r="AH1755" s="367"/>
    </row>
    <row r="1756" spans="32:34" s="368" customFormat="1" ht="13.9" customHeight="1">
      <c r="AF1756" s="367"/>
      <c r="AH1756" s="367"/>
    </row>
    <row r="1757" spans="32:34" s="368" customFormat="1" ht="13.9" customHeight="1">
      <c r="AF1757" s="367"/>
      <c r="AH1757" s="367"/>
    </row>
    <row r="1758" spans="32:34" s="368" customFormat="1" ht="13.9" customHeight="1">
      <c r="AF1758" s="367"/>
      <c r="AH1758" s="367"/>
    </row>
    <row r="1759" spans="32:34" s="368" customFormat="1" ht="13.9" customHeight="1">
      <c r="AF1759" s="367"/>
      <c r="AH1759" s="367"/>
    </row>
    <row r="1760" spans="32:34" s="368" customFormat="1" ht="13.9" customHeight="1">
      <c r="AF1760" s="367"/>
      <c r="AH1760" s="367"/>
    </row>
    <row r="1761" spans="32:34" s="368" customFormat="1" ht="13.9" customHeight="1">
      <c r="AF1761" s="367"/>
      <c r="AH1761" s="367"/>
    </row>
    <row r="1762" spans="32:34" s="368" customFormat="1" ht="13.9" customHeight="1">
      <c r="AF1762" s="367"/>
      <c r="AH1762" s="367"/>
    </row>
    <row r="1763" spans="32:34" s="368" customFormat="1" ht="13.9" customHeight="1">
      <c r="AF1763" s="367"/>
      <c r="AH1763" s="367"/>
    </row>
    <row r="1764" spans="32:34" s="368" customFormat="1" ht="13.9" customHeight="1">
      <c r="AF1764" s="367"/>
      <c r="AH1764" s="367"/>
    </row>
    <row r="1765" spans="32:34" s="368" customFormat="1" ht="13.9" customHeight="1">
      <c r="AF1765" s="367"/>
      <c r="AH1765" s="367"/>
    </row>
    <row r="1766" spans="32:34" s="368" customFormat="1" ht="13.9" customHeight="1">
      <c r="AF1766" s="367"/>
      <c r="AH1766" s="367"/>
    </row>
    <row r="1767" spans="32:34" s="368" customFormat="1" ht="13.9" customHeight="1">
      <c r="AF1767" s="367"/>
      <c r="AH1767" s="367"/>
    </row>
    <row r="1768" spans="32:34" s="368" customFormat="1" ht="13.9" customHeight="1">
      <c r="AF1768" s="367"/>
      <c r="AH1768" s="367"/>
    </row>
    <row r="1769" spans="32:34" s="368" customFormat="1" ht="13.9" customHeight="1">
      <c r="AF1769" s="367"/>
      <c r="AH1769" s="367"/>
    </row>
    <row r="1770" spans="32:34" s="368" customFormat="1" ht="13.9" customHeight="1">
      <c r="AF1770" s="367"/>
      <c r="AH1770" s="367"/>
    </row>
    <row r="1771" spans="32:34" s="368" customFormat="1" ht="13.9" customHeight="1">
      <c r="AF1771" s="367"/>
      <c r="AH1771" s="367"/>
    </row>
    <row r="1772" spans="32:34" s="368" customFormat="1" ht="13.9" customHeight="1">
      <c r="AF1772" s="367"/>
      <c r="AH1772" s="367"/>
    </row>
    <row r="1773" spans="32:34" s="368" customFormat="1" ht="13.9" customHeight="1">
      <c r="AF1773" s="367"/>
      <c r="AH1773" s="367"/>
    </row>
    <row r="1774" spans="32:34" s="368" customFormat="1" ht="13.9" customHeight="1">
      <c r="AF1774" s="367"/>
      <c r="AH1774" s="367"/>
    </row>
    <row r="1775" spans="32:34" s="368" customFormat="1" ht="13.9" customHeight="1">
      <c r="AF1775" s="367"/>
      <c r="AH1775" s="367"/>
    </row>
    <row r="1776" spans="32:34" s="368" customFormat="1" ht="13.9" customHeight="1">
      <c r="AF1776" s="367"/>
      <c r="AH1776" s="367"/>
    </row>
    <row r="1777" spans="32:34" s="368" customFormat="1" ht="13.9" customHeight="1">
      <c r="AF1777" s="367"/>
      <c r="AH1777" s="367"/>
    </row>
    <row r="1778" spans="32:34" s="368" customFormat="1" ht="13.9" customHeight="1">
      <c r="AF1778" s="367"/>
      <c r="AH1778" s="367"/>
    </row>
    <row r="1779" spans="32:34" s="368" customFormat="1" ht="13.9" customHeight="1">
      <c r="AF1779" s="367"/>
      <c r="AH1779" s="367"/>
    </row>
    <row r="1780" spans="32:34" s="368" customFormat="1" ht="13.9" customHeight="1">
      <c r="AF1780" s="367"/>
      <c r="AH1780" s="367"/>
    </row>
    <row r="1781" spans="32:34" s="368" customFormat="1" ht="13.9" customHeight="1">
      <c r="AF1781" s="367"/>
      <c r="AH1781" s="367"/>
    </row>
    <row r="1782" spans="32:34" s="368" customFormat="1" ht="13.9" customHeight="1">
      <c r="AF1782" s="367"/>
      <c r="AH1782" s="367"/>
    </row>
    <row r="1783" spans="32:34" s="368" customFormat="1" ht="13.9" customHeight="1">
      <c r="AF1783" s="367"/>
      <c r="AH1783" s="367"/>
    </row>
    <row r="1784" spans="32:34" s="368" customFormat="1" ht="13.9" customHeight="1">
      <c r="AF1784" s="367"/>
      <c r="AH1784" s="367"/>
    </row>
    <row r="1785" spans="32:34" s="368" customFormat="1" ht="13.9" customHeight="1">
      <c r="AF1785" s="367"/>
      <c r="AH1785" s="367"/>
    </row>
    <row r="1786" spans="32:34" s="368" customFormat="1" ht="13.9" customHeight="1">
      <c r="AF1786" s="367"/>
      <c r="AH1786" s="367"/>
    </row>
    <row r="1787" spans="32:34" s="368" customFormat="1" ht="13.9" customHeight="1">
      <c r="AF1787" s="367"/>
      <c r="AH1787" s="367"/>
    </row>
    <row r="1788" spans="32:34" s="368" customFormat="1" ht="13.9" customHeight="1">
      <c r="AF1788" s="367"/>
      <c r="AH1788" s="367"/>
    </row>
    <row r="1789" spans="32:34" s="368" customFormat="1" ht="13.9" customHeight="1">
      <c r="AF1789" s="367"/>
      <c r="AH1789" s="367"/>
    </row>
    <row r="1790" spans="32:34" s="368" customFormat="1" ht="13.9" customHeight="1">
      <c r="AF1790" s="367"/>
      <c r="AH1790" s="367"/>
    </row>
    <row r="1791" spans="32:34" s="368" customFormat="1" ht="13.9" customHeight="1">
      <c r="AF1791" s="367"/>
      <c r="AH1791" s="367"/>
    </row>
    <row r="1792" spans="32:34" s="368" customFormat="1" ht="13.9" customHeight="1">
      <c r="AF1792" s="367"/>
      <c r="AH1792" s="367"/>
    </row>
    <row r="1793" spans="32:34" s="368" customFormat="1" ht="13.9" customHeight="1">
      <c r="AF1793" s="367"/>
      <c r="AH1793" s="367"/>
    </row>
    <row r="1794" spans="32:34" s="368" customFormat="1" ht="13.9" customHeight="1">
      <c r="AF1794" s="367"/>
      <c r="AH1794" s="367"/>
    </row>
    <row r="1795" spans="32:34" s="368" customFormat="1" ht="13.9" customHeight="1">
      <c r="AF1795" s="367"/>
      <c r="AH1795" s="367"/>
    </row>
    <row r="1796" spans="32:34" s="368" customFormat="1" ht="13.9" customHeight="1">
      <c r="AF1796" s="367"/>
      <c r="AH1796" s="367"/>
    </row>
    <row r="1797" spans="32:34" s="368" customFormat="1" ht="13.9" customHeight="1">
      <c r="AF1797" s="367"/>
      <c r="AH1797" s="367"/>
    </row>
    <row r="1798" spans="32:34" s="368" customFormat="1" ht="13.9" customHeight="1">
      <c r="AF1798" s="367"/>
      <c r="AH1798" s="367"/>
    </row>
    <row r="1799" spans="32:34" s="368" customFormat="1" ht="13.9" customHeight="1">
      <c r="AF1799" s="367"/>
      <c r="AH1799" s="367"/>
    </row>
    <row r="1800" spans="32:34" s="368" customFormat="1" ht="13.9" customHeight="1">
      <c r="AF1800" s="367"/>
      <c r="AH1800" s="367"/>
    </row>
    <row r="1801" spans="32:34" s="368" customFormat="1" ht="13.9" customHeight="1">
      <c r="AF1801" s="367"/>
      <c r="AH1801" s="367"/>
    </row>
    <row r="1802" spans="32:34" s="368" customFormat="1" ht="13.9" customHeight="1">
      <c r="AF1802" s="367"/>
      <c r="AH1802" s="367"/>
    </row>
    <row r="1803" spans="32:34" s="368" customFormat="1" ht="13.9" customHeight="1">
      <c r="AF1803" s="367"/>
      <c r="AH1803" s="367"/>
    </row>
    <row r="1804" spans="32:34" s="368" customFormat="1" ht="13.9" customHeight="1">
      <c r="AF1804" s="367"/>
      <c r="AH1804" s="367"/>
    </row>
    <row r="1805" spans="32:34" s="368" customFormat="1" ht="13.9" customHeight="1">
      <c r="AF1805" s="367"/>
      <c r="AH1805" s="367"/>
    </row>
    <row r="1806" spans="32:34" s="368" customFormat="1" ht="13.9" customHeight="1">
      <c r="AF1806" s="367"/>
      <c r="AH1806" s="367"/>
    </row>
    <row r="1807" spans="32:34" s="368" customFormat="1" ht="13.9" customHeight="1">
      <c r="AF1807" s="367"/>
      <c r="AH1807" s="367"/>
    </row>
    <row r="1808" spans="32:34" s="368" customFormat="1" ht="13.9" customHeight="1">
      <c r="AF1808" s="367"/>
      <c r="AH1808" s="367"/>
    </row>
    <row r="1809" spans="32:34" s="368" customFormat="1" ht="13.9" customHeight="1">
      <c r="AF1809" s="367"/>
      <c r="AH1809" s="367"/>
    </row>
    <row r="1810" spans="32:34" s="368" customFormat="1" ht="13.9" customHeight="1">
      <c r="AF1810" s="367"/>
      <c r="AH1810" s="367"/>
    </row>
    <row r="1811" spans="32:34" s="368" customFormat="1" ht="13.9" customHeight="1">
      <c r="AF1811" s="367"/>
      <c r="AH1811" s="367"/>
    </row>
    <row r="1812" spans="32:34" s="368" customFormat="1" ht="13.9" customHeight="1">
      <c r="AF1812" s="367"/>
      <c r="AH1812" s="367"/>
    </row>
    <row r="1813" spans="32:34" s="368" customFormat="1" ht="13.9" customHeight="1">
      <c r="AF1813" s="367"/>
      <c r="AH1813" s="367"/>
    </row>
    <row r="1814" spans="32:34" s="368" customFormat="1" ht="13.9" customHeight="1">
      <c r="AF1814" s="367"/>
      <c r="AH1814" s="367"/>
    </row>
    <row r="1815" spans="32:34" s="368" customFormat="1" ht="13.9" customHeight="1">
      <c r="AF1815" s="367"/>
      <c r="AH1815" s="367"/>
    </row>
    <row r="1816" spans="32:34" s="368" customFormat="1" ht="13.9" customHeight="1">
      <c r="AF1816" s="367"/>
      <c r="AH1816" s="367"/>
    </row>
    <row r="1817" spans="32:34" s="368" customFormat="1" ht="13.9" customHeight="1">
      <c r="AF1817" s="367"/>
      <c r="AH1817" s="367"/>
    </row>
    <row r="1818" spans="32:34" s="368" customFormat="1" ht="13.9" customHeight="1">
      <c r="AF1818" s="367"/>
      <c r="AH1818" s="367"/>
    </row>
    <row r="1819" spans="32:34" s="368" customFormat="1" ht="13.9" customHeight="1">
      <c r="AF1819" s="367"/>
      <c r="AH1819" s="367"/>
    </row>
    <row r="1820" spans="32:34" s="368" customFormat="1" ht="13.9" customHeight="1">
      <c r="AF1820" s="367"/>
      <c r="AH1820" s="367"/>
    </row>
    <row r="1821" spans="32:34" s="368" customFormat="1" ht="13.9" customHeight="1">
      <c r="AF1821" s="367"/>
      <c r="AH1821" s="367"/>
    </row>
    <row r="1822" spans="32:34" s="368" customFormat="1" ht="13.9" customHeight="1">
      <c r="AF1822" s="367"/>
      <c r="AH1822" s="367"/>
    </row>
    <row r="1823" spans="32:34" s="368" customFormat="1" ht="13.9" customHeight="1">
      <c r="AF1823" s="367"/>
      <c r="AH1823" s="367"/>
    </row>
    <row r="1824" spans="32:34" s="368" customFormat="1" ht="13.9" customHeight="1">
      <c r="AF1824" s="367"/>
      <c r="AH1824" s="367"/>
    </row>
    <row r="1825" spans="32:34" s="368" customFormat="1" ht="13.9" customHeight="1">
      <c r="AF1825" s="367"/>
      <c r="AH1825" s="367"/>
    </row>
    <row r="1826" spans="32:34" s="368" customFormat="1" ht="13.9" customHeight="1">
      <c r="AF1826" s="367"/>
      <c r="AH1826" s="367"/>
    </row>
    <row r="1827" spans="32:34" s="368" customFormat="1" ht="13.9" customHeight="1">
      <c r="AF1827" s="367"/>
      <c r="AH1827" s="367"/>
    </row>
    <row r="1828" spans="32:34" s="368" customFormat="1" ht="13.9" customHeight="1">
      <c r="AF1828" s="367"/>
      <c r="AH1828" s="367"/>
    </row>
    <row r="1829" spans="32:34" s="368" customFormat="1" ht="13.9" customHeight="1">
      <c r="AF1829" s="367"/>
      <c r="AH1829" s="367"/>
    </row>
    <row r="1830" spans="32:34" s="368" customFormat="1" ht="13.9" customHeight="1">
      <c r="AF1830" s="367"/>
      <c r="AH1830" s="367"/>
    </row>
    <row r="1831" spans="32:34" s="368" customFormat="1" ht="13.9" customHeight="1">
      <c r="AF1831" s="367"/>
      <c r="AH1831" s="367"/>
    </row>
    <row r="1832" spans="32:34" s="368" customFormat="1" ht="13.9" customHeight="1">
      <c r="AF1832" s="367"/>
      <c r="AH1832" s="367"/>
    </row>
    <row r="1833" spans="32:34" s="368" customFormat="1" ht="13.9" customHeight="1">
      <c r="AF1833" s="367"/>
      <c r="AH1833" s="367"/>
    </row>
    <row r="1834" spans="32:34" s="368" customFormat="1" ht="13.9" customHeight="1">
      <c r="AF1834" s="367"/>
      <c r="AH1834" s="367"/>
    </row>
    <row r="1835" spans="32:34" s="368" customFormat="1" ht="13.9" customHeight="1">
      <c r="AF1835" s="367"/>
      <c r="AH1835" s="367"/>
    </row>
    <row r="1836" spans="32:34" s="368" customFormat="1" ht="13.9" customHeight="1">
      <c r="AF1836" s="367"/>
      <c r="AH1836" s="367"/>
    </row>
    <row r="1837" spans="32:34" s="368" customFormat="1" ht="13.9" customHeight="1">
      <c r="AF1837" s="367"/>
      <c r="AH1837" s="367"/>
    </row>
    <row r="1838" spans="32:34" s="368" customFormat="1" ht="13.9" customHeight="1">
      <c r="AF1838" s="367"/>
      <c r="AH1838" s="367"/>
    </row>
    <row r="1839" spans="32:34" s="368" customFormat="1" ht="13.9" customHeight="1">
      <c r="AF1839" s="367"/>
      <c r="AH1839" s="367"/>
    </row>
    <row r="1840" spans="32:34" s="368" customFormat="1" ht="13.9" customHeight="1">
      <c r="AF1840" s="367"/>
      <c r="AH1840" s="367"/>
    </row>
    <row r="1841" spans="32:34" s="368" customFormat="1" ht="13.9" customHeight="1">
      <c r="AF1841" s="367"/>
      <c r="AH1841" s="367"/>
    </row>
    <row r="1842" spans="32:34" s="368" customFormat="1" ht="13.9" customHeight="1">
      <c r="AF1842" s="367"/>
      <c r="AH1842" s="367"/>
    </row>
    <row r="1843" spans="32:34" s="368" customFormat="1" ht="13.9" customHeight="1">
      <c r="AF1843" s="367"/>
      <c r="AH1843" s="367"/>
    </row>
    <row r="1844" spans="32:34" s="368" customFormat="1" ht="13.9" customHeight="1">
      <c r="AF1844" s="367"/>
      <c r="AH1844" s="367"/>
    </row>
    <row r="1845" spans="32:34" s="368" customFormat="1" ht="13.9" customHeight="1">
      <c r="AF1845" s="367"/>
      <c r="AH1845" s="367"/>
    </row>
    <row r="1846" spans="32:34" s="368" customFormat="1" ht="13.9" customHeight="1">
      <c r="AF1846" s="367"/>
      <c r="AH1846" s="367"/>
    </row>
    <row r="1847" spans="32:34" s="368" customFormat="1" ht="13.9" customHeight="1">
      <c r="AF1847" s="367"/>
      <c r="AH1847" s="367"/>
    </row>
    <row r="1848" spans="32:34" s="368" customFormat="1" ht="13.9" customHeight="1">
      <c r="AF1848" s="367"/>
      <c r="AH1848" s="367"/>
    </row>
    <row r="1849" spans="32:34" s="368" customFormat="1" ht="13.9" customHeight="1">
      <c r="AF1849" s="367"/>
      <c r="AH1849" s="367"/>
    </row>
    <row r="1850" spans="32:34" s="368" customFormat="1" ht="13.9" customHeight="1">
      <c r="AF1850" s="367"/>
      <c r="AH1850" s="367"/>
    </row>
    <row r="1851" spans="32:34" s="368" customFormat="1" ht="13.9" customHeight="1">
      <c r="AF1851" s="367"/>
      <c r="AH1851" s="367"/>
    </row>
    <row r="1852" spans="32:34" s="368" customFormat="1" ht="13.9" customHeight="1">
      <c r="AF1852" s="367"/>
      <c r="AH1852" s="367"/>
    </row>
    <row r="1853" spans="32:34" s="368" customFormat="1" ht="13.9" customHeight="1">
      <c r="AF1853" s="367"/>
      <c r="AH1853" s="367"/>
    </row>
    <row r="1854" spans="32:34" s="368" customFormat="1" ht="13.9" customHeight="1">
      <c r="AF1854" s="367"/>
      <c r="AH1854" s="367"/>
    </row>
    <row r="1855" spans="32:34" s="368" customFormat="1" ht="13.9" customHeight="1">
      <c r="AF1855" s="367"/>
      <c r="AH1855" s="367"/>
    </row>
    <row r="1856" spans="32:34" s="368" customFormat="1" ht="13.9" customHeight="1">
      <c r="AF1856" s="367"/>
      <c r="AH1856" s="367"/>
    </row>
    <row r="1857" spans="32:34" s="368" customFormat="1" ht="13.9" customHeight="1">
      <c r="AF1857" s="367"/>
      <c r="AH1857" s="367"/>
    </row>
    <row r="1858" spans="32:34" s="368" customFormat="1" ht="13.9" customHeight="1">
      <c r="AF1858" s="367"/>
      <c r="AH1858" s="367"/>
    </row>
    <row r="1859" spans="32:34" s="368" customFormat="1" ht="13.9" customHeight="1">
      <c r="AF1859" s="367"/>
      <c r="AH1859" s="367"/>
    </row>
    <row r="1860" spans="32:34" s="368" customFormat="1" ht="13.9" customHeight="1">
      <c r="AF1860" s="367"/>
      <c r="AH1860" s="367"/>
    </row>
    <row r="1861" spans="32:34" s="368" customFormat="1" ht="13.9" customHeight="1">
      <c r="AF1861" s="367"/>
      <c r="AH1861" s="367"/>
    </row>
    <row r="1862" spans="32:34" s="368" customFormat="1" ht="13.9" customHeight="1">
      <c r="AF1862" s="367"/>
      <c r="AH1862" s="367"/>
    </row>
    <row r="1863" spans="32:34" s="368" customFormat="1" ht="13.9" customHeight="1">
      <c r="AF1863" s="367"/>
      <c r="AH1863" s="367"/>
    </row>
    <row r="1864" spans="32:34" s="368" customFormat="1" ht="13.9" customHeight="1">
      <c r="AF1864" s="367"/>
      <c r="AH1864" s="367"/>
    </row>
    <row r="1865" spans="32:34" s="368" customFormat="1" ht="13.9" customHeight="1">
      <c r="AF1865" s="367"/>
      <c r="AH1865" s="367"/>
    </row>
    <row r="1866" spans="32:34" s="368" customFormat="1" ht="13.9" customHeight="1">
      <c r="AF1866" s="367"/>
      <c r="AH1866" s="367"/>
    </row>
    <row r="1867" spans="32:34" s="368" customFormat="1" ht="13.9" customHeight="1">
      <c r="AF1867" s="367"/>
      <c r="AH1867" s="367"/>
    </row>
    <row r="1868" spans="32:34" s="368" customFormat="1" ht="13.9" customHeight="1">
      <c r="AF1868" s="367"/>
      <c r="AH1868" s="367"/>
    </row>
    <row r="1869" spans="32:34" s="368" customFormat="1" ht="13.9" customHeight="1">
      <c r="AF1869" s="367"/>
      <c r="AH1869" s="367"/>
    </row>
    <row r="1870" spans="32:34" s="368" customFormat="1" ht="13.9" customHeight="1">
      <c r="AF1870" s="367"/>
      <c r="AH1870" s="367"/>
    </row>
    <row r="1871" spans="32:34" s="368" customFormat="1" ht="13.9" customHeight="1">
      <c r="AF1871" s="367"/>
      <c r="AH1871" s="367"/>
    </row>
    <row r="1872" spans="32:34" s="368" customFormat="1" ht="13.9" customHeight="1">
      <c r="AF1872" s="367"/>
      <c r="AH1872" s="367"/>
    </row>
    <row r="1873" spans="32:34" s="368" customFormat="1" ht="13.9" customHeight="1">
      <c r="AF1873" s="367"/>
      <c r="AH1873" s="367"/>
    </row>
    <row r="1874" spans="32:34" s="368" customFormat="1" ht="13.9" customHeight="1">
      <c r="AF1874" s="367"/>
      <c r="AH1874" s="367"/>
    </row>
    <row r="1875" spans="32:34" s="368" customFormat="1" ht="13.9" customHeight="1">
      <c r="AF1875" s="367"/>
      <c r="AH1875" s="367"/>
    </row>
    <row r="1876" spans="32:34" s="368" customFormat="1" ht="13.9" customHeight="1">
      <c r="AF1876" s="367"/>
      <c r="AH1876" s="367"/>
    </row>
    <row r="1877" spans="32:34" s="368" customFormat="1" ht="13.9" customHeight="1">
      <c r="AF1877" s="367"/>
      <c r="AH1877" s="367"/>
    </row>
    <row r="1878" spans="32:34" s="368" customFormat="1" ht="13.9" customHeight="1">
      <c r="AF1878" s="367"/>
      <c r="AH1878" s="367"/>
    </row>
    <row r="1879" spans="32:34" s="368" customFormat="1" ht="13.9" customHeight="1">
      <c r="AF1879" s="367"/>
      <c r="AH1879" s="367"/>
    </row>
    <row r="1880" spans="32:34" s="368" customFormat="1" ht="13.9" customHeight="1">
      <c r="AF1880" s="367"/>
      <c r="AH1880" s="367"/>
    </row>
    <row r="1881" spans="32:34" s="368" customFormat="1" ht="13.9" customHeight="1">
      <c r="AF1881" s="367"/>
      <c r="AH1881" s="367"/>
    </row>
    <row r="1882" spans="32:34" s="368" customFormat="1" ht="13.9" customHeight="1">
      <c r="AF1882" s="367"/>
      <c r="AH1882" s="367"/>
    </row>
    <row r="1883" spans="32:34" s="368" customFormat="1" ht="13.9" customHeight="1">
      <c r="AF1883" s="367"/>
      <c r="AH1883" s="367"/>
    </row>
    <row r="1884" spans="32:34" s="368" customFormat="1" ht="13.9" customHeight="1">
      <c r="AF1884" s="367"/>
      <c r="AH1884" s="367"/>
    </row>
    <row r="1885" spans="32:34" s="368" customFormat="1" ht="13.9" customHeight="1">
      <c r="AF1885" s="367"/>
      <c r="AH1885" s="367"/>
    </row>
    <row r="1886" spans="32:34" s="368" customFormat="1" ht="13.9" customHeight="1">
      <c r="AF1886" s="367"/>
      <c r="AH1886" s="367"/>
    </row>
    <row r="1887" spans="32:34" s="368" customFormat="1" ht="13.9" customHeight="1">
      <c r="AF1887" s="367"/>
      <c r="AH1887" s="367"/>
    </row>
    <row r="1888" spans="32:34" s="368" customFormat="1" ht="13.9" customHeight="1">
      <c r="AF1888" s="367"/>
      <c r="AH1888" s="367"/>
    </row>
    <row r="1889" spans="32:34" s="368" customFormat="1" ht="13.9" customHeight="1">
      <c r="AF1889" s="367"/>
      <c r="AH1889" s="367"/>
    </row>
    <row r="1890" spans="32:34" s="368" customFormat="1" ht="13.9" customHeight="1">
      <c r="AF1890" s="367"/>
      <c r="AH1890" s="367"/>
    </row>
    <row r="1891" spans="32:34" s="368" customFormat="1" ht="13.9" customHeight="1">
      <c r="AF1891" s="367"/>
      <c r="AH1891" s="367"/>
    </row>
    <row r="1892" spans="32:34" s="368" customFormat="1" ht="13.9" customHeight="1">
      <c r="AF1892" s="367"/>
      <c r="AH1892" s="367"/>
    </row>
    <row r="1893" spans="32:34" s="368" customFormat="1" ht="13.9" customHeight="1">
      <c r="AF1893" s="367"/>
      <c r="AH1893" s="367"/>
    </row>
    <row r="1894" spans="32:34" s="368" customFormat="1" ht="13.9" customHeight="1">
      <c r="AF1894" s="367"/>
      <c r="AH1894" s="367"/>
    </row>
    <row r="1895" spans="32:34" s="368" customFormat="1" ht="13.9" customHeight="1">
      <c r="AF1895" s="367"/>
      <c r="AH1895" s="367"/>
    </row>
    <row r="1896" spans="32:34" s="368" customFormat="1" ht="13.9" customHeight="1">
      <c r="AF1896" s="367"/>
      <c r="AH1896" s="367"/>
    </row>
    <row r="1897" spans="32:34" s="368" customFormat="1" ht="13.9" customHeight="1">
      <c r="AF1897" s="367"/>
      <c r="AH1897" s="367"/>
    </row>
    <row r="1898" spans="32:34" s="368" customFormat="1" ht="13.9" customHeight="1">
      <c r="AF1898" s="367"/>
      <c r="AH1898" s="367"/>
    </row>
    <row r="1899" spans="32:34" s="368" customFormat="1" ht="13.9" customHeight="1">
      <c r="AF1899" s="367"/>
      <c r="AH1899" s="367"/>
    </row>
    <row r="1900" spans="32:34" s="368" customFormat="1" ht="13.9" customHeight="1">
      <c r="AF1900" s="367"/>
      <c r="AH1900" s="367"/>
    </row>
    <row r="1901" spans="32:34" s="368" customFormat="1" ht="13.9" customHeight="1">
      <c r="AF1901" s="367"/>
      <c r="AH1901" s="367"/>
    </row>
    <row r="1902" spans="32:34" s="368" customFormat="1" ht="13.9" customHeight="1">
      <c r="AF1902" s="367"/>
      <c r="AH1902" s="367"/>
    </row>
    <row r="1903" spans="32:34" s="368" customFormat="1" ht="13.9" customHeight="1">
      <c r="AF1903" s="367"/>
      <c r="AH1903" s="367"/>
    </row>
    <row r="1904" spans="32:34" s="368" customFormat="1" ht="13.9" customHeight="1">
      <c r="AF1904" s="367"/>
      <c r="AH1904" s="367"/>
    </row>
    <row r="1905" spans="32:34" s="368" customFormat="1" ht="13.9" customHeight="1">
      <c r="AF1905" s="367"/>
      <c r="AH1905" s="367"/>
    </row>
    <row r="1906" spans="32:34" s="368" customFormat="1" ht="13.9" customHeight="1">
      <c r="AF1906" s="367"/>
      <c r="AH1906" s="367"/>
    </row>
    <row r="1907" spans="32:34" s="368" customFormat="1" ht="13.9" customHeight="1">
      <c r="AF1907" s="367"/>
      <c r="AH1907" s="367"/>
    </row>
    <row r="1908" spans="32:34" s="368" customFormat="1" ht="13.9" customHeight="1">
      <c r="AF1908" s="367"/>
      <c r="AH1908" s="367"/>
    </row>
    <row r="1909" spans="32:34" s="368" customFormat="1" ht="13.9" customHeight="1">
      <c r="AF1909" s="367"/>
      <c r="AH1909" s="367"/>
    </row>
    <row r="1910" spans="32:34" s="368" customFormat="1" ht="13.9" customHeight="1">
      <c r="AF1910" s="367"/>
      <c r="AH1910" s="367"/>
    </row>
    <row r="1911" spans="32:34" s="368" customFormat="1" ht="13.9" customHeight="1">
      <c r="AF1911" s="367"/>
      <c r="AH1911" s="367"/>
    </row>
    <row r="1912" spans="32:34" s="368" customFormat="1" ht="13.9" customHeight="1">
      <c r="AF1912" s="367"/>
      <c r="AH1912" s="367"/>
    </row>
    <row r="1913" spans="32:34" s="368" customFormat="1" ht="13.9" customHeight="1">
      <c r="AF1913" s="367"/>
      <c r="AH1913" s="367"/>
    </row>
    <row r="1914" spans="32:34" s="368" customFormat="1" ht="13.9" customHeight="1">
      <c r="AF1914" s="367"/>
      <c r="AH1914" s="367"/>
    </row>
    <row r="1915" spans="32:34" s="368" customFormat="1" ht="13.9" customHeight="1">
      <c r="AF1915" s="367"/>
      <c r="AH1915" s="367"/>
    </row>
    <row r="1916" spans="32:34" s="368" customFormat="1" ht="13.9" customHeight="1">
      <c r="AF1916" s="367"/>
      <c r="AH1916" s="367"/>
    </row>
    <row r="1917" spans="32:34" s="368" customFormat="1" ht="13.9" customHeight="1">
      <c r="AF1917" s="367"/>
      <c r="AH1917" s="367"/>
    </row>
    <row r="1918" spans="32:34" s="368" customFormat="1" ht="13.9" customHeight="1">
      <c r="AF1918" s="367"/>
      <c r="AH1918" s="367"/>
    </row>
    <row r="1919" spans="32:34" s="368" customFormat="1" ht="13.9" customHeight="1">
      <c r="AF1919" s="367"/>
      <c r="AH1919" s="367"/>
    </row>
    <row r="1920" spans="32:34" s="368" customFormat="1" ht="13.9" customHeight="1">
      <c r="AF1920" s="367"/>
      <c r="AH1920" s="367"/>
    </row>
    <row r="1921" spans="32:34" s="368" customFormat="1" ht="13.9" customHeight="1">
      <c r="AF1921" s="367"/>
      <c r="AH1921" s="367"/>
    </row>
    <row r="1922" spans="32:34" s="368" customFormat="1" ht="13.9" customHeight="1">
      <c r="AF1922" s="367"/>
      <c r="AH1922" s="367"/>
    </row>
    <row r="1923" spans="32:34" s="368" customFormat="1" ht="13.9" customHeight="1">
      <c r="AF1923" s="367"/>
      <c r="AH1923" s="367"/>
    </row>
    <row r="1924" spans="32:34" s="368" customFormat="1" ht="13.9" customHeight="1">
      <c r="AF1924" s="367"/>
      <c r="AH1924" s="367"/>
    </row>
    <row r="1925" spans="32:34" s="368" customFormat="1" ht="13.9" customHeight="1">
      <c r="AF1925" s="367"/>
      <c r="AH1925" s="367"/>
    </row>
    <row r="1926" spans="32:34" s="368" customFormat="1" ht="13.9" customHeight="1">
      <c r="AF1926" s="367"/>
      <c r="AH1926" s="367"/>
    </row>
    <row r="1927" spans="32:34" s="368" customFormat="1" ht="13.9" customHeight="1">
      <c r="AF1927" s="367"/>
      <c r="AH1927" s="367"/>
    </row>
    <row r="1928" spans="32:34" s="368" customFormat="1" ht="13.9" customHeight="1">
      <c r="AF1928" s="367"/>
      <c r="AH1928" s="367"/>
    </row>
    <row r="1929" spans="32:34" s="368" customFormat="1" ht="13.9" customHeight="1">
      <c r="AF1929" s="367"/>
      <c r="AH1929" s="367"/>
    </row>
    <row r="1930" spans="32:34" s="368" customFormat="1" ht="13.9" customHeight="1">
      <c r="AF1930" s="367"/>
      <c r="AH1930" s="367"/>
    </row>
    <row r="1931" spans="32:34" s="368" customFormat="1" ht="13.9" customHeight="1">
      <c r="AF1931" s="367"/>
      <c r="AH1931" s="367"/>
    </row>
    <row r="1932" spans="32:34" s="368" customFormat="1" ht="13.9" customHeight="1">
      <c r="AF1932" s="367"/>
      <c r="AH1932" s="367"/>
    </row>
    <row r="1933" spans="32:34" s="368" customFormat="1" ht="13.9" customHeight="1">
      <c r="AF1933" s="367"/>
      <c r="AH1933" s="367"/>
    </row>
    <row r="1934" spans="32:34" s="368" customFormat="1" ht="13.9" customHeight="1">
      <c r="AF1934" s="367"/>
      <c r="AH1934" s="367"/>
    </row>
    <row r="1935" spans="32:34" s="368" customFormat="1" ht="13.9" customHeight="1">
      <c r="AF1935" s="367"/>
      <c r="AH1935" s="367"/>
    </row>
    <row r="1936" spans="32:34" s="368" customFormat="1" ht="13.9" customHeight="1">
      <c r="AF1936" s="367"/>
      <c r="AH1936" s="367"/>
    </row>
    <row r="1937" spans="32:34" s="368" customFormat="1" ht="13.9" customHeight="1">
      <c r="AF1937" s="367"/>
      <c r="AH1937" s="367"/>
    </row>
    <row r="1938" spans="32:34" s="368" customFormat="1" ht="13.9" customHeight="1">
      <c r="AF1938" s="367"/>
      <c r="AH1938" s="367"/>
    </row>
    <row r="1939" spans="32:34" s="368" customFormat="1" ht="13.9" customHeight="1">
      <c r="AF1939" s="367"/>
      <c r="AH1939" s="367"/>
    </row>
    <row r="1940" spans="32:34" s="368" customFormat="1" ht="13.9" customHeight="1">
      <c r="AF1940" s="367"/>
      <c r="AH1940" s="367"/>
    </row>
    <row r="1941" spans="32:34" s="368" customFormat="1" ht="13.9" customHeight="1">
      <c r="AF1941" s="367"/>
      <c r="AH1941" s="367"/>
    </row>
    <row r="1942" spans="32:34" s="368" customFormat="1" ht="13.9" customHeight="1">
      <c r="AF1942" s="367"/>
      <c r="AH1942" s="367"/>
    </row>
    <row r="1943" spans="32:34" s="368" customFormat="1" ht="13.9" customHeight="1">
      <c r="AF1943" s="367"/>
      <c r="AH1943" s="367"/>
    </row>
    <row r="1944" spans="32:34" s="368" customFormat="1" ht="13.9" customHeight="1">
      <c r="AF1944" s="367"/>
      <c r="AH1944" s="367"/>
    </row>
    <row r="1945" spans="32:34" s="368" customFormat="1" ht="13.9" customHeight="1">
      <c r="AF1945" s="367"/>
      <c r="AH1945" s="367"/>
    </row>
    <row r="1946" spans="32:34" s="368" customFormat="1" ht="13.9" customHeight="1">
      <c r="AF1946" s="367"/>
      <c r="AH1946" s="367"/>
    </row>
    <row r="1947" spans="32:34" s="368" customFormat="1" ht="13.9" customHeight="1">
      <c r="AF1947" s="367"/>
      <c r="AH1947" s="367"/>
    </row>
    <row r="1948" spans="32:34" s="368" customFormat="1" ht="13.9" customHeight="1">
      <c r="AF1948" s="367"/>
      <c r="AH1948" s="367"/>
    </row>
    <row r="1949" spans="32:34" s="368" customFormat="1" ht="13.9" customHeight="1">
      <c r="AF1949" s="367"/>
      <c r="AH1949" s="367"/>
    </row>
    <row r="1950" spans="32:34" s="368" customFormat="1" ht="13.9" customHeight="1">
      <c r="AF1950" s="367"/>
      <c r="AH1950" s="367"/>
    </row>
    <row r="1951" spans="32:34" s="368" customFormat="1" ht="13.9" customHeight="1">
      <c r="AF1951" s="367"/>
      <c r="AH1951" s="367"/>
    </row>
    <row r="1952" spans="32:34" s="368" customFormat="1" ht="13.9" customHeight="1">
      <c r="AF1952" s="367"/>
      <c r="AH1952" s="367"/>
    </row>
    <row r="1953" spans="32:34" s="368" customFormat="1" ht="13.9" customHeight="1">
      <c r="AF1953" s="367"/>
      <c r="AH1953" s="367"/>
    </row>
    <row r="1954" spans="32:34" s="368" customFormat="1" ht="13.9" customHeight="1">
      <c r="AF1954" s="367"/>
      <c r="AH1954" s="367"/>
    </row>
    <row r="1955" spans="32:34" s="368" customFormat="1" ht="13.9" customHeight="1">
      <c r="AF1955" s="367"/>
      <c r="AH1955" s="367"/>
    </row>
    <row r="1956" spans="32:34" s="368" customFormat="1" ht="13.9" customHeight="1">
      <c r="AF1956" s="367"/>
      <c r="AH1956" s="367"/>
    </row>
    <row r="1957" spans="32:34" s="368" customFormat="1" ht="13.9" customHeight="1">
      <c r="AF1957" s="367"/>
      <c r="AH1957" s="367"/>
    </row>
    <row r="1958" spans="32:34" s="368" customFormat="1" ht="13.9" customHeight="1">
      <c r="AF1958" s="367"/>
      <c r="AH1958" s="367"/>
    </row>
    <row r="1959" spans="32:34" s="368" customFormat="1" ht="13.9" customHeight="1">
      <c r="AF1959" s="367"/>
      <c r="AH1959" s="367"/>
    </row>
    <row r="1960" spans="32:34" s="368" customFormat="1" ht="13.9" customHeight="1">
      <c r="AF1960" s="367"/>
      <c r="AH1960" s="367"/>
    </row>
    <row r="1961" spans="32:34" s="368" customFormat="1" ht="13.9" customHeight="1">
      <c r="AF1961" s="367"/>
      <c r="AH1961" s="367"/>
    </row>
    <row r="1962" spans="32:34" s="368" customFormat="1" ht="13.9" customHeight="1">
      <c r="AF1962" s="367"/>
      <c r="AH1962" s="367"/>
    </row>
    <row r="1963" spans="32:34" s="368" customFormat="1" ht="13.9" customHeight="1">
      <c r="AF1963" s="367"/>
      <c r="AH1963" s="367"/>
    </row>
    <row r="1964" spans="32:34" s="368" customFormat="1" ht="13.9" customHeight="1">
      <c r="AF1964" s="367"/>
      <c r="AH1964" s="367"/>
    </row>
    <row r="1965" spans="32:34" s="368" customFormat="1" ht="13.9" customHeight="1">
      <c r="AF1965" s="367"/>
      <c r="AH1965" s="367"/>
    </row>
    <row r="1966" spans="32:34" s="368" customFormat="1" ht="13.9" customHeight="1">
      <c r="AF1966" s="367"/>
      <c r="AH1966" s="367"/>
    </row>
    <row r="1967" spans="32:34" s="368" customFormat="1" ht="13.9" customHeight="1">
      <c r="AF1967" s="367"/>
      <c r="AH1967" s="367"/>
    </row>
    <row r="1968" spans="32:34" s="368" customFormat="1" ht="13.9" customHeight="1">
      <c r="AF1968" s="367"/>
      <c r="AH1968" s="367"/>
    </row>
    <row r="1969" spans="32:34" s="368" customFormat="1" ht="13.9" customHeight="1">
      <c r="AF1969" s="367"/>
      <c r="AH1969" s="367"/>
    </row>
    <row r="1970" spans="32:34" s="368" customFormat="1" ht="13.9" customHeight="1">
      <c r="AF1970" s="367"/>
      <c r="AH1970" s="367"/>
    </row>
    <row r="1971" spans="32:34" s="368" customFormat="1" ht="13.9" customHeight="1">
      <c r="AF1971" s="367"/>
      <c r="AH1971" s="367"/>
    </row>
    <row r="1972" spans="32:34" s="368" customFormat="1" ht="13.9" customHeight="1">
      <c r="AF1972" s="367"/>
      <c r="AH1972" s="367"/>
    </row>
    <row r="1973" spans="32:34" s="368" customFormat="1" ht="13.9" customHeight="1">
      <c r="AF1973" s="367"/>
      <c r="AH1973" s="367"/>
    </row>
    <row r="1974" spans="32:34" s="368" customFormat="1" ht="13.9" customHeight="1">
      <c r="AF1974" s="367"/>
      <c r="AH1974" s="367"/>
    </row>
    <row r="1975" spans="32:34" s="368" customFormat="1" ht="13.9" customHeight="1">
      <c r="AF1975" s="367"/>
      <c r="AH1975" s="367"/>
    </row>
    <row r="1976" spans="32:34" s="368" customFormat="1" ht="13.9" customHeight="1">
      <c r="AF1976" s="367"/>
      <c r="AH1976" s="367"/>
    </row>
    <row r="1977" spans="32:34" s="368" customFormat="1" ht="13.9" customHeight="1">
      <c r="AF1977" s="367"/>
      <c r="AH1977" s="367"/>
    </row>
    <row r="1978" spans="32:34" s="368" customFormat="1" ht="13.9" customHeight="1">
      <c r="AF1978" s="367"/>
      <c r="AH1978" s="367"/>
    </row>
    <row r="1979" spans="32:34" s="368" customFormat="1" ht="13.9" customHeight="1">
      <c r="AF1979" s="367"/>
      <c r="AH1979" s="367"/>
    </row>
    <row r="1980" spans="32:34" s="368" customFormat="1" ht="13.9" customHeight="1">
      <c r="AF1980" s="367"/>
      <c r="AH1980" s="367"/>
    </row>
    <row r="1981" spans="32:34" s="368" customFormat="1" ht="13.9" customHeight="1">
      <c r="AF1981" s="367"/>
      <c r="AH1981" s="367"/>
    </row>
    <row r="1982" spans="32:34" s="368" customFormat="1" ht="13.9" customHeight="1">
      <c r="AF1982" s="367"/>
      <c r="AH1982" s="367"/>
    </row>
    <row r="1983" spans="32:34" s="368" customFormat="1" ht="13.9" customHeight="1">
      <c r="AF1983" s="367"/>
      <c r="AH1983" s="367"/>
    </row>
    <row r="1984" spans="32:34" s="368" customFormat="1" ht="13.9" customHeight="1">
      <c r="AF1984" s="367"/>
      <c r="AH1984" s="367"/>
    </row>
    <row r="1985" spans="32:34" s="368" customFormat="1" ht="13.9" customHeight="1">
      <c r="AF1985" s="367"/>
      <c r="AH1985" s="367"/>
    </row>
    <row r="1986" spans="32:34" s="368" customFormat="1" ht="13.9" customHeight="1">
      <c r="AF1986" s="367"/>
      <c r="AH1986" s="367"/>
    </row>
    <row r="1987" spans="32:34" s="368" customFormat="1" ht="13.9" customHeight="1">
      <c r="AF1987" s="367"/>
      <c r="AH1987" s="367"/>
    </row>
    <row r="1988" spans="32:34" s="368" customFormat="1" ht="13.9" customHeight="1">
      <c r="AF1988" s="367"/>
      <c r="AH1988" s="367"/>
    </row>
    <row r="1989" spans="32:34" s="368" customFormat="1" ht="13.9" customHeight="1">
      <c r="AF1989" s="367"/>
      <c r="AH1989" s="367"/>
    </row>
    <row r="1990" spans="32:34" s="368" customFormat="1" ht="13.9" customHeight="1">
      <c r="AF1990" s="367"/>
      <c r="AH1990" s="367"/>
    </row>
    <row r="1991" spans="32:34" s="368" customFormat="1" ht="13.9" customHeight="1">
      <c r="AF1991" s="367"/>
      <c r="AH1991" s="367"/>
    </row>
    <row r="1992" spans="32:34" s="368" customFormat="1" ht="13.9" customHeight="1">
      <c r="AF1992" s="367"/>
      <c r="AH1992" s="367"/>
    </row>
    <row r="1993" spans="32:34" s="368" customFormat="1" ht="13.9" customHeight="1">
      <c r="AF1993" s="367"/>
      <c r="AH1993" s="367"/>
    </row>
    <row r="1994" spans="32:34" s="368" customFormat="1" ht="13.9" customHeight="1">
      <c r="AF1994" s="367"/>
      <c r="AH1994" s="367"/>
    </row>
    <row r="1995" spans="32:34" s="368" customFormat="1" ht="13.9" customHeight="1">
      <c r="AF1995" s="367"/>
      <c r="AH1995" s="367"/>
    </row>
    <row r="1996" spans="32:34" s="368" customFormat="1" ht="13.9" customHeight="1">
      <c r="AF1996" s="367"/>
      <c r="AH1996" s="367"/>
    </row>
    <row r="1997" spans="32:34" s="368" customFormat="1" ht="13.9" customHeight="1">
      <c r="AF1997" s="367"/>
      <c r="AH1997" s="367"/>
    </row>
    <row r="1998" spans="32:34" s="368" customFormat="1" ht="13.9" customHeight="1">
      <c r="AF1998" s="367"/>
      <c r="AH1998" s="367"/>
    </row>
    <row r="1999" spans="32:34" s="368" customFormat="1" ht="13.9" customHeight="1">
      <c r="AF1999" s="367"/>
      <c r="AH1999" s="367"/>
    </row>
    <row r="2000" spans="32:34" s="368" customFormat="1" ht="13.9" customHeight="1">
      <c r="AF2000" s="367"/>
      <c r="AH2000" s="367"/>
    </row>
    <row r="2001" spans="32:34" s="368" customFormat="1" ht="13.9" customHeight="1">
      <c r="AF2001" s="367"/>
      <c r="AH2001" s="367"/>
    </row>
    <row r="2002" spans="32:34" s="368" customFormat="1" ht="13.9" customHeight="1">
      <c r="AF2002" s="367"/>
      <c r="AH2002" s="367"/>
    </row>
    <row r="2003" spans="32:34" s="368" customFormat="1" ht="13.9" customHeight="1">
      <c r="AF2003" s="367"/>
      <c r="AH2003" s="367"/>
    </row>
    <row r="2004" spans="32:34" s="368" customFormat="1" ht="13.9" customHeight="1">
      <c r="AF2004" s="367"/>
      <c r="AH2004" s="367"/>
    </row>
    <row r="2005" spans="32:34" s="368" customFormat="1" ht="13.9" customHeight="1">
      <c r="AF2005" s="367"/>
      <c r="AH2005" s="367"/>
    </row>
    <row r="2006" spans="32:34" s="368" customFormat="1" ht="13.9" customHeight="1">
      <c r="AF2006" s="367"/>
      <c r="AH2006" s="367"/>
    </row>
    <row r="2007" spans="32:34" s="368" customFormat="1" ht="13.9" customHeight="1">
      <c r="AF2007" s="367"/>
      <c r="AH2007" s="367"/>
    </row>
    <row r="2008" spans="32:34" s="368" customFormat="1" ht="13.9" customHeight="1">
      <c r="AF2008" s="367"/>
      <c r="AH2008" s="367"/>
    </row>
    <row r="2009" spans="32:34" s="368" customFormat="1" ht="13.9" customHeight="1">
      <c r="AF2009" s="367"/>
      <c r="AH2009" s="367"/>
    </row>
    <row r="2010" spans="32:34" s="368" customFormat="1" ht="13.9" customHeight="1">
      <c r="AF2010" s="367"/>
      <c r="AH2010" s="367"/>
    </row>
    <row r="2011" spans="32:34" s="368" customFormat="1" ht="13.9" customHeight="1">
      <c r="AF2011" s="367"/>
      <c r="AH2011" s="367"/>
    </row>
    <row r="2012" spans="32:34" s="368" customFormat="1" ht="13.9" customHeight="1">
      <c r="AF2012" s="367"/>
      <c r="AH2012" s="367"/>
    </row>
    <row r="2013" spans="32:34" s="368" customFormat="1" ht="13.9" customHeight="1">
      <c r="AF2013" s="367"/>
      <c r="AH2013" s="367"/>
    </row>
    <row r="2014" spans="32:34" s="368" customFormat="1" ht="13.9" customHeight="1">
      <c r="AF2014" s="367"/>
      <c r="AH2014" s="367"/>
    </row>
    <row r="2015" spans="32:34" s="368" customFormat="1" ht="13.9" customHeight="1">
      <c r="AF2015" s="367"/>
      <c r="AH2015" s="367"/>
    </row>
    <row r="2016" spans="32:34" s="368" customFormat="1" ht="13.9" customHeight="1">
      <c r="AF2016" s="367"/>
      <c r="AH2016" s="367"/>
    </row>
    <row r="2017" spans="32:34" s="368" customFormat="1" ht="13.9" customHeight="1">
      <c r="AF2017" s="367"/>
      <c r="AH2017" s="367"/>
    </row>
    <row r="2018" spans="32:34" s="368" customFormat="1" ht="13.9" customHeight="1">
      <c r="AF2018" s="367"/>
      <c r="AH2018" s="367"/>
    </row>
    <row r="2019" spans="32:34" s="368" customFormat="1" ht="13.9" customHeight="1">
      <c r="AF2019" s="367"/>
      <c r="AH2019" s="367"/>
    </row>
    <row r="2020" spans="32:34" s="368" customFormat="1" ht="13.9" customHeight="1">
      <c r="AF2020" s="367"/>
      <c r="AH2020" s="367"/>
    </row>
    <row r="2021" spans="32:34" s="368" customFormat="1" ht="13.9" customHeight="1">
      <c r="AF2021" s="367"/>
      <c r="AH2021" s="367"/>
    </row>
    <row r="2022" spans="32:34" s="368" customFormat="1" ht="13.9" customHeight="1">
      <c r="AF2022" s="367"/>
      <c r="AH2022" s="367"/>
    </row>
    <row r="2023" spans="32:34" s="368" customFormat="1" ht="13.9" customHeight="1">
      <c r="AF2023" s="367"/>
      <c r="AH2023" s="367"/>
    </row>
    <row r="2024" spans="32:34" s="368" customFormat="1" ht="13.9" customHeight="1">
      <c r="AF2024" s="367"/>
      <c r="AH2024" s="367"/>
    </row>
    <row r="2025" spans="32:34" s="368" customFormat="1" ht="13.9" customHeight="1">
      <c r="AF2025" s="367"/>
      <c r="AH2025" s="367"/>
    </row>
    <row r="2026" spans="32:34" s="368" customFormat="1" ht="13.9" customHeight="1">
      <c r="AF2026" s="367"/>
      <c r="AH2026" s="367"/>
    </row>
    <row r="2027" spans="32:34" s="368" customFormat="1" ht="13.9" customHeight="1">
      <c r="AF2027" s="367"/>
      <c r="AH2027" s="367"/>
    </row>
    <row r="2028" spans="32:34" s="368" customFormat="1" ht="13.9" customHeight="1">
      <c r="AF2028" s="367"/>
      <c r="AH2028" s="367"/>
    </row>
    <row r="2029" spans="32:34" s="368" customFormat="1" ht="13.9" customHeight="1">
      <c r="AF2029" s="367"/>
      <c r="AH2029" s="367"/>
    </row>
    <row r="2030" spans="32:34" s="368" customFormat="1" ht="13.9" customHeight="1">
      <c r="AF2030" s="367"/>
      <c r="AH2030" s="367"/>
    </row>
    <row r="2031" spans="32:34" s="368" customFormat="1" ht="13.9" customHeight="1">
      <c r="AF2031" s="367"/>
      <c r="AH2031" s="367"/>
    </row>
    <row r="2032" spans="32:34" s="368" customFormat="1" ht="13.9" customHeight="1">
      <c r="AF2032" s="367"/>
      <c r="AH2032" s="367"/>
    </row>
    <row r="2033" spans="32:34" s="368" customFormat="1" ht="13.9" customHeight="1">
      <c r="AF2033" s="367"/>
      <c r="AH2033" s="367"/>
    </row>
    <row r="2034" spans="32:34" s="368" customFormat="1" ht="13.9" customHeight="1">
      <c r="AF2034" s="367"/>
      <c r="AH2034" s="367"/>
    </row>
    <row r="2035" spans="32:34" s="368" customFormat="1" ht="13.9" customHeight="1">
      <c r="AF2035" s="367"/>
      <c r="AH2035" s="367"/>
    </row>
    <row r="2036" spans="32:34" s="368" customFormat="1" ht="13.9" customHeight="1">
      <c r="AF2036" s="367"/>
      <c r="AH2036" s="367"/>
    </row>
    <row r="2037" spans="32:34" s="368" customFormat="1" ht="13.9" customHeight="1">
      <c r="AF2037" s="367"/>
      <c r="AH2037" s="367"/>
    </row>
    <row r="2038" spans="32:34" s="368" customFormat="1" ht="13.9" customHeight="1">
      <c r="AF2038" s="367"/>
      <c r="AH2038" s="367"/>
    </row>
    <row r="2039" spans="32:34" s="368" customFormat="1" ht="13.9" customHeight="1">
      <c r="AF2039" s="367"/>
      <c r="AH2039" s="367"/>
    </row>
    <row r="2040" spans="32:34" s="368" customFormat="1" ht="13.9" customHeight="1">
      <c r="AF2040" s="367"/>
      <c r="AH2040" s="367"/>
    </row>
    <row r="2041" spans="32:34" s="368" customFormat="1" ht="13.9" customHeight="1">
      <c r="AF2041" s="367"/>
      <c r="AH2041" s="367"/>
    </row>
    <row r="2042" spans="32:34" s="368" customFormat="1" ht="13.9" customHeight="1">
      <c r="AF2042" s="367"/>
      <c r="AH2042" s="367"/>
    </row>
    <row r="2043" spans="32:34" s="368" customFormat="1" ht="13.9" customHeight="1">
      <c r="AF2043" s="367"/>
      <c r="AH2043" s="367"/>
    </row>
    <row r="2044" spans="32:34" s="368" customFormat="1" ht="13.9" customHeight="1">
      <c r="AF2044" s="367"/>
      <c r="AH2044" s="367"/>
    </row>
    <row r="2045" spans="32:34" s="368" customFormat="1" ht="13.9" customHeight="1">
      <c r="AF2045" s="367"/>
      <c r="AH2045" s="367"/>
    </row>
    <row r="2046" spans="32:34" s="368" customFormat="1" ht="13.9" customHeight="1">
      <c r="AF2046" s="367"/>
      <c r="AH2046" s="367"/>
    </row>
    <row r="2047" spans="32:34" s="368" customFormat="1" ht="13.9" customHeight="1">
      <c r="AF2047" s="367"/>
      <c r="AH2047" s="367"/>
    </row>
    <row r="2048" spans="32:34" s="368" customFormat="1" ht="13.9" customHeight="1">
      <c r="AF2048" s="367"/>
      <c r="AH2048" s="367"/>
    </row>
    <row r="2049" spans="32:34" s="368" customFormat="1" ht="13.9" customHeight="1">
      <c r="AF2049" s="367"/>
      <c r="AH2049" s="367"/>
    </row>
    <row r="2050" spans="32:34" s="368" customFormat="1" ht="13.9" customHeight="1">
      <c r="AF2050" s="367"/>
      <c r="AH2050" s="367"/>
    </row>
    <row r="2051" spans="32:34" s="368" customFormat="1" ht="13.9" customHeight="1">
      <c r="AF2051" s="367"/>
      <c r="AH2051" s="367"/>
    </row>
    <row r="2052" spans="32:34" s="368" customFormat="1" ht="13.9" customHeight="1">
      <c r="AF2052" s="367"/>
      <c r="AH2052" s="367"/>
    </row>
    <row r="2053" spans="32:34" s="368" customFormat="1" ht="13.9" customHeight="1">
      <c r="AF2053" s="367"/>
      <c r="AH2053" s="367"/>
    </row>
    <row r="2054" spans="32:34" s="368" customFormat="1" ht="13.9" customHeight="1">
      <c r="AF2054" s="367"/>
      <c r="AH2054" s="367"/>
    </row>
    <row r="2055" spans="32:34" s="368" customFormat="1" ht="13.9" customHeight="1">
      <c r="AF2055" s="367"/>
      <c r="AH2055" s="367"/>
    </row>
    <row r="2056" spans="32:34" s="368" customFormat="1" ht="13.9" customHeight="1">
      <c r="AF2056" s="367"/>
      <c r="AH2056" s="367"/>
    </row>
    <row r="2057" spans="32:34" s="368" customFormat="1" ht="13.9" customHeight="1">
      <c r="AF2057" s="367"/>
      <c r="AH2057" s="367"/>
    </row>
    <row r="2058" spans="32:34" s="368" customFormat="1" ht="13.9" customHeight="1">
      <c r="AF2058" s="367"/>
      <c r="AH2058" s="367"/>
    </row>
    <row r="2059" spans="32:34" s="368" customFormat="1" ht="13.9" customHeight="1">
      <c r="AF2059" s="367"/>
      <c r="AH2059" s="367"/>
    </row>
    <row r="2060" spans="32:34" s="368" customFormat="1" ht="13.9" customHeight="1">
      <c r="AF2060" s="367"/>
      <c r="AH2060" s="367"/>
    </row>
    <row r="2061" spans="32:34" s="368" customFormat="1" ht="13.9" customHeight="1">
      <c r="AF2061" s="367"/>
      <c r="AH2061" s="367"/>
    </row>
    <row r="2062" spans="32:34" s="368" customFormat="1" ht="13.9" customHeight="1">
      <c r="AF2062" s="367"/>
      <c r="AH2062" s="367"/>
    </row>
    <row r="2063" spans="32:34" s="368" customFormat="1" ht="13.9" customHeight="1">
      <c r="AF2063" s="367"/>
      <c r="AH2063" s="367"/>
    </row>
    <row r="2064" spans="32:34" s="368" customFormat="1" ht="13.9" customHeight="1">
      <c r="AF2064" s="367"/>
      <c r="AH2064" s="367"/>
    </row>
    <row r="2065" spans="32:34" s="368" customFormat="1" ht="13.9" customHeight="1">
      <c r="AF2065" s="367"/>
      <c r="AH2065" s="367"/>
    </row>
    <row r="2066" spans="32:34" s="368" customFormat="1" ht="13.9" customHeight="1">
      <c r="AF2066" s="367"/>
      <c r="AH2066" s="367"/>
    </row>
    <row r="2067" spans="32:34" s="368" customFormat="1" ht="13.9" customHeight="1">
      <c r="AF2067" s="367"/>
      <c r="AH2067" s="367"/>
    </row>
    <row r="2068" spans="32:34" s="368" customFormat="1" ht="13.9" customHeight="1">
      <c r="AF2068" s="367"/>
      <c r="AH2068" s="367"/>
    </row>
    <row r="2069" spans="32:34" s="368" customFormat="1" ht="13.9" customHeight="1">
      <c r="AF2069" s="367"/>
      <c r="AH2069" s="367"/>
    </row>
    <row r="2070" spans="32:34" s="368" customFormat="1" ht="13.9" customHeight="1">
      <c r="AF2070" s="367"/>
      <c r="AH2070" s="367"/>
    </row>
    <row r="2071" spans="32:34" s="368" customFormat="1" ht="13.9" customHeight="1">
      <c r="AF2071" s="367"/>
      <c r="AH2071" s="367"/>
    </row>
    <row r="2072" spans="32:34" s="368" customFormat="1" ht="13.9" customHeight="1">
      <c r="AF2072" s="367"/>
      <c r="AH2072" s="367"/>
    </row>
    <row r="2073" spans="32:34" s="368" customFormat="1" ht="13.9" customHeight="1">
      <c r="AF2073" s="367"/>
      <c r="AH2073" s="367"/>
    </row>
    <row r="2074" spans="32:34" s="368" customFormat="1" ht="13.9" customHeight="1">
      <c r="AF2074" s="367"/>
      <c r="AH2074" s="367"/>
    </row>
    <row r="2075" spans="32:34" s="368" customFormat="1" ht="13.9" customHeight="1">
      <c r="AF2075" s="367"/>
      <c r="AH2075" s="367"/>
    </row>
    <row r="2076" spans="32:34" s="368" customFormat="1" ht="13.9" customHeight="1">
      <c r="AF2076" s="367"/>
      <c r="AH2076" s="367"/>
    </row>
    <row r="2077" spans="32:34" s="368" customFormat="1" ht="13.9" customHeight="1">
      <c r="AF2077" s="367"/>
      <c r="AH2077" s="367"/>
    </row>
    <row r="2078" spans="32:34" s="368" customFormat="1" ht="13.9" customHeight="1">
      <c r="AF2078" s="367"/>
      <c r="AH2078" s="367"/>
    </row>
    <row r="2079" spans="32:34" s="368" customFormat="1" ht="13.9" customHeight="1">
      <c r="AF2079" s="367"/>
      <c r="AH2079" s="367"/>
    </row>
    <row r="2080" spans="32:34" s="368" customFormat="1" ht="13.9" customHeight="1">
      <c r="AF2080" s="367"/>
      <c r="AH2080" s="367"/>
    </row>
    <row r="2081" spans="32:34" s="368" customFormat="1" ht="13.9" customHeight="1">
      <c r="AF2081" s="367"/>
      <c r="AH2081" s="367"/>
    </row>
    <row r="2082" spans="32:34" s="368" customFormat="1" ht="13.9" customHeight="1">
      <c r="AF2082" s="367"/>
      <c r="AH2082" s="367"/>
    </row>
    <row r="2083" spans="32:34" s="368" customFormat="1" ht="13.9" customHeight="1">
      <c r="AF2083" s="367"/>
      <c r="AH2083" s="367"/>
    </row>
    <row r="2084" spans="32:34" s="368" customFormat="1" ht="13.9" customHeight="1">
      <c r="AF2084" s="367"/>
      <c r="AH2084" s="367"/>
    </row>
    <row r="2085" spans="32:34" s="368" customFormat="1" ht="13.9" customHeight="1">
      <c r="AF2085" s="367"/>
      <c r="AH2085" s="367"/>
    </row>
    <row r="2086" spans="32:34" s="368" customFormat="1" ht="13.9" customHeight="1">
      <c r="AF2086" s="367"/>
      <c r="AH2086" s="367"/>
    </row>
    <row r="2087" spans="32:34" s="368" customFormat="1" ht="13.9" customHeight="1">
      <c r="AF2087" s="367"/>
      <c r="AH2087" s="367"/>
    </row>
    <row r="2088" spans="32:34" s="368" customFormat="1" ht="13.9" customHeight="1">
      <c r="AF2088" s="367"/>
      <c r="AH2088" s="367"/>
    </row>
    <row r="2089" spans="32:34" s="368" customFormat="1" ht="13.9" customHeight="1">
      <c r="AF2089" s="367"/>
      <c r="AH2089" s="367"/>
    </row>
    <row r="2090" spans="32:34" s="368" customFormat="1" ht="13.9" customHeight="1">
      <c r="AF2090" s="367"/>
      <c r="AH2090" s="367"/>
    </row>
    <row r="2091" spans="32:34" s="368" customFormat="1" ht="13.9" customHeight="1">
      <c r="AF2091" s="367"/>
      <c r="AH2091" s="367"/>
    </row>
    <row r="2092" spans="32:34" s="368" customFormat="1" ht="13.9" customHeight="1">
      <c r="AF2092" s="367"/>
      <c r="AH2092" s="367"/>
    </row>
    <row r="2093" spans="32:34" s="368" customFormat="1" ht="13.9" customHeight="1">
      <c r="AF2093" s="367"/>
      <c r="AH2093" s="367"/>
    </row>
    <row r="2094" spans="32:34" s="368" customFormat="1" ht="13.9" customHeight="1">
      <c r="AF2094" s="367"/>
      <c r="AH2094" s="367"/>
    </row>
    <row r="2095" spans="32:34" s="368" customFormat="1" ht="13.9" customHeight="1">
      <c r="AF2095" s="367"/>
      <c r="AH2095" s="367"/>
    </row>
    <row r="2096" spans="32:34" s="368" customFormat="1" ht="13.9" customHeight="1">
      <c r="AF2096" s="367"/>
      <c r="AH2096" s="367"/>
    </row>
    <row r="2097" spans="32:34" s="368" customFormat="1" ht="13.9" customHeight="1">
      <c r="AF2097" s="367"/>
      <c r="AH2097" s="367"/>
    </row>
    <row r="2098" spans="32:34" s="368" customFormat="1" ht="13.9" customHeight="1">
      <c r="AF2098" s="367"/>
      <c r="AH2098" s="367"/>
    </row>
    <row r="2099" spans="32:34" s="368" customFormat="1" ht="13.9" customHeight="1">
      <c r="AF2099" s="367"/>
      <c r="AH2099" s="367"/>
    </row>
    <row r="2100" spans="32:34" s="368" customFormat="1" ht="13.9" customHeight="1">
      <c r="AF2100" s="367"/>
      <c r="AH2100" s="367"/>
    </row>
    <row r="2101" spans="32:34" s="368" customFormat="1" ht="13.9" customHeight="1">
      <c r="AF2101" s="367"/>
      <c r="AH2101" s="367"/>
    </row>
    <row r="2102" spans="32:34" s="368" customFormat="1" ht="13.9" customHeight="1">
      <c r="AF2102" s="367"/>
      <c r="AH2102" s="367"/>
    </row>
    <row r="2103" spans="32:34" s="368" customFormat="1" ht="13.9" customHeight="1">
      <c r="AF2103" s="367"/>
      <c r="AH2103" s="367"/>
    </row>
    <row r="2104" spans="32:34" s="368" customFormat="1" ht="13.9" customHeight="1">
      <c r="AF2104" s="367"/>
      <c r="AH2104" s="367"/>
    </row>
    <row r="2105" spans="32:34" s="368" customFormat="1" ht="13.9" customHeight="1">
      <c r="AF2105" s="367"/>
      <c r="AH2105" s="367"/>
    </row>
    <row r="2106" spans="32:34" s="368" customFormat="1" ht="13.9" customHeight="1">
      <c r="AF2106" s="367"/>
      <c r="AH2106" s="367"/>
    </row>
    <row r="2107" spans="32:34" s="368" customFormat="1" ht="13.9" customHeight="1">
      <c r="AF2107" s="367"/>
      <c r="AH2107" s="367"/>
    </row>
    <row r="2108" spans="32:34" s="368" customFormat="1" ht="13.9" customHeight="1">
      <c r="AF2108" s="367"/>
      <c r="AH2108" s="367"/>
    </row>
    <row r="2109" spans="32:34" s="368" customFormat="1" ht="13.9" customHeight="1">
      <c r="AF2109" s="367"/>
      <c r="AH2109" s="367"/>
    </row>
    <row r="2110" spans="32:34" s="368" customFormat="1" ht="13.9" customHeight="1">
      <c r="AF2110" s="367"/>
      <c r="AH2110" s="367"/>
    </row>
    <row r="2111" spans="32:34" s="368" customFormat="1" ht="13.9" customHeight="1">
      <c r="AF2111" s="367"/>
      <c r="AH2111" s="367"/>
    </row>
    <row r="2112" spans="32:34" s="368" customFormat="1" ht="13.9" customHeight="1">
      <c r="AF2112" s="367"/>
      <c r="AH2112" s="367"/>
    </row>
    <row r="2113" spans="32:34" s="368" customFormat="1" ht="13.9" customHeight="1">
      <c r="AF2113" s="367"/>
      <c r="AH2113" s="367"/>
    </row>
    <row r="2114" spans="32:34" s="368" customFormat="1" ht="13.9" customHeight="1">
      <c r="AF2114" s="367"/>
      <c r="AH2114" s="367"/>
    </row>
    <row r="2115" spans="32:34" s="368" customFormat="1" ht="13.9" customHeight="1">
      <c r="AF2115" s="367"/>
      <c r="AH2115" s="367"/>
    </row>
    <row r="2116" spans="32:34" s="368" customFormat="1" ht="13.9" customHeight="1">
      <c r="AF2116" s="367"/>
      <c r="AH2116" s="367"/>
    </row>
    <row r="2117" spans="32:34" s="368" customFormat="1" ht="13.9" customHeight="1">
      <c r="AF2117" s="367"/>
      <c r="AH2117" s="367"/>
    </row>
    <row r="2118" spans="32:34" s="368" customFormat="1" ht="13.9" customHeight="1">
      <c r="AF2118" s="367"/>
      <c r="AH2118" s="367"/>
    </row>
    <row r="2119" spans="32:34" s="368" customFormat="1" ht="13.9" customHeight="1">
      <c r="AF2119" s="367"/>
      <c r="AH2119" s="367"/>
    </row>
    <row r="2120" spans="32:34" s="368" customFormat="1" ht="13.9" customHeight="1">
      <c r="AF2120" s="367"/>
      <c r="AH2120" s="367"/>
    </row>
    <row r="2121" spans="32:34" s="368" customFormat="1" ht="13.9" customHeight="1">
      <c r="AF2121" s="367"/>
      <c r="AH2121" s="367"/>
    </row>
    <row r="2122" spans="32:34" s="368" customFormat="1" ht="13.9" customHeight="1">
      <c r="AF2122" s="367"/>
      <c r="AH2122" s="367"/>
    </row>
    <row r="2123" spans="32:34" s="368" customFormat="1" ht="13.9" customHeight="1">
      <c r="AF2123" s="367"/>
      <c r="AH2123" s="367"/>
    </row>
    <row r="2124" spans="32:34" s="368" customFormat="1" ht="13.9" customHeight="1">
      <c r="AF2124" s="367"/>
      <c r="AH2124" s="367"/>
    </row>
    <row r="2125" spans="32:34" s="368" customFormat="1" ht="13.9" customHeight="1">
      <c r="AF2125" s="367"/>
      <c r="AH2125" s="367"/>
    </row>
    <row r="2126" spans="32:34" s="368" customFormat="1" ht="13.9" customHeight="1">
      <c r="AF2126" s="367"/>
      <c r="AH2126" s="367"/>
    </row>
    <row r="2127" spans="32:34" s="368" customFormat="1" ht="13.9" customHeight="1">
      <c r="AF2127" s="367"/>
      <c r="AH2127" s="367"/>
    </row>
    <row r="2128" spans="32:34" s="368" customFormat="1" ht="13.9" customHeight="1">
      <c r="AF2128" s="367"/>
      <c r="AH2128" s="367"/>
    </row>
    <row r="2129" spans="32:34" s="368" customFormat="1" ht="13.9" customHeight="1">
      <c r="AF2129" s="367"/>
      <c r="AH2129" s="367"/>
    </row>
    <row r="2130" spans="32:34" s="368" customFormat="1" ht="13.9" customHeight="1">
      <c r="AF2130" s="367"/>
      <c r="AH2130" s="367"/>
    </row>
    <row r="2131" spans="32:34" s="368" customFormat="1" ht="13.9" customHeight="1">
      <c r="AF2131" s="367"/>
      <c r="AH2131" s="367"/>
    </row>
    <row r="2132" spans="32:34" s="368" customFormat="1" ht="13.9" customHeight="1">
      <c r="AF2132" s="367"/>
      <c r="AH2132" s="367"/>
    </row>
    <row r="2133" spans="32:34" s="368" customFormat="1" ht="13.9" customHeight="1">
      <c r="AF2133" s="367"/>
      <c r="AH2133" s="367"/>
    </row>
    <row r="2134" spans="32:34" s="368" customFormat="1" ht="13.9" customHeight="1">
      <c r="AF2134" s="367"/>
      <c r="AH2134" s="367"/>
    </row>
    <row r="2135" spans="32:34" s="368" customFormat="1" ht="13.9" customHeight="1">
      <c r="AF2135" s="367"/>
      <c r="AH2135" s="367"/>
    </row>
    <row r="2136" spans="32:34" s="368" customFormat="1" ht="13.9" customHeight="1">
      <c r="AF2136" s="367"/>
      <c r="AH2136" s="367"/>
    </row>
    <row r="2137" spans="32:34" s="368" customFormat="1" ht="13.9" customHeight="1">
      <c r="AF2137" s="367"/>
      <c r="AH2137" s="367"/>
    </row>
    <row r="2138" spans="32:34" s="368" customFormat="1" ht="13.9" customHeight="1">
      <c r="AF2138" s="367"/>
      <c r="AH2138" s="367"/>
    </row>
    <row r="2139" spans="32:34" s="368" customFormat="1" ht="13.9" customHeight="1">
      <c r="AF2139" s="367"/>
      <c r="AH2139" s="367"/>
    </row>
    <row r="2140" spans="32:34" s="368" customFormat="1" ht="13.9" customHeight="1">
      <c r="AF2140" s="367"/>
      <c r="AH2140" s="367"/>
    </row>
    <row r="2141" spans="32:34" s="368" customFormat="1" ht="13.9" customHeight="1">
      <c r="AF2141" s="367"/>
      <c r="AH2141" s="367"/>
    </row>
    <row r="2142" spans="32:34" s="368" customFormat="1" ht="13.9" customHeight="1">
      <c r="AF2142" s="367"/>
      <c r="AH2142" s="367"/>
    </row>
    <row r="2143" spans="32:34" s="368" customFormat="1" ht="13.9" customHeight="1">
      <c r="AF2143" s="367"/>
      <c r="AH2143" s="367"/>
    </row>
    <row r="2144" spans="32:34" s="368" customFormat="1" ht="13.9" customHeight="1">
      <c r="AF2144" s="367"/>
      <c r="AH2144" s="367"/>
    </row>
    <row r="2145" spans="32:34" s="368" customFormat="1" ht="13.9" customHeight="1">
      <c r="AF2145" s="367"/>
      <c r="AH2145" s="367"/>
    </row>
    <row r="2146" spans="32:34" s="368" customFormat="1" ht="13.9" customHeight="1">
      <c r="AF2146" s="367"/>
      <c r="AH2146" s="367"/>
    </row>
    <row r="2147" spans="32:34" s="368" customFormat="1" ht="13.9" customHeight="1">
      <c r="AF2147" s="367"/>
      <c r="AH2147" s="367"/>
    </row>
    <row r="2148" spans="32:34" s="368" customFormat="1" ht="13.9" customHeight="1">
      <c r="AF2148" s="367"/>
      <c r="AH2148" s="367"/>
    </row>
    <row r="2149" spans="32:34" s="368" customFormat="1" ht="13.9" customHeight="1">
      <c r="AF2149" s="367"/>
      <c r="AH2149" s="367"/>
    </row>
    <row r="2150" spans="32:34" s="368" customFormat="1" ht="13.9" customHeight="1">
      <c r="AF2150" s="367"/>
      <c r="AH2150" s="367"/>
    </row>
    <row r="2151" spans="32:34" s="368" customFormat="1" ht="13.9" customHeight="1">
      <c r="AF2151" s="367"/>
      <c r="AH2151" s="367"/>
    </row>
    <row r="2152" spans="32:34" s="368" customFormat="1" ht="13.9" customHeight="1">
      <c r="AF2152" s="367"/>
      <c r="AH2152" s="367"/>
    </row>
    <row r="2153" spans="32:34" s="368" customFormat="1" ht="13.9" customHeight="1">
      <c r="AF2153" s="367"/>
      <c r="AH2153" s="367"/>
    </row>
    <row r="2154" spans="32:34" s="368" customFormat="1" ht="13.9" customHeight="1">
      <c r="AF2154" s="367"/>
      <c r="AH2154" s="367"/>
    </row>
    <row r="2155" spans="32:34" s="368" customFormat="1" ht="13.9" customHeight="1">
      <c r="AF2155" s="367"/>
      <c r="AH2155" s="367"/>
    </row>
    <row r="2156" spans="32:34" s="368" customFormat="1" ht="13.9" customHeight="1">
      <c r="AF2156" s="367"/>
      <c r="AH2156" s="367"/>
    </row>
    <row r="2157" spans="32:34" s="368" customFormat="1" ht="13.9" customHeight="1">
      <c r="AF2157" s="367"/>
      <c r="AH2157" s="367"/>
    </row>
    <row r="2158" spans="32:34" s="368" customFormat="1" ht="13.9" customHeight="1">
      <c r="AF2158" s="367"/>
      <c r="AH2158" s="367"/>
    </row>
    <row r="2159" spans="32:34" s="368" customFormat="1" ht="13.9" customHeight="1">
      <c r="AF2159" s="367"/>
      <c r="AH2159" s="367"/>
    </row>
    <row r="2160" spans="32:34" s="368" customFormat="1" ht="13.9" customHeight="1">
      <c r="AF2160" s="367"/>
      <c r="AH2160" s="367"/>
    </row>
    <row r="2161" spans="32:34" s="368" customFormat="1" ht="13.9" customHeight="1">
      <c r="AF2161" s="367"/>
      <c r="AH2161" s="367"/>
    </row>
    <row r="2162" spans="32:34" s="368" customFormat="1" ht="13.9" customHeight="1">
      <c r="AF2162" s="367"/>
      <c r="AH2162" s="367"/>
    </row>
    <row r="2163" spans="32:34" s="368" customFormat="1" ht="13.9" customHeight="1">
      <c r="AF2163" s="367"/>
      <c r="AH2163" s="367"/>
    </row>
    <row r="2164" spans="32:34" s="368" customFormat="1" ht="13.9" customHeight="1">
      <c r="AF2164" s="367"/>
      <c r="AH2164" s="367"/>
    </row>
    <row r="2165" spans="32:34" s="368" customFormat="1" ht="13.9" customHeight="1">
      <c r="AF2165" s="367"/>
      <c r="AH2165" s="367"/>
    </row>
    <row r="2166" spans="32:34" s="368" customFormat="1" ht="13.9" customHeight="1">
      <c r="AF2166" s="367"/>
      <c r="AH2166" s="367"/>
    </row>
    <row r="2167" spans="32:34" s="368" customFormat="1" ht="13.9" customHeight="1">
      <c r="AF2167" s="367"/>
      <c r="AH2167" s="367"/>
    </row>
    <row r="2168" spans="32:34" s="368" customFormat="1" ht="13.9" customHeight="1">
      <c r="AF2168" s="367"/>
      <c r="AH2168" s="367"/>
    </row>
    <row r="2169" spans="32:34" s="368" customFormat="1" ht="13.9" customHeight="1">
      <c r="AF2169" s="367"/>
      <c r="AH2169" s="367"/>
    </row>
    <row r="2170" spans="32:34" s="368" customFormat="1" ht="13.9" customHeight="1">
      <c r="AF2170" s="367"/>
      <c r="AH2170" s="367"/>
    </row>
    <row r="2171" spans="32:34" s="368" customFormat="1" ht="13.9" customHeight="1">
      <c r="AF2171" s="367"/>
      <c r="AH2171" s="367"/>
    </row>
    <row r="2172" spans="32:34" s="368" customFormat="1" ht="13.9" customHeight="1">
      <c r="AF2172" s="367"/>
      <c r="AH2172" s="367"/>
    </row>
    <row r="2173" spans="32:34" s="368" customFormat="1" ht="13.9" customHeight="1">
      <c r="AF2173" s="367"/>
      <c r="AH2173" s="367"/>
    </row>
    <row r="2174" spans="32:34" s="368" customFormat="1" ht="13.9" customHeight="1">
      <c r="AF2174" s="367"/>
      <c r="AH2174" s="367"/>
    </row>
    <row r="2175" spans="32:34" s="368" customFormat="1" ht="13.9" customHeight="1">
      <c r="AF2175" s="367"/>
      <c r="AH2175" s="367"/>
    </row>
    <row r="2176" spans="32:34" s="368" customFormat="1" ht="13.9" customHeight="1">
      <c r="AF2176" s="367"/>
      <c r="AH2176" s="367"/>
    </row>
    <row r="2177" spans="32:34" s="368" customFormat="1" ht="13.9" customHeight="1">
      <c r="AF2177" s="367"/>
      <c r="AH2177" s="367"/>
    </row>
    <row r="2178" spans="32:34" s="368" customFormat="1" ht="13.9" customHeight="1">
      <c r="AF2178" s="367"/>
      <c r="AH2178" s="367"/>
    </row>
    <row r="2179" spans="32:34" s="368" customFormat="1" ht="13.9" customHeight="1">
      <c r="AF2179" s="367"/>
      <c r="AH2179" s="367"/>
    </row>
    <row r="2180" spans="32:34" s="368" customFormat="1" ht="13.9" customHeight="1">
      <c r="AF2180" s="367"/>
      <c r="AH2180" s="367"/>
    </row>
    <row r="2181" spans="32:34" s="368" customFormat="1" ht="13.9" customHeight="1">
      <c r="AF2181" s="367"/>
      <c r="AH2181" s="367"/>
    </row>
    <row r="2182" spans="32:34" s="368" customFormat="1" ht="13.9" customHeight="1">
      <c r="AF2182" s="367"/>
      <c r="AH2182" s="367"/>
    </row>
    <row r="2183" spans="32:34" s="368" customFormat="1" ht="13.9" customHeight="1">
      <c r="AF2183" s="367"/>
      <c r="AH2183" s="367"/>
    </row>
    <row r="2184" spans="32:34" s="368" customFormat="1" ht="13.9" customHeight="1">
      <c r="AF2184" s="367"/>
      <c r="AH2184" s="367"/>
    </row>
    <row r="2185" spans="32:34" s="368" customFormat="1" ht="13.9" customHeight="1">
      <c r="AF2185" s="367"/>
      <c r="AH2185" s="367"/>
    </row>
    <row r="2186" spans="32:34" s="368" customFormat="1" ht="13.9" customHeight="1">
      <c r="AF2186" s="367"/>
      <c r="AH2186" s="367"/>
    </row>
    <row r="2187" spans="32:34" s="368" customFormat="1" ht="13.9" customHeight="1">
      <c r="AF2187" s="367"/>
      <c r="AH2187" s="367"/>
    </row>
    <row r="2188" spans="32:34" s="368" customFormat="1" ht="13.9" customHeight="1">
      <c r="AF2188" s="367"/>
      <c r="AH2188" s="367"/>
    </row>
    <row r="2189" spans="32:34" s="368" customFormat="1" ht="13.9" customHeight="1">
      <c r="AF2189" s="367"/>
      <c r="AH2189" s="367"/>
    </row>
    <row r="2190" spans="32:34" s="368" customFormat="1" ht="13.9" customHeight="1">
      <c r="AF2190" s="367"/>
      <c r="AH2190" s="367"/>
    </row>
    <row r="2191" spans="32:34" s="368" customFormat="1" ht="13.9" customHeight="1">
      <c r="AF2191" s="367"/>
      <c r="AH2191" s="367"/>
    </row>
    <row r="2192" spans="32:34" s="368" customFormat="1" ht="13.9" customHeight="1">
      <c r="AF2192" s="367"/>
      <c r="AH2192" s="367"/>
    </row>
    <row r="2193" spans="32:34" s="368" customFormat="1" ht="13.9" customHeight="1">
      <c r="AF2193" s="367"/>
      <c r="AH2193" s="367"/>
    </row>
    <row r="2194" spans="32:34" s="368" customFormat="1" ht="13.9" customHeight="1">
      <c r="AF2194" s="367"/>
      <c r="AH2194" s="367"/>
    </row>
    <row r="2195" spans="32:34" s="368" customFormat="1" ht="13.9" customHeight="1">
      <c r="AF2195" s="367"/>
      <c r="AH2195" s="367"/>
    </row>
    <row r="2196" spans="32:34" s="368" customFormat="1" ht="13.9" customHeight="1">
      <c r="AF2196" s="367"/>
      <c r="AH2196" s="367"/>
    </row>
    <row r="2197" spans="32:34" s="368" customFormat="1" ht="13.9" customHeight="1">
      <c r="AF2197" s="367"/>
      <c r="AH2197" s="367"/>
    </row>
    <row r="2198" spans="32:34" s="368" customFormat="1" ht="13.9" customHeight="1">
      <c r="AF2198" s="367"/>
      <c r="AH2198" s="367"/>
    </row>
    <row r="2199" spans="32:34" s="368" customFormat="1" ht="13.9" customHeight="1">
      <c r="AF2199" s="367"/>
      <c r="AH2199" s="367"/>
    </row>
    <row r="2200" spans="32:34" s="368" customFormat="1" ht="13.9" customHeight="1">
      <c r="AF2200" s="367"/>
      <c r="AH2200" s="367"/>
    </row>
    <row r="2201" spans="32:34" s="368" customFormat="1" ht="13.9" customHeight="1">
      <c r="AF2201" s="367"/>
      <c r="AH2201" s="367"/>
    </row>
    <row r="2202" spans="32:34" s="368" customFormat="1" ht="13.9" customHeight="1">
      <c r="AF2202" s="367"/>
      <c r="AH2202" s="367"/>
    </row>
    <row r="2203" spans="32:34" s="368" customFormat="1" ht="13.9" customHeight="1">
      <c r="AF2203" s="367"/>
      <c r="AH2203" s="367"/>
    </row>
    <row r="2204" spans="32:34" s="368" customFormat="1" ht="13.9" customHeight="1">
      <c r="AF2204" s="367"/>
      <c r="AH2204" s="367"/>
    </row>
    <row r="2205" spans="32:34" s="368" customFormat="1" ht="13.9" customHeight="1">
      <c r="AF2205" s="367"/>
      <c r="AH2205" s="367"/>
    </row>
    <row r="2206" spans="32:34" s="368" customFormat="1" ht="13.9" customHeight="1">
      <c r="AF2206" s="367"/>
      <c r="AH2206" s="367"/>
    </row>
    <row r="2207" spans="32:34" s="368" customFormat="1" ht="13.9" customHeight="1">
      <c r="AF2207" s="367"/>
      <c r="AH2207" s="367"/>
    </row>
    <row r="2208" spans="32:34" s="368" customFormat="1" ht="13.9" customHeight="1">
      <c r="AF2208" s="367"/>
      <c r="AH2208" s="367"/>
    </row>
    <row r="2209" spans="32:34" s="368" customFormat="1" ht="13.9" customHeight="1">
      <c r="AF2209" s="367"/>
      <c r="AH2209" s="367"/>
    </row>
    <row r="2210" spans="32:34" s="368" customFormat="1" ht="13.9" customHeight="1">
      <c r="AF2210" s="367"/>
      <c r="AH2210" s="367"/>
    </row>
    <row r="2211" spans="32:34" s="368" customFormat="1" ht="13.9" customHeight="1">
      <c r="AF2211" s="367"/>
      <c r="AH2211" s="367"/>
    </row>
    <row r="2212" spans="32:34" s="368" customFormat="1" ht="13.9" customHeight="1">
      <c r="AF2212" s="367"/>
      <c r="AH2212" s="367"/>
    </row>
    <row r="2213" spans="32:34" s="368" customFormat="1" ht="13.9" customHeight="1">
      <c r="AF2213" s="367"/>
      <c r="AH2213" s="367"/>
    </row>
    <row r="2214" spans="32:34" s="368" customFormat="1" ht="13.9" customHeight="1">
      <c r="AF2214" s="367"/>
      <c r="AH2214" s="367"/>
    </row>
    <row r="2215" spans="32:34" s="368" customFormat="1" ht="13.9" customHeight="1">
      <c r="AF2215" s="367"/>
      <c r="AH2215" s="367"/>
    </row>
    <row r="2216" spans="32:34" s="368" customFormat="1" ht="13.9" customHeight="1">
      <c r="AF2216" s="367"/>
      <c r="AH2216" s="367"/>
    </row>
    <row r="2217" spans="32:34" s="368" customFormat="1" ht="13.9" customHeight="1">
      <c r="AF2217" s="367"/>
      <c r="AH2217" s="367"/>
    </row>
    <row r="2218" spans="32:34" s="368" customFormat="1" ht="13.9" customHeight="1">
      <c r="AF2218" s="367"/>
      <c r="AH2218" s="367"/>
    </row>
    <row r="2219" spans="32:34" s="368" customFormat="1" ht="13.9" customHeight="1">
      <c r="AF2219" s="367"/>
      <c r="AH2219" s="367"/>
    </row>
    <row r="2220" spans="32:34" s="368" customFormat="1" ht="13.9" customHeight="1">
      <c r="AF2220" s="367"/>
      <c r="AH2220" s="367"/>
    </row>
    <row r="2221" spans="32:34" s="368" customFormat="1" ht="13.9" customHeight="1">
      <c r="AF2221" s="367"/>
      <c r="AH2221" s="367"/>
    </row>
    <row r="2222" spans="32:34" s="368" customFormat="1" ht="13.9" customHeight="1">
      <c r="AF2222" s="367"/>
      <c r="AH2222" s="367"/>
    </row>
    <row r="2223" spans="32:34" s="368" customFormat="1" ht="13.9" customHeight="1">
      <c r="AF2223" s="367"/>
      <c r="AH2223" s="367"/>
    </row>
    <row r="2224" spans="32:34" s="368" customFormat="1" ht="13.9" customHeight="1">
      <c r="AF2224" s="367"/>
      <c r="AH2224" s="367"/>
    </row>
    <row r="2225" spans="32:34" s="368" customFormat="1" ht="13.9" customHeight="1">
      <c r="AF2225" s="367"/>
      <c r="AH2225" s="367"/>
    </row>
    <row r="2226" spans="32:34" s="368" customFormat="1" ht="13.9" customHeight="1">
      <c r="AF2226" s="367"/>
      <c r="AH2226" s="367"/>
    </row>
    <row r="2227" spans="32:34" s="368" customFormat="1" ht="13.9" customHeight="1">
      <c r="AF2227" s="367"/>
      <c r="AH2227" s="367"/>
    </row>
    <row r="2228" spans="32:34" s="368" customFormat="1" ht="13.9" customHeight="1">
      <c r="AF2228" s="367"/>
      <c r="AH2228" s="367"/>
    </row>
    <row r="2229" spans="32:34" s="368" customFormat="1" ht="13.9" customHeight="1">
      <c r="AF2229" s="367"/>
      <c r="AH2229" s="367"/>
    </row>
    <row r="2230" spans="32:34" s="368" customFormat="1" ht="13.9" customHeight="1">
      <c r="AF2230" s="367"/>
      <c r="AH2230" s="367"/>
    </row>
    <row r="2231" spans="32:34" s="368" customFormat="1" ht="13.9" customHeight="1">
      <c r="AF2231" s="367"/>
      <c r="AH2231" s="367"/>
    </row>
    <row r="2232" spans="32:34" s="368" customFormat="1" ht="13.9" customHeight="1">
      <c r="AF2232" s="367"/>
      <c r="AH2232" s="367"/>
    </row>
    <row r="2233" spans="32:34" s="368" customFormat="1" ht="13.9" customHeight="1">
      <c r="AF2233" s="367"/>
      <c r="AH2233" s="367"/>
    </row>
    <row r="2234" spans="32:34" s="368" customFormat="1" ht="13.9" customHeight="1">
      <c r="AF2234" s="367"/>
      <c r="AH2234" s="367"/>
    </row>
    <row r="2235" spans="32:34" s="368" customFormat="1" ht="13.9" customHeight="1">
      <c r="AF2235" s="367"/>
      <c r="AH2235" s="367"/>
    </row>
    <row r="2236" spans="32:34" s="368" customFormat="1" ht="13.9" customHeight="1">
      <c r="AF2236" s="367"/>
      <c r="AH2236" s="367"/>
    </row>
    <row r="2237" spans="32:34" s="368" customFormat="1" ht="13.9" customHeight="1">
      <c r="AF2237" s="367"/>
      <c r="AH2237" s="367"/>
    </row>
    <row r="2238" spans="32:34" s="368" customFormat="1" ht="13.9" customHeight="1">
      <c r="AF2238" s="367"/>
      <c r="AH2238" s="367"/>
    </row>
    <row r="2239" spans="32:34" s="368" customFormat="1" ht="13.9" customHeight="1">
      <c r="AF2239" s="367"/>
      <c r="AH2239" s="367"/>
    </row>
    <row r="2240" spans="32:34" s="368" customFormat="1" ht="13.9" customHeight="1">
      <c r="AF2240" s="367"/>
      <c r="AH2240" s="367"/>
    </row>
    <row r="2241" spans="32:34" s="368" customFormat="1" ht="13.9" customHeight="1">
      <c r="AF2241" s="367"/>
      <c r="AH2241" s="367"/>
    </row>
    <row r="2242" spans="32:34" s="368" customFormat="1" ht="13.9" customHeight="1">
      <c r="AF2242" s="367"/>
      <c r="AH2242" s="367"/>
    </row>
    <row r="2243" spans="32:34" s="368" customFormat="1" ht="13.9" customHeight="1">
      <c r="AF2243" s="367"/>
      <c r="AH2243" s="367"/>
    </row>
    <row r="2244" spans="32:34" s="368" customFormat="1" ht="13.9" customHeight="1">
      <c r="AF2244" s="367"/>
      <c r="AH2244" s="367"/>
    </row>
    <row r="2245" spans="32:34" s="368" customFormat="1" ht="13.9" customHeight="1">
      <c r="AF2245" s="367"/>
      <c r="AH2245" s="367"/>
    </row>
    <row r="2246" spans="32:34" s="368" customFormat="1" ht="13.9" customHeight="1">
      <c r="AF2246" s="367"/>
      <c r="AH2246" s="367"/>
    </row>
    <row r="2247" spans="32:34" s="368" customFormat="1" ht="13.9" customHeight="1">
      <c r="AF2247" s="367"/>
      <c r="AH2247" s="367"/>
    </row>
    <row r="2248" spans="32:34" s="368" customFormat="1" ht="13.9" customHeight="1">
      <c r="AF2248" s="367"/>
      <c r="AH2248" s="367"/>
    </row>
    <row r="2249" spans="32:34" s="368" customFormat="1" ht="13.9" customHeight="1">
      <c r="AF2249" s="367"/>
      <c r="AH2249" s="367"/>
    </row>
    <row r="2250" spans="32:34" s="368" customFormat="1" ht="13.9" customHeight="1">
      <c r="AF2250" s="367"/>
      <c r="AH2250" s="367"/>
    </row>
    <row r="2251" spans="32:34" s="368" customFormat="1" ht="13.9" customHeight="1">
      <c r="AF2251" s="367"/>
      <c r="AH2251" s="367"/>
    </row>
    <row r="2252" spans="32:34" s="368" customFormat="1" ht="13.9" customHeight="1">
      <c r="AF2252" s="367"/>
      <c r="AH2252" s="367"/>
    </row>
    <row r="2253" spans="32:34" s="368" customFormat="1" ht="13.9" customHeight="1">
      <c r="AF2253" s="367"/>
      <c r="AH2253" s="367"/>
    </row>
    <row r="2254" spans="32:34" s="368" customFormat="1" ht="13.9" customHeight="1">
      <c r="AF2254" s="367"/>
      <c r="AH2254" s="367"/>
    </row>
    <row r="2255" spans="32:34" s="368" customFormat="1" ht="13.9" customHeight="1">
      <c r="AF2255" s="367"/>
      <c r="AH2255" s="367"/>
    </row>
    <row r="2256" spans="32:34" s="368" customFormat="1" ht="13.9" customHeight="1">
      <c r="AF2256" s="367"/>
      <c r="AH2256" s="367"/>
    </row>
    <row r="2257" spans="32:34" s="368" customFormat="1" ht="13.9" customHeight="1">
      <c r="AF2257" s="367"/>
      <c r="AH2257" s="367"/>
    </row>
    <row r="2258" spans="32:34" s="368" customFormat="1" ht="13.9" customHeight="1">
      <c r="AF2258" s="367"/>
      <c r="AH2258" s="367"/>
    </row>
    <row r="2259" spans="32:34" s="368" customFormat="1" ht="13.9" customHeight="1">
      <c r="AF2259" s="367"/>
      <c r="AH2259" s="367"/>
    </row>
    <row r="2260" spans="32:34" s="368" customFormat="1" ht="13.9" customHeight="1">
      <c r="AF2260" s="367"/>
      <c r="AH2260" s="367"/>
    </row>
    <row r="2261" spans="32:34" s="368" customFormat="1" ht="13.9" customHeight="1">
      <c r="AF2261" s="367"/>
      <c r="AH2261" s="367"/>
    </row>
    <row r="2262" spans="32:34" s="368" customFormat="1" ht="13.9" customHeight="1">
      <c r="AF2262" s="367"/>
      <c r="AH2262" s="367"/>
    </row>
    <row r="2263" spans="32:34" s="368" customFormat="1" ht="13.9" customHeight="1">
      <c r="AF2263" s="367"/>
      <c r="AH2263" s="367"/>
    </row>
    <row r="2264" spans="32:34" s="368" customFormat="1" ht="13.9" customHeight="1">
      <c r="AF2264" s="367"/>
      <c r="AH2264" s="367"/>
    </row>
    <row r="2265" spans="32:34" s="368" customFormat="1" ht="13.9" customHeight="1">
      <c r="AF2265" s="367"/>
      <c r="AH2265" s="367"/>
    </row>
    <row r="2266" spans="32:34" s="368" customFormat="1" ht="13.9" customHeight="1">
      <c r="AF2266" s="367"/>
      <c r="AH2266" s="367"/>
    </row>
    <row r="2267" spans="32:34" s="368" customFormat="1" ht="13.9" customHeight="1">
      <c r="AF2267" s="367"/>
      <c r="AH2267" s="367"/>
    </row>
    <row r="2268" spans="32:34" s="368" customFormat="1" ht="13.9" customHeight="1">
      <c r="AF2268" s="367"/>
      <c r="AH2268" s="367"/>
    </row>
    <row r="2269" spans="32:34" s="368" customFormat="1" ht="13.9" customHeight="1">
      <c r="AF2269" s="367"/>
      <c r="AH2269" s="367"/>
    </row>
    <row r="2270" spans="32:34" s="368" customFormat="1" ht="13.9" customHeight="1">
      <c r="AF2270" s="367"/>
      <c r="AH2270" s="367"/>
    </row>
    <row r="2271" spans="32:34" s="368" customFormat="1" ht="13.9" customHeight="1">
      <c r="AF2271" s="367"/>
      <c r="AH2271" s="367"/>
    </row>
    <row r="2272" spans="32:34" s="368" customFormat="1" ht="13.9" customHeight="1">
      <c r="AF2272" s="367"/>
      <c r="AH2272" s="367"/>
    </row>
    <row r="2273" spans="32:34" s="368" customFormat="1" ht="13.9" customHeight="1">
      <c r="AF2273" s="367"/>
      <c r="AH2273" s="367"/>
    </row>
    <row r="2274" spans="32:34" s="368" customFormat="1" ht="13.9" customHeight="1">
      <c r="AF2274" s="367"/>
      <c r="AH2274" s="367"/>
    </row>
    <row r="2275" spans="32:34" s="368" customFormat="1" ht="13.9" customHeight="1">
      <c r="AF2275" s="367"/>
      <c r="AH2275" s="367"/>
    </row>
    <row r="2276" spans="32:34" s="368" customFormat="1" ht="13.9" customHeight="1">
      <c r="AF2276" s="367"/>
      <c r="AH2276" s="367"/>
    </row>
    <row r="2277" spans="32:34" s="368" customFormat="1" ht="13.9" customHeight="1">
      <c r="AF2277" s="367"/>
      <c r="AH2277" s="367"/>
    </row>
    <row r="2278" spans="32:34" s="368" customFormat="1" ht="13.9" customHeight="1">
      <c r="AF2278" s="367"/>
      <c r="AH2278" s="367"/>
    </row>
    <row r="2279" spans="32:34" s="368" customFormat="1" ht="13.9" customHeight="1">
      <c r="AF2279" s="367"/>
      <c r="AH2279" s="367"/>
    </row>
    <row r="2280" spans="32:34" s="368" customFormat="1" ht="13.9" customHeight="1">
      <c r="AF2280" s="367"/>
      <c r="AH2280" s="367"/>
    </row>
    <row r="2281" spans="32:34" s="368" customFormat="1" ht="13.9" customHeight="1">
      <c r="AF2281" s="367"/>
      <c r="AH2281" s="367"/>
    </row>
    <row r="2282" spans="32:34" s="368" customFormat="1" ht="13.9" customHeight="1">
      <c r="AF2282" s="367"/>
      <c r="AH2282" s="367"/>
    </row>
    <row r="2283" spans="32:34" s="368" customFormat="1" ht="13.9" customHeight="1">
      <c r="AF2283" s="367"/>
      <c r="AH2283" s="367"/>
    </row>
    <row r="2284" spans="32:34" s="368" customFormat="1" ht="13.9" customHeight="1">
      <c r="AF2284" s="367"/>
      <c r="AH2284" s="367"/>
    </row>
    <row r="2285" spans="32:34" s="368" customFormat="1" ht="13.9" customHeight="1">
      <c r="AF2285" s="367"/>
      <c r="AH2285" s="367"/>
    </row>
    <row r="2286" spans="32:34" s="368" customFormat="1" ht="13.9" customHeight="1">
      <c r="AF2286" s="367"/>
      <c r="AH2286" s="367"/>
    </row>
    <row r="2287" spans="32:34" s="368" customFormat="1" ht="13.9" customHeight="1">
      <c r="AF2287" s="367"/>
      <c r="AH2287" s="367"/>
    </row>
    <row r="2288" spans="32:34" s="368" customFormat="1" ht="13.9" customHeight="1">
      <c r="AF2288" s="367"/>
      <c r="AH2288" s="367"/>
    </row>
    <row r="2289" spans="32:34" s="368" customFormat="1" ht="13.9" customHeight="1">
      <c r="AF2289" s="367"/>
      <c r="AH2289" s="367"/>
    </row>
    <row r="2290" spans="32:34" s="368" customFormat="1" ht="13.9" customHeight="1">
      <c r="AF2290" s="367"/>
      <c r="AH2290" s="367"/>
    </row>
    <row r="2291" spans="32:34" s="368" customFormat="1" ht="13.9" customHeight="1">
      <c r="AF2291" s="367"/>
      <c r="AH2291" s="367"/>
    </row>
    <row r="2292" spans="32:34" s="368" customFormat="1" ht="13.9" customHeight="1">
      <c r="AF2292" s="367"/>
      <c r="AH2292" s="367"/>
    </row>
    <row r="2293" spans="32:34" s="368" customFormat="1" ht="13.9" customHeight="1">
      <c r="AF2293" s="367"/>
      <c r="AH2293" s="367"/>
    </row>
    <row r="2294" spans="32:34" s="368" customFormat="1" ht="13.9" customHeight="1">
      <c r="AF2294" s="367"/>
      <c r="AH2294" s="367"/>
    </row>
    <row r="2295" spans="32:34" s="368" customFormat="1" ht="13.9" customHeight="1">
      <c r="AF2295" s="367"/>
      <c r="AH2295" s="367"/>
    </row>
    <row r="2296" spans="32:34" s="368" customFormat="1" ht="13.9" customHeight="1">
      <c r="AF2296" s="367"/>
      <c r="AH2296" s="367"/>
    </row>
    <row r="2297" spans="32:34" s="368" customFormat="1" ht="13.9" customHeight="1">
      <c r="AF2297" s="367"/>
      <c r="AH2297" s="367"/>
    </row>
    <row r="2298" spans="32:34" s="368" customFormat="1" ht="13.9" customHeight="1">
      <c r="AF2298" s="367"/>
      <c r="AH2298" s="367"/>
    </row>
    <row r="2299" spans="32:34" s="368" customFormat="1" ht="13.9" customHeight="1">
      <c r="AF2299" s="367"/>
      <c r="AH2299" s="367"/>
    </row>
    <row r="2300" spans="32:34" s="368" customFormat="1" ht="13.9" customHeight="1">
      <c r="AF2300" s="367"/>
      <c r="AH2300" s="367"/>
    </row>
    <row r="2301" spans="32:34" s="368" customFormat="1" ht="13.9" customHeight="1">
      <c r="AF2301" s="367"/>
      <c r="AH2301" s="367"/>
    </row>
    <row r="2302" spans="32:34" s="368" customFormat="1" ht="13.9" customHeight="1">
      <c r="AF2302" s="367"/>
      <c r="AH2302" s="367"/>
    </row>
    <row r="2303" spans="32:34" s="368" customFormat="1" ht="13.9" customHeight="1">
      <c r="AF2303" s="367"/>
      <c r="AH2303" s="367"/>
    </row>
    <row r="2304" spans="32:34" s="368" customFormat="1" ht="13.9" customHeight="1">
      <c r="AF2304" s="367"/>
      <c r="AH2304" s="367"/>
    </row>
    <row r="2305" spans="32:34" s="368" customFormat="1" ht="13.9" customHeight="1">
      <c r="AF2305" s="367"/>
      <c r="AH2305" s="367"/>
    </row>
    <row r="2306" spans="32:34" s="368" customFormat="1" ht="13.9" customHeight="1">
      <c r="AF2306" s="367"/>
      <c r="AH2306" s="367"/>
    </row>
    <row r="2307" spans="32:34" s="368" customFormat="1" ht="13.9" customHeight="1">
      <c r="AF2307" s="367"/>
      <c r="AH2307" s="367"/>
    </row>
    <row r="2308" spans="32:34" s="368" customFormat="1" ht="13.9" customHeight="1">
      <c r="AF2308" s="367"/>
      <c r="AH2308" s="367"/>
    </row>
    <row r="2309" spans="32:34" s="368" customFormat="1" ht="13.9" customHeight="1">
      <c r="AF2309" s="367"/>
      <c r="AH2309" s="367"/>
    </row>
    <row r="2310" spans="32:34" s="368" customFormat="1" ht="13.9" customHeight="1">
      <c r="AF2310" s="367"/>
      <c r="AH2310" s="367"/>
    </row>
    <row r="2311" spans="32:34" s="368" customFormat="1" ht="13.9" customHeight="1">
      <c r="AF2311" s="367"/>
      <c r="AH2311" s="367"/>
    </row>
    <row r="2312" spans="32:34" s="368" customFormat="1" ht="13.9" customHeight="1">
      <c r="AF2312" s="367"/>
      <c r="AH2312" s="367"/>
    </row>
    <row r="2313" spans="32:34" s="368" customFormat="1" ht="13.9" customHeight="1">
      <c r="AF2313" s="367"/>
      <c r="AH2313" s="367"/>
    </row>
    <row r="2314" spans="32:34" s="368" customFormat="1" ht="13.9" customHeight="1">
      <c r="AF2314" s="367"/>
      <c r="AH2314" s="367"/>
    </row>
    <row r="2315" spans="32:34" s="368" customFormat="1" ht="13.9" customHeight="1">
      <c r="AF2315" s="367"/>
      <c r="AH2315" s="367"/>
    </row>
    <row r="2316" spans="32:34" s="368" customFormat="1" ht="13.9" customHeight="1">
      <c r="AF2316" s="367"/>
      <c r="AH2316" s="367"/>
    </row>
    <row r="2317" spans="32:34" s="368" customFormat="1" ht="13.9" customHeight="1">
      <c r="AF2317" s="367"/>
      <c r="AH2317" s="367"/>
    </row>
    <row r="2318" spans="32:34" s="368" customFormat="1" ht="13.9" customHeight="1">
      <c r="AF2318" s="367"/>
      <c r="AH2318" s="367"/>
    </row>
    <row r="2319" spans="32:34" s="368" customFormat="1" ht="13.9" customHeight="1">
      <c r="AF2319" s="367"/>
      <c r="AH2319" s="367"/>
    </row>
    <row r="2320" spans="32:34" s="368" customFormat="1" ht="13.9" customHeight="1">
      <c r="AF2320" s="367"/>
      <c r="AH2320" s="367"/>
    </row>
    <row r="2321" spans="32:34" s="368" customFormat="1" ht="13.9" customHeight="1">
      <c r="AF2321" s="367"/>
      <c r="AH2321" s="367"/>
    </row>
    <row r="2322" spans="32:34" s="368" customFormat="1" ht="13.9" customHeight="1">
      <c r="AF2322" s="367"/>
      <c r="AH2322" s="367"/>
    </row>
    <row r="2323" spans="32:34" s="368" customFormat="1" ht="13.9" customHeight="1">
      <c r="AF2323" s="367"/>
      <c r="AH2323" s="367"/>
    </row>
    <row r="2324" spans="32:34" s="368" customFormat="1" ht="13.9" customHeight="1">
      <c r="AF2324" s="367"/>
      <c r="AH2324" s="367"/>
    </row>
    <row r="2325" spans="32:34" s="368" customFormat="1" ht="13.9" customHeight="1">
      <c r="AF2325" s="367"/>
      <c r="AH2325" s="367"/>
    </row>
    <row r="2326" spans="32:34" s="368" customFormat="1" ht="13.9" customHeight="1">
      <c r="AF2326" s="367"/>
      <c r="AH2326" s="367"/>
    </row>
    <row r="2327" spans="32:34" s="368" customFormat="1" ht="13.9" customHeight="1">
      <c r="AF2327" s="367"/>
      <c r="AH2327" s="367"/>
    </row>
    <row r="2328" spans="32:34" s="368" customFormat="1" ht="13.9" customHeight="1">
      <c r="AF2328" s="367"/>
      <c r="AH2328" s="367"/>
    </row>
    <row r="2329" spans="32:34" s="368" customFormat="1" ht="13.9" customHeight="1">
      <c r="AF2329" s="367"/>
      <c r="AH2329" s="367"/>
    </row>
    <row r="2330" spans="32:34" s="368" customFormat="1" ht="13.9" customHeight="1">
      <c r="AF2330" s="367"/>
      <c r="AH2330" s="367"/>
    </row>
    <row r="2331" spans="32:34" s="368" customFormat="1" ht="13.9" customHeight="1">
      <c r="AF2331" s="367"/>
      <c r="AH2331" s="367"/>
    </row>
    <row r="2332" spans="32:34" s="368" customFormat="1" ht="13.9" customHeight="1">
      <c r="AF2332" s="367"/>
      <c r="AH2332" s="367"/>
    </row>
    <row r="2333" spans="32:34" s="368" customFormat="1" ht="13.9" customHeight="1">
      <c r="AF2333" s="367"/>
      <c r="AH2333" s="367"/>
    </row>
    <row r="2334" spans="32:34" s="368" customFormat="1" ht="13.9" customHeight="1">
      <c r="AF2334" s="367"/>
      <c r="AH2334" s="367"/>
    </row>
    <row r="2335" spans="32:34" s="368" customFormat="1" ht="13.9" customHeight="1">
      <c r="AF2335" s="367"/>
      <c r="AH2335" s="367"/>
    </row>
    <row r="2336" spans="32:34" s="368" customFormat="1" ht="13.9" customHeight="1">
      <c r="AF2336" s="367"/>
      <c r="AH2336" s="367"/>
    </row>
    <row r="2337" spans="32:34" s="368" customFormat="1" ht="13.9" customHeight="1">
      <c r="AF2337" s="367"/>
      <c r="AH2337" s="367"/>
    </row>
    <row r="2338" spans="32:34" s="368" customFormat="1" ht="13.9" customHeight="1">
      <c r="AF2338" s="367"/>
      <c r="AH2338" s="367"/>
    </row>
    <row r="2339" spans="32:34" s="368" customFormat="1" ht="13.9" customHeight="1">
      <c r="AF2339" s="367"/>
      <c r="AH2339" s="367"/>
    </row>
    <row r="2340" spans="32:34" s="368" customFormat="1" ht="13.9" customHeight="1">
      <c r="AF2340" s="367"/>
      <c r="AH2340" s="367"/>
    </row>
    <row r="2341" spans="32:34" s="368" customFormat="1" ht="13.9" customHeight="1">
      <c r="AF2341" s="367"/>
      <c r="AH2341" s="367"/>
    </row>
    <row r="2342" spans="32:34" s="368" customFormat="1" ht="13.9" customHeight="1">
      <c r="AF2342" s="367"/>
      <c r="AH2342" s="367"/>
    </row>
    <row r="2343" spans="32:34" s="368" customFormat="1" ht="13.9" customHeight="1">
      <c r="AF2343" s="367"/>
      <c r="AH2343" s="367"/>
    </row>
    <row r="2344" spans="32:34" s="368" customFormat="1" ht="13.9" customHeight="1">
      <c r="AF2344" s="367"/>
      <c r="AH2344" s="367"/>
    </row>
    <row r="2345" spans="32:34" s="368" customFormat="1" ht="13.9" customHeight="1">
      <c r="AF2345" s="367"/>
      <c r="AH2345" s="367"/>
    </row>
    <row r="2346" spans="32:34" s="368" customFormat="1" ht="13.9" customHeight="1">
      <c r="AF2346" s="367"/>
      <c r="AH2346" s="367"/>
    </row>
    <row r="2347" spans="32:34" s="368" customFormat="1" ht="13.9" customHeight="1">
      <c r="AF2347" s="367"/>
      <c r="AH2347" s="367"/>
    </row>
    <row r="2348" spans="32:34" s="368" customFormat="1" ht="13.9" customHeight="1">
      <c r="AF2348" s="367"/>
      <c r="AH2348" s="367"/>
    </row>
    <row r="2349" spans="32:34" s="368" customFormat="1" ht="13.9" customHeight="1">
      <c r="AF2349" s="367"/>
      <c r="AH2349" s="367"/>
    </row>
    <row r="2350" spans="32:34" s="368" customFormat="1" ht="13.9" customHeight="1">
      <c r="AF2350" s="367"/>
      <c r="AH2350" s="367"/>
    </row>
    <row r="2351" spans="32:34" s="368" customFormat="1" ht="13.9" customHeight="1">
      <c r="AF2351" s="367"/>
      <c r="AH2351" s="367"/>
    </row>
    <row r="2352" spans="32:34" s="368" customFormat="1" ht="13.9" customHeight="1">
      <c r="AF2352" s="367"/>
      <c r="AH2352" s="367"/>
    </row>
    <row r="2353" spans="32:34" s="368" customFormat="1" ht="13.9" customHeight="1">
      <c r="AF2353" s="367"/>
      <c r="AH2353" s="367"/>
    </row>
    <row r="2354" spans="32:34" s="368" customFormat="1" ht="13.9" customHeight="1">
      <c r="AF2354" s="367"/>
      <c r="AH2354" s="367"/>
    </row>
    <row r="2355" spans="32:34" s="368" customFormat="1" ht="13.9" customHeight="1">
      <c r="AF2355" s="367"/>
      <c r="AH2355" s="367"/>
    </row>
    <row r="2356" spans="32:34" s="368" customFormat="1" ht="13.9" customHeight="1">
      <c r="AF2356" s="367"/>
      <c r="AH2356" s="367"/>
    </row>
    <row r="2357" spans="32:34" s="368" customFormat="1" ht="13.9" customHeight="1">
      <c r="AF2357" s="367"/>
      <c r="AH2357" s="367"/>
    </row>
    <row r="2358" spans="32:34" s="368" customFormat="1" ht="13.9" customHeight="1">
      <c r="AF2358" s="367"/>
      <c r="AH2358" s="367"/>
    </row>
    <row r="2359" spans="32:34" s="368" customFormat="1" ht="13.9" customHeight="1">
      <c r="AF2359" s="367"/>
      <c r="AH2359" s="367"/>
    </row>
    <row r="2360" spans="32:34" s="368" customFormat="1" ht="13.9" customHeight="1">
      <c r="AF2360" s="367"/>
      <c r="AH2360" s="367"/>
    </row>
    <row r="2361" spans="32:34" s="368" customFormat="1" ht="13.9" customHeight="1">
      <c r="AF2361" s="367"/>
      <c r="AH2361" s="367"/>
    </row>
    <row r="2362" spans="32:34" s="368" customFormat="1" ht="13.9" customHeight="1">
      <c r="AF2362" s="367"/>
      <c r="AH2362" s="367"/>
    </row>
    <row r="2363" spans="32:34" s="368" customFormat="1" ht="13.9" customHeight="1">
      <c r="AF2363" s="367"/>
      <c r="AH2363" s="367"/>
    </row>
    <row r="2364" spans="32:34" s="368" customFormat="1" ht="13.9" customHeight="1">
      <c r="AF2364" s="367"/>
      <c r="AH2364" s="367"/>
    </row>
    <row r="2365" spans="32:34" s="368" customFormat="1" ht="13.9" customHeight="1">
      <c r="AF2365" s="367"/>
      <c r="AH2365" s="367"/>
    </row>
    <row r="2366" spans="32:34" s="368" customFormat="1" ht="13.9" customHeight="1">
      <c r="AF2366" s="367"/>
      <c r="AH2366" s="367"/>
    </row>
    <row r="2367" spans="32:34" s="368" customFormat="1" ht="13.9" customHeight="1">
      <c r="AF2367" s="367"/>
      <c r="AH2367" s="367"/>
    </row>
    <row r="2368" spans="32:34" s="368" customFormat="1" ht="13.9" customHeight="1">
      <c r="AF2368" s="367"/>
      <c r="AH2368" s="367"/>
    </row>
    <row r="2369" spans="32:34" s="368" customFormat="1" ht="13.9" customHeight="1">
      <c r="AF2369" s="367"/>
      <c r="AH2369" s="367"/>
    </row>
    <row r="2370" spans="32:34" s="368" customFormat="1" ht="13.9" customHeight="1">
      <c r="AF2370" s="367"/>
      <c r="AH2370" s="367"/>
    </row>
    <row r="2371" spans="32:34" s="368" customFormat="1" ht="13.9" customHeight="1">
      <c r="AF2371" s="367"/>
      <c r="AH2371" s="367"/>
    </row>
    <row r="2372" spans="32:34" s="368" customFormat="1" ht="13.9" customHeight="1">
      <c r="AF2372" s="367"/>
      <c r="AH2372" s="367"/>
    </row>
    <row r="2373" spans="32:34" s="368" customFormat="1" ht="13.9" customHeight="1">
      <c r="AF2373" s="367"/>
      <c r="AH2373" s="367"/>
    </row>
    <row r="2374" spans="32:34" s="368" customFormat="1" ht="13.9" customHeight="1">
      <c r="AF2374" s="367"/>
      <c r="AH2374" s="367"/>
    </row>
    <row r="2375" spans="32:34" s="368" customFormat="1" ht="13.9" customHeight="1">
      <c r="AF2375" s="367"/>
      <c r="AH2375" s="367"/>
    </row>
    <row r="2376" spans="32:34" s="368" customFormat="1" ht="13.9" customHeight="1">
      <c r="AF2376" s="367"/>
      <c r="AH2376" s="367"/>
    </row>
    <row r="2377" spans="32:34" s="368" customFormat="1" ht="13.9" customHeight="1">
      <c r="AF2377" s="367"/>
      <c r="AH2377" s="367"/>
    </row>
    <row r="2378" spans="32:34" s="368" customFormat="1" ht="13.9" customHeight="1">
      <c r="AF2378" s="367"/>
      <c r="AH2378" s="367"/>
    </row>
    <row r="2379" spans="32:34" s="368" customFormat="1" ht="13.9" customHeight="1">
      <c r="AF2379" s="367"/>
      <c r="AH2379" s="367"/>
    </row>
    <row r="2380" spans="32:34" s="368" customFormat="1" ht="13.9" customHeight="1">
      <c r="AF2380" s="367"/>
      <c r="AH2380" s="367"/>
    </row>
    <row r="2381" spans="32:34" s="368" customFormat="1" ht="13.9" customHeight="1">
      <c r="AF2381" s="367"/>
      <c r="AH2381" s="367"/>
    </row>
    <row r="2382" spans="32:34" s="368" customFormat="1" ht="13.9" customHeight="1">
      <c r="AF2382" s="367"/>
      <c r="AH2382" s="367"/>
    </row>
    <row r="2383" spans="32:34" s="368" customFormat="1" ht="13.9" customHeight="1">
      <c r="AF2383" s="367"/>
      <c r="AH2383" s="367"/>
    </row>
    <row r="2384" spans="32:34" s="368" customFormat="1" ht="13.9" customHeight="1">
      <c r="AF2384" s="367"/>
      <c r="AH2384" s="367"/>
    </row>
    <row r="2385" spans="32:34" s="368" customFormat="1" ht="13.9" customHeight="1">
      <c r="AF2385" s="367"/>
      <c r="AH2385" s="367"/>
    </row>
    <row r="2386" spans="32:34" s="368" customFormat="1" ht="13.9" customHeight="1">
      <c r="AF2386" s="367"/>
      <c r="AH2386" s="367"/>
    </row>
    <row r="2387" spans="32:34" s="368" customFormat="1" ht="13.9" customHeight="1">
      <c r="AF2387" s="367"/>
      <c r="AH2387" s="367"/>
    </row>
    <row r="2388" spans="32:34" s="368" customFormat="1" ht="13.9" customHeight="1">
      <c r="AF2388" s="367"/>
      <c r="AH2388" s="367"/>
    </row>
    <row r="2389" spans="32:34" s="368" customFormat="1" ht="13.9" customHeight="1">
      <c r="AF2389" s="367"/>
      <c r="AH2389" s="367"/>
    </row>
    <row r="2390" spans="32:34" s="368" customFormat="1" ht="13.9" customHeight="1">
      <c r="AF2390" s="367"/>
      <c r="AH2390" s="367"/>
    </row>
    <row r="2391" spans="32:34" s="368" customFormat="1" ht="13.9" customHeight="1">
      <c r="AF2391" s="367"/>
      <c r="AH2391" s="367"/>
    </row>
    <row r="2392" spans="32:34" s="368" customFormat="1" ht="13.9" customHeight="1">
      <c r="AF2392" s="367"/>
      <c r="AH2392" s="367"/>
    </row>
    <row r="2393" spans="32:34" s="368" customFormat="1" ht="13.9" customHeight="1">
      <c r="AF2393" s="367"/>
      <c r="AH2393" s="367"/>
    </row>
    <row r="2394" spans="32:34" s="368" customFormat="1" ht="13.9" customHeight="1">
      <c r="AF2394" s="367"/>
      <c r="AH2394" s="367"/>
    </row>
    <row r="2395" spans="32:34" s="368" customFormat="1" ht="13.9" customHeight="1">
      <c r="AF2395" s="367"/>
      <c r="AH2395" s="367"/>
    </row>
    <row r="2396" spans="32:34" s="368" customFormat="1" ht="13.9" customHeight="1">
      <c r="AF2396" s="367"/>
      <c r="AH2396" s="367"/>
    </row>
    <row r="2397" spans="32:34" s="368" customFormat="1" ht="13.9" customHeight="1">
      <c r="AF2397" s="367"/>
      <c r="AH2397" s="367"/>
    </row>
    <row r="2398" spans="32:34" s="368" customFormat="1" ht="13.9" customHeight="1">
      <c r="AF2398" s="367"/>
      <c r="AH2398" s="367"/>
    </row>
    <row r="2399" spans="32:34" s="368" customFormat="1" ht="13.9" customHeight="1">
      <c r="AF2399" s="367"/>
      <c r="AH2399" s="367"/>
    </row>
    <row r="2400" spans="32:34" s="368" customFormat="1" ht="13.9" customHeight="1">
      <c r="AF2400" s="367"/>
      <c r="AH2400" s="367"/>
    </row>
    <row r="2401" spans="32:34" s="368" customFormat="1" ht="13.9" customHeight="1">
      <c r="AF2401" s="367"/>
      <c r="AH2401" s="367"/>
    </row>
    <row r="2402" spans="32:34" s="368" customFormat="1" ht="13.9" customHeight="1">
      <c r="AF2402" s="367"/>
      <c r="AH2402" s="367"/>
    </row>
    <row r="2403" spans="32:34" s="368" customFormat="1" ht="13.9" customHeight="1">
      <c r="AF2403" s="367"/>
      <c r="AH2403" s="367"/>
    </row>
    <row r="2404" spans="32:34" s="368" customFormat="1" ht="13.9" customHeight="1">
      <c r="AF2404" s="367"/>
      <c r="AH2404" s="367"/>
    </row>
    <row r="2405" spans="32:34" s="368" customFormat="1" ht="13.9" customHeight="1">
      <c r="AF2405" s="367"/>
      <c r="AH2405" s="367"/>
    </row>
    <row r="2406" spans="32:34" s="368" customFormat="1" ht="13.9" customHeight="1">
      <c r="AF2406" s="367"/>
      <c r="AH2406" s="367"/>
    </row>
    <row r="2407" spans="32:34" s="368" customFormat="1" ht="13.9" customHeight="1">
      <c r="AF2407" s="367"/>
      <c r="AH2407" s="367"/>
    </row>
    <row r="2408" spans="32:34" s="368" customFormat="1" ht="13.9" customHeight="1">
      <c r="AF2408" s="367"/>
      <c r="AH2408" s="367"/>
    </row>
    <row r="2409" spans="32:34" s="368" customFormat="1" ht="13.9" customHeight="1">
      <c r="AF2409" s="367"/>
      <c r="AH2409" s="367"/>
    </row>
    <row r="2410" spans="32:34" s="368" customFormat="1" ht="13.9" customHeight="1">
      <c r="AF2410" s="367"/>
      <c r="AH2410" s="367"/>
    </row>
    <row r="2411" spans="32:34" s="368" customFormat="1" ht="13.9" customHeight="1">
      <c r="AF2411" s="367"/>
      <c r="AH2411" s="367"/>
    </row>
    <row r="2412" spans="32:34" s="368" customFormat="1" ht="13.9" customHeight="1">
      <c r="AF2412" s="367"/>
      <c r="AH2412" s="367"/>
    </row>
    <row r="2413" spans="32:34" s="368" customFormat="1" ht="13.9" customHeight="1">
      <c r="AF2413" s="367"/>
      <c r="AH2413" s="367"/>
    </row>
    <row r="2414" spans="32:34" s="368" customFormat="1" ht="13.9" customHeight="1">
      <c r="AF2414" s="367"/>
      <c r="AH2414" s="367"/>
    </row>
    <row r="2415" spans="32:34" s="368" customFormat="1" ht="13.9" customHeight="1">
      <c r="AF2415" s="367"/>
      <c r="AH2415" s="367"/>
    </row>
    <row r="2416" spans="32:34" s="368" customFormat="1" ht="13.9" customHeight="1">
      <c r="AF2416" s="367"/>
      <c r="AH2416" s="367"/>
    </row>
    <row r="2417" spans="32:34" s="368" customFormat="1" ht="13.9" customHeight="1">
      <c r="AF2417" s="367"/>
      <c r="AH2417" s="367"/>
    </row>
    <row r="2418" spans="32:34" s="368" customFormat="1" ht="13.9" customHeight="1">
      <c r="AF2418" s="367"/>
      <c r="AH2418" s="367"/>
    </row>
    <row r="2419" spans="32:34" s="368" customFormat="1" ht="13.9" customHeight="1">
      <c r="AF2419" s="367"/>
      <c r="AH2419" s="367"/>
    </row>
    <row r="2420" spans="32:34" s="368" customFormat="1" ht="13.9" customHeight="1">
      <c r="AF2420" s="367"/>
      <c r="AH2420" s="367"/>
    </row>
    <row r="2421" spans="32:34" s="368" customFormat="1" ht="13.9" customHeight="1">
      <c r="AF2421" s="367"/>
      <c r="AH2421" s="367"/>
    </row>
    <row r="2422" spans="32:34" s="368" customFormat="1" ht="13.9" customHeight="1">
      <c r="AF2422" s="367"/>
      <c r="AH2422" s="367"/>
    </row>
    <row r="2423" spans="32:34" s="368" customFormat="1" ht="13.9" customHeight="1">
      <c r="AF2423" s="367"/>
      <c r="AH2423" s="367"/>
    </row>
    <row r="2424" spans="32:34" s="368" customFormat="1" ht="13.9" customHeight="1">
      <c r="AF2424" s="367"/>
      <c r="AH2424" s="367"/>
    </row>
    <row r="2425" spans="32:34" s="368" customFormat="1" ht="13.9" customHeight="1">
      <c r="AF2425" s="367"/>
      <c r="AH2425" s="367"/>
    </row>
    <row r="2426" spans="32:34" s="368" customFormat="1" ht="13.9" customHeight="1">
      <c r="AF2426" s="367"/>
      <c r="AH2426" s="367"/>
    </row>
    <row r="2427" spans="32:34" s="368" customFormat="1" ht="13.9" customHeight="1">
      <c r="AF2427" s="367"/>
      <c r="AH2427" s="367"/>
    </row>
    <row r="2428" spans="32:34" s="368" customFormat="1" ht="13.9" customHeight="1">
      <c r="AF2428" s="367"/>
      <c r="AH2428" s="367"/>
    </row>
    <row r="2429" spans="32:34" s="368" customFormat="1" ht="13.9" customHeight="1">
      <c r="AF2429" s="367"/>
      <c r="AH2429" s="367"/>
    </row>
    <row r="2430" spans="32:34" s="368" customFormat="1" ht="13.9" customHeight="1">
      <c r="AF2430" s="367"/>
      <c r="AH2430" s="367"/>
    </row>
    <row r="2431" spans="32:34" s="368" customFormat="1" ht="13.9" customHeight="1">
      <c r="AF2431" s="367"/>
      <c r="AH2431" s="367"/>
    </row>
    <row r="2432" spans="32:34" s="368" customFormat="1" ht="13.9" customHeight="1">
      <c r="AF2432" s="367"/>
      <c r="AH2432" s="367"/>
    </row>
    <row r="2433" spans="32:34" s="368" customFormat="1" ht="13.9" customHeight="1">
      <c r="AF2433" s="367"/>
      <c r="AH2433" s="367"/>
    </row>
    <row r="2434" spans="32:34" s="368" customFormat="1" ht="13.9" customHeight="1">
      <c r="AF2434" s="367"/>
      <c r="AH2434" s="367"/>
    </row>
    <row r="2435" spans="32:34" s="368" customFormat="1" ht="13.9" customHeight="1">
      <c r="AF2435" s="367"/>
      <c r="AH2435" s="367"/>
    </row>
    <row r="2436" spans="32:34" s="368" customFormat="1" ht="13.9" customHeight="1">
      <c r="AF2436" s="367"/>
      <c r="AH2436" s="367"/>
    </row>
    <row r="2437" spans="32:34" s="368" customFormat="1" ht="13.9" customHeight="1">
      <c r="AF2437" s="367"/>
      <c r="AH2437" s="367"/>
    </row>
    <row r="2438" spans="32:34" s="368" customFormat="1" ht="13.9" customHeight="1">
      <c r="AF2438" s="367"/>
      <c r="AH2438" s="367"/>
    </row>
    <row r="2439" spans="32:34" s="368" customFormat="1" ht="13.9" customHeight="1">
      <c r="AF2439" s="367"/>
      <c r="AH2439" s="367"/>
    </row>
    <row r="2440" spans="32:34" s="368" customFormat="1" ht="13.9" customHeight="1">
      <c r="AF2440" s="367"/>
      <c r="AH2440" s="367"/>
    </row>
    <row r="2441" spans="32:34" s="368" customFormat="1" ht="13.9" customHeight="1">
      <c r="AF2441" s="367"/>
      <c r="AH2441" s="367"/>
    </row>
    <row r="2442" spans="32:34" s="368" customFormat="1" ht="13.9" customHeight="1">
      <c r="AF2442" s="367"/>
      <c r="AH2442" s="367"/>
    </row>
    <row r="2443" spans="32:34" s="368" customFormat="1" ht="13.9" customHeight="1">
      <c r="AF2443" s="367"/>
      <c r="AH2443" s="367"/>
    </row>
    <row r="2444" spans="32:34" s="368" customFormat="1" ht="13.9" customHeight="1">
      <c r="AF2444" s="367"/>
      <c r="AH2444" s="367"/>
    </row>
    <row r="2445" spans="32:34" s="368" customFormat="1" ht="13.9" customHeight="1">
      <c r="AF2445" s="367"/>
      <c r="AH2445" s="367"/>
    </row>
    <row r="2446" spans="32:34" s="368" customFormat="1" ht="13.9" customHeight="1">
      <c r="AF2446" s="367"/>
      <c r="AH2446" s="367"/>
    </row>
    <row r="2447" spans="32:34" s="368" customFormat="1" ht="13.9" customHeight="1">
      <c r="AF2447" s="367"/>
      <c r="AH2447" s="367"/>
    </row>
    <row r="2448" spans="32:34" s="368" customFormat="1" ht="13.9" customHeight="1">
      <c r="AF2448" s="367"/>
      <c r="AH2448" s="367"/>
    </row>
    <row r="2449" spans="32:34" s="368" customFormat="1" ht="13.9" customHeight="1">
      <c r="AF2449" s="367"/>
      <c r="AH2449" s="367"/>
    </row>
    <row r="2450" spans="32:34" s="368" customFormat="1" ht="13.9" customHeight="1">
      <c r="AF2450" s="367"/>
      <c r="AH2450" s="367"/>
    </row>
    <row r="2451" spans="32:34" s="368" customFormat="1" ht="13.9" customHeight="1">
      <c r="AF2451" s="367"/>
      <c r="AH2451" s="367"/>
    </row>
    <row r="2452" spans="32:34" s="368" customFormat="1" ht="13.9" customHeight="1">
      <c r="AF2452" s="367"/>
      <c r="AH2452" s="367"/>
    </row>
    <row r="2453" spans="32:34" s="368" customFormat="1" ht="13.9" customHeight="1">
      <c r="AF2453" s="367"/>
      <c r="AH2453" s="367"/>
    </row>
    <row r="2454" spans="32:34" s="368" customFormat="1" ht="13.9" customHeight="1">
      <c r="AF2454" s="367"/>
      <c r="AH2454" s="367"/>
    </row>
    <row r="2455" spans="32:34" s="368" customFormat="1" ht="13.9" customHeight="1">
      <c r="AF2455" s="367"/>
      <c r="AH2455" s="367"/>
    </row>
    <row r="2456" spans="32:34" s="368" customFormat="1" ht="13.9" customHeight="1">
      <c r="AF2456" s="367"/>
      <c r="AH2456" s="367"/>
    </row>
    <row r="2457" spans="32:34" s="368" customFormat="1" ht="13.9" customHeight="1">
      <c r="AF2457" s="367"/>
      <c r="AH2457" s="367"/>
    </row>
    <row r="2458" spans="32:34" s="368" customFormat="1" ht="13.9" customHeight="1">
      <c r="AF2458" s="367"/>
      <c r="AH2458" s="367"/>
    </row>
    <row r="2459" spans="32:34" s="368" customFormat="1" ht="13.9" customHeight="1">
      <c r="AF2459" s="367"/>
      <c r="AH2459" s="367"/>
    </row>
    <row r="2460" spans="32:34" s="368" customFormat="1" ht="13.9" customHeight="1">
      <c r="AF2460" s="367"/>
      <c r="AH2460" s="367"/>
    </row>
    <row r="2461" spans="32:34" s="368" customFormat="1" ht="13.9" customHeight="1">
      <c r="AF2461" s="367"/>
      <c r="AH2461" s="367"/>
    </row>
    <row r="2462" spans="32:34" s="368" customFormat="1" ht="13.9" customHeight="1">
      <c r="AF2462" s="367"/>
      <c r="AH2462" s="367"/>
    </row>
    <row r="2463" spans="32:34" s="368" customFormat="1" ht="13.9" customHeight="1">
      <c r="AF2463" s="367"/>
      <c r="AH2463" s="367"/>
    </row>
    <row r="2464" spans="32:34" s="368" customFormat="1" ht="13.9" customHeight="1">
      <c r="AF2464" s="367"/>
      <c r="AH2464" s="367"/>
    </row>
    <row r="2465" spans="32:34" s="368" customFormat="1" ht="13.9" customHeight="1">
      <c r="AF2465" s="367"/>
      <c r="AH2465" s="367"/>
    </row>
    <row r="2466" spans="32:34" s="368" customFormat="1" ht="13.9" customHeight="1">
      <c r="AF2466" s="367"/>
      <c r="AH2466" s="367"/>
    </row>
    <row r="2467" spans="32:34" s="368" customFormat="1" ht="13.9" customHeight="1">
      <c r="AF2467" s="367"/>
      <c r="AH2467" s="367"/>
    </row>
    <row r="2468" spans="32:34" s="368" customFormat="1" ht="13.9" customHeight="1">
      <c r="AF2468" s="367"/>
      <c r="AH2468" s="367"/>
    </row>
    <row r="2469" spans="32:34" s="368" customFormat="1" ht="13.9" customHeight="1">
      <c r="AF2469" s="367"/>
      <c r="AH2469" s="367"/>
    </row>
    <row r="2470" spans="32:34" s="368" customFormat="1" ht="13.9" customHeight="1">
      <c r="AF2470" s="367"/>
      <c r="AH2470" s="367"/>
    </row>
    <row r="2471" spans="32:34" s="368" customFormat="1" ht="13.9" customHeight="1">
      <c r="AF2471" s="367"/>
      <c r="AH2471" s="367"/>
    </row>
    <row r="2472" spans="32:34" s="368" customFormat="1" ht="13.9" customHeight="1">
      <c r="AF2472" s="367"/>
      <c r="AH2472" s="367"/>
    </row>
    <row r="2473" spans="32:34" s="368" customFormat="1" ht="13.9" customHeight="1">
      <c r="AF2473" s="367"/>
      <c r="AH2473" s="367"/>
    </row>
    <row r="2474" spans="32:34" s="368" customFormat="1" ht="13.9" customHeight="1">
      <c r="AF2474" s="367"/>
      <c r="AH2474" s="367"/>
    </row>
    <row r="2475" spans="32:34" s="368" customFormat="1" ht="13.9" customHeight="1">
      <c r="AF2475" s="367"/>
      <c r="AH2475" s="367"/>
    </row>
    <row r="2476" spans="32:34" s="368" customFormat="1" ht="13.9" customHeight="1">
      <c r="AF2476" s="367"/>
      <c r="AH2476" s="367"/>
    </row>
    <row r="2477" spans="32:34" s="368" customFormat="1" ht="13.9" customHeight="1">
      <c r="AF2477" s="367"/>
      <c r="AH2477" s="367"/>
    </row>
    <row r="2478" spans="32:34" s="368" customFormat="1" ht="13.9" customHeight="1">
      <c r="AF2478" s="367"/>
      <c r="AH2478" s="367"/>
    </row>
    <row r="2479" spans="32:34" s="368" customFormat="1" ht="13.9" customHeight="1">
      <c r="AF2479" s="367"/>
      <c r="AH2479" s="367"/>
    </row>
    <row r="2480" spans="32:34" s="368" customFormat="1" ht="13.9" customHeight="1">
      <c r="AF2480" s="367"/>
      <c r="AH2480" s="367"/>
    </row>
    <row r="2481" spans="32:34" s="368" customFormat="1" ht="13.9" customHeight="1">
      <c r="AF2481" s="367"/>
      <c r="AH2481" s="367"/>
    </row>
    <row r="2482" spans="32:34" s="368" customFormat="1" ht="13.9" customHeight="1">
      <c r="AF2482" s="367"/>
      <c r="AH2482" s="367"/>
    </row>
    <row r="2483" spans="32:34" s="368" customFormat="1" ht="13.9" customHeight="1">
      <c r="AF2483" s="367"/>
      <c r="AH2483" s="367"/>
    </row>
    <row r="2484" spans="32:34" s="368" customFormat="1" ht="13.9" customHeight="1">
      <c r="AF2484" s="367"/>
      <c r="AH2484" s="367"/>
    </row>
    <row r="2485" spans="32:34" s="368" customFormat="1" ht="13.9" customHeight="1">
      <c r="AF2485" s="367"/>
      <c r="AH2485" s="367"/>
    </row>
    <row r="2486" spans="32:34" s="368" customFormat="1" ht="13.9" customHeight="1">
      <c r="AF2486" s="367"/>
      <c r="AH2486" s="367"/>
    </row>
    <row r="2487" spans="32:34" s="368" customFormat="1" ht="13.9" customHeight="1">
      <c r="AF2487" s="367"/>
      <c r="AH2487" s="367"/>
    </row>
    <row r="2488" spans="32:34" s="368" customFormat="1" ht="13.9" customHeight="1">
      <c r="AF2488" s="367"/>
      <c r="AH2488" s="367"/>
    </row>
    <row r="2489" spans="32:34" s="368" customFormat="1" ht="13.9" customHeight="1">
      <c r="AF2489" s="367"/>
      <c r="AH2489" s="367"/>
    </row>
    <row r="2490" spans="32:34" s="368" customFormat="1" ht="13.9" customHeight="1">
      <c r="AF2490" s="367"/>
      <c r="AH2490" s="367"/>
    </row>
    <row r="2491" spans="32:34" s="368" customFormat="1" ht="13.9" customHeight="1">
      <c r="AF2491" s="367"/>
      <c r="AH2491" s="367"/>
    </row>
    <row r="2492" spans="32:34" s="368" customFormat="1" ht="13.9" customHeight="1">
      <c r="AF2492" s="367"/>
      <c r="AH2492" s="367"/>
    </row>
    <row r="2493" spans="32:34" s="368" customFormat="1" ht="13.9" customHeight="1">
      <c r="AF2493" s="367"/>
      <c r="AH2493" s="367"/>
    </row>
    <row r="2494" spans="32:34" s="368" customFormat="1" ht="13.9" customHeight="1">
      <c r="AF2494" s="367"/>
      <c r="AH2494" s="367"/>
    </row>
    <row r="2495" spans="32:34" s="368" customFormat="1" ht="13.9" customHeight="1">
      <c r="AF2495" s="367"/>
      <c r="AH2495" s="367"/>
    </row>
    <row r="2496" spans="32:34" s="368" customFormat="1" ht="13.9" customHeight="1">
      <c r="AF2496" s="367"/>
      <c r="AH2496" s="367"/>
    </row>
    <row r="2497" spans="32:34" s="368" customFormat="1" ht="13.9" customHeight="1">
      <c r="AF2497" s="367"/>
      <c r="AH2497" s="367"/>
    </row>
    <row r="2498" spans="32:34" s="368" customFormat="1" ht="13.9" customHeight="1">
      <c r="AF2498" s="367"/>
      <c r="AH2498" s="367"/>
    </row>
    <row r="2499" spans="32:34" s="368" customFormat="1" ht="13.9" customHeight="1">
      <c r="AF2499" s="367"/>
      <c r="AH2499" s="367"/>
    </row>
    <row r="2500" spans="32:34" s="368" customFormat="1" ht="13.9" customHeight="1">
      <c r="AF2500" s="367"/>
      <c r="AH2500" s="367"/>
    </row>
    <row r="2501" spans="32:34" s="368" customFormat="1" ht="13.9" customHeight="1">
      <c r="AF2501" s="367"/>
      <c r="AH2501" s="367"/>
    </row>
    <row r="2502" spans="32:34" s="368" customFormat="1" ht="13.9" customHeight="1">
      <c r="AF2502" s="367"/>
      <c r="AH2502" s="367"/>
    </row>
    <row r="2503" spans="32:34" s="368" customFormat="1" ht="13.9" customHeight="1">
      <c r="AF2503" s="367"/>
      <c r="AH2503" s="367"/>
    </row>
    <row r="2504" spans="32:34" s="368" customFormat="1" ht="13.9" customHeight="1">
      <c r="AF2504" s="367"/>
      <c r="AH2504" s="367"/>
    </row>
    <row r="2505" spans="32:34" s="368" customFormat="1" ht="13.9" customHeight="1">
      <c r="AF2505" s="367"/>
      <c r="AH2505" s="367"/>
    </row>
    <row r="2506" spans="32:34" s="368" customFormat="1" ht="13.9" customHeight="1">
      <c r="AF2506" s="367"/>
      <c r="AH2506" s="367"/>
    </row>
    <row r="2507" spans="32:34" s="368" customFormat="1" ht="13.9" customHeight="1">
      <c r="AF2507" s="367"/>
      <c r="AH2507" s="367"/>
    </row>
    <row r="2508" spans="32:34" s="368" customFormat="1" ht="13.9" customHeight="1">
      <c r="AF2508" s="367"/>
      <c r="AH2508" s="367"/>
    </row>
    <row r="2509" spans="32:34" s="368" customFormat="1" ht="13.9" customHeight="1">
      <c r="AF2509" s="367"/>
      <c r="AH2509" s="367"/>
    </row>
    <row r="2510" spans="32:34" s="368" customFormat="1" ht="13.9" customHeight="1">
      <c r="AF2510" s="367"/>
      <c r="AH2510" s="367"/>
    </row>
    <row r="2511" spans="32:34" s="368" customFormat="1" ht="13.9" customHeight="1">
      <c r="AF2511" s="367"/>
      <c r="AH2511" s="367"/>
    </row>
    <row r="2512" spans="32:34" s="368" customFormat="1" ht="13.9" customHeight="1">
      <c r="AF2512" s="367"/>
      <c r="AH2512" s="367"/>
    </row>
    <row r="2513" spans="32:34" s="368" customFormat="1" ht="13.9" customHeight="1">
      <c r="AF2513" s="367"/>
      <c r="AH2513" s="367"/>
    </row>
    <row r="2514" spans="32:34" s="368" customFormat="1" ht="13.9" customHeight="1">
      <c r="AF2514" s="367"/>
      <c r="AH2514" s="367"/>
    </row>
    <row r="2515" spans="32:34" s="368" customFormat="1" ht="13.9" customHeight="1">
      <c r="AF2515" s="367"/>
      <c r="AH2515" s="367"/>
    </row>
    <row r="2516" spans="32:34" s="368" customFormat="1" ht="13.9" customHeight="1">
      <c r="AF2516" s="367"/>
      <c r="AH2516" s="367"/>
    </row>
    <row r="2517" spans="32:34" s="368" customFormat="1" ht="13.9" customHeight="1">
      <c r="AF2517" s="367"/>
      <c r="AH2517" s="367"/>
    </row>
    <row r="2518" spans="32:34" s="368" customFormat="1" ht="13.9" customHeight="1">
      <c r="AF2518" s="367"/>
      <c r="AH2518" s="367"/>
    </row>
    <row r="2519" spans="32:34" s="368" customFormat="1" ht="13.9" customHeight="1">
      <c r="AF2519" s="367"/>
      <c r="AH2519" s="367"/>
    </row>
    <row r="2520" spans="32:34" s="368" customFormat="1" ht="13.9" customHeight="1">
      <c r="AF2520" s="367"/>
      <c r="AH2520" s="367"/>
    </row>
    <row r="2521" spans="32:34" s="368" customFormat="1" ht="13.9" customHeight="1">
      <c r="AF2521" s="367"/>
      <c r="AH2521" s="367"/>
    </row>
    <row r="2522" spans="32:34" s="368" customFormat="1" ht="13.9" customHeight="1">
      <c r="AF2522" s="367"/>
      <c r="AH2522" s="367"/>
    </row>
    <row r="2523" spans="32:34" s="368" customFormat="1" ht="13.9" customHeight="1">
      <c r="AF2523" s="367"/>
      <c r="AH2523" s="367"/>
    </row>
    <row r="2524" spans="32:34" s="368" customFormat="1" ht="13.9" customHeight="1">
      <c r="AF2524" s="367"/>
      <c r="AH2524" s="367"/>
    </row>
    <row r="2525" spans="32:34" s="368" customFormat="1" ht="13.9" customHeight="1">
      <c r="AF2525" s="367"/>
      <c r="AH2525" s="367"/>
    </row>
    <row r="2526" spans="32:34" s="368" customFormat="1" ht="13.9" customHeight="1">
      <c r="AF2526" s="367"/>
      <c r="AH2526" s="367"/>
    </row>
    <row r="2527" spans="32:34" s="368" customFormat="1" ht="13.9" customHeight="1">
      <c r="AF2527" s="367"/>
      <c r="AH2527" s="367"/>
    </row>
    <row r="2528" spans="32:34" s="368" customFormat="1" ht="13.9" customHeight="1">
      <c r="AF2528" s="367"/>
      <c r="AH2528" s="367"/>
    </row>
    <row r="2529" spans="32:34" s="368" customFormat="1" ht="13.9" customHeight="1">
      <c r="AF2529" s="367"/>
      <c r="AH2529" s="367"/>
    </row>
    <row r="2530" spans="32:34" s="368" customFormat="1" ht="13.9" customHeight="1">
      <c r="AF2530" s="367"/>
      <c r="AH2530" s="367"/>
    </row>
    <row r="2531" spans="32:34" s="368" customFormat="1" ht="13.9" customHeight="1">
      <c r="AF2531" s="367"/>
      <c r="AH2531" s="367"/>
    </row>
    <row r="2532" spans="32:34" s="368" customFormat="1" ht="13.9" customHeight="1">
      <c r="AF2532" s="367"/>
      <c r="AH2532" s="367"/>
    </row>
    <row r="2533" spans="32:34" s="368" customFormat="1" ht="13.9" customHeight="1">
      <c r="AF2533" s="367"/>
      <c r="AH2533" s="367"/>
    </row>
    <row r="2534" spans="32:34" s="368" customFormat="1" ht="13.9" customHeight="1">
      <c r="AF2534" s="367"/>
      <c r="AH2534" s="367"/>
    </row>
    <row r="2535" spans="32:34" s="368" customFormat="1" ht="13.9" customHeight="1">
      <c r="AF2535" s="367"/>
      <c r="AH2535" s="367"/>
    </row>
    <row r="2536" spans="32:34" s="368" customFormat="1" ht="13.9" customHeight="1">
      <c r="AF2536" s="367"/>
      <c r="AH2536" s="367"/>
    </row>
    <row r="2537" spans="32:34" s="368" customFormat="1" ht="13.9" customHeight="1">
      <c r="AF2537" s="367"/>
      <c r="AH2537" s="367"/>
    </row>
    <row r="2538" spans="32:34" s="368" customFormat="1" ht="13.9" customHeight="1">
      <c r="AF2538" s="367"/>
      <c r="AH2538" s="367"/>
    </row>
    <row r="2539" spans="32:34" s="368" customFormat="1" ht="13.9" customHeight="1">
      <c r="AF2539" s="367"/>
      <c r="AH2539" s="367"/>
    </row>
    <row r="2540" spans="32:34" s="368" customFormat="1" ht="13.9" customHeight="1">
      <c r="AF2540" s="367"/>
      <c r="AH2540" s="367"/>
    </row>
    <row r="2541" spans="32:34" s="368" customFormat="1" ht="13.9" customHeight="1">
      <c r="AF2541" s="367"/>
      <c r="AH2541" s="367"/>
    </row>
    <row r="2542" spans="32:34" s="368" customFormat="1" ht="13.9" customHeight="1">
      <c r="AF2542" s="367"/>
      <c r="AH2542" s="367"/>
    </row>
    <row r="2543" spans="32:34" s="368" customFormat="1" ht="13.9" customHeight="1">
      <c r="AF2543" s="367"/>
      <c r="AH2543" s="367"/>
    </row>
    <row r="2544" spans="32:34" s="368" customFormat="1" ht="13.9" customHeight="1">
      <c r="AF2544" s="367"/>
      <c r="AH2544" s="367"/>
    </row>
    <row r="2545" spans="32:34" s="368" customFormat="1" ht="13.9" customHeight="1">
      <c r="AF2545" s="367"/>
      <c r="AH2545" s="367"/>
    </row>
    <row r="2546" spans="32:34" s="368" customFormat="1" ht="13.9" customHeight="1">
      <c r="AF2546" s="367"/>
      <c r="AH2546" s="367"/>
    </row>
    <row r="2547" spans="32:34" s="368" customFormat="1" ht="13.9" customHeight="1">
      <c r="AF2547" s="367"/>
      <c r="AH2547" s="367"/>
    </row>
    <row r="2548" spans="32:34" s="368" customFormat="1" ht="13.9" customHeight="1">
      <c r="AF2548" s="367"/>
      <c r="AH2548" s="367"/>
    </row>
    <row r="2549" spans="32:34" s="368" customFormat="1" ht="13.9" customHeight="1">
      <c r="AF2549" s="367"/>
      <c r="AH2549" s="367"/>
    </row>
    <row r="2550" spans="32:34" s="368" customFormat="1" ht="13.9" customHeight="1">
      <c r="AF2550" s="367"/>
      <c r="AH2550" s="367"/>
    </row>
    <row r="2551" spans="32:34" s="368" customFormat="1" ht="13.9" customHeight="1">
      <c r="AF2551" s="367"/>
      <c r="AH2551" s="367"/>
    </row>
    <row r="2552" spans="32:34" s="368" customFormat="1" ht="13.9" customHeight="1">
      <c r="AF2552" s="367"/>
      <c r="AH2552" s="367"/>
    </row>
    <row r="2553" spans="32:34" s="368" customFormat="1" ht="13.9" customHeight="1">
      <c r="AF2553" s="367"/>
      <c r="AH2553" s="367"/>
    </row>
    <row r="2554" spans="32:34" s="368" customFormat="1" ht="13.9" customHeight="1">
      <c r="AF2554" s="367"/>
      <c r="AH2554" s="367"/>
    </row>
    <row r="2555" spans="32:34" s="368" customFormat="1" ht="13.9" customHeight="1">
      <c r="AF2555" s="367"/>
      <c r="AH2555" s="367"/>
    </row>
    <row r="2556" spans="32:34" s="368" customFormat="1" ht="13.9" customHeight="1">
      <c r="AF2556" s="367"/>
      <c r="AH2556" s="367"/>
    </row>
    <row r="2557" spans="32:34" s="368" customFormat="1" ht="13.9" customHeight="1">
      <c r="AF2557" s="367"/>
      <c r="AH2557" s="367"/>
    </row>
    <row r="2558" spans="32:34" s="368" customFormat="1" ht="13.9" customHeight="1">
      <c r="AF2558" s="367"/>
      <c r="AH2558" s="367"/>
    </row>
    <row r="2559" spans="32:34" s="368" customFormat="1" ht="13.9" customHeight="1">
      <c r="AF2559" s="367"/>
      <c r="AH2559" s="367"/>
    </row>
    <row r="2560" spans="32:34" s="368" customFormat="1" ht="13.9" customHeight="1">
      <c r="AF2560" s="367"/>
      <c r="AH2560" s="367"/>
    </row>
    <row r="2561" spans="32:34" s="368" customFormat="1" ht="13.9" customHeight="1">
      <c r="AF2561" s="367"/>
      <c r="AH2561" s="367"/>
    </row>
    <row r="2562" spans="32:34" s="368" customFormat="1" ht="13.9" customHeight="1">
      <c r="AF2562" s="367"/>
      <c r="AH2562" s="367"/>
    </row>
    <row r="2563" spans="32:34" s="368" customFormat="1" ht="13.9" customHeight="1">
      <c r="AF2563" s="367"/>
      <c r="AH2563" s="367"/>
    </row>
    <row r="2564" spans="32:34" s="368" customFormat="1" ht="13.9" customHeight="1">
      <c r="AF2564" s="367"/>
      <c r="AH2564" s="367"/>
    </row>
    <row r="2565" spans="32:34" s="368" customFormat="1" ht="13.9" customHeight="1">
      <c r="AF2565" s="367"/>
      <c r="AH2565" s="367"/>
    </row>
    <row r="2566" spans="32:34" s="368" customFormat="1" ht="13.9" customHeight="1">
      <c r="AF2566" s="367"/>
      <c r="AH2566" s="367"/>
    </row>
    <row r="2567" spans="32:34" s="368" customFormat="1" ht="13.9" customHeight="1">
      <c r="AF2567" s="367"/>
      <c r="AH2567" s="367"/>
    </row>
    <row r="2568" spans="32:34" s="368" customFormat="1" ht="13.9" customHeight="1">
      <c r="AF2568" s="367"/>
      <c r="AH2568" s="367"/>
    </row>
    <row r="2569" spans="32:34" s="368" customFormat="1" ht="13.9" customHeight="1">
      <c r="AF2569" s="367"/>
      <c r="AH2569" s="367"/>
    </row>
    <row r="2570" spans="32:34" s="368" customFormat="1" ht="13.9" customHeight="1">
      <c r="AF2570" s="367"/>
      <c r="AH2570" s="367"/>
    </row>
    <row r="2571" spans="32:34" s="368" customFormat="1" ht="13.9" customHeight="1">
      <c r="AF2571" s="367"/>
      <c r="AH2571" s="367"/>
    </row>
    <row r="2572" spans="32:34" s="368" customFormat="1" ht="13.9" customHeight="1">
      <c r="AF2572" s="367"/>
      <c r="AH2572" s="367"/>
    </row>
    <row r="2573" spans="32:34" s="368" customFormat="1" ht="13.9" customHeight="1">
      <c r="AF2573" s="367"/>
      <c r="AH2573" s="367"/>
    </row>
    <row r="2574" spans="32:34" s="368" customFormat="1" ht="13.9" customHeight="1">
      <c r="AF2574" s="367"/>
      <c r="AH2574" s="367"/>
    </row>
    <row r="2575" spans="32:34" s="368" customFormat="1" ht="13.9" customHeight="1">
      <c r="AF2575" s="367"/>
      <c r="AH2575" s="367"/>
    </row>
    <row r="2576" spans="32:34" s="368" customFormat="1" ht="13.9" customHeight="1">
      <c r="AF2576" s="367"/>
      <c r="AH2576" s="367"/>
    </row>
    <row r="2577" spans="32:34" s="368" customFormat="1" ht="13.9" customHeight="1">
      <c r="AF2577" s="367"/>
      <c r="AH2577" s="367"/>
    </row>
    <row r="2578" spans="32:34" s="368" customFormat="1" ht="13.9" customHeight="1">
      <c r="AF2578" s="367"/>
      <c r="AH2578" s="367"/>
    </row>
    <row r="2579" spans="32:34" s="368" customFormat="1" ht="13.9" customHeight="1">
      <c r="AF2579" s="367"/>
      <c r="AH2579" s="367"/>
    </row>
    <row r="2580" spans="32:34" s="368" customFormat="1" ht="13.9" customHeight="1">
      <c r="AF2580" s="367"/>
      <c r="AH2580" s="367"/>
    </row>
    <row r="2581" spans="32:34" s="368" customFormat="1" ht="13.9" customHeight="1">
      <c r="AF2581" s="367"/>
      <c r="AH2581" s="367"/>
    </row>
    <row r="2582" spans="32:34" s="368" customFormat="1" ht="13.9" customHeight="1">
      <c r="AF2582" s="367"/>
      <c r="AH2582" s="367"/>
    </row>
    <row r="2583" spans="32:34" s="368" customFormat="1" ht="13.9" customHeight="1">
      <c r="AF2583" s="367"/>
      <c r="AH2583" s="367"/>
    </row>
    <row r="2584" spans="32:34" s="368" customFormat="1" ht="13.9" customHeight="1">
      <c r="AF2584" s="367"/>
      <c r="AH2584" s="367"/>
    </row>
    <row r="2585" spans="32:34" s="368" customFormat="1" ht="13.9" customHeight="1">
      <c r="AF2585" s="367"/>
      <c r="AH2585" s="367"/>
    </row>
    <row r="2586" spans="32:34" s="368" customFormat="1" ht="13.9" customHeight="1">
      <c r="AF2586" s="367"/>
      <c r="AH2586" s="367"/>
    </row>
    <row r="2587" spans="32:34" s="368" customFormat="1" ht="13.9" customHeight="1">
      <c r="AF2587" s="367"/>
      <c r="AH2587" s="367"/>
    </row>
    <row r="2588" spans="32:34" s="368" customFormat="1" ht="13.9" customHeight="1">
      <c r="AF2588" s="367"/>
      <c r="AH2588" s="367"/>
    </row>
    <row r="2589" spans="32:34" s="368" customFormat="1" ht="13.9" customHeight="1">
      <c r="AF2589" s="367"/>
      <c r="AH2589" s="367"/>
    </row>
    <row r="2590" spans="32:34" s="368" customFormat="1" ht="13.9" customHeight="1">
      <c r="AF2590" s="367"/>
      <c r="AH2590" s="367"/>
    </row>
    <row r="2591" spans="32:34" s="368" customFormat="1" ht="13.9" customHeight="1">
      <c r="AF2591" s="367"/>
      <c r="AH2591" s="367"/>
    </row>
    <row r="2592" spans="32:34" s="368" customFormat="1" ht="13.9" customHeight="1">
      <c r="AF2592" s="367"/>
      <c r="AH2592" s="367"/>
    </row>
    <row r="2593" spans="32:34" s="368" customFormat="1" ht="13.9" customHeight="1">
      <c r="AF2593" s="367"/>
      <c r="AH2593" s="367"/>
    </row>
    <row r="2594" spans="32:34" s="368" customFormat="1" ht="13.9" customHeight="1">
      <c r="AF2594" s="367"/>
      <c r="AH2594" s="367"/>
    </row>
    <row r="2595" spans="32:34" s="368" customFormat="1" ht="13.9" customHeight="1">
      <c r="AF2595" s="367"/>
      <c r="AH2595" s="367"/>
    </row>
    <row r="2596" spans="32:34" s="368" customFormat="1" ht="13.9" customHeight="1">
      <c r="AF2596" s="367"/>
      <c r="AH2596" s="367"/>
    </row>
    <row r="2597" spans="32:34" s="368" customFormat="1" ht="13.9" customHeight="1">
      <c r="AF2597" s="367"/>
      <c r="AH2597" s="367"/>
    </row>
    <row r="2598" spans="32:34" s="368" customFormat="1" ht="13.9" customHeight="1">
      <c r="AF2598" s="367"/>
      <c r="AH2598" s="367"/>
    </row>
    <row r="2599" spans="32:34" s="368" customFormat="1" ht="13.9" customHeight="1">
      <c r="AF2599" s="367"/>
      <c r="AH2599" s="367"/>
    </row>
    <row r="2600" spans="32:34" s="368" customFormat="1" ht="13.9" customHeight="1">
      <c r="AF2600" s="367"/>
      <c r="AH2600" s="367"/>
    </row>
    <row r="2601" spans="32:34" s="368" customFormat="1" ht="13.9" customHeight="1">
      <c r="AF2601" s="367"/>
      <c r="AH2601" s="367"/>
    </row>
    <row r="2602" spans="32:34" s="368" customFormat="1" ht="13.9" customHeight="1">
      <c r="AF2602" s="367"/>
      <c r="AH2602" s="367"/>
    </row>
    <row r="2603" spans="32:34" s="368" customFormat="1" ht="13.9" customHeight="1">
      <c r="AF2603" s="367"/>
      <c r="AH2603" s="367"/>
    </row>
    <row r="2604" spans="32:34" s="368" customFormat="1" ht="13.9" customHeight="1">
      <c r="AF2604" s="367"/>
      <c r="AH2604" s="367"/>
    </row>
    <row r="2605" spans="32:34" s="368" customFormat="1" ht="13.9" customHeight="1">
      <c r="AF2605" s="367"/>
      <c r="AH2605" s="367"/>
    </row>
    <row r="2606" spans="32:34" s="368" customFormat="1" ht="13.9" customHeight="1">
      <c r="AF2606" s="367"/>
      <c r="AH2606" s="367"/>
    </row>
    <row r="2607" spans="32:34" s="368" customFormat="1" ht="13.9" customHeight="1">
      <c r="AF2607" s="367"/>
      <c r="AH2607" s="367"/>
    </row>
    <row r="2608" spans="32:34" s="368" customFormat="1" ht="13.9" customHeight="1">
      <c r="AF2608" s="367"/>
      <c r="AH2608" s="367"/>
    </row>
    <row r="2609" spans="32:34" s="368" customFormat="1" ht="13.9" customHeight="1">
      <c r="AF2609" s="367"/>
      <c r="AH2609" s="367"/>
    </row>
    <row r="2610" spans="32:34" s="368" customFormat="1" ht="13.9" customHeight="1">
      <c r="AF2610" s="367"/>
      <c r="AH2610" s="367"/>
    </row>
    <row r="2611" spans="32:34" s="368" customFormat="1" ht="13.9" customHeight="1">
      <c r="AF2611" s="367"/>
      <c r="AH2611" s="367"/>
    </row>
    <row r="2612" spans="32:34" s="368" customFormat="1" ht="13.9" customHeight="1">
      <c r="AF2612" s="367"/>
      <c r="AH2612" s="367"/>
    </row>
    <row r="2613" spans="32:34" s="368" customFormat="1" ht="13.9" customHeight="1">
      <c r="AF2613" s="367"/>
      <c r="AH2613" s="367"/>
    </row>
    <row r="2614" spans="32:34" s="368" customFormat="1" ht="13.9" customHeight="1">
      <c r="AF2614" s="367"/>
      <c r="AH2614" s="367"/>
    </row>
    <row r="2615" spans="32:34" s="368" customFormat="1" ht="13.9" customHeight="1">
      <c r="AF2615" s="367"/>
      <c r="AH2615" s="367"/>
    </row>
    <row r="2616" spans="32:34" s="368" customFormat="1" ht="13.9" customHeight="1">
      <c r="AF2616" s="367"/>
      <c r="AH2616" s="367"/>
    </row>
    <row r="2617" spans="32:34" s="368" customFormat="1" ht="13.9" customHeight="1">
      <c r="AF2617" s="367"/>
      <c r="AH2617" s="367"/>
    </row>
    <row r="2618" spans="32:34" s="368" customFormat="1" ht="13.9" customHeight="1">
      <c r="AF2618" s="367"/>
      <c r="AH2618" s="367"/>
    </row>
    <row r="2619" spans="32:34" s="368" customFormat="1" ht="13.9" customHeight="1">
      <c r="AF2619" s="367"/>
      <c r="AH2619" s="367"/>
    </row>
    <row r="2620" spans="32:34" s="368" customFormat="1" ht="13.9" customHeight="1">
      <c r="AF2620" s="367"/>
      <c r="AH2620" s="367"/>
    </row>
    <row r="2621" spans="32:34" s="368" customFormat="1" ht="13.9" customHeight="1">
      <c r="AF2621" s="367"/>
      <c r="AH2621" s="367"/>
    </row>
    <row r="2622" spans="32:34" s="368" customFormat="1" ht="13.9" customHeight="1">
      <c r="AF2622" s="367"/>
      <c r="AH2622" s="367"/>
    </row>
    <row r="2623" spans="32:34" s="368" customFormat="1" ht="13.9" customHeight="1">
      <c r="AF2623" s="367"/>
      <c r="AH2623" s="367"/>
    </row>
    <row r="2624" spans="32:34" s="368" customFormat="1" ht="13.9" customHeight="1">
      <c r="AF2624" s="367"/>
      <c r="AH2624" s="367"/>
    </row>
    <row r="2625" spans="32:34" s="368" customFormat="1" ht="13.9" customHeight="1">
      <c r="AF2625" s="367"/>
      <c r="AH2625" s="367"/>
    </row>
    <row r="2626" spans="32:34" s="368" customFormat="1" ht="13.9" customHeight="1">
      <c r="AF2626" s="367"/>
      <c r="AH2626" s="367"/>
    </row>
    <row r="2627" spans="32:34" s="368" customFormat="1" ht="13.9" customHeight="1">
      <c r="AF2627" s="367"/>
      <c r="AH2627" s="367"/>
    </row>
    <row r="2628" spans="32:34" s="368" customFormat="1" ht="13.9" customHeight="1">
      <c r="AF2628" s="367"/>
      <c r="AH2628" s="367"/>
    </row>
    <row r="2629" spans="32:34" s="368" customFormat="1" ht="13.9" customHeight="1">
      <c r="AF2629" s="367"/>
      <c r="AH2629" s="367"/>
    </row>
    <row r="2630" spans="32:34" s="368" customFormat="1" ht="13.9" customHeight="1">
      <c r="AF2630" s="367"/>
      <c r="AH2630" s="367"/>
    </row>
    <row r="2631" spans="32:34" s="368" customFormat="1" ht="13.9" customHeight="1">
      <c r="AF2631" s="367"/>
      <c r="AH2631" s="367"/>
    </row>
    <row r="2632" spans="32:34" s="368" customFormat="1" ht="13.9" customHeight="1">
      <c r="AF2632" s="367"/>
      <c r="AH2632" s="367"/>
    </row>
    <row r="2633" spans="32:34" s="368" customFormat="1" ht="13.9" customHeight="1">
      <c r="AF2633" s="367"/>
      <c r="AH2633" s="367"/>
    </row>
    <row r="2634" spans="32:34" s="368" customFormat="1" ht="13.9" customHeight="1">
      <c r="AF2634" s="367"/>
      <c r="AH2634" s="367"/>
    </row>
    <row r="2635" spans="32:34" s="368" customFormat="1" ht="13.9" customHeight="1">
      <c r="AF2635" s="367"/>
      <c r="AH2635" s="367"/>
    </row>
    <row r="2636" spans="32:34" s="368" customFormat="1" ht="13.9" customHeight="1">
      <c r="AF2636" s="367"/>
      <c r="AH2636" s="367"/>
    </row>
    <row r="2637" spans="32:34" s="368" customFormat="1" ht="13.9" customHeight="1">
      <c r="AF2637" s="367"/>
      <c r="AH2637" s="367"/>
    </row>
    <row r="2638" spans="32:34" s="368" customFormat="1" ht="13.9" customHeight="1">
      <c r="AF2638" s="367"/>
      <c r="AH2638" s="367"/>
    </row>
    <row r="2639" spans="32:34" s="368" customFormat="1" ht="13.9" customHeight="1">
      <c r="AF2639" s="367"/>
      <c r="AH2639" s="367"/>
    </row>
    <row r="2640" spans="32:34" s="368" customFormat="1" ht="13.9" customHeight="1">
      <c r="AF2640" s="367"/>
      <c r="AH2640" s="367"/>
    </row>
    <row r="2641" spans="32:34" s="368" customFormat="1" ht="13.9" customHeight="1">
      <c r="AF2641" s="367"/>
      <c r="AH2641" s="367"/>
    </row>
    <row r="2642" spans="32:34" s="368" customFormat="1" ht="13.9" customHeight="1">
      <c r="AF2642" s="367"/>
      <c r="AH2642" s="367"/>
    </row>
    <row r="2643" spans="32:34" s="368" customFormat="1" ht="13.9" customHeight="1">
      <c r="AF2643" s="367"/>
      <c r="AH2643" s="367"/>
    </row>
    <row r="2644" spans="32:34" s="368" customFormat="1" ht="13.9" customHeight="1">
      <c r="AF2644" s="367"/>
      <c r="AH2644" s="367"/>
    </row>
    <row r="2645" spans="32:34" s="368" customFormat="1" ht="13.9" customHeight="1">
      <c r="AF2645" s="367"/>
      <c r="AH2645" s="367"/>
    </row>
    <row r="2646" spans="32:34" s="368" customFormat="1" ht="13.9" customHeight="1">
      <c r="AF2646" s="367"/>
      <c r="AH2646" s="367"/>
    </row>
    <row r="2647" spans="32:34" s="368" customFormat="1" ht="13.9" customHeight="1">
      <c r="AF2647" s="367"/>
      <c r="AH2647" s="367"/>
    </row>
    <row r="2648" spans="32:34" s="368" customFormat="1" ht="13.9" customHeight="1">
      <c r="AF2648" s="367"/>
      <c r="AH2648" s="367"/>
    </row>
    <row r="2649" spans="32:34" s="368" customFormat="1" ht="13.9" customHeight="1">
      <c r="AF2649" s="367"/>
      <c r="AH2649" s="367"/>
    </row>
    <row r="2650" spans="32:34" s="368" customFormat="1" ht="13.9" customHeight="1">
      <c r="AF2650" s="367"/>
      <c r="AH2650" s="367"/>
    </row>
    <row r="2651" spans="32:34" s="368" customFormat="1" ht="13.9" customHeight="1">
      <c r="AF2651" s="367"/>
      <c r="AH2651" s="367"/>
    </row>
    <row r="2652" spans="32:34" s="368" customFormat="1" ht="13.9" customHeight="1">
      <c r="AF2652" s="367"/>
      <c r="AH2652" s="367"/>
    </row>
    <row r="2653" spans="32:34" s="368" customFormat="1" ht="13.9" customHeight="1">
      <c r="AF2653" s="367"/>
      <c r="AH2653" s="367"/>
    </row>
    <row r="2654" spans="32:34" s="368" customFormat="1" ht="13.9" customHeight="1">
      <c r="AF2654" s="367"/>
      <c r="AH2654" s="367"/>
    </row>
    <row r="2655" spans="32:34" s="368" customFormat="1" ht="13.9" customHeight="1">
      <c r="AF2655" s="367"/>
      <c r="AH2655" s="367"/>
    </row>
    <row r="2656" spans="32:34" s="368" customFormat="1" ht="13.9" customHeight="1">
      <c r="AF2656" s="367"/>
      <c r="AH2656" s="367"/>
    </row>
    <row r="2657" spans="32:34" s="368" customFormat="1" ht="13.9" customHeight="1">
      <c r="AF2657" s="367"/>
      <c r="AH2657" s="367"/>
    </row>
    <row r="2658" spans="32:34" s="368" customFormat="1" ht="13.9" customHeight="1">
      <c r="AF2658" s="367"/>
      <c r="AH2658" s="367"/>
    </row>
    <row r="2659" spans="32:34" s="368" customFormat="1" ht="13.9" customHeight="1">
      <c r="AF2659" s="367"/>
      <c r="AH2659" s="367"/>
    </row>
    <row r="2660" spans="32:34" s="368" customFormat="1" ht="13.9" customHeight="1">
      <c r="AF2660" s="367"/>
      <c r="AH2660" s="367"/>
    </row>
    <row r="2661" spans="32:34" s="368" customFormat="1" ht="13.9" customHeight="1">
      <c r="AF2661" s="367"/>
      <c r="AH2661" s="367"/>
    </row>
    <row r="2662" spans="32:34" s="368" customFormat="1" ht="13.9" customHeight="1">
      <c r="AF2662" s="367"/>
      <c r="AH2662" s="367"/>
    </row>
    <row r="2663" spans="32:34" s="368" customFormat="1" ht="13.9" customHeight="1">
      <c r="AF2663" s="367"/>
      <c r="AH2663" s="367"/>
    </row>
    <row r="2664" spans="32:34" s="368" customFormat="1" ht="13.9" customHeight="1">
      <c r="AF2664" s="367"/>
      <c r="AH2664" s="367"/>
    </row>
    <row r="2665" spans="32:34" s="368" customFormat="1" ht="13.9" customHeight="1">
      <c r="AF2665" s="367"/>
      <c r="AH2665" s="367"/>
    </row>
    <row r="2666" spans="32:34" s="368" customFormat="1" ht="13.9" customHeight="1">
      <c r="AF2666" s="367"/>
      <c r="AH2666" s="367"/>
    </row>
    <row r="2667" spans="32:34" s="368" customFormat="1" ht="13.9" customHeight="1">
      <c r="AF2667" s="367"/>
      <c r="AH2667" s="367"/>
    </row>
    <row r="2668" spans="32:34" s="368" customFormat="1" ht="13.9" customHeight="1">
      <c r="AF2668" s="367"/>
      <c r="AH2668" s="367"/>
    </row>
    <row r="2669" spans="32:34" s="368" customFormat="1" ht="13.9" customHeight="1">
      <c r="AF2669" s="367"/>
      <c r="AH2669" s="367"/>
    </row>
    <row r="2670" spans="32:34" s="368" customFormat="1" ht="13.9" customHeight="1">
      <c r="AF2670" s="367"/>
      <c r="AH2670" s="367"/>
    </row>
    <row r="2671" spans="32:34" s="368" customFormat="1" ht="13.9" customHeight="1">
      <c r="AF2671" s="367"/>
      <c r="AH2671" s="367"/>
    </row>
    <row r="2672" spans="32:34" s="368" customFormat="1" ht="13.9" customHeight="1">
      <c r="AF2672" s="367"/>
      <c r="AH2672" s="367"/>
    </row>
    <row r="2673" spans="32:34" s="368" customFormat="1" ht="13.9" customHeight="1">
      <c r="AF2673" s="367"/>
      <c r="AH2673" s="367"/>
    </row>
    <row r="2674" spans="32:34" s="368" customFormat="1" ht="13.9" customHeight="1">
      <c r="AF2674" s="367"/>
      <c r="AH2674" s="367"/>
    </row>
    <row r="2675" spans="32:34" s="368" customFormat="1" ht="13.9" customHeight="1">
      <c r="AF2675" s="367"/>
      <c r="AH2675" s="367"/>
    </row>
    <row r="2676" spans="32:34" s="368" customFormat="1" ht="13.9" customHeight="1">
      <c r="AF2676" s="367"/>
      <c r="AH2676" s="367"/>
    </row>
    <row r="2677" spans="32:34" s="368" customFormat="1" ht="13.9" customHeight="1">
      <c r="AF2677" s="367"/>
      <c r="AH2677" s="367"/>
    </row>
    <row r="2678" spans="32:34" s="368" customFormat="1" ht="13.9" customHeight="1">
      <c r="AF2678" s="367"/>
      <c r="AH2678" s="367"/>
    </row>
    <row r="2679" spans="32:34" s="368" customFormat="1" ht="13.9" customHeight="1">
      <c r="AF2679" s="367"/>
      <c r="AH2679" s="367"/>
    </row>
    <row r="2680" spans="32:34" s="368" customFormat="1" ht="13.9" customHeight="1">
      <c r="AF2680" s="367"/>
      <c r="AH2680" s="367"/>
    </row>
    <row r="2681" spans="32:34" s="368" customFormat="1" ht="13.9" customHeight="1">
      <c r="AF2681" s="367"/>
      <c r="AH2681" s="367"/>
    </row>
    <row r="2682" spans="32:34" s="368" customFormat="1" ht="13.9" customHeight="1">
      <c r="AF2682" s="367"/>
      <c r="AH2682" s="367"/>
    </row>
    <row r="2683" spans="32:34" s="368" customFormat="1" ht="13.9" customHeight="1">
      <c r="AF2683" s="367"/>
      <c r="AH2683" s="367"/>
    </row>
    <row r="2684" spans="32:34" s="368" customFormat="1" ht="13.9" customHeight="1">
      <c r="AF2684" s="367"/>
      <c r="AH2684" s="367"/>
    </row>
    <row r="2685" spans="32:34" s="368" customFormat="1" ht="13.9" customHeight="1">
      <c r="AF2685" s="367"/>
      <c r="AH2685" s="367"/>
    </row>
    <row r="2686" spans="32:34" s="368" customFormat="1" ht="13.9" customHeight="1">
      <c r="AF2686" s="367"/>
      <c r="AH2686" s="367"/>
    </row>
    <row r="2687" spans="32:34" s="368" customFormat="1" ht="13.9" customHeight="1">
      <c r="AF2687" s="367"/>
      <c r="AH2687" s="367"/>
    </row>
    <row r="2688" spans="32:34" s="368" customFormat="1" ht="13.9" customHeight="1">
      <c r="AF2688" s="367"/>
      <c r="AH2688" s="367"/>
    </row>
    <row r="2689" spans="32:34" s="368" customFormat="1" ht="13.9" customHeight="1">
      <c r="AF2689" s="367"/>
      <c r="AH2689" s="367"/>
    </row>
    <row r="2690" spans="32:34" s="368" customFormat="1" ht="13.9" customHeight="1">
      <c r="AF2690" s="367"/>
      <c r="AH2690" s="367"/>
    </row>
    <row r="2691" spans="32:34" s="368" customFormat="1" ht="13.9" customHeight="1">
      <c r="AF2691" s="367"/>
      <c r="AH2691" s="367"/>
    </row>
    <row r="2692" spans="32:34" s="368" customFormat="1" ht="13.9" customHeight="1">
      <c r="AF2692" s="367"/>
      <c r="AH2692" s="367"/>
    </row>
    <row r="2693" spans="32:34" s="368" customFormat="1" ht="13.9" customHeight="1">
      <c r="AF2693" s="367"/>
      <c r="AH2693" s="367"/>
    </row>
    <row r="2694" spans="32:34" s="368" customFormat="1" ht="13.9" customHeight="1">
      <c r="AF2694" s="367"/>
      <c r="AH2694" s="367"/>
    </row>
    <row r="2695" spans="32:34" s="368" customFormat="1" ht="13.9" customHeight="1">
      <c r="AF2695" s="367"/>
      <c r="AH2695" s="367"/>
    </row>
    <row r="2696" spans="32:34" s="368" customFormat="1" ht="13.9" customHeight="1">
      <c r="AF2696" s="367"/>
      <c r="AH2696" s="367"/>
    </row>
    <row r="2697" spans="32:34" s="368" customFormat="1" ht="13.9" customHeight="1">
      <c r="AF2697" s="367"/>
      <c r="AH2697" s="367"/>
    </row>
    <row r="2698" spans="32:34" s="368" customFormat="1" ht="13.9" customHeight="1">
      <c r="AF2698" s="367"/>
      <c r="AH2698" s="367"/>
    </row>
    <row r="2699" spans="32:34" s="368" customFormat="1" ht="13.9" customHeight="1">
      <c r="AF2699" s="367"/>
      <c r="AH2699" s="367"/>
    </row>
    <row r="2700" spans="32:34" s="368" customFormat="1" ht="13.9" customHeight="1">
      <c r="AF2700" s="367"/>
      <c r="AH2700" s="367"/>
    </row>
    <row r="2701" spans="32:34" s="368" customFormat="1" ht="13.9" customHeight="1">
      <c r="AF2701" s="367"/>
      <c r="AH2701" s="367"/>
    </row>
    <row r="2702" spans="32:34" s="368" customFormat="1" ht="13.9" customHeight="1">
      <c r="AF2702" s="367"/>
      <c r="AH2702" s="367"/>
    </row>
    <row r="2703" spans="32:34" s="368" customFormat="1" ht="13.9" customHeight="1">
      <c r="AF2703" s="367"/>
      <c r="AH2703" s="367"/>
    </row>
    <row r="2704" spans="32:34" s="368" customFormat="1" ht="13.9" customHeight="1">
      <c r="AF2704" s="367"/>
      <c r="AH2704" s="367"/>
    </row>
    <row r="2705" spans="32:34" s="368" customFormat="1" ht="13.9" customHeight="1">
      <c r="AF2705" s="367"/>
      <c r="AH2705" s="367"/>
    </row>
    <row r="2706" spans="32:34" s="368" customFormat="1" ht="13.9" customHeight="1">
      <c r="AF2706" s="367"/>
      <c r="AH2706" s="367"/>
    </row>
    <row r="2707" spans="32:34" s="368" customFormat="1" ht="13.9" customHeight="1">
      <c r="AF2707" s="367"/>
      <c r="AH2707" s="367"/>
    </row>
    <row r="2708" spans="32:34" s="368" customFormat="1" ht="13.9" customHeight="1">
      <c r="AF2708" s="367"/>
      <c r="AH2708" s="367"/>
    </row>
    <row r="2709" spans="32:34" s="368" customFormat="1" ht="13.9" customHeight="1">
      <c r="AF2709" s="367"/>
      <c r="AH2709" s="367"/>
    </row>
    <row r="2710" spans="32:34" s="368" customFormat="1" ht="13.9" customHeight="1">
      <c r="AF2710" s="367"/>
      <c r="AH2710" s="367"/>
    </row>
    <row r="2711" spans="32:34" s="368" customFormat="1" ht="13.9" customHeight="1">
      <c r="AF2711" s="367"/>
      <c r="AH2711" s="367"/>
    </row>
    <row r="2712" spans="32:34" s="368" customFormat="1" ht="13.9" customHeight="1">
      <c r="AF2712" s="367"/>
      <c r="AH2712" s="367"/>
    </row>
    <row r="2713" spans="32:34" s="368" customFormat="1" ht="13.9" customHeight="1">
      <c r="AF2713" s="367"/>
      <c r="AH2713" s="367"/>
    </row>
    <row r="2714" spans="32:34" s="368" customFormat="1" ht="13.9" customHeight="1">
      <c r="AF2714" s="367"/>
      <c r="AH2714" s="367"/>
    </row>
    <row r="2715" spans="32:34" s="368" customFormat="1" ht="13.9" customHeight="1">
      <c r="AF2715" s="367"/>
      <c r="AH2715" s="367"/>
    </row>
    <row r="2716" spans="32:34" s="368" customFormat="1" ht="13.9" customHeight="1">
      <c r="AF2716" s="367"/>
      <c r="AH2716" s="367"/>
    </row>
    <row r="2717" spans="32:34" s="368" customFormat="1" ht="13.9" customHeight="1">
      <c r="AF2717" s="367"/>
      <c r="AH2717" s="367"/>
    </row>
    <row r="2718" spans="32:34" s="368" customFormat="1" ht="13.9" customHeight="1">
      <c r="AF2718" s="367"/>
      <c r="AH2718" s="367"/>
    </row>
    <row r="2719" spans="32:34" s="368" customFormat="1" ht="13.9" customHeight="1">
      <c r="AF2719" s="367"/>
      <c r="AH2719" s="367"/>
    </row>
    <row r="2720" spans="32:34" s="368" customFormat="1" ht="13.9" customHeight="1">
      <c r="AF2720" s="367"/>
      <c r="AH2720" s="367"/>
    </row>
    <row r="2721" spans="32:34" s="368" customFormat="1" ht="13.9" customHeight="1">
      <c r="AF2721" s="367"/>
      <c r="AH2721" s="367"/>
    </row>
    <row r="2722" spans="32:34" s="368" customFormat="1" ht="13.9" customHeight="1">
      <c r="AF2722" s="367"/>
      <c r="AH2722" s="367"/>
    </row>
    <row r="2723" spans="32:34" s="368" customFormat="1" ht="13.9" customHeight="1">
      <c r="AF2723" s="367"/>
      <c r="AH2723" s="367"/>
    </row>
    <row r="2724" spans="32:34" s="368" customFormat="1" ht="13.9" customHeight="1">
      <c r="AF2724" s="367"/>
      <c r="AH2724" s="367"/>
    </row>
    <row r="2725" spans="32:34" s="368" customFormat="1" ht="13.9" customHeight="1">
      <c r="AF2725" s="367"/>
      <c r="AH2725" s="367"/>
    </row>
    <row r="2726" spans="32:34" s="368" customFormat="1" ht="13.9" customHeight="1">
      <c r="AF2726" s="367"/>
      <c r="AH2726" s="367"/>
    </row>
    <row r="2727" spans="32:34" s="368" customFormat="1" ht="13.9" customHeight="1">
      <c r="AF2727" s="367"/>
      <c r="AH2727" s="367"/>
    </row>
    <row r="2728" spans="32:34" s="368" customFormat="1" ht="13.9" customHeight="1">
      <c r="AF2728" s="367"/>
      <c r="AH2728" s="367"/>
    </row>
    <row r="2729" spans="32:34" s="368" customFormat="1" ht="13.9" customHeight="1">
      <c r="AF2729" s="367"/>
      <c r="AH2729" s="367"/>
    </row>
    <row r="2730" spans="32:34" s="368" customFormat="1" ht="13.9" customHeight="1">
      <c r="AF2730" s="367"/>
      <c r="AH2730" s="367"/>
    </row>
    <row r="2731" spans="32:34" s="368" customFormat="1" ht="13.9" customHeight="1">
      <c r="AF2731" s="367"/>
      <c r="AH2731" s="367"/>
    </row>
    <row r="2732" spans="32:34" s="368" customFormat="1" ht="13.9" customHeight="1">
      <c r="AF2732" s="367"/>
      <c r="AH2732" s="367"/>
    </row>
    <row r="2733" spans="32:34" s="368" customFormat="1" ht="13.9" customHeight="1">
      <c r="AF2733" s="367"/>
      <c r="AH2733" s="367"/>
    </row>
    <row r="2734" spans="32:34" s="368" customFormat="1" ht="13.9" customHeight="1">
      <c r="AF2734" s="367"/>
      <c r="AH2734" s="367"/>
    </row>
    <row r="2735" spans="32:34" s="368" customFormat="1" ht="13.9" customHeight="1">
      <c r="AF2735" s="367"/>
      <c r="AH2735" s="367"/>
    </row>
    <row r="2736" spans="32:34" s="368" customFormat="1" ht="13.9" customHeight="1">
      <c r="AF2736" s="367"/>
      <c r="AH2736" s="367"/>
    </row>
    <row r="2737" spans="32:34" s="368" customFormat="1" ht="13.9" customHeight="1">
      <c r="AF2737" s="367"/>
      <c r="AH2737" s="367"/>
    </row>
    <row r="2738" spans="32:34" s="368" customFormat="1" ht="13.9" customHeight="1">
      <c r="AF2738" s="367"/>
      <c r="AH2738" s="367"/>
    </row>
    <row r="2739" spans="32:34" s="368" customFormat="1" ht="13.9" customHeight="1">
      <c r="AF2739" s="367"/>
      <c r="AH2739" s="367"/>
    </row>
    <row r="2740" spans="32:34" s="368" customFormat="1" ht="13.9" customHeight="1">
      <c r="AF2740" s="367"/>
      <c r="AH2740" s="367"/>
    </row>
    <row r="2741" spans="32:34" s="368" customFormat="1" ht="13.9" customHeight="1">
      <c r="AF2741" s="367"/>
      <c r="AH2741" s="367"/>
    </row>
    <row r="2742" spans="32:34" s="368" customFormat="1" ht="13.9" customHeight="1">
      <c r="AF2742" s="367"/>
      <c r="AH2742" s="367"/>
    </row>
    <row r="2743" spans="32:34" s="368" customFormat="1" ht="13.9" customHeight="1">
      <c r="AF2743" s="367"/>
      <c r="AH2743" s="367"/>
    </row>
    <row r="2744" spans="32:34" s="368" customFormat="1" ht="13.9" customHeight="1">
      <c r="AF2744" s="367"/>
      <c r="AH2744" s="367"/>
    </row>
    <row r="2745" spans="32:34" s="368" customFormat="1" ht="13.9" customHeight="1">
      <c r="AF2745" s="367"/>
      <c r="AH2745" s="367"/>
    </row>
    <row r="2746" spans="32:34" s="368" customFormat="1" ht="13.9" customHeight="1">
      <c r="AF2746" s="367"/>
      <c r="AH2746" s="367"/>
    </row>
    <row r="2747" spans="32:34" s="368" customFormat="1" ht="13.9" customHeight="1">
      <c r="AF2747" s="367"/>
      <c r="AH2747" s="367"/>
    </row>
    <row r="2748" spans="32:34" s="368" customFormat="1" ht="13.9" customHeight="1">
      <c r="AF2748" s="367"/>
      <c r="AH2748" s="367"/>
    </row>
    <row r="2749" spans="32:34" s="368" customFormat="1" ht="13.9" customHeight="1">
      <c r="AF2749" s="367"/>
      <c r="AH2749" s="367"/>
    </row>
    <row r="2750" spans="32:34" s="368" customFormat="1" ht="13.9" customHeight="1">
      <c r="AF2750" s="367"/>
      <c r="AH2750" s="367"/>
    </row>
    <row r="2751" spans="32:34" s="368" customFormat="1" ht="13.9" customHeight="1">
      <c r="AF2751" s="367"/>
      <c r="AH2751" s="367"/>
    </row>
    <row r="2752" spans="32:34" s="368" customFormat="1" ht="13.9" customHeight="1">
      <c r="AF2752" s="367"/>
      <c r="AH2752" s="367"/>
    </row>
    <row r="2753" spans="32:34" s="368" customFormat="1" ht="13.9" customHeight="1">
      <c r="AF2753" s="367"/>
      <c r="AH2753" s="367"/>
    </row>
    <row r="2754" spans="32:34" s="368" customFormat="1" ht="13.9" customHeight="1">
      <c r="AF2754" s="367"/>
      <c r="AH2754" s="367"/>
    </row>
    <row r="2755" spans="32:34" s="368" customFormat="1" ht="13.9" customHeight="1">
      <c r="AF2755" s="367"/>
      <c r="AH2755" s="367"/>
    </row>
    <row r="2756" spans="32:34" s="368" customFormat="1" ht="13.9" customHeight="1">
      <c r="AF2756" s="367"/>
      <c r="AH2756" s="367"/>
    </row>
    <row r="2757" spans="32:34" s="368" customFormat="1" ht="13.9" customHeight="1">
      <c r="AF2757" s="367"/>
      <c r="AH2757" s="367"/>
    </row>
    <row r="2758" spans="32:34" s="368" customFormat="1" ht="13.9" customHeight="1">
      <c r="AF2758" s="367"/>
      <c r="AH2758" s="367"/>
    </row>
    <row r="2759" spans="32:34" s="368" customFormat="1" ht="13.9" customHeight="1">
      <c r="AF2759" s="367"/>
      <c r="AH2759" s="367"/>
    </row>
    <row r="2760" spans="32:34" s="368" customFormat="1" ht="13.9" customHeight="1">
      <c r="AF2760" s="367"/>
      <c r="AH2760" s="367"/>
    </row>
    <row r="2761" spans="32:34" s="368" customFormat="1" ht="13.9" customHeight="1">
      <c r="AF2761" s="367"/>
      <c r="AH2761" s="367"/>
    </row>
    <row r="2762" spans="32:34" s="368" customFormat="1" ht="13.9" customHeight="1">
      <c r="AF2762" s="367"/>
      <c r="AH2762" s="367"/>
    </row>
    <row r="2763" spans="32:34" s="368" customFormat="1" ht="13.9" customHeight="1">
      <c r="AF2763" s="367"/>
      <c r="AH2763" s="367"/>
    </row>
    <row r="2764" spans="32:34" s="368" customFormat="1" ht="13.9" customHeight="1">
      <c r="AF2764" s="367"/>
      <c r="AH2764" s="367"/>
    </row>
    <row r="2765" spans="32:34" s="368" customFormat="1" ht="13.9" customHeight="1">
      <c r="AF2765" s="367"/>
      <c r="AH2765" s="367"/>
    </row>
    <row r="2766" spans="32:34" s="368" customFormat="1" ht="13.9" customHeight="1">
      <c r="AF2766" s="367"/>
      <c r="AH2766" s="367"/>
    </row>
    <row r="2767" spans="32:34" s="368" customFormat="1" ht="13.9" customHeight="1">
      <c r="AF2767" s="367"/>
      <c r="AH2767" s="367"/>
    </row>
    <row r="2768" spans="32:34" s="368" customFormat="1" ht="13.9" customHeight="1">
      <c r="AF2768" s="367"/>
      <c r="AH2768" s="367"/>
    </row>
    <row r="2769" spans="32:34" s="368" customFormat="1" ht="13.9" customHeight="1">
      <c r="AF2769" s="367"/>
      <c r="AH2769" s="367"/>
    </row>
    <row r="2770" spans="32:34" s="368" customFormat="1" ht="13.9" customHeight="1">
      <c r="AF2770" s="367"/>
      <c r="AH2770" s="367"/>
    </row>
    <row r="2771" spans="32:34" s="368" customFormat="1" ht="13.9" customHeight="1">
      <c r="AF2771" s="367"/>
      <c r="AH2771" s="367"/>
    </row>
    <row r="2772" spans="32:34" s="368" customFormat="1" ht="13.9" customHeight="1">
      <c r="AF2772" s="367"/>
      <c r="AH2772" s="367"/>
    </row>
    <row r="2773" spans="32:34" s="368" customFormat="1" ht="13.9" customHeight="1">
      <c r="AF2773" s="367"/>
      <c r="AH2773" s="367"/>
    </row>
    <row r="2774" spans="32:34" s="368" customFormat="1" ht="13.9" customHeight="1">
      <c r="AF2774" s="367"/>
      <c r="AH2774" s="367"/>
    </row>
    <row r="2775" spans="32:34" s="368" customFormat="1" ht="13.9" customHeight="1">
      <c r="AF2775" s="367"/>
      <c r="AH2775" s="367"/>
    </row>
    <row r="2776" spans="32:34" s="368" customFormat="1" ht="13.9" customHeight="1">
      <c r="AF2776" s="367"/>
      <c r="AH2776" s="367"/>
    </row>
    <row r="2777" spans="32:34" s="368" customFormat="1" ht="13.9" customHeight="1">
      <c r="AF2777" s="367"/>
      <c r="AH2777" s="367"/>
    </row>
    <row r="2778" spans="32:34" s="368" customFormat="1" ht="13.9" customHeight="1">
      <c r="AF2778" s="367"/>
      <c r="AH2778" s="367"/>
    </row>
    <row r="2779" spans="32:34" s="368" customFormat="1" ht="13.9" customHeight="1">
      <c r="AF2779" s="367"/>
      <c r="AH2779" s="367"/>
    </row>
    <row r="2780" spans="32:34" s="368" customFormat="1" ht="13.9" customHeight="1">
      <c r="AF2780" s="367"/>
      <c r="AH2780" s="367"/>
    </row>
    <row r="2781" spans="32:34" s="368" customFormat="1" ht="13.9" customHeight="1">
      <c r="AF2781" s="367"/>
      <c r="AH2781" s="367"/>
    </row>
    <row r="2782" spans="32:34" s="368" customFormat="1" ht="13.9" customHeight="1">
      <c r="AF2782" s="367"/>
      <c r="AH2782" s="367"/>
    </row>
    <row r="2783" spans="32:34" s="368" customFormat="1" ht="13.9" customHeight="1">
      <c r="AF2783" s="367"/>
      <c r="AH2783" s="367"/>
    </row>
    <row r="2784" spans="32:34" s="368" customFormat="1" ht="13.9" customHeight="1">
      <c r="AF2784" s="367"/>
      <c r="AH2784" s="367"/>
    </row>
    <row r="2785" spans="32:34" s="368" customFormat="1" ht="13.9" customHeight="1">
      <c r="AF2785" s="367"/>
      <c r="AH2785" s="367"/>
    </row>
    <row r="2786" spans="32:34" s="368" customFormat="1" ht="13.9" customHeight="1">
      <c r="AF2786" s="367"/>
      <c r="AH2786" s="367"/>
    </row>
    <row r="2787" spans="32:34" s="368" customFormat="1" ht="13.9" customHeight="1">
      <c r="AF2787" s="367"/>
      <c r="AH2787" s="367"/>
    </row>
    <row r="2788" spans="32:34" s="368" customFormat="1" ht="13.9" customHeight="1">
      <c r="AF2788" s="367"/>
      <c r="AH2788" s="367"/>
    </row>
    <row r="2789" spans="32:34" s="368" customFormat="1" ht="13.9" customHeight="1">
      <c r="AF2789" s="367"/>
      <c r="AH2789" s="367"/>
    </row>
    <row r="2790" spans="32:34" s="368" customFormat="1" ht="13.9" customHeight="1">
      <c r="AF2790" s="367"/>
      <c r="AH2790" s="367"/>
    </row>
    <row r="2791" spans="32:34" s="368" customFormat="1" ht="13.9" customHeight="1">
      <c r="AF2791" s="367"/>
      <c r="AH2791" s="367"/>
    </row>
    <row r="2792" spans="32:34" s="368" customFormat="1" ht="13.9" customHeight="1">
      <c r="AF2792" s="367"/>
      <c r="AH2792" s="367"/>
    </row>
    <row r="2793" spans="32:34" s="368" customFormat="1" ht="13.9" customHeight="1">
      <c r="AF2793" s="367"/>
      <c r="AH2793" s="367"/>
    </row>
    <row r="2794" spans="32:34" s="368" customFormat="1" ht="13.9" customHeight="1">
      <c r="AF2794" s="367"/>
      <c r="AH2794" s="367"/>
    </row>
    <row r="2795" spans="32:34" s="368" customFormat="1" ht="13.9" customHeight="1">
      <c r="AF2795" s="367"/>
      <c r="AH2795" s="367"/>
    </row>
    <row r="2796" spans="32:34" s="368" customFormat="1" ht="13.9" customHeight="1">
      <c r="AF2796" s="367"/>
      <c r="AH2796" s="367"/>
    </row>
    <row r="2797" spans="32:34" s="368" customFormat="1" ht="13.9" customHeight="1">
      <c r="AF2797" s="367"/>
      <c r="AH2797" s="367"/>
    </row>
    <row r="2798" spans="32:34" s="368" customFormat="1" ht="13.9" customHeight="1">
      <c r="AF2798" s="367"/>
      <c r="AH2798" s="367"/>
    </row>
    <row r="2799" spans="32:34" s="368" customFormat="1" ht="13.9" customHeight="1">
      <c r="AF2799" s="367"/>
      <c r="AH2799" s="367"/>
    </row>
    <row r="2800" spans="32:34" s="368" customFormat="1" ht="13.9" customHeight="1">
      <c r="AF2800" s="367"/>
      <c r="AH2800" s="367"/>
    </row>
    <row r="2801" spans="32:34" s="368" customFormat="1" ht="13.9" customHeight="1">
      <c r="AF2801" s="367"/>
      <c r="AH2801" s="367"/>
    </row>
    <row r="2802" spans="32:34" s="368" customFormat="1" ht="13.9" customHeight="1">
      <c r="AF2802" s="367"/>
      <c r="AH2802" s="367"/>
    </row>
    <row r="2803" spans="32:34" s="368" customFormat="1" ht="13.9" customHeight="1">
      <c r="AF2803" s="367"/>
      <c r="AH2803" s="367"/>
    </row>
    <row r="2804" spans="32:34" s="368" customFormat="1" ht="13.9" customHeight="1">
      <c r="AF2804" s="367"/>
      <c r="AH2804" s="367"/>
    </row>
    <row r="2805" spans="32:34" s="368" customFormat="1" ht="13.9" customHeight="1">
      <c r="AF2805" s="367"/>
      <c r="AH2805" s="367"/>
    </row>
    <row r="2806" spans="32:34" s="368" customFormat="1" ht="13.9" customHeight="1">
      <c r="AF2806" s="367"/>
      <c r="AH2806" s="367"/>
    </row>
    <row r="2807" spans="32:34" s="368" customFormat="1" ht="13.9" customHeight="1">
      <c r="AF2807" s="367"/>
      <c r="AH2807" s="367"/>
    </row>
    <row r="2808" spans="32:34" s="368" customFormat="1" ht="13.9" customHeight="1">
      <c r="AF2808" s="367"/>
      <c r="AH2808" s="367"/>
    </row>
    <row r="2809" spans="32:34" s="368" customFormat="1" ht="13.9" customHeight="1">
      <c r="AF2809" s="367"/>
      <c r="AH2809" s="367"/>
    </row>
    <row r="2810" spans="32:34" s="368" customFormat="1" ht="13.9" customHeight="1">
      <c r="AF2810" s="367"/>
      <c r="AH2810" s="367"/>
    </row>
    <row r="2811" spans="32:34" s="368" customFormat="1" ht="13.9" customHeight="1">
      <c r="AF2811" s="367"/>
      <c r="AH2811" s="367"/>
    </row>
    <row r="2812" spans="32:34" s="368" customFormat="1" ht="13.9" customHeight="1">
      <c r="AF2812" s="367"/>
      <c r="AH2812" s="367"/>
    </row>
    <row r="2813" spans="32:34" s="368" customFormat="1" ht="13.9" customHeight="1">
      <c r="AF2813" s="367"/>
      <c r="AH2813" s="367"/>
    </row>
    <row r="2814" spans="32:34" s="368" customFormat="1" ht="13.9" customHeight="1">
      <c r="AF2814" s="367"/>
      <c r="AH2814" s="367"/>
    </row>
    <row r="2815" spans="32:34" s="368" customFormat="1" ht="13.9" customHeight="1">
      <c r="AF2815" s="367"/>
      <c r="AH2815" s="367"/>
    </row>
    <row r="2816" spans="32:34" s="368" customFormat="1" ht="13.9" customHeight="1">
      <c r="AF2816" s="367"/>
      <c r="AH2816" s="367"/>
    </row>
    <row r="2817" spans="32:34" s="368" customFormat="1" ht="13.9" customHeight="1">
      <c r="AF2817" s="367"/>
      <c r="AH2817" s="367"/>
    </row>
    <row r="2818" spans="32:34" s="368" customFormat="1" ht="13.9" customHeight="1">
      <c r="AF2818" s="367"/>
      <c r="AH2818" s="367"/>
    </row>
    <row r="2819" spans="32:34" s="368" customFormat="1" ht="13.9" customHeight="1">
      <c r="AF2819" s="367"/>
      <c r="AH2819" s="367"/>
    </row>
    <row r="2820" spans="32:34" s="368" customFormat="1" ht="13.9" customHeight="1">
      <c r="AF2820" s="367"/>
      <c r="AH2820" s="367"/>
    </row>
    <row r="2821" spans="32:34" s="368" customFormat="1" ht="13.9" customHeight="1">
      <c r="AF2821" s="367"/>
      <c r="AH2821" s="367"/>
    </row>
    <row r="2822" spans="32:34" s="368" customFormat="1" ht="13.9" customHeight="1">
      <c r="AF2822" s="367"/>
      <c r="AH2822" s="367"/>
    </row>
    <row r="2823" spans="32:34" s="368" customFormat="1" ht="13.9" customHeight="1">
      <c r="AF2823" s="367"/>
      <c r="AH2823" s="367"/>
    </row>
    <row r="2824" spans="32:34" s="368" customFormat="1" ht="13.9" customHeight="1">
      <c r="AF2824" s="367"/>
      <c r="AH2824" s="367"/>
    </row>
    <row r="2825" spans="32:34" s="368" customFormat="1" ht="13.9" customHeight="1">
      <c r="AF2825" s="367"/>
      <c r="AH2825" s="367"/>
    </row>
    <row r="2826" spans="32:34" s="368" customFormat="1" ht="13.9" customHeight="1">
      <c r="AF2826" s="367"/>
      <c r="AH2826" s="367"/>
    </row>
    <row r="2827" spans="32:34" s="368" customFormat="1" ht="13.9" customHeight="1">
      <c r="AF2827" s="367"/>
      <c r="AH2827" s="367"/>
    </row>
    <row r="2828" spans="32:34" s="368" customFormat="1" ht="13.9" customHeight="1">
      <c r="AF2828" s="367"/>
      <c r="AH2828" s="367"/>
    </row>
    <row r="2829" spans="32:34" s="368" customFormat="1" ht="13.9" customHeight="1">
      <c r="AF2829" s="367"/>
      <c r="AH2829" s="367"/>
    </row>
    <row r="2830" spans="32:34" s="368" customFormat="1" ht="13.9" customHeight="1">
      <c r="AF2830" s="367"/>
      <c r="AH2830" s="367"/>
    </row>
    <row r="2831" spans="32:34" s="368" customFormat="1" ht="13.9" customHeight="1">
      <c r="AF2831" s="367"/>
      <c r="AH2831" s="367"/>
    </row>
    <row r="2832" spans="32:34" s="368" customFormat="1" ht="13.9" customHeight="1">
      <c r="AF2832" s="367"/>
      <c r="AH2832" s="367"/>
    </row>
    <row r="2833" spans="32:34" s="368" customFormat="1" ht="13.9" customHeight="1">
      <c r="AF2833" s="367"/>
      <c r="AH2833" s="367"/>
    </row>
    <row r="2834" spans="32:34" s="368" customFormat="1" ht="13.9" customHeight="1">
      <c r="AF2834" s="367"/>
      <c r="AH2834" s="367"/>
    </row>
    <row r="2835" spans="32:34" s="368" customFormat="1" ht="13.9" customHeight="1">
      <c r="AF2835" s="367"/>
      <c r="AH2835" s="367"/>
    </row>
    <row r="2836" spans="32:34" s="368" customFormat="1" ht="13.9" customHeight="1">
      <c r="AF2836" s="367"/>
      <c r="AH2836" s="367"/>
    </row>
    <row r="2837" spans="32:34" s="368" customFormat="1" ht="13.9" customHeight="1">
      <c r="AF2837" s="367"/>
      <c r="AH2837" s="367"/>
    </row>
    <row r="2838" spans="32:34" s="368" customFormat="1" ht="13.9" customHeight="1">
      <c r="AF2838" s="367"/>
      <c r="AH2838" s="367"/>
    </row>
    <row r="2839" spans="32:34" s="368" customFormat="1" ht="13.9" customHeight="1">
      <c r="AF2839" s="367"/>
      <c r="AH2839" s="367"/>
    </row>
    <row r="2840" spans="32:34" s="368" customFormat="1" ht="13.9" customHeight="1">
      <c r="AF2840" s="367"/>
      <c r="AH2840" s="367"/>
    </row>
    <row r="2841" spans="32:34" s="368" customFormat="1" ht="13.9" customHeight="1">
      <c r="AF2841" s="367"/>
      <c r="AH2841" s="367"/>
    </row>
    <row r="2842" spans="32:34" s="368" customFormat="1" ht="13.9" customHeight="1">
      <c r="AF2842" s="367"/>
      <c r="AH2842" s="367"/>
    </row>
    <row r="2843" spans="32:34" s="368" customFormat="1" ht="13.9" customHeight="1">
      <c r="AF2843" s="367"/>
      <c r="AH2843" s="367"/>
    </row>
    <row r="2844" spans="32:34" s="368" customFormat="1" ht="13.9" customHeight="1">
      <c r="AF2844" s="367"/>
      <c r="AH2844" s="367"/>
    </row>
    <row r="2845" spans="32:34" s="368" customFormat="1" ht="13.9" customHeight="1">
      <c r="AF2845" s="367"/>
      <c r="AH2845" s="367"/>
    </row>
    <row r="2846" spans="32:34" s="368" customFormat="1" ht="13.9" customHeight="1">
      <c r="AF2846" s="367"/>
      <c r="AH2846" s="367"/>
    </row>
    <row r="2847" spans="32:34" s="368" customFormat="1" ht="13.9" customHeight="1">
      <c r="AF2847" s="367"/>
      <c r="AH2847" s="367"/>
    </row>
    <row r="2848" spans="32:34" s="368" customFormat="1" ht="13.9" customHeight="1">
      <c r="AF2848" s="367"/>
      <c r="AH2848" s="367"/>
    </row>
    <row r="2849" spans="32:34" s="368" customFormat="1" ht="13.9" customHeight="1">
      <c r="AF2849" s="367"/>
      <c r="AH2849" s="367"/>
    </row>
    <row r="2850" spans="32:34" s="368" customFormat="1" ht="13.9" customHeight="1">
      <c r="AF2850" s="367"/>
      <c r="AH2850" s="367"/>
    </row>
    <row r="2851" spans="32:34" s="368" customFormat="1" ht="13.9" customHeight="1">
      <c r="AF2851" s="367"/>
      <c r="AH2851" s="367"/>
    </row>
    <row r="2852" spans="32:34" s="368" customFormat="1" ht="13.9" customHeight="1">
      <c r="AF2852" s="367"/>
      <c r="AH2852" s="367"/>
    </row>
    <row r="2853" spans="32:34" s="368" customFormat="1" ht="13.9" customHeight="1">
      <c r="AF2853" s="367"/>
      <c r="AH2853" s="367"/>
    </row>
    <row r="2854" spans="32:34" s="368" customFormat="1" ht="13.9" customHeight="1">
      <c r="AF2854" s="367"/>
      <c r="AH2854" s="367"/>
    </row>
    <row r="2855" spans="32:34" s="368" customFormat="1" ht="13.9" customHeight="1">
      <c r="AF2855" s="367"/>
      <c r="AH2855" s="367"/>
    </row>
    <row r="2856" spans="32:34" s="368" customFormat="1" ht="13.9" customHeight="1">
      <c r="AF2856" s="367"/>
      <c r="AH2856" s="367"/>
    </row>
    <row r="2857" spans="32:34" s="368" customFormat="1" ht="13.9" customHeight="1">
      <c r="AF2857" s="367"/>
      <c r="AH2857" s="367"/>
    </row>
    <row r="2858" spans="32:34" s="368" customFormat="1" ht="13.9" customHeight="1">
      <c r="AF2858" s="367"/>
      <c r="AH2858" s="367"/>
    </row>
    <row r="2859" spans="32:34" s="368" customFormat="1" ht="13.9" customHeight="1">
      <c r="AF2859" s="367"/>
      <c r="AH2859" s="367"/>
    </row>
    <row r="2860" spans="32:34" s="368" customFormat="1" ht="13.9" customHeight="1">
      <c r="AF2860" s="367"/>
      <c r="AH2860" s="367"/>
    </row>
    <row r="2861" spans="32:34" s="368" customFormat="1" ht="13.9" customHeight="1">
      <c r="AF2861" s="367"/>
      <c r="AH2861" s="367"/>
    </row>
    <row r="2862" spans="32:34" s="368" customFormat="1" ht="13.9" customHeight="1">
      <c r="AF2862" s="367"/>
      <c r="AH2862" s="367"/>
    </row>
    <row r="2863" spans="32:34" s="368" customFormat="1" ht="13.9" customHeight="1">
      <c r="AF2863" s="367"/>
      <c r="AH2863" s="367"/>
    </row>
    <row r="2864" spans="32:34" s="368" customFormat="1" ht="13.9" customHeight="1">
      <c r="AF2864" s="367"/>
      <c r="AH2864" s="367"/>
    </row>
    <row r="2865" spans="32:34" s="368" customFormat="1" ht="13.9" customHeight="1">
      <c r="AF2865" s="367"/>
      <c r="AH2865" s="367"/>
    </row>
    <row r="2866" spans="32:34" s="368" customFormat="1" ht="13.9" customHeight="1">
      <c r="AF2866" s="367"/>
      <c r="AH2866" s="367"/>
    </row>
    <row r="2867" spans="32:34" s="368" customFormat="1" ht="13.9" customHeight="1">
      <c r="AF2867" s="367"/>
      <c r="AH2867" s="367"/>
    </row>
    <row r="2868" spans="32:34" s="368" customFormat="1" ht="13.9" customHeight="1">
      <c r="AF2868" s="367"/>
      <c r="AH2868" s="367"/>
    </row>
    <row r="2869" spans="32:34" s="368" customFormat="1" ht="13.9" customHeight="1">
      <c r="AF2869" s="367"/>
      <c r="AH2869" s="367"/>
    </row>
    <row r="2870" spans="32:34" s="368" customFormat="1" ht="13.9" customHeight="1">
      <c r="AF2870" s="367"/>
      <c r="AH2870" s="367"/>
    </row>
    <row r="2871" spans="32:34" s="368" customFormat="1" ht="13.9" customHeight="1">
      <c r="AF2871" s="367"/>
      <c r="AH2871" s="367"/>
    </row>
    <row r="2872" spans="32:34" s="368" customFormat="1" ht="13.9" customHeight="1">
      <c r="AF2872" s="367"/>
      <c r="AH2872" s="367"/>
    </row>
    <row r="2873" spans="32:34" s="368" customFormat="1" ht="13.9" customHeight="1">
      <c r="AF2873" s="367"/>
      <c r="AH2873" s="367"/>
    </row>
    <row r="2874" spans="32:34" s="368" customFormat="1" ht="13.9" customHeight="1">
      <c r="AF2874" s="367"/>
      <c r="AH2874" s="367"/>
    </row>
    <row r="2875" spans="32:34" s="368" customFormat="1" ht="13.9" customHeight="1">
      <c r="AF2875" s="367"/>
      <c r="AH2875" s="367"/>
    </row>
    <row r="2876" spans="32:34" s="368" customFormat="1" ht="13.9" customHeight="1">
      <c r="AF2876" s="367"/>
      <c r="AH2876" s="367"/>
    </row>
    <row r="2877" spans="32:34" s="368" customFormat="1" ht="13.9" customHeight="1">
      <c r="AF2877" s="367"/>
      <c r="AH2877" s="367"/>
    </row>
    <row r="2878" spans="32:34" s="368" customFormat="1" ht="13.9" customHeight="1">
      <c r="AF2878" s="367"/>
      <c r="AH2878" s="367"/>
    </row>
    <row r="2879" spans="32:34" s="368" customFormat="1" ht="13.9" customHeight="1">
      <c r="AF2879" s="367"/>
      <c r="AH2879" s="367"/>
    </row>
    <row r="2880" spans="32:34" s="368" customFormat="1" ht="13.9" customHeight="1">
      <c r="AF2880" s="367"/>
      <c r="AH2880" s="367"/>
    </row>
    <row r="2881" spans="32:34" s="368" customFormat="1" ht="13.9" customHeight="1">
      <c r="AF2881" s="367"/>
      <c r="AH2881" s="367"/>
    </row>
    <row r="2882" spans="32:34" s="368" customFormat="1" ht="13.9" customHeight="1">
      <c r="AF2882" s="367"/>
      <c r="AH2882" s="367"/>
    </row>
    <row r="2883" spans="32:34" s="368" customFormat="1" ht="13.9" customHeight="1">
      <c r="AF2883" s="367"/>
      <c r="AH2883" s="367"/>
    </row>
    <row r="2884" spans="32:34" s="368" customFormat="1" ht="13.9" customHeight="1">
      <c r="AF2884" s="367"/>
      <c r="AH2884" s="367"/>
    </row>
    <row r="2885" spans="32:34" s="368" customFormat="1" ht="13.9" customHeight="1">
      <c r="AF2885" s="367"/>
      <c r="AH2885" s="367"/>
    </row>
    <row r="2886" spans="32:34" s="368" customFormat="1" ht="13.9" customHeight="1">
      <c r="AF2886" s="367"/>
      <c r="AH2886" s="367"/>
    </row>
    <row r="2887" spans="32:34" s="368" customFormat="1" ht="13.9" customHeight="1">
      <c r="AF2887" s="367"/>
      <c r="AH2887" s="367"/>
    </row>
    <row r="2888" spans="32:34" s="368" customFormat="1" ht="13.9" customHeight="1">
      <c r="AF2888" s="367"/>
      <c r="AH2888" s="367"/>
    </row>
    <row r="2889" spans="32:34" s="368" customFormat="1" ht="13.9" customHeight="1">
      <c r="AF2889" s="367"/>
      <c r="AH2889" s="367"/>
    </row>
    <row r="2890" spans="32:34" s="368" customFormat="1" ht="13.9" customHeight="1">
      <c r="AF2890" s="367"/>
      <c r="AH2890" s="367"/>
    </row>
    <row r="2891" spans="32:34" s="368" customFormat="1" ht="13.9" customHeight="1">
      <c r="AF2891" s="367"/>
      <c r="AH2891" s="367"/>
    </row>
    <row r="2892" spans="32:34" s="368" customFormat="1" ht="13.9" customHeight="1">
      <c r="AF2892" s="367"/>
      <c r="AH2892" s="367"/>
    </row>
    <row r="2893" spans="32:34" s="368" customFormat="1" ht="13.9" customHeight="1">
      <c r="AF2893" s="367"/>
      <c r="AH2893" s="367"/>
    </row>
    <row r="2894" spans="32:34" s="368" customFormat="1" ht="13.9" customHeight="1">
      <c r="AF2894" s="367"/>
      <c r="AH2894" s="367"/>
    </row>
    <row r="2895" spans="32:34" s="368" customFormat="1" ht="13.9" customHeight="1">
      <c r="AF2895" s="367"/>
      <c r="AH2895" s="367"/>
    </row>
    <row r="2896" spans="32:34" s="368" customFormat="1" ht="13.9" customHeight="1">
      <c r="AF2896" s="367"/>
      <c r="AH2896" s="367"/>
    </row>
    <row r="2897" spans="32:34" s="368" customFormat="1" ht="13.9" customHeight="1">
      <c r="AF2897" s="367"/>
      <c r="AH2897" s="367"/>
    </row>
    <row r="2898" spans="32:34" s="368" customFormat="1" ht="13.9" customHeight="1">
      <c r="AF2898" s="367"/>
      <c r="AH2898" s="367"/>
    </row>
    <row r="2899" spans="32:34" s="368" customFormat="1" ht="13.9" customHeight="1">
      <c r="AF2899" s="367"/>
      <c r="AH2899" s="367"/>
    </row>
    <row r="2900" spans="32:34" s="368" customFormat="1" ht="13.9" customHeight="1">
      <c r="AF2900" s="367"/>
      <c r="AH2900" s="367"/>
    </row>
    <row r="2901" spans="32:34" s="368" customFormat="1" ht="13.9" customHeight="1">
      <c r="AF2901" s="367"/>
      <c r="AH2901" s="367"/>
    </row>
    <row r="2902" spans="32:34" s="368" customFormat="1" ht="13.9" customHeight="1">
      <c r="AF2902" s="367"/>
      <c r="AH2902" s="367"/>
    </row>
    <row r="2903" spans="32:34" s="368" customFormat="1" ht="13.9" customHeight="1">
      <c r="AF2903" s="367"/>
      <c r="AH2903" s="367"/>
    </row>
    <row r="2904" spans="32:34" s="368" customFormat="1" ht="13.9" customHeight="1">
      <c r="AF2904" s="367"/>
      <c r="AH2904" s="367"/>
    </row>
    <row r="2905" spans="32:34" s="368" customFormat="1" ht="13.9" customHeight="1">
      <c r="AF2905" s="367"/>
      <c r="AH2905" s="367"/>
    </row>
    <row r="2906" spans="32:34" s="368" customFormat="1" ht="13.9" customHeight="1">
      <c r="AF2906" s="367"/>
      <c r="AH2906" s="367"/>
    </row>
    <row r="2907" spans="32:34" s="368" customFormat="1" ht="13.9" customHeight="1">
      <c r="AF2907" s="367"/>
      <c r="AH2907" s="367"/>
    </row>
    <row r="2908" spans="32:34" s="368" customFormat="1" ht="13.9" customHeight="1">
      <c r="AF2908" s="367"/>
      <c r="AH2908" s="367"/>
    </row>
    <row r="2909" spans="32:34" s="368" customFormat="1" ht="13.9" customHeight="1">
      <c r="AF2909" s="367"/>
      <c r="AH2909" s="367"/>
    </row>
    <row r="2910" spans="32:34" s="368" customFormat="1" ht="13.9" customHeight="1">
      <c r="AF2910" s="367"/>
      <c r="AH2910" s="367"/>
    </row>
    <row r="2911" spans="32:34" s="368" customFormat="1" ht="13.9" customHeight="1">
      <c r="AF2911" s="367"/>
      <c r="AH2911" s="367"/>
    </row>
    <row r="2912" spans="32:34" s="368" customFormat="1" ht="13.9" customHeight="1">
      <c r="AF2912" s="367"/>
      <c r="AH2912" s="367"/>
    </row>
    <row r="2913" spans="32:34" s="368" customFormat="1" ht="13.9" customHeight="1">
      <c r="AF2913" s="367"/>
      <c r="AH2913" s="367"/>
    </row>
    <row r="2914" spans="32:34" s="368" customFormat="1" ht="13.9" customHeight="1">
      <c r="AF2914" s="367"/>
      <c r="AH2914" s="367"/>
    </row>
    <row r="2915" spans="32:34" s="368" customFormat="1" ht="13.9" customHeight="1">
      <c r="AF2915" s="367"/>
      <c r="AH2915" s="367"/>
    </row>
    <row r="2916" spans="32:34" s="368" customFormat="1" ht="13.9" customHeight="1">
      <c r="AF2916" s="367"/>
      <c r="AH2916" s="367"/>
    </row>
    <row r="2917" spans="32:34" s="368" customFormat="1" ht="13.9" customHeight="1">
      <c r="AF2917" s="367"/>
      <c r="AH2917" s="367"/>
    </row>
    <row r="2918" spans="32:34" s="368" customFormat="1" ht="13.9" customHeight="1">
      <c r="AF2918" s="367"/>
      <c r="AH2918" s="367"/>
    </row>
    <row r="2919" spans="32:34" s="368" customFormat="1" ht="13.9" customHeight="1">
      <c r="AF2919" s="367"/>
      <c r="AH2919" s="367"/>
    </row>
    <row r="2920" spans="32:34" s="368" customFormat="1" ht="13.9" customHeight="1">
      <c r="AF2920" s="367"/>
      <c r="AH2920" s="367"/>
    </row>
    <row r="2921" spans="32:34" s="368" customFormat="1" ht="13.9" customHeight="1">
      <c r="AF2921" s="367"/>
      <c r="AH2921" s="367"/>
    </row>
    <row r="2922" spans="32:34" s="368" customFormat="1" ht="13.9" customHeight="1">
      <c r="AF2922" s="367"/>
      <c r="AH2922" s="367"/>
    </row>
    <row r="2923" spans="32:34" s="368" customFormat="1" ht="13.9" customHeight="1">
      <c r="AF2923" s="367"/>
      <c r="AH2923" s="367"/>
    </row>
    <row r="2924" spans="32:34" s="368" customFormat="1" ht="13.9" customHeight="1">
      <c r="AF2924" s="367"/>
      <c r="AH2924" s="367"/>
    </row>
    <row r="2925" spans="32:34" s="368" customFormat="1" ht="13.9" customHeight="1">
      <c r="AF2925" s="367"/>
      <c r="AH2925" s="367"/>
    </row>
    <row r="2926" spans="32:34" s="368" customFormat="1" ht="13.9" customHeight="1">
      <c r="AF2926" s="367"/>
      <c r="AH2926" s="367"/>
    </row>
    <row r="2927" spans="32:34" s="368" customFormat="1" ht="13.9" customHeight="1">
      <c r="AF2927" s="367"/>
      <c r="AH2927" s="367"/>
    </row>
    <row r="2928" spans="32:34" s="368" customFormat="1" ht="13.9" customHeight="1">
      <c r="AF2928" s="367"/>
      <c r="AH2928" s="367"/>
    </row>
    <row r="2929" spans="32:34" s="368" customFormat="1" ht="13.9" customHeight="1">
      <c r="AF2929" s="367"/>
      <c r="AH2929" s="367"/>
    </row>
    <row r="2930" spans="32:34" s="368" customFormat="1" ht="13.9" customHeight="1">
      <c r="AF2930" s="367"/>
      <c r="AH2930" s="367"/>
    </row>
    <row r="2931" spans="32:34" s="368" customFormat="1" ht="13.9" customHeight="1">
      <c r="AF2931" s="367"/>
      <c r="AH2931" s="367"/>
    </row>
    <row r="2932" spans="32:34" s="368" customFormat="1" ht="13.9" customHeight="1">
      <c r="AF2932" s="367"/>
      <c r="AH2932" s="367"/>
    </row>
    <row r="2933" spans="32:34" s="368" customFormat="1" ht="13.9" customHeight="1">
      <c r="AF2933" s="367"/>
      <c r="AH2933" s="367"/>
    </row>
    <row r="2934" spans="32:34" s="368" customFormat="1" ht="13.9" customHeight="1">
      <c r="AF2934" s="367"/>
      <c r="AH2934" s="367"/>
    </row>
    <row r="2935" spans="32:34" s="368" customFormat="1" ht="13.9" customHeight="1">
      <c r="AF2935" s="367"/>
      <c r="AH2935" s="367"/>
    </row>
    <row r="2936" spans="32:34" s="368" customFormat="1" ht="13.9" customHeight="1">
      <c r="AF2936" s="367"/>
      <c r="AH2936" s="367"/>
    </row>
    <row r="2937" spans="32:34" s="368" customFormat="1" ht="13.9" customHeight="1">
      <c r="AF2937" s="367"/>
      <c r="AH2937" s="367"/>
    </row>
    <row r="2938" spans="32:34" s="368" customFormat="1" ht="13.9" customHeight="1">
      <c r="AF2938" s="367"/>
      <c r="AH2938" s="367"/>
    </row>
    <row r="2939" spans="32:34" s="368" customFormat="1" ht="13.9" customHeight="1">
      <c r="AF2939" s="367"/>
      <c r="AH2939" s="367"/>
    </row>
    <row r="2940" spans="32:34" s="368" customFormat="1" ht="13.9" customHeight="1">
      <c r="AF2940" s="367"/>
      <c r="AH2940" s="367"/>
    </row>
    <row r="2941" spans="32:34" s="368" customFormat="1" ht="13.9" customHeight="1">
      <c r="AF2941" s="367"/>
      <c r="AH2941" s="367"/>
    </row>
    <row r="2942" spans="32:34" s="368" customFormat="1" ht="13.9" customHeight="1">
      <c r="AF2942" s="367"/>
      <c r="AH2942" s="367"/>
    </row>
    <row r="2943" spans="32:34" s="368" customFormat="1" ht="13.9" customHeight="1">
      <c r="AF2943" s="367"/>
      <c r="AH2943" s="367"/>
    </row>
    <row r="2944" spans="32:34" s="368" customFormat="1" ht="13.9" customHeight="1">
      <c r="AF2944" s="367"/>
      <c r="AH2944" s="367"/>
    </row>
    <row r="2945" spans="32:34" s="368" customFormat="1" ht="13.9" customHeight="1">
      <c r="AF2945" s="367"/>
      <c r="AH2945" s="367"/>
    </row>
    <row r="2946" spans="32:34" s="368" customFormat="1" ht="13.9" customHeight="1">
      <c r="AF2946" s="367"/>
      <c r="AH2946" s="367"/>
    </row>
    <row r="2947" spans="32:34" s="368" customFormat="1" ht="13.9" customHeight="1">
      <c r="AF2947" s="367"/>
      <c r="AH2947" s="367"/>
    </row>
    <row r="2948" spans="32:34" s="368" customFormat="1" ht="13.9" customHeight="1">
      <c r="AF2948" s="367"/>
      <c r="AH2948" s="367"/>
    </row>
    <row r="2949" spans="32:34" s="368" customFormat="1" ht="13.9" customHeight="1">
      <c r="AF2949" s="367"/>
      <c r="AH2949" s="367"/>
    </row>
    <row r="2950" spans="32:34" s="368" customFormat="1" ht="13.9" customHeight="1">
      <c r="AF2950" s="367"/>
      <c r="AH2950" s="367"/>
    </row>
    <row r="2951" spans="32:34" s="368" customFormat="1" ht="13.9" customHeight="1">
      <c r="AF2951" s="367"/>
      <c r="AH2951" s="367"/>
    </row>
    <row r="2952" spans="32:34" s="368" customFormat="1" ht="13.9" customHeight="1">
      <c r="AF2952" s="367"/>
      <c r="AH2952" s="367"/>
    </row>
    <row r="2953" spans="32:34" s="368" customFormat="1" ht="13.9" customHeight="1">
      <c r="AF2953" s="367"/>
      <c r="AH2953" s="367"/>
    </row>
    <row r="2954" spans="32:34" s="368" customFormat="1" ht="13.9" customHeight="1">
      <c r="AF2954" s="367"/>
      <c r="AH2954" s="367"/>
    </row>
    <row r="2955" spans="32:34" s="368" customFormat="1" ht="13.9" customHeight="1">
      <c r="AF2955" s="367"/>
      <c r="AH2955" s="367"/>
    </row>
    <row r="2956" spans="32:34" s="368" customFormat="1" ht="13.9" customHeight="1">
      <c r="AF2956" s="367"/>
      <c r="AH2956" s="367"/>
    </row>
    <row r="2957" spans="32:34" s="368" customFormat="1" ht="13.9" customHeight="1">
      <c r="AF2957" s="367"/>
      <c r="AH2957" s="367"/>
    </row>
    <row r="2958" spans="32:34" s="368" customFormat="1" ht="13.9" customHeight="1">
      <c r="AF2958" s="367"/>
      <c r="AH2958" s="367"/>
    </row>
    <row r="2959" spans="32:34" s="368" customFormat="1" ht="13.9" customHeight="1">
      <c r="AF2959" s="367"/>
      <c r="AH2959" s="367"/>
    </row>
    <row r="2960" spans="32:34" s="368" customFormat="1" ht="13.9" customHeight="1">
      <c r="AF2960" s="367"/>
      <c r="AH2960" s="367"/>
    </row>
    <row r="2961" spans="32:34" s="368" customFormat="1" ht="13.9" customHeight="1">
      <c r="AF2961" s="367"/>
      <c r="AH2961" s="367"/>
    </row>
    <row r="2962" spans="32:34" s="368" customFormat="1" ht="13.9" customHeight="1">
      <c r="AF2962" s="367"/>
      <c r="AH2962" s="367"/>
    </row>
    <row r="2963" spans="32:34" s="368" customFormat="1" ht="13.9" customHeight="1">
      <c r="AF2963" s="367"/>
      <c r="AH2963" s="367"/>
    </row>
    <row r="2964" spans="32:34" s="368" customFormat="1" ht="13.9" customHeight="1">
      <c r="AF2964" s="367"/>
      <c r="AH2964" s="367"/>
    </row>
    <row r="2965" spans="32:34" s="368" customFormat="1" ht="13.9" customHeight="1">
      <c r="AF2965" s="367"/>
      <c r="AH2965" s="367"/>
    </row>
    <row r="2966" spans="32:34" s="368" customFormat="1" ht="13.9" customHeight="1">
      <c r="AF2966" s="367"/>
      <c r="AH2966" s="367"/>
    </row>
    <row r="2967" spans="32:34" s="368" customFormat="1" ht="13.9" customHeight="1">
      <c r="AF2967" s="367"/>
      <c r="AH2967" s="367"/>
    </row>
    <row r="2968" spans="32:34" s="368" customFormat="1" ht="13.9" customHeight="1">
      <c r="AF2968" s="367"/>
      <c r="AH2968" s="367"/>
    </row>
    <row r="2969" spans="32:34" s="368" customFormat="1" ht="13.9" customHeight="1">
      <c r="AF2969" s="367"/>
      <c r="AH2969" s="367"/>
    </row>
    <row r="2970" spans="32:34" s="368" customFormat="1" ht="13.9" customHeight="1">
      <c r="AF2970" s="367"/>
      <c r="AH2970" s="367"/>
    </row>
    <row r="2971" spans="32:34" s="368" customFormat="1" ht="13.9" customHeight="1">
      <c r="AF2971" s="367"/>
      <c r="AH2971" s="367"/>
    </row>
    <row r="2972" spans="32:34" s="368" customFormat="1" ht="13.9" customHeight="1">
      <c r="AF2972" s="367"/>
      <c r="AH2972" s="367"/>
    </row>
    <row r="2973" spans="32:34" s="368" customFormat="1" ht="13.9" customHeight="1">
      <c r="AF2973" s="367"/>
      <c r="AH2973" s="367"/>
    </row>
    <row r="2974" spans="32:34" s="368" customFormat="1" ht="13.9" customHeight="1">
      <c r="AF2974" s="367"/>
      <c r="AH2974" s="367"/>
    </row>
    <row r="2975" spans="32:34" s="368" customFormat="1" ht="13.9" customHeight="1">
      <c r="AF2975" s="367"/>
      <c r="AH2975" s="367"/>
    </row>
    <row r="2976" spans="32:34" s="368" customFormat="1" ht="13.9" customHeight="1">
      <c r="AF2976" s="367"/>
      <c r="AH2976" s="367"/>
    </row>
    <row r="2977" spans="32:34" s="368" customFormat="1" ht="13.9" customHeight="1">
      <c r="AF2977" s="367"/>
      <c r="AH2977" s="367"/>
    </row>
    <row r="2978" spans="32:34" s="368" customFormat="1" ht="13.9" customHeight="1">
      <c r="AF2978" s="367"/>
      <c r="AH2978" s="367"/>
    </row>
    <row r="2979" spans="32:34" s="368" customFormat="1" ht="13.9" customHeight="1">
      <c r="AF2979" s="367"/>
      <c r="AH2979" s="367"/>
    </row>
    <row r="2980" spans="32:34" s="368" customFormat="1" ht="13.9" customHeight="1">
      <c r="AF2980" s="367"/>
      <c r="AH2980" s="367"/>
    </row>
    <row r="2981" spans="32:34" s="368" customFormat="1" ht="13.9" customHeight="1">
      <c r="AF2981" s="367"/>
      <c r="AH2981" s="367"/>
    </row>
    <row r="2982" spans="32:34" s="368" customFormat="1" ht="13.9" customHeight="1">
      <c r="AF2982" s="367"/>
      <c r="AH2982" s="367"/>
    </row>
    <row r="2983" spans="32:34" s="368" customFormat="1" ht="13.9" customHeight="1">
      <c r="AF2983" s="367"/>
      <c r="AH2983" s="367"/>
    </row>
    <row r="2984" spans="32:34" s="368" customFormat="1" ht="13.9" customHeight="1">
      <c r="AF2984" s="367"/>
      <c r="AH2984" s="367"/>
    </row>
    <row r="2985" spans="32:34" s="368" customFormat="1" ht="13.9" customHeight="1">
      <c r="AF2985" s="367"/>
      <c r="AH2985" s="367"/>
    </row>
    <row r="2986" spans="32:34" s="368" customFormat="1" ht="13.9" customHeight="1">
      <c r="AF2986" s="367"/>
      <c r="AH2986" s="367"/>
    </row>
    <row r="2987" spans="32:34" s="368" customFormat="1" ht="13.9" customHeight="1">
      <c r="AF2987" s="367"/>
      <c r="AH2987" s="367"/>
    </row>
    <row r="2988" spans="32:34" s="368" customFormat="1" ht="13.9" customHeight="1">
      <c r="AF2988" s="367"/>
      <c r="AH2988" s="367"/>
    </row>
    <row r="2989" spans="32:34" s="368" customFormat="1" ht="13.9" customHeight="1">
      <c r="AF2989" s="367"/>
      <c r="AH2989" s="367"/>
    </row>
    <row r="2990" spans="32:34" s="368" customFormat="1" ht="13.9" customHeight="1">
      <c r="AF2990" s="367"/>
      <c r="AH2990" s="367"/>
    </row>
    <row r="2991" spans="32:34" s="368" customFormat="1" ht="13.9" customHeight="1">
      <c r="AF2991" s="367"/>
      <c r="AH2991" s="367"/>
    </row>
    <row r="2992" spans="32:34" s="368" customFormat="1" ht="13.9" customHeight="1">
      <c r="AF2992" s="367"/>
      <c r="AH2992" s="367"/>
    </row>
    <row r="2993" spans="32:34" s="368" customFormat="1" ht="13.9" customHeight="1">
      <c r="AF2993" s="367"/>
      <c r="AH2993" s="367"/>
    </row>
    <row r="2994" spans="32:34" s="368" customFormat="1" ht="13.9" customHeight="1">
      <c r="AF2994" s="367"/>
      <c r="AH2994" s="367"/>
    </row>
    <row r="2995" spans="32:34" s="368" customFormat="1" ht="13.9" customHeight="1">
      <c r="AF2995" s="367"/>
      <c r="AH2995" s="367"/>
    </row>
    <row r="2996" spans="32:34" s="368" customFormat="1" ht="13.9" customHeight="1">
      <c r="AF2996" s="367"/>
      <c r="AH2996" s="367"/>
    </row>
    <row r="2997" spans="32:34" s="368" customFormat="1" ht="13.9" customHeight="1">
      <c r="AF2997" s="367"/>
      <c r="AH2997" s="367"/>
    </row>
    <row r="2998" spans="32:34" s="368" customFormat="1" ht="13.9" customHeight="1">
      <c r="AF2998" s="367"/>
      <c r="AH2998" s="367"/>
    </row>
    <row r="2999" spans="32:34" s="368" customFormat="1" ht="13.9" customHeight="1">
      <c r="AF2999" s="367"/>
      <c r="AH2999" s="367"/>
    </row>
    <row r="3000" spans="32:34" s="368" customFormat="1" ht="13.9" customHeight="1">
      <c r="AF3000" s="367"/>
      <c r="AH3000" s="367"/>
    </row>
    <row r="3001" spans="32:34" s="368" customFormat="1" ht="13.9" customHeight="1">
      <c r="AF3001" s="367"/>
      <c r="AH3001" s="367"/>
    </row>
    <row r="3002" spans="32:34" s="368" customFormat="1" ht="13.9" customHeight="1">
      <c r="AF3002" s="367"/>
      <c r="AH3002" s="367"/>
    </row>
    <row r="3003" spans="32:34" s="368" customFormat="1" ht="13.9" customHeight="1">
      <c r="AF3003" s="367"/>
      <c r="AH3003" s="367"/>
    </row>
    <row r="3004" spans="32:34" s="368" customFormat="1" ht="13.9" customHeight="1">
      <c r="AF3004" s="367"/>
      <c r="AH3004" s="367"/>
    </row>
    <row r="3005" spans="32:34" s="368" customFormat="1" ht="13.9" customHeight="1">
      <c r="AF3005" s="367"/>
      <c r="AH3005" s="367"/>
    </row>
    <row r="3006" spans="32:34" s="368" customFormat="1" ht="13.9" customHeight="1">
      <c r="AF3006" s="367"/>
      <c r="AH3006" s="367"/>
    </row>
    <row r="3007" spans="32:34" s="368" customFormat="1" ht="13.9" customHeight="1">
      <c r="AF3007" s="367"/>
      <c r="AH3007" s="367"/>
    </row>
    <row r="3008" spans="32:34" s="368" customFormat="1" ht="13.9" customHeight="1">
      <c r="AF3008" s="367"/>
      <c r="AH3008" s="367"/>
    </row>
    <row r="3009" spans="32:34" s="368" customFormat="1" ht="13.9" customHeight="1">
      <c r="AF3009" s="367"/>
      <c r="AH3009" s="367"/>
    </row>
    <row r="3010" spans="32:34" s="368" customFormat="1" ht="13.9" customHeight="1">
      <c r="AF3010" s="367"/>
      <c r="AH3010" s="367"/>
    </row>
    <row r="3011" spans="32:34" s="368" customFormat="1" ht="13.9" customHeight="1">
      <c r="AF3011" s="367"/>
      <c r="AH3011" s="367"/>
    </row>
    <row r="3012" spans="32:34" s="368" customFormat="1" ht="13.9" customHeight="1">
      <c r="AF3012" s="367"/>
      <c r="AH3012" s="367"/>
    </row>
    <row r="3013" spans="32:34" s="368" customFormat="1" ht="13.9" customHeight="1">
      <c r="AF3013" s="367"/>
      <c r="AH3013" s="367"/>
    </row>
    <row r="3014" spans="32:34" s="368" customFormat="1" ht="13.9" customHeight="1">
      <c r="AF3014" s="367"/>
      <c r="AH3014" s="367"/>
    </row>
    <row r="3015" spans="32:34" s="368" customFormat="1" ht="13.9" customHeight="1">
      <c r="AF3015" s="367"/>
      <c r="AH3015" s="367"/>
    </row>
    <row r="3016" spans="32:34" s="368" customFormat="1" ht="13.9" customHeight="1">
      <c r="AF3016" s="367"/>
      <c r="AH3016" s="367"/>
    </row>
    <row r="3017" spans="32:34" s="368" customFormat="1" ht="13.9" customHeight="1">
      <c r="AF3017" s="367"/>
      <c r="AH3017" s="367"/>
    </row>
    <row r="3018" spans="32:34" s="368" customFormat="1" ht="13.9" customHeight="1">
      <c r="AF3018" s="367"/>
      <c r="AH3018" s="367"/>
    </row>
    <row r="3019" spans="32:34" s="368" customFormat="1" ht="13.9" customHeight="1">
      <c r="AF3019" s="367"/>
      <c r="AH3019" s="367"/>
    </row>
    <row r="3020" spans="32:34" s="368" customFormat="1" ht="13.9" customHeight="1">
      <c r="AF3020" s="367"/>
      <c r="AH3020" s="367"/>
    </row>
    <row r="3021" spans="32:34" s="368" customFormat="1" ht="13.9" customHeight="1">
      <c r="AF3021" s="367"/>
      <c r="AH3021" s="367"/>
    </row>
    <row r="3022" spans="32:34" s="368" customFormat="1" ht="13.9" customHeight="1">
      <c r="AF3022" s="367"/>
      <c r="AH3022" s="367"/>
    </row>
    <row r="3023" spans="32:34" s="368" customFormat="1" ht="13.9" customHeight="1">
      <c r="AF3023" s="367"/>
      <c r="AH3023" s="367"/>
    </row>
    <row r="3024" spans="32:34" s="368" customFormat="1" ht="13.9" customHeight="1">
      <c r="AF3024" s="367"/>
      <c r="AH3024" s="367"/>
    </row>
    <row r="3025" spans="32:34" s="368" customFormat="1" ht="13.9" customHeight="1">
      <c r="AF3025" s="367"/>
      <c r="AH3025" s="367"/>
    </row>
    <row r="3026" spans="32:34" s="368" customFormat="1" ht="13.9" customHeight="1">
      <c r="AF3026" s="367"/>
      <c r="AH3026" s="367"/>
    </row>
    <row r="3027" spans="32:34" s="368" customFormat="1" ht="13.9" customHeight="1">
      <c r="AF3027" s="367"/>
      <c r="AH3027" s="367"/>
    </row>
    <row r="3028" spans="32:34" s="368" customFormat="1" ht="13.9" customHeight="1">
      <c r="AF3028" s="367"/>
      <c r="AH3028" s="367"/>
    </row>
    <row r="3029" spans="32:34" s="368" customFormat="1" ht="13.9" customHeight="1">
      <c r="AF3029" s="367"/>
      <c r="AH3029" s="367"/>
    </row>
    <row r="3030" spans="32:34" s="368" customFormat="1" ht="13.9" customHeight="1">
      <c r="AF3030" s="367"/>
      <c r="AH3030" s="367"/>
    </row>
    <row r="3031" spans="32:34" s="368" customFormat="1" ht="13.9" customHeight="1">
      <c r="AF3031" s="367"/>
      <c r="AH3031" s="367"/>
    </row>
    <row r="3032" spans="32:34" s="368" customFormat="1" ht="13.9" customHeight="1">
      <c r="AF3032" s="367"/>
      <c r="AH3032" s="367"/>
    </row>
    <row r="3033" spans="32:34" s="368" customFormat="1" ht="13.9" customHeight="1">
      <c r="AF3033" s="367"/>
      <c r="AH3033" s="367"/>
    </row>
    <row r="3034" spans="32:34" s="368" customFormat="1" ht="13.9" customHeight="1">
      <c r="AF3034" s="367"/>
      <c r="AH3034" s="367"/>
    </row>
    <row r="3035" spans="32:34" s="368" customFormat="1" ht="13.9" customHeight="1">
      <c r="AF3035" s="367"/>
      <c r="AH3035" s="367"/>
    </row>
    <row r="3036" spans="32:34" s="368" customFormat="1" ht="13.9" customHeight="1">
      <c r="AF3036" s="367"/>
      <c r="AH3036" s="367"/>
    </row>
    <row r="3037" spans="32:34" s="368" customFormat="1" ht="13.9" customHeight="1">
      <c r="AF3037" s="367"/>
      <c r="AH3037" s="367"/>
    </row>
    <row r="3038" spans="32:34" s="368" customFormat="1" ht="13.9" customHeight="1">
      <c r="AF3038" s="367"/>
      <c r="AH3038" s="367"/>
    </row>
    <row r="3039" spans="32:34" s="368" customFormat="1" ht="13.9" customHeight="1">
      <c r="AF3039" s="367"/>
      <c r="AH3039" s="367"/>
    </row>
    <row r="3040" spans="32:34" s="368" customFormat="1" ht="13.9" customHeight="1">
      <c r="AF3040" s="367"/>
      <c r="AH3040" s="367"/>
    </row>
    <row r="3041" spans="32:34" s="368" customFormat="1" ht="13.9" customHeight="1">
      <c r="AF3041" s="367"/>
      <c r="AH3041" s="367"/>
    </row>
    <row r="3042" spans="32:34" s="368" customFormat="1" ht="13.9" customHeight="1">
      <c r="AF3042" s="367"/>
      <c r="AH3042" s="367"/>
    </row>
    <row r="3043" spans="32:34" s="368" customFormat="1" ht="13.9" customHeight="1">
      <c r="AF3043" s="367"/>
      <c r="AH3043" s="367"/>
    </row>
    <row r="3044" spans="32:34" s="368" customFormat="1" ht="13.9" customHeight="1">
      <c r="AF3044" s="367"/>
      <c r="AH3044" s="367"/>
    </row>
    <row r="3045" spans="32:34" s="368" customFormat="1" ht="13.9" customHeight="1">
      <c r="AF3045" s="367"/>
      <c r="AH3045" s="367"/>
    </row>
    <row r="3046" spans="32:34" s="368" customFormat="1" ht="13.9" customHeight="1">
      <c r="AF3046" s="367"/>
      <c r="AH3046" s="367"/>
    </row>
    <row r="3047" spans="32:34" s="368" customFormat="1" ht="13.9" customHeight="1">
      <c r="AF3047" s="367"/>
      <c r="AH3047" s="367"/>
    </row>
    <row r="3048" spans="32:34" s="368" customFormat="1" ht="13.9" customHeight="1">
      <c r="AF3048" s="367"/>
      <c r="AH3048" s="367"/>
    </row>
    <row r="3049" spans="32:34" s="368" customFormat="1" ht="13.9" customHeight="1">
      <c r="AF3049" s="367"/>
      <c r="AH3049" s="367"/>
    </row>
    <row r="3050" spans="32:34" s="368" customFormat="1" ht="13.9" customHeight="1">
      <c r="AF3050" s="367"/>
      <c r="AH3050" s="367"/>
    </row>
    <row r="3051" spans="32:34" s="368" customFormat="1" ht="13.9" customHeight="1">
      <c r="AF3051" s="367"/>
      <c r="AH3051" s="367"/>
    </row>
    <row r="3052" spans="32:34" s="368" customFormat="1" ht="13.9" customHeight="1">
      <c r="AF3052" s="367"/>
      <c r="AH3052" s="367"/>
    </row>
    <row r="3053" spans="32:34" s="368" customFormat="1" ht="13.9" customHeight="1">
      <c r="AF3053" s="367"/>
      <c r="AH3053" s="367"/>
    </row>
    <row r="3054" spans="32:34" s="368" customFormat="1" ht="13.9" customHeight="1">
      <c r="AF3054" s="367"/>
      <c r="AH3054" s="367"/>
    </row>
    <row r="3055" spans="32:34" s="368" customFormat="1" ht="13.9" customHeight="1">
      <c r="AF3055" s="367"/>
      <c r="AH3055" s="367"/>
    </row>
    <row r="3056" spans="32:34" s="368" customFormat="1" ht="13.9" customHeight="1">
      <c r="AF3056" s="367"/>
      <c r="AH3056" s="367"/>
    </row>
    <row r="3057" spans="32:34" s="368" customFormat="1" ht="13.9" customHeight="1">
      <c r="AF3057" s="367"/>
      <c r="AH3057" s="367"/>
    </row>
    <row r="3058" spans="32:34" s="368" customFormat="1" ht="13.9" customHeight="1">
      <c r="AF3058" s="367"/>
      <c r="AH3058" s="367"/>
    </row>
    <row r="3059" spans="32:34" s="368" customFormat="1" ht="13.9" customHeight="1">
      <c r="AF3059" s="367"/>
      <c r="AH3059" s="367"/>
    </row>
    <row r="3060" spans="32:34" s="368" customFormat="1" ht="13.9" customHeight="1">
      <c r="AF3060" s="367"/>
      <c r="AH3060" s="367"/>
    </row>
    <row r="3061" spans="32:34" s="368" customFormat="1" ht="13.9" customHeight="1">
      <c r="AF3061" s="367"/>
      <c r="AH3061" s="367"/>
    </row>
    <row r="3062" spans="32:34" s="368" customFormat="1" ht="13.9" customHeight="1">
      <c r="AF3062" s="367"/>
      <c r="AH3062" s="367"/>
    </row>
    <row r="3063" spans="32:34" s="368" customFormat="1" ht="13.9" customHeight="1">
      <c r="AF3063" s="367"/>
      <c r="AH3063" s="367"/>
    </row>
    <row r="3064" spans="32:34" s="368" customFormat="1" ht="13.9" customHeight="1">
      <c r="AF3064" s="367"/>
      <c r="AH3064" s="367"/>
    </row>
    <row r="3065" spans="32:34" s="368" customFormat="1" ht="13.9" customHeight="1">
      <c r="AF3065" s="367"/>
      <c r="AH3065" s="367"/>
    </row>
    <row r="3066" spans="32:34" s="368" customFormat="1" ht="13.9" customHeight="1">
      <c r="AF3066" s="367"/>
      <c r="AH3066" s="367"/>
    </row>
    <row r="3067" spans="32:34" s="368" customFormat="1" ht="13.9" customHeight="1">
      <c r="AF3067" s="367"/>
      <c r="AH3067" s="367"/>
    </row>
    <row r="3068" spans="32:34" s="368" customFormat="1" ht="13.9" customHeight="1">
      <c r="AF3068" s="367"/>
      <c r="AH3068" s="367"/>
    </row>
    <row r="3069" spans="32:34" s="368" customFormat="1" ht="13.9" customHeight="1">
      <c r="AF3069" s="367"/>
      <c r="AH3069" s="367"/>
    </row>
    <row r="3070" spans="32:34" s="368" customFormat="1" ht="13.9" customHeight="1">
      <c r="AF3070" s="367"/>
      <c r="AH3070" s="367"/>
    </row>
    <row r="3071" spans="32:34" s="368" customFormat="1" ht="13.9" customHeight="1">
      <c r="AF3071" s="367"/>
      <c r="AH3071" s="367"/>
    </row>
    <row r="3072" spans="32:34" s="368" customFormat="1" ht="13.9" customHeight="1">
      <c r="AF3072" s="367"/>
      <c r="AH3072" s="367"/>
    </row>
    <row r="3073" spans="32:34" s="368" customFormat="1" ht="13.9" customHeight="1">
      <c r="AF3073" s="367"/>
      <c r="AH3073" s="367"/>
    </row>
    <row r="3074" spans="32:34" s="368" customFormat="1" ht="13.9" customHeight="1">
      <c r="AF3074" s="367"/>
      <c r="AH3074" s="367"/>
    </row>
    <row r="3075" spans="32:34" s="368" customFormat="1" ht="13.9" customHeight="1">
      <c r="AF3075" s="367"/>
      <c r="AH3075" s="367"/>
    </row>
    <row r="3076" spans="32:34" s="368" customFormat="1" ht="13.9" customHeight="1">
      <c r="AF3076" s="367"/>
      <c r="AH3076" s="367"/>
    </row>
    <row r="3077" spans="32:34" s="368" customFormat="1" ht="13.9" customHeight="1">
      <c r="AF3077" s="367"/>
      <c r="AH3077" s="367"/>
    </row>
    <row r="3078" spans="32:34" s="368" customFormat="1" ht="13.9" customHeight="1">
      <c r="AF3078" s="367"/>
      <c r="AH3078" s="367"/>
    </row>
    <row r="3079" spans="32:34" s="368" customFormat="1" ht="13.9" customHeight="1">
      <c r="AF3079" s="367"/>
      <c r="AH3079" s="367"/>
    </row>
    <row r="3080" spans="32:34" s="368" customFormat="1" ht="13.9" customHeight="1">
      <c r="AF3080" s="367"/>
      <c r="AH3080" s="367"/>
    </row>
    <row r="3081" spans="32:34" s="368" customFormat="1" ht="13.9" customHeight="1">
      <c r="AF3081" s="367"/>
      <c r="AH3081" s="367"/>
    </row>
    <row r="3082" spans="32:34" s="368" customFormat="1" ht="13.9" customHeight="1">
      <c r="AF3082" s="367"/>
      <c r="AH3082" s="367"/>
    </row>
    <row r="3083" spans="32:34" s="368" customFormat="1" ht="13.9" customHeight="1">
      <c r="AF3083" s="367"/>
      <c r="AH3083" s="367"/>
    </row>
    <row r="3084" spans="32:34" s="368" customFormat="1" ht="13.9" customHeight="1">
      <c r="AF3084" s="367"/>
      <c r="AH3084" s="367"/>
    </row>
    <row r="3085" spans="32:34" s="368" customFormat="1" ht="13.9" customHeight="1">
      <c r="AF3085" s="367"/>
      <c r="AH3085" s="367"/>
    </row>
    <row r="3086" spans="32:34" s="368" customFormat="1" ht="13.9" customHeight="1">
      <c r="AF3086" s="367"/>
      <c r="AH3086" s="367"/>
    </row>
    <row r="3087" spans="32:34" s="368" customFormat="1" ht="13.9" customHeight="1">
      <c r="AF3087" s="367"/>
      <c r="AH3087" s="367"/>
    </row>
    <row r="3088" spans="32:34" s="368" customFormat="1" ht="13.9" customHeight="1">
      <c r="AF3088" s="367"/>
      <c r="AH3088" s="367"/>
    </row>
    <row r="3089" spans="32:34" s="368" customFormat="1" ht="13.9" customHeight="1">
      <c r="AF3089" s="367"/>
      <c r="AH3089" s="367"/>
    </row>
    <row r="3090" spans="32:34" s="368" customFormat="1" ht="13.9" customHeight="1">
      <c r="AF3090" s="367"/>
      <c r="AH3090" s="367"/>
    </row>
    <row r="3091" spans="32:34" s="368" customFormat="1" ht="13.9" customHeight="1">
      <c r="AF3091" s="367"/>
      <c r="AH3091" s="367"/>
    </row>
    <row r="3092" spans="32:34" s="368" customFormat="1" ht="13.9" customHeight="1">
      <c r="AF3092" s="367"/>
      <c r="AH3092" s="367"/>
    </row>
    <row r="3093" spans="32:34" s="368" customFormat="1" ht="13.9" customHeight="1">
      <c r="AF3093" s="367"/>
      <c r="AH3093" s="367"/>
    </row>
    <row r="3094" spans="32:34" s="368" customFormat="1" ht="13.9" customHeight="1">
      <c r="AF3094" s="367"/>
      <c r="AH3094" s="367"/>
    </row>
    <row r="3095" spans="32:34" s="368" customFormat="1" ht="13.9" customHeight="1">
      <c r="AF3095" s="367"/>
      <c r="AH3095" s="367"/>
    </row>
    <row r="3096" spans="32:34" s="368" customFormat="1" ht="13.9" customHeight="1">
      <c r="AF3096" s="367"/>
      <c r="AH3096" s="367"/>
    </row>
    <row r="3097" spans="32:34" s="368" customFormat="1" ht="13.9" customHeight="1">
      <c r="AF3097" s="367"/>
      <c r="AH3097" s="367"/>
    </row>
    <row r="3098" spans="32:34" s="368" customFormat="1" ht="13.9" customHeight="1">
      <c r="AF3098" s="367"/>
      <c r="AH3098" s="367"/>
    </row>
    <row r="3099" spans="32:34" s="368" customFormat="1" ht="13.9" customHeight="1">
      <c r="AF3099" s="367"/>
      <c r="AH3099" s="367"/>
    </row>
    <row r="3100" spans="32:34" s="368" customFormat="1" ht="13.9" customHeight="1">
      <c r="AF3100" s="367"/>
      <c r="AH3100" s="367"/>
    </row>
    <row r="3101" spans="32:34" s="368" customFormat="1" ht="13.9" customHeight="1">
      <c r="AF3101" s="367"/>
      <c r="AH3101" s="367"/>
    </row>
    <row r="3102" spans="32:34" s="368" customFormat="1" ht="13.9" customHeight="1">
      <c r="AF3102" s="367"/>
      <c r="AH3102" s="367"/>
    </row>
    <row r="3103" spans="32:34" s="368" customFormat="1" ht="13.9" customHeight="1">
      <c r="AF3103" s="367"/>
      <c r="AH3103" s="367"/>
    </row>
    <row r="3104" spans="32:34" s="368" customFormat="1" ht="13.9" customHeight="1">
      <c r="AF3104" s="367"/>
      <c r="AH3104" s="367"/>
    </row>
    <row r="3105" spans="32:34" s="368" customFormat="1" ht="13.9" customHeight="1">
      <c r="AF3105" s="367"/>
      <c r="AH3105" s="367"/>
    </row>
    <row r="3106" spans="32:34" s="368" customFormat="1" ht="13.9" customHeight="1">
      <c r="AF3106" s="367"/>
      <c r="AH3106" s="367"/>
    </row>
    <row r="3107" spans="32:34" s="368" customFormat="1" ht="13.9" customHeight="1">
      <c r="AF3107" s="367"/>
      <c r="AH3107" s="367"/>
    </row>
    <row r="3108" spans="32:34" s="368" customFormat="1" ht="13.9" customHeight="1">
      <c r="AF3108" s="367"/>
      <c r="AH3108" s="367"/>
    </row>
    <row r="3109" spans="32:34" s="368" customFormat="1" ht="13.9" customHeight="1">
      <c r="AF3109" s="367"/>
      <c r="AH3109" s="367"/>
    </row>
    <row r="3110" spans="32:34" s="368" customFormat="1" ht="13.9" customHeight="1">
      <c r="AF3110" s="367"/>
      <c r="AH3110" s="367"/>
    </row>
    <row r="3111" spans="32:34" s="368" customFormat="1" ht="13.9" customHeight="1">
      <c r="AF3111" s="367"/>
      <c r="AH3111" s="367"/>
    </row>
    <row r="3112" spans="32:34" s="368" customFormat="1" ht="13.9" customHeight="1">
      <c r="AF3112" s="367"/>
      <c r="AH3112" s="367"/>
    </row>
    <row r="3113" spans="32:34" s="368" customFormat="1" ht="13.9" customHeight="1">
      <c r="AF3113" s="367"/>
      <c r="AH3113" s="367"/>
    </row>
    <row r="3114" spans="32:34" s="368" customFormat="1" ht="13.9" customHeight="1">
      <c r="AF3114" s="367"/>
      <c r="AH3114" s="367"/>
    </row>
    <row r="3115" spans="32:34" s="368" customFormat="1" ht="13.9" customHeight="1">
      <c r="AF3115" s="367"/>
      <c r="AH3115" s="367"/>
    </row>
    <row r="3116" spans="32:34" s="368" customFormat="1" ht="13.9" customHeight="1">
      <c r="AF3116" s="367"/>
      <c r="AH3116" s="367"/>
    </row>
    <row r="3117" spans="32:34" s="368" customFormat="1" ht="13.9" customHeight="1">
      <c r="AF3117" s="367"/>
      <c r="AH3117" s="367"/>
    </row>
    <row r="3118" spans="32:34" s="368" customFormat="1" ht="13.9" customHeight="1">
      <c r="AF3118" s="367"/>
      <c r="AH3118" s="367"/>
    </row>
    <row r="3119" spans="32:34" s="368" customFormat="1" ht="13.9" customHeight="1">
      <c r="AF3119" s="367"/>
      <c r="AH3119" s="367"/>
    </row>
    <row r="3120" spans="32:34" s="368" customFormat="1" ht="13.9" customHeight="1">
      <c r="AF3120" s="367"/>
      <c r="AH3120" s="367"/>
    </row>
    <row r="3121" spans="32:34" s="368" customFormat="1" ht="13.9" customHeight="1">
      <c r="AF3121" s="367"/>
      <c r="AH3121" s="367"/>
    </row>
    <row r="3122" spans="32:34" s="368" customFormat="1" ht="13.9" customHeight="1">
      <c r="AF3122" s="367"/>
      <c r="AH3122" s="367"/>
    </row>
    <row r="3123" spans="32:34" s="368" customFormat="1" ht="13.9" customHeight="1">
      <c r="AF3123" s="367"/>
      <c r="AH3123" s="367"/>
    </row>
    <row r="3124" spans="32:34" s="368" customFormat="1" ht="13.9" customHeight="1">
      <c r="AF3124" s="367"/>
      <c r="AH3124" s="367"/>
    </row>
    <row r="3125" spans="32:34" s="368" customFormat="1" ht="13.9" customHeight="1">
      <c r="AF3125" s="367"/>
      <c r="AH3125" s="367"/>
    </row>
    <row r="3126" spans="32:34" s="368" customFormat="1" ht="13.9" customHeight="1">
      <c r="AF3126" s="367"/>
      <c r="AH3126" s="367"/>
    </row>
    <row r="3127" spans="32:34" s="368" customFormat="1" ht="13.9" customHeight="1">
      <c r="AF3127" s="367"/>
      <c r="AH3127" s="367"/>
    </row>
    <row r="3128" spans="32:34" s="368" customFormat="1" ht="13.9" customHeight="1">
      <c r="AF3128" s="367"/>
      <c r="AH3128" s="367"/>
    </row>
    <row r="3129" spans="32:34" s="368" customFormat="1" ht="13.9" customHeight="1">
      <c r="AF3129" s="367"/>
      <c r="AH3129" s="367"/>
    </row>
    <row r="3130" spans="32:34" s="368" customFormat="1" ht="13.9" customHeight="1">
      <c r="AF3130" s="367"/>
      <c r="AH3130" s="367"/>
    </row>
    <row r="3131" spans="32:34" s="368" customFormat="1" ht="13.9" customHeight="1">
      <c r="AF3131" s="367"/>
      <c r="AH3131" s="367"/>
    </row>
    <row r="3132" spans="32:34" s="368" customFormat="1" ht="13.9" customHeight="1">
      <c r="AF3132" s="367"/>
      <c r="AH3132" s="367"/>
    </row>
    <row r="3133" spans="32:34" s="368" customFormat="1" ht="13.9" customHeight="1">
      <c r="AF3133" s="367"/>
      <c r="AH3133" s="367"/>
    </row>
    <row r="3134" spans="32:34" s="368" customFormat="1" ht="13.9" customHeight="1">
      <c r="AF3134" s="367"/>
      <c r="AH3134" s="367"/>
    </row>
    <row r="3135" spans="32:34" s="368" customFormat="1" ht="13.9" customHeight="1">
      <c r="AF3135" s="367"/>
      <c r="AH3135" s="367"/>
    </row>
    <row r="3136" spans="32:34" s="368" customFormat="1" ht="13.9" customHeight="1">
      <c r="AF3136" s="367"/>
      <c r="AH3136" s="367"/>
    </row>
    <row r="3137" spans="32:34" s="368" customFormat="1" ht="13.9" customHeight="1">
      <c r="AF3137" s="367"/>
      <c r="AH3137" s="367"/>
    </row>
    <row r="3138" spans="32:34" s="368" customFormat="1" ht="13.9" customHeight="1">
      <c r="AF3138" s="367"/>
      <c r="AH3138" s="367"/>
    </row>
    <row r="3139" spans="32:34" s="368" customFormat="1" ht="13.9" customHeight="1">
      <c r="AF3139" s="367"/>
      <c r="AH3139" s="367"/>
    </row>
    <row r="3140" spans="32:34" s="368" customFormat="1" ht="13.9" customHeight="1">
      <c r="AF3140" s="367"/>
      <c r="AH3140" s="367"/>
    </row>
    <row r="3141" spans="32:34" s="368" customFormat="1" ht="13.9" customHeight="1">
      <c r="AF3141" s="367"/>
      <c r="AH3141" s="367"/>
    </row>
    <row r="3142" spans="32:34" s="368" customFormat="1" ht="13.9" customHeight="1">
      <c r="AF3142" s="367"/>
      <c r="AH3142" s="367"/>
    </row>
    <row r="3143" spans="32:34" s="368" customFormat="1" ht="13.9" customHeight="1">
      <c r="AF3143" s="367"/>
      <c r="AH3143" s="367"/>
    </row>
    <row r="3144" spans="32:34" s="368" customFormat="1" ht="13.9" customHeight="1">
      <c r="AF3144" s="367"/>
      <c r="AH3144" s="367"/>
    </row>
    <row r="3145" spans="32:34" s="368" customFormat="1" ht="13.9" customHeight="1">
      <c r="AF3145" s="367"/>
      <c r="AH3145" s="367"/>
    </row>
    <row r="3146" spans="32:34" s="368" customFormat="1" ht="13.9" customHeight="1">
      <c r="AF3146" s="367"/>
      <c r="AH3146" s="367"/>
    </row>
    <row r="3147" spans="32:34" s="368" customFormat="1" ht="13.9" customHeight="1">
      <c r="AF3147" s="367"/>
      <c r="AH3147" s="367"/>
    </row>
    <row r="3148" spans="32:34" s="368" customFormat="1" ht="13.9" customHeight="1">
      <c r="AF3148" s="367"/>
      <c r="AH3148" s="367"/>
    </row>
    <row r="3149" spans="32:34" s="368" customFormat="1" ht="13.9" customHeight="1">
      <c r="AF3149" s="367"/>
      <c r="AH3149" s="367"/>
    </row>
    <row r="3150" spans="32:34" s="368" customFormat="1" ht="13.9" customHeight="1">
      <c r="AF3150" s="367"/>
      <c r="AH3150" s="367"/>
    </row>
    <row r="3151" spans="32:34" s="368" customFormat="1" ht="13.9" customHeight="1">
      <c r="AF3151" s="367"/>
      <c r="AH3151" s="367"/>
    </row>
    <row r="3152" spans="32:34" s="368" customFormat="1" ht="13.9" customHeight="1">
      <c r="AF3152" s="367"/>
      <c r="AH3152" s="367"/>
    </row>
    <row r="3153" spans="32:34" s="368" customFormat="1" ht="13.9" customHeight="1">
      <c r="AF3153" s="367"/>
      <c r="AH3153" s="367"/>
    </row>
    <row r="3154" spans="32:34" s="368" customFormat="1" ht="13.9" customHeight="1">
      <c r="AF3154" s="367"/>
      <c r="AH3154" s="367"/>
    </row>
    <row r="3155" spans="32:34" s="368" customFormat="1" ht="13.9" customHeight="1">
      <c r="AF3155" s="367"/>
      <c r="AH3155" s="367"/>
    </row>
    <row r="3156" spans="32:34" s="368" customFormat="1" ht="13.9" customHeight="1">
      <c r="AF3156" s="367"/>
      <c r="AH3156" s="367"/>
    </row>
    <row r="3157" spans="32:34" s="368" customFormat="1" ht="13.9" customHeight="1">
      <c r="AF3157" s="367"/>
      <c r="AH3157" s="367"/>
    </row>
    <row r="3158" spans="32:34" s="368" customFormat="1" ht="13.9" customHeight="1">
      <c r="AF3158" s="367"/>
      <c r="AH3158" s="367"/>
    </row>
    <row r="3159" spans="32:34" s="368" customFormat="1" ht="13.9" customHeight="1">
      <c r="AF3159" s="367"/>
      <c r="AH3159" s="367"/>
    </row>
    <row r="3160" spans="32:34" s="368" customFormat="1" ht="13.9" customHeight="1">
      <c r="AF3160" s="367"/>
      <c r="AH3160" s="367"/>
    </row>
    <row r="3161" spans="32:34" s="368" customFormat="1" ht="13.9" customHeight="1">
      <c r="AF3161" s="367"/>
      <c r="AH3161" s="367"/>
    </row>
    <row r="3162" spans="32:34" s="368" customFormat="1" ht="13.9" customHeight="1">
      <c r="AF3162" s="367"/>
      <c r="AH3162" s="367"/>
    </row>
    <row r="3163" spans="32:34" s="368" customFormat="1" ht="13.9" customHeight="1">
      <c r="AF3163" s="367"/>
      <c r="AH3163" s="367"/>
    </row>
    <row r="3164" spans="32:34" s="368" customFormat="1" ht="13.9" customHeight="1">
      <c r="AF3164" s="367"/>
      <c r="AH3164" s="367"/>
    </row>
    <row r="3165" spans="32:34" s="368" customFormat="1" ht="13.9" customHeight="1">
      <c r="AF3165" s="367"/>
      <c r="AH3165" s="367"/>
    </row>
    <row r="3166" spans="32:34" s="368" customFormat="1" ht="13.9" customHeight="1">
      <c r="AF3166" s="367"/>
      <c r="AH3166" s="367"/>
    </row>
    <row r="3167" spans="32:34" s="368" customFormat="1" ht="13.9" customHeight="1">
      <c r="AF3167" s="367"/>
      <c r="AH3167" s="367"/>
    </row>
    <row r="3168" spans="32:34" s="368" customFormat="1" ht="13.9" customHeight="1">
      <c r="AF3168" s="367"/>
      <c r="AH3168" s="367"/>
    </row>
    <row r="3169" spans="32:34" s="368" customFormat="1" ht="13.9" customHeight="1">
      <c r="AF3169" s="367"/>
      <c r="AH3169" s="367"/>
    </row>
    <row r="3170" spans="32:34" s="368" customFormat="1" ht="13.9" customHeight="1">
      <c r="AF3170" s="367"/>
      <c r="AH3170" s="367"/>
    </row>
    <row r="3171" spans="32:34" s="368" customFormat="1" ht="13.9" customHeight="1">
      <c r="AF3171" s="367"/>
      <c r="AH3171" s="367"/>
    </row>
    <row r="3172" spans="32:34" s="368" customFormat="1" ht="13.9" customHeight="1">
      <c r="AF3172" s="367"/>
      <c r="AH3172" s="367"/>
    </row>
    <row r="3173" spans="32:34" s="368" customFormat="1" ht="13.9" customHeight="1">
      <c r="AF3173" s="367"/>
      <c r="AH3173" s="367"/>
    </row>
    <row r="3174" spans="32:34" s="368" customFormat="1" ht="13.9" customHeight="1">
      <c r="AF3174" s="367"/>
      <c r="AH3174" s="367"/>
    </row>
    <row r="3175" spans="32:34" s="368" customFormat="1" ht="13.9" customHeight="1">
      <c r="AF3175" s="367"/>
      <c r="AH3175" s="367"/>
    </row>
    <row r="3176" spans="32:34" s="368" customFormat="1" ht="13.9" customHeight="1">
      <c r="AF3176" s="367"/>
      <c r="AH3176" s="367"/>
    </row>
    <row r="3177" spans="32:34" s="368" customFormat="1" ht="13.9" customHeight="1">
      <c r="AF3177" s="367"/>
      <c r="AH3177" s="367"/>
    </row>
    <row r="3178" spans="32:34" s="368" customFormat="1" ht="13.9" customHeight="1">
      <c r="AF3178" s="367"/>
      <c r="AH3178" s="367"/>
    </row>
    <row r="3179" spans="32:34" s="368" customFormat="1" ht="13.9" customHeight="1">
      <c r="AF3179" s="367"/>
      <c r="AH3179" s="367"/>
    </row>
    <row r="3180" spans="32:34" s="368" customFormat="1" ht="13.9" customHeight="1">
      <c r="AF3180" s="367"/>
      <c r="AH3180" s="367"/>
    </row>
    <row r="3181" spans="32:34" s="368" customFormat="1" ht="13.9" customHeight="1">
      <c r="AF3181" s="367"/>
      <c r="AH3181" s="367"/>
    </row>
    <row r="3182" spans="32:34" s="368" customFormat="1" ht="13.9" customHeight="1">
      <c r="AF3182" s="367"/>
      <c r="AH3182" s="367"/>
    </row>
    <row r="3183" spans="32:34" s="368" customFormat="1" ht="13.9" customHeight="1">
      <c r="AF3183" s="367"/>
      <c r="AH3183" s="367"/>
    </row>
    <row r="3184" spans="32:34" s="368" customFormat="1" ht="13.9" customHeight="1">
      <c r="AF3184" s="367"/>
      <c r="AH3184" s="367"/>
    </row>
    <row r="3185" spans="32:34" s="368" customFormat="1" ht="13.9" customHeight="1">
      <c r="AF3185" s="367"/>
      <c r="AH3185" s="367"/>
    </row>
    <row r="3186" spans="32:34" s="368" customFormat="1" ht="13.9" customHeight="1">
      <c r="AF3186" s="367"/>
      <c r="AH3186" s="367"/>
    </row>
    <row r="3187" spans="32:34" s="368" customFormat="1" ht="13.9" customHeight="1">
      <c r="AF3187" s="367"/>
      <c r="AH3187" s="367"/>
    </row>
    <row r="3188" spans="32:34" s="368" customFormat="1" ht="13.9" customHeight="1">
      <c r="AF3188" s="367"/>
      <c r="AH3188" s="367"/>
    </row>
    <row r="3189" spans="32:34" s="368" customFormat="1" ht="13.9" customHeight="1">
      <c r="AF3189" s="367"/>
      <c r="AH3189" s="367"/>
    </row>
    <row r="3190" spans="32:34" s="368" customFormat="1" ht="13.9" customHeight="1">
      <c r="AF3190" s="367"/>
      <c r="AH3190" s="367"/>
    </row>
    <row r="3191" spans="32:34" s="368" customFormat="1" ht="13.9" customHeight="1">
      <c r="AF3191" s="367"/>
      <c r="AH3191" s="367"/>
    </row>
    <row r="3192" spans="32:34" s="368" customFormat="1" ht="13.9" customHeight="1">
      <c r="AF3192" s="367"/>
      <c r="AH3192" s="367"/>
    </row>
    <row r="3193" spans="32:34" s="368" customFormat="1" ht="13.9" customHeight="1">
      <c r="AF3193" s="367"/>
      <c r="AH3193" s="367"/>
    </row>
    <row r="3194" spans="32:34" s="368" customFormat="1" ht="13.9" customHeight="1">
      <c r="AF3194" s="367"/>
      <c r="AH3194" s="367"/>
    </row>
    <row r="3195" spans="32:34" s="368" customFormat="1" ht="13.9" customHeight="1">
      <c r="AF3195" s="367"/>
      <c r="AH3195" s="367"/>
    </row>
    <row r="3196" spans="32:34" s="368" customFormat="1" ht="13.9" customHeight="1">
      <c r="AF3196" s="367"/>
      <c r="AH3196" s="367"/>
    </row>
    <row r="3197" spans="32:34" s="368" customFormat="1" ht="13.9" customHeight="1">
      <c r="AF3197" s="367"/>
      <c r="AH3197" s="367"/>
    </row>
    <row r="3198" spans="32:34" s="368" customFormat="1" ht="13.9" customHeight="1">
      <c r="AF3198" s="367"/>
      <c r="AH3198" s="367"/>
    </row>
    <row r="3199" spans="32:34" s="368" customFormat="1" ht="13.9" customHeight="1">
      <c r="AF3199" s="367"/>
      <c r="AH3199" s="367"/>
    </row>
    <row r="3200" spans="32:34" s="368" customFormat="1" ht="13.9" customHeight="1">
      <c r="AF3200" s="367"/>
      <c r="AH3200" s="367"/>
    </row>
    <row r="3201" spans="32:34" s="368" customFormat="1" ht="13.9" customHeight="1">
      <c r="AF3201" s="367"/>
      <c r="AH3201" s="367"/>
    </row>
    <row r="3202" spans="32:34" s="368" customFormat="1" ht="13.9" customHeight="1">
      <c r="AF3202" s="367"/>
      <c r="AH3202" s="367"/>
    </row>
    <row r="3203" spans="32:34" s="368" customFormat="1" ht="13.9" customHeight="1">
      <c r="AF3203" s="367"/>
      <c r="AH3203" s="367"/>
    </row>
    <row r="3204" spans="32:34" s="368" customFormat="1" ht="13.9" customHeight="1">
      <c r="AF3204" s="367"/>
      <c r="AH3204" s="367"/>
    </row>
    <row r="3205" spans="32:34" s="368" customFormat="1" ht="13.9" customHeight="1">
      <c r="AF3205" s="367"/>
      <c r="AH3205" s="367"/>
    </row>
    <row r="3206" spans="32:34" s="368" customFormat="1" ht="13.9" customHeight="1">
      <c r="AF3206" s="367"/>
      <c r="AH3206" s="367"/>
    </row>
    <row r="3207" spans="32:34" s="368" customFormat="1" ht="13.9" customHeight="1">
      <c r="AF3207" s="367"/>
      <c r="AH3207" s="367"/>
    </row>
    <row r="3208" spans="32:34" s="368" customFormat="1" ht="13.9" customHeight="1">
      <c r="AF3208" s="367"/>
      <c r="AH3208" s="367"/>
    </row>
    <row r="3209" spans="32:34" s="368" customFormat="1" ht="13.9" customHeight="1">
      <c r="AF3209" s="367"/>
      <c r="AH3209" s="367"/>
    </row>
    <row r="3210" spans="32:34" s="368" customFormat="1" ht="13.9" customHeight="1">
      <c r="AF3210" s="367"/>
      <c r="AH3210" s="367"/>
    </row>
    <row r="3211" spans="32:34" s="368" customFormat="1" ht="13.9" customHeight="1">
      <c r="AF3211" s="367"/>
      <c r="AH3211" s="367"/>
    </row>
    <row r="3212" spans="32:34" s="368" customFormat="1" ht="13.9" customHeight="1">
      <c r="AF3212" s="367"/>
      <c r="AH3212" s="367"/>
    </row>
    <row r="3213" spans="32:34" s="368" customFormat="1" ht="13.9" customHeight="1">
      <c r="AF3213" s="367"/>
      <c r="AH3213" s="367"/>
    </row>
    <row r="3214" spans="32:34" s="368" customFormat="1" ht="13.9" customHeight="1">
      <c r="AF3214" s="367"/>
      <c r="AH3214" s="367"/>
    </row>
    <row r="3215" spans="32:34" s="368" customFormat="1" ht="13.9" customHeight="1">
      <c r="AF3215" s="367"/>
      <c r="AH3215" s="367"/>
    </row>
    <row r="3216" spans="32:34" s="368" customFormat="1" ht="13.9" customHeight="1">
      <c r="AF3216" s="367"/>
      <c r="AH3216" s="367"/>
    </row>
    <row r="3217" spans="32:34" s="368" customFormat="1" ht="13.9" customHeight="1">
      <c r="AF3217" s="367"/>
      <c r="AH3217" s="367"/>
    </row>
    <row r="3218" spans="32:34" s="368" customFormat="1" ht="13.9" customHeight="1">
      <c r="AF3218" s="367"/>
      <c r="AH3218" s="367"/>
    </row>
    <row r="3219" spans="32:34" s="368" customFormat="1" ht="13.9" customHeight="1">
      <c r="AF3219" s="367"/>
      <c r="AH3219" s="367"/>
    </row>
    <row r="3220" spans="32:34" s="368" customFormat="1" ht="13.9" customHeight="1">
      <c r="AF3220" s="367"/>
      <c r="AH3220" s="367"/>
    </row>
    <row r="3221" spans="32:34" s="368" customFormat="1" ht="13.9" customHeight="1">
      <c r="AF3221" s="367"/>
      <c r="AH3221" s="367"/>
    </row>
    <row r="3222" spans="32:34" s="368" customFormat="1" ht="13.9" customHeight="1">
      <c r="AF3222" s="367"/>
      <c r="AH3222" s="367"/>
    </row>
    <row r="3223" spans="32:34" s="368" customFormat="1" ht="13.9" customHeight="1">
      <c r="AF3223" s="367"/>
      <c r="AH3223" s="367"/>
    </row>
    <row r="3224" spans="32:34" s="368" customFormat="1" ht="13.9" customHeight="1">
      <c r="AF3224" s="367"/>
      <c r="AH3224" s="367"/>
    </row>
    <row r="3225" spans="32:34" s="368" customFormat="1" ht="13.9" customHeight="1">
      <c r="AF3225" s="367"/>
      <c r="AH3225" s="367"/>
    </row>
    <row r="3226" spans="32:34" s="368" customFormat="1" ht="13.9" customHeight="1">
      <c r="AF3226" s="367"/>
      <c r="AH3226" s="367"/>
    </row>
    <row r="3227" spans="32:34" s="368" customFormat="1" ht="13.9" customHeight="1">
      <c r="AF3227" s="367"/>
      <c r="AH3227" s="367"/>
    </row>
    <row r="3228" spans="32:34" s="368" customFormat="1" ht="13.9" customHeight="1">
      <c r="AF3228" s="367"/>
      <c r="AH3228" s="367"/>
    </row>
    <row r="3229" spans="32:34" s="368" customFormat="1" ht="13.9" customHeight="1">
      <c r="AF3229" s="367"/>
      <c r="AH3229" s="367"/>
    </row>
    <row r="3230" spans="32:34" s="368" customFormat="1" ht="13.9" customHeight="1">
      <c r="AF3230" s="367"/>
      <c r="AH3230" s="367"/>
    </row>
    <row r="3231" spans="32:34" s="368" customFormat="1" ht="13.9" customHeight="1">
      <c r="AF3231" s="367"/>
      <c r="AH3231" s="367"/>
    </row>
    <row r="3232" spans="32:34" s="368" customFormat="1" ht="13.9" customHeight="1">
      <c r="AF3232" s="367"/>
      <c r="AH3232" s="367"/>
    </row>
    <row r="3233" spans="32:34" s="368" customFormat="1" ht="13.9" customHeight="1">
      <c r="AF3233" s="367"/>
      <c r="AH3233" s="367"/>
    </row>
    <row r="3234" spans="32:34" s="368" customFormat="1" ht="13.9" customHeight="1">
      <c r="AF3234" s="367"/>
      <c r="AH3234" s="367"/>
    </row>
    <row r="3235" spans="32:34" s="368" customFormat="1" ht="13.9" customHeight="1">
      <c r="AF3235" s="367"/>
      <c r="AH3235" s="367"/>
    </row>
    <row r="3236" spans="32:34" s="368" customFormat="1" ht="13.9" customHeight="1">
      <c r="AF3236" s="367"/>
      <c r="AH3236" s="367"/>
    </row>
    <row r="3237" spans="32:34" s="368" customFormat="1" ht="13.9" customHeight="1">
      <c r="AF3237" s="367"/>
      <c r="AH3237" s="367"/>
    </row>
    <row r="3238" spans="32:34" s="368" customFormat="1" ht="13.9" customHeight="1">
      <c r="AF3238" s="367"/>
      <c r="AH3238" s="367"/>
    </row>
    <row r="3239" spans="32:34" s="368" customFormat="1" ht="13.9" customHeight="1">
      <c r="AF3239" s="367"/>
      <c r="AH3239" s="367"/>
    </row>
    <row r="3240" spans="32:34" s="368" customFormat="1" ht="13.9" customHeight="1">
      <c r="AF3240" s="367"/>
      <c r="AH3240" s="367"/>
    </row>
    <row r="3241" spans="32:34" s="368" customFormat="1" ht="13.9" customHeight="1">
      <c r="AF3241" s="367"/>
      <c r="AH3241" s="367"/>
    </row>
    <row r="3242" spans="32:34" s="368" customFormat="1" ht="13.9" customHeight="1">
      <c r="AF3242" s="367"/>
      <c r="AH3242" s="367"/>
    </row>
    <row r="3243" spans="32:34" s="368" customFormat="1" ht="13.9" customHeight="1">
      <c r="AF3243" s="367"/>
      <c r="AH3243" s="367"/>
    </row>
    <row r="3244" spans="32:34" s="368" customFormat="1" ht="13.9" customHeight="1">
      <c r="AF3244" s="367"/>
      <c r="AH3244" s="367"/>
    </row>
    <row r="3245" spans="32:34" s="368" customFormat="1" ht="13.9" customHeight="1">
      <c r="AF3245" s="367"/>
      <c r="AH3245" s="367"/>
    </row>
    <row r="3246" spans="32:34" s="368" customFormat="1" ht="13.9" customHeight="1">
      <c r="AF3246" s="367"/>
      <c r="AH3246" s="367"/>
    </row>
    <row r="3247" spans="32:34" s="368" customFormat="1" ht="13.9" customHeight="1">
      <c r="AF3247" s="367"/>
      <c r="AH3247" s="367"/>
    </row>
    <row r="3248" spans="32:34" s="368" customFormat="1" ht="13.9" customHeight="1">
      <c r="AF3248" s="367"/>
      <c r="AH3248" s="367"/>
    </row>
    <row r="3249" spans="32:34" s="368" customFormat="1" ht="13.9" customHeight="1">
      <c r="AF3249" s="367"/>
      <c r="AH3249" s="367"/>
    </row>
    <row r="3250" spans="32:34" s="368" customFormat="1" ht="13.9" customHeight="1">
      <c r="AF3250" s="367"/>
      <c r="AH3250" s="367"/>
    </row>
    <row r="3251" spans="32:34" s="368" customFormat="1" ht="13.9" customHeight="1">
      <c r="AF3251" s="367"/>
      <c r="AH3251" s="367"/>
    </row>
    <row r="3252" spans="32:34" s="368" customFormat="1" ht="13.9" customHeight="1">
      <c r="AF3252" s="367"/>
      <c r="AH3252" s="367"/>
    </row>
    <row r="3253" spans="32:34" s="368" customFormat="1" ht="13.9" customHeight="1">
      <c r="AF3253" s="367"/>
      <c r="AH3253" s="367"/>
    </row>
    <row r="3254" spans="32:34" s="368" customFormat="1" ht="13.9" customHeight="1">
      <c r="AF3254" s="367"/>
      <c r="AH3254" s="367"/>
    </row>
    <row r="3255" spans="32:34" s="368" customFormat="1" ht="13.9" customHeight="1">
      <c r="AF3255" s="367"/>
      <c r="AH3255" s="367"/>
    </row>
    <row r="3256" spans="32:34" s="368" customFormat="1" ht="13.9" customHeight="1">
      <c r="AF3256" s="367"/>
      <c r="AH3256" s="367"/>
    </row>
    <row r="3257" spans="32:34" s="368" customFormat="1" ht="13.9" customHeight="1">
      <c r="AF3257" s="367"/>
      <c r="AH3257" s="367"/>
    </row>
    <row r="3258" spans="32:34" s="368" customFormat="1" ht="13.9" customHeight="1">
      <c r="AF3258" s="367"/>
      <c r="AH3258" s="367"/>
    </row>
    <row r="3259" spans="32:34" s="368" customFormat="1" ht="13.9" customHeight="1">
      <c r="AF3259" s="367"/>
      <c r="AH3259" s="367"/>
    </row>
    <row r="3260" spans="32:34" s="368" customFormat="1" ht="13.9" customHeight="1">
      <c r="AF3260" s="367"/>
      <c r="AH3260" s="367"/>
    </row>
    <row r="3261" spans="32:34" s="368" customFormat="1" ht="13.9" customHeight="1">
      <c r="AF3261" s="367"/>
      <c r="AH3261" s="367"/>
    </row>
    <row r="3262" spans="32:34" s="368" customFormat="1" ht="13.9" customHeight="1">
      <c r="AF3262" s="367"/>
      <c r="AH3262" s="367"/>
    </row>
    <row r="3263" spans="32:34" s="368" customFormat="1" ht="13.9" customHeight="1">
      <c r="AF3263" s="367"/>
      <c r="AH3263" s="367"/>
    </row>
    <row r="3264" spans="32:34" s="368" customFormat="1" ht="13.9" customHeight="1">
      <c r="AF3264" s="367"/>
      <c r="AH3264" s="367"/>
    </row>
    <row r="3265" spans="32:34" s="368" customFormat="1" ht="13.9" customHeight="1">
      <c r="AF3265" s="367"/>
      <c r="AH3265" s="367"/>
    </row>
    <row r="3266" spans="32:34" s="368" customFormat="1" ht="13.9" customHeight="1">
      <c r="AF3266" s="367"/>
      <c r="AH3266" s="367"/>
    </row>
    <row r="3267" spans="32:34" s="368" customFormat="1" ht="13.9" customHeight="1">
      <c r="AF3267" s="367"/>
      <c r="AH3267" s="367"/>
    </row>
    <row r="3268" spans="32:34" s="368" customFormat="1" ht="13.9" customHeight="1">
      <c r="AF3268" s="367"/>
      <c r="AH3268" s="367"/>
    </row>
    <row r="3269" spans="32:34" s="368" customFormat="1" ht="13.9" customHeight="1">
      <c r="AF3269" s="367"/>
      <c r="AH3269" s="367"/>
    </row>
    <row r="3270" spans="32:34" s="368" customFormat="1" ht="13.9" customHeight="1">
      <c r="AF3270" s="367"/>
      <c r="AH3270" s="367"/>
    </row>
    <row r="3271" spans="32:34" s="368" customFormat="1" ht="13.9" customHeight="1">
      <c r="AF3271" s="367"/>
      <c r="AH3271" s="367"/>
    </row>
    <row r="3272" spans="32:34" s="368" customFormat="1" ht="13.9" customHeight="1">
      <c r="AF3272" s="367"/>
      <c r="AH3272" s="367"/>
    </row>
    <row r="3273" spans="32:34" s="368" customFormat="1" ht="13.9" customHeight="1">
      <c r="AF3273" s="367"/>
      <c r="AH3273" s="367"/>
    </row>
    <row r="3274" spans="32:34" s="368" customFormat="1" ht="13.9" customHeight="1">
      <c r="AF3274" s="367"/>
      <c r="AH3274" s="367"/>
    </row>
    <row r="3275" spans="32:34" s="368" customFormat="1" ht="13.9" customHeight="1">
      <c r="AF3275" s="367"/>
      <c r="AH3275" s="367"/>
    </row>
    <row r="3276" spans="32:34" s="368" customFormat="1" ht="13.9" customHeight="1">
      <c r="AF3276" s="367"/>
      <c r="AH3276" s="367"/>
    </row>
    <row r="3277" spans="32:34" s="368" customFormat="1" ht="13.9" customHeight="1">
      <c r="AF3277" s="367"/>
      <c r="AH3277" s="367"/>
    </row>
    <row r="3278" spans="32:34" s="368" customFormat="1" ht="13.9" customHeight="1">
      <c r="AF3278" s="367"/>
      <c r="AH3278" s="367"/>
    </row>
    <row r="3279" spans="32:34" s="368" customFormat="1" ht="13.9" customHeight="1">
      <c r="AF3279" s="367"/>
      <c r="AH3279" s="367"/>
    </row>
    <row r="3280" spans="32:34" s="368" customFormat="1" ht="13.9" customHeight="1">
      <c r="AF3280" s="367"/>
      <c r="AH3280" s="367"/>
    </row>
    <row r="3281" spans="32:34" s="368" customFormat="1" ht="13.9" customHeight="1">
      <c r="AF3281" s="367"/>
      <c r="AH3281" s="367"/>
    </row>
    <row r="3282" spans="32:34" s="368" customFormat="1" ht="13.9" customHeight="1">
      <c r="AF3282" s="367"/>
      <c r="AH3282" s="367"/>
    </row>
    <row r="3283" spans="32:34" s="368" customFormat="1" ht="13.9" customHeight="1">
      <c r="AF3283" s="367"/>
      <c r="AH3283" s="367"/>
    </row>
    <row r="3284" spans="32:34" s="368" customFormat="1" ht="13.9" customHeight="1">
      <c r="AF3284" s="367"/>
      <c r="AH3284" s="367"/>
    </row>
    <row r="3285" spans="32:34" s="368" customFormat="1" ht="13.9" customHeight="1">
      <c r="AF3285" s="367"/>
      <c r="AH3285" s="367"/>
    </row>
    <row r="3286" spans="32:34" s="368" customFormat="1" ht="13.9" customHeight="1">
      <c r="AF3286" s="367"/>
      <c r="AH3286" s="367"/>
    </row>
    <row r="3287" spans="32:34" s="368" customFormat="1" ht="13.9" customHeight="1">
      <c r="AF3287" s="367"/>
      <c r="AH3287" s="367"/>
    </row>
    <row r="3288" spans="32:34" s="368" customFormat="1" ht="13.9" customHeight="1">
      <c r="AF3288" s="367"/>
      <c r="AH3288" s="367"/>
    </row>
    <row r="3289" spans="32:34" s="368" customFormat="1" ht="13.9" customHeight="1">
      <c r="AF3289" s="367"/>
      <c r="AH3289" s="367"/>
    </row>
    <row r="3290" spans="32:34" s="368" customFormat="1" ht="13.9" customHeight="1">
      <c r="AF3290" s="367"/>
      <c r="AH3290" s="367"/>
    </row>
    <row r="3291" spans="32:34" s="368" customFormat="1" ht="13.9" customHeight="1">
      <c r="AF3291" s="367"/>
      <c r="AH3291" s="367"/>
    </row>
    <row r="3292" spans="32:34" s="368" customFormat="1" ht="13.9" customHeight="1">
      <c r="AF3292" s="367"/>
      <c r="AH3292" s="367"/>
    </row>
    <row r="3293" spans="32:34" s="368" customFormat="1" ht="13.9" customHeight="1">
      <c r="AF3293" s="367"/>
      <c r="AH3293" s="367"/>
    </row>
    <row r="3294" spans="32:34" s="368" customFormat="1" ht="13.9" customHeight="1">
      <c r="AF3294" s="367"/>
      <c r="AH3294" s="367"/>
    </row>
    <row r="3295" spans="32:34" s="368" customFormat="1" ht="13.9" customHeight="1">
      <c r="AF3295" s="367"/>
      <c r="AH3295" s="367"/>
    </row>
    <row r="3296" spans="32:34" s="368" customFormat="1" ht="13.9" customHeight="1">
      <c r="AF3296" s="367"/>
      <c r="AH3296" s="367"/>
    </row>
    <row r="3297" spans="32:34" s="368" customFormat="1" ht="13.9" customHeight="1">
      <c r="AF3297" s="367"/>
      <c r="AH3297" s="367"/>
    </row>
    <row r="3298" spans="32:34" s="368" customFormat="1" ht="13.9" customHeight="1">
      <c r="AF3298" s="367"/>
      <c r="AH3298" s="367"/>
    </row>
    <row r="3299" spans="32:34" s="368" customFormat="1" ht="13.9" customHeight="1">
      <c r="AF3299" s="367"/>
      <c r="AH3299" s="367"/>
    </row>
    <row r="3300" spans="32:34" s="368" customFormat="1" ht="13.9" customHeight="1">
      <c r="AF3300" s="367"/>
      <c r="AH3300" s="367"/>
    </row>
    <row r="3301" spans="32:34" s="368" customFormat="1" ht="13.9" customHeight="1">
      <c r="AF3301" s="367"/>
      <c r="AH3301" s="367"/>
    </row>
    <row r="3302" spans="32:34" s="368" customFormat="1" ht="13.9" customHeight="1">
      <c r="AF3302" s="367"/>
      <c r="AH3302" s="367"/>
    </row>
    <row r="3303" spans="32:34" s="368" customFormat="1" ht="13.9" customHeight="1">
      <c r="AF3303" s="367"/>
      <c r="AH3303" s="367"/>
    </row>
    <row r="3304" spans="32:34" s="368" customFormat="1" ht="13.9" customHeight="1">
      <c r="AF3304" s="367"/>
      <c r="AH3304" s="367"/>
    </row>
    <row r="3305" spans="32:34" s="368" customFormat="1" ht="13.9" customHeight="1">
      <c r="AF3305" s="367"/>
      <c r="AH3305" s="367"/>
    </row>
    <row r="3306" spans="32:34" s="368" customFormat="1" ht="13.9" customHeight="1">
      <c r="AF3306" s="367"/>
      <c r="AH3306" s="367"/>
    </row>
    <row r="3307" spans="32:34" s="368" customFormat="1" ht="13.9" customHeight="1">
      <c r="AF3307" s="367"/>
      <c r="AH3307" s="367"/>
    </row>
    <row r="3308" spans="32:34" s="368" customFormat="1" ht="13.9" customHeight="1">
      <c r="AF3308" s="367"/>
      <c r="AH3308" s="367"/>
    </row>
    <row r="3309" spans="32:34" s="368" customFormat="1" ht="13.9" customHeight="1">
      <c r="AF3309" s="367"/>
      <c r="AH3309" s="367"/>
    </row>
    <row r="3310" spans="32:34" s="368" customFormat="1" ht="13.9" customHeight="1">
      <c r="AF3310" s="367"/>
      <c r="AH3310" s="367"/>
    </row>
    <row r="3311" spans="32:34" s="368" customFormat="1" ht="13.9" customHeight="1">
      <c r="AF3311" s="367"/>
      <c r="AH3311" s="367"/>
    </row>
    <row r="3312" spans="32:34" s="368" customFormat="1" ht="13.9" customHeight="1">
      <c r="AF3312" s="367"/>
      <c r="AH3312" s="367"/>
    </row>
    <row r="3313" spans="32:34" s="368" customFormat="1" ht="13.9" customHeight="1">
      <c r="AF3313" s="367"/>
      <c r="AH3313" s="367"/>
    </row>
    <row r="3314" spans="32:34" s="368" customFormat="1" ht="13.9" customHeight="1">
      <c r="AF3314" s="367"/>
      <c r="AH3314" s="367"/>
    </row>
    <row r="3315" spans="32:34" s="368" customFormat="1" ht="13.9" customHeight="1">
      <c r="AF3315" s="367"/>
      <c r="AH3315" s="367"/>
    </row>
    <row r="3316" spans="32:34" s="368" customFormat="1" ht="13.9" customHeight="1">
      <c r="AF3316" s="367"/>
      <c r="AH3316" s="367"/>
    </row>
    <row r="3317" spans="32:34" s="368" customFormat="1" ht="13.9" customHeight="1">
      <c r="AF3317" s="367"/>
      <c r="AH3317" s="367"/>
    </row>
    <row r="3318" spans="32:34" s="368" customFormat="1" ht="13.9" customHeight="1">
      <c r="AF3318" s="367"/>
      <c r="AH3318" s="367"/>
    </row>
    <row r="3319" spans="32:34" s="368" customFormat="1" ht="13.9" customHeight="1">
      <c r="AF3319" s="367"/>
      <c r="AH3319" s="367"/>
    </row>
    <row r="3320" spans="32:34" s="368" customFormat="1" ht="13.9" customHeight="1">
      <c r="AF3320" s="367"/>
      <c r="AH3320" s="367"/>
    </row>
    <row r="3321" spans="32:34" s="368" customFormat="1" ht="13.9" customHeight="1">
      <c r="AF3321" s="367"/>
      <c r="AH3321" s="367"/>
    </row>
    <row r="3322" spans="32:34" s="368" customFormat="1" ht="13.9" customHeight="1">
      <c r="AF3322" s="367"/>
      <c r="AH3322" s="367"/>
    </row>
    <row r="3323" spans="32:34" s="368" customFormat="1" ht="13.9" customHeight="1">
      <c r="AF3323" s="367"/>
      <c r="AH3323" s="367"/>
    </row>
    <row r="3324" spans="32:34" s="368" customFormat="1" ht="13.9" customHeight="1">
      <c r="AF3324" s="367"/>
      <c r="AH3324" s="367"/>
    </row>
    <row r="3325" spans="32:34" s="368" customFormat="1" ht="13.9" customHeight="1">
      <c r="AF3325" s="367"/>
      <c r="AH3325" s="367"/>
    </row>
    <row r="3326" spans="32:34" s="368" customFormat="1" ht="13.9" customHeight="1">
      <c r="AF3326" s="367"/>
      <c r="AH3326" s="367"/>
    </row>
    <row r="3327" spans="32:34" s="368" customFormat="1" ht="13.9" customHeight="1">
      <c r="AF3327" s="367"/>
      <c r="AH3327" s="367"/>
    </row>
    <row r="3328" spans="32:34" s="368" customFormat="1" ht="13.9" customHeight="1">
      <c r="AF3328" s="367"/>
      <c r="AH3328" s="367"/>
    </row>
    <row r="3329" spans="32:34" s="368" customFormat="1" ht="13.9" customHeight="1">
      <c r="AF3329" s="367"/>
      <c r="AH3329" s="367"/>
    </row>
    <row r="3330" spans="32:34" s="368" customFormat="1" ht="13.9" customHeight="1">
      <c r="AF3330" s="367"/>
      <c r="AH3330" s="367"/>
    </row>
    <row r="3331" spans="32:34" s="368" customFormat="1" ht="13.9" customHeight="1">
      <c r="AF3331" s="367"/>
      <c r="AH3331" s="367"/>
    </row>
    <row r="3332" spans="32:34" s="368" customFormat="1" ht="13.9" customHeight="1">
      <c r="AF3332" s="367"/>
      <c r="AH3332" s="367"/>
    </row>
    <row r="3333" spans="32:34" s="368" customFormat="1" ht="13.9" customHeight="1">
      <c r="AF3333" s="367"/>
      <c r="AH3333" s="367"/>
    </row>
    <row r="3334" spans="32:34" s="368" customFormat="1" ht="13.9" customHeight="1">
      <c r="AF3334" s="367"/>
      <c r="AH3334" s="367"/>
    </row>
    <row r="3335" spans="32:34" s="368" customFormat="1" ht="13.9" customHeight="1">
      <c r="AF3335" s="367"/>
      <c r="AH3335" s="367"/>
    </row>
    <row r="3336" spans="32:34" s="368" customFormat="1" ht="13.9" customHeight="1">
      <c r="AF3336" s="367"/>
      <c r="AH3336" s="367"/>
    </row>
    <row r="3337" spans="32:34" s="368" customFormat="1" ht="13.9" customHeight="1">
      <c r="AF3337" s="367"/>
      <c r="AH3337" s="367"/>
    </row>
    <row r="3338" spans="32:34" s="368" customFormat="1" ht="13.9" customHeight="1">
      <c r="AF3338" s="367"/>
      <c r="AH3338" s="367"/>
    </row>
    <row r="3339" spans="32:34" s="368" customFormat="1" ht="13.9" customHeight="1">
      <c r="AF3339" s="367"/>
      <c r="AH3339" s="367"/>
    </row>
    <row r="3340" spans="32:34" s="368" customFormat="1" ht="13.9" customHeight="1">
      <c r="AF3340" s="367"/>
      <c r="AH3340" s="367"/>
    </row>
    <row r="3341" spans="32:34" s="368" customFormat="1" ht="13.9" customHeight="1">
      <c r="AF3341" s="367"/>
      <c r="AH3341" s="367"/>
    </row>
    <row r="3342" spans="32:34" s="368" customFormat="1" ht="13.9" customHeight="1">
      <c r="AF3342" s="367"/>
      <c r="AH3342" s="367"/>
    </row>
    <row r="3343" spans="32:34" s="368" customFormat="1" ht="13.9" customHeight="1">
      <c r="AF3343" s="367"/>
      <c r="AH3343" s="367"/>
    </row>
    <row r="3344" spans="32:34" s="368" customFormat="1" ht="13.9" customHeight="1">
      <c r="AF3344" s="367"/>
      <c r="AH3344" s="367"/>
    </row>
    <row r="3345" spans="32:34" s="368" customFormat="1" ht="13.9" customHeight="1">
      <c r="AF3345" s="367"/>
      <c r="AH3345" s="367"/>
    </row>
    <row r="3346" spans="32:34" s="368" customFormat="1" ht="13.9" customHeight="1">
      <c r="AF3346" s="367"/>
      <c r="AH3346" s="367"/>
    </row>
    <row r="3347" spans="32:34" s="368" customFormat="1" ht="13.9" customHeight="1">
      <c r="AF3347" s="367"/>
      <c r="AH3347" s="367"/>
    </row>
    <row r="3348" spans="32:34" s="368" customFormat="1" ht="13.9" customHeight="1">
      <c r="AF3348" s="367"/>
      <c r="AH3348" s="367"/>
    </row>
    <row r="3349" spans="32:34" s="368" customFormat="1" ht="13.9" customHeight="1">
      <c r="AF3349" s="367"/>
      <c r="AH3349" s="367"/>
    </row>
    <row r="3350" spans="32:34" s="368" customFormat="1" ht="13.9" customHeight="1">
      <c r="AF3350" s="367"/>
      <c r="AH3350" s="367"/>
    </row>
    <row r="3351" spans="32:34" s="368" customFormat="1" ht="13.9" customHeight="1">
      <c r="AF3351" s="367"/>
      <c r="AH3351" s="367"/>
    </row>
    <row r="3352" spans="32:34" s="368" customFormat="1" ht="13.9" customHeight="1">
      <c r="AF3352" s="367"/>
      <c r="AH3352" s="367"/>
    </row>
    <row r="3353" spans="32:34" s="368" customFormat="1" ht="13.9" customHeight="1">
      <c r="AF3353" s="367"/>
      <c r="AH3353" s="367"/>
    </row>
    <row r="3354" spans="32:34" s="368" customFormat="1" ht="13.9" customHeight="1">
      <c r="AF3354" s="367"/>
      <c r="AH3354" s="367"/>
    </row>
    <row r="3355" spans="32:34" s="368" customFormat="1" ht="13.9" customHeight="1">
      <c r="AF3355" s="367"/>
      <c r="AH3355" s="367"/>
    </row>
    <row r="3356" spans="32:34" s="368" customFormat="1" ht="13.9" customHeight="1">
      <c r="AF3356" s="367"/>
      <c r="AH3356" s="367"/>
    </row>
    <row r="3357" spans="32:34" s="368" customFormat="1" ht="13.9" customHeight="1">
      <c r="AF3357" s="367"/>
      <c r="AH3357" s="367"/>
    </row>
    <row r="3358" spans="32:34" s="368" customFormat="1" ht="13.9" customHeight="1">
      <c r="AF3358" s="367"/>
      <c r="AH3358" s="367"/>
    </row>
    <row r="3359" spans="32:34" s="368" customFormat="1" ht="13.9" customHeight="1">
      <c r="AF3359" s="367"/>
      <c r="AH3359" s="367"/>
    </row>
    <row r="3360" spans="32:34" s="368" customFormat="1" ht="13.9" customHeight="1">
      <c r="AF3360" s="367"/>
      <c r="AH3360" s="367"/>
    </row>
    <row r="3361" spans="32:34" s="368" customFormat="1" ht="13.9" customHeight="1">
      <c r="AF3361" s="367"/>
      <c r="AH3361" s="367"/>
    </row>
    <row r="3362" spans="32:34" s="368" customFormat="1" ht="13.9" customHeight="1">
      <c r="AF3362" s="367"/>
      <c r="AH3362" s="367"/>
    </row>
    <row r="3363" spans="32:34" s="368" customFormat="1" ht="13.9" customHeight="1">
      <c r="AF3363" s="367"/>
      <c r="AH3363" s="367"/>
    </row>
    <row r="3364" spans="32:34" s="368" customFormat="1" ht="13.9" customHeight="1">
      <c r="AF3364" s="367"/>
      <c r="AH3364" s="367"/>
    </row>
    <row r="3365" spans="32:34" s="368" customFormat="1" ht="13.9" customHeight="1">
      <c r="AF3365" s="367"/>
      <c r="AH3365" s="367"/>
    </row>
    <row r="3366" spans="32:34" s="368" customFormat="1" ht="13.9" customHeight="1">
      <c r="AF3366" s="367"/>
      <c r="AH3366" s="367"/>
    </row>
    <row r="3367" spans="32:34" s="368" customFormat="1" ht="13.9" customHeight="1">
      <c r="AF3367" s="367"/>
      <c r="AH3367" s="367"/>
    </row>
    <row r="3368" spans="32:34" s="368" customFormat="1" ht="13.9" customHeight="1">
      <c r="AF3368" s="367"/>
      <c r="AH3368" s="367"/>
    </row>
    <row r="3369" spans="32:34" s="368" customFormat="1" ht="13.9" customHeight="1">
      <c r="AF3369" s="367"/>
      <c r="AH3369" s="367"/>
    </row>
    <row r="3370" spans="32:34" s="368" customFormat="1" ht="13.9" customHeight="1">
      <c r="AF3370" s="367"/>
      <c r="AH3370" s="367"/>
    </row>
    <row r="3371" spans="32:34" s="368" customFormat="1" ht="13.9" customHeight="1">
      <c r="AF3371" s="367"/>
      <c r="AH3371" s="367"/>
    </row>
    <row r="3372" spans="32:34" s="368" customFormat="1" ht="13.9" customHeight="1">
      <c r="AF3372" s="367"/>
      <c r="AH3372" s="367"/>
    </row>
    <row r="3373" spans="32:34" s="368" customFormat="1" ht="13.9" customHeight="1">
      <c r="AF3373" s="367"/>
      <c r="AH3373" s="367"/>
    </row>
    <row r="3374" spans="32:34" s="368" customFormat="1" ht="13.9" customHeight="1">
      <c r="AF3374" s="367"/>
      <c r="AH3374" s="367"/>
    </row>
    <row r="3375" spans="32:34" s="368" customFormat="1" ht="13.9" customHeight="1">
      <c r="AF3375" s="367"/>
      <c r="AH3375" s="367"/>
    </row>
    <row r="3376" spans="32:34" s="368" customFormat="1" ht="13.9" customHeight="1">
      <c r="AF3376" s="367"/>
      <c r="AH3376" s="367"/>
    </row>
    <row r="3377" spans="32:34" s="368" customFormat="1" ht="13.9" customHeight="1">
      <c r="AF3377" s="367"/>
      <c r="AH3377" s="367"/>
    </row>
    <row r="3378" spans="32:34" s="368" customFormat="1" ht="13.9" customHeight="1">
      <c r="AF3378" s="367"/>
      <c r="AH3378" s="367"/>
    </row>
    <row r="3379" spans="32:34" s="368" customFormat="1" ht="13.9" customHeight="1">
      <c r="AF3379" s="367"/>
      <c r="AH3379" s="367"/>
    </row>
    <row r="3380" spans="32:34" s="368" customFormat="1" ht="13.9" customHeight="1">
      <c r="AF3380" s="367"/>
      <c r="AH3380" s="367"/>
    </row>
    <row r="3381" spans="32:34" s="368" customFormat="1" ht="13.9" customHeight="1">
      <c r="AF3381" s="367"/>
      <c r="AH3381" s="367"/>
    </row>
    <row r="3382" spans="32:34" s="368" customFormat="1" ht="13.9" customHeight="1">
      <c r="AF3382" s="367"/>
      <c r="AH3382" s="367"/>
    </row>
    <row r="3383" spans="32:34" s="368" customFormat="1" ht="13.9" customHeight="1">
      <c r="AF3383" s="367"/>
      <c r="AH3383" s="367"/>
    </row>
    <row r="3384" spans="32:34" s="368" customFormat="1" ht="13.9" customHeight="1">
      <c r="AF3384" s="367"/>
      <c r="AH3384" s="367"/>
    </row>
    <row r="3385" spans="32:34" s="368" customFormat="1" ht="13.9" customHeight="1">
      <c r="AF3385" s="367"/>
      <c r="AH3385" s="367"/>
    </row>
    <row r="3386" spans="32:34" s="368" customFormat="1" ht="13.9" customHeight="1">
      <c r="AF3386" s="367"/>
      <c r="AH3386" s="367"/>
    </row>
    <row r="3387" spans="32:34" s="368" customFormat="1" ht="13.9" customHeight="1">
      <c r="AF3387" s="367"/>
      <c r="AH3387" s="367"/>
    </row>
    <row r="3388" spans="32:34" s="368" customFormat="1" ht="13.9" customHeight="1">
      <c r="AF3388" s="367"/>
      <c r="AH3388" s="367"/>
    </row>
    <row r="3389" spans="32:34" s="368" customFormat="1" ht="13.9" customHeight="1">
      <c r="AF3389" s="367"/>
      <c r="AH3389" s="367"/>
    </row>
    <row r="3390" spans="32:34" s="368" customFormat="1" ht="13.9" customHeight="1">
      <c r="AF3390" s="367"/>
      <c r="AH3390" s="367"/>
    </row>
    <row r="3391" spans="32:34" s="368" customFormat="1" ht="13.9" customHeight="1">
      <c r="AF3391" s="367"/>
      <c r="AH3391" s="367"/>
    </row>
    <row r="3392" spans="32:34" s="368" customFormat="1" ht="13.9" customHeight="1">
      <c r="AF3392" s="367"/>
      <c r="AH3392" s="367"/>
    </row>
    <row r="3393" spans="32:34" s="368" customFormat="1" ht="13.9" customHeight="1">
      <c r="AF3393" s="367"/>
      <c r="AH3393" s="367"/>
    </row>
    <row r="3394" spans="32:34" s="368" customFormat="1" ht="13.9" customHeight="1">
      <c r="AF3394" s="367"/>
      <c r="AH3394" s="367"/>
    </row>
    <row r="3395" spans="32:34" s="368" customFormat="1" ht="13.9" customHeight="1">
      <c r="AF3395" s="367"/>
      <c r="AH3395" s="367"/>
    </row>
    <row r="3396" spans="32:34" s="368" customFormat="1" ht="13.9" customHeight="1">
      <c r="AF3396" s="367"/>
      <c r="AH3396" s="367"/>
    </row>
    <row r="3397" spans="32:34" s="368" customFormat="1" ht="13.9" customHeight="1">
      <c r="AF3397" s="367"/>
      <c r="AH3397" s="367"/>
    </row>
    <row r="3398" spans="32:34" s="368" customFormat="1" ht="13.9" customHeight="1">
      <c r="AF3398" s="367"/>
      <c r="AH3398" s="367"/>
    </row>
    <row r="3399" spans="32:34" s="368" customFormat="1" ht="13.9" customHeight="1">
      <c r="AF3399" s="367"/>
      <c r="AH3399" s="367"/>
    </row>
    <row r="3400" spans="32:34" s="368" customFormat="1" ht="13.9" customHeight="1">
      <c r="AF3400" s="367"/>
      <c r="AH3400" s="367"/>
    </row>
    <row r="3401" spans="32:34" s="368" customFormat="1" ht="13.9" customHeight="1">
      <c r="AF3401" s="367"/>
      <c r="AH3401" s="367"/>
    </row>
    <row r="3402" spans="32:34" s="368" customFormat="1" ht="13.9" customHeight="1">
      <c r="AF3402" s="367"/>
      <c r="AH3402" s="367"/>
    </row>
    <row r="3403" spans="32:34" s="368" customFormat="1" ht="13.9" customHeight="1">
      <c r="AF3403" s="367"/>
      <c r="AH3403" s="367"/>
    </row>
    <row r="3404" spans="32:34" s="368" customFormat="1" ht="13.9" customHeight="1">
      <c r="AF3404" s="367"/>
      <c r="AH3404" s="367"/>
    </row>
    <row r="3405" spans="32:34" s="368" customFormat="1" ht="13.9" customHeight="1">
      <c r="AF3405" s="367"/>
      <c r="AH3405" s="367"/>
    </row>
    <row r="3406" spans="32:34" s="368" customFormat="1" ht="13.9" customHeight="1">
      <c r="AF3406" s="367"/>
      <c r="AH3406" s="367"/>
    </row>
    <row r="3407" spans="32:34" s="368" customFormat="1" ht="13.9" customHeight="1">
      <c r="AF3407" s="367"/>
      <c r="AH3407" s="367"/>
    </row>
    <row r="3408" spans="32:34" s="368" customFormat="1" ht="13.9" customHeight="1">
      <c r="AF3408" s="367"/>
      <c r="AH3408" s="367"/>
    </row>
    <row r="3409" spans="32:34" s="368" customFormat="1" ht="13.9" customHeight="1">
      <c r="AF3409" s="367"/>
      <c r="AH3409" s="367"/>
    </row>
    <row r="3410" spans="32:34" s="368" customFormat="1" ht="13.9" customHeight="1">
      <c r="AF3410" s="367"/>
      <c r="AH3410" s="367"/>
    </row>
    <row r="3411" spans="32:34" s="368" customFormat="1" ht="13.9" customHeight="1">
      <c r="AF3411" s="367"/>
      <c r="AH3411" s="367"/>
    </row>
    <row r="3412" spans="32:34" s="368" customFormat="1" ht="13.9" customHeight="1">
      <c r="AF3412" s="367"/>
      <c r="AH3412" s="367"/>
    </row>
    <row r="3413" spans="32:34" s="368" customFormat="1" ht="13.9" customHeight="1">
      <c r="AF3413" s="367"/>
      <c r="AH3413" s="367"/>
    </row>
    <row r="3414" spans="32:34" s="368" customFormat="1" ht="13.9" customHeight="1">
      <c r="AF3414" s="367"/>
      <c r="AH3414" s="367"/>
    </row>
    <row r="3415" spans="32:34" s="368" customFormat="1" ht="13.9" customHeight="1">
      <c r="AF3415" s="367"/>
      <c r="AH3415" s="367"/>
    </row>
    <row r="3416" spans="32:34" s="368" customFormat="1" ht="13.9" customHeight="1">
      <c r="AF3416" s="367"/>
      <c r="AH3416" s="367"/>
    </row>
    <row r="3417" spans="32:34" s="368" customFormat="1" ht="13.9" customHeight="1">
      <c r="AF3417" s="367"/>
      <c r="AH3417" s="367"/>
    </row>
    <row r="3418" spans="32:34" s="368" customFormat="1" ht="13.9" customHeight="1">
      <c r="AF3418" s="367"/>
      <c r="AH3418" s="367"/>
    </row>
    <row r="3419" spans="32:34" s="368" customFormat="1" ht="13.9" customHeight="1">
      <c r="AF3419" s="367"/>
      <c r="AH3419" s="367"/>
    </row>
    <row r="3420" spans="32:34" s="368" customFormat="1" ht="13.9" customHeight="1">
      <c r="AF3420" s="367"/>
      <c r="AH3420" s="367"/>
    </row>
    <row r="3421" spans="32:34" s="368" customFormat="1" ht="13.9" customHeight="1">
      <c r="AF3421" s="367"/>
      <c r="AH3421" s="367"/>
    </row>
    <row r="3422" spans="32:34" s="368" customFormat="1" ht="13.9" customHeight="1">
      <c r="AF3422" s="367"/>
      <c r="AH3422" s="367"/>
    </row>
    <row r="3423" spans="32:34" s="368" customFormat="1" ht="13.9" customHeight="1">
      <c r="AF3423" s="367"/>
      <c r="AH3423" s="367"/>
    </row>
    <row r="3424" spans="32:34" s="368" customFormat="1" ht="13.9" customHeight="1">
      <c r="AF3424" s="367"/>
      <c r="AH3424" s="367"/>
    </row>
    <row r="3425" spans="32:34" s="368" customFormat="1" ht="13.9" customHeight="1">
      <c r="AF3425" s="367"/>
      <c r="AH3425" s="367"/>
    </row>
    <row r="3426" spans="32:34" s="368" customFormat="1" ht="13.9" customHeight="1">
      <c r="AF3426" s="367"/>
      <c r="AH3426" s="367"/>
    </row>
    <row r="3427" spans="32:34" s="368" customFormat="1" ht="13.9" customHeight="1">
      <c r="AF3427" s="367"/>
      <c r="AH3427" s="367"/>
    </row>
    <row r="3428" spans="32:34" s="368" customFormat="1" ht="13.9" customHeight="1">
      <c r="AF3428" s="367"/>
      <c r="AH3428" s="367"/>
    </row>
    <row r="3429" spans="32:34" s="368" customFormat="1" ht="13.9" customHeight="1">
      <c r="AF3429" s="367"/>
      <c r="AH3429" s="367"/>
    </row>
    <row r="3430" spans="32:34" s="368" customFormat="1" ht="13.9" customHeight="1">
      <c r="AF3430" s="367"/>
      <c r="AH3430" s="367"/>
    </row>
    <row r="3431" spans="32:34" s="368" customFormat="1" ht="13.9" customHeight="1">
      <c r="AF3431" s="367"/>
      <c r="AH3431" s="367"/>
    </row>
    <row r="3432" spans="32:34" s="368" customFormat="1" ht="13.9" customHeight="1">
      <c r="AF3432" s="367"/>
      <c r="AH3432" s="367"/>
    </row>
    <row r="3433" spans="32:34" s="368" customFormat="1" ht="13.9" customHeight="1">
      <c r="AF3433" s="367"/>
      <c r="AH3433" s="367"/>
    </row>
    <row r="3434" spans="32:34" s="368" customFormat="1" ht="13.9" customHeight="1">
      <c r="AF3434" s="367"/>
      <c r="AH3434" s="367"/>
    </row>
    <row r="3435" spans="32:34" s="368" customFormat="1" ht="13.9" customHeight="1">
      <c r="AF3435" s="367"/>
      <c r="AH3435" s="367"/>
    </row>
    <row r="3436" spans="32:34" s="368" customFormat="1" ht="13.9" customHeight="1">
      <c r="AF3436" s="367"/>
      <c r="AH3436" s="367"/>
    </row>
    <row r="3437" spans="32:34" s="368" customFormat="1" ht="13.9" customHeight="1">
      <c r="AF3437" s="367"/>
      <c r="AH3437" s="367"/>
    </row>
    <row r="3438" spans="32:34" s="368" customFormat="1" ht="13.9" customHeight="1">
      <c r="AF3438" s="367"/>
      <c r="AH3438" s="367"/>
    </row>
    <row r="3439" spans="32:34" s="368" customFormat="1" ht="13.9" customHeight="1">
      <c r="AF3439" s="367"/>
      <c r="AH3439" s="367"/>
    </row>
    <row r="3440" spans="32:34" s="368" customFormat="1" ht="13.9" customHeight="1">
      <c r="AF3440" s="367"/>
      <c r="AH3440" s="367"/>
    </row>
    <row r="3441" spans="32:34" s="368" customFormat="1" ht="13.9" customHeight="1">
      <c r="AF3441" s="367"/>
      <c r="AH3441" s="367"/>
    </row>
    <row r="3442" spans="32:34" s="368" customFormat="1" ht="13.9" customHeight="1">
      <c r="AF3442" s="367"/>
      <c r="AH3442" s="367"/>
    </row>
    <row r="3443" spans="32:34" s="368" customFormat="1" ht="13.9" customHeight="1">
      <c r="AF3443" s="367"/>
      <c r="AH3443" s="367"/>
    </row>
    <row r="3444" spans="32:34" s="368" customFormat="1" ht="13.9" customHeight="1">
      <c r="AF3444" s="367"/>
      <c r="AH3444" s="367"/>
    </row>
    <row r="3445" spans="32:34" s="368" customFormat="1" ht="13.9" customHeight="1">
      <c r="AF3445" s="367"/>
      <c r="AH3445" s="367"/>
    </row>
    <row r="3446" spans="32:34" s="368" customFormat="1" ht="13.9" customHeight="1">
      <c r="AF3446" s="367"/>
      <c r="AH3446" s="367"/>
    </row>
    <row r="3447" spans="32:34" s="368" customFormat="1" ht="13.9" customHeight="1">
      <c r="AF3447" s="367"/>
      <c r="AH3447" s="367"/>
    </row>
    <row r="3448" spans="32:34" s="368" customFormat="1" ht="13.9" customHeight="1">
      <c r="AF3448" s="367"/>
      <c r="AH3448" s="367"/>
    </row>
    <row r="3449" spans="32:34" s="368" customFormat="1" ht="13.9" customHeight="1">
      <c r="AF3449" s="367"/>
      <c r="AH3449" s="367"/>
    </row>
    <row r="3450" spans="32:34" s="368" customFormat="1" ht="13.9" customHeight="1">
      <c r="AF3450" s="367"/>
      <c r="AH3450" s="367"/>
    </row>
    <row r="3451" spans="32:34" s="368" customFormat="1" ht="13.9" customHeight="1">
      <c r="AF3451" s="367"/>
      <c r="AH3451" s="367"/>
    </row>
    <row r="3452" spans="32:34" s="368" customFormat="1" ht="13.9" customHeight="1">
      <c r="AF3452" s="367"/>
      <c r="AH3452" s="367"/>
    </row>
    <row r="3453" spans="32:34" s="368" customFormat="1" ht="13.9" customHeight="1">
      <c r="AF3453" s="367"/>
      <c r="AH3453" s="367"/>
    </row>
    <row r="3454" spans="32:34" s="368" customFormat="1" ht="13.9" customHeight="1">
      <c r="AF3454" s="367"/>
      <c r="AH3454" s="367"/>
    </row>
    <row r="3455" spans="32:34" s="368" customFormat="1" ht="13.9" customHeight="1">
      <c r="AF3455" s="367"/>
      <c r="AH3455" s="367"/>
    </row>
    <row r="3456" spans="32:34" s="368" customFormat="1" ht="13.9" customHeight="1">
      <c r="AF3456" s="367"/>
      <c r="AH3456" s="367"/>
    </row>
    <row r="3457" spans="32:34" s="368" customFormat="1" ht="13.9" customHeight="1">
      <c r="AF3457" s="367"/>
      <c r="AH3457" s="367"/>
    </row>
    <row r="3458" spans="32:34" s="368" customFormat="1" ht="13.9" customHeight="1">
      <c r="AF3458" s="367"/>
      <c r="AH3458" s="367"/>
    </row>
    <row r="3459" spans="32:34" s="368" customFormat="1" ht="13.9" customHeight="1">
      <c r="AF3459" s="367"/>
      <c r="AH3459" s="367"/>
    </row>
    <row r="3460" spans="32:34" s="368" customFormat="1" ht="13.9" customHeight="1">
      <c r="AF3460" s="367"/>
      <c r="AH3460" s="367"/>
    </row>
    <row r="3461" spans="32:34" s="368" customFormat="1" ht="13.9" customHeight="1">
      <c r="AF3461" s="367"/>
      <c r="AH3461" s="367"/>
    </row>
    <row r="3462" spans="32:34" s="368" customFormat="1" ht="13.9" customHeight="1">
      <c r="AF3462" s="367"/>
      <c r="AH3462" s="367"/>
    </row>
    <row r="3463" spans="32:34" s="368" customFormat="1" ht="13.9" customHeight="1">
      <c r="AF3463" s="367"/>
      <c r="AH3463" s="367"/>
    </row>
    <row r="3464" spans="32:34" s="368" customFormat="1" ht="13.9" customHeight="1">
      <c r="AF3464" s="367"/>
      <c r="AH3464" s="367"/>
    </row>
    <row r="3465" spans="32:34" s="368" customFormat="1" ht="13.9" customHeight="1">
      <c r="AF3465" s="367"/>
      <c r="AH3465" s="367"/>
    </row>
    <row r="3466" spans="32:34" s="368" customFormat="1" ht="13.9" customHeight="1">
      <c r="AF3466" s="367"/>
      <c r="AH3466" s="367"/>
    </row>
    <row r="3467" spans="32:34" s="368" customFormat="1" ht="13.9" customHeight="1">
      <c r="AF3467" s="367"/>
      <c r="AH3467" s="367"/>
    </row>
    <row r="3468" spans="32:34" s="368" customFormat="1" ht="13.9" customHeight="1">
      <c r="AF3468" s="367"/>
      <c r="AH3468" s="367"/>
    </row>
    <row r="3469" spans="32:34" s="368" customFormat="1" ht="13.9" customHeight="1">
      <c r="AF3469" s="367"/>
      <c r="AH3469" s="367"/>
    </row>
    <row r="3470" spans="32:34" s="368" customFormat="1" ht="13.9" customHeight="1">
      <c r="AF3470" s="367"/>
      <c r="AH3470" s="367"/>
    </row>
    <row r="3471" spans="32:34" s="368" customFormat="1" ht="13.9" customHeight="1">
      <c r="AF3471" s="367"/>
      <c r="AH3471" s="367"/>
    </row>
    <row r="3472" spans="32:34" s="368" customFormat="1" ht="13.9" customHeight="1">
      <c r="AF3472" s="367"/>
      <c r="AH3472" s="367"/>
    </row>
    <row r="3473" spans="32:34" s="368" customFormat="1" ht="13.9" customHeight="1">
      <c r="AF3473" s="367"/>
      <c r="AH3473" s="367"/>
    </row>
    <row r="3474" spans="32:34" s="368" customFormat="1" ht="13.9" customHeight="1">
      <c r="AF3474" s="367"/>
      <c r="AH3474" s="367"/>
    </row>
    <row r="3475" spans="32:34" s="368" customFormat="1" ht="13.9" customHeight="1">
      <c r="AF3475" s="367"/>
      <c r="AH3475" s="367"/>
    </row>
    <row r="3476" spans="32:34" s="368" customFormat="1" ht="13.9" customHeight="1">
      <c r="AF3476" s="367"/>
      <c r="AH3476" s="367"/>
    </row>
    <row r="3477" spans="32:34" s="368" customFormat="1" ht="13.9" customHeight="1">
      <c r="AF3477" s="367"/>
      <c r="AH3477" s="367"/>
    </row>
    <row r="3478" spans="32:34" s="368" customFormat="1" ht="13.9" customHeight="1">
      <c r="AF3478" s="367"/>
      <c r="AH3478" s="367"/>
    </row>
    <row r="3479" spans="32:34" s="368" customFormat="1" ht="13.9" customHeight="1">
      <c r="AF3479" s="367"/>
      <c r="AH3479" s="367"/>
    </row>
    <row r="3480" spans="32:34" s="368" customFormat="1" ht="13.9" customHeight="1">
      <c r="AF3480" s="367"/>
      <c r="AH3480" s="367"/>
    </row>
    <row r="3481" spans="32:34" s="368" customFormat="1" ht="13.9" customHeight="1">
      <c r="AF3481" s="367"/>
      <c r="AH3481" s="367"/>
    </row>
    <row r="3482" spans="32:34" s="368" customFormat="1" ht="13.9" customHeight="1">
      <c r="AF3482" s="367"/>
      <c r="AH3482" s="367"/>
    </row>
    <row r="3483" spans="32:34" s="368" customFormat="1" ht="13.9" customHeight="1">
      <c r="AF3483" s="367"/>
      <c r="AH3483" s="367"/>
    </row>
    <row r="3484" spans="32:34" s="368" customFormat="1" ht="13.9" customHeight="1">
      <c r="AF3484" s="367"/>
      <c r="AH3484" s="367"/>
    </row>
    <row r="3485" spans="32:34" s="368" customFormat="1" ht="13.9" customHeight="1">
      <c r="AF3485" s="367"/>
      <c r="AH3485" s="367"/>
    </row>
    <row r="3486" spans="32:34" s="368" customFormat="1" ht="13.9" customHeight="1">
      <c r="AF3486" s="367"/>
      <c r="AH3486" s="367"/>
    </row>
    <row r="3487" spans="32:34" s="368" customFormat="1" ht="13.9" customHeight="1">
      <c r="AF3487" s="367"/>
      <c r="AH3487" s="367"/>
    </row>
    <row r="3488" spans="32:34" s="368" customFormat="1" ht="13.9" customHeight="1">
      <c r="AF3488" s="367"/>
      <c r="AH3488" s="367"/>
    </row>
    <row r="3489" spans="32:34" s="368" customFormat="1" ht="13.9" customHeight="1">
      <c r="AF3489" s="367"/>
      <c r="AH3489" s="367"/>
    </row>
    <row r="3490" spans="32:34" s="368" customFormat="1" ht="13.9" customHeight="1">
      <c r="AF3490" s="367"/>
      <c r="AH3490" s="367"/>
    </row>
    <row r="3491" spans="32:34" s="368" customFormat="1" ht="13.9" customHeight="1">
      <c r="AF3491" s="367"/>
      <c r="AH3491" s="367"/>
    </row>
    <row r="3492" spans="32:34" s="368" customFormat="1" ht="13.9" customHeight="1">
      <c r="AF3492" s="367"/>
      <c r="AH3492" s="367"/>
    </row>
    <row r="3493" spans="32:34" s="368" customFormat="1" ht="13.9" customHeight="1">
      <c r="AF3493" s="367"/>
      <c r="AH3493" s="367"/>
    </row>
    <row r="3494" spans="32:34" s="368" customFormat="1" ht="13.9" customHeight="1">
      <c r="AF3494" s="367"/>
      <c r="AH3494" s="367"/>
    </row>
    <row r="3495" spans="32:34" s="368" customFormat="1" ht="13.9" customHeight="1">
      <c r="AF3495" s="367"/>
      <c r="AH3495" s="367"/>
    </row>
    <row r="3496" spans="32:34" s="368" customFormat="1" ht="13.9" customHeight="1">
      <c r="AF3496" s="367"/>
      <c r="AH3496" s="367"/>
    </row>
    <row r="3497" spans="32:34" s="368" customFormat="1" ht="13.9" customHeight="1">
      <c r="AF3497" s="367"/>
      <c r="AH3497" s="367"/>
    </row>
    <row r="3498" spans="32:34" s="368" customFormat="1" ht="13.9" customHeight="1">
      <c r="AF3498" s="367"/>
      <c r="AH3498" s="367"/>
    </row>
    <row r="3499" spans="32:34" s="368" customFormat="1" ht="13.9" customHeight="1">
      <c r="AF3499" s="367"/>
      <c r="AH3499" s="367"/>
    </row>
    <row r="3500" spans="32:34" s="368" customFormat="1" ht="13.9" customHeight="1">
      <c r="AF3500" s="367"/>
      <c r="AH3500" s="367"/>
    </row>
    <row r="3501" spans="32:34" s="368" customFormat="1" ht="13.9" customHeight="1">
      <c r="AF3501" s="367"/>
      <c r="AH3501" s="367"/>
    </row>
    <row r="3502" spans="32:34" s="368" customFormat="1" ht="13.9" customHeight="1">
      <c r="AF3502" s="367"/>
      <c r="AH3502" s="367"/>
    </row>
    <row r="3503" spans="32:34" s="368" customFormat="1" ht="13.9" customHeight="1">
      <c r="AF3503" s="367"/>
      <c r="AH3503" s="367"/>
    </row>
    <row r="3504" spans="32:34" s="368" customFormat="1" ht="13.9" customHeight="1">
      <c r="AF3504" s="367"/>
      <c r="AH3504" s="367"/>
    </row>
    <row r="3505" spans="32:34" s="368" customFormat="1" ht="13.9" customHeight="1">
      <c r="AF3505" s="367"/>
      <c r="AH3505" s="367"/>
    </row>
    <row r="3506" spans="32:34" s="368" customFormat="1" ht="13.9" customHeight="1">
      <c r="AF3506" s="367"/>
      <c r="AH3506" s="367"/>
    </row>
    <row r="3507" spans="32:34" s="368" customFormat="1" ht="13.9" customHeight="1">
      <c r="AF3507" s="367"/>
      <c r="AH3507" s="367"/>
    </row>
    <row r="3508" spans="32:34" s="368" customFormat="1" ht="13.9" customHeight="1">
      <c r="AF3508" s="367"/>
      <c r="AH3508" s="367"/>
    </row>
    <row r="3509" spans="32:34" s="368" customFormat="1" ht="13.9" customHeight="1">
      <c r="AF3509" s="367"/>
      <c r="AH3509" s="367"/>
    </row>
    <row r="3510" spans="32:34" s="368" customFormat="1" ht="13.9" customHeight="1">
      <c r="AF3510" s="367"/>
      <c r="AH3510" s="367"/>
    </row>
    <row r="3511" spans="32:34" s="368" customFormat="1" ht="13.9" customHeight="1">
      <c r="AF3511" s="367"/>
      <c r="AH3511" s="367"/>
    </row>
    <row r="3512" spans="32:34" s="368" customFormat="1" ht="13.9" customHeight="1">
      <c r="AF3512" s="367"/>
      <c r="AH3512" s="367"/>
    </row>
    <row r="3513" spans="32:34" s="368" customFormat="1" ht="13.9" customHeight="1">
      <c r="AF3513" s="367"/>
      <c r="AH3513" s="367"/>
    </row>
    <row r="3514" spans="32:34" s="368" customFormat="1" ht="13.9" customHeight="1">
      <c r="AF3514" s="367"/>
      <c r="AH3514" s="367"/>
    </row>
    <row r="3515" spans="32:34" s="368" customFormat="1" ht="13.9" customHeight="1">
      <c r="AF3515" s="367"/>
      <c r="AH3515" s="367"/>
    </row>
    <row r="3516" spans="32:34" s="368" customFormat="1" ht="13.9" customHeight="1">
      <c r="AF3516" s="367"/>
      <c r="AH3516" s="367"/>
    </row>
    <row r="3517" spans="32:34" s="368" customFormat="1" ht="13.9" customHeight="1">
      <c r="AF3517" s="367"/>
      <c r="AH3517" s="367"/>
    </row>
    <row r="3518" spans="32:34" s="368" customFormat="1" ht="13.9" customHeight="1">
      <c r="AF3518" s="367"/>
      <c r="AH3518" s="367"/>
    </row>
    <row r="3519" spans="32:34" s="368" customFormat="1" ht="13.9" customHeight="1">
      <c r="AF3519" s="367"/>
      <c r="AH3519" s="367"/>
    </row>
    <row r="3520" spans="32:34" s="368" customFormat="1" ht="13.9" customHeight="1">
      <c r="AF3520" s="367"/>
      <c r="AH3520" s="367"/>
    </row>
    <row r="3521" spans="32:34" s="368" customFormat="1" ht="13.9" customHeight="1">
      <c r="AF3521" s="367"/>
      <c r="AH3521" s="367"/>
    </row>
    <row r="3522" spans="32:34" s="368" customFormat="1" ht="13.9" customHeight="1">
      <c r="AF3522" s="367"/>
      <c r="AH3522" s="367"/>
    </row>
    <row r="3523" spans="32:34" s="368" customFormat="1" ht="13.9" customHeight="1">
      <c r="AF3523" s="367"/>
      <c r="AH3523" s="367"/>
    </row>
    <row r="3524" spans="32:34" s="368" customFormat="1" ht="13.9" customHeight="1">
      <c r="AF3524" s="367"/>
      <c r="AH3524" s="367"/>
    </row>
    <row r="3525" spans="32:34" s="368" customFormat="1" ht="13.9" customHeight="1">
      <c r="AF3525" s="367"/>
      <c r="AH3525" s="367"/>
    </row>
    <row r="3526" spans="32:34" s="368" customFormat="1" ht="13.9" customHeight="1">
      <c r="AF3526" s="367"/>
      <c r="AH3526" s="367"/>
    </row>
    <row r="3527" spans="32:34" s="368" customFormat="1" ht="13.9" customHeight="1">
      <c r="AF3527" s="367"/>
      <c r="AH3527" s="367"/>
    </row>
    <row r="3528" spans="32:34" s="368" customFormat="1" ht="13.9" customHeight="1">
      <c r="AF3528" s="367"/>
      <c r="AH3528" s="367"/>
    </row>
    <row r="3529" spans="32:34" s="368" customFormat="1" ht="13.9" customHeight="1">
      <c r="AF3529" s="367"/>
      <c r="AH3529" s="367"/>
    </row>
    <row r="3530" spans="32:34" s="368" customFormat="1" ht="13.9" customHeight="1">
      <c r="AF3530" s="367"/>
      <c r="AH3530" s="367"/>
    </row>
    <row r="3531" spans="32:34" s="368" customFormat="1" ht="13.9" customHeight="1">
      <c r="AF3531" s="367"/>
      <c r="AH3531" s="367"/>
    </row>
    <row r="3532" spans="32:34" s="368" customFormat="1" ht="13.9" customHeight="1">
      <c r="AF3532" s="367"/>
      <c r="AH3532" s="367"/>
    </row>
    <row r="3533" spans="32:34" s="368" customFormat="1" ht="13.9" customHeight="1">
      <c r="AF3533" s="367"/>
      <c r="AH3533" s="367"/>
    </row>
    <row r="3534" spans="32:34" s="368" customFormat="1" ht="13.9" customHeight="1">
      <c r="AF3534" s="367"/>
      <c r="AH3534" s="367"/>
    </row>
    <row r="3535" spans="32:34" s="368" customFormat="1" ht="13.9" customHeight="1">
      <c r="AF3535" s="367"/>
      <c r="AH3535" s="367"/>
    </row>
    <row r="3536" spans="32:34" s="368" customFormat="1" ht="13.9" customHeight="1">
      <c r="AF3536" s="367"/>
      <c r="AH3536" s="367"/>
    </row>
    <row r="3537" spans="32:34" s="368" customFormat="1" ht="13.9" customHeight="1">
      <c r="AF3537" s="367"/>
      <c r="AH3537" s="367"/>
    </row>
    <row r="3538" spans="32:34" s="368" customFormat="1" ht="13.9" customHeight="1">
      <c r="AF3538" s="367"/>
      <c r="AH3538" s="367"/>
    </row>
    <row r="3539" spans="32:34" s="368" customFormat="1" ht="13.9" customHeight="1">
      <c r="AF3539" s="367"/>
      <c r="AH3539" s="367"/>
    </row>
    <row r="3540" spans="32:34" s="368" customFormat="1" ht="13.9" customHeight="1">
      <c r="AF3540" s="367"/>
      <c r="AH3540" s="367"/>
    </row>
    <row r="3541" spans="32:34" s="368" customFormat="1" ht="13.9" customHeight="1">
      <c r="AF3541" s="367"/>
      <c r="AH3541" s="367"/>
    </row>
    <row r="3542" spans="32:34" s="368" customFormat="1" ht="13.9" customHeight="1">
      <c r="AF3542" s="367"/>
      <c r="AH3542" s="367"/>
    </row>
    <row r="3543" spans="32:34" s="368" customFormat="1" ht="13.9" customHeight="1">
      <c r="AF3543" s="367"/>
      <c r="AH3543" s="367"/>
    </row>
    <row r="3544" spans="32:34" s="368" customFormat="1" ht="13.9" customHeight="1">
      <c r="AF3544" s="367"/>
      <c r="AH3544" s="367"/>
    </row>
    <row r="3545" spans="32:34" s="368" customFormat="1" ht="13.9" customHeight="1">
      <c r="AF3545" s="367"/>
      <c r="AH3545" s="367"/>
    </row>
    <row r="3546" spans="32:34" s="368" customFormat="1" ht="13.9" customHeight="1">
      <c r="AF3546" s="367"/>
      <c r="AH3546" s="367"/>
    </row>
    <row r="3547" spans="32:34" s="368" customFormat="1" ht="13.9" customHeight="1">
      <c r="AF3547" s="367"/>
      <c r="AH3547" s="367"/>
    </row>
    <row r="3548" spans="32:34" s="368" customFormat="1" ht="13.9" customHeight="1">
      <c r="AF3548" s="367"/>
      <c r="AH3548" s="367"/>
    </row>
    <row r="3549" spans="32:34" s="368" customFormat="1" ht="13.9" customHeight="1">
      <c r="AF3549" s="367"/>
      <c r="AH3549" s="367"/>
    </row>
    <row r="3550" spans="32:34" s="368" customFormat="1" ht="13.9" customHeight="1">
      <c r="AF3550" s="367"/>
      <c r="AH3550" s="367"/>
    </row>
    <row r="3551" spans="32:34" s="368" customFormat="1" ht="13.9" customHeight="1">
      <c r="AF3551" s="367"/>
      <c r="AH3551" s="367"/>
    </row>
    <row r="3552" spans="32:34" s="368" customFormat="1" ht="13.9" customHeight="1">
      <c r="AF3552" s="367"/>
      <c r="AH3552" s="367"/>
    </row>
    <row r="3553" spans="32:34" s="368" customFormat="1" ht="13.9" customHeight="1">
      <c r="AF3553" s="367"/>
      <c r="AH3553" s="367"/>
    </row>
    <row r="3554" spans="32:34" s="368" customFormat="1" ht="13.9" customHeight="1">
      <c r="AF3554" s="367"/>
      <c r="AH3554" s="367"/>
    </row>
    <row r="3555" spans="32:34" s="368" customFormat="1" ht="13.9" customHeight="1">
      <c r="AF3555" s="367"/>
      <c r="AH3555" s="367"/>
    </row>
    <row r="3556" spans="32:34" s="368" customFormat="1" ht="13.9" customHeight="1">
      <c r="AF3556" s="367"/>
      <c r="AH3556" s="367"/>
    </row>
    <row r="3557" spans="32:34" s="368" customFormat="1" ht="13.9" customHeight="1">
      <c r="AF3557" s="367"/>
      <c r="AH3557" s="367"/>
    </row>
    <row r="3558" spans="32:34" s="368" customFormat="1" ht="13.9" customHeight="1">
      <c r="AF3558" s="367"/>
      <c r="AH3558" s="367"/>
    </row>
    <row r="3559" spans="32:34" s="368" customFormat="1" ht="13.9" customHeight="1">
      <c r="AF3559" s="367"/>
      <c r="AH3559" s="367"/>
    </row>
    <row r="3560" spans="32:34" s="368" customFormat="1" ht="13.9" customHeight="1">
      <c r="AF3560" s="367"/>
      <c r="AH3560" s="367"/>
    </row>
    <row r="3561" spans="32:34" s="368" customFormat="1" ht="13.9" customHeight="1">
      <c r="AF3561" s="367"/>
      <c r="AH3561" s="367"/>
    </row>
    <row r="3562" spans="32:34" s="368" customFormat="1" ht="13.9" customHeight="1">
      <c r="AF3562" s="367"/>
      <c r="AH3562" s="367"/>
    </row>
    <row r="3563" spans="32:34" s="368" customFormat="1" ht="13.9" customHeight="1">
      <c r="AF3563" s="367"/>
      <c r="AH3563" s="367"/>
    </row>
    <row r="3564" spans="32:34" s="368" customFormat="1" ht="13.9" customHeight="1">
      <c r="AF3564" s="367"/>
      <c r="AH3564" s="367"/>
    </row>
    <row r="3565" spans="32:34" s="368" customFormat="1" ht="13.9" customHeight="1">
      <c r="AF3565" s="367"/>
      <c r="AH3565" s="367"/>
    </row>
    <row r="3566" spans="32:34" s="368" customFormat="1" ht="13.9" customHeight="1">
      <c r="AF3566" s="367"/>
      <c r="AH3566" s="367"/>
    </row>
    <row r="3567" spans="32:34" s="368" customFormat="1" ht="13.9" customHeight="1">
      <c r="AF3567" s="367"/>
      <c r="AH3567" s="367"/>
    </row>
    <row r="3568" spans="32:34" s="368" customFormat="1" ht="13.9" customHeight="1">
      <c r="AF3568" s="367"/>
      <c r="AH3568" s="367"/>
    </row>
    <row r="3569" spans="32:34" s="368" customFormat="1" ht="13.9" customHeight="1">
      <c r="AF3569" s="367"/>
      <c r="AH3569" s="367"/>
    </row>
    <row r="3570" spans="32:34" s="368" customFormat="1" ht="13.9" customHeight="1">
      <c r="AF3570" s="367"/>
      <c r="AH3570" s="367"/>
    </row>
    <row r="3571" spans="32:34" s="368" customFormat="1" ht="13.9" customHeight="1">
      <c r="AF3571" s="367"/>
      <c r="AH3571" s="367"/>
    </row>
    <row r="3572" spans="32:34" s="368" customFormat="1" ht="13.9" customHeight="1">
      <c r="AF3572" s="367"/>
      <c r="AH3572" s="367"/>
    </row>
    <row r="3573" spans="32:34" s="368" customFormat="1" ht="13.9" customHeight="1">
      <c r="AF3573" s="367"/>
      <c r="AH3573" s="367"/>
    </row>
    <row r="3574" spans="32:34" s="368" customFormat="1" ht="13.9" customHeight="1">
      <c r="AF3574" s="367"/>
      <c r="AH3574" s="367"/>
    </row>
    <row r="3575" spans="32:34" s="368" customFormat="1" ht="13.9" customHeight="1">
      <c r="AF3575" s="367"/>
      <c r="AH3575" s="367"/>
    </row>
    <row r="3576" spans="32:34" s="368" customFormat="1" ht="13.9" customHeight="1">
      <c r="AF3576" s="367"/>
      <c r="AH3576" s="367"/>
    </row>
    <row r="3577" spans="32:34" s="368" customFormat="1" ht="13.9" customHeight="1">
      <c r="AF3577" s="367"/>
      <c r="AH3577" s="367"/>
    </row>
    <row r="3578" spans="32:34" s="368" customFormat="1" ht="13.9" customHeight="1">
      <c r="AF3578" s="367"/>
      <c r="AH3578" s="367"/>
    </row>
    <row r="3579" spans="32:34" s="368" customFormat="1" ht="13.9" customHeight="1">
      <c r="AF3579" s="367"/>
      <c r="AH3579" s="367"/>
    </row>
    <row r="3580" spans="32:34" s="368" customFormat="1" ht="13.9" customHeight="1">
      <c r="AF3580" s="367"/>
      <c r="AH3580" s="367"/>
    </row>
    <row r="3581" spans="32:34" s="368" customFormat="1" ht="13.9" customHeight="1">
      <c r="AF3581" s="367"/>
      <c r="AH3581" s="367"/>
    </row>
    <row r="3582" spans="32:34" s="368" customFormat="1" ht="13.9" customHeight="1">
      <c r="AF3582" s="367"/>
      <c r="AH3582" s="367"/>
    </row>
    <row r="3583" spans="32:34" s="368" customFormat="1" ht="13.9" customHeight="1">
      <c r="AF3583" s="367"/>
      <c r="AH3583" s="367"/>
    </row>
    <row r="3584" spans="32:34" s="368" customFormat="1" ht="13.9" customHeight="1">
      <c r="AF3584" s="367"/>
      <c r="AH3584" s="367"/>
    </row>
    <row r="3585" spans="32:34" s="368" customFormat="1" ht="13.9" customHeight="1">
      <c r="AF3585" s="367"/>
      <c r="AH3585" s="367"/>
    </row>
    <row r="3586" spans="32:34" s="368" customFormat="1" ht="13.9" customHeight="1">
      <c r="AF3586" s="367"/>
      <c r="AH3586" s="367"/>
    </row>
    <row r="3587" spans="32:34" s="368" customFormat="1" ht="13.9" customHeight="1">
      <c r="AF3587" s="367"/>
      <c r="AH3587" s="367"/>
    </row>
    <row r="3588" spans="32:34" s="368" customFormat="1" ht="13.9" customHeight="1">
      <c r="AF3588" s="367"/>
      <c r="AH3588" s="367"/>
    </row>
    <row r="3589" spans="32:34" s="368" customFormat="1" ht="13.9" customHeight="1">
      <c r="AF3589" s="367"/>
      <c r="AH3589" s="367"/>
    </row>
    <row r="3590" spans="32:34" s="368" customFormat="1" ht="13.9" customHeight="1">
      <c r="AF3590" s="367"/>
      <c r="AH3590" s="367"/>
    </row>
    <row r="3591" spans="32:34" s="368" customFormat="1" ht="13.9" customHeight="1">
      <c r="AF3591" s="367"/>
      <c r="AH3591" s="367"/>
    </row>
    <row r="3592" spans="32:34" s="368" customFormat="1" ht="13.9" customHeight="1">
      <c r="AF3592" s="367"/>
      <c r="AH3592" s="367"/>
    </row>
    <row r="3593" spans="32:34" s="368" customFormat="1" ht="13.9" customHeight="1">
      <c r="AF3593" s="367"/>
      <c r="AH3593" s="367"/>
    </row>
    <row r="3594" spans="32:34" s="368" customFormat="1" ht="13.9" customHeight="1">
      <c r="AF3594" s="367"/>
      <c r="AH3594" s="367"/>
    </row>
    <row r="3595" spans="32:34" s="368" customFormat="1" ht="13.9" customHeight="1">
      <c r="AF3595" s="367"/>
      <c r="AH3595" s="367"/>
    </row>
    <row r="3596" spans="32:34" s="368" customFormat="1" ht="13.9" customHeight="1">
      <c r="AF3596" s="367"/>
      <c r="AH3596" s="367"/>
    </row>
    <row r="3597" spans="32:34" s="368" customFormat="1" ht="13.9" customHeight="1">
      <c r="AF3597" s="367"/>
      <c r="AH3597" s="367"/>
    </row>
    <row r="3598" spans="32:34" s="368" customFormat="1" ht="13.9" customHeight="1">
      <c r="AF3598" s="367"/>
      <c r="AH3598" s="367"/>
    </row>
    <row r="3599" spans="32:34" s="368" customFormat="1" ht="13.9" customHeight="1">
      <c r="AF3599" s="367"/>
      <c r="AH3599" s="367"/>
    </row>
    <row r="3600" spans="32:34" s="368" customFormat="1" ht="13.9" customHeight="1">
      <c r="AF3600" s="367"/>
      <c r="AH3600" s="367"/>
    </row>
    <row r="3601" spans="32:34" s="368" customFormat="1" ht="13.9" customHeight="1">
      <c r="AF3601" s="367"/>
      <c r="AH3601" s="367"/>
    </row>
    <row r="3602" spans="32:34" s="368" customFormat="1" ht="13.9" customHeight="1">
      <c r="AF3602" s="367"/>
      <c r="AH3602" s="367"/>
    </row>
    <row r="3603" spans="32:34" s="368" customFormat="1" ht="13.9" customHeight="1">
      <c r="AF3603" s="367"/>
      <c r="AH3603" s="367"/>
    </row>
    <row r="3604" spans="32:34" s="368" customFormat="1" ht="13.9" customHeight="1">
      <c r="AF3604" s="367"/>
      <c r="AH3604" s="367"/>
    </row>
    <row r="3605" spans="32:34" s="368" customFormat="1" ht="13.9" customHeight="1">
      <c r="AF3605" s="367"/>
      <c r="AH3605" s="367"/>
    </row>
    <row r="3606" spans="32:34" s="368" customFormat="1" ht="13.9" customHeight="1">
      <c r="AF3606" s="367"/>
      <c r="AH3606" s="367"/>
    </row>
    <row r="3607" spans="32:34" s="368" customFormat="1" ht="13.9" customHeight="1">
      <c r="AF3607" s="367"/>
      <c r="AH3607" s="367"/>
    </row>
    <row r="3608" spans="32:34" s="368" customFormat="1" ht="13.9" customHeight="1">
      <c r="AF3608" s="367"/>
      <c r="AH3608" s="367"/>
    </row>
    <row r="3609" spans="32:34" s="368" customFormat="1" ht="13.9" customHeight="1">
      <c r="AF3609" s="367"/>
      <c r="AH3609" s="367"/>
    </row>
    <row r="3610" spans="32:34" s="368" customFormat="1" ht="13.9" customHeight="1">
      <c r="AF3610" s="367"/>
      <c r="AH3610" s="367"/>
    </row>
    <row r="3611" spans="32:34" s="368" customFormat="1" ht="13.9" customHeight="1">
      <c r="AF3611" s="367"/>
      <c r="AH3611" s="367"/>
    </row>
    <row r="3612" spans="32:34" s="368" customFormat="1" ht="13.9" customHeight="1">
      <c r="AF3612" s="367"/>
      <c r="AH3612" s="367"/>
    </row>
    <row r="3613" spans="32:34" s="368" customFormat="1" ht="13.9" customHeight="1">
      <c r="AF3613" s="367"/>
      <c r="AH3613" s="367"/>
    </row>
    <row r="3614" spans="32:34" s="368" customFormat="1" ht="13.9" customHeight="1">
      <c r="AF3614" s="367"/>
      <c r="AH3614" s="367"/>
    </row>
    <row r="3615" spans="32:34" s="368" customFormat="1" ht="13.9" customHeight="1">
      <c r="AF3615" s="367"/>
      <c r="AH3615" s="367"/>
    </row>
    <row r="3616" spans="32:34" s="368" customFormat="1" ht="13.9" customHeight="1">
      <c r="AF3616" s="367"/>
      <c r="AH3616" s="367"/>
    </row>
    <row r="3617" spans="32:34" s="368" customFormat="1" ht="13.9" customHeight="1">
      <c r="AF3617" s="367"/>
      <c r="AH3617" s="367"/>
    </row>
    <row r="3618" spans="32:34" s="368" customFormat="1" ht="13.9" customHeight="1">
      <c r="AF3618" s="367"/>
      <c r="AH3618" s="367"/>
    </row>
    <row r="3619" spans="32:34" s="368" customFormat="1" ht="13.9" customHeight="1">
      <c r="AF3619" s="367"/>
      <c r="AH3619" s="367"/>
    </row>
    <row r="3620" spans="32:34" s="368" customFormat="1" ht="13.9" customHeight="1">
      <c r="AF3620" s="367"/>
      <c r="AH3620" s="367"/>
    </row>
    <row r="3621" spans="32:34" s="368" customFormat="1" ht="13.9" customHeight="1">
      <c r="AF3621" s="367"/>
      <c r="AH3621" s="367"/>
    </row>
    <row r="3622" spans="32:34" s="368" customFormat="1" ht="13.9" customHeight="1">
      <c r="AF3622" s="367"/>
      <c r="AH3622" s="367"/>
    </row>
    <row r="3623" spans="32:34" s="368" customFormat="1" ht="13.9" customHeight="1">
      <c r="AF3623" s="367"/>
      <c r="AH3623" s="367"/>
    </row>
    <row r="3624" spans="32:34" s="368" customFormat="1" ht="13.9" customHeight="1">
      <c r="AF3624" s="367"/>
      <c r="AH3624" s="367"/>
    </row>
    <row r="3625" spans="32:34" s="368" customFormat="1" ht="13.9" customHeight="1">
      <c r="AF3625" s="367"/>
      <c r="AH3625" s="367"/>
    </row>
    <row r="3626" spans="32:34" s="368" customFormat="1" ht="13.9" customHeight="1">
      <c r="AF3626" s="367"/>
      <c r="AH3626" s="367"/>
    </row>
    <row r="3627" spans="32:34" s="368" customFormat="1" ht="13.9" customHeight="1">
      <c r="AF3627" s="367"/>
      <c r="AH3627" s="367"/>
    </row>
    <row r="3628" spans="32:34" s="368" customFormat="1" ht="13.9" customHeight="1">
      <c r="AF3628" s="367"/>
      <c r="AH3628" s="367"/>
    </row>
    <row r="3629" spans="32:34" s="368" customFormat="1" ht="13.9" customHeight="1">
      <c r="AF3629" s="367"/>
      <c r="AH3629" s="367"/>
    </row>
    <row r="3630" spans="32:34" s="368" customFormat="1" ht="13.9" customHeight="1">
      <c r="AF3630" s="367"/>
      <c r="AH3630" s="367"/>
    </row>
    <row r="3631" spans="32:34" s="368" customFormat="1" ht="13.9" customHeight="1">
      <c r="AF3631" s="367"/>
      <c r="AH3631" s="367"/>
    </row>
    <row r="3632" spans="32:34" s="368" customFormat="1" ht="13.9" customHeight="1">
      <c r="AF3632" s="367"/>
      <c r="AH3632" s="367"/>
    </row>
    <row r="3633" spans="32:34" s="368" customFormat="1" ht="13.9" customHeight="1">
      <c r="AF3633" s="367"/>
      <c r="AH3633" s="367"/>
    </row>
    <row r="3634" spans="32:34" s="368" customFormat="1" ht="13.9" customHeight="1">
      <c r="AF3634" s="367"/>
      <c r="AH3634" s="367"/>
    </row>
    <row r="3635" spans="32:34" s="368" customFormat="1" ht="13.9" customHeight="1">
      <c r="AF3635" s="367"/>
      <c r="AH3635" s="367"/>
    </row>
    <row r="3636" spans="32:34" s="368" customFormat="1" ht="13.9" customHeight="1">
      <c r="AF3636" s="367"/>
      <c r="AH3636" s="367"/>
    </row>
    <row r="3637" spans="32:34" s="368" customFormat="1" ht="13.9" customHeight="1">
      <c r="AF3637" s="367"/>
      <c r="AH3637" s="367"/>
    </row>
    <row r="3638" spans="32:34" s="368" customFormat="1" ht="13.9" customHeight="1">
      <c r="AF3638" s="367"/>
      <c r="AH3638" s="367"/>
    </row>
    <row r="3639" spans="32:34" s="368" customFormat="1" ht="13.9" customHeight="1">
      <c r="AF3639" s="367"/>
      <c r="AH3639" s="367"/>
    </row>
    <row r="3640" spans="32:34" s="368" customFormat="1" ht="13.9" customHeight="1">
      <c r="AF3640" s="367"/>
      <c r="AH3640" s="367"/>
    </row>
    <row r="3641" spans="32:34" s="368" customFormat="1" ht="13.9" customHeight="1">
      <c r="AF3641" s="367"/>
      <c r="AH3641" s="367"/>
    </row>
    <row r="3642" spans="32:34" s="368" customFormat="1" ht="13.9" customHeight="1">
      <c r="AF3642" s="367"/>
      <c r="AH3642" s="367"/>
    </row>
    <row r="3643" spans="32:34" s="368" customFormat="1" ht="13.9" customHeight="1">
      <c r="AF3643" s="367"/>
      <c r="AH3643" s="367"/>
    </row>
    <row r="3644" spans="32:34" s="368" customFormat="1" ht="13.9" customHeight="1">
      <c r="AF3644" s="367"/>
      <c r="AH3644" s="367"/>
    </row>
    <row r="3645" spans="32:34" s="368" customFormat="1" ht="13.9" customHeight="1">
      <c r="AF3645" s="367"/>
      <c r="AH3645" s="367"/>
    </row>
    <row r="3646" spans="32:34" s="368" customFormat="1" ht="13.9" customHeight="1">
      <c r="AF3646" s="367"/>
      <c r="AH3646" s="367"/>
    </row>
    <row r="3647" spans="32:34" s="368" customFormat="1" ht="13.9" customHeight="1">
      <c r="AF3647" s="367"/>
      <c r="AH3647" s="367"/>
    </row>
    <row r="3648" spans="32:34" s="368" customFormat="1" ht="13.9" customHeight="1">
      <c r="AF3648" s="367"/>
      <c r="AH3648" s="367"/>
    </row>
    <row r="3649" spans="32:34" s="368" customFormat="1" ht="13.9" customHeight="1">
      <c r="AF3649" s="367"/>
      <c r="AH3649" s="367"/>
    </row>
    <row r="3650" spans="32:34" s="368" customFormat="1" ht="13.9" customHeight="1">
      <c r="AF3650" s="367"/>
      <c r="AH3650" s="367"/>
    </row>
    <row r="3651" spans="32:34" s="368" customFormat="1" ht="13.9" customHeight="1">
      <c r="AF3651" s="367"/>
      <c r="AH3651" s="367"/>
    </row>
    <row r="3652" spans="32:34" s="368" customFormat="1" ht="13.9" customHeight="1">
      <c r="AF3652" s="367"/>
      <c r="AH3652" s="367"/>
    </row>
    <row r="3653" spans="32:34" s="368" customFormat="1" ht="13.9" customHeight="1">
      <c r="AF3653" s="367"/>
      <c r="AH3653" s="367"/>
    </row>
    <row r="3654" spans="32:34" s="368" customFormat="1" ht="13.9" customHeight="1">
      <c r="AF3654" s="367"/>
      <c r="AH3654" s="367"/>
    </row>
    <row r="3655" spans="32:34" s="368" customFormat="1" ht="13.9" customHeight="1">
      <c r="AF3655" s="367"/>
      <c r="AH3655" s="367"/>
    </row>
    <row r="3656" spans="32:34" s="368" customFormat="1" ht="13.9" customHeight="1">
      <c r="AF3656" s="367"/>
      <c r="AH3656" s="367"/>
    </row>
    <row r="3657" spans="32:34" s="368" customFormat="1" ht="13.9" customHeight="1">
      <c r="AF3657" s="367"/>
      <c r="AH3657" s="367"/>
    </row>
    <row r="3658" spans="32:34" s="368" customFormat="1" ht="13.9" customHeight="1">
      <c r="AF3658" s="367"/>
      <c r="AH3658" s="367"/>
    </row>
    <row r="3659" spans="32:34" s="368" customFormat="1" ht="13.9" customHeight="1">
      <c r="AF3659" s="367"/>
      <c r="AH3659" s="367"/>
    </row>
    <row r="3660" spans="32:34" s="368" customFormat="1" ht="13.9" customHeight="1">
      <c r="AF3660" s="367"/>
      <c r="AH3660" s="367"/>
    </row>
    <row r="3661" spans="32:34" s="368" customFormat="1" ht="13.9" customHeight="1">
      <c r="AF3661" s="367"/>
      <c r="AH3661" s="367"/>
    </row>
    <row r="3662" spans="32:34" s="368" customFormat="1" ht="13.9" customHeight="1">
      <c r="AF3662" s="367"/>
      <c r="AH3662" s="367"/>
    </row>
    <row r="3663" spans="32:34" s="368" customFormat="1" ht="13.9" customHeight="1">
      <c r="AF3663" s="367"/>
      <c r="AH3663" s="367"/>
    </row>
    <row r="3664" spans="32:34" s="368" customFormat="1" ht="13.9" customHeight="1">
      <c r="AF3664" s="367"/>
      <c r="AH3664" s="367"/>
    </row>
    <row r="3665" spans="32:34" s="368" customFormat="1" ht="13.9" customHeight="1">
      <c r="AF3665" s="367"/>
      <c r="AH3665" s="367"/>
    </row>
    <row r="3666" spans="32:34" s="368" customFormat="1" ht="13.9" customHeight="1">
      <c r="AF3666" s="367"/>
      <c r="AH3666" s="367"/>
    </row>
    <row r="3667" spans="32:34" s="368" customFormat="1" ht="13.9" customHeight="1">
      <c r="AF3667" s="367"/>
      <c r="AH3667" s="367"/>
    </row>
    <row r="3668" spans="32:34" s="368" customFormat="1" ht="13.9" customHeight="1">
      <c r="AF3668" s="367"/>
      <c r="AH3668" s="367"/>
    </row>
    <row r="3669" spans="32:34" s="368" customFormat="1" ht="13.9" customHeight="1">
      <c r="AF3669" s="367"/>
      <c r="AH3669" s="367"/>
    </row>
    <row r="3670" spans="32:34" s="368" customFormat="1" ht="13.9" customHeight="1">
      <c r="AF3670" s="367"/>
      <c r="AH3670" s="367"/>
    </row>
    <row r="3671" spans="32:34" s="368" customFormat="1" ht="13.9" customHeight="1">
      <c r="AF3671" s="367"/>
      <c r="AH3671" s="367"/>
    </row>
    <row r="3672" spans="32:34" s="368" customFormat="1" ht="13.9" customHeight="1">
      <c r="AF3672" s="367"/>
      <c r="AH3672" s="367"/>
    </row>
    <row r="3673" spans="32:34" s="368" customFormat="1" ht="13.9" customHeight="1">
      <c r="AF3673" s="367"/>
      <c r="AH3673" s="367"/>
    </row>
    <row r="3674" spans="32:34" s="368" customFormat="1" ht="13.9" customHeight="1">
      <c r="AF3674" s="367"/>
      <c r="AH3674" s="367"/>
    </row>
    <row r="3675" spans="32:34" s="368" customFormat="1" ht="13.9" customHeight="1">
      <c r="AF3675" s="367"/>
      <c r="AH3675" s="367"/>
    </row>
    <row r="3676" spans="32:34" s="368" customFormat="1" ht="13.9" customHeight="1">
      <c r="AF3676" s="367"/>
      <c r="AH3676" s="367"/>
    </row>
    <row r="3677" spans="32:34" s="368" customFormat="1" ht="13.9" customHeight="1">
      <c r="AF3677" s="367"/>
      <c r="AH3677" s="367"/>
    </row>
    <row r="3678" spans="32:34" s="368" customFormat="1" ht="13.9" customHeight="1">
      <c r="AF3678" s="367"/>
      <c r="AH3678" s="367"/>
    </row>
    <row r="3679" spans="32:34" s="368" customFormat="1" ht="13.9" customHeight="1">
      <c r="AF3679" s="367"/>
      <c r="AH3679" s="367"/>
    </row>
    <row r="3680" spans="32:34" s="368" customFormat="1" ht="13.9" customHeight="1">
      <c r="AF3680" s="367"/>
      <c r="AH3680" s="367"/>
    </row>
    <row r="3681" spans="32:34" s="368" customFormat="1" ht="13.9" customHeight="1">
      <c r="AF3681" s="367"/>
      <c r="AH3681" s="367"/>
    </row>
    <row r="3682" spans="32:34" s="368" customFormat="1" ht="13.9" customHeight="1">
      <c r="AF3682" s="367"/>
      <c r="AH3682" s="367"/>
    </row>
    <row r="3683" spans="32:34" s="368" customFormat="1" ht="13.9" customHeight="1">
      <c r="AF3683" s="367"/>
      <c r="AH3683" s="367"/>
    </row>
    <row r="3684" spans="32:34" s="368" customFormat="1" ht="13.9" customHeight="1">
      <c r="AF3684" s="367"/>
      <c r="AH3684" s="367"/>
    </row>
    <row r="3685" spans="32:34" s="368" customFormat="1" ht="13.9" customHeight="1">
      <c r="AF3685" s="367"/>
      <c r="AH3685" s="367"/>
    </row>
    <row r="3686" spans="32:34" s="368" customFormat="1" ht="13.9" customHeight="1">
      <c r="AF3686" s="367"/>
      <c r="AH3686" s="367"/>
    </row>
    <row r="3687" spans="32:34" s="368" customFormat="1" ht="13.9" customHeight="1">
      <c r="AF3687" s="367"/>
      <c r="AH3687" s="367"/>
    </row>
    <row r="3688" spans="32:34" s="368" customFormat="1" ht="13.9" customHeight="1">
      <c r="AF3688" s="367"/>
      <c r="AH3688" s="367"/>
    </row>
    <row r="3689" spans="32:34" s="368" customFormat="1" ht="13.9" customHeight="1">
      <c r="AF3689" s="367"/>
      <c r="AH3689" s="367"/>
    </row>
    <row r="3690" spans="32:34" s="368" customFormat="1" ht="13.9" customHeight="1">
      <c r="AF3690" s="367"/>
      <c r="AH3690" s="367"/>
    </row>
    <row r="3691" spans="32:34" s="368" customFormat="1" ht="13.9" customHeight="1">
      <c r="AF3691" s="367"/>
      <c r="AH3691" s="367"/>
    </row>
    <row r="3692" spans="32:34" s="368" customFormat="1" ht="13.9" customHeight="1">
      <c r="AF3692" s="367"/>
      <c r="AH3692" s="367"/>
    </row>
    <row r="3693" spans="32:34" s="368" customFormat="1" ht="13.9" customHeight="1">
      <c r="AF3693" s="367"/>
      <c r="AH3693" s="367"/>
    </row>
    <row r="3694" spans="32:34" s="368" customFormat="1" ht="13.9" customHeight="1">
      <c r="AF3694" s="367"/>
      <c r="AH3694" s="367"/>
    </row>
    <row r="3695" spans="32:34" s="368" customFormat="1" ht="13.9" customHeight="1">
      <c r="AF3695" s="367"/>
      <c r="AH3695" s="367"/>
    </row>
    <row r="3696" spans="32:34" s="368" customFormat="1" ht="13.9" customHeight="1">
      <c r="AF3696" s="367"/>
      <c r="AH3696" s="367"/>
    </row>
    <row r="3697" spans="32:34" s="368" customFormat="1" ht="13.9" customHeight="1">
      <c r="AF3697" s="367"/>
      <c r="AH3697" s="367"/>
    </row>
    <row r="3698" spans="32:34" s="368" customFormat="1" ht="13.9" customHeight="1">
      <c r="AF3698" s="367"/>
      <c r="AH3698" s="367"/>
    </row>
    <row r="3699" spans="32:34" s="368" customFormat="1" ht="13.9" customHeight="1">
      <c r="AF3699" s="367"/>
      <c r="AH3699" s="367"/>
    </row>
    <row r="3700" spans="32:34" s="368" customFormat="1" ht="13.9" customHeight="1">
      <c r="AF3700" s="367"/>
      <c r="AH3700" s="367"/>
    </row>
    <row r="3701" spans="32:34" s="368" customFormat="1" ht="13.9" customHeight="1">
      <c r="AF3701" s="367"/>
      <c r="AH3701" s="367"/>
    </row>
    <row r="3702" spans="32:34" s="368" customFormat="1" ht="13.9" customHeight="1">
      <c r="AF3702" s="367"/>
      <c r="AH3702" s="367"/>
    </row>
    <row r="3703" spans="32:34" s="368" customFormat="1" ht="13.9" customHeight="1">
      <c r="AF3703" s="367"/>
      <c r="AH3703" s="367"/>
    </row>
    <row r="3704" spans="32:34" s="368" customFormat="1" ht="13.9" customHeight="1">
      <c r="AF3704" s="367"/>
      <c r="AH3704" s="367"/>
    </row>
    <row r="3705" spans="32:34" s="368" customFormat="1" ht="13.9" customHeight="1">
      <c r="AF3705" s="367"/>
      <c r="AH3705" s="367"/>
    </row>
    <row r="3706" spans="32:34" s="368" customFormat="1" ht="13.9" customHeight="1">
      <c r="AF3706" s="367"/>
      <c r="AH3706" s="367"/>
    </row>
    <row r="3707" spans="32:34" s="368" customFormat="1" ht="13.9" customHeight="1">
      <c r="AF3707" s="367"/>
      <c r="AH3707" s="367"/>
    </row>
    <row r="3708" spans="32:34" s="368" customFormat="1" ht="13.9" customHeight="1">
      <c r="AF3708" s="367"/>
      <c r="AH3708" s="367"/>
    </row>
    <row r="3709" spans="32:34" s="368" customFormat="1" ht="13.9" customHeight="1">
      <c r="AF3709" s="367"/>
      <c r="AH3709" s="367"/>
    </row>
    <row r="3710" spans="32:34" s="368" customFormat="1" ht="13.9" customHeight="1">
      <c r="AF3710" s="367"/>
      <c r="AH3710" s="367"/>
    </row>
    <row r="3711" spans="32:34" s="368" customFormat="1" ht="13.9" customHeight="1">
      <c r="AF3711" s="367"/>
      <c r="AH3711" s="367"/>
    </row>
    <row r="3712" spans="32:34" s="368" customFormat="1" ht="13.9" customHeight="1">
      <c r="AF3712" s="367"/>
      <c r="AH3712" s="367"/>
    </row>
    <row r="3713" spans="32:34" s="368" customFormat="1" ht="13.9" customHeight="1">
      <c r="AF3713" s="367"/>
      <c r="AH3713" s="367"/>
    </row>
    <row r="3714" spans="32:34" s="368" customFormat="1" ht="13.9" customHeight="1">
      <c r="AF3714" s="367"/>
      <c r="AH3714" s="367"/>
    </row>
    <row r="3715" spans="32:34" s="368" customFormat="1" ht="13.9" customHeight="1">
      <c r="AF3715" s="367"/>
      <c r="AH3715" s="367"/>
    </row>
    <row r="3716" spans="32:34" s="368" customFormat="1" ht="13.9" customHeight="1">
      <c r="AF3716" s="367"/>
      <c r="AH3716" s="367"/>
    </row>
    <row r="3717" spans="32:34" s="368" customFormat="1" ht="13.9" customHeight="1">
      <c r="AF3717" s="367"/>
      <c r="AH3717" s="367"/>
    </row>
    <row r="3718" spans="32:34" s="368" customFormat="1" ht="13.9" customHeight="1">
      <c r="AF3718" s="367"/>
      <c r="AH3718" s="367"/>
    </row>
    <row r="3719" spans="32:34" s="368" customFormat="1" ht="13.9" customHeight="1">
      <c r="AF3719" s="367"/>
      <c r="AH3719" s="367"/>
    </row>
    <row r="3720" spans="32:34" s="368" customFormat="1" ht="13.9" customHeight="1">
      <c r="AF3720" s="367"/>
      <c r="AH3720" s="367"/>
    </row>
    <row r="3721" spans="32:34" s="368" customFormat="1" ht="13.9" customHeight="1">
      <c r="AF3721" s="367"/>
      <c r="AH3721" s="367"/>
    </row>
    <row r="3722" spans="32:34" s="368" customFormat="1" ht="13.9" customHeight="1">
      <c r="AF3722" s="367"/>
      <c r="AH3722" s="367"/>
    </row>
    <row r="3723" spans="32:34" s="368" customFormat="1" ht="13.9" customHeight="1">
      <c r="AF3723" s="367"/>
      <c r="AH3723" s="367"/>
    </row>
    <row r="3724" spans="32:34" s="368" customFormat="1" ht="13.9" customHeight="1">
      <c r="AF3724" s="367"/>
      <c r="AH3724" s="367"/>
    </row>
    <row r="3725" spans="32:34" s="368" customFormat="1" ht="13.9" customHeight="1">
      <c r="AF3725" s="367"/>
      <c r="AH3725" s="367"/>
    </row>
    <row r="3726" spans="32:34" s="368" customFormat="1" ht="13.9" customHeight="1">
      <c r="AF3726" s="367"/>
      <c r="AH3726" s="367"/>
    </row>
    <row r="3727" spans="32:34" s="368" customFormat="1" ht="13.9" customHeight="1">
      <c r="AF3727" s="367"/>
      <c r="AH3727" s="367"/>
    </row>
    <row r="3728" spans="32:34" s="368" customFormat="1" ht="13.9" customHeight="1">
      <c r="AF3728" s="367"/>
      <c r="AH3728" s="367"/>
    </row>
    <row r="3729" spans="32:34" s="368" customFormat="1" ht="13.9" customHeight="1">
      <c r="AF3729" s="367"/>
      <c r="AH3729" s="367"/>
    </row>
    <row r="3730" spans="32:34" s="368" customFormat="1" ht="13.9" customHeight="1">
      <c r="AF3730" s="367"/>
      <c r="AH3730" s="367"/>
    </row>
    <row r="3731" spans="32:34" s="368" customFormat="1" ht="13.9" customHeight="1">
      <c r="AF3731" s="367"/>
      <c r="AH3731" s="367"/>
    </row>
    <row r="3732" spans="32:34" s="368" customFormat="1" ht="13.9" customHeight="1">
      <c r="AF3732" s="367"/>
      <c r="AH3732" s="367"/>
    </row>
    <row r="3733" spans="32:34" s="368" customFormat="1" ht="13.9" customHeight="1">
      <c r="AF3733" s="367"/>
      <c r="AH3733" s="367"/>
    </row>
    <row r="3734" spans="32:34" s="368" customFormat="1" ht="13.9" customHeight="1">
      <c r="AF3734" s="367"/>
      <c r="AH3734" s="367"/>
    </row>
    <row r="3735" spans="32:34" s="368" customFormat="1" ht="13.9" customHeight="1">
      <c r="AF3735" s="367"/>
      <c r="AH3735" s="367"/>
    </row>
    <row r="3736" spans="32:34" s="368" customFormat="1" ht="13.9" customHeight="1">
      <c r="AF3736" s="367"/>
      <c r="AH3736" s="367"/>
    </row>
    <row r="3737" spans="32:34" s="368" customFormat="1" ht="13.9" customHeight="1">
      <c r="AF3737" s="367"/>
      <c r="AH3737" s="367"/>
    </row>
    <row r="3738" spans="32:34" s="368" customFormat="1" ht="13.9" customHeight="1">
      <c r="AF3738" s="367"/>
      <c r="AH3738" s="367"/>
    </row>
    <row r="3739" spans="32:34" s="368" customFormat="1" ht="13.9" customHeight="1">
      <c r="AF3739" s="367"/>
      <c r="AH3739" s="367"/>
    </row>
    <row r="3740" spans="32:34" s="368" customFormat="1" ht="13.9" customHeight="1">
      <c r="AF3740" s="367"/>
      <c r="AH3740" s="367"/>
    </row>
    <row r="3741" spans="32:34" s="368" customFormat="1" ht="13.9" customHeight="1">
      <c r="AF3741" s="367"/>
      <c r="AH3741" s="367"/>
    </row>
    <row r="3742" spans="32:34" s="368" customFormat="1" ht="13.9" customHeight="1">
      <c r="AF3742" s="367"/>
      <c r="AH3742" s="367"/>
    </row>
    <row r="3743" spans="32:34" s="368" customFormat="1" ht="13.9" customHeight="1">
      <c r="AF3743" s="367"/>
      <c r="AH3743" s="367"/>
    </row>
    <row r="3744" spans="32:34" s="368" customFormat="1" ht="13.9" customHeight="1">
      <c r="AF3744" s="367"/>
      <c r="AH3744" s="367"/>
    </row>
    <row r="3745" spans="32:34" s="368" customFormat="1" ht="13.9" customHeight="1">
      <c r="AF3745" s="367"/>
      <c r="AH3745" s="367"/>
    </row>
    <row r="3746" spans="32:34" s="368" customFormat="1" ht="13.9" customHeight="1">
      <c r="AF3746" s="367"/>
      <c r="AH3746" s="367"/>
    </row>
    <row r="3747" spans="32:34" s="368" customFormat="1" ht="13.9" customHeight="1">
      <c r="AF3747" s="367"/>
      <c r="AH3747" s="367"/>
    </row>
    <row r="3748" spans="32:34" s="368" customFormat="1" ht="13.9" customHeight="1">
      <c r="AF3748" s="367"/>
      <c r="AH3748" s="367"/>
    </row>
    <row r="3749" spans="32:34" s="368" customFormat="1" ht="13.9" customHeight="1">
      <c r="AF3749" s="367"/>
      <c r="AH3749" s="367"/>
    </row>
    <row r="3750" spans="32:34" s="368" customFormat="1" ht="13.9" customHeight="1">
      <c r="AF3750" s="367"/>
      <c r="AH3750" s="367"/>
    </row>
    <row r="3751" spans="32:34" s="368" customFormat="1" ht="13.9" customHeight="1">
      <c r="AF3751" s="367"/>
      <c r="AH3751" s="367"/>
    </row>
    <row r="3752" spans="32:34" s="368" customFormat="1" ht="13.9" customHeight="1">
      <c r="AF3752" s="367"/>
      <c r="AH3752" s="367"/>
    </row>
    <row r="3753" spans="32:34" s="368" customFormat="1" ht="13.9" customHeight="1">
      <c r="AF3753" s="367"/>
      <c r="AH3753" s="367"/>
    </row>
    <row r="3754" spans="32:34" s="368" customFormat="1" ht="13.9" customHeight="1">
      <c r="AF3754" s="367"/>
      <c r="AH3754" s="367"/>
    </row>
    <row r="3755" spans="32:34" s="368" customFormat="1" ht="13.9" customHeight="1">
      <c r="AF3755" s="367"/>
      <c r="AH3755" s="367"/>
    </row>
    <row r="3756" spans="32:34" s="368" customFormat="1" ht="13.9" customHeight="1">
      <c r="AF3756" s="367"/>
      <c r="AH3756" s="367"/>
    </row>
    <row r="3757" spans="32:34" s="368" customFormat="1" ht="13.9" customHeight="1">
      <c r="AF3757" s="367"/>
      <c r="AH3757" s="367"/>
    </row>
    <row r="3758" spans="32:34" s="368" customFormat="1" ht="13.9" customHeight="1">
      <c r="AF3758" s="367"/>
      <c r="AH3758" s="367"/>
    </row>
    <row r="3759" spans="32:34" s="368" customFormat="1" ht="13.9" customHeight="1">
      <c r="AF3759" s="367"/>
      <c r="AH3759" s="367"/>
    </row>
    <row r="3760" spans="32:34" s="368" customFormat="1" ht="13.9" customHeight="1">
      <c r="AF3760" s="367"/>
      <c r="AH3760" s="367"/>
    </row>
    <row r="3761" spans="32:34" s="368" customFormat="1" ht="13.9" customHeight="1">
      <c r="AF3761" s="367"/>
      <c r="AH3761" s="367"/>
    </row>
    <row r="3762" spans="32:34" s="368" customFormat="1" ht="13.9" customHeight="1">
      <c r="AF3762" s="367"/>
      <c r="AH3762" s="367"/>
    </row>
    <row r="3763" spans="32:34" s="368" customFormat="1" ht="13.9" customHeight="1">
      <c r="AF3763" s="367"/>
      <c r="AH3763" s="367"/>
    </row>
    <row r="3764" spans="32:34" s="368" customFormat="1" ht="13.9" customHeight="1">
      <c r="AF3764" s="367"/>
      <c r="AH3764" s="367"/>
    </row>
    <row r="3765" spans="32:34" s="368" customFormat="1" ht="13.9" customHeight="1">
      <c r="AF3765" s="367"/>
      <c r="AH3765" s="367"/>
    </row>
    <row r="3766" spans="32:34" s="368" customFormat="1" ht="13.9" customHeight="1">
      <c r="AF3766" s="367"/>
      <c r="AH3766" s="367"/>
    </row>
    <row r="3767" spans="32:34" s="368" customFormat="1" ht="13.9" customHeight="1">
      <c r="AF3767" s="367"/>
      <c r="AH3767" s="367"/>
    </row>
    <row r="3768" spans="32:34" s="368" customFormat="1" ht="13.9" customHeight="1">
      <c r="AF3768" s="367"/>
      <c r="AH3768" s="367"/>
    </row>
    <row r="3769" spans="32:34" s="368" customFormat="1" ht="13.9" customHeight="1">
      <c r="AF3769" s="367"/>
      <c r="AH3769" s="367"/>
    </row>
    <row r="3770" spans="32:34" s="368" customFormat="1" ht="13.9" customHeight="1">
      <c r="AF3770" s="367"/>
      <c r="AH3770" s="367"/>
    </row>
    <row r="3771" spans="32:34" s="368" customFormat="1" ht="13.9" customHeight="1">
      <c r="AF3771" s="367"/>
      <c r="AH3771" s="367"/>
    </row>
    <row r="3772" spans="32:34" s="368" customFormat="1" ht="13.9" customHeight="1">
      <c r="AF3772" s="367"/>
      <c r="AH3772" s="367"/>
    </row>
    <row r="3773" spans="32:34" s="368" customFormat="1" ht="13.9" customHeight="1">
      <c r="AF3773" s="367"/>
      <c r="AH3773" s="367"/>
    </row>
    <row r="3774" spans="32:34" s="368" customFormat="1" ht="13.9" customHeight="1">
      <c r="AF3774" s="367"/>
      <c r="AH3774" s="367"/>
    </row>
    <row r="3775" spans="32:34" s="368" customFormat="1" ht="13.9" customHeight="1">
      <c r="AF3775" s="367"/>
      <c r="AH3775" s="367"/>
    </row>
    <row r="3776" spans="32:34" s="368" customFormat="1" ht="13.9" customHeight="1">
      <c r="AF3776" s="367"/>
      <c r="AH3776" s="367"/>
    </row>
    <row r="3777" spans="32:34" s="368" customFormat="1" ht="13.9" customHeight="1">
      <c r="AF3777" s="367"/>
      <c r="AH3777" s="367"/>
    </row>
    <row r="3778" spans="32:34" s="368" customFormat="1" ht="13.9" customHeight="1">
      <c r="AF3778" s="367"/>
      <c r="AH3778" s="367"/>
    </row>
    <row r="3779" spans="32:34" s="368" customFormat="1" ht="13.9" customHeight="1">
      <c r="AF3779" s="367"/>
      <c r="AH3779" s="367"/>
    </row>
    <row r="3780" spans="32:34" s="368" customFormat="1" ht="13.9" customHeight="1">
      <c r="AF3780" s="367"/>
      <c r="AH3780" s="367"/>
    </row>
    <row r="3781" spans="32:34" s="368" customFormat="1" ht="13.9" customHeight="1">
      <c r="AF3781" s="367"/>
      <c r="AH3781" s="367"/>
    </row>
    <row r="3782" spans="32:34" s="368" customFormat="1" ht="13.9" customHeight="1">
      <c r="AF3782" s="367"/>
      <c r="AH3782" s="367"/>
    </row>
    <row r="3783" spans="32:34" s="368" customFormat="1" ht="13.9" customHeight="1">
      <c r="AF3783" s="367"/>
      <c r="AH3783" s="367"/>
    </row>
    <row r="3784" spans="32:34" s="368" customFormat="1" ht="13.9" customHeight="1">
      <c r="AF3784" s="367"/>
      <c r="AH3784" s="367"/>
    </row>
    <row r="3785" spans="32:34" s="368" customFormat="1" ht="13.9" customHeight="1">
      <c r="AF3785" s="367"/>
      <c r="AH3785" s="367"/>
    </row>
    <row r="3786" spans="32:34" s="368" customFormat="1" ht="13.9" customHeight="1">
      <c r="AF3786" s="367"/>
      <c r="AH3786" s="367"/>
    </row>
    <row r="3787" spans="32:34" s="368" customFormat="1" ht="13.9" customHeight="1">
      <c r="AF3787" s="367"/>
      <c r="AH3787" s="367"/>
    </row>
    <row r="3788" spans="32:34" s="368" customFormat="1" ht="13.9" customHeight="1">
      <c r="AF3788" s="367"/>
      <c r="AH3788" s="367"/>
    </row>
    <row r="3789" spans="32:34" s="368" customFormat="1" ht="13.9" customHeight="1">
      <c r="AF3789" s="367"/>
      <c r="AH3789" s="367"/>
    </row>
    <row r="3790" spans="32:34" s="368" customFormat="1" ht="13.9" customHeight="1">
      <c r="AF3790" s="367"/>
      <c r="AH3790" s="367"/>
    </row>
    <row r="3791" spans="32:34" s="368" customFormat="1" ht="13.9" customHeight="1">
      <c r="AF3791" s="367"/>
      <c r="AH3791" s="367"/>
    </row>
    <row r="3792" spans="32:34" s="368" customFormat="1" ht="13.9" customHeight="1">
      <c r="AF3792" s="367"/>
      <c r="AH3792" s="367"/>
    </row>
    <row r="3793" spans="32:34" s="368" customFormat="1" ht="13.9" customHeight="1">
      <c r="AF3793" s="367"/>
      <c r="AH3793" s="367"/>
    </row>
    <row r="3794" spans="32:34" s="368" customFormat="1" ht="13.9" customHeight="1">
      <c r="AF3794" s="367"/>
      <c r="AH3794" s="367"/>
    </row>
    <row r="3795" spans="32:34" s="368" customFormat="1" ht="13.9" customHeight="1">
      <c r="AF3795" s="367"/>
      <c r="AH3795" s="367"/>
    </row>
    <row r="3796" spans="32:34" s="368" customFormat="1" ht="13.9" customHeight="1">
      <c r="AF3796" s="367"/>
      <c r="AH3796" s="367"/>
    </row>
    <row r="3797" spans="32:34" s="368" customFormat="1" ht="13.9" customHeight="1">
      <c r="AF3797" s="367"/>
      <c r="AH3797" s="367"/>
    </row>
    <row r="3798" spans="32:34" s="368" customFormat="1" ht="13.9" customHeight="1">
      <c r="AF3798" s="367"/>
      <c r="AH3798" s="367"/>
    </row>
    <row r="3799" spans="32:34" s="368" customFormat="1" ht="13.9" customHeight="1">
      <c r="AF3799" s="367"/>
      <c r="AH3799" s="367"/>
    </row>
    <row r="3800" spans="32:34" s="368" customFormat="1" ht="13.9" customHeight="1">
      <c r="AF3800" s="367"/>
      <c r="AH3800" s="367"/>
    </row>
    <row r="3801" spans="32:34" s="368" customFormat="1" ht="13.9" customHeight="1">
      <c r="AF3801" s="367"/>
      <c r="AH3801" s="367"/>
    </row>
    <row r="3802" spans="32:34" s="368" customFormat="1" ht="13.9" customHeight="1">
      <c r="AF3802" s="367"/>
      <c r="AH3802" s="367"/>
    </row>
    <row r="3803" spans="32:34" s="368" customFormat="1" ht="13.9" customHeight="1">
      <c r="AF3803" s="367"/>
      <c r="AH3803" s="367"/>
    </row>
    <row r="3804" spans="32:34" s="368" customFormat="1" ht="13.9" customHeight="1">
      <c r="AF3804" s="367"/>
      <c r="AH3804" s="367"/>
    </row>
    <row r="3805" spans="32:34" s="368" customFormat="1" ht="13.9" customHeight="1">
      <c r="AF3805" s="367"/>
      <c r="AH3805" s="367"/>
    </row>
    <row r="3806" spans="32:34" s="368" customFormat="1" ht="13.9" customHeight="1">
      <c r="AF3806" s="367"/>
      <c r="AH3806" s="367"/>
    </row>
    <row r="3807" spans="32:34" s="368" customFormat="1" ht="13.9" customHeight="1">
      <c r="AF3807" s="367"/>
      <c r="AH3807" s="367"/>
    </row>
    <row r="3808" spans="32:34" s="368" customFormat="1" ht="13.9" customHeight="1">
      <c r="AF3808" s="367"/>
      <c r="AH3808" s="367"/>
    </row>
    <row r="3809" spans="32:34" s="368" customFormat="1" ht="13.9" customHeight="1">
      <c r="AF3809" s="367"/>
      <c r="AH3809" s="367"/>
    </row>
    <row r="3810" spans="32:34" s="368" customFormat="1" ht="13.9" customHeight="1">
      <c r="AF3810" s="367"/>
      <c r="AH3810" s="367"/>
    </row>
    <row r="3811" spans="32:34" s="368" customFormat="1" ht="13.9" customHeight="1">
      <c r="AF3811" s="367"/>
      <c r="AH3811" s="367"/>
    </row>
    <row r="3812" spans="32:34" s="368" customFormat="1" ht="13.9" customHeight="1">
      <c r="AF3812" s="367"/>
      <c r="AH3812" s="367"/>
    </row>
    <row r="3813" spans="32:34" s="368" customFormat="1" ht="13.9" customHeight="1">
      <c r="AF3813" s="367"/>
      <c r="AH3813" s="367"/>
    </row>
    <row r="3814" spans="32:34" s="368" customFormat="1" ht="13.9" customHeight="1">
      <c r="AF3814" s="367"/>
      <c r="AH3814" s="367"/>
    </row>
    <row r="3815" spans="32:34" s="368" customFormat="1" ht="13.9" customHeight="1">
      <c r="AF3815" s="367"/>
      <c r="AH3815" s="367"/>
    </row>
    <row r="3816" spans="32:34" s="368" customFormat="1" ht="13.9" customHeight="1">
      <c r="AF3816" s="367"/>
      <c r="AH3816" s="367"/>
    </row>
    <row r="3817" spans="32:34" s="368" customFormat="1" ht="13.9" customHeight="1">
      <c r="AF3817" s="367"/>
      <c r="AH3817" s="367"/>
    </row>
    <row r="3818" spans="32:34" s="368" customFormat="1" ht="13.9" customHeight="1">
      <c r="AF3818" s="367"/>
      <c r="AH3818" s="367"/>
    </row>
    <row r="3819" spans="32:34" s="368" customFormat="1" ht="13.9" customHeight="1">
      <c r="AF3819" s="367"/>
      <c r="AH3819" s="367"/>
    </row>
    <row r="3820" spans="32:34" s="368" customFormat="1" ht="13.9" customHeight="1">
      <c r="AF3820" s="367"/>
      <c r="AH3820" s="367"/>
    </row>
    <row r="3821" spans="32:34" s="368" customFormat="1" ht="13.9" customHeight="1">
      <c r="AF3821" s="367"/>
      <c r="AH3821" s="367"/>
    </row>
    <row r="3822" spans="32:34" s="368" customFormat="1" ht="13.9" customHeight="1">
      <c r="AF3822" s="367"/>
      <c r="AH3822" s="367"/>
    </row>
    <row r="3823" spans="32:34" s="368" customFormat="1" ht="13.9" customHeight="1">
      <c r="AF3823" s="367"/>
      <c r="AH3823" s="367"/>
    </row>
    <row r="3824" spans="32:34" s="368" customFormat="1" ht="13.9" customHeight="1">
      <c r="AF3824" s="367"/>
      <c r="AH3824" s="367"/>
    </row>
    <row r="3825" spans="32:34" s="368" customFormat="1" ht="13.9" customHeight="1">
      <c r="AF3825" s="367"/>
      <c r="AH3825" s="367"/>
    </row>
    <row r="3826" spans="32:34" s="368" customFormat="1" ht="13.9" customHeight="1">
      <c r="AF3826" s="367"/>
      <c r="AH3826" s="367"/>
    </row>
    <row r="3827" spans="32:34" s="368" customFormat="1" ht="13.9" customHeight="1">
      <c r="AF3827" s="367"/>
      <c r="AH3827" s="367"/>
    </row>
    <row r="3828" spans="32:34" s="368" customFormat="1" ht="13.9" customHeight="1">
      <c r="AF3828" s="367"/>
      <c r="AH3828" s="367"/>
    </row>
    <row r="3829" spans="32:34" s="368" customFormat="1" ht="13.9" customHeight="1">
      <c r="AF3829" s="367"/>
      <c r="AH3829" s="367"/>
    </row>
    <row r="3830" spans="32:34" s="368" customFormat="1" ht="13.9" customHeight="1">
      <c r="AF3830" s="367"/>
      <c r="AH3830" s="367"/>
    </row>
    <row r="3831" spans="32:34" s="368" customFormat="1" ht="13.9" customHeight="1">
      <c r="AF3831" s="367"/>
      <c r="AH3831" s="367"/>
    </row>
    <row r="3832" spans="32:34" s="368" customFormat="1" ht="13.9" customHeight="1">
      <c r="AF3832" s="367"/>
      <c r="AH3832" s="367"/>
    </row>
    <row r="3833" spans="32:34" s="368" customFormat="1" ht="13.9" customHeight="1">
      <c r="AF3833" s="367"/>
      <c r="AH3833" s="367"/>
    </row>
    <row r="3834" spans="32:34" s="368" customFormat="1" ht="13.9" customHeight="1">
      <c r="AF3834" s="367"/>
      <c r="AH3834" s="367"/>
    </row>
    <row r="3835" spans="32:34" s="368" customFormat="1" ht="13.9" customHeight="1">
      <c r="AF3835" s="367"/>
      <c r="AH3835" s="367"/>
    </row>
    <row r="3836" spans="32:34" s="368" customFormat="1" ht="13.9" customHeight="1">
      <c r="AF3836" s="367"/>
      <c r="AH3836" s="367"/>
    </row>
    <row r="3837" spans="32:34" s="368" customFormat="1" ht="13.9" customHeight="1">
      <c r="AF3837" s="367"/>
      <c r="AH3837" s="367"/>
    </row>
    <row r="3838" spans="32:34" s="368" customFormat="1" ht="13.9" customHeight="1">
      <c r="AF3838" s="367"/>
      <c r="AH3838" s="367"/>
    </row>
    <row r="3839" spans="32:34" s="368" customFormat="1" ht="13.9" customHeight="1">
      <c r="AF3839" s="367"/>
      <c r="AH3839" s="367"/>
    </row>
    <row r="3840" spans="32:34" s="368" customFormat="1" ht="13.9" customHeight="1">
      <c r="AF3840" s="367"/>
      <c r="AH3840" s="367"/>
    </row>
    <row r="3841" spans="32:34" s="368" customFormat="1" ht="13.9" customHeight="1">
      <c r="AF3841" s="367"/>
      <c r="AH3841" s="367"/>
    </row>
    <row r="3842" spans="32:34" s="368" customFormat="1" ht="13.9" customHeight="1">
      <c r="AF3842" s="367"/>
      <c r="AH3842" s="367"/>
    </row>
    <row r="3843" spans="32:34" s="368" customFormat="1" ht="13.9" customHeight="1">
      <c r="AF3843" s="367"/>
      <c r="AH3843" s="367"/>
    </row>
    <row r="3844" spans="32:34" s="368" customFormat="1" ht="13.9" customHeight="1">
      <c r="AF3844" s="367"/>
      <c r="AH3844" s="367"/>
    </row>
    <row r="3845" spans="32:34" s="368" customFormat="1" ht="13.9" customHeight="1">
      <c r="AF3845" s="367"/>
      <c r="AH3845" s="367"/>
    </row>
    <row r="3846" spans="32:34" s="368" customFormat="1" ht="13.9" customHeight="1">
      <c r="AF3846" s="367"/>
      <c r="AH3846" s="367"/>
    </row>
    <row r="3847" spans="32:34" s="368" customFormat="1" ht="13.9" customHeight="1">
      <c r="AF3847" s="367"/>
      <c r="AH3847" s="367"/>
    </row>
    <row r="3848" spans="32:34" s="368" customFormat="1" ht="13.9" customHeight="1">
      <c r="AF3848" s="367"/>
      <c r="AH3848" s="367"/>
    </row>
    <row r="3849" spans="32:34" s="368" customFormat="1" ht="13.9" customHeight="1">
      <c r="AF3849" s="367"/>
      <c r="AH3849" s="367"/>
    </row>
    <row r="3850" spans="32:34" s="368" customFormat="1" ht="13.9" customHeight="1">
      <c r="AF3850" s="367"/>
      <c r="AH3850" s="367"/>
    </row>
    <row r="3851" spans="32:34" s="368" customFormat="1" ht="13.9" customHeight="1">
      <c r="AF3851" s="367"/>
      <c r="AH3851" s="367"/>
    </row>
    <row r="3852" spans="32:34" s="368" customFormat="1" ht="13.9" customHeight="1">
      <c r="AF3852" s="367"/>
      <c r="AH3852" s="367"/>
    </row>
    <row r="3853" spans="32:34" s="368" customFormat="1" ht="13.9" customHeight="1">
      <c r="AF3853" s="367"/>
      <c r="AH3853" s="367"/>
    </row>
    <row r="3854" spans="32:34" s="368" customFormat="1" ht="13.9" customHeight="1">
      <c r="AF3854" s="367"/>
      <c r="AH3854" s="367"/>
    </row>
    <row r="3855" spans="32:34" s="368" customFormat="1" ht="13.9" customHeight="1">
      <c r="AF3855" s="367"/>
      <c r="AH3855" s="367"/>
    </row>
    <row r="3856" spans="32:34" s="368" customFormat="1" ht="13.9" customHeight="1">
      <c r="AF3856" s="367"/>
      <c r="AH3856" s="367"/>
    </row>
    <row r="3857" spans="32:34" s="368" customFormat="1" ht="13.9" customHeight="1">
      <c r="AF3857" s="367"/>
      <c r="AH3857" s="367"/>
    </row>
    <row r="3858" spans="32:34" s="368" customFormat="1" ht="13.9" customHeight="1">
      <c r="AF3858" s="367"/>
      <c r="AH3858" s="367"/>
    </row>
    <row r="3859" spans="32:34" s="368" customFormat="1" ht="13.9" customHeight="1">
      <c r="AF3859" s="367"/>
      <c r="AH3859" s="367"/>
    </row>
    <row r="3860" spans="32:34" s="368" customFormat="1" ht="13.9" customHeight="1">
      <c r="AF3860" s="367"/>
      <c r="AH3860" s="367"/>
    </row>
    <row r="3861" spans="32:34" s="368" customFormat="1" ht="13.9" customHeight="1">
      <c r="AF3861" s="367"/>
      <c r="AH3861" s="367"/>
    </row>
    <row r="3862" spans="32:34" s="368" customFormat="1" ht="13.9" customHeight="1">
      <c r="AF3862" s="367"/>
      <c r="AH3862" s="367"/>
    </row>
    <row r="3863" spans="32:34" s="368" customFormat="1" ht="13.9" customHeight="1">
      <c r="AF3863" s="367"/>
      <c r="AH3863" s="367"/>
    </row>
    <row r="3864" spans="32:34" s="368" customFormat="1" ht="13.9" customHeight="1">
      <c r="AF3864" s="367"/>
      <c r="AH3864" s="367"/>
    </row>
    <row r="3865" spans="32:34" s="368" customFormat="1" ht="13.9" customHeight="1">
      <c r="AF3865" s="367"/>
      <c r="AH3865" s="367"/>
    </row>
    <row r="3866" spans="32:34" s="368" customFormat="1" ht="13.9" customHeight="1">
      <c r="AF3866" s="367"/>
      <c r="AH3866" s="367"/>
    </row>
    <row r="3867" spans="32:34" s="368" customFormat="1" ht="13.9" customHeight="1">
      <c r="AF3867" s="367"/>
      <c r="AH3867" s="367"/>
    </row>
    <row r="3868" spans="32:34" s="368" customFormat="1" ht="13.9" customHeight="1">
      <c r="AF3868" s="367"/>
      <c r="AH3868" s="367"/>
    </row>
    <row r="3869" spans="32:34" s="368" customFormat="1" ht="13.9" customHeight="1">
      <c r="AF3869" s="367"/>
      <c r="AH3869" s="367"/>
    </row>
    <row r="3870" spans="32:34" s="368" customFormat="1" ht="13.9" customHeight="1">
      <c r="AF3870" s="367"/>
      <c r="AH3870" s="367"/>
    </row>
    <row r="3871" spans="32:34" s="368" customFormat="1" ht="13.9" customHeight="1">
      <c r="AF3871" s="367"/>
      <c r="AH3871" s="367"/>
    </row>
    <row r="3872" spans="32:34" s="368" customFormat="1" ht="13.9" customHeight="1">
      <c r="AF3872" s="367"/>
      <c r="AH3872" s="367"/>
    </row>
    <row r="3873" spans="32:34" s="368" customFormat="1" ht="13.9" customHeight="1">
      <c r="AF3873" s="367"/>
      <c r="AH3873" s="367"/>
    </row>
    <row r="3874" spans="32:34" s="368" customFormat="1" ht="13.9" customHeight="1">
      <c r="AF3874" s="367"/>
      <c r="AH3874" s="367"/>
    </row>
    <row r="3875" spans="32:34" s="368" customFormat="1" ht="13.9" customHeight="1">
      <c r="AF3875" s="367"/>
      <c r="AH3875" s="367"/>
    </row>
    <row r="3876" spans="32:34" s="368" customFormat="1" ht="13.9" customHeight="1">
      <c r="AF3876" s="367"/>
      <c r="AH3876" s="367"/>
    </row>
    <row r="3877" spans="32:34" s="368" customFormat="1" ht="13.9" customHeight="1">
      <c r="AF3877" s="367"/>
      <c r="AH3877" s="367"/>
    </row>
    <row r="3878" spans="32:34" s="368" customFormat="1" ht="13.9" customHeight="1">
      <c r="AF3878" s="367"/>
      <c r="AH3878" s="367"/>
    </row>
    <row r="3879" spans="32:34" s="368" customFormat="1" ht="13.9" customHeight="1">
      <c r="AF3879" s="367"/>
      <c r="AH3879" s="367"/>
    </row>
    <row r="3880" spans="32:34" s="368" customFormat="1" ht="13.9" customHeight="1">
      <c r="AF3880" s="367"/>
      <c r="AH3880" s="367"/>
    </row>
    <row r="3881" spans="32:34" s="368" customFormat="1" ht="13.9" customHeight="1">
      <c r="AF3881" s="367"/>
      <c r="AH3881" s="367"/>
    </row>
    <row r="3882" spans="32:34" s="368" customFormat="1" ht="13.9" customHeight="1">
      <c r="AF3882" s="367"/>
      <c r="AH3882" s="367"/>
    </row>
    <row r="3883" spans="32:34" s="368" customFormat="1" ht="13.9" customHeight="1">
      <c r="AF3883" s="367"/>
      <c r="AH3883" s="367"/>
    </row>
    <row r="3884" spans="32:34" s="368" customFormat="1" ht="13.9" customHeight="1">
      <c r="AF3884" s="367"/>
      <c r="AH3884" s="367"/>
    </row>
    <row r="3885" spans="32:34" s="368" customFormat="1" ht="13.9" customHeight="1">
      <c r="AF3885" s="367"/>
      <c r="AH3885" s="367"/>
    </row>
    <row r="3886" spans="32:34" s="368" customFormat="1" ht="13.9" customHeight="1">
      <c r="AF3886" s="367"/>
      <c r="AH3886" s="367"/>
    </row>
    <row r="3887" spans="32:34" s="368" customFormat="1" ht="13.9" customHeight="1">
      <c r="AF3887" s="367"/>
      <c r="AH3887" s="367"/>
    </row>
    <row r="3888" spans="32:34" s="368" customFormat="1" ht="13.9" customHeight="1">
      <c r="AF3888" s="367"/>
      <c r="AH3888" s="367"/>
    </row>
    <row r="3889" spans="32:34" s="368" customFormat="1" ht="13.9" customHeight="1">
      <c r="AF3889" s="367"/>
      <c r="AH3889" s="367"/>
    </row>
    <row r="3890" spans="32:34" s="368" customFormat="1" ht="13.9" customHeight="1">
      <c r="AF3890" s="367"/>
      <c r="AH3890" s="367"/>
    </row>
    <row r="3891" spans="32:34" s="368" customFormat="1" ht="13.9" customHeight="1">
      <c r="AF3891" s="367"/>
      <c r="AH3891" s="367"/>
    </row>
    <row r="3892" spans="32:34" s="368" customFormat="1" ht="13.9" customHeight="1">
      <c r="AF3892" s="367"/>
      <c r="AH3892" s="367"/>
    </row>
    <row r="3893" spans="32:34" s="368" customFormat="1" ht="13.9" customHeight="1">
      <c r="AF3893" s="367"/>
      <c r="AH3893" s="367"/>
    </row>
    <row r="3894" spans="32:34" s="368" customFormat="1" ht="13.9" customHeight="1">
      <c r="AF3894" s="367"/>
      <c r="AH3894" s="367"/>
    </row>
    <row r="3895" spans="32:34" s="368" customFormat="1" ht="13.9" customHeight="1">
      <c r="AF3895" s="367"/>
      <c r="AH3895" s="367"/>
    </row>
    <row r="3896" spans="32:34" s="368" customFormat="1" ht="13.9" customHeight="1">
      <c r="AF3896" s="367"/>
      <c r="AH3896" s="367"/>
    </row>
    <row r="3897" spans="32:34" s="368" customFormat="1" ht="13.9" customHeight="1">
      <c r="AF3897" s="367"/>
      <c r="AH3897" s="367"/>
    </row>
    <row r="3898" spans="32:34" s="368" customFormat="1" ht="13.9" customHeight="1">
      <c r="AF3898" s="367"/>
      <c r="AH3898" s="367"/>
    </row>
    <row r="3899" spans="32:34" s="368" customFormat="1" ht="13.9" customHeight="1">
      <c r="AF3899" s="367"/>
      <c r="AH3899" s="367"/>
    </row>
    <row r="3900" spans="32:34" s="368" customFormat="1" ht="13.9" customHeight="1">
      <c r="AF3900" s="367"/>
      <c r="AH3900" s="367"/>
    </row>
    <row r="3901" spans="32:34" s="368" customFormat="1" ht="13.9" customHeight="1">
      <c r="AF3901" s="367"/>
      <c r="AH3901" s="367"/>
    </row>
    <row r="3902" spans="32:34" s="368" customFormat="1" ht="13.9" customHeight="1">
      <c r="AF3902" s="367"/>
      <c r="AH3902" s="367"/>
    </row>
    <row r="3903" spans="32:34" s="368" customFormat="1" ht="13.9" customHeight="1">
      <c r="AF3903" s="367"/>
      <c r="AH3903" s="367"/>
    </row>
    <row r="3904" spans="32:34" s="368" customFormat="1" ht="13.9" customHeight="1">
      <c r="AF3904" s="367"/>
      <c r="AH3904" s="367"/>
    </row>
    <row r="3905" spans="32:34" s="368" customFormat="1" ht="13.9" customHeight="1">
      <c r="AF3905" s="367"/>
      <c r="AH3905" s="367"/>
    </row>
    <row r="3906" spans="32:34" s="368" customFormat="1" ht="13.9" customHeight="1">
      <c r="AF3906" s="367"/>
      <c r="AH3906" s="367"/>
    </row>
    <row r="3907" spans="32:34" s="368" customFormat="1" ht="13.9" customHeight="1">
      <c r="AF3907" s="367"/>
      <c r="AH3907" s="367"/>
    </row>
    <row r="3908" spans="32:34" s="368" customFormat="1" ht="13.9" customHeight="1">
      <c r="AF3908" s="367"/>
      <c r="AH3908" s="367"/>
    </row>
    <row r="3909" spans="32:34" s="368" customFormat="1" ht="13.9" customHeight="1">
      <c r="AF3909" s="367"/>
      <c r="AH3909" s="367"/>
    </row>
    <row r="3910" spans="32:34" s="368" customFormat="1" ht="13.9" customHeight="1">
      <c r="AF3910" s="367"/>
      <c r="AH3910" s="367"/>
    </row>
    <row r="3911" spans="32:34" s="368" customFormat="1" ht="13.9" customHeight="1">
      <c r="AF3911" s="367"/>
      <c r="AH3911" s="367"/>
    </row>
    <row r="3912" spans="32:34" s="368" customFormat="1" ht="13.9" customHeight="1">
      <c r="AF3912" s="367"/>
      <c r="AH3912" s="367"/>
    </row>
    <row r="3913" spans="32:34" s="368" customFormat="1" ht="13.9" customHeight="1">
      <c r="AF3913" s="367"/>
      <c r="AH3913" s="367"/>
    </row>
    <row r="3914" spans="32:34" s="368" customFormat="1" ht="13.9" customHeight="1">
      <c r="AF3914" s="367"/>
      <c r="AH3914" s="367"/>
    </row>
    <row r="3915" spans="32:34" s="368" customFormat="1" ht="13.9" customHeight="1">
      <c r="AF3915" s="367"/>
      <c r="AH3915" s="367"/>
    </row>
    <row r="3916" spans="32:34" s="368" customFormat="1" ht="13.9" customHeight="1">
      <c r="AF3916" s="367"/>
      <c r="AH3916" s="367"/>
    </row>
    <row r="3917" spans="32:34" s="368" customFormat="1" ht="13.9" customHeight="1">
      <c r="AF3917" s="367"/>
      <c r="AH3917" s="367"/>
    </row>
    <row r="3918" spans="32:34" s="368" customFormat="1" ht="13.9" customHeight="1">
      <c r="AF3918" s="367"/>
      <c r="AH3918" s="367"/>
    </row>
    <row r="3919" spans="32:34" s="368" customFormat="1" ht="13.9" customHeight="1">
      <c r="AF3919" s="367"/>
      <c r="AH3919" s="367"/>
    </row>
    <row r="3920" spans="32:34" s="368" customFormat="1" ht="13.9" customHeight="1">
      <c r="AF3920" s="367"/>
      <c r="AH3920" s="367"/>
    </row>
    <row r="3921" spans="32:34" s="368" customFormat="1" ht="13.9" customHeight="1">
      <c r="AF3921" s="367"/>
      <c r="AH3921" s="367"/>
    </row>
    <row r="3922" spans="32:34" s="368" customFormat="1" ht="13.9" customHeight="1">
      <c r="AF3922" s="367"/>
      <c r="AH3922" s="367"/>
    </row>
    <row r="3923" spans="32:34" s="368" customFormat="1" ht="13.9" customHeight="1">
      <c r="AF3923" s="367"/>
      <c r="AH3923" s="367"/>
    </row>
    <row r="3924" spans="32:34" s="368" customFormat="1" ht="13.9" customHeight="1">
      <c r="AF3924" s="367"/>
      <c r="AH3924" s="367"/>
    </row>
    <row r="3925" spans="32:34" s="368" customFormat="1" ht="13.9" customHeight="1">
      <c r="AF3925" s="367"/>
      <c r="AH3925" s="367"/>
    </row>
    <row r="3926" spans="32:34" s="368" customFormat="1" ht="13.9" customHeight="1">
      <c r="AF3926" s="367"/>
      <c r="AH3926" s="367"/>
    </row>
    <row r="3927" spans="32:34" s="368" customFormat="1" ht="13.9" customHeight="1">
      <c r="AF3927" s="367"/>
      <c r="AH3927" s="367"/>
    </row>
    <row r="3928" spans="32:34" s="368" customFormat="1" ht="13.9" customHeight="1">
      <c r="AF3928" s="367"/>
      <c r="AH3928" s="367"/>
    </row>
    <row r="3929" spans="32:34" s="368" customFormat="1" ht="13.9" customHeight="1">
      <c r="AF3929" s="367"/>
      <c r="AH3929" s="367"/>
    </row>
    <row r="3930" spans="32:34" s="368" customFormat="1" ht="13.9" customHeight="1">
      <c r="AF3930" s="367"/>
      <c r="AH3930" s="367"/>
    </row>
    <row r="3931" spans="32:34" s="368" customFormat="1" ht="13.9" customHeight="1">
      <c r="AF3931" s="367"/>
      <c r="AH3931" s="367"/>
    </row>
    <row r="3932" spans="32:34" s="368" customFormat="1" ht="13.9" customHeight="1">
      <c r="AF3932" s="367"/>
      <c r="AH3932" s="367"/>
    </row>
    <row r="3933" spans="32:34" s="368" customFormat="1" ht="13.9" customHeight="1">
      <c r="AF3933" s="367"/>
      <c r="AH3933" s="367"/>
    </row>
    <row r="3934" spans="32:34" s="368" customFormat="1" ht="13.9" customHeight="1">
      <c r="AF3934" s="367"/>
      <c r="AH3934" s="367"/>
    </row>
    <row r="3935" spans="32:34" s="368" customFormat="1" ht="13.9" customHeight="1">
      <c r="AF3935" s="367"/>
      <c r="AH3935" s="367"/>
    </row>
    <row r="3936" spans="32:34" s="368" customFormat="1" ht="13.9" customHeight="1">
      <c r="AF3936" s="367"/>
      <c r="AH3936" s="367"/>
    </row>
    <row r="3937" spans="32:34" s="368" customFormat="1" ht="13.9" customHeight="1">
      <c r="AF3937" s="367"/>
      <c r="AH3937" s="367"/>
    </row>
    <row r="3938" spans="32:34" s="368" customFormat="1" ht="13.9" customHeight="1">
      <c r="AF3938" s="367"/>
      <c r="AH3938" s="367"/>
    </row>
    <row r="3939" spans="32:34" s="368" customFormat="1" ht="13.9" customHeight="1">
      <c r="AF3939" s="367"/>
      <c r="AH3939" s="367"/>
    </row>
    <row r="3940" spans="32:34" s="368" customFormat="1" ht="13.9" customHeight="1">
      <c r="AF3940" s="367"/>
      <c r="AH3940" s="367"/>
    </row>
    <row r="3941" spans="32:34" s="368" customFormat="1" ht="13.9" customHeight="1">
      <c r="AF3941" s="367"/>
      <c r="AH3941" s="367"/>
    </row>
    <row r="3942" spans="32:34" s="368" customFormat="1" ht="13.9" customHeight="1">
      <c r="AF3942" s="367"/>
      <c r="AH3942" s="367"/>
    </row>
    <row r="3943" spans="32:34" s="368" customFormat="1" ht="13.9" customHeight="1">
      <c r="AF3943" s="367"/>
      <c r="AH3943" s="367"/>
    </row>
    <row r="3944" spans="32:34" s="368" customFormat="1" ht="13.9" customHeight="1">
      <c r="AF3944" s="367"/>
      <c r="AH3944" s="367"/>
    </row>
    <row r="3945" spans="32:34" s="368" customFormat="1" ht="13.9" customHeight="1">
      <c r="AF3945" s="367"/>
      <c r="AH3945" s="367"/>
    </row>
    <row r="3946" spans="32:34" s="368" customFormat="1" ht="13.9" customHeight="1">
      <c r="AF3946" s="367"/>
      <c r="AH3946" s="367"/>
    </row>
    <row r="3947" spans="32:34" s="368" customFormat="1" ht="13.9" customHeight="1">
      <c r="AF3947" s="367"/>
      <c r="AH3947" s="367"/>
    </row>
    <row r="3948" spans="32:34" s="368" customFormat="1" ht="13.9" customHeight="1">
      <c r="AF3948" s="367"/>
      <c r="AH3948" s="367"/>
    </row>
    <row r="3949" spans="32:34" s="368" customFormat="1" ht="13.9" customHeight="1">
      <c r="AF3949" s="367"/>
      <c r="AH3949" s="367"/>
    </row>
    <row r="3950" spans="32:34" s="368" customFormat="1" ht="13.9" customHeight="1">
      <c r="AF3950" s="367"/>
      <c r="AH3950" s="367"/>
    </row>
    <row r="3951" spans="32:34" s="368" customFormat="1" ht="13.9" customHeight="1">
      <c r="AF3951" s="367"/>
      <c r="AH3951" s="367"/>
    </row>
    <row r="3952" spans="32:34" s="368" customFormat="1" ht="13.9" customHeight="1">
      <c r="AF3952" s="367"/>
      <c r="AH3952" s="367"/>
    </row>
    <row r="3953" spans="32:34" s="368" customFormat="1" ht="13.9" customHeight="1">
      <c r="AF3953" s="367"/>
      <c r="AH3953" s="367"/>
    </row>
    <row r="3954" spans="32:34" s="368" customFormat="1" ht="13.9" customHeight="1">
      <c r="AF3954" s="367"/>
      <c r="AH3954" s="367"/>
    </row>
    <row r="3955" spans="32:34" s="368" customFormat="1" ht="13.9" customHeight="1">
      <c r="AF3955" s="367"/>
      <c r="AH3955" s="367"/>
    </row>
    <row r="3956" spans="32:34" s="368" customFormat="1" ht="13.9" customHeight="1">
      <c r="AF3956" s="367"/>
      <c r="AH3956" s="367"/>
    </row>
    <row r="3957" spans="32:34" s="368" customFormat="1" ht="13.9" customHeight="1">
      <c r="AF3957" s="367"/>
      <c r="AH3957" s="367"/>
    </row>
    <row r="3958" spans="32:34" s="368" customFormat="1" ht="13.9" customHeight="1">
      <c r="AF3958" s="367"/>
      <c r="AH3958" s="367"/>
    </row>
    <row r="3959" spans="32:34" s="368" customFormat="1" ht="13.9" customHeight="1">
      <c r="AF3959" s="367"/>
      <c r="AH3959" s="367"/>
    </row>
    <row r="3960" spans="32:34" s="368" customFormat="1" ht="13.9" customHeight="1">
      <c r="AF3960" s="367"/>
      <c r="AH3960" s="367"/>
    </row>
    <row r="3961" spans="32:34" s="368" customFormat="1" ht="13.9" customHeight="1">
      <c r="AF3961" s="367"/>
      <c r="AH3961" s="367"/>
    </row>
    <row r="3962" spans="32:34" s="368" customFormat="1" ht="13.9" customHeight="1">
      <c r="AF3962" s="367"/>
      <c r="AH3962" s="367"/>
    </row>
    <row r="3963" spans="32:34" s="368" customFormat="1" ht="13.9" customHeight="1">
      <c r="AF3963" s="367"/>
      <c r="AH3963" s="367"/>
    </row>
    <row r="3964" spans="32:34" s="368" customFormat="1" ht="13.9" customHeight="1">
      <c r="AF3964" s="367"/>
      <c r="AH3964" s="367"/>
    </row>
    <row r="3965" spans="32:34" s="368" customFormat="1" ht="13.9" customHeight="1">
      <c r="AF3965" s="367"/>
      <c r="AH3965" s="367"/>
    </row>
    <row r="3966" spans="32:34" s="368" customFormat="1" ht="13.9" customHeight="1">
      <c r="AF3966" s="367"/>
      <c r="AH3966" s="367"/>
    </row>
    <row r="3967" spans="32:34" s="368" customFormat="1" ht="13.9" customHeight="1">
      <c r="AF3967" s="367"/>
      <c r="AH3967" s="367"/>
    </row>
    <row r="3968" spans="32:34" s="368" customFormat="1" ht="13.9" customHeight="1">
      <c r="AF3968" s="367"/>
      <c r="AH3968" s="367"/>
    </row>
    <row r="3969" spans="32:34" s="368" customFormat="1" ht="13.9" customHeight="1">
      <c r="AF3969" s="367"/>
      <c r="AH3969" s="367"/>
    </row>
    <row r="3970" spans="32:34" s="368" customFormat="1" ht="13.9" customHeight="1">
      <c r="AF3970" s="367"/>
      <c r="AH3970" s="367"/>
    </row>
    <row r="3971" spans="32:34" s="368" customFormat="1" ht="13.9" customHeight="1">
      <c r="AF3971" s="367"/>
      <c r="AH3971" s="367"/>
    </row>
    <row r="3972" spans="32:34" s="368" customFormat="1" ht="13.9" customHeight="1">
      <c r="AF3972" s="367"/>
      <c r="AH3972" s="367"/>
    </row>
    <row r="3973" spans="32:34" s="368" customFormat="1" ht="13.9" customHeight="1">
      <c r="AF3973" s="367"/>
      <c r="AH3973" s="367"/>
    </row>
    <row r="3974" spans="32:34" s="368" customFormat="1" ht="13.9" customHeight="1">
      <c r="AF3974" s="367"/>
      <c r="AH3974" s="367"/>
    </row>
    <row r="3975" spans="32:34" s="368" customFormat="1" ht="13.9" customHeight="1">
      <c r="AF3975" s="367"/>
      <c r="AH3975" s="367"/>
    </row>
    <row r="3976" spans="32:34" s="368" customFormat="1" ht="13.9" customHeight="1">
      <c r="AF3976" s="367"/>
      <c r="AH3976" s="367"/>
    </row>
    <row r="3977" spans="32:34" s="368" customFormat="1" ht="13.9" customHeight="1">
      <c r="AF3977" s="367"/>
      <c r="AH3977" s="367"/>
    </row>
    <row r="3978" spans="32:34" s="368" customFormat="1" ht="13.9" customHeight="1">
      <c r="AF3978" s="367"/>
      <c r="AH3978" s="367"/>
    </row>
    <row r="3979" spans="32:34" s="368" customFormat="1" ht="13.9" customHeight="1">
      <c r="AF3979" s="367"/>
      <c r="AH3979" s="367"/>
    </row>
    <row r="3980" spans="32:34" s="368" customFormat="1" ht="13.9" customHeight="1">
      <c r="AF3980" s="367"/>
      <c r="AH3980" s="367"/>
    </row>
    <row r="3981" spans="32:34" s="368" customFormat="1" ht="13.9" customHeight="1">
      <c r="AF3981" s="367"/>
      <c r="AH3981" s="367"/>
    </row>
    <row r="3982" spans="32:34" s="368" customFormat="1" ht="13.9" customHeight="1">
      <c r="AF3982" s="367"/>
      <c r="AH3982" s="367"/>
    </row>
    <row r="3983" spans="32:34" s="368" customFormat="1" ht="13.9" customHeight="1">
      <c r="AF3983" s="367"/>
      <c r="AH3983" s="367"/>
    </row>
    <row r="3984" spans="32:34" s="368" customFormat="1" ht="13.9" customHeight="1">
      <c r="AF3984" s="367"/>
      <c r="AH3984" s="367"/>
    </row>
    <row r="3985" spans="32:34" s="368" customFormat="1" ht="13.9" customHeight="1">
      <c r="AF3985" s="367"/>
      <c r="AH3985" s="367"/>
    </row>
    <row r="3986" spans="32:34" s="368" customFormat="1" ht="13.9" customHeight="1">
      <c r="AF3986" s="367"/>
      <c r="AH3986" s="367"/>
    </row>
    <row r="3987" spans="32:34" s="368" customFormat="1" ht="13.9" customHeight="1">
      <c r="AF3987" s="367"/>
      <c r="AH3987" s="367"/>
    </row>
    <row r="3988" spans="32:34" s="368" customFormat="1" ht="13.9" customHeight="1">
      <c r="AF3988" s="367"/>
      <c r="AH3988" s="367"/>
    </row>
    <row r="3989" spans="32:34" s="368" customFormat="1" ht="13.9" customHeight="1">
      <c r="AF3989" s="367"/>
      <c r="AH3989" s="367"/>
    </row>
    <row r="3990" spans="32:34" s="368" customFormat="1" ht="13.9" customHeight="1">
      <c r="AF3990" s="367"/>
      <c r="AH3990" s="367"/>
    </row>
    <row r="3991" spans="32:34" s="368" customFormat="1" ht="13.9" customHeight="1">
      <c r="AF3991" s="367"/>
      <c r="AH3991" s="367"/>
    </row>
    <row r="3992" spans="32:34" s="368" customFormat="1" ht="13.9" customHeight="1">
      <c r="AF3992" s="367"/>
      <c r="AH3992" s="367"/>
    </row>
    <row r="3993" spans="32:34" s="368" customFormat="1" ht="13.9" customHeight="1">
      <c r="AF3993" s="367"/>
      <c r="AH3993" s="367"/>
    </row>
    <row r="3994" spans="32:34" s="368" customFormat="1" ht="13.9" customHeight="1">
      <c r="AF3994" s="367"/>
      <c r="AH3994" s="367"/>
    </row>
    <row r="3995" spans="32:34" s="368" customFormat="1" ht="13.9" customHeight="1">
      <c r="AF3995" s="367"/>
      <c r="AH3995" s="367"/>
    </row>
    <row r="3996" spans="32:34" s="368" customFormat="1" ht="13.9" customHeight="1">
      <c r="AF3996" s="367"/>
      <c r="AH3996" s="367"/>
    </row>
    <row r="3997" spans="32:34" s="368" customFormat="1" ht="13.9" customHeight="1">
      <c r="AF3997" s="367"/>
      <c r="AH3997" s="367"/>
    </row>
    <row r="3998" spans="32:34" s="368" customFormat="1" ht="13.9" customHeight="1">
      <c r="AF3998" s="367"/>
      <c r="AH3998" s="367"/>
    </row>
    <row r="3999" spans="32:34" s="368" customFormat="1" ht="13.9" customHeight="1">
      <c r="AF3999" s="367"/>
      <c r="AH3999" s="367"/>
    </row>
    <row r="4000" spans="32:34" s="368" customFormat="1" ht="13.9" customHeight="1">
      <c r="AF4000" s="367"/>
      <c r="AH4000" s="367"/>
    </row>
    <row r="4001" spans="32:34" s="368" customFormat="1" ht="13.9" customHeight="1">
      <c r="AF4001" s="367"/>
      <c r="AH4001" s="367"/>
    </row>
    <row r="4002" spans="32:34" s="368" customFormat="1" ht="13.9" customHeight="1">
      <c r="AF4002" s="367"/>
      <c r="AH4002" s="367"/>
    </row>
    <row r="4003" spans="32:34" s="368" customFormat="1" ht="13.9" customHeight="1">
      <c r="AF4003" s="367"/>
      <c r="AH4003" s="367"/>
    </row>
    <row r="4004" spans="32:34" s="368" customFormat="1" ht="13.9" customHeight="1">
      <c r="AF4004" s="367"/>
      <c r="AH4004" s="367"/>
    </row>
    <row r="4005" spans="32:34" s="368" customFormat="1" ht="13.9" customHeight="1">
      <c r="AF4005" s="367"/>
      <c r="AH4005" s="367"/>
    </row>
    <row r="4006" spans="32:34" s="368" customFormat="1" ht="13.9" customHeight="1">
      <c r="AF4006" s="367"/>
      <c r="AH4006" s="367"/>
    </row>
    <row r="4007" spans="32:34" s="368" customFormat="1" ht="13.9" customHeight="1">
      <c r="AF4007" s="367"/>
      <c r="AH4007" s="367"/>
    </row>
    <row r="4008" spans="32:34" s="368" customFormat="1" ht="13.9" customHeight="1">
      <c r="AF4008" s="367"/>
      <c r="AH4008" s="367"/>
    </row>
    <row r="4009" spans="32:34" s="368" customFormat="1" ht="13.9" customHeight="1">
      <c r="AF4009" s="367"/>
      <c r="AH4009" s="367"/>
    </row>
    <row r="4010" spans="32:34" s="368" customFormat="1" ht="13.9" customHeight="1">
      <c r="AF4010" s="367"/>
      <c r="AH4010" s="367"/>
    </row>
    <row r="4011" spans="32:34" s="368" customFormat="1" ht="13.9" customHeight="1">
      <c r="AF4011" s="367"/>
      <c r="AH4011" s="367"/>
    </row>
    <row r="4012" spans="32:34" s="368" customFormat="1" ht="13.9" customHeight="1">
      <c r="AF4012" s="367"/>
      <c r="AH4012" s="367"/>
    </row>
    <row r="4013" spans="32:34" s="368" customFormat="1" ht="13.9" customHeight="1">
      <c r="AF4013" s="367"/>
      <c r="AH4013" s="367"/>
    </row>
    <row r="4014" spans="32:34" s="368" customFormat="1" ht="13.9" customHeight="1">
      <c r="AF4014" s="367"/>
      <c r="AH4014" s="367"/>
    </row>
    <row r="4015" spans="32:34" s="368" customFormat="1" ht="13.9" customHeight="1">
      <c r="AF4015" s="367"/>
      <c r="AH4015" s="367"/>
    </row>
    <row r="4016" spans="32:34" s="368" customFormat="1" ht="13.9" customHeight="1">
      <c r="AF4016" s="367"/>
      <c r="AH4016" s="367"/>
    </row>
    <row r="4017" spans="32:34" s="368" customFormat="1" ht="13.9" customHeight="1">
      <c r="AF4017" s="367"/>
      <c r="AH4017" s="367"/>
    </row>
    <row r="4018" spans="32:34" s="368" customFormat="1" ht="13.9" customHeight="1">
      <c r="AF4018" s="367"/>
      <c r="AH4018" s="367"/>
    </row>
    <row r="4019" spans="32:34" s="368" customFormat="1" ht="13.9" customHeight="1">
      <c r="AF4019" s="367"/>
      <c r="AH4019" s="367"/>
    </row>
    <row r="4020" spans="32:34" s="368" customFormat="1" ht="13.9" customHeight="1">
      <c r="AF4020" s="367"/>
      <c r="AH4020" s="367"/>
    </row>
    <row r="4021" spans="32:34" s="368" customFormat="1" ht="13.9" customHeight="1">
      <c r="AF4021" s="367"/>
      <c r="AH4021" s="367"/>
    </row>
    <row r="4022" spans="32:34" s="368" customFormat="1" ht="13.9" customHeight="1">
      <c r="AF4022" s="367"/>
      <c r="AH4022" s="367"/>
    </row>
    <row r="4023" spans="32:34" s="368" customFormat="1" ht="13.9" customHeight="1">
      <c r="AF4023" s="367"/>
      <c r="AH4023" s="367"/>
    </row>
    <row r="4024" spans="32:34" s="368" customFormat="1" ht="13.9" customHeight="1">
      <c r="AF4024" s="367"/>
      <c r="AH4024" s="367"/>
    </row>
    <row r="4025" spans="32:34" s="368" customFormat="1" ht="13.9" customHeight="1">
      <c r="AF4025" s="367"/>
      <c r="AH4025" s="367"/>
    </row>
    <row r="4026" spans="32:34" s="368" customFormat="1" ht="13.9" customHeight="1">
      <c r="AF4026" s="367"/>
      <c r="AH4026" s="367"/>
    </row>
    <row r="4027" spans="32:34" s="368" customFormat="1" ht="13.9" customHeight="1">
      <c r="AF4027" s="367"/>
      <c r="AH4027" s="367"/>
    </row>
    <row r="4028" spans="32:34" s="368" customFormat="1" ht="13.9" customHeight="1">
      <c r="AF4028" s="367"/>
      <c r="AH4028" s="367"/>
    </row>
    <row r="4029" spans="32:34" s="368" customFormat="1" ht="13.9" customHeight="1">
      <c r="AF4029" s="367"/>
      <c r="AH4029" s="367"/>
    </row>
    <row r="4030" spans="32:34" s="368" customFormat="1" ht="13.9" customHeight="1">
      <c r="AF4030" s="367"/>
      <c r="AH4030" s="367"/>
    </row>
    <row r="4031" spans="32:34" s="368" customFormat="1" ht="13.9" customHeight="1">
      <c r="AF4031" s="367"/>
      <c r="AH4031" s="367"/>
    </row>
    <row r="4032" spans="32:34" s="368" customFormat="1" ht="13.9" customHeight="1">
      <c r="AF4032" s="367"/>
      <c r="AH4032" s="367"/>
    </row>
    <row r="4033" spans="32:34" s="368" customFormat="1" ht="13.9" customHeight="1">
      <c r="AF4033" s="367"/>
      <c r="AH4033" s="367"/>
    </row>
    <row r="4034" spans="32:34" s="368" customFormat="1" ht="13.9" customHeight="1">
      <c r="AF4034" s="367"/>
      <c r="AH4034" s="367"/>
    </row>
    <row r="4035" spans="32:34" s="368" customFormat="1" ht="13.9" customHeight="1">
      <c r="AF4035" s="367"/>
      <c r="AH4035" s="367"/>
    </row>
    <row r="4036" spans="32:34" s="368" customFormat="1" ht="13.9" customHeight="1">
      <c r="AF4036" s="367"/>
      <c r="AH4036" s="367"/>
    </row>
    <row r="4037" spans="32:34" s="368" customFormat="1" ht="13.9" customHeight="1">
      <c r="AF4037" s="367"/>
      <c r="AH4037" s="367"/>
    </row>
    <row r="4038" spans="32:34" s="368" customFormat="1" ht="13.9" customHeight="1">
      <c r="AF4038" s="367"/>
      <c r="AH4038" s="367"/>
    </row>
    <row r="4039" spans="32:34" s="368" customFormat="1" ht="13.9" customHeight="1">
      <c r="AF4039" s="367"/>
      <c r="AH4039" s="367"/>
    </row>
    <row r="4040" spans="32:34" s="368" customFormat="1" ht="13.9" customHeight="1">
      <c r="AF4040" s="367"/>
      <c r="AH4040" s="367"/>
    </row>
    <row r="4041" spans="32:34" s="368" customFormat="1" ht="13.9" customHeight="1">
      <c r="AF4041" s="367"/>
      <c r="AH4041" s="367"/>
    </row>
    <row r="4042" spans="32:34" s="368" customFormat="1" ht="13.9" customHeight="1">
      <c r="AF4042" s="367"/>
      <c r="AH4042" s="367"/>
    </row>
    <row r="4043" spans="32:34" s="368" customFormat="1" ht="13.9" customHeight="1">
      <c r="AF4043" s="367"/>
      <c r="AH4043" s="367"/>
    </row>
    <row r="4044" spans="32:34" s="368" customFormat="1" ht="13.9" customHeight="1">
      <c r="AF4044" s="367"/>
      <c r="AH4044" s="367"/>
    </row>
    <row r="4045" spans="32:34" s="368" customFormat="1" ht="13.9" customHeight="1">
      <c r="AF4045" s="367"/>
      <c r="AH4045" s="367"/>
    </row>
    <row r="4046" spans="32:34" s="368" customFormat="1" ht="13.9" customHeight="1">
      <c r="AF4046" s="367"/>
      <c r="AH4046" s="367"/>
    </row>
    <row r="4047" spans="32:34" s="368" customFormat="1" ht="13.9" customHeight="1">
      <c r="AF4047" s="367"/>
      <c r="AH4047" s="367"/>
    </row>
    <row r="4048" spans="32:34" s="368" customFormat="1" ht="13.9" customHeight="1">
      <c r="AF4048" s="367"/>
      <c r="AH4048" s="367"/>
    </row>
    <row r="4049" spans="32:34" s="368" customFormat="1" ht="13.9" customHeight="1">
      <c r="AF4049" s="367"/>
      <c r="AH4049" s="367"/>
    </row>
    <row r="4050" spans="32:34" s="368" customFormat="1" ht="13.9" customHeight="1">
      <c r="AF4050" s="367"/>
      <c r="AH4050" s="367"/>
    </row>
    <row r="4051" spans="32:34" s="368" customFormat="1" ht="13.9" customHeight="1">
      <c r="AF4051" s="367"/>
      <c r="AH4051" s="367"/>
    </row>
    <row r="4052" spans="32:34" s="368" customFormat="1" ht="13.9" customHeight="1">
      <c r="AF4052" s="367"/>
      <c r="AH4052" s="367"/>
    </row>
    <row r="4053" spans="32:34" s="368" customFormat="1" ht="13.9" customHeight="1">
      <c r="AF4053" s="367"/>
      <c r="AH4053" s="367"/>
    </row>
    <row r="4054" spans="32:34" s="368" customFormat="1" ht="13.9" customHeight="1">
      <c r="AF4054" s="367"/>
      <c r="AH4054" s="367"/>
    </row>
    <row r="4055" spans="32:34" s="368" customFormat="1" ht="13.9" customHeight="1">
      <c r="AF4055" s="367"/>
      <c r="AH4055" s="367"/>
    </row>
    <row r="4056" spans="32:34" s="368" customFormat="1" ht="13.9" customHeight="1">
      <c r="AF4056" s="367"/>
      <c r="AH4056" s="367"/>
    </row>
    <row r="4057" spans="32:34" s="368" customFormat="1" ht="13.9" customHeight="1">
      <c r="AF4057" s="367"/>
      <c r="AH4057" s="367"/>
    </row>
    <row r="4058" spans="32:34" s="368" customFormat="1" ht="13.9" customHeight="1">
      <c r="AF4058" s="367"/>
      <c r="AH4058" s="367"/>
    </row>
    <row r="4059" spans="32:34" s="368" customFormat="1" ht="13.9" customHeight="1">
      <c r="AF4059" s="367"/>
      <c r="AH4059" s="367"/>
    </row>
    <row r="4060" spans="32:34" s="368" customFormat="1" ht="13.9" customHeight="1">
      <c r="AF4060" s="367"/>
      <c r="AH4060" s="367"/>
    </row>
    <row r="4061" spans="32:34" s="368" customFormat="1" ht="13.9" customHeight="1">
      <c r="AF4061" s="367"/>
      <c r="AH4061" s="367"/>
    </row>
    <row r="4062" spans="32:34" s="368" customFormat="1" ht="13.9" customHeight="1">
      <c r="AF4062" s="367"/>
      <c r="AH4062" s="367"/>
    </row>
    <row r="4063" spans="32:34" s="368" customFormat="1" ht="13.9" customHeight="1">
      <c r="AF4063" s="367"/>
      <c r="AH4063" s="367"/>
    </row>
    <row r="4064" spans="32:34" s="368" customFormat="1" ht="13.9" customHeight="1">
      <c r="AF4064" s="367"/>
      <c r="AH4064" s="367"/>
    </row>
    <row r="4065" spans="32:34" s="368" customFormat="1" ht="13.9" customHeight="1">
      <c r="AF4065" s="367"/>
      <c r="AH4065" s="367"/>
    </row>
    <row r="4066" spans="32:34" s="368" customFormat="1" ht="13.9" customHeight="1">
      <c r="AF4066" s="367"/>
      <c r="AH4066" s="367"/>
    </row>
    <row r="4067" spans="32:34" s="368" customFormat="1" ht="13.9" customHeight="1">
      <c r="AF4067" s="367"/>
      <c r="AH4067" s="367"/>
    </row>
    <row r="4068" spans="32:34" s="368" customFormat="1" ht="13.9" customHeight="1">
      <c r="AF4068" s="367"/>
      <c r="AH4068" s="367"/>
    </row>
    <row r="4069" spans="32:34" s="368" customFormat="1" ht="13.9" customHeight="1">
      <c r="AF4069" s="367"/>
      <c r="AH4069" s="367"/>
    </row>
    <row r="4070" spans="32:34" s="368" customFormat="1" ht="13.9" customHeight="1">
      <c r="AF4070" s="367"/>
      <c r="AH4070" s="367"/>
    </row>
    <row r="4071" spans="32:34" s="368" customFormat="1" ht="13.9" customHeight="1">
      <c r="AF4071" s="367"/>
      <c r="AH4071" s="367"/>
    </row>
    <row r="4072" spans="32:34" s="368" customFormat="1" ht="13.9" customHeight="1">
      <c r="AF4072" s="367"/>
      <c r="AH4072" s="367"/>
    </row>
    <row r="4073" spans="32:34" s="368" customFormat="1" ht="13.9" customHeight="1">
      <c r="AF4073" s="367"/>
      <c r="AH4073" s="367"/>
    </row>
    <row r="4074" spans="32:34" s="368" customFormat="1" ht="13.9" customHeight="1">
      <c r="AF4074" s="367"/>
      <c r="AH4074" s="367"/>
    </row>
    <row r="4075" spans="32:34" s="368" customFormat="1" ht="13.9" customHeight="1">
      <c r="AF4075" s="367"/>
      <c r="AH4075" s="367"/>
    </row>
    <row r="4076" spans="32:34" s="368" customFormat="1" ht="13.9" customHeight="1">
      <c r="AF4076" s="367"/>
      <c r="AH4076" s="367"/>
    </row>
    <row r="4077" spans="32:34" s="368" customFormat="1" ht="13.9" customHeight="1">
      <c r="AF4077" s="367"/>
      <c r="AH4077" s="367"/>
    </row>
    <row r="4078" spans="32:34" s="368" customFormat="1" ht="13.9" customHeight="1">
      <c r="AF4078" s="367"/>
      <c r="AH4078" s="367"/>
    </row>
    <row r="4079" spans="32:34" s="368" customFormat="1" ht="13.9" customHeight="1">
      <c r="AF4079" s="367"/>
      <c r="AH4079" s="367"/>
    </row>
    <row r="4080" spans="32:34" s="368" customFormat="1" ht="13.9" customHeight="1">
      <c r="AF4080" s="367"/>
      <c r="AH4080" s="367"/>
    </row>
    <row r="4081" spans="32:34" s="368" customFormat="1" ht="13.9" customHeight="1">
      <c r="AF4081" s="367"/>
      <c r="AH4081" s="367"/>
    </row>
    <row r="4082" spans="32:34" s="368" customFormat="1" ht="13.9" customHeight="1">
      <c r="AF4082" s="367"/>
      <c r="AH4082" s="367"/>
    </row>
    <row r="4083" spans="32:34" s="368" customFormat="1" ht="13.9" customHeight="1">
      <c r="AF4083" s="367"/>
      <c r="AH4083" s="367"/>
    </row>
    <row r="4084" spans="32:34" s="368" customFormat="1" ht="13.9" customHeight="1">
      <c r="AF4084" s="367"/>
      <c r="AH4084" s="367"/>
    </row>
    <row r="4085" spans="32:34" s="368" customFormat="1" ht="13.9" customHeight="1">
      <c r="AF4085" s="367"/>
      <c r="AH4085" s="367"/>
    </row>
    <row r="4086" spans="32:34" s="368" customFormat="1" ht="13.9" customHeight="1">
      <c r="AF4086" s="367"/>
      <c r="AH4086" s="367"/>
    </row>
    <row r="4087" spans="32:34" s="368" customFormat="1" ht="13.9" customHeight="1">
      <c r="AF4087" s="367"/>
      <c r="AH4087" s="367"/>
    </row>
    <row r="4088" spans="32:34" s="368" customFormat="1" ht="13.9" customHeight="1">
      <c r="AF4088" s="367"/>
      <c r="AH4088" s="367"/>
    </row>
    <row r="4089" spans="32:34" s="368" customFormat="1" ht="13.9" customHeight="1">
      <c r="AF4089" s="367"/>
      <c r="AH4089" s="367"/>
    </row>
    <row r="4090" spans="32:34" s="368" customFormat="1" ht="13.9" customHeight="1">
      <c r="AF4090" s="367"/>
      <c r="AH4090" s="367"/>
    </row>
    <row r="4091" spans="32:34" s="368" customFormat="1" ht="13.9" customHeight="1">
      <c r="AF4091" s="367"/>
      <c r="AH4091" s="367"/>
    </row>
    <row r="4092" spans="32:34" s="368" customFormat="1" ht="13.9" customHeight="1">
      <c r="AF4092" s="367"/>
      <c r="AH4092" s="367"/>
    </row>
    <row r="4093" spans="32:34" s="368" customFormat="1" ht="13.9" customHeight="1">
      <c r="AF4093" s="367"/>
      <c r="AH4093" s="367"/>
    </row>
    <row r="4094" spans="32:34" s="368" customFormat="1" ht="13.9" customHeight="1">
      <c r="AF4094" s="367"/>
      <c r="AH4094" s="367"/>
    </row>
    <row r="4095" spans="32:34" s="368" customFormat="1" ht="13.9" customHeight="1">
      <c r="AF4095" s="367"/>
      <c r="AH4095" s="367"/>
    </row>
    <row r="4096" spans="32:34" s="368" customFormat="1" ht="13.9" customHeight="1">
      <c r="AF4096" s="367"/>
      <c r="AH4096" s="367"/>
    </row>
    <row r="4097" spans="32:34" s="368" customFormat="1" ht="13.9" customHeight="1">
      <c r="AF4097" s="367"/>
      <c r="AH4097" s="367"/>
    </row>
    <row r="4098" spans="32:34" s="368" customFormat="1" ht="13.9" customHeight="1">
      <c r="AF4098" s="367"/>
      <c r="AH4098" s="367"/>
    </row>
    <row r="4099" spans="32:34" s="368" customFormat="1" ht="13.9" customHeight="1">
      <c r="AF4099" s="367"/>
      <c r="AH4099" s="367"/>
    </row>
    <row r="4100" spans="32:34" s="368" customFormat="1" ht="13.9" customHeight="1">
      <c r="AF4100" s="367"/>
      <c r="AH4100" s="367"/>
    </row>
    <row r="4101" spans="32:34" s="368" customFormat="1" ht="13.9" customHeight="1">
      <c r="AF4101" s="367"/>
      <c r="AH4101" s="367"/>
    </row>
    <row r="4102" spans="32:34" s="368" customFormat="1" ht="13.9" customHeight="1">
      <c r="AF4102" s="367"/>
      <c r="AH4102" s="367"/>
    </row>
    <row r="4103" spans="32:34" s="368" customFormat="1" ht="13.9" customHeight="1">
      <c r="AF4103" s="367"/>
      <c r="AH4103" s="367"/>
    </row>
    <row r="4104" spans="32:34" s="368" customFormat="1" ht="13.9" customHeight="1">
      <c r="AF4104" s="367"/>
      <c r="AH4104" s="367"/>
    </row>
    <row r="4105" spans="32:34" s="368" customFormat="1" ht="13.9" customHeight="1">
      <c r="AF4105" s="367"/>
      <c r="AH4105" s="367"/>
    </row>
    <row r="4106" spans="32:34" s="368" customFormat="1" ht="13.9" customHeight="1">
      <c r="AF4106" s="367"/>
      <c r="AH4106" s="367"/>
    </row>
    <row r="4107" spans="32:34" s="368" customFormat="1" ht="13.9" customHeight="1">
      <c r="AF4107" s="367"/>
      <c r="AH4107" s="367"/>
    </row>
    <row r="4108" spans="32:34" s="368" customFormat="1" ht="13.9" customHeight="1">
      <c r="AF4108" s="367"/>
      <c r="AH4108" s="367"/>
    </row>
    <row r="4109" spans="32:34" s="368" customFormat="1" ht="13.9" customHeight="1">
      <c r="AF4109" s="367"/>
      <c r="AH4109" s="367"/>
    </row>
    <row r="4110" spans="32:34" s="368" customFormat="1" ht="13.9" customHeight="1">
      <c r="AF4110" s="367"/>
      <c r="AH4110" s="367"/>
    </row>
    <row r="4111" spans="32:34" s="368" customFormat="1" ht="13.9" customHeight="1">
      <c r="AF4111" s="367"/>
      <c r="AH4111" s="367"/>
    </row>
    <row r="4112" spans="32:34" s="368" customFormat="1" ht="13.9" customHeight="1">
      <c r="AF4112" s="367"/>
      <c r="AH4112" s="367"/>
    </row>
    <row r="4113" spans="32:34" s="368" customFormat="1" ht="13.9" customHeight="1">
      <c r="AF4113" s="367"/>
      <c r="AH4113" s="367"/>
    </row>
    <row r="4114" spans="32:34" s="368" customFormat="1" ht="13.9" customHeight="1">
      <c r="AF4114" s="367"/>
      <c r="AH4114" s="367"/>
    </row>
    <row r="4115" spans="32:34" s="368" customFormat="1" ht="13.9" customHeight="1">
      <c r="AF4115" s="367"/>
      <c r="AH4115" s="367"/>
    </row>
    <row r="4116" spans="32:34" s="368" customFormat="1" ht="13.9" customHeight="1">
      <c r="AF4116" s="367"/>
      <c r="AH4116" s="367"/>
    </row>
    <row r="4117" spans="32:34" s="368" customFormat="1" ht="13.9" customHeight="1">
      <c r="AF4117" s="367"/>
      <c r="AH4117" s="367"/>
    </row>
    <row r="4118" spans="32:34" s="368" customFormat="1" ht="13.9" customHeight="1">
      <c r="AF4118" s="367"/>
      <c r="AH4118" s="367"/>
    </row>
    <row r="4119" spans="32:34" s="368" customFormat="1" ht="13.9" customHeight="1">
      <c r="AF4119" s="367"/>
      <c r="AH4119" s="367"/>
    </row>
    <row r="4120" spans="32:34" s="368" customFormat="1" ht="13.9" customHeight="1">
      <c r="AF4120" s="367"/>
      <c r="AH4120" s="367"/>
    </row>
    <row r="4121" spans="32:34" s="368" customFormat="1" ht="13.9" customHeight="1">
      <c r="AF4121" s="367"/>
      <c r="AH4121" s="367"/>
    </row>
    <row r="4122" spans="32:34" s="368" customFormat="1" ht="13.9" customHeight="1">
      <c r="AF4122" s="367"/>
      <c r="AH4122" s="367"/>
    </row>
    <row r="4123" spans="32:34" s="368" customFormat="1" ht="13.9" customHeight="1">
      <c r="AF4123" s="367"/>
      <c r="AH4123" s="367"/>
    </row>
    <row r="4124" spans="32:34" s="368" customFormat="1" ht="13.9" customHeight="1">
      <c r="AF4124" s="367"/>
      <c r="AH4124" s="367"/>
    </row>
    <row r="4125" spans="32:34" s="368" customFormat="1" ht="13.9" customHeight="1">
      <c r="AF4125" s="367"/>
      <c r="AH4125" s="367"/>
    </row>
    <row r="4126" spans="32:34" s="368" customFormat="1" ht="13.9" customHeight="1">
      <c r="AF4126" s="367"/>
      <c r="AH4126" s="367"/>
    </row>
    <row r="4127" spans="32:34" s="368" customFormat="1" ht="13.9" customHeight="1">
      <c r="AF4127" s="367"/>
      <c r="AH4127" s="367"/>
    </row>
    <row r="4128" spans="32:34" s="368" customFormat="1" ht="13.9" customHeight="1">
      <c r="AF4128" s="367"/>
      <c r="AH4128" s="367"/>
    </row>
    <row r="4129" spans="32:34" s="368" customFormat="1" ht="13.9" customHeight="1">
      <c r="AF4129" s="367"/>
      <c r="AH4129" s="367"/>
    </row>
    <row r="4130" spans="32:34" s="368" customFormat="1" ht="13.9" customHeight="1">
      <c r="AF4130" s="367"/>
      <c r="AH4130" s="367"/>
    </row>
    <row r="4131" spans="32:34" s="368" customFormat="1" ht="13.9" customHeight="1">
      <c r="AF4131" s="367"/>
      <c r="AH4131" s="367"/>
    </row>
    <row r="4132" spans="32:34" s="368" customFormat="1" ht="13.9" customHeight="1">
      <c r="AF4132" s="367"/>
      <c r="AH4132" s="367"/>
    </row>
    <row r="4133" spans="32:34" s="368" customFormat="1" ht="13.9" customHeight="1">
      <c r="AF4133" s="367"/>
      <c r="AH4133" s="367"/>
    </row>
    <row r="4134" spans="32:34" s="368" customFormat="1" ht="13.9" customHeight="1">
      <c r="AF4134" s="367"/>
      <c r="AH4134" s="367"/>
    </row>
    <row r="4135" spans="32:34" s="368" customFormat="1" ht="13.9" customHeight="1">
      <c r="AF4135" s="367"/>
      <c r="AH4135" s="367"/>
    </row>
    <row r="4136" spans="32:34" s="368" customFormat="1" ht="13.9" customHeight="1">
      <c r="AF4136" s="367"/>
      <c r="AH4136" s="367"/>
    </row>
    <row r="4137" spans="32:34" s="368" customFormat="1" ht="13.9" customHeight="1">
      <c r="AF4137" s="367"/>
      <c r="AH4137" s="367"/>
    </row>
    <row r="4138" spans="32:34" s="368" customFormat="1" ht="13.9" customHeight="1">
      <c r="AF4138" s="367"/>
      <c r="AH4138" s="367"/>
    </row>
    <row r="4139" spans="32:34" s="368" customFormat="1" ht="13.9" customHeight="1">
      <c r="AF4139" s="367"/>
      <c r="AH4139" s="367"/>
    </row>
    <row r="4140" spans="32:34" s="368" customFormat="1" ht="13.9" customHeight="1">
      <c r="AF4140" s="367"/>
      <c r="AH4140" s="367"/>
    </row>
    <row r="4141" spans="32:34" s="368" customFormat="1" ht="13.9" customHeight="1">
      <c r="AF4141" s="367"/>
      <c r="AH4141" s="367"/>
    </row>
    <row r="4142" spans="32:34" s="368" customFormat="1" ht="13.9" customHeight="1">
      <c r="AF4142" s="367"/>
      <c r="AH4142" s="367"/>
    </row>
    <row r="4143" spans="32:34" s="368" customFormat="1" ht="13.9" customHeight="1">
      <c r="AF4143" s="367"/>
      <c r="AH4143" s="367"/>
    </row>
    <row r="4144" spans="32:34" s="368" customFormat="1" ht="13.9" customHeight="1">
      <c r="AF4144" s="367"/>
      <c r="AH4144" s="367"/>
    </row>
    <row r="4145" spans="32:34" s="368" customFormat="1" ht="13.9" customHeight="1">
      <c r="AF4145" s="367"/>
      <c r="AH4145" s="367"/>
    </row>
    <row r="4146" spans="32:34" s="368" customFormat="1" ht="13.9" customHeight="1">
      <c r="AF4146" s="367"/>
      <c r="AH4146" s="367"/>
    </row>
    <row r="4147" spans="32:34" s="368" customFormat="1" ht="13.9" customHeight="1">
      <c r="AF4147" s="367"/>
      <c r="AH4147" s="367"/>
    </row>
    <row r="4148" spans="32:34" s="368" customFormat="1" ht="13.9" customHeight="1">
      <c r="AF4148" s="367"/>
      <c r="AH4148" s="367"/>
    </row>
    <row r="4149" spans="32:34" s="368" customFormat="1" ht="13.9" customHeight="1">
      <c r="AF4149" s="367"/>
      <c r="AH4149" s="367"/>
    </row>
    <row r="4150" spans="32:34" s="368" customFormat="1" ht="13.9" customHeight="1">
      <c r="AF4150" s="367"/>
      <c r="AH4150" s="367"/>
    </row>
    <row r="4151" spans="32:34" s="368" customFormat="1" ht="13.9" customHeight="1">
      <c r="AF4151" s="367"/>
      <c r="AH4151" s="367"/>
    </row>
    <row r="4152" spans="32:34" s="368" customFormat="1" ht="13.9" customHeight="1">
      <c r="AF4152" s="367"/>
      <c r="AH4152" s="367"/>
    </row>
    <row r="4153" spans="32:34" s="368" customFormat="1" ht="13.9" customHeight="1">
      <c r="AF4153" s="367"/>
      <c r="AH4153" s="367"/>
    </row>
    <row r="4154" spans="32:34" s="368" customFormat="1" ht="13.9" customHeight="1">
      <c r="AF4154" s="367"/>
      <c r="AH4154" s="367"/>
    </row>
    <row r="4155" spans="32:34" s="368" customFormat="1" ht="13.9" customHeight="1">
      <c r="AF4155" s="367"/>
      <c r="AH4155" s="367"/>
    </row>
    <row r="4156" spans="32:34" s="368" customFormat="1" ht="13.9" customHeight="1">
      <c r="AF4156" s="367"/>
      <c r="AH4156" s="367"/>
    </row>
    <row r="4157" spans="32:34" s="368" customFormat="1" ht="13.9" customHeight="1">
      <c r="AF4157" s="367"/>
      <c r="AH4157" s="367"/>
    </row>
    <row r="4158" spans="32:34" s="368" customFormat="1" ht="13.9" customHeight="1">
      <c r="AF4158" s="367"/>
      <c r="AH4158" s="367"/>
    </row>
    <row r="4159" spans="32:34" s="368" customFormat="1" ht="13.9" customHeight="1">
      <c r="AF4159" s="367"/>
      <c r="AH4159" s="367"/>
    </row>
    <row r="4160" spans="32:34" s="368" customFormat="1" ht="13.9" customHeight="1">
      <c r="AF4160" s="367"/>
      <c r="AH4160" s="367"/>
    </row>
    <row r="4161" spans="32:34" s="368" customFormat="1" ht="13.9" customHeight="1">
      <c r="AF4161" s="367"/>
      <c r="AH4161" s="367"/>
    </row>
    <row r="4162" spans="32:34" s="368" customFormat="1" ht="13.9" customHeight="1">
      <c r="AF4162" s="367"/>
      <c r="AH4162" s="367"/>
    </row>
    <row r="4163" spans="32:34" s="368" customFormat="1" ht="13.9" customHeight="1">
      <c r="AF4163" s="367"/>
      <c r="AH4163" s="367"/>
    </row>
    <row r="4164" spans="32:34" s="368" customFormat="1" ht="13.9" customHeight="1">
      <c r="AF4164" s="367"/>
      <c r="AH4164" s="367"/>
    </row>
    <row r="4165" spans="32:34" s="368" customFormat="1" ht="13.9" customHeight="1">
      <c r="AF4165" s="367"/>
      <c r="AH4165" s="367"/>
    </row>
    <row r="4166" spans="32:34" s="368" customFormat="1" ht="13.9" customHeight="1">
      <c r="AF4166" s="367"/>
      <c r="AH4166" s="367"/>
    </row>
    <row r="4167" spans="32:34" s="368" customFormat="1" ht="13.9" customHeight="1">
      <c r="AF4167" s="367"/>
      <c r="AH4167" s="367"/>
    </row>
    <row r="4168" spans="32:34" s="368" customFormat="1" ht="13.9" customHeight="1">
      <c r="AF4168" s="367"/>
      <c r="AH4168" s="367"/>
    </row>
    <row r="4169" spans="32:34" s="368" customFormat="1" ht="13.9" customHeight="1">
      <c r="AF4169" s="367"/>
      <c r="AH4169" s="367"/>
    </row>
    <row r="4170" spans="32:34" s="368" customFormat="1" ht="13.9" customHeight="1">
      <c r="AF4170" s="367"/>
      <c r="AH4170" s="367"/>
    </row>
    <row r="4171" spans="32:34" s="368" customFormat="1" ht="13.9" customHeight="1">
      <c r="AF4171" s="367"/>
      <c r="AH4171" s="367"/>
    </row>
    <row r="4172" spans="32:34" s="368" customFormat="1" ht="13.9" customHeight="1">
      <c r="AF4172" s="367"/>
      <c r="AH4172" s="367"/>
    </row>
    <row r="4173" spans="32:34" s="368" customFormat="1" ht="13.9" customHeight="1">
      <c r="AF4173" s="367"/>
      <c r="AH4173" s="367"/>
    </row>
    <row r="4174" spans="32:34" s="368" customFormat="1" ht="13.9" customHeight="1">
      <c r="AF4174" s="367"/>
      <c r="AH4174" s="367"/>
    </row>
    <row r="4175" spans="32:34" s="368" customFormat="1" ht="13.9" customHeight="1">
      <c r="AF4175" s="367"/>
      <c r="AH4175" s="367"/>
    </row>
    <row r="4176" spans="32:34" s="368" customFormat="1" ht="13.9" customHeight="1">
      <c r="AF4176" s="367"/>
      <c r="AH4176" s="367"/>
    </row>
    <row r="4177" spans="32:34" s="368" customFormat="1" ht="13.9" customHeight="1">
      <c r="AF4177" s="367"/>
      <c r="AH4177" s="367"/>
    </row>
    <row r="4178" spans="32:34" s="368" customFormat="1" ht="13.9" customHeight="1">
      <c r="AF4178" s="367"/>
      <c r="AH4178" s="367"/>
    </row>
    <row r="4179" spans="32:34" s="368" customFormat="1" ht="13.9" customHeight="1">
      <c r="AF4179" s="367"/>
      <c r="AH4179" s="367"/>
    </row>
    <row r="4180" spans="32:34" s="368" customFormat="1" ht="13.9" customHeight="1">
      <c r="AF4180" s="367"/>
      <c r="AH4180" s="367"/>
    </row>
    <row r="4181" spans="32:34" s="368" customFormat="1" ht="13.9" customHeight="1">
      <c r="AF4181" s="367"/>
      <c r="AH4181" s="367"/>
    </row>
    <row r="4182" spans="32:34" s="368" customFormat="1" ht="13.9" customHeight="1">
      <c r="AF4182" s="367"/>
      <c r="AH4182" s="367"/>
    </row>
    <row r="4183" spans="32:34" s="368" customFormat="1" ht="13.9" customHeight="1">
      <c r="AF4183" s="367"/>
      <c r="AH4183" s="367"/>
    </row>
    <row r="4184" spans="32:34" s="368" customFormat="1" ht="13.9" customHeight="1">
      <c r="AF4184" s="367"/>
      <c r="AH4184" s="367"/>
    </row>
    <row r="4185" spans="32:34" s="368" customFormat="1" ht="13.9" customHeight="1">
      <c r="AF4185" s="367"/>
      <c r="AH4185" s="367"/>
    </row>
    <row r="4186" spans="32:34" s="368" customFormat="1" ht="13.9" customHeight="1">
      <c r="AF4186" s="367"/>
      <c r="AH4186" s="367"/>
    </row>
    <row r="4187" spans="32:34" s="368" customFormat="1" ht="13.9" customHeight="1">
      <c r="AF4187" s="367"/>
      <c r="AH4187" s="367"/>
    </row>
    <row r="4188" spans="32:34" s="368" customFormat="1" ht="13.9" customHeight="1">
      <c r="AF4188" s="367"/>
      <c r="AH4188" s="367"/>
    </row>
    <row r="4189" spans="32:34" s="368" customFormat="1" ht="13.9" customHeight="1">
      <c r="AF4189" s="367"/>
      <c r="AH4189" s="367"/>
    </row>
    <row r="4190" spans="32:34" s="368" customFormat="1" ht="13.9" customHeight="1">
      <c r="AF4190" s="367"/>
      <c r="AH4190" s="367"/>
    </row>
    <row r="4191" spans="32:34" s="368" customFormat="1" ht="13.9" customHeight="1">
      <c r="AF4191" s="367"/>
      <c r="AH4191" s="367"/>
    </row>
    <row r="4192" spans="32:34" s="368" customFormat="1" ht="13.9" customHeight="1">
      <c r="AF4192" s="367"/>
      <c r="AH4192" s="367"/>
    </row>
    <row r="4193" spans="32:34" s="368" customFormat="1" ht="13.9" customHeight="1">
      <c r="AF4193" s="367"/>
      <c r="AH4193" s="367"/>
    </row>
    <row r="4194" spans="32:34" s="368" customFormat="1" ht="13.9" customHeight="1">
      <c r="AF4194" s="367"/>
      <c r="AH4194" s="367"/>
    </row>
    <row r="4195" spans="32:34" s="368" customFormat="1" ht="13.9" customHeight="1">
      <c r="AF4195" s="367"/>
      <c r="AH4195" s="367"/>
    </row>
    <row r="4196" spans="32:34" s="368" customFormat="1" ht="13.9" customHeight="1">
      <c r="AF4196" s="367"/>
      <c r="AH4196" s="367"/>
    </row>
    <row r="4197" spans="32:34" s="368" customFormat="1" ht="13.9" customHeight="1">
      <c r="AF4197" s="367"/>
      <c r="AH4197" s="367"/>
    </row>
    <row r="4198" spans="32:34" s="368" customFormat="1" ht="13.9" customHeight="1">
      <c r="AF4198" s="367"/>
      <c r="AH4198" s="367"/>
    </row>
    <row r="4199" spans="32:34" s="368" customFormat="1" ht="13.9" customHeight="1">
      <c r="AF4199" s="367"/>
      <c r="AH4199" s="367"/>
    </row>
    <row r="4200" spans="32:34" s="368" customFormat="1" ht="13.9" customHeight="1">
      <c r="AF4200" s="367"/>
      <c r="AH4200" s="367"/>
    </row>
    <row r="4201" spans="32:34" s="368" customFormat="1" ht="13.9" customHeight="1">
      <c r="AF4201" s="367"/>
      <c r="AH4201" s="367"/>
    </row>
    <row r="4202" spans="32:34" s="368" customFormat="1" ht="13.9" customHeight="1">
      <c r="AF4202" s="367"/>
      <c r="AH4202" s="367"/>
    </row>
    <row r="4203" spans="32:34" s="368" customFormat="1" ht="13.9" customHeight="1">
      <c r="AF4203" s="367"/>
      <c r="AH4203" s="367"/>
    </row>
    <row r="4204" spans="32:34" s="368" customFormat="1" ht="13.9" customHeight="1">
      <c r="AF4204" s="367"/>
      <c r="AH4204" s="367"/>
    </row>
    <row r="4205" spans="32:34" s="368" customFormat="1" ht="13.9" customHeight="1">
      <c r="AF4205" s="367"/>
      <c r="AH4205" s="367"/>
    </row>
    <row r="4206" spans="32:34" s="368" customFormat="1" ht="13.9" customHeight="1">
      <c r="AF4206" s="367"/>
      <c r="AH4206" s="367"/>
    </row>
    <row r="4207" spans="32:34" s="368" customFormat="1" ht="13.9" customHeight="1">
      <c r="AF4207" s="367"/>
      <c r="AH4207" s="367"/>
    </row>
    <row r="4208" spans="32:34" s="368" customFormat="1" ht="13.9" customHeight="1">
      <c r="AF4208" s="367"/>
      <c r="AH4208" s="367"/>
    </row>
    <row r="4209" spans="32:34" s="368" customFormat="1" ht="13.9" customHeight="1">
      <c r="AF4209" s="367"/>
      <c r="AH4209" s="367"/>
    </row>
    <row r="4210" spans="32:34" s="368" customFormat="1" ht="13.9" customHeight="1">
      <c r="AF4210" s="367"/>
      <c r="AH4210" s="367"/>
    </row>
    <row r="4211" spans="32:34" s="368" customFormat="1" ht="13.9" customHeight="1">
      <c r="AF4211" s="367"/>
      <c r="AH4211" s="367"/>
    </row>
    <row r="4212" spans="32:34" s="368" customFormat="1" ht="13.9" customHeight="1">
      <c r="AF4212" s="367"/>
      <c r="AH4212" s="367"/>
    </row>
    <row r="4213" spans="32:34" s="368" customFormat="1" ht="13.9" customHeight="1">
      <c r="AF4213" s="367"/>
      <c r="AH4213" s="367"/>
    </row>
    <row r="4214" spans="32:34" s="368" customFormat="1" ht="13.9" customHeight="1">
      <c r="AF4214" s="367"/>
      <c r="AH4214" s="367"/>
    </row>
    <row r="4215" spans="32:34" s="368" customFormat="1" ht="13.9" customHeight="1">
      <c r="AF4215" s="367"/>
      <c r="AH4215" s="367"/>
    </row>
    <row r="4216" spans="32:34" s="368" customFormat="1" ht="13.9" customHeight="1">
      <c r="AF4216" s="367"/>
      <c r="AH4216" s="367"/>
    </row>
    <row r="4217" spans="32:34" s="368" customFormat="1" ht="13.9" customHeight="1">
      <c r="AF4217" s="367"/>
      <c r="AH4217" s="367"/>
    </row>
    <row r="4218" spans="32:34" s="368" customFormat="1" ht="13.9" customHeight="1">
      <c r="AF4218" s="367"/>
      <c r="AH4218" s="367"/>
    </row>
    <row r="4219" spans="32:34" s="368" customFormat="1" ht="13.9" customHeight="1">
      <c r="AF4219" s="367"/>
      <c r="AH4219" s="367"/>
    </row>
    <row r="4220" spans="32:34" s="368" customFormat="1" ht="13.9" customHeight="1">
      <c r="AF4220" s="367"/>
      <c r="AH4220" s="367"/>
    </row>
    <row r="4221" spans="32:34" s="368" customFormat="1" ht="13.9" customHeight="1">
      <c r="AF4221" s="367"/>
      <c r="AH4221" s="367"/>
    </row>
    <row r="4222" spans="32:34" s="368" customFormat="1" ht="13.9" customHeight="1">
      <c r="AF4222" s="367"/>
      <c r="AH4222" s="367"/>
    </row>
    <row r="4223" spans="32:34" s="368" customFormat="1" ht="13.9" customHeight="1">
      <c r="AF4223" s="367"/>
      <c r="AH4223" s="367"/>
    </row>
    <row r="4224" spans="32:34" s="368" customFormat="1" ht="13.9" customHeight="1">
      <c r="AF4224" s="367"/>
      <c r="AH4224" s="367"/>
    </row>
    <row r="4225" spans="32:34" s="368" customFormat="1" ht="13.9" customHeight="1">
      <c r="AF4225" s="367"/>
      <c r="AH4225" s="367"/>
    </row>
    <row r="4226" spans="32:34" s="368" customFormat="1" ht="13.9" customHeight="1">
      <c r="AF4226" s="367"/>
      <c r="AH4226" s="367"/>
    </row>
    <row r="4227" spans="32:34" s="368" customFormat="1" ht="13.9" customHeight="1">
      <c r="AF4227" s="367"/>
      <c r="AH4227" s="367"/>
    </row>
    <row r="4228" spans="32:34" s="368" customFormat="1" ht="13.9" customHeight="1">
      <c r="AF4228" s="367"/>
      <c r="AH4228" s="367"/>
    </row>
    <row r="4229" spans="32:34" s="368" customFormat="1" ht="13.9" customHeight="1">
      <c r="AF4229" s="367"/>
      <c r="AH4229" s="367"/>
    </row>
    <row r="4230" spans="32:34" s="368" customFormat="1" ht="13.9" customHeight="1">
      <c r="AF4230" s="367"/>
      <c r="AH4230" s="367"/>
    </row>
    <row r="4231" spans="32:34" s="368" customFormat="1" ht="13.9" customHeight="1">
      <c r="AF4231" s="367"/>
      <c r="AH4231" s="367"/>
    </row>
    <row r="4232" spans="32:34" s="368" customFormat="1" ht="13.9" customHeight="1">
      <c r="AF4232" s="367"/>
      <c r="AH4232" s="367"/>
    </row>
    <row r="4233" spans="32:34" s="368" customFormat="1" ht="13.9" customHeight="1">
      <c r="AF4233" s="367"/>
      <c r="AH4233" s="367"/>
    </row>
    <row r="4234" spans="32:34" s="368" customFormat="1" ht="13.9" customHeight="1">
      <c r="AF4234" s="367"/>
      <c r="AH4234" s="367"/>
    </row>
    <row r="4235" spans="32:34" s="368" customFormat="1" ht="13.9" customHeight="1">
      <c r="AF4235" s="367"/>
      <c r="AH4235" s="367"/>
    </row>
    <row r="4236" spans="32:34" s="368" customFormat="1" ht="13.9" customHeight="1">
      <c r="AF4236" s="367"/>
      <c r="AH4236" s="367"/>
    </row>
    <row r="4237" spans="32:34" s="368" customFormat="1" ht="13.9" customHeight="1">
      <c r="AF4237" s="367"/>
      <c r="AH4237" s="367"/>
    </row>
    <row r="4238" spans="32:34" s="368" customFormat="1" ht="13.9" customHeight="1">
      <c r="AF4238" s="367"/>
      <c r="AH4238" s="367"/>
    </row>
    <row r="4239" spans="32:34" s="368" customFormat="1" ht="13.9" customHeight="1">
      <c r="AF4239" s="367"/>
      <c r="AH4239" s="367"/>
    </row>
    <row r="4240" spans="32:34" s="368" customFormat="1" ht="13.9" customHeight="1">
      <c r="AF4240" s="367"/>
      <c r="AH4240" s="367"/>
    </row>
    <row r="4241" spans="32:34" s="368" customFormat="1" ht="13.9" customHeight="1">
      <c r="AF4241" s="367"/>
      <c r="AH4241" s="367"/>
    </row>
    <row r="4242" spans="32:34" s="368" customFormat="1" ht="13.9" customHeight="1">
      <c r="AF4242" s="367"/>
      <c r="AH4242" s="367"/>
    </row>
    <row r="4243" spans="32:34" s="368" customFormat="1" ht="13.9" customHeight="1">
      <c r="AF4243" s="367"/>
      <c r="AH4243" s="367"/>
    </row>
    <row r="4244" spans="32:34" s="368" customFormat="1" ht="13.9" customHeight="1">
      <c r="AF4244" s="367"/>
      <c r="AH4244" s="367"/>
    </row>
    <row r="4245" spans="32:34" s="368" customFormat="1" ht="13.9" customHeight="1">
      <c r="AF4245" s="367"/>
      <c r="AH4245" s="367"/>
    </row>
    <row r="4246" spans="32:34" s="368" customFormat="1" ht="13.9" customHeight="1">
      <c r="AF4246" s="367"/>
      <c r="AH4246" s="367"/>
    </row>
    <row r="4247" spans="32:34" s="368" customFormat="1" ht="13.9" customHeight="1">
      <c r="AF4247" s="367"/>
      <c r="AH4247" s="367"/>
    </row>
    <row r="4248" spans="32:34" s="368" customFormat="1" ht="13.9" customHeight="1">
      <c r="AF4248" s="367"/>
      <c r="AH4248" s="367"/>
    </row>
    <row r="4249" spans="32:34" s="368" customFormat="1" ht="13.9" customHeight="1">
      <c r="AF4249" s="367"/>
      <c r="AH4249" s="367"/>
    </row>
    <row r="4250" spans="32:34" s="368" customFormat="1" ht="13.9" customHeight="1">
      <c r="AF4250" s="367"/>
      <c r="AH4250" s="367"/>
    </row>
    <row r="4251" spans="32:34" s="368" customFormat="1" ht="13.9" customHeight="1">
      <c r="AF4251" s="367"/>
      <c r="AH4251" s="367"/>
    </row>
    <row r="4252" spans="32:34" s="368" customFormat="1" ht="13.9" customHeight="1">
      <c r="AF4252" s="367"/>
      <c r="AH4252" s="367"/>
    </row>
    <row r="4253" spans="32:34" s="368" customFormat="1" ht="13.9" customHeight="1">
      <c r="AF4253" s="367"/>
      <c r="AH4253" s="367"/>
    </row>
    <row r="4254" spans="32:34" s="368" customFormat="1" ht="13.9" customHeight="1">
      <c r="AF4254" s="367"/>
      <c r="AH4254" s="367"/>
    </row>
    <row r="4255" spans="32:34" s="368" customFormat="1" ht="13.9" customHeight="1">
      <c r="AF4255" s="367"/>
      <c r="AH4255" s="367"/>
    </row>
    <row r="4256" spans="32:34" s="368" customFormat="1" ht="13.9" customHeight="1">
      <c r="AF4256" s="367"/>
      <c r="AH4256" s="367"/>
    </row>
    <row r="4257" spans="32:34" s="368" customFormat="1" ht="13.9" customHeight="1">
      <c r="AF4257" s="367"/>
      <c r="AH4257" s="367"/>
    </row>
    <row r="4258" spans="32:34" s="368" customFormat="1" ht="13.9" customHeight="1">
      <c r="AF4258" s="367"/>
      <c r="AH4258" s="367"/>
    </row>
    <row r="4259" spans="32:34" s="368" customFormat="1" ht="13.9" customHeight="1">
      <c r="AF4259" s="367"/>
      <c r="AH4259" s="367"/>
    </row>
    <row r="4260" spans="32:34" s="368" customFormat="1" ht="13.9" customHeight="1">
      <c r="AF4260" s="367"/>
      <c r="AH4260" s="367"/>
    </row>
    <row r="4261" spans="32:34" s="368" customFormat="1" ht="13.9" customHeight="1">
      <c r="AF4261" s="367"/>
      <c r="AH4261" s="367"/>
    </row>
    <row r="4262" spans="32:34" s="368" customFormat="1" ht="13.9" customHeight="1">
      <c r="AF4262" s="367"/>
      <c r="AH4262" s="367"/>
    </row>
    <row r="4263" spans="32:34" s="368" customFormat="1" ht="13.9" customHeight="1">
      <c r="AF4263" s="367"/>
      <c r="AH4263" s="367"/>
    </row>
    <row r="4264" spans="32:34" s="368" customFormat="1" ht="13.9" customHeight="1">
      <c r="AF4264" s="367"/>
      <c r="AH4264" s="367"/>
    </row>
    <row r="4265" spans="32:34" s="368" customFormat="1" ht="13.9" customHeight="1">
      <c r="AF4265" s="367"/>
      <c r="AH4265" s="367"/>
    </row>
    <row r="4266" spans="32:34" s="368" customFormat="1" ht="13.9" customHeight="1">
      <c r="AF4266" s="367"/>
      <c r="AH4266" s="367"/>
    </row>
    <row r="4267" spans="32:34" s="368" customFormat="1" ht="13.9" customHeight="1">
      <c r="AF4267" s="367"/>
      <c r="AH4267" s="367"/>
    </row>
    <row r="4268" spans="32:34" s="368" customFormat="1" ht="13.9" customHeight="1">
      <c r="AF4268" s="367"/>
      <c r="AH4268" s="367"/>
    </row>
    <row r="4269" spans="32:34" s="368" customFormat="1" ht="13.9" customHeight="1">
      <c r="AF4269" s="367"/>
      <c r="AH4269" s="367"/>
    </row>
    <row r="4270" spans="32:34" s="368" customFormat="1" ht="13.9" customHeight="1">
      <c r="AF4270" s="367"/>
      <c r="AH4270" s="367"/>
    </row>
    <row r="4271" spans="32:34" s="368" customFormat="1" ht="13.9" customHeight="1">
      <c r="AF4271" s="367"/>
      <c r="AH4271" s="367"/>
    </row>
    <row r="4272" spans="32:34" s="368" customFormat="1" ht="13.9" customHeight="1">
      <c r="AF4272" s="367"/>
      <c r="AH4272" s="367"/>
    </row>
    <row r="4273" spans="32:34" s="368" customFormat="1" ht="13.9" customHeight="1">
      <c r="AF4273" s="367"/>
      <c r="AH4273" s="367"/>
    </row>
    <row r="4274" spans="32:34" s="368" customFormat="1" ht="13.9" customHeight="1">
      <c r="AF4274" s="367"/>
      <c r="AH4274" s="367"/>
    </row>
    <row r="4275" spans="32:34" s="368" customFormat="1" ht="13.9" customHeight="1">
      <c r="AF4275" s="367"/>
      <c r="AH4275" s="367"/>
    </row>
    <row r="4276" spans="32:34" s="368" customFormat="1" ht="13.9" customHeight="1">
      <c r="AF4276" s="367"/>
      <c r="AH4276" s="367"/>
    </row>
    <row r="4277" spans="32:34" s="368" customFormat="1" ht="13.9" customHeight="1">
      <c r="AF4277" s="367"/>
      <c r="AH4277" s="367"/>
    </row>
    <row r="4278" spans="32:34" s="368" customFormat="1" ht="13.9" customHeight="1">
      <c r="AF4278" s="367"/>
      <c r="AH4278" s="367"/>
    </row>
    <row r="4279" spans="32:34" s="368" customFormat="1" ht="13.9" customHeight="1">
      <c r="AF4279" s="367"/>
      <c r="AH4279" s="367"/>
    </row>
    <row r="4280" spans="32:34" s="368" customFormat="1" ht="13.9" customHeight="1">
      <c r="AF4280" s="367"/>
      <c r="AH4280" s="367"/>
    </row>
    <row r="4281" spans="32:34" s="368" customFormat="1" ht="13.9" customHeight="1">
      <c r="AF4281" s="367"/>
      <c r="AH4281" s="367"/>
    </row>
    <row r="4282" spans="32:34" s="368" customFormat="1" ht="13.9" customHeight="1">
      <c r="AF4282" s="367"/>
      <c r="AH4282" s="367"/>
    </row>
    <row r="4283" spans="32:34" s="368" customFormat="1" ht="13.9" customHeight="1">
      <c r="AF4283" s="367"/>
      <c r="AH4283" s="367"/>
    </row>
    <row r="4284" spans="32:34" s="368" customFormat="1" ht="13.9" customHeight="1">
      <c r="AF4284" s="367"/>
      <c r="AH4284" s="367"/>
    </row>
    <row r="4285" spans="32:34" s="368" customFormat="1" ht="13.9" customHeight="1">
      <c r="AF4285" s="367"/>
      <c r="AH4285" s="367"/>
    </row>
    <row r="4286" spans="32:34" s="368" customFormat="1" ht="13.9" customHeight="1">
      <c r="AF4286" s="367"/>
      <c r="AH4286" s="367"/>
    </row>
    <row r="4287" spans="32:34" s="368" customFormat="1" ht="13.9" customHeight="1">
      <c r="AF4287" s="367"/>
      <c r="AH4287" s="367"/>
    </row>
    <row r="4288" spans="32:34" s="368" customFormat="1" ht="13.9" customHeight="1">
      <c r="AF4288" s="367"/>
      <c r="AH4288" s="367"/>
    </row>
    <row r="4289" spans="32:34" s="368" customFormat="1" ht="13.9" customHeight="1">
      <c r="AF4289" s="367"/>
      <c r="AH4289" s="367"/>
    </row>
    <row r="4290" spans="32:34" s="368" customFormat="1" ht="13.9" customHeight="1">
      <c r="AF4290" s="367"/>
      <c r="AH4290" s="367"/>
    </row>
    <row r="4291" spans="32:34" s="368" customFormat="1" ht="13.9" customHeight="1">
      <c r="AF4291" s="367"/>
      <c r="AH4291" s="367"/>
    </row>
    <row r="4292" spans="32:34" s="368" customFormat="1" ht="13.9" customHeight="1">
      <c r="AF4292" s="367"/>
      <c r="AH4292" s="367"/>
    </row>
    <row r="4293" spans="32:34" s="368" customFormat="1" ht="13.9" customHeight="1">
      <c r="AF4293" s="367"/>
      <c r="AH4293" s="367"/>
    </row>
    <row r="4294" spans="32:34" s="368" customFormat="1" ht="13.9" customHeight="1">
      <c r="AF4294" s="367"/>
      <c r="AH4294" s="367"/>
    </row>
    <row r="4295" spans="32:34" s="368" customFormat="1" ht="13.9" customHeight="1">
      <c r="AF4295" s="367"/>
      <c r="AH4295" s="367"/>
    </row>
    <row r="4296" spans="32:34" s="368" customFormat="1" ht="13.9" customHeight="1">
      <c r="AF4296" s="367"/>
      <c r="AH4296" s="367"/>
    </row>
    <row r="4297" spans="32:34" s="368" customFormat="1" ht="13.9" customHeight="1">
      <c r="AF4297" s="367"/>
      <c r="AH4297" s="367"/>
    </row>
    <row r="4298" spans="32:34" s="368" customFormat="1" ht="13.9" customHeight="1">
      <c r="AF4298" s="367"/>
      <c r="AH4298" s="367"/>
    </row>
    <row r="4299" spans="32:34" s="368" customFormat="1" ht="13.9" customHeight="1">
      <c r="AF4299" s="367"/>
      <c r="AH4299" s="367"/>
    </row>
    <row r="4300" spans="32:34" s="368" customFormat="1" ht="13.9" customHeight="1">
      <c r="AF4300" s="367"/>
      <c r="AH4300" s="367"/>
    </row>
    <row r="4301" spans="32:34" s="368" customFormat="1" ht="13.9" customHeight="1">
      <c r="AF4301" s="367"/>
      <c r="AH4301" s="367"/>
    </row>
    <row r="4302" spans="32:34" s="368" customFormat="1" ht="13.9" customHeight="1">
      <c r="AF4302" s="367"/>
      <c r="AH4302" s="367"/>
    </row>
    <row r="4303" spans="32:34" s="368" customFormat="1" ht="13.9" customHeight="1">
      <c r="AF4303" s="367"/>
      <c r="AH4303" s="367"/>
    </row>
    <row r="4304" spans="32:34" s="368" customFormat="1" ht="13.9" customHeight="1">
      <c r="AF4304" s="367"/>
      <c r="AH4304" s="367"/>
    </row>
    <row r="4305" spans="32:34" s="368" customFormat="1" ht="13.9" customHeight="1">
      <c r="AF4305" s="367"/>
      <c r="AH4305" s="367"/>
    </row>
    <row r="4306" spans="32:34" s="368" customFormat="1" ht="13.9" customHeight="1">
      <c r="AF4306" s="367"/>
      <c r="AH4306" s="367"/>
    </row>
    <row r="4307" spans="32:34" s="368" customFormat="1" ht="13.9" customHeight="1">
      <c r="AF4307" s="367"/>
      <c r="AH4307" s="367"/>
    </row>
    <row r="4308" spans="32:34" s="368" customFormat="1" ht="13.9" customHeight="1">
      <c r="AF4308" s="367"/>
      <c r="AH4308" s="367"/>
    </row>
    <row r="4309" spans="32:34" s="368" customFormat="1" ht="13.9" customHeight="1">
      <c r="AF4309" s="367"/>
      <c r="AH4309" s="367"/>
    </row>
    <row r="4310" spans="32:34" s="368" customFormat="1" ht="13.9" customHeight="1">
      <c r="AF4310" s="367"/>
      <c r="AH4310" s="367"/>
    </row>
    <row r="4311" spans="32:34" s="368" customFormat="1" ht="13.9" customHeight="1">
      <c r="AF4311" s="367"/>
      <c r="AH4311" s="367"/>
    </row>
    <row r="4312" spans="32:34" s="368" customFormat="1" ht="13.9" customHeight="1">
      <c r="AF4312" s="367"/>
      <c r="AH4312" s="367"/>
    </row>
    <row r="4313" spans="32:34" s="368" customFormat="1" ht="13.9" customHeight="1">
      <c r="AF4313" s="367"/>
      <c r="AH4313" s="367"/>
    </row>
    <row r="4314" spans="32:34" s="368" customFormat="1" ht="13.9" customHeight="1">
      <c r="AF4314" s="367"/>
      <c r="AH4314" s="367"/>
    </row>
    <row r="4315" spans="32:34" s="368" customFormat="1" ht="13.9" customHeight="1">
      <c r="AF4315" s="367"/>
      <c r="AH4315" s="367"/>
    </row>
    <row r="4316" spans="32:34" s="368" customFormat="1" ht="13.9" customHeight="1">
      <c r="AF4316" s="367"/>
      <c r="AH4316" s="367"/>
    </row>
    <row r="4317" spans="32:34" s="368" customFormat="1" ht="13.9" customHeight="1">
      <c r="AF4317" s="367"/>
      <c r="AH4317" s="367"/>
    </row>
    <row r="4318" spans="32:34" s="368" customFormat="1" ht="13.9" customHeight="1">
      <c r="AF4318" s="367"/>
      <c r="AH4318" s="367"/>
    </row>
    <row r="4319" spans="32:34" s="368" customFormat="1" ht="13.9" customHeight="1">
      <c r="AF4319" s="367"/>
      <c r="AH4319" s="367"/>
    </row>
    <row r="4320" spans="32:34" s="368" customFormat="1" ht="13.9" customHeight="1">
      <c r="AF4320" s="367"/>
      <c r="AH4320" s="367"/>
    </row>
    <row r="4321" spans="32:34" s="368" customFormat="1" ht="13.9" customHeight="1">
      <c r="AF4321" s="367"/>
      <c r="AH4321" s="367"/>
    </row>
    <row r="4322" spans="32:34" s="368" customFormat="1" ht="13.9" customHeight="1">
      <c r="AF4322" s="367"/>
      <c r="AH4322" s="367"/>
    </row>
    <row r="4323" spans="32:34" s="368" customFormat="1" ht="13.9" customHeight="1">
      <c r="AF4323" s="367"/>
      <c r="AH4323" s="367"/>
    </row>
    <row r="4324" spans="32:34" s="368" customFormat="1" ht="13.9" customHeight="1">
      <c r="AF4324" s="367"/>
      <c r="AH4324" s="367"/>
    </row>
    <row r="4325" spans="32:34" s="368" customFormat="1" ht="13.9" customHeight="1">
      <c r="AF4325" s="367"/>
      <c r="AH4325" s="367"/>
    </row>
    <row r="4326" spans="32:34" s="368" customFormat="1" ht="13.9" customHeight="1">
      <c r="AF4326" s="367"/>
      <c r="AH4326" s="367"/>
    </row>
    <row r="4327" spans="32:34" s="368" customFormat="1" ht="13.9" customHeight="1">
      <c r="AF4327" s="367"/>
      <c r="AH4327" s="367"/>
    </row>
    <row r="4328" spans="32:34" s="368" customFormat="1" ht="13.9" customHeight="1">
      <c r="AF4328" s="367"/>
      <c r="AH4328" s="367"/>
    </row>
    <row r="4329" spans="32:34" s="368" customFormat="1" ht="13.9" customHeight="1">
      <c r="AF4329" s="367"/>
      <c r="AH4329" s="367"/>
    </row>
    <row r="4330" spans="32:34" s="368" customFormat="1" ht="13.9" customHeight="1">
      <c r="AF4330" s="367"/>
      <c r="AH4330" s="367"/>
    </row>
    <row r="4331" spans="32:34" s="368" customFormat="1" ht="13.9" customHeight="1">
      <c r="AF4331" s="367"/>
      <c r="AH4331" s="367"/>
    </row>
    <row r="4332" spans="32:34" s="368" customFormat="1" ht="13.9" customHeight="1">
      <c r="AF4332" s="367"/>
      <c r="AH4332" s="367"/>
    </row>
    <row r="4333" spans="32:34" s="368" customFormat="1" ht="13.9" customHeight="1">
      <c r="AF4333" s="367"/>
      <c r="AH4333" s="367"/>
    </row>
    <row r="4334" spans="32:34" s="368" customFormat="1" ht="13.9" customHeight="1">
      <c r="AF4334" s="367"/>
      <c r="AH4334" s="367"/>
    </row>
    <row r="4335" spans="32:34" s="368" customFormat="1" ht="13.9" customHeight="1">
      <c r="AF4335" s="367"/>
      <c r="AH4335" s="367"/>
    </row>
    <row r="4336" spans="32:34" s="368" customFormat="1" ht="13.9" customHeight="1">
      <c r="AF4336" s="367"/>
      <c r="AH4336" s="367"/>
    </row>
    <row r="4337" spans="32:34" s="368" customFormat="1" ht="13.9" customHeight="1">
      <c r="AF4337" s="367"/>
      <c r="AH4337" s="367"/>
    </row>
    <row r="4338" spans="32:34" s="368" customFormat="1" ht="13.9" customHeight="1">
      <c r="AF4338" s="367"/>
      <c r="AH4338" s="367"/>
    </row>
    <row r="4339" spans="32:34" s="368" customFormat="1" ht="13.9" customHeight="1">
      <c r="AF4339" s="367"/>
      <c r="AH4339" s="367"/>
    </row>
    <row r="4340" spans="32:34" s="368" customFormat="1" ht="13.9" customHeight="1">
      <c r="AF4340" s="367"/>
      <c r="AH4340" s="367"/>
    </row>
    <row r="4341" spans="32:34" s="368" customFormat="1" ht="13.9" customHeight="1">
      <c r="AF4341" s="367"/>
      <c r="AH4341" s="367"/>
    </row>
    <row r="4342" spans="32:34" s="368" customFormat="1" ht="13.9" customHeight="1">
      <c r="AF4342" s="367"/>
      <c r="AH4342" s="367"/>
    </row>
    <row r="4343" spans="32:34" s="368" customFormat="1" ht="13.9" customHeight="1">
      <c r="AF4343" s="367"/>
      <c r="AH4343" s="367"/>
    </row>
    <row r="4344" spans="32:34" s="368" customFormat="1" ht="13.9" customHeight="1">
      <c r="AF4344" s="367"/>
      <c r="AH4344" s="367"/>
    </row>
    <row r="4345" spans="32:34" s="368" customFormat="1" ht="13.9" customHeight="1">
      <c r="AF4345" s="367"/>
      <c r="AH4345" s="367"/>
    </row>
    <row r="4346" spans="32:34" s="368" customFormat="1" ht="13.9" customHeight="1">
      <c r="AF4346" s="367"/>
      <c r="AH4346" s="367"/>
    </row>
    <row r="4347" spans="32:34" s="368" customFormat="1" ht="13.9" customHeight="1">
      <c r="AF4347" s="367"/>
      <c r="AH4347" s="367"/>
    </row>
    <row r="4348" spans="32:34" s="368" customFormat="1" ht="13.9" customHeight="1">
      <c r="AF4348" s="367"/>
      <c r="AH4348" s="367"/>
    </row>
    <row r="4349" spans="32:34" s="368" customFormat="1" ht="13.9" customHeight="1">
      <c r="AF4349" s="367"/>
      <c r="AH4349" s="367"/>
    </row>
    <row r="4350" spans="32:34" s="368" customFormat="1" ht="13.9" customHeight="1">
      <c r="AF4350" s="367"/>
      <c r="AH4350" s="367"/>
    </row>
    <row r="4351" spans="32:34" s="368" customFormat="1" ht="13.9" customHeight="1">
      <c r="AF4351" s="367"/>
      <c r="AH4351" s="367"/>
    </row>
    <row r="4352" spans="32:34" s="368" customFormat="1" ht="13.9" customHeight="1">
      <c r="AF4352" s="367"/>
      <c r="AH4352" s="367"/>
    </row>
    <row r="4353" spans="32:34" s="368" customFormat="1" ht="13.9" customHeight="1">
      <c r="AF4353" s="367"/>
      <c r="AH4353" s="367"/>
    </row>
    <row r="4354" spans="32:34" s="368" customFormat="1" ht="13.9" customHeight="1">
      <c r="AF4354" s="367"/>
      <c r="AH4354" s="367"/>
    </row>
    <row r="4355" spans="32:34" s="368" customFormat="1" ht="13.9" customHeight="1">
      <c r="AF4355" s="367"/>
      <c r="AH4355" s="367"/>
    </row>
    <row r="4356" spans="32:34" s="368" customFormat="1" ht="13.9" customHeight="1">
      <c r="AF4356" s="367"/>
      <c r="AH4356" s="367"/>
    </row>
    <row r="4357" spans="32:34" s="368" customFormat="1" ht="13.9" customHeight="1">
      <c r="AF4357" s="367"/>
      <c r="AH4357" s="367"/>
    </row>
    <row r="4358" spans="32:34" s="368" customFormat="1" ht="13.9" customHeight="1">
      <c r="AF4358" s="367"/>
      <c r="AH4358" s="367"/>
    </row>
    <row r="4359" spans="32:34" s="368" customFormat="1" ht="13.9" customHeight="1">
      <c r="AF4359" s="367"/>
      <c r="AH4359" s="367"/>
    </row>
    <row r="4360" spans="32:34" s="368" customFormat="1" ht="13.9" customHeight="1">
      <c r="AF4360" s="367"/>
      <c r="AH4360" s="367"/>
    </row>
    <row r="4361" spans="32:34" s="368" customFormat="1" ht="13.9" customHeight="1">
      <c r="AF4361" s="367"/>
      <c r="AH4361" s="367"/>
    </row>
    <row r="4362" spans="32:34" s="368" customFormat="1" ht="13.9" customHeight="1">
      <c r="AF4362" s="367"/>
      <c r="AH4362" s="367"/>
    </row>
    <row r="4363" spans="32:34" s="368" customFormat="1" ht="13.9" customHeight="1">
      <c r="AF4363" s="367"/>
      <c r="AH4363" s="367"/>
    </row>
    <row r="4364" spans="32:34" s="368" customFormat="1" ht="13.9" customHeight="1">
      <c r="AF4364" s="367"/>
      <c r="AH4364" s="367"/>
    </row>
    <row r="4365" spans="32:34" s="368" customFormat="1" ht="13.9" customHeight="1">
      <c r="AF4365" s="367"/>
      <c r="AH4365" s="367"/>
    </row>
    <row r="4366" spans="32:34" s="368" customFormat="1" ht="13.9" customHeight="1">
      <c r="AF4366" s="367"/>
      <c r="AH4366" s="367"/>
    </row>
    <row r="4367" spans="32:34" s="368" customFormat="1" ht="13.9" customHeight="1">
      <c r="AF4367" s="367"/>
      <c r="AH4367" s="367"/>
    </row>
    <row r="4368" spans="32:34" s="368" customFormat="1" ht="13.9" customHeight="1">
      <c r="AF4368" s="367"/>
      <c r="AH4368" s="367"/>
    </row>
    <row r="4369" spans="32:34" s="368" customFormat="1" ht="13.9" customHeight="1">
      <c r="AF4369" s="367"/>
      <c r="AH4369" s="367"/>
    </row>
    <row r="4370" spans="32:34" s="368" customFormat="1" ht="13.9" customHeight="1">
      <c r="AF4370" s="367"/>
      <c r="AH4370" s="367"/>
    </row>
    <row r="4371" spans="32:34" s="368" customFormat="1" ht="13.9" customHeight="1">
      <c r="AF4371" s="367"/>
      <c r="AH4371" s="367"/>
    </row>
    <row r="4372" spans="32:34" s="368" customFormat="1" ht="13.9" customHeight="1">
      <c r="AF4372" s="367"/>
      <c r="AH4372" s="367"/>
    </row>
    <row r="4373" spans="32:34" s="368" customFormat="1" ht="13.9" customHeight="1">
      <c r="AF4373" s="367"/>
      <c r="AH4373" s="367"/>
    </row>
    <row r="4374" spans="32:34" s="368" customFormat="1" ht="13.9" customHeight="1">
      <c r="AF4374" s="367"/>
      <c r="AH4374" s="367"/>
    </row>
    <row r="4375" spans="32:34" s="368" customFormat="1" ht="13.9" customHeight="1">
      <c r="AF4375" s="367"/>
      <c r="AH4375" s="367"/>
    </row>
    <row r="4376" spans="32:34" s="368" customFormat="1" ht="13.9" customHeight="1">
      <c r="AF4376" s="367"/>
      <c r="AH4376" s="367"/>
    </row>
    <row r="4377" spans="32:34" s="368" customFormat="1" ht="13.9" customHeight="1">
      <c r="AF4377" s="367"/>
      <c r="AH4377" s="367"/>
    </row>
    <row r="4378" spans="32:34" s="368" customFormat="1" ht="13.9" customHeight="1">
      <c r="AF4378" s="367"/>
      <c r="AH4378" s="367"/>
    </row>
    <row r="4379" spans="32:34" s="368" customFormat="1" ht="13.9" customHeight="1">
      <c r="AF4379" s="367"/>
      <c r="AH4379" s="367"/>
    </row>
    <row r="4380" spans="32:34" s="368" customFormat="1" ht="13.9" customHeight="1">
      <c r="AF4380" s="367"/>
      <c r="AH4380" s="367"/>
    </row>
    <row r="4381" spans="32:34" s="368" customFormat="1" ht="13.9" customHeight="1">
      <c r="AF4381" s="367"/>
      <c r="AH4381" s="367"/>
    </row>
    <row r="4382" spans="32:34" s="368" customFormat="1" ht="13.9" customHeight="1">
      <c r="AF4382" s="367"/>
      <c r="AH4382" s="367"/>
    </row>
    <row r="4383" spans="32:34" s="368" customFormat="1" ht="13.9" customHeight="1">
      <c r="AF4383" s="367"/>
      <c r="AH4383" s="367"/>
    </row>
    <row r="4384" spans="32:34" s="368" customFormat="1" ht="13.9" customHeight="1">
      <c r="AF4384" s="367"/>
      <c r="AH4384" s="367"/>
    </row>
    <row r="4385" spans="32:34" s="368" customFormat="1" ht="13.9" customHeight="1">
      <c r="AF4385" s="367"/>
      <c r="AH4385" s="367"/>
    </row>
    <row r="4386" spans="32:34" s="368" customFormat="1" ht="13.9" customHeight="1">
      <c r="AF4386" s="367"/>
      <c r="AH4386" s="367"/>
    </row>
    <row r="4387" spans="32:34" s="368" customFormat="1" ht="13.9" customHeight="1">
      <c r="AF4387" s="367"/>
      <c r="AH4387" s="367"/>
    </row>
    <row r="4388" spans="32:34" s="368" customFormat="1" ht="13.9" customHeight="1">
      <c r="AF4388" s="367"/>
      <c r="AH4388" s="367"/>
    </row>
    <row r="4389" spans="32:34" s="368" customFormat="1" ht="13.9" customHeight="1">
      <c r="AF4389" s="367"/>
      <c r="AH4389" s="367"/>
    </row>
    <row r="4390" spans="32:34" s="368" customFormat="1" ht="13.9" customHeight="1">
      <c r="AF4390" s="367"/>
      <c r="AH4390" s="367"/>
    </row>
    <row r="4391" spans="32:34" s="368" customFormat="1" ht="13.9" customHeight="1">
      <c r="AF4391" s="367"/>
      <c r="AH4391" s="367"/>
    </row>
    <row r="4392" spans="32:34" s="368" customFormat="1" ht="13.9" customHeight="1">
      <c r="AF4392" s="367"/>
      <c r="AH4392" s="367"/>
    </row>
    <row r="4393" spans="32:34" s="368" customFormat="1" ht="13.9" customHeight="1">
      <c r="AF4393" s="367"/>
      <c r="AH4393" s="367"/>
    </row>
    <row r="4394" spans="32:34" s="368" customFormat="1" ht="13.9" customHeight="1">
      <c r="AF4394" s="367"/>
      <c r="AH4394" s="367"/>
    </row>
    <row r="4395" spans="32:34" s="368" customFormat="1" ht="13.9" customHeight="1">
      <c r="AF4395" s="367"/>
      <c r="AH4395" s="367"/>
    </row>
    <row r="4396" spans="32:34" s="368" customFormat="1" ht="13.9" customHeight="1">
      <c r="AF4396" s="367"/>
      <c r="AH4396" s="367"/>
    </row>
    <row r="4397" spans="32:34" s="368" customFormat="1" ht="13.9" customHeight="1">
      <c r="AF4397" s="367"/>
      <c r="AH4397" s="367"/>
    </row>
    <row r="4398" spans="32:34" s="368" customFormat="1" ht="13.9" customHeight="1">
      <c r="AF4398" s="367"/>
      <c r="AH4398" s="367"/>
    </row>
    <row r="4399" spans="32:34" s="368" customFormat="1" ht="13.9" customHeight="1">
      <c r="AF4399" s="367"/>
      <c r="AH4399" s="367"/>
    </row>
    <row r="4400" spans="32:34" s="368" customFormat="1" ht="13.9" customHeight="1">
      <c r="AF4400" s="367"/>
      <c r="AH4400" s="367"/>
    </row>
    <row r="4401" spans="32:34" s="368" customFormat="1" ht="13.9" customHeight="1">
      <c r="AF4401" s="367"/>
      <c r="AH4401" s="367"/>
    </row>
    <row r="4402" spans="32:34" s="368" customFormat="1" ht="13.9" customHeight="1">
      <c r="AF4402" s="367"/>
      <c r="AH4402" s="367"/>
    </row>
    <row r="4403" spans="32:34" s="368" customFormat="1" ht="13.9" customHeight="1">
      <c r="AF4403" s="367"/>
      <c r="AH4403" s="367"/>
    </row>
    <row r="4404" spans="32:34" s="368" customFormat="1" ht="13.9" customHeight="1">
      <c r="AF4404" s="367"/>
      <c r="AH4404" s="367"/>
    </row>
    <row r="4405" spans="32:34" s="368" customFormat="1" ht="13.9" customHeight="1">
      <c r="AF4405" s="367"/>
      <c r="AH4405" s="367"/>
    </row>
    <row r="4406" spans="32:34" s="368" customFormat="1" ht="13.9" customHeight="1">
      <c r="AF4406" s="367"/>
      <c r="AH4406" s="367"/>
    </row>
    <row r="4407" spans="32:34" s="368" customFormat="1" ht="13.9" customHeight="1">
      <c r="AF4407" s="367"/>
      <c r="AH4407" s="367"/>
    </row>
    <row r="4408" spans="32:34" s="368" customFormat="1" ht="13.9" customHeight="1">
      <c r="AF4408" s="367"/>
      <c r="AH4408" s="367"/>
    </row>
    <row r="4409" spans="32:34" s="368" customFormat="1" ht="13.9" customHeight="1">
      <c r="AF4409" s="367"/>
      <c r="AH4409" s="367"/>
    </row>
    <row r="4410" spans="32:34" s="368" customFormat="1" ht="13.9" customHeight="1">
      <c r="AF4410" s="367"/>
      <c r="AH4410" s="367"/>
    </row>
    <row r="4411" spans="32:34" s="368" customFormat="1" ht="13.9" customHeight="1">
      <c r="AF4411" s="367"/>
      <c r="AH4411" s="367"/>
    </row>
    <row r="4412" spans="32:34" s="368" customFormat="1" ht="13.9" customHeight="1">
      <c r="AF4412" s="367"/>
      <c r="AH4412" s="367"/>
    </row>
    <row r="4413" spans="32:34" s="368" customFormat="1" ht="13.9" customHeight="1">
      <c r="AF4413" s="367"/>
      <c r="AH4413" s="367"/>
    </row>
    <row r="4414" spans="32:34" s="368" customFormat="1" ht="13.9" customHeight="1">
      <c r="AF4414" s="367"/>
      <c r="AH4414" s="367"/>
    </row>
    <row r="4415" spans="32:34" s="368" customFormat="1" ht="13.9" customHeight="1">
      <c r="AF4415" s="367"/>
      <c r="AH4415" s="367"/>
    </row>
    <row r="4416" spans="32:34" s="368" customFormat="1" ht="13.9" customHeight="1">
      <c r="AF4416" s="367"/>
      <c r="AH4416" s="367"/>
    </row>
    <row r="4417" spans="32:34" s="368" customFormat="1" ht="13.9" customHeight="1">
      <c r="AF4417" s="367"/>
      <c r="AH4417" s="367"/>
    </row>
    <row r="4418" spans="32:34" s="368" customFormat="1" ht="13.9" customHeight="1">
      <c r="AF4418" s="367"/>
      <c r="AH4418" s="367"/>
    </row>
    <row r="4419" spans="32:34" s="368" customFormat="1" ht="13.9" customHeight="1">
      <c r="AF4419" s="367"/>
      <c r="AH4419" s="367"/>
    </row>
    <row r="4420" spans="32:34" s="368" customFormat="1" ht="13.9" customHeight="1">
      <c r="AF4420" s="367"/>
      <c r="AH4420" s="367"/>
    </row>
    <row r="4421" spans="32:34" s="368" customFormat="1" ht="13.9" customHeight="1">
      <c r="AF4421" s="367"/>
      <c r="AH4421" s="367"/>
    </row>
    <row r="4422" spans="32:34" s="368" customFormat="1" ht="13.9" customHeight="1">
      <c r="AF4422" s="367"/>
      <c r="AH4422" s="367"/>
    </row>
    <row r="4423" spans="32:34" s="368" customFormat="1" ht="13.9" customHeight="1">
      <c r="AF4423" s="367"/>
      <c r="AH4423" s="367"/>
    </row>
    <row r="4424" spans="32:34" s="368" customFormat="1" ht="13.9" customHeight="1">
      <c r="AF4424" s="367"/>
      <c r="AH4424" s="367"/>
    </row>
    <row r="4425" spans="32:34" s="368" customFormat="1" ht="13.9" customHeight="1">
      <c r="AF4425" s="367"/>
      <c r="AH4425" s="367"/>
    </row>
    <row r="4426" spans="32:34" s="368" customFormat="1" ht="13.9" customHeight="1">
      <c r="AF4426" s="367"/>
      <c r="AH4426" s="367"/>
    </row>
    <row r="4427" spans="32:34" s="368" customFormat="1" ht="13.9" customHeight="1">
      <c r="AF4427" s="367"/>
      <c r="AH4427" s="367"/>
    </row>
    <row r="4428" spans="32:34" s="368" customFormat="1" ht="13.9" customHeight="1">
      <c r="AF4428" s="367"/>
      <c r="AH4428" s="367"/>
    </row>
    <row r="4429" spans="32:34" s="368" customFormat="1" ht="13.9" customHeight="1">
      <c r="AF4429" s="367"/>
      <c r="AH4429" s="367"/>
    </row>
    <row r="4430" spans="32:34" s="368" customFormat="1" ht="13.9" customHeight="1">
      <c r="AF4430" s="367"/>
      <c r="AH4430" s="367"/>
    </row>
    <row r="4431" spans="32:34" s="368" customFormat="1" ht="13.9" customHeight="1">
      <c r="AF4431" s="367"/>
      <c r="AH4431" s="367"/>
    </row>
    <row r="4432" spans="32:34" s="368" customFormat="1" ht="13.9" customHeight="1">
      <c r="AF4432" s="367"/>
      <c r="AH4432" s="367"/>
    </row>
    <row r="4433" spans="32:34" s="368" customFormat="1" ht="13.9" customHeight="1">
      <c r="AF4433" s="367"/>
      <c r="AH4433" s="367"/>
    </row>
    <row r="4434" spans="32:34" s="368" customFormat="1" ht="13.9" customHeight="1">
      <c r="AF4434" s="367"/>
      <c r="AH4434" s="367"/>
    </row>
    <row r="4435" spans="32:34" s="368" customFormat="1" ht="13.9" customHeight="1">
      <c r="AF4435" s="367"/>
      <c r="AH4435" s="367"/>
    </row>
    <row r="4436" spans="32:34" s="368" customFormat="1" ht="13.9" customHeight="1">
      <c r="AF4436" s="367"/>
      <c r="AH4436" s="367"/>
    </row>
    <row r="4437" spans="32:34" s="368" customFormat="1" ht="13.9" customHeight="1">
      <c r="AF4437" s="367"/>
      <c r="AH4437" s="367"/>
    </row>
    <row r="4438" spans="32:34" s="368" customFormat="1" ht="13.9" customHeight="1">
      <c r="AF4438" s="367"/>
      <c r="AH4438" s="367"/>
    </row>
    <row r="4439" spans="32:34" s="368" customFormat="1" ht="13.9" customHeight="1">
      <c r="AF4439" s="367"/>
      <c r="AH4439" s="367"/>
    </row>
    <row r="4440" spans="32:34" s="368" customFormat="1" ht="13.9" customHeight="1">
      <c r="AF4440" s="367"/>
      <c r="AH4440" s="367"/>
    </row>
    <row r="4441" spans="32:34" s="368" customFormat="1" ht="13.9" customHeight="1">
      <c r="AF4441" s="367"/>
      <c r="AH4441" s="367"/>
    </row>
    <row r="4442" spans="32:34" s="368" customFormat="1" ht="13.9" customHeight="1">
      <c r="AF4442" s="367"/>
      <c r="AH4442" s="367"/>
    </row>
    <row r="4443" spans="32:34" s="368" customFormat="1" ht="13.9" customHeight="1">
      <c r="AF4443" s="367"/>
      <c r="AH4443" s="367"/>
    </row>
    <row r="4444" spans="32:34" s="368" customFormat="1" ht="13.9" customHeight="1">
      <c r="AF4444" s="367"/>
      <c r="AH4444" s="367"/>
    </row>
    <row r="4445" spans="32:34" s="368" customFormat="1" ht="13.9" customHeight="1">
      <c r="AF4445" s="367"/>
      <c r="AH4445" s="367"/>
    </row>
    <row r="4446" spans="32:34" s="368" customFormat="1" ht="13.9" customHeight="1">
      <c r="AF4446" s="367"/>
      <c r="AH4446" s="367"/>
    </row>
    <row r="4447" spans="32:34" s="368" customFormat="1" ht="13.9" customHeight="1">
      <c r="AF4447" s="367"/>
      <c r="AH4447" s="367"/>
    </row>
    <row r="4448" spans="32:34" s="368" customFormat="1" ht="13.9" customHeight="1">
      <c r="AF4448" s="367"/>
      <c r="AH4448" s="367"/>
    </row>
    <row r="4449" spans="32:34" s="368" customFormat="1" ht="13.9" customHeight="1">
      <c r="AF4449" s="367"/>
      <c r="AH4449" s="367"/>
    </row>
    <row r="4450" spans="32:34" s="368" customFormat="1" ht="13.9" customHeight="1">
      <c r="AF4450" s="367"/>
      <c r="AH4450" s="367"/>
    </row>
    <row r="4451" spans="32:34" s="368" customFormat="1" ht="13.9" customHeight="1">
      <c r="AF4451" s="367"/>
      <c r="AH4451" s="367"/>
    </row>
    <row r="4452" spans="32:34" s="368" customFormat="1" ht="13.9" customHeight="1">
      <c r="AF4452" s="367"/>
      <c r="AH4452" s="367"/>
    </row>
    <row r="4453" spans="32:34" s="368" customFormat="1" ht="13.9" customHeight="1">
      <c r="AF4453" s="367"/>
      <c r="AH4453" s="367"/>
    </row>
    <row r="4454" spans="32:34" s="368" customFormat="1" ht="13.9" customHeight="1">
      <c r="AF4454" s="367"/>
      <c r="AH4454" s="367"/>
    </row>
    <row r="4455" spans="32:34" s="368" customFormat="1" ht="13.9" customHeight="1">
      <c r="AF4455" s="367"/>
      <c r="AH4455" s="367"/>
    </row>
    <row r="4456" spans="32:34" s="368" customFormat="1" ht="13.9" customHeight="1">
      <c r="AF4456" s="367"/>
      <c r="AH4456" s="367"/>
    </row>
    <row r="4457" spans="32:34" s="368" customFormat="1" ht="13.9" customHeight="1">
      <c r="AF4457" s="367"/>
      <c r="AH4457" s="367"/>
    </row>
    <row r="4458" spans="32:34" s="368" customFormat="1" ht="13.9" customHeight="1">
      <c r="AF4458" s="367"/>
      <c r="AH4458" s="367"/>
    </row>
    <row r="4459" spans="32:34" s="368" customFormat="1" ht="13.9" customHeight="1">
      <c r="AF4459" s="367"/>
      <c r="AH4459" s="367"/>
    </row>
    <row r="4460" spans="32:34" s="368" customFormat="1" ht="13.9" customHeight="1">
      <c r="AF4460" s="367"/>
      <c r="AH4460" s="367"/>
    </row>
    <row r="4461" spans="32:34" s="368" customFormat="1" ht="13.9" customHeight="1">
      <c r="AF4461" s="367"/>
      <c r="AH4461" s="367"/>
    </row>
    <row r="4462" spans="32:34" s="368" customFormat="1" ht="13.9" customHeight="1">
      <c r="AF4462" s="367"/>
      <c r="AH4462" s="367"/>
    </row>
    <row r="4463" spans="32:34" s="368" customFormat="1" ht="13.9" customHeight="1">
      <c r="AF4463" s="367"/>
      <c r="AH4463" s="367"/>
    </row>
    <row r="4464" spans="32:34" s="368" customFormat="1" ht="13.9" customHeight="1">
      <c r="AF4464" s="367"/>
      <c r="AH4464" s="367"/>
    </row>
    <row r="4465" spans="32:34" s="368" customFormat="1" ht="13.9" customHeight="1">
      <c r="AF4465" s="367"/>
      <c r="AH4465" s="367"/>
    </row>
    <row r="4466" spans="32:34" s="368" customFormat="1" ht="13.9" customHeight="1">
      <c r="AF4466" s="367"/>
      <c r="AH4466" s="367"/>
    </row>
    <row r="4467" spans="32:34" s="368" customFormat="1" ht="13.9" customHeight="1">
      <c r="AF4467" s="367"/>
      <c r="AH4467" s="367"/>
    </row>
    <row r="4468" spans="32:34" s="368" customFormat="1" ht="13.9" customHeight="1">
      <c r="AF4468" s="367"/>
      <c r="AH4468" s="367"/>
    </row>
    <row r="4469" spans="32:34" s="368" customFormat="1" ht="13.9" customHeight="1">
      <c r="AF4469" s="367"/>
      <c r="AH4469" s="367"/>
    </row>
    <row r="4470" spans="32:34" s="368" customFormat="1" ht="13.9" customHeight="1">
      <c r="AF4470" s="367"/>
      <c r="AH4470" s="367"/>
    </row>
    <row r="4471" spans="32:34" s="368" customFormat="1" ht="13.9" customHeight="1">
      <c r="AF4471" s="367"/>
      <c r="AH4471" s="367"/>
    </row>
    <row r="4472" spans="32:34" s="368" customFormat="1" ht="13.9" customHeight="1">
      <c r="AF4472" s="367"/>
      <c r="AH4472" s="367"/>
    </row>
    <row r="4473" spans="32:34" s="368" customFormat="1" ht="13.9" customHeight="1">
      <c r="AF4473" s="367"/>
      <c r="AH4473" s="367"/>
    </row>
    <row r="4474" spans="32:34" s="368" customFormat="1" ht="13.9" customHeight="1">
      <c r="AF4474" s="367"/>
      <c r="AH4474" s="367"/>
    </row>
    <row r="4475" spans="32:34" s="368" customFormat="1" ht="13.9" customHeight="1">
      <c r="AF4475" s="367"/>
      <c r="AH4475" s="367"/>
    </row>
    <row r="4476" spans="32:34" s="368" customFormat="1" ht="13.9" customHeight="1">
      <c r="AF4476" s="367"/>
      <c r="AH4476" s="367"/>
    </row>
    <row r="4477" spans="32:34" s="368" customFormat="1" ht="13.9" customHeight="1">
      <c r="AF4477" s="367"/>
      <c r="AH4477" s="367"/>
    </row>
    <row r="4478" spans="32:34" s="368" customFormat="1" ht="13.9" customHeight="1">
      <c r="AF4478" s="367"/>
      <c r="AH4478" s="367"/>
    </row>
    <row r="4479" spans="32:34" s="368" customFormat="1" ht="13.9" customHeight="1">
      <c r="AF4479" s="367"/>
      <c r="AH4479" s="367"/>
    </row>
    <row r="4480" spans="32:34" s="368" customFormat="1" ht="13.9" customHeight="1">
      <c r="AF4480" s="367"/>
      <c r="AH4480" s="367"/>
    </row>
    <row r="4481" spans="32:34" s="368" customFormat="1" ht="13.9" customHeight="1">
      <c r="AF4481" s="367"/>
      <c r="AH4481" s="367"/>
    </row>
    <row r="4482" spans="32:34" s="368" customFormat="1" ht="13.9" customHeight="1">
      <c r="AF4482" s="367"/>
      <c r="AH4482" s="367"/>
    </row>
    <row r="4483" spans="32:34" s="368" customFormat="1" ht="13.9" customHeight="1">
      <c r="AF4483" s="367"/>
      <c r="AH4483" s="367"/>
    </row>
    <row r="4484" spans="32:34" s="368" customFormat="1" ht="13.9" customHeight="1">
      <c r="AF4484" s="367"/>
      <c r="AH4484" s="367"/>
    </row>
    <row r="4485" spans="32:34" s="368" customFormat="1" ht="13.9" customHeight="1">
      <c r="AF4485" s="367"/>
      <c r="AH4485" s="367"/>
    </row>
    <row r="4486" spans="32:34" s="368" customFormat="1" ht="13.9" customHeight="1">
      <c r="AF4486" s="367"/>
      <c r="AH4486" s="367"/>
    </row>
    <row r="4487" spans="32:34" s="368" customFormat="1" ht="13.9" customHeight="1">
      <c r="AF4487" s="367"/>
      <c r="AH4487" s="367"/>
    </row>
    <row r="4488" spans="32:34" s="368" customFormat="1" ht="13.9" customHeight="1">
      <c r="AF4488" s="367"/>
      <c r="AH4488" s="367"/>
    </row>
    <row r="4489" spans="32:34" s="368" customFormat="1" ht="13.9" customHeight="1">
      <c r="AF4489" s="367"/>
      <c r="AH4489" s="367"/>
    </row>
    <row r="4490" spans="32:34" s="368" customFormat="1" ht="13.9" customHeight="1">
      <c r="AF4490" s="367"/>
      <c r="AH4490" s="367"/>
    </row>
    <row r="4491" spans="32:34" s="368" customFormat="1" ht="13.9" customHeight="1">
      <c r="AF4491" s="367"/>
      <c r="AH4491" s="367"/>
    </row>
    <row r="4492" spans="32:34" s="368" customFormat="1" ht="13.9" customHeight="1">
      <c r="AF4492" s="367"/>
      <c r="AH4492" s="367"/>
    </row>
    <row r="4493" spans="32:34" s="368" customFormat="1" ht="13.9" customHeight="1">
      <c r="AF4493" s="367"/>
      <c r="AH4493" s="367"/>
    </row>
    <row r="4494" spans="32:34" s="368" customFormat="1" ht="13.9" customHeight="1">
      <c r="AF4494" s="367"/>
      <c r="AH4494" s="367"/>
    </row>
    <row r="4495" spans="32:34" s="368" customFormat="1" ht="13.9" customHeight="1">
      <c r="AF4495" s="367"/>
      <c r="AH4495" s="367"/>
    </row>
    <row r="4496" spans="32:34" s="368" customFormat="1" ht="13.9" customHeight="1">
      <c r="AF4496" s="367"/>
      <c r="AH4496" s="367"/>
    </row>
    <row r="4497" spans="32:34" s="368" customFormat="1" ht="13.9" customHeight="1">
      <c r="AF4497" s="367"/>
      <c r="AH4497" s="367"/>
    </row>
    <row r="4498" spans="32:34" s="368" customFormat="1" ht="13.9" customHeight="1">
      <c r="AF4498" s="367"/>
      <c r="AH4498" s="367"/>
    </row>
    <row r="4499" spans="32:34" s="368" customFormat="1" ht="13.9" customHeight="1">
      <c r="AF4499" s="367"/>
      <c r="AH4499" s="367"/>
    </row>
    <row r="4500" spans="32:34" s="368" customFormat="1" ht="13.9" customHeight="1">
      <c r="AF4500" s="367"/>
      <c r="AH4500" s="367"/>
    </row>
    <row r="4501" spans="32:34" s="368" customFormat="1" ht="13.9" customHeight="1">
      <c r="AF4501" s="367"/>
      <c r="AH4501" s="367"/>
    </row>
    <row r="4502" spans="32:34" s="368" customFormat="1" ht="13.9" customHeight="1">
      <c r="AF4502" s="367"/>
      <c r="AH4502" s="367"/>
    </row>
    <row r="4503" spans="32:34" s="368" customFormat="1" ht="13.9" customHeight="1">
      <c r="AF4503" s="367"/>
      <c r="AH4503" s="367"/>
    </row>
    <row r="4504" spans="32:34" s="368" customFormat="1" ht="13.9" customHeight="1">
      <c r="AF4504" s="367"/>
      <c r="AH4504" s="367"/>
    </row>
    <row r="4505" spans="32:34" s="368" customFormat="1" ht="13.9" customHeight="1">
      <c r="AF4505" s="367"/>
      <c r="AH4505" s="367"/>
    </row>
    <row r="4506" spans="32:34" s="368" customFormat="1" ht="13.9" customHeight="1">
      <c r="AF4506" s="367"/>
      <c r="AH4506" s="367"/>
    </row>
    <row r="4507" spans="32:34" s="368" customFormat="1" ht="13.9" customHeight="1">
      <c r="AF4507" s="367"/>
      <c r="AH4507" s="367"/>
    </row>
    <row r="4508" spans="32:34" s="368" customFormat="1" ht="13.9" customHeight="1">
      <c r="AF4508" s="367"/>
      <c r="AH4508" s="367"/>
    </row>
    <row r="4509" spans="32:34" s="368" customFormat="1" ht="13.9" customHeight="1">
      <c r="AF4509" s="367"/>
      <c r="AH4509" s="367"/>
    </row>
    <row r="4510" spans="32:34" s="368" customFormat="1" ht="13.9" customHeight="1">
      <c r="AF4510" s="367"/>
      <c r="AH4510" s="367"/>
    </row>
    <row r="4511" spans="32:34" s="368" customFormat="1" ht="13.9" customHeight="1">
      <c r="AF4511" s="367"/>
      <c r="AH4511" s="367"/>
    </row>
    <row r="4512" spans="32:34" s="368" customFormat="1" ht="13.9" customHeight="1">
      <c r="AF4512" s="367"/>
      <c r="AH4512" s="367"/>
    </row>
    <row r="4513" spans="32:34" s="368" customFormat="1" ht="13.9" customHeight="1">
      <c r="AF4513" s="367"/>
      <c r="AH4513" s="367"/>
    </row>
    <row r="4514" spans="32:34" s="368" customFormat="1" ht="13.9" customHeight="1">
      <c r="AF4514" s="367"/>
      <c r="AH4514" s="367"/>
    </row>
    <row r="4515" spans="32:34" s="368" customFormat="1" ht="13.9" customHeight="1">
      <c r="AF4515" s="367"/>
      <c r="AH4515" s="367"/>
    </row>
    <row r="4516" spans="32:34" s="368" customFormat="1" ht="13.9" customHeight="1">
      <c r="AF4516" s="367"/>
      <c r="AH4516" s="367"/>
    </row>
    <row r="4517" spans="32:34" s="368" customFormat="1" ht="13.9" customHeight="1">
      <c r="AF4517" s="367"/>
      <c r="AH4517" s="367"/>
    </row>
    <row r="4518" spans="32:34" s="368" customFormat="1" ht="13.9" customHeight="1">
      <c r="AF4518" s="367"/>
      <c r="AH4518" s="367"/>
    </row>
    <row r="4519" spans="32:34" s="368" customFormat="1" ht="13.9" customHeight="1">
      <c r="AF4519" s="367"/>
      <c r="AH4519" s="367"/>
    </row>
    <row r="4520" spans="32:34" s="368" customFormat="1" ht="13.9" customHeight="1">
      <c r="AF4520" s="367"/>
      <c r="AH4520" s="367"/>
    </row>
    <row r="4521" spans="32:34" s="368" customFormat="1" ht="13.9" customHeight="1">
      <c r="AF4521" s="367"/>
      <c r="AH4521" s="367"/>
    </row>
    <row r="4522" spans="32:34" s="368" customFormat="1" ht="13.9" customHeight="1">
      <c r="AF4522" s="367"/>
      <c r="AH4522" s="367"/>
    </row>
    <row r="4523" spans="32:34" s="368" customFormat="1" ht="13.9" customHeight="1">
      <c r="AF4523" s="367"/>
      <c r="AH4523" s="367"/>
    </row>
    <row r="4524" spans="32:34" s="368" customFormat="1" ht="13.9" customHeight="1">
      <c r="AF4524" s="367"/>
      <c r="AH4524" s="367"/>
    </row>
    <row r="4525" spans="32:34" s="368" customFormat="1" ht="13.9" customHeight="1">
      <c r="AF4525" s="367"/>
      <c r="AH4525" s="367"/>
    </row>
    <row r="4526" spans="32:34" s="368" customFormat="1" ht="13.9" customHeight="1">
      <c r="AF4526" s="367"/>
      <c r="AH4526" s="367"/>
    </row>
    <row r="4527" spans="32:34" s="368" customFormat="1" ht="13.9" customHeight="1">
      <c r="AF4527" s="367"/>
      <c r="AH4527" s="367"/>
    </row>
    <row r="4528" spans="32:34" s="368" customFormat="1" ht="13.9" customHeight="1">
      <c r="AF4528" s="367"/>
      <c r="AH4528" s="367"/>
    </row>
    <row r="4529" spans="32:34" s="368" customFormat="1" ht="13.9" customHeight="1">
      <c r="AF4529" s="367"/>
      <c r="AH4529" s="367"/>
    </row>
    <row r="4530" spans="32:34" s="368" customFormat="1" ht="13.9" customHeight="1">
      <c r="AF4530" s="367"/>
      <c r="AH4530" s="367"/>
    </row>
    <row r="4531" spans="32:34" s="368" customFormat="1" ht="13.9" customHeight="1">
      <c r="AF4531" s="367"/>
      <c r="AH4531" s="367"/>
    </row>
    <row r="4532" spans="32:34" s="368" customFormat="1" ht="13.9" customHeight="1">
      <c r="AF4532" s="367"/>
      <c r="AH4532" s="367"/>
    </row>
    <row r="4533" spans="32:34" s="368" customFormat="1" ht="13.9" customHeight="1">
      <c r="AF4533" s="367"/>
      <c r="AH4533" s="367"/>
    </row>
    <row r="4534" spans="32:34" s="368" customFormat="1" ht="13.9" customHeight="1">
      <c r="AF4534" s="367"/>
      <c r="AH4534" s="367"/>
    </row>
    <row r="4535" spans="32:34" s="368" customFormat="1" ht="13.9" customHeight="1">
      <c r="AF4535" s="367"/>
      <c r="AH4535" s="367"/>
    </row>
    <row r="4536" spans="32:34" s="368" customFormat="1" ht="13.9" customHeight="1">
      <c r="AF4536" s="367"/>
      <c r="AH4536" s="367"/>
    </row>
    <row r="4537" spans="32:34" s="368" customFormat="1" ht="13.9" customHeight="1">
      <c r="AF4537" s="367"/>
      <c r="AH4537" s="367"/>
    </row>
    <row r="4538" spans="32:34" s="368" customFormat="1" ht="13.9" customHeight="1">
      <c r="AF4538" s="367"/>
      <c r="AH4538" s="367"/>
    </row>
    <row r="4539" spans="32:34" s="368" customFormat="1" ht="13.9" customHeight="1">
      <c r="AF4539" s="367"/>
      <c r="AH4539" s="367"/>
    </row>
    <row r="4540" spans="32:34" s="368" customFormat="1" ht="13.9" customHeight="1">
      <c r="AF4540" s="367"/>
      <c r="AH4540" s="367"/>
    </row>
    <row r="4541" spans="32:34" s="368" customFormat="1" ht="13.9" customHeight="1">
      <c r="AF4541" s="367"/>
      <c r="AH4541" s="367"/>
    </row>
    <row r="4542" spans="32:34" s="368" customFormat="1" ht="13.9" customHeight="1">
      <c r="AF4542" s="367"/>
      <c r="AH4542" s="367"/>
    </row>
    <row r="4543" spans="32:34" s="368" customFormat="1" ht="13.9" customHeight="1">
      <c r="AF4543" s="367"/>
      <c r="AH4543" s="367"/>
    </row>
    <row r="4544" spans="32:34" s="368" customFormat="1" ht="13.9" customHeight="1">
      <c r="AF4544" s="367"/>
      <c r="AH4544" s="367"/>
    </row>
    <row r="4545" spans="32:34" s="368" customFormat="1" ht="13.9" customHeight="1">
      <c r="AF4545" s="367"/>
      <c r="AH4545" s="367"/>
    </row>
    <row r="4546" spans="32:34" s="368" customFormat="1" ht="13.9" customHeight="1">
      <c r="AF4546" s="367"/>
      <c r="AH4546" s="367"/>
    </row>
    <row r="4547" spans="32:34" s="368" customFormat="1" ht="13.9" customHeight="1">
      <c r="AF4547" s="367"/>
      <c r="AH4547" s="367"/>
    </row>
    <row r="4548" spans="32:34" s="368" customFormat="1" ht="13.9" customHeight="1">
      <c r="AF4548" s="367"/>
      <c r="AH4548" s="367"/>
    </row>
    <row r="4549" spans="32:34" s="368" customFormat="1" ht="13.9" customHeight="1">
      <c r="AF4549" s="367"/>
      <c r="AH4549" s="367"/>
    </row>
    <row r="4550" spans="32:34" s="368" customFormat="1" ht="13.9" customHeight="1">
      <c r="AF4550" s="367"/>
      <c r="AH4550" s="367"/>
    </row>
    <row r="4551" spans="32:34" s="368" customFormat="1" ht="13.9" customHeight="1">
      <c r="AF4551" s="367"/>
      <c r="AH4551" s="367"/>
    </row>
    <row r="4552" spans="32:34" s="368" customFormat="1" ht="13.9" customHeight="1">
      <c r="AF4552" s="367"/>
      <c r="AH4552" s="367"/>
    </row>
    <row r="4553" spans="32:34" s="368" customFormat="1" ht="13.9" customHeight="1">
      <c r="AF4553" s="367"/>
      <c r="AH4553" s="367"/>
    </row>
    <row r="4554" spans="32:34" s="368" customFormat="1" ht="13.9" customHeight="1">
      <c r="AF4554" s="367"/>
      <c r="AH4554" s="367"/>
    </row>
    <row r="4555" spans="32:34" s="368" customFormat="1" ht="13.9" customHeight="1">
      <c r="AF4555" s="367"/>
      <c r="AH4555" s="367"/>
    </row>
    <row r="4556" spans="32:34" s="368" customFormat="1" ht="13.9" customHeight="1">
      <c r="AF4556" s="367"/>
      <c r="AH4556" s="367"/>
    </row>
    <row r="4557" spans="32:34" s="368" customFormat="1" ht="13.9" customHeight="1">
      <c r="AF4557" s="367"/>
      <c r="AH4557" s="367"/>
    </row>
    <row r="4558" spans="32:34" s="368" customFormat="1" ht="13.9" customHeight="1">
      <c r="AF4558" s="367"/>
      <c r="AH4558" s="367"/>
    </row>
    <row r="4559" spans="32:34" s="368" customFormat="1" ht="13.9" customHeight="1">
      <c r="AF4559" s="367"/>
      <c r="AH4559" s="367"/>
    </row>
    <row r="4560" spans="32:34" s="368" customFormat="1" ht="13.9" customHeight="1">
      <c r="AF4560" s="367"/>
      <c r="AH4560" s="367"/>
    </row>
    <row r="4561" spans="32:34" s="368" customFormat="1" ht="13.9" customHeight="1">
      <c r="AF4561" s="367"/>
      <c r="AH4561" s="367"/>
    </row>
    <row r="4562" spans="32:34" s="368" customFormat="1" ht="13.9" customHeight="1">
      <c r="AF4562" s="367"/>
      <c r="AH4562" s="367"/>
    </row>
    <row r="4563" spans="32:34" s="368" customFormat="1" ht="13.9" customHeight="1">
      <c r="AF4563" s="367"/>
      <c r="AH4563" s="367"/>
    </row>
    <row r="4564" spans="32:34" s="368" customFormat="1" ht="13.9" customHeight="1">
      <c r="AF4564" s="367"/>
      <c r="AH4564" s="367"/>
    </row>
    <row r="4565" spans="32:34" s="368" customFormat="1" ht="13.9" customHeight="1">
      <c r="AF4565" s="367"/>
      <c r="AH4565" s="367"/>
    </row>
    <row r="4566" spans="32:34" s="368" customFormat="1" ht="13.9" customHeight="1">
      <c r="AF4566" s="367"/>
      <c r="AH4566" s="367"/>
    </row>
    <row r="4567" spans="32:34" s="368" customFormat="1" ht="13.9" customHeight="1">
      <c r="AF4567" s="367"/>
      <c r="AH4567" s="367"/>
    </row>
    <row r="4568" spans="32:34" s="368" customFormat="1" ht="13.9" customHeight="1">
      <c r="AF4568" s="367"/>
      <c r="AH4568" s="367"/>
    </row>
    <row r="4569" spans="32:34" s="368" customFormat="1" ht="13.9" customHeight="1">
      <c r="AF4569" s="367"/>
      <c r="AH4569" s="367"/>
    </row>
    <row r="4570" spans="32:34" s="368" customFormat="1" ht="13.9" customHeight="1">
      <c r="AF4570" s="367"/>
      <c r="AH4570" s="367"/>
    </row>
    <row r="4571" spans="32:34" s="368" customFormat="1" ht="13.9" customHeight="1">
      <c r="AF4571" s="367"/>
      <c r="AH4571" s="367"/>
    </row>
    <row r="4572" spans="32:34" s="368" customFormat="1" ht="13.9" customHeight="1">
      <c r="AF4572" s="367"/>
      <c r="AH4572" s="367"/>
    </row>
    <row r="4573" spans="32:34" s="368" customFormat="1" ht="13.9" customHeight="1">
      <c r="AF4573" s="367"/>
      <c r="AH4573" s="367"/>
    </row>
    <row r="4574" spans="32:34" s="368" customFormat="1" ht="13.9" customHeight="1">
      <c r="AF4574" s="367"/>
      <c r="AH4574" s="367"/>
    </row>
    <row r="4575" spans="32:34" s="368" customFormat="1" ht="13.9" customHeight="1">
      <c r="AF4575" s="367"/>
      <c r="AH4575" s="367"/>
    </row>
    <row r="4576" spans="32:34" s="368" customFormat="1" ht="13.9" customHeight="1">
      <c r="AF4576" s="367"/>
      <c r="AH4576" s="367"/>
    </row>
    <row r="4577" spans="32:34" s="368" customFormat="1" ht="13.9" customHeight="1">
      <c r="AF4577" s="367"/>
      <c r="AH4577" s="367"/>
    </row>
    <row r="4578" spans="32:34" s="368" customFormat="1" ht="13.9" customHeight="1">
      <c r="AF4578" s="367"/>
      <c r="AH4578" s="367"/>
    </row>
    <row r="4579" spans="32:34" s="368" customFormat="1" ht="13.9" customHeight="1">
      <c r="AF4579" s="367"/>
      <c r="AH4579" s="367"/>
    </row>
    <row r="4580" spans="32:34" s="368" customFormat="1" ht="13.9" customHeight="1">
      <c r="AF4580" s="367"/>
      <c r="AH4580" s="367"/>
    </row>
    <row r="4581" spans="32:34" s="368" customFormat="1" ht="13.9" customHeight="1">
      <c r="AF4581" s="367"/>
      <c r="AH4581" s="367"/>
    </row>
    <row r="4582" spans="32:34" s="368" customFormat="1" ht="13.9" customHeight="1">
      <c r="AF4582" s="367"/>
      <c r="AH4582" s="367"/>
    </row>
    <row r="4583" spans="32:34" s="368" customFormat="1" ht="13.9" customHeight="1">
      <c r="AF4583" s="367"/>
      <c r="AH4583" s="367"/>
    </row>
    <row r="4584" spans="32:34" s="368" customFormat="1" ht="13.9" customHeight="1">
      <c r="AF4584" s="367"/>
      <c r="AH4584" s="367"/>
    </row>
    <row r="4585" spans="32:34" s="368" customFormat="1" ht="13.9" customHeight="1">
      <c r="AF4585" s="367"/>
      <c r="AH4585" s="367"/>
    </row>
    <row r="4586" spans="32:34" s="368" customFormat="1" ht="13.9" customHeight="1">
      <c r="AF4586" s="367"/>
      <c r="AH4586" s="367"/>
    </row>
    <row r="4587" spans="32:34" s="368" customFormat="1" ht="13.9" customHeight="1">
      <c r="AF4587" s="367"/>
      <c r="AH4587" s="367"/>
    </row>
    <row r="4588" spans="32:34" s="368" customFormat="1" ht="13.9" customHeight="1">
      <c r="AF4588" s="367"/>
      <c r="AH4588" s="367"/>
    </row>
    <row r="4589" spans="32:34" s="368" customFormat="1" ht="13.9" customHeight="1">
      <c r="AF4589" s="367"/>
      <c r="AH4589" s="367"/>
    </row>
    <row r="4590" spans="32:34" s="368" customFormat="1" ht="13.9" customHeight="1">
      <c r="AF4590" s="367"/>
      <c r="AH4590" s="367"/>
    </row>
    <row r="4591" spans="32:34" s="368" customFormat="1" ht="13.9" customHeight="1">
      <c r="AF4591" s="367"/>
      <c r="AH4591" s="367"/>
    </row>
    <row r="4592" spans="32:34" s="368" customFormat="1" ht="13.9" customHeight="1">
      <c r="AF4592" s="367"/>
      <c r="AH4592" s="367"/>
    </row>
    <row r="4593" spans="32:34" s="368" customFormat="1" ht="13.9" customHeight="1">
      <c r="AF4593" s="367"/>
      <c r="AH4593" s="367"/>
    </row>
    <row r="4594" spans="32:34" s="368" customFormat="1" ht="13.9" customHeight="1">
      <c r="AF4594" s="367"/>
      <c r="AH4594" s="367"/>
    </row>
    <row r="4595" spans="32:34" s="368" customFormat="1" ht="13.9" customHeight="1">
      <c r="AF4595" s="367"/>
      <c r="AH4595" s="367"/>
    </row>
    <row r="4596" spans="32:34" s="368" customFormat="1" ht="13.9" customHeight="1">
      <c r="AF4596" s="367"/>
      <c r="AH4596" s="367"/>
    </row>
    <row r="4597" spans="32:34" s="368" customFormat="1" ht="13.9" customHeight="1">
      <c r="AF4597" s="367"/>
      <c r="AH4597" s="367"/>
    </row>
    <row r="4598" spans="32:34" s="368" customFormat="1" ht="13.9" customHeight="1">
      <c r="AF4598" s="367"/>
      <c r="AH4598" s="367"/>
    </row>
    <row r="4599" spans="32:34" s="368" customFormat="1" ht="13.9" customHeight="1">
      <c r="AF4599" s="367"/>
      <c r="AH4599" s="367"/>
    </row>
    <row r="4600" spans="32:34" s="368" customFormat="1" ht="13.9" customHeight="1">
      <c r="AF4600" s="367"/>
      <c r="AH4600" s="367"/>
    </row>
    <row r="4601" spans="32:34" s="368" customFormat="1" ht="13.9" customHeight="1">
      <c r="AF4601" s="367"/>
      <c r="AH4601" s="367"/>
    </row>
    <row r="4602" spans="32:34" s="368" customFormat="1" ht="13.9" customHeight="1">
      <c r="AF4602" s="367"/>
      <c r="AH4602" s="367"/>
    </row>
    <row r="4603" spans="32:34" s="368" customFormat="1" ht="13.9" customHeight="1">
      <c r="AF4603" s="367"/>
      <c r="AH4603" s="367"/>
    </row>
    <row r="4604" spans="32:34" s="368" customFormat="1" ht="13.9" customHeight="1">
      <c r="AF4604" s="367"/>
      <c r="AH4604" s="367"/>
    </row>
    <row r="4605" spans="32:34" s="368" customFormat="1" ht="13.9" customHeight="1">
      <c r="AF4605" s="367"/>
      <c r="AH4605" s="367"/>
    </row>
    <row r="4606" spans="32:34" s="368" customFormat="1" ht="13.9" customHeight="1">
      <c r="AF4606" s="367"/>
      <c r="AH4606" s="367"/>
    </row>
    <row r="4607" spans="32:34" s="368" customFormat="1" ht="13.9" customHeight="1">
      <c r="AF4607" s="367"/>
      <c r="AH4607" s="367"/>
    </row>
    <row r="4608" spans="32:34" s="368" customFormat="1" ht="13.9" customHeight="1">
      <c r="AF4608" s="367"/>
      <c r="AH4608" s="367"/>
    </row>
    <row r="4609" spans="32:34" s="368" customFormat="1" ht="13.9" customHeight="1">
      <c r="AF4609" s="367"/>
      <c r="AH4609" s="367"/>
    </row>
    <row r="4610" spans="32:34" s="368" customFormat="1" ht="13.9" customHeight="1">
      <c r="AF4610" s="367"/>
      <c r="AH4610" s="367"/>
    </row>
    <row r="4611" spans="32:34" s="368" customFormat="1" ht="13.9" customHeight="1">
      <c r="AF4611" s="367"/>
      <c r="AH4611" s="367"/>
    </row>
    <row r="4612" spans="32:34" s="368" customFormat="1" ht="13.9" customHeight="1">
      <c r="AF4612" s="367"/>
      <c r="AH4612" s="367"/>
    </row>
    <row r="4613" spans="32:34" s="368" customFormat="1" ht="13.9" customHeight="1">
      <c r="AF4613" s="367"/>
      <c r="AH4613" s="367"/>
    </row>
    <row r="4614" spans="32:34" s="368" customFormat="1" ht="13.9" customHeight="1">
      <c r="AF4614" s="367"/>
      <c r="AH4614" s="367"/>
    </row>
    <row r="4615" spans="32:34" s="368" customFormat="1" ht="13.9" customHeight="1">
      <c r="AF4615" s="367"/>
      <c r="AH4615" s="367"/>
    </row>
    <row r="4616" spans="32:34" s="368" customFormat="1" ht="13.9" customHeight="1">
      <c r="AF4616" s="367"/>
      <c r="AH4616" s="367"/>
    </row>
    <row r="4617" spans="32:34" s="368" customFormat="1" ht="13.9" customHeight="1">
      <c r="AF4617" s="367"/>
      <c r="AH4617" s="367"/>
    </row>
    <row r="4618" spans="32:34" s="368" customFormat="1" ht="13.9" customHeight="1">
      <c r="AF4618" s="367"/>
      <c r="AH4618" s="367"/>
    </row>
    <row r="4619" spans="32:34" s="368" customFormat="1" ht="13.9" customHeight="1">
      <c r="AF4619" s="367"/>
      <c r="AH4619" s="367"/>
    </row>
    <row r="4620" spans="32:34" s="368" customFormat="1" ht="13.9" customHeight="1">
      <c r="AF4620" s="367"/>
      <c r="AH4620" s="367"/>
    </row>
    <row r="4621" spans="32:34" s="368" customFormat="1" ht="13.9" customHeight="1">
      <c r="AF4621" s="367"/>
      <c r="AH4621" s="367"/>
    </row>
    <row r="4622" spans="32:34" s="368" customFormat="1" ht="13.9" customHeight="1">
      <c r="AF4622" s="367"/>
      <c r="AH4622" s="367"/>
    </row>
    <row r="4623" spans="32:34" s="368" customFormat="1" ht="13.9" customHeight="1">
      <c r="AF4623" s="367"/>
      <c r="AH4623" s="367"/>
    </row>
    <row r="4624" spans="32:34" s="368" customFormat="1" ht="13.9" customHeight="1">
      <c r="AF4624" s="367"/>
      <c r="AH4624" s="367"/>
    </row>
    <row r="4625" spans="32:34" s="368" customFormat="1" ht="13.9" customHeight="1">
      <c r="AF4625" s="367"/>
      <c r="AH4625" s="367"/>
    </row>
    <row r="4626" spans="32:34" s="368" customFormat="1" ht="13.9" customHeight="1">
      <c r="AF4626" s="367"/>
      <c r="AH4626" s="367"/>
    </row>
    <row r="4627" spans="32:34" s="368" customFormat="1" ht="13.9" customHeight="1">
      <c r="AF4627" s="367"/>
      <c r="AH4627" s="367"/>
    </row>
    <row r="4628" spans="32:34" s="368" customFormat="1" ht="13.9" customHeight="1">
      <c r="AF4628" s="367"/>
      <c r="AH4628" s="367"/>
    </row>
    <row r="4629" spans="32:34" s="368" customFormat="1" ht="13.9" customHeight="1">
      <c r="AF4629" s="367"/>
      <c r="AH4629" s="367"/>
    </row>
    <row r="4630" spans="32:34" s="368" customFormat="1" ht="13.9" customHeight="1">
      <c r="AF4630" s="367"/>
      <c r="AH4630" s="367"/>
    </row>
    <row r="4631" spans="32:34" s="368" customFormat="1" ht="13.9" customHeight="1">
      <c r="AF4631" s="367"/>
      <c r="AH4631" s="367"/>
    </row>
    <row r="4632" spans="32:34" s="368" customFormat="1" ht="13.9" customHeight="1">
      <c r="AF4632" s="367"/>
      <c r="AH4632" s="367"/>
    </row>
    <row r="4633" spans="32:34" s="368" customFormat="1" ht="13.9" customHeight="1">
      <c r="AF4633" s="367"/>
      <c r="AH4633" s="367"/>
    </row>
    <row r="4634" spans="32:34" s="368" customFormat="1" ht="13.9" customHeight="1">
      <c r="AF4634" s="367"/>
      <c r="AH4634" s="367"/>
    </row>
    <row r="4635" spans="32:34" s="368" customFormat="1" ht="13.9" customHeight="1">
      <c r="AF4635" s="367"/>
      <c r="AH4635" s="367"/>
    </row>
    <row r="4636" spans="32:34" s="368" customFormat="1" ht="13.9" customHeight="1">
      <c r="AF4636" s="367"/>
      <c r="AH4636" s="367"/>
    </row>
    <row r="4637" spans="32:34" s="368" customFormat="1" ht="13.9" customHeight="1">
      <c r="AF4637" s="367"/>
      <c r="AH4637" s="367"/>
    </row>
    <row r="4638" spans="32:34" s="368" customFormat="1" ht="13.9" customHeight="1">
      <c r="AF4638" s="367"/>
      <c r="AH4638" s="367"/>
    </row>
    <row r="4639" spans="32:34" s="368" customFormat="1" ht="13.9" customHeight="1">
      <c r="AF4639" s="367"/>
      <c r="AH4639" s="367"/>
    </row>
    <row r="4640" spans="32:34" s="368" customFormat="1" ht="13.9" customHeight="1">
      <c r="AF4640" s="367"/>
      <c r="AH4640" s="367"/>
    </row>
    <row r="4641" spans="32:34" s="368" customFormat="1" ht="13.9" customHeight="1">
      <c r="AF4641" s="367"/>
      <c r="AH4641" s="367"/>
    </row>
    <row r="4642" spans="32:34" s="368" customFormat="1" ht="13.9" customHeight="1">
      <c r="AF4642" s="367"/>
      <c r="AH4642" s="367"/>
    </row>
    <row r="4643" spans="32:34" s="368" customFormat="1" ht="13.9" customHeight="1">
      <c r="AF4643" s="367"/>
      <c r="AH4643" s="367"/>
    </row>
    <row r="4644" spans="32:34" s="368" customFormat="1" ht="13.9" customHeight="1">
      <c r="AF4644" s="367"/>
      <c r="AH4644" s="367"/>
    </row>
    <row r="4645" spans="32:34" s="368" customFormat="1" ht="13.9" customHeight="1">
      <c r="AF4645" s="367"/>
      <c r="AH4645" s="367"/>
    </row>
    <row r="4646" spans="32:34" s="368" customFormat="1" ht="13.9" customHeight="1">
      <c r="AF4646" s="367"/>
      <c r="AH4646" s="367"/>
    </row>
    <row r="4647" spans="32:34" s="368" customFormat="1" ht="13.9" customHeight="1">
      <c r="AF4647" s="367"/>
      <c r="AH4647" s="367"/>
    </row>
    <row r="4648" spans="32:34" s="368" customFormat="1" ht="13.9" customHeight="1">
      <c r="AF4648" s="367"/>
      <c r="AH4648" s="367"/>
    </row>
    <row r="4649" spans="32:34" s="368" customFormat="1" ht="13.9" customHeight="1">
      <c r="AF4649" s="367"/>
      <c r="AH4649" s="367"/>
    </row>
    <row r="4650" spans="32:34" s="368" customFormat="1" ht="13.9" customHeight="1">
      <c r="AF4650" s="367"/>
      <c r="AH4650" s="367"/>
    </row>
    <row r="4651" spans="32:34" s="368" customFormat="1" ht="13.9" customHeight="1">
      <c r="AF4651" s="367"/>
      <c r="AH4651" s="367"/>
    </row>
    <row r="4652" spans="32:34" s="368" customFormat="1" ht="13.9" customHeight="1">
      <c r="AF4652" s="367"/>
      <c r="AH4652" s="367"/>
    </row>
    <row r="4653" spans="32:34" s="368" customFormat="1" ht="13.9" customHeight="1">
      <c r="AF4653" s="367"/>
      <c r="AH4653" s="367"/>
    </row>
    <row r="4654" spans="32:34" s="368" customFormat="1" ht="13.9" customHeight="1">
      <c r="AF4654" s="367"/>
      <c r="AH4654" s="367"/>
    </row>
    <row r="4655" spans="32:34" s="368" customFormat="1" ht="13.9" customHeight="1">
      <c r="AF4655" s="367"/>
      <c r="AH4655" s="367"/>
    </row>
    <row r="4656" spans="32:34" s="368" customFormat="1" ht="13.9" customHeight="1">
      <c r="AF4656" s="367"/>
      <c r="AH4656" s="367"/>
    </row>
    <row r="4657" spans="32:34" s="368" customFormat="1" ht="13.9" customHeight="1">
      <c r="AF4657" s="367"/>
      <c r="AH4657" s="367"/>
    </row>
    <row r="4658" spans="32:34" s="368" customFormat="1" ht="13.9" customHeight="1">
      <c r="AF4658" s="367"/>
      <c r="AH4658" s="367"/>
    </row>
    <row r="4659" spans="32:34" s="368" customFormat="1" ht="13.9" customHeight="1">
      <c r="AF4659" s="367"/>
      <c r="AH4659" s="367"/>
    </row>
    <row r="4660" spans="32:34" s="368" customFormat="1" ht="13.9" customHeight="1">
      <c r="AF4660" s="367"/>
      <c r="AH4660" s="367"/>
    </row>
    <row r="4661" spans="32:34" s="368" customFormat="1" ht="13.9" customHeight="1">
      <c r="AF4661" s="367"/>
      <c r="AH4661" s="367"/>
    </row>
    <row r="4662" spans="32:34" s="368" customFormat="1" ht="13.9" customHeight="1">
      <c r="AF4662" s="367"/>
      <c r="AH4662" s="367"/>
    </row>
    <row r="4663" spans="32:34" s="368" customFormat="1" ht="13.9" customHeight="1">
      <c r="AF4663" s="367"/>
      <c r="AH4663" s="367"/>
    </row>
    <row r="4664" spans="32:34" s="368" customFormat="1" ht="13.9" customHeight="1">
      <c r="AF4664" s="367"/>
      <c r="AH4664" s="367"/>
    </row>
    <row r="4665" spans="32:34" s="368" customFormat="1" ht="13.9" customHeight="1">
      <c r="AF4665" s="367"/>
      <c r="AH4665" s="367"/>
    </row>
    <row r="4666" spans="32:34" s="368" customFormat="1" ht="13.9" customHeight="1">
      <c r="AF4666" s="367"/>
      <c r="AH4666" s="367"/>
    </row>
    <row r="4667" spans="32:34" s="368" customFormat="1" ht="13.9" customHeight="1">
      <c r="AF4667" s="367"/>
      <c r="AH4667" s="367"/>
    </row>
    <row r="4668" spans="32:34" s="368" customFormat="1" ht="13.9" customHeight="1">
      <c r="AF4668" s="367"/>
      <c r="AH4668" s="367"/>
    </row>
    <row r="4669" spans="32:34" s="368" customFormat="1" ht="13.9" customHeight="1">
      <c r="AF4669" s="367"/>
      <c r="AH4669" s="367"/>
    </row>
    <row r="4670" spans="32:34" s="368" customFormat="1" ht="13.9" customHeight="1">
      <c r="AF4670" s="367"/>
      <c r="AH4670" s="367"/>
    </row>
    <row r="4671" spans="32:34" s="368" customFormat="1" ht="13.9" customHeight="1">
      <c r="AF4671" s="367"/>
      <c r="AH4671" s="367"/>
    </row>
    <row r="4672" spans="32:34" s="368" customFormat="1" ht="13.9" customHeight="1">
      <c r="AF4672" s="367"/>
      <c r="AH4672" s="367"/>
    </row>
    <row r="4673" spans="32:34" s="368" customFormat="1" ht="13.9" customHeight="1">
      <c r="AF4673" s="367"/>
      <c r="AH4673" s="367"/>
    </row>
    <row r="4674" spans="32:34" s="368" customFormat="1" ht="13.9" customHeight="1">
      <c r="AF4674" s="367"/>
      <c r="AH4674" s="367"/>
    </row>
    <row r="4675" spans="32:34" s="368" customFormat="1" ht="13.9" customHeight="1">
      <c r="AF4675" s="367"/>
      <c r="AH4675" s="367"/>
    </row>
    <row r="4676" spans="32:34" s="368" customFormat="1" ht="13.9" customHeight="1">
      <c r="AF4676" s="367"/>
      <c r="AH4676" s="367"/>
    </row>
    <row r="4677" spans="32:34" s="368" customFormat="1" ht="13.9" customHeight="1">
      <c r="AF4677" s="367"/>
      <c r="AH4677" s="367"/>
    </row>
    <row r="4678" spans="32:34" s="368" customFormat="1" ht="13.9" customHeight="1">
      <c r="AF4678" s="367"/>
      <c r="AH4678" s="367"/>
    </row>
    <row r="4679" spans="32:34" s="368" customFormat="1" ht="13.9" customHeight="1">
      <c r="AF4679" s="367"/>
      <c r="AH4679" s="367"/>
    </row>
    <row r="4680" spans="32:34" s="368" customFormat="1" ht="13.9" customHeight="1">
      <c r="AF4680" s="367"/>
      <c r="AH4680" s="367"/>
    </row>
    <row r="4681" spans="32:34" s="368" customFormat="1" ht="13.9" customHeight="1">
      <c r="AF4681" s="367"/>
      <c r="AH4681" s="367"/>
    </row>
    <row r="4682" spans="32:34" s="368" customFormat="1" ht="13.9" customHeight="1">
      <c r="AF4682" s="367"/>
      <c r="AH4682" s="367"/>
    </row>
    <row r="4683" spans="32:34" s="368" customFormat="1" ht="13.9" customHeight="1">
      <c r="AF4683" s="367"/>
      <c r="AH4683" s="367"/>
    </row>
    <row r="4684" spans="32:34" s="368" customFormat="1" ht="13.9" customHeight="1">
      <c r="AF4684" s="367"/>
      <c r="AH4684" s="367"/>
    </row>
    <row r="4685" spans="32:34" s="368" customFormat="1" ht="13.9" customHeight="1">
      <c r="AF4685" s="367"/>
      <c r="AH4685" s="367"/>
    </row>
    <row r="4686" spans="32:34" s="368" customFormat="1" ht="13.9" customHeight="1">
      <c r="AF4686" s="367"/>
      <c r="AH4686" s="367"/>
    </row>
    <row r="4687" spans="32:34" s="368" customFormat="1" ht="13.9" customHeight="1">
      <c r="AF4687" s="367"/>
      <c r="AH4687" s="367"/>
    </row>
    <row r="4688" spans="32:34" s="368" customFormat="1" ht="13.9" customHeight="1">
      <c r="AF4688" s="367"/>
      <c r="AH4688" s="367"/>
    </row>
    <row r="4689" spans="32:34" s="368" customFormat="1" ht="13.9" customHeight="1">
      <c r="AF4689" s="367"/>
      <c r="AH4689" s="367"/>
    </row>
    <row r="4690" spans="32:34" s="368" customFormat="1" ht="13.9" customHeight="1">
      <c r="AF4690" s="367"/>
      <c r="AH4690" s="367"/>
    </row>
    <row r="4691" spans="32:34" s="368" customFormat="1" ht="13.9" customHeight="1">
      <c r="AF4691" s="367"/>
      <c r="AH4691" s="367"/>
    </row>
    <row r="4692" spans="32:34" s="368" customFormat="1" ht="13.9" customHeight="1">
      <c r="AF4692" s="367"/>
      <c r="AH4692" s="367"/>
    </row>
    <row r="4693" spans="32:34" s="368" customFormat="1" ht="13.9" customHeight="1">
      <c r="AF4693" s="367"/>
      <c r="AH4693" s="367"/>
    </row>
    <row r="4694" spans="32:34" s="368" customFormat="1" ht="13.9" customHeight="1">
      <c r="AF4694" s="367"/>
      <c r="AH4694" s="367"/>
    </row>
    <row r="4695" spans="32:34" s="368" customFormat="1" ht="13.9" customHeight="1">
      <c r="AF4695" s="367"/>
      <c r="AH4695" s="367"/>
    </row>
    <row r="4696" spans="32:34" s="368" customFormat="1" ht="13.9" customHeight="1">
      <c r="AF4696" s="367"/>
      <c r="AH4696" s="367"/>
    </row>
    <row r="4697" spans="32:34" s="368" customFormat="1" ht="13.9" customHeight="1">
      <c r="AF4697" s="367"/>
      <c r="AH4697" s="367"/>
    </row>
    <row r="4698" spans="32:34" s="368" customFormat="1" ht="13.9" customHeight="1">
      <c r="AF4698" s="367"/>
      <c r="AH4698" s="367"/>
    </row>
    <row r="4699" spans="32:34" s="368" customFormat="1" ht="13.9" customHeight="1">
      <c r="AF4699" s="367"/>
      <c r="AH4699" s="367"/>
    </row>
    <row r="4700" spans="32:34" s="368" customFormat="1" ht="13.9" customHeight="1">
      <c r="AF4700" s="367"/>
      <c r="AH4700" s="367"/>
    </row>
    <row r="4701" spans="32:34" s="368" customFormat="1" ht="13.9" customHeight="1">
      <c r="AF4701" s="367"/>
      <c r="AH4701" s="367"/>
    </row>
    <row r="4702" spans="32:34" s="368" customFormat="1" ht="13.9" customHeight="1">
      <c r="AF4702" s="367"/>
      <c r="AH4702" s="367"/>
    </row>
    <row r="4703" spans="32:34" s="368" customFormat="1" ht="13.9" customHeight="1">
      <c r="AF4703" s="367"/>
      <c r="AH4703" s="367"/>
    </row>
    <row r="4704" spans="32:34" s="368" customFormat="1" ht="13.9" customHeight="1">
      <c r="AF4704" s="367"/>
      <c r="AH4704" s="367"/>
    </row>
    <row r="4705" spans="32:34" s="368" customFormat="1" ht="13.9" customHeight="1">
      <c r="AF4705" s="367"/>
      <c r="AH4705" s="367"/>
    </row>
    <row r="4706" spans="32:34" s="368" customFormat="1" ht="13.9" customHeight="1">
      <c r="AF4706" s="367"/>
      <c r="AH4706" s="367"/>
    </row>
    <row r="4707" spans="32:34" s="368" customFormat="1" ht="13.9" customHeight="1">
      <c r="AF4707" s="367"/>
      <c r="AH4707" s="367"/>
    </row>
    <row r="4708" spans="32:34" s="368" customFormat="1" ht="13.9" customHeight="1">
      <c r="AF4708" s="367"/>
      <c r="AH4708" s="367"/>
    </row>
    <row r="4709" spans="32:34" s="368" customFormat="1" ht="13.9" customHeight="1">
      <c r="AF4709" s="367"/>
      <c r="AH4709" s="367"/>
    </row>
    <row r="4710" spans="32:34" s="368" customFormat="1" ht="13.9" customHeight="1">
      <c r="AF4710" s="367"/>
      <c r="AH4710" s="367"/>
    </row>
    <row r="4711" spans="32:34" s="368" customFormat="1" ht="13.9" customHeight="1">
      <c r="AF4711" s="367"/>
      <c r="AH4711" s="367"/>
    </row>
    <row r="4712" spans="32:34" s="368" customFormat="1" ht="13.9" customHeight="1">
      <c r="AF4712" s="367"/>
      <c r="AH4712" s="367"/>
    </row>
    <row r="4713" spans="32:34" s="368" customFormat="1" ht="13.9" customHeight="1">
      <c r="AF4713" s="367"/>
      <c r="AH4713" s="367"/>
    </row>
    <row r="4714" spans="32:34" s="368" customFormat="1" ht="13.9" customHeight="1">
      <c r="AF4714" s="367"/>
      <c r="AH4714" s="367"/>
    </row>
    <row r="4715" spans="32:34" s="368" customFormat="1" ht="13.9" customHeight="1">
      <c r="AF4715" s="367"/>
      <c r="AH4715" s="367"/>
    </row>
    <row r="4716" spans="32:34" s="368" customFormat="1" ht="13.9" customHeight="1">
      <c r="AF4716" s="367"/>
      <c r="AH4716" s="367"/>
    </row>
    <row r="4717" spans="32:34" s="368" customFormat="1" ht="13.9" customHeight="1">
      <c r="AF4717" s="367"/>
      <c r="AH4717" s="367"/>
    </row>
    <row r="4718" spans="32:34" s="368" customFormat="1" ht="13.9" customHeight="1">
      <c r="AF4718" s="367"/>
      <c r="AH4718" s="367"/>
    </row>
    <row r="4719" spans="32:34" s="368" customFormat="1" ht="13.9" customHeight="1">
      <c r="AF4719" s="367"/>
      <c r="AH4719" s="367"/>
    </row>
    <row r="4720" spans="32:34" s="368" customFormat="1" ht="13.9" customHeight="1">
      <c r="AF4720" s="367"/>
      <c r="AH4720" s="367"/>
    </row>
    <row r="4721" spans="32:34" s="368" customFormat="1" ht="13.9" customHeight="1">
      <c r="AF4721" s="367"/>
      <c r="AH4721" s="367"/>
    </row>
    <row r="4722" spans="32:34" s="368" customFormat="1" ht="13.9" customHeight="1">
      <c r="AF4722" s="367"/>
      <c r="AH4722" s="367"/>
    </row>
    <row r="4723" spans="32:34" s="368" customFormat="1" ht="13.9" customHeight="1">
      <c r="AF4723" s="367"/>
      <c r="AH4723" s="367"/>
    </row>
    <row r="4724" spans="32:34" s="368" customFormat="1" ht="13.9" customHeight="1">
      <c r="AF4724" s="367"/>
      <c r="AH4724" s="367"/>
    </row>
    <row r="4725" spans="32:34" s="368" customFormat="1" ht="13.9" customHeight="1">
      <c r="AF4725" s="367"/>
      <c r="AH4725" s="367"/>
    </row>
    <row r="4726" spans="32:34" s="368" customFormat="1" ht="13.9" customHeight="1">
      <c r="AF4726" s="367"/>
      <c r="AH4726" s="367"/>
    </row>
    <row r="4727" spans="32:34" s="368" customFormat="1" ht="13.9" customHeight="1">
      <c r="AF4727" s="367"/>
      <c r="AH4727" s="367"/>
    </row>
    <row r="4728" spans="32:34" s="368" customFormat="1" ht="13.9" customHeight="1">
      <c r="AF4728" s="367"/>
      <c r="AH4728" s="367"/>
    </row>
    <row r="4729" spans="32:34" s="368" customFormat="1" ht="13.9" customHeight="1">
      <c r="AF4729" s="367"/>
      <c r="AH4729" s="367"/>
    </row>
    <row r="4730" spans="32:34" s="368" customFormat="1" ht="13.9" customHeight="1">
      <c r="AF4730" s="367"/>
      <c r="AH4730" s="367"/>
    </row>
    <row r="4731" spans="32:34" s="368" customFormat="1" ht="13.9" customHeight="1">
      <c r="AF4731" s="367"/>
      <c r="AH4731" s="367"/>
    </row>
    <row r="4732" spans="32:34" s="368" customFormat="1" ht="13.9" customHeight="1">
      <c r="AF4732" s="367"/>
      <c r="AH4732" s="367"/>
    </row>
    <row r="4733" spans="32:34" s="368" customFormat="1" ht="13.9" customHeight="1">
      <c r="AF4733" s="367"/>
      <c r="AH4733" s="367"/>
    </row>
    <row r="4734" spans="32:34" s="368" customFormat="1" ht="13.9" customHeight="1">
      <c r="AF4734" s="367"/>
      <c r="AH4734" s="367"/>
    </row>
    <row r="4735" spans="32:34" s="368" customFormat="1" ht="13.9" customHeight="1">
      <c r="AF4735" s="367"/>
      <c r="AH4735" s="367"/>
    </row>
    <row r="4736" spans="32:34" s="368" customFormat="1" ht="13.9" customHeight="1">
      <c r="AF4736" s="367"/>
      <c r="AH4736" s="367"/>
    </row>
    <row r="4737" spans="32:34" s="368" customFormat="1" ht="13.9" customHeight="1">
      <c r="AF4737" s="367"/>
      <c r="AH4737" s="367"/>
    </row>
    <row r="4738" spans="32:34" s="368" customFormat="1" ht="13.9" customHeight="1">
      <c r="AF4738" s="367"/>
      <c r="AH4738" s="367"/>
    </row>
    <row r="4739" spans="32:34" s="368" customFormat="1" ht="13.9" customHeight="1">
      <c r="AF4739" s="367"/>
      <c r="AH4739" s="367"/>
    </row>
    <row r="4740" spans="32:34" s="368" customFormat="1" ht="13.9" customHeight="1">
      <c r="AF4740" s="367"/>
      <c r="AH4740" s="367"/>
    </row>
    <row r="4741" spans="32:34" s="368" customFormat="1" ht="13.9" customHeight="1">
      <c r="AF4741" s="367"/>
      <c r="AH4741" s="367"/>
    </row>
    <row r="4742" spans="32:34" s="368" customFormat="1" ht="13.9" customHeight="1">
      <c r="AF4742" s="367"/>
      <c r="AH4742" s="367"/>
    </row>
    <row r="4743" spans="32:34" s="368" customFormat="1" ht="13.9" customHeight="1">
      <c r="AF4743" s="367"/>
      <c r="AH4743" s="367"/>
    </row>
    <row r="4744" spans="32:34" s="368" customFormat="1" ht="13.9" customHeight="1">
      <c r="AF4744" s="367"/>
      <c r="AH4744" s="367"/>
    </row>
    <row r="4745" spans="32:34" s="368" customFormat="1" ht="13.9" customHeight="1">
      <c r="AF4745" s="367"/>
      <c r="AH4745" s="367"/>
    </row>
    <row r="4746" spans="32:34" s="368" customFormat="1" ht="13.9" customHeight="1">
      <c r="AF4746" s="367"/>
      <c r="AH4746" s="367"/>
    </row>
    <row r="4747" spans="32:34" s="368" customFormat="1" ht="13.9" customHeight="1">
      <c r="AF4747" s="367"/>
      <c r="AH4747" s="367"/>
    </row>
    <row r="4748" spans="32:34" s="368" customFormat="1" ht="13.9" customHeight="1">
      <c r="AF4748" s="367"/>
      <c r="AH4748" s="367"/>
    </row>
    <row r="4749" spans="32:34" s="368" customFormat="1" ht="13.9" customHeight="1">
      <c r="AF4749" s="367"/>
      <c r="AH4749" s="367"/>
    </row>
    <row r="4750" spans="32:34" s="368" customFormat="1" ht="13.9" customHeight="1">
      <c r="AF4750" s="367"/>
      <c r="AH4750" s="367"/>
    </row>
    <row r="4751" spans="32:34" s="368" customFormat="1" ht="13.9" customHeight="1">
      <c r="AF4751" s="367"/>
      <c r="AH4751" s="367"/>
    </row>
    <row r="4752" spans="32:34" s="368" customFormat="1" ht="13.9" customHeight="1">
      <c r="AF4752" s="367"/>
      <c r="AH4752" s="367"/>
    </row>
    <row r="4753" spans="32:34" s="368" customFormat="1" ht="13.9" customHeight="1">
      <c r="AF4753" s="367"/>
      <c r="AH4753" s="367"/>
    </row>
    <row r="4754" spans="32:34" s="368" customFormat="1" ht="13.9" customHeight="1">
      <c r="AF4754" s="367"/>
      <c r="AH4754" s="367"/>
    </row>
    <row r="4755" spans="32:34" s="368" customFormat="1" ht="13.9" customHeight="1">
      <c r="AF4755" s="367"/>
      <c r="AH4755" s="367"/>
    </row>
    <row r="4756" spans="32:34" s="368" customFormat="1" ht="13.9" customHeight="1">
      <c r="AF4756" s="367"/>
      <c r="AH4756" s="367"/>
    </row>
    <row r="4757" spans="32:34" s="368" customFormat="1" ht="13.9" customHeight="1">
      <c r="AF4757" s="367"/>
      <c r="AH4757" s="367"/>
    </row>
    <row r="4758" spans="32:34" s="368" customFormat="1" ht="13.9" customHeight="1">
      <c r="AF4758" s="367"/>
      <c r="AH4758" s="367"/>
    </row>
    <row r="4759" spans="32:34" s="368" customFormat="1" ht="13.9" customHeight="1">
      <c r="AF4759" s="367"/>
      <c r="AH4759" s="367"/>
    </row>
    <row r="4760" spans="32:34" s="368" customFormat="1" ht="13.9" customHeight="1">
      <c r="AF4760" s="367"/>
      <c r="AH4760" s="367"/>
    </row>
    <row r="4761" spans="32:34" s="368" customFormat="1" ht="13.9" customHeight="1">
      <c r="AF4761" s="367"/>
      <c r="AH4761" s="367"/>
    </row>
    <row r="4762" spans="32:34" s="368" customFormat="1" ht="13.9" customHeight="1">
      <c r="AF4762" s="367"/>
      <c r="AH4762" s="367"/>
    </row>
    <row r="4763" spans="32:34" s="368" customFormat="1" ht="13.9" customHeight="1">
      <c r="AF4763" s="367"/>
      <c r="AH4763" s="367"/>
    </row>
    <row r="4764" spans="32:34" s="368" customFormat="1" ht="13.9" customHeight="1">
      <c r="AF4764" s="367"/>
      <c r="AH4764" s="367"/>
    </row>
    <row r="4765" spans="32:34" s="368" customFormat="1" ht="13.9" customHeight="1">
      <c r="AF4765" s="367"/>
      <c r="AH4765" s="367"/>
    </row>
    <row r="4766" spans="32:34" s="368" customFormat="1" ht="13.9" customHeight="1">
      <c r="AF4766" s="367"/>
      <c r="AH4766" s="367"/>
    </row>
    <row r="4767" spans="32:34" s="368" customFormat="1" ht="13.9" customHeight="1">
      <c r="AF4767" s="367"/>
      <c r="AH4767" s="367"/>
    </row>
    <row r="4768" spans="32:34" s="368" customFormat="1" ht="13.9" customHeight="1">
      <c r="AF4768" s="367"/>
      <c r="AH4768" s="367"/>
    </row>
    <row r="4769" spans="32:34" s="368" customFormat="1" ht="13.9" customHeight="1">
      <c r="AF4769" s="367"/>
      <c r="AH4769" s="367"/>
    </row>
    <row r="4770" spans="32:34" s="368" customFormat="1" ht="13.9" customHeight="1">
      <c r="AF4770" s="367"/>
      <c r="AH4770" s="367"/>
    </row>
    <row r="4771" spans="32:34" s="368" customFormat="1" ht="13.9" customHeight="1">
      <c r="AF4771" s="367"/>
      <c r="AH4771" s="367"/>
    </row>
    <row r="4772" spans="32:34" s="368" customFormat="1" ht="13.9" customHeight="1">
      <c r="AF4772" s="367"/>
      <c r="AH4772" s="367"/>
    </row>
    <row r="4773" spans="32:34" s="368" customFormat="1" ht="13.9" customHeight="1">
      <c r="AF4773" s="367"/>
      <c r="AH4773" s="367"/>
    </row>
    <row r="4774" spans="32:34" s="368" customFormat="1" ht="13.9" customHeight="1">
      <c r="AF4774" s="367"/>
      <c r="AH4774" s="367"/>
    </row>
    <row r="4775" spans="32:34" s="368" customFormat="1" ht="13.9" customHeight="1">
      <c r="AF4775" s="367"/>
      <c r="AH4775" s="367"/>
    </row>
    <row r="4776" spans="32:34" s="368" customFormat="1" ht="13.9" customHeight="1">
      <c r="AF4776" s="367"/>
      <c r="AH4776" s="367"/>
    </row>
    <row r="4777" spans="32:34" s="368" customFormat="1" ht="13.9" customHeight="1">
      <c r="AF4777" s="367"/>
      <c r="AH4777" s="367"/>
    </row>
    <row r="4778" spans="32:34" s="368" customFormat="1" ht="13.9" customHeight="1">
      <c r="AF4778" s="367"/>
      <c r="AH4778" s="367"/>
    </row>
    <row r="4779" spans="32:34" s="368" customFormat="1" ht="13.9" customHeight="1">
      <c r="AF4779" s="367"/>
      <c r="AH4779" s="367"/>
    </row>
    <row r="4780" spans="32:34" s="368" customFormat="1" ht="13.9" customHeight="1">
      <c r="AF4780" s="367"/>
      <c r="AH4780" s="367"/>
    </row>
    <row r="4781" spans="32:34" s="368" customFormat="1" ht="13.9" customHeight="1">
      <c r="AF4781" s="367"/>
      <c r="AH4781" s="367"/>
    </row>
    <row r="4782" spans="32:34" s="368" customFormat="1" ht="13.9" customHeight="1">
      <c r="AF4782" s="367"/>
      <c r="AH4782" s="367"/>
    </row>
    <row r="4783" spans="32:34" s="368" customFormat="1" ht="13.9" customHeight="1">
      <c r="AF4783" s="367"/>
      <c r="AH4783" s="367"/>
    </row>
    <row r="4784" spans="32:34" s="368" customFormat="1" ht="13.9" customHeight="1">
      <c r="AF4784" s="367"/>
      <c r="AH4784" s="367"/>
    </row>
    <row r="4785" spans="32:34" s="368" customFormat="1" ht="13.9" customHeight="1">
      <c r="AF4785" s="367"/>
      <c r="AH4785" s="367"/>
    </row>
    <row r="4786" spans="32:34" s="368" customFormat="1" ht="13.9" customHeight="1">
      <c r="AF4786" s="367"/>
      <c r="AH4786" s="367"/>
    </row>
    <row r="4787" spans="32:34" s="368" customFormat="1" ht="13.9" customHeight="1">
      <c r="AF4787" s="367"/>
      <c r="AH4787" s="367"/>
    </row>
    <row r="4788" spans="32:34" s="368" customFormat="1" ht="13.9" customHeight="1">
      <c r="AF4788" s="367"/>
      <c r="AH4788" s="367"/>
    </row>
    <row r="4789" spans="32:34" s="368" customFormat="1" ht="13.9" customHeight="1">
      <c r="AF4789" s="367"/>
      <c r="AH4789" s="367"/>
    </row>
    <row r="4790" spans="32:34" s="368" customFormat="1" ht="13.9" customHeight="1">
      <c r="AF4790" s="367"/>
      <c r="AH4790" s="367"/>
    </row>
    <row r="4791" spans="32:34" s="368" customFormat="1" ht="13.9" customHeight="1">
      <c r="AF4791" s="367"/>
      <c r="AH4791" s="367"/>
    </row>
    <row r="4792" spans="32:34" s="368" customFormat="1" ht="13.9" customHeight="1">
      <c r="AF4792" s="367"/>
      <c r="AH4792" s="367"/>
    </row>
    <row r="4793" spans="32:34" s="368" customFormat="1" ht="13.9" customHeight="1">
      <c r="AF4793" s="367"/>
      <c r="AH4793" s="367"/>
    </row>
    <row r="4794" spans="32:34" s="368" customFormat="1" ht="13.9" customHeight="1">
      <c r="AF4794" s="367"/>
      <c r="AH4794" s="367"/>
    </row>
    <row r="4795" spans="32:34" s="368" customFormat="1" ht="13.9" customHeight="1">
      <c r="AF4795" s="367"/>
      <c r="AH4795" s="367"/>
    </row>
    <row r="4796" spans="32:34" s="368" customFormat="1" ht="13.9" customHeight="1">
      <c r="AF4796" s="367"/>
      <c r="AH4796" s="367"/>
    </row>
    <row r="4797" spans="32:34" s="368" customFormat="1" ht="13.9" customHeight="1">
      <c r="AF4797" s="367"/>
      <c r="AH4797" s="367"/>
    </row>
    <row r="4798" spans="32:34" s="368" customFormat="1" ht="13.9" customHeight="1">
      <c r="AF4798" s="367"/>
      <c r="AH4798" s="367"/>
    </row>
    <row r="4799" spans="32:34" s="368" customFormat="1" ht="13.9" customHeight="1">
      <c r="AF4799" s="367"/>
      <c r="AH4799" s="367"/>
    </row>
    <row r="4800" spans="32:34" s="368" customFormat="1" ht="13.9" customHeight="1">
      <c r="AF4800" s="367"/>
      <c r="AH4800" s="367"/>
    </row>
    <row r="4801" spans="32:34" s="368" customFormat="1" ht="13.9" customHeight="1">
      <c r="AF4801" s="367"/>
      <c r="AH4801" s="367"/>
    </row>
    <row r="4802" spans="32:34" s="368" customFormat="1" ht="13.9" customHeight="1">
      <c r="AF4802" s="367"/>
      <c r="AH4802" s="367"/>
    </row>
    <row r="4803" spans="32:34" s="368" customFormat="1" ht="13.9" customHeight="1">
      <c r="AF4803" s="367"/>
      <c r="AH4803" s="367"/>
    </row>
    <row r="4804" spans="32:34" s="368" customFormat="1" ht="13.9" customHeight="1">
      <c r="AF4804" s="367"/>
      <c r="AH4804" s="367"/>
    </row>
    <row r="4805" spans="32:34" s="368" customFormat="1" ht="13.9" customHeight="1">
      <c r="AF4805" s="367"/>
      <c r="AH4805" s="367"/>
    </row>
    <row r="4806" spans="32:34" s="368" customFormat="1" ht="13.9" customHeight="1">
      <c r="AF4806" s="367"/>
      <c r="AH4806" s="367"/>
    </row>
    <row r="4807" spans="32:34" s="368" customFormat="1" ht="13.9" customHeight="1">
      <c r="AF4807" s="367"/>
      <c r="AH4807" s="367"/>
    </row>
    <row r="4808" spans="32:34" s="368" customFormat="1" ht="13.9" customHeight="1">
      <c r="AF4808" s="367"/>
      <c r="AH4808" s="367"/>
    </row>
    <row r="4809" spans="32:34" s="368" customFormat="1" ht="13.9" customHeight="1">
      <c r="AF4809" s="367"/>
      <c r="AH4809" s="367"/>
    </row>
    <row r="4810" spans="32:34" s="368" customFormat="1" ht="13.9" customHeight="1">
      <c r="AF4810" s="367"/>
      <c r="AH4810" s="367"/>
    </row>
    <row r="4811" spans="32:34" s="368" customFormat="1" ht="13.9" customHeight="1">
      <c r="AF4811" s="367"/>
      <c r="AH4811" s="367"/>
    </row>
    <row r="4812" spans="32:34" s="368" customFormat="1" ht="13.9" customHeight="1">
      <c r="AF4812" s="367"/>
      <c r="AH4812" s="367"/>
    </row>
    <row r="4813" spans="32:34" s="368" customFormat="1" ht="13.9" customHeight="1">
      <c r="AF4813" s="367"/>
      <c r="AH4813" s="367"/>
    </row>
    <row r="4814" spans="32:34" s="368" customFormat="1" ht="13.9" customHeight="1">
      <c r="AF4814" s="367"/>
      <c r="AH4814" s="367"/>
    </row>
    <row r="4815" spans="32:34" s="368" customFormat="1" ht="13.9" customHeight="1">
      <c r="AF4815" s="367"/>
      <c r="AH4815" s="367"/>
    </row>
    <row r="4816" spans="32:34" s="368" customFormat="1" ht="13.9" customHeight="1">
      <c r="AF4816" s="367"/>
      <c r="AH4816" s="367"/>
    </row>
    <row r="4817" spans="32:34" s="368" customFormat="1" ht="13.9" customHeight="1">
      <c r="AF4817" s="367"/>
      <c r="AH4817" s="367"/>
    </row>
    <row r="4818" spans="32:34" s="368" customFormat="1" ht="13.9" customHeight="1">
      <c r="AF4818" s="367"/>
      <c r="AH4818" s="367"/>
    </row>
    <row r="4819" spans="32:34" s="368" customFormat="1" ht="13.9" customHeight="1">
      <c r="AF4819" s="367"/>
      <c r="AH4819" s="367"/>
    </row>
    <row r="4820" spans="32:34" s="368" customFormat="1" ht="13.9" customHeight="1">
      <c r="AF4820" s="367"/>
      <c r="AH4820" s="367"/>
    </row>
    <row r="4821" spans="32:34" s="368" customFormat="1" ht="13.9" customHeight="1">
      <c r="AF4821" s="367"/>
      <c r="AH4821" s="367"/>
    </row>
    <row r="4822" spans="32:34" s="368" customFormat="1" ht="13.9" customHeight="1">
      <c r="AF4822" s="367"/>
      <c r="AH4822" s="367"/>
    </row>
    <row r="4823" spans="32:34" s="368" customFormat="1" ht="13.9" customHeight="1">
      <c r="AF4823" s="367"/>
      <c r="AH4823" s="367"/>
    </row>
    <row r="4824" spans="32:34" s="368" customFormat="1" ht="13.9" customHeight="1">
      <c r="AF4824" s="367"/>
      <c r="AH4824" s="367"/>
    </row>
    <row r="4825" spans="32:34" s="368" customFormat="1" ht="13.9" customHeight="1">
      <c r="AF4825" s="367"/>
      <c r="AH4825" s="367"/>
    </row>
    <row r="4826" spans="32:34" s="368" customFormat="1" ht="13.9" customHeight="1">
      <c r="AF4826" s="367"/>
      <c r="AH4826" s="367"/>
    </row>
    <row r="4827" spans="32:34" s="368" customFormat="1" ht="13.9" customHeight="1">
      <c r="AF4827" s="367"/>
      <c r="AH4827" s="367"/>
    </row>
    <row r="4828" spans="32:34" s="368" customFormat="1" ht="13.9" customHeight="1">
      <c r="AF4828" s="367"/>
      <c r="AH4828" s="367"/>
    </row>
    <row r="4829" spans="32:34" s="368" customFormat="1" ht="13.9" customHeight="1">
      <c r="AF4829" s="367"/>
      <c r="AH4829" s="367"/>
    </row>
    <row r="4830" spans="32:34" s="368" customFormat="1" ht="13.9" customHeight="1">
      <c r="AF4830" s="367"/>
      <c r="AH4830" s="367"/>
    </row>
    <row r="4831" spans="32:34" s="368" customFormat="1" ht="13.9" customHeight="1">
      <c r="AF4831" s="367"/>
      <c r="AH4831" s="367"/>
    </row>
    <row r="4832" spans="32:34" s="368" customFormat="1" ht="13.9" customHeight="1">
      <c r="AF4832" s="367"/>
      <c r="AH4832" s="367"/>
    </row>
    <row r="4833" spans="32:34" s="368" customFormat="1" ht="13.9" customHeight="1">
      <c r="AF4833" s="367"/>
      <c r="AH4833" s="367"/>
    </row>
    <row r="4834" spans="32:34" s="368" customFormat="1" ht="13.9" customHeight="1">
      <c r="AF4834" s="367"/>
      <c r="AH4834" s="367"/>
    </row>
    <row r="4835" spans="32:34" s="368" customFormat="1" ht="13.9" customHeight="1">
      <c r="AF4835" s="367"/>
      <c r="AH4835" s="367"/>
    </row>
    <row r="4836" spans="32:34" s="368" customFormat="1" ht="13.9" customHeight="1">
      <c r="AF4836" s="367"/>
      <c r="AH4836" s="367"/>
    </row>
    <row r="4837" spans="32:34" s="368" customFormat="1" ht="13.9" customHeight="1">
      <c r="AF4837" s="367"/>
      <c r="AH4837" s="367"/>
    </row>
    <row r="4838" spans="32:34" s="368" customFormat="1" ht="13.9" customHeight="1">
      <c r="AF4838" s="367"/>
      <c r="AH4838" s="367"/>
    </row>
    <row r="4839" spans="32:34" s="368" customFormat="1" ht="13.9" customHeight="1">
      <c r="AF4839" s="367"/>
      <c r="AH4839" s="367"/>
    </row>
    <row r="4840" spans="32:34" s="368" customFormat="1" ht="13.9" customHeight="1">
      <c r="AF4840" s="367"/>
      <c r="AH4840" s="367"/>
    </row>
    <row r="4841" spans="32:34" s="368" customFormat="1" ht="13.9" customHeight="1">
      <c r="AF4841" s="367"/>
      <c r="AH4841" s="367"/>
    </row>
    <row r="4842" spans="32:34" s="368" customFormat="1" ht="13.9" customHeight="1">
      <c r="AF4842" s="367"/>
      <c r="AH4842" s="367"/>
    </row>
    <row r="4843" spans="32:34" s="368" customFormat="1" ht="13.9" customHeight="1">
      <c r="AF4843" s="367"/>
      <c r="AH4843" s="367"/>
    </row>
    <row r="4844" spans="32:34" s="368" customFormat="1" ht="13.9" customHeight="1">
      <c r="AF4844" s="367"/>
      <c r="AH4844" s="367"/>
    </row>
    <row r="4845" spans="32:34" s="368" customFormat="1" ht="13.9" customHeight="1">
      <c r="AF4845" s="367"/>
      <c r="AH4845" s="367"/>
    </row>
    <row r="4846" spans="32:34" s="368" customFormat="1" ht="13.9" customHeight="1">
      <c r="AF4846" s="367"/>
      <c r="AH4846" s="367"/>
    </row>
    <row r="4847" spans="32:34" s="368" customFormat="1" ht="13.9" customHeight="1">
      <c r="AF4847" s="367"/>
      <c r="AH4847" s="367"/>
    </row>
    <row r="4848" spans="32:34" s="368" customFormat="1" ht="13.9" customHeight="1">
      <c r="AF4848" s="367"/>
      <c r="AH4848" s="367"/>
    </row>
    <row r="4849" spans="32:34" s="368" customFormat="1" ht="13.9" customHeight="1">
      <c r="AF4849" s="367"/>
      <c r="AH4849" s="367"/>
    </row>
    <row r="4850" spans="32:34" s="368" customFormat="1" ht="13.9" customHeight="1">
      <c r="AF4850" s="367"/>
      <c r="AH4850" s="367"/>
    </row>
    <row r="4851" spans="32:34" s="368" customFormat="1" ht="13.9" customHeight="1">
      <c r="AF4851" s="367"/>
      <c r="AH4851" s="367"/>
    </row>
    <row r="4852" spans="32:34" s="368" customFormat="1" ht="13.9" customHeight="1">
      <c r="AF4852" s="367"/>
      <c r="AH4852" s="367"/>
    </row>
    <row r="4853" spans="32:34" s="368" customFormat="1" ht="13.9" customHeight="1">
      <c r="AF4853" s="367"/>
      <c r="AH4853" s="367"/>
    </row>
    <row r="4854" spans="32:34" s="368" customFormat="1" ht="13.9" customHeight="1">
      <c r="AF4854" s="367"/>
      <c r="AH4854" s="367"/>
    </row>
    <row r="4855" spans="32:34" s="368" customFormat="1" ht="13.9" customHeight="1">
      <c r="AF4855" s="367"/>
      <c r="AH4855" s="367"/>
    </row>
    <row r="4856" spans="32:34" s="368" customFormat="1" ht="13.9" customHeight="1">
      <c r="AF4856" s="367"/>
      <c r="AH4856" s="367"/>
    </row>
    <row r="4857" spans="32:34" s="368" customFormat="1" ht="13.9" customHeight="1">
      <c r="AF4857" s="367"/>
      <c r="AH4857" s="367"/>
    </row>
    <row r="4858" spans="32:34" s="368" customFormat="1" ht="13.9" customHeight="1">
      <c r="AF4858" s="367"/>
      <c r="AH4858" s="367"/>
    </row>
    <row r="4859" spans="32:34" s="368" customFormat="1" ht="13.9" customHeight="1">
      <c r="AF4859" s="367"/>
      <c r="AH4859" s="367"/>
    </row>
    <row r="4860" spans="32:34" s="368" customFormat="1" ht="13.9" customHeight="1">
      <c r="AF4860" s="367"/>
      <c r="AH4860" s="367"/>
    </row>
    <row r="4861" spans="32:34" s="368" customFormat="1" ht="13.9" customHeight="1">
      <c r="AF4861" s="367"/>
      <c r="AH4861" s="367"/>
    </row>
    <row r="4862" spans="32:34" s="368" customFormat="1" ht="13.9" customHeight="1">
      <c r="AF4862" s="367"/>
      <c r="AH4862" s="367"/>
    </row>
    <row r="4863" spans="32:34" s="368" customFormat="1" ht="13.9" customHeight="1">
      <c r="AF4863" s="367"/>
      <c r="AH4863" s="367"/>
    </row>
    <row r="4864" spans="32:34" s="368" customFormat="1" ht="13.9" customHeight="1">
      <c r="AF4864" s="367"/>
      <c r="AH4864" s="367"/>
    </row>
    <row r="4865" spans="32:34" s="368" customFormat="1" ht="13.9" customHeight="1">
      <c r="AF4865" s="367"/>
      <c r="AH4865" s="367"/>
    </row>
    <row r="4866" spans="32:34" s="368" customFormat="1" ht="13.9" customHeight="1">
      <c r="AF4866" s="367"/>
      <c r="AH4866" s="367"/>
    </row>
    <row r="4867" spans="32:34" s="368" customFormat="1" ht="13.9" customHeight="1">
      <c r="AF4867" s="367"/>
      <c r="AH4867" s="367"/>
    </row>
    <row r="4868" spans="32:34" s="368" customFormat="1" ht="13.9" customHeight="1">
      <c r="AF4868" s="367"/>
      <c r="AH4868" s="367"/>
    </row>
    <row r="4869" spans="32:34" s="368" customFormat="1" ht="13.9" customHeight="1">
      <c r="AF4869" s="367"/>
      <c r="AH4869" s="367"/>
    </row>
    <row r="4870" spans="32:34" s="368" customFormat="1" ht="13.9" customHeight="1">
      <c r="AF4870" s="367"/>
      <c r="AH4870" s="367"/>
    </row>
    <row r="4871" spans="32:34" s="368" customFormat="1" ht="13.9" customHeight="1">
      <c r="AF4871" s="367"/>
      <c r="AH4871" s="367"/>
    </row>
    <row r="4872" spans="32:34" s="368" customFormat="1" ht="13.9" customHeight="1">
      <c r="AF4872" s="367"/>
      <c r="AH4872" s="367"/>
    </row>
    <row r="4873" spans="32:34" s="368" customFormat="1" ht="13.9" customHeight="1">
      <c r="AF4873" s="367"/>
      <c r="AH4873" s="367"/>
    </row>
    <row r="4874" spans="32:34" s="368" customFormat="1" ht="13.9" customHeight="1">
      <c r="AF4874" s="367"/>
      <c r="AH4874" s="367"/>
    </row>
    <row r="4875" spans="32:34" s="368" customFormat="1" ht="13.9" customHeight="1">
      <c r="AF4875" s="367"/>
      <c r="AH4875" s="367"/>
    </row>
    <row r="4876" spans="32:34" s="368" customFormat="1" ht="13.9" customHeight="1">
      <c r="AF4876" s="367"/>
      <c r="AH4876" s="367"/>
    </row>
    <row r="4877" spans="32:34" s="368" customFormat="1" ht="13.9" customHeight="1">
      <c r="AF4877" s="367"/>
      <c r="AH4877" s="367"/>
    </row>
    <row r="4878" spans="32:34" s="368" customFormat="1" ht="13.9" customHeight="1">
      <c r="AF4878" s="367"/>
      <c r="AH4878" s="367"/>
    </row>
    <row r="4879" spans="32:34" s="368" customFormat="1" ht="13.9" customHeight="1">
      <c r="AF4879" s="367"/>
      <c r="AH4879" s="367"/>
    </row>
    <row r="4880" spans="32:34" s="368" customFormat="1" ht="13.9" customHeight="1">
      <c r="AF4880" s="367"/>
      <c r="AH4880" s="367"/>
    </row>
    <row r="4881" spans="32:34" s="368" customFormat="1" ht="13.9" customHeight="1">
      <c r="AF4881" s="367"/>
      <c r="AH4881" s="367"/>
    </row>
    <row r="4882" spans="32:34" s="368" customFormat="1" ht="13.9" customHeight="1">
      <c r="AF4882" s="367"/>
      <c r="AH4882" s="367"/>
    </row>
    <row r="4883" spans="32:34" s="368" customFormat="1" ht="13.9" customHeight="1">
      <c r="AF4883" s="367"/>
      <c r="AH4883" s="367"/>
    </row>
    <row r="4884" spans="32:34" s="368" customFormat="1" ht="13.9" customHeight="1">
      <c r="AF4884" s="367"/>
      <c r="AH4884" s="367"/>
    </row>
    <row r="4885" spans="32:34" s="368" customFormat="1" ht="13.9" customHeight="1">
      <c r="AF4885" s="367"/>
      <c r="AH4885" s="367"/>
    </row>
    <row r="4886" spans="32:34" s="368" customFormat="1" ht="13.9" customHeight="1">
      <c r="AF4886" s="367"/>
      <c r="AH4886" s="367"/>
    </row>
    <row r="4887" spans="32:34" s="368" customFormat="1" ht="13.9" customHeight="1">
      <c r="AF4887" s="367"/>
      <c r="AH4887" s="367"/>
    </row>
    <row r="4888" spans="32:34" s="368" customFormat="1" ht="13.9" customHeight="1">
      <c r="AF4888" s="367"/>
      <c r="AH4888" s="367"/>
    </row>
    <row r="4889" spans="32:34" s="368" customFormat="1" ht="13.9" customHeight="1">
      <c r="AF4889" s="367"/>
      <c r="AH4889" s="367"/>
    </row>
    <row r="4890" spans="32:34" s="368" customFormat="1" ht="13.9" customHeight="1">
      <c r="AF4890" s="367"/>
      <c r="AH4890" s="367"/>
    </row>
    <row r="4891" spans="32:34" s="368" customFormat="1" ht="13.9" customHeight="1">
      <c r="AF4891" s="367"/>
      <c r="AH4891" s="367"/>
    </row>
    <row r="4892" spans="32:34" s="368" customFormat="1" ht="13.9" customHeight="1">
      <c r="AF4892" s="367"/>
      <c r="AH4892" s="367"/>
    </row>
    <row r="4893" spans="32:34" s="368" customFormat="1" ht="13.9" customHeight="1">
      <c r="AF4893" s="367"/>
      <c r="AH4893" s="367"/>
    </row>
    <row r="4894" spans="32:34" s="368" customFormat="1" ht="13.9" customHeight="1">
      <c r="AF4894" s="367"/>
      <c r="AH4894" s="367"/>
    </row>
    <row r="4895" spans="32:34" s="368" customFormat="1" ht="13.9" customHeight="1">
      <c r="AF4895" s="367"/>
      <c r="AH4895" s="367"/>
    </row>
    <row r="4896" spans="32:34" s="368" customFormat="1" ht="13.9" customHeight="1">
      <c r="AF4896" s="367"/>
      <c r="AH4896" s="367"/>
    </row>
    <row r="4897" spans="32:34" s="368" customFormat="1" ht="13.9" customHeight="1">
      <c r="AF4897" s="367"/>
      <c r="AH4897" s="367"/>
    </row>
    <row r="4898" spans="32:34" s="368" customFormat="1" ht="13.9" customHeight="1">
      <c r="AF4898" s="367"/>
      <c r="AH4898" s="367"/>
    </row>
    <row r="4899" spans="32:34" s="368" customFormat="1" ht="13.9" customHeight="1">
      <c r="AF4899" s="367"/>
      <c r="AH4899" s="367"/>
    </row>
    <row r="4900" spans="32:34" s="368" customFormat="1" ht="13.9" customHeight="1">
      <c r="AF4900" s="367"/>
      <c r="AH4900" s="367"/>
    </row>
    <row r="4901" spans="32:34" s="368" customFormat="1" ht="13.9" customHeight="1">
      <c r="AF4901" s="367"/>
      <c r="AH4901" s="367"/>
    </row>
    <row r="4902" spans="32:34" s="368" customFormat="1" ht="13.9" customHeight="1">
      <c r="AF4902" s="367"/>
      <c r="AH4902" s="367"/>
    </row>
    <row r="4903" spans="32:34" s="368" customFormat="1" ht="13.9" customHeight="1">
      <c r="AF4903" s="367"/>
      <c r="AH4903" s="367"/>
    </row>
    <row r="4904" spans="32:34" s="368" customFormat="1" ht="13.9" customHeight="1">
      <c r="AF4904" s="367"/>
      <c r="AH4904" s="367"/>
    </row>
    <row r="4905" spans="32:34" s="368" customFormat="1" ht="13.9" customHeight="1">
      <c r="AF4905" s="367"/>
      <c r="AH4905" s="367"/>
    </row>
    <row r="4906" spans="32:34" s="368" customFormat="1" ht="13.9" customHeight="1">
      <c r="AF4906" s="367"/>
      <c r="AH4906" s="367"/>
    </row>
    <row r="4907" spans="32:34" s="368" customFormat="1" ht="13.9" customHeight="1">
      <c r="AF4907" s="367"/>
      <c r="AH4907" s="367"/>
    </row>
    <row r="4908" spans="32:34" s="368" customFormat="1" ht="13.9" customHeight="1">
      <c r="AF4908" s="367"/>
      <c r="AH4908" s="367"/>
    </row>
    <row r="4909" spans="32:34" s="368" customFormat="1" ht="13.9" customHeight="1">
      <c r="AF4909" s="367"/>
      <c r="AH4909" s="367"/>
    </row>
    <row r="4910" spans="32:34" s="368" customFormat="1" ht="13.9" customHeight="1">
      <c r="AF4910" s="367"/>
      <c r="AH4910" s="367"/>
    </row>
    <row r="4911" spans="32:34" s="368" customFormat="1" ht="13.9" customHeight="1">
      <c r="AF4911" s="367"/>
      <c r="AH4911" s="367"/>
    </row>
    <row r="4912" spans="32:34" s="368" customFormat="1" ht="13.9" customHeight="1">
      <c r="AF4912" s="367"/>
      <c r="AH4912" s="367"/>
    </row>
    <row r="4913" spans="32:34" s="368" customFormat="1" ht="13.9" customHeight="1">
      <c r="AF4913" s="367"/>
      <c r="AH4913" s="367"/>
    </row>
    <row r="4914" spans="32:34" s="368" customFormat="1" ht="13.9" customHeight="1">
      <c r="AF4914" s="367"/>
      <c r="AH4914" s="367"/>
    </row>
    <row r="4915" spans="32:34" s="368" customFormat="1" ht="13.9" customHeight="1">
      <c r="AF4915" s="367"/>
      <c r="AH4915" s="367"/>
    </row>
    <row r="4916" spans="32:34" s="368" customFormat="1" ht="13.9" customHeight="1">
      <c r="AF4916" s="367"/>
      <c r="AH4916" s="367"/>
    </row>
    <row r="4917" spans="32:34" s="368" customFormat="1" ht="13.9" customHeight="1">
      <c r="AF4917" s="367"/>
      <c r="AH4917" s="367"/>
    </row>
    <row r="4918" spans="32:34" s="368" customFormat="1" ht="13.9" customHeight="1">
      <c r="AF4918" s="367"/>
      <c r="AH4918" s="367"/>
    </row>
    <row r="4919" spans="32:34" s="368" customFormat="1" ht="13.9" customHeight="1">
      <c r="AF4919" s="367"/>
      <c r="AH4919" s="367"/>
    </row>
    <row r="4920" spans="32:34" s="368" customFormat="1" ht="13.9" customHeight="1">
      <c r="AF4920" s="367"/>
      <c r="AH4920" s="367"/>
    </row>
    <row r="4921" spans="32:34" s="368" customFormat="1" ht="13.9" customHeight="1">
      <c r="AF4921" s="367"/>
      <c r="AH4921" s="367"/>
    </row>
    <row r="4922" spans="32:34" s="368" customFormat="1" ht="13.9" customHeight="1">
      <c r="AF4922" s="367"/>
      <c r="AH4922" s="367"/>
    </row>
    <row r="4923" spans="32:34" s="368" customFormat="1" ht="13.9" customHeight="1">
      <c r="AF4923" s="367"/>
      <c r="AH4923" s="367"/>
    </row>
    <row r="4924" spans="32:34" s="368" customFormat="1" ht="13.9" customHeight="1">
      <c r="AF4924" s="367"/>
      <c r="AH4924" s="367"/>
    </row>
    <row r="4925" spans="32:34" s="368" customFormat="1" ht="13.9" customHeight="1">
      <c r="AF4925" s="367"/>
      <c r="AH4925" s="367"/>
    </row>
    <row r="4926" spans="32:34" s="368" customFormat="1" ht="13.9" customHeight="1">
      <c r="AF4926" s="367"/>
      <c r="AH4926" s="367"/>
    </row>
    <row r="4927" spans="32:34" s="368" customFormat="1" ht="13.9" customHeight="1">
      <c r="AF4927" s="367"/>
      <c r="AH4927" s="367"/>
    </row>
    <row r="4928" spans="32:34" s="368" customFormat="1" ht="13.9" customHeight="1">
      <c r="AF4928" s="367"/>
      <c r="AH4928" s="367"/>
    </row>
    <row r="4929" spans="32:34" s="368" customFormat="1" ht="13.9" customHeight="1">
      <c r="AF4929" s="367"/>
      <c r="AH4929" s="367"/>
    </row>
    <row r="4930" spans="32:34" s="368" customFormat="1" ht="13.9" customHeight="1">
      <c r="AF4930" s="367"/>
      <c r="AH4930" s="367"/>
    </row>
    <row r="4931" spans="32:34" s="368" customFormat="1" ht="13.9" customHeight="1">
      <c r="AF4931" s="367"/>
      <c r="AH4931" s="367"/>
    </row>
    <row r="4932" spans="32:34" s="368" customFormat="1" ht="13.9" customHeight="1">
      <c r="AF4932" s="367"/>
      <c r="AH4932" s="367"/>
    </row>
    <row r="4933" spans="32:34" s="368" customFormat="1" ht="13.9" customHeight="1">
      <c r="AF4933" s="367"/>
      <c r="AH4933" s="367"/>
    </row>
    <row r="4934" spans="32:34" s="368" customFormat="1" ht="13.9" customHeight="1">
      <c r="AF4934" s="367"/>
      <c r="AH4934" s="367"/>
    </row>
    <row r="4935" spans="32:34" s="368" customFormat="1" ht="13.9" customHeight="1">
      <c r="AF4935" s="367"/>
      <c r="AH4935" s="367"/>
    </row>
    <row r="4936" spans="32:34" s="368" customFormat="1" ht="13.9" customHeight="1">
      <c r="AF4936" s="367"/>
      <c r="AH4936" s="367"/>
    </row>
    <row r="4937" spans="32:34" s="368" customFormat="1" ht="13.9" customHeight="1">
      <c r="AF4937" s="367"/>
      <c r="AH4937" s="367"/>
    </row>
    <row r="4938" spans="32:34" s="368" customFormat="1" ht="13.9" customHeight="1">
      <c r="AF4938" s="367"/>
      <c r="AH4938" s="367"/>
    </row>
    <row r="4939" spans="32:34" s="368" customFormat="1" ht="13.9" customHeight="1">
      <c r="AF4939" s="367"/>
      <c r="AH4939" s="367"/>
    </row>
    <row r="4940" spans="32:34" s="368" customFormat="1" ht="13.9" customHeight="1">
      <c r="AF4940" s="367"/>
      <c r="AH4940" s="367"/>
    </row>
    <row r="4941" spans="32:34" s="368" customFormat="1" ht="13.9" customHeight="1">
      <c r="AF4941" s="367"/>
      <c r="AH4941" s="367"/>
    </row>
    <row r="4942" spans="32:34" s="368" customFormat="1" ht="13.9" customHeight="1">
      <c r="AF4942" s="367"/>
      <c r="AH4942" s="367"/>
    </row>
    <row r="4943" spans="32:34" s="368" customFormat="1" ht="13.9" customHeight="1">
      <c r="AF4943" s="367"/>
      <c r="AH4943" s="367"/>
    </row>
    <row r="4944" spans="32:34" s="368" customFormat="1" ht="13.9" customHeight="1">
      <c r="AF4944" s="367"/>
      <c r="AH4944" s="367"/>
    </row>
    <row r="4945" spans="32:34" s="368" customFormat="1" ht="13.9" customHeight="1">
      <c r="AF4945" s="367"/>
      <c r="AH4945" s="367"/>
    </row>
    <row r="4946" spans="32:34" s="368" customFormat="1" ht="13.9" customHeight="1">
      <c r="AF4946" s="367"/>
      <c r="AH4946" s="367"/>
    </row>
    <row r="4947" spans="32:34" s="368" customFormat="1" ht="13.9" customHeight="1">
      <c r="AF4947" s="367"/>
      <c r="AH4947" s="367"/>
    </row>
    <row r="4948" spans="32:34" s="368" customFormat="1" ht="13.9" customHeight="1">
      <c r="AF4948" s="367"/>
      <c r="AH4948" s="367"/>
    </row>
    <row r="4949" spans="32:34" s="368" customFormat="1" ht="13.9" customHeight="1">
      <c r="AF4949" s="367"/>
      <c r="AH4949" s="367"/>
    </row>
    <row r="4950" spans="32:34" s="368" customFormat="1" ht="13.9" customHeight="1">
      <c r="AF4950" s="367"/>
      <c r="AH4950" s="367"/>
    </row>
    <row r="4951" spans="32:34" s="368" customFormat="1" ht="13.9" customHeight="1">
      <c r="AF4951" s="367"/>
      <c r="AH4951" s="367"/>
    </row>
    <row r="4952" spans="32:34" s="368" customFormat="1" ht="13.9" customHeight="1">
      <c r="AF4952" s="367"/>
      <c r="AH4952" s="367"/>
    </row>
    <row r="4953" spans="32:34" s="368" customFormat="1" ht="13.9" customHeight="1">
      <c r="AF4953" s="367"/>
      <c r="AH4953" s="367"/>
    </row>
    <row r="4954" spans="32:34" s="368" customFormat="1" ht="13.9" customHeight="1">
      <c r="AF4954" s="367"/>
      <c r="AH4954" s="367"/>
    </row>
    <row r="4955" spans="32:34" s="368" customFormat="1" ht="13.9" customHeight="1">
      <c r="AF4955" s="367"/>
      <c r="AH4955" s="367"/>
    </row>
    <row r="4956" spans="32:34" s="368" customFormat="1" ht="13.9" customHeight="1">
      <c r="AF4956" s="367"/>
      <c r="AH4956" s="367"/>
    </row>
    <row r="4957" spans="32:34" s="368" customFormat="1" ht="13.9" customHeight="1">
      <c r="AF4957" s="367"/>
      <c r="AH4957" s="367"/>
    </row>
    <row r="4958" spans="32:34" s="368" customFormat="1" ht="13.9" customHeight="1">
      <c r="AF4958" s="367"/>
      <c r="AH4958" s="367"/>
    </row>
    <row r="4959" spans="32:34" s="368" customFormat="1" ht="13.9" customHeight="1">
      <c r="AF4959" s="367"/>
      <c r="AH4959" s="367"/>
    </row>
    <row r="4960" spans="32:34" s="368" customFormat="1" ht="13.9" customHeight="1">
      <c r="AF4960" s="367"/>
      <c r="AH4960" s="367"/>
    </row>
    <row r="4961" spans="32:34" s="368" customFormat="1" ht="13.9" customHeight="1">
      <c r="AF4961" s="367"/>
      <c r="AH4961" s="367"/>
    </row>
    <row r="4962" spans="32:34" s="368" customFormat="1" ht="13.9" customHeight="1">
      <c r="AF4962" s="367"/>
      <c r="AH4962" s="367"/>
    </row>
    <row r="4963" spans="32:34" s="368" customFormat="1" ht="13.9" customHeight="1">
      <c r="AF4963" s="367"/>
      <c r="AH4963" s="367"/>
    </row>
    <row r="4964" spans="32:34" s="368" customFormat="1" ht="13.9" customHeight="1">
      <c r="AF4964" s="367"/>
      <c r="AH4964" s="367"/>
    </row>
    <row r="4965" spans="32:34" s="368" customFormat="1" ht="13.9" customHeight="1">
      <c r="AF4965" s="367"/>
      <c r="AH4965" s="367"/>
    </row>
    <row r="4966" spans="32:34" s="368" customFormat="1" ht="13.9" customHeight="1">
      <c r="AF4966" s="367"/>
      <c r="AH4966" s="367"/>
    </row>
    <row r="4967" spans="32:34" s="368" customFormat="1" ht="13.9" customHeight="1">
      <c r="AF4967" s="367"/>
      <c r="AH4967" s="367"/>
    </row>
    <row r="4968" spans="32:34" s="368" customFormat="1" ht="13.9" customHeight="1">
      <c r="AF4968" s="367"/>
      <c r="AH4968" s="367"/>
    </row>
    <row r="4969" spans="32:34" s="368" customFormat="1" ht="13.9" customHeight="1">
      <c r="AF4969" s="367"/>
      <c r="AH4969" s="367"/>
    </row>
    <row r="4970" spans="32:34" s="368" customFormat="1" ht="13.9" customHeight="1">
      <c r="AF4970" s="367"/>
      <c r="AH4970" s="367"/>
    </row>
    <row r="4971" spans="32:34" s="368" customFormat="1" ht="13.9" customHeight="1">
      <c r="AF4971" s="367"/>
      <c r="AH4971" s="367"/>
    </row>
    <row r="4972" spans="32:34" s="368" customFormat="1" ht="13.9" customHeight="1">
      <c r="AF4972" s="367"/>
      <c r="AH4972" s="367"/>
    </row>
    <row r="4973" spans="32:34" s="368" customFormat="1" ht="13.9" customHeight="1">
      <c r="AF4973" s="367"/>
      <c r="AH4973" s="367"/>
    </row>
    <row r="4974" spans="32:34" s="368" customFormat="1" ht="13.9" customHeight="1">
      <c r="AF4974" s="367"/>
      <c r="AH4974" s="367"/>
    </row>
    <row r="4975" spans="32:34" s="368" customFormat="1" ht="13.9" customHeight="1">
      <c r="AF4975" s="367"/>
      <c r="AH4975" s="367"/>
    </row>
    <row r="4976" spans="32:34" s="368" customFormat="1" ht="13.9" customHeight="1">
      <c r="AF4976" s="367"/>
      <c r="AH4976" s="367"/>
    </row>
    <row r="4977" spans="32:34" s="368" customFormat="1" ht="13.9" customHeight="1">
      <c r="AF4977" s="367"/>
      <c r="AH4977" s="367"/>
    </row>
    <row r="4978" spans="32:34" s="368" customFormat="1" ht="13.9" customHeight="1">
      <c r="AF4978" s="367"/>
      <c r="AH4978" s="367"/>
    </row>
    <row r="4979" spans="32:34" s="368" customFormat="1" ht="13.9" customHeight="1">
      <c r="AF4979" s="367"/>
      <c r="AH4979" s="367"/>
    </row>
    <row r="4980" spans="32:34" s="368" customFormat="1" ht="13.9" customHeight="1">
      <c r="AF4980" s="367"/>
      <c r="AH4980" s="367"/>
    </row>
    <row r="4981" spans="32:34" s="368" customFormat="1" ht="13.9" customHeight="1">
      <c r="AF4981" s="367"/>
      <c r="AH4981" s="367"/>
    </row>
    <row r="4982" spans="32:34" s="368" customFormat="1" ht="13.9" customHeight="1">
      <c r="AF4982" s="367"/>
      <c r="AH4982" s="367"/>
    </row>
    <row r="4983" spans="32:34" s="368" customFormat="1" ht="13.9" customHeight="1">
      <c r="AF4983" s="367"/>
      <c r="AH4983" s="367"/>
    </row>
    <row r="4984" spans="32:34" s="368" customFormat="1" ht="13.9" customHeight="1">
      <c r="AF4984" s="367"/>
      <c r="AH4984" s="367"/>
    </row>
    <row r="4985" spans="32:34" s="368" customFormat="1" ht="13.9" customHeight="1">
      <c r="AF4985" s="367"/>
      <c r="AH4985" s="367"/>
    </row>
    <row r="4986" spans="32:34" s="368" customFormat="1" ht="13.9" customHeight="1">
      <c r="AF4986" s="367"/>
      <c r="AH4986" s="367"/>
    </row>
    <row r="4987" spans="32:34" s="368" customFormat="1" ht="13.9" customHeight="1">
      <c r="AF4987" s="367"/>
      <c r="AH4987" s="367"/>
    </row>
    <row r="4988" spans="32:34" s="368" customFormat="1" ht="13.9" customHeight="1">
      <c r="AF4988" s="367"/>
      <c r="AH4988" s="367"/>
    </row>
    <row r="4989" spans="32:34" s="368" customFormat="1" ht="13.9" customHeight="1">
      <c r="AF4989" s="367"/>
      <c r="AH4989" s="367"/>
    </row>
    <row r="4990" spans="32:34" s="368" customFormat="1" ht="13.9" customHeight="1">
      <c r="AF4990" s="367"/>
      <c r="AH4990" s="367"/>
    </row>
    <row r="4991" spans="32:34" s="368" customFormat="1" ht="13.9" customHeight="1">
      <c r="AF4991" s="367"/>
      <c r="AH4991" s="367"/>
    </row>
    <row r="4992" spans="32:34" s="368" customFormat="1" ht="13.9" customHeight="1">
      <c r="AF4992" s="367"/>
      <c r="AH4992" s="367"/>
    </row>
    <row r="4993" spans="32:34" s="368" customFormat="1" ht="13.9" customHeight="1">
      <c r="AF4993" s="367"/>
      <c r="AH4993" s="367"/>
    </row>
    <row r="4994" spans="32:34" s="368" customFormat="1" ht="13.9" customHeight="1">
      <c r="AF4994" s="367"/>
      <c r="AH4994" s="367"/>
    </row>
    <row r="4995" spans="32:34" s="368" customFormat="1" ht="13.9" customHeight="1">
      <c r="AF4995" s="367"/>
      <c r="AH4995" s="367"/>
    </row>
    <row r="4996" spans="32:34" s="368" customFormat="1" ht="13.9" customHeight="1">
      <c r="AF4996" s="367"/>
      <c r="AH4996" s="367"/>
    </row>
    <row r="4997" spans="32:34" s="368" customFormat="1" ht="13.9" customHeight="1">
      <c r="AF4997" s="367"/>
      <c r="AH4997" s="367"/>
    </row>
    <row r="4998" spans="32:34" s="368" customFormat="1" ht="13.9" customHeight="1">
      <c r="AF4998" s="367"/>
      <c r="AH4998" s="367"/>
    </row>
    <row r="4999" spans="32:34" s="368" customFormat="1" ht="13.9" customHeight="1">
      <c r="AF4999" s="367"/>
      <c r="AH4999" s="367"/>
    </row>
    <row r="5000" spans="32:34" s="368" customFormat="1" ht="13.9" customHeight="1">
      <c r="AF5000" s="367"/>
      <c r="AH5000" s="367"/>
    </row>
    <row r="5001" spans="32:34" s="368" customFormat="1" ht="13.9" customHeight="1">
      <c r="AF5001" s="367"/>
      <c r="AH5001" s="367"/>
    </row>
    <row r="5002" spans="32:34" s="368" customFormat="1" ht="13.9" customHeight="1">
      <c r="AF5002" s="367"/>
      <c r="AH5002" s="367"/>
    </row>
    <row r="5003" spans="32:34" s="368" customFormat="1" ht="13.9" customHeight="1">
      <c r="AF5003" s="367"/>
      <c r="AH5003" s="367"/>
    </row>
    <row r="5004" spans="32:34" s="368" customFormat="1" ht="13.9" customHeight="1">
      <c r="AF5004" s="367"/>
      <c r="AH5004" s="367"/>
    </row>
    <row r="5005" spans="32:34" s="368" customFormat="1" ht="13.9" customHeight="1">
      <c r="AF5005" s="367"/>
      <c r="AH5005" s="367"/>
    </row>
    <row r="5006" spans="32:34" s="368" customFormat="1" ht="13.9" customHeight="1">
      <c r="AF5006" s="367"/>
      <c r="AH5006" s="367"/>
    </row>
    <row r="5007" spans="32:34" s="368" customFormat="1" ht="13.9" customHeight="1">
      <c r="AF5007" s="367"/>
      <c r="AH5007" s="367"/>
    </row>
    <row r="5008" spans="32:34" s="368" customFormat="1" ht="13.9" customHeight="1">
      <c r="AF5008" s="367"/>
      <c r="AH5008" s="367"/>
    </row>
    <row r="5009" spans="32:34" s="368" customFormat="1" ht="13.9" customHeight="1">
      <c r="AF5009" s="367"/>
      <c r="AH5009" s="367"/>
    </row>
    <row r="5010" spans="32:34" s="368" customFormat="1" ht="13.9" customHeight="1">
      <c r="AF5010" s="367"/>
      <c r="AH5010" s="367"/>
    </row>
    <row r="5011" spans="32:34" s="368" customFormat="1" ht="13.9" customHeight="1">
      <c r="AF5011" s="367"/>
      <c r="AH5011" s="367"/>
    </row>
    <row r="5012" spans="32:34" s="368" customFormat="1" ht="13.9" customHeight="1">
      <c r="AF5012" s="367"/>
      <c r="AH5012" s="367"/>
    </row>
    <row r="5013" spans="32:34" s="368" customFormat="1" ht="13.9" customHeight="1">
      <c r="AF5013" s="367"/>
      <c r="AH5013" s="367"/>
    </row>
    <row r="5014" spans="32:34" s="368" customFormat="1" ht="13.9" customHeight="1">
      <c r="AF5014" s="367"/>
      <c r="AH5014" s="367"/>
    </row>
    <row r="5015" spans="32:34" s="368" customFormat="1" ht="13.9" customHeight="1">
      <c r="AF5015" s="367"/>
      <c r="AH5015" s="367"/>
    </row>
    <row r="5016" spans="32:34" s="368" customFormat="1" ht="13.9" customHeight="1">
      <c r="AF5016" s="367"/>
      <c r="AH5016" s="367"/>
    </row>
    <row r="5017" spans="32:34" s="368" customFormat="1" ht="13.9" customHeight="1">
      <c r="AF5017" s="367"/>
      <c r="AH5017" s="367"/>
    </row>
    <row r="5018" spans="32:34" s="368" customFormat="1" ht="13.9" customHeight="1">
      <c r="AF5018" s="367"/>
      <c r="AH5018" s="367"/>
    </row>
    <row r="5019" spans="32:34" s="368" customFormat="1" ht="13.9" customHeight="1">
      <c r="AF5019" s="367"/>
      <c r="AH5019" s="367"/>
    </row>
    <row r="5020" spans="32:34" s="368" customFormat="1" ht="13.9" customHeight="1">
      <c r="AF5020" s="367"/>
      <c r="AH5020" s="367"/>
    </row>
    <row r="5021" spans="32:34" s="368" customFormat="1" ht="13.9" customHeight="1">
      <c r="AF5021" s="367"/>
      <c r="AH5021" s="367"/>
    </row>
    <row r="5022" spans="32:34" s="368" customFormat="1" ht="13.9" customHeight="1">
      <c r="AF5022" s="367"/>
      <c r="AH5022" s="367"/>
    </row>
    <row r="5023" spans="32:34" s="368" customFormat="1" ht="13.9" customHeight="1">
      <c r="AF5023" s="367"/>
      <c r="AH5023" s="367"/>
    </row>
    <row r="5024" spans="32:34" s="368" customFormat="1" ht="13.9" customHeight="1">
      <c r="AF5024" s="367"/>
      <c r="AH5024" s="367"/>
    </row>
    <row r="5025" spans="32:34" s="368" customFormat="1" ht="13.9" customHeight="1">
      <c r="AF5025" s="367"/>
      <c r="AH5025" s="367"/>
    </row>
    <row r="5026" spans="32:34" s="368" customFormat="1" ht="13.9" customHeight="1">
      <c r="AF5026" s="367"/>
      <c r="AH5026" s="367"/>
    </row>
    <row r="5027" spans="32:34" s="368" customFormat="1" ht="13.9" customHeight="1">
      <c r="AF5027" s="367"/>
      <c r="AH5027" s="367"/>
    </row>
    <row r="5028" spans="32:34" s="368" customFormat="1" ht="13.9" customHeight="1">
      <c r="AF5028" s="367"/>
      <c r="AH5028" s="367"/>
    </row>
    <row r="5029" spans="32:34" s="368" customFormat="1" ht="13.9" customHeight="1">
      <c r="AF5029" s="367"/>
      <c r="AH5029" s="367"/>
    </row>
    <row r="5030" spans="32:34" s="368" customFormat="1" ht="13.9" customHeight="1">
      <c r="AF5030" s="367"/>
      <c r="AH5030" s="367"/>
    </row>
    <row r="5031" spans="32:34" s="368" customFormat="1" ht="13.9" customHeight="1">
      <c r="AF5031" s="367"/>
      <c r="AH5031" s="367"/>
    </row>
    <row r="5032" spans="32:34" s="368" customFormat="1" ht="13.9" customHeight="1">
      <c r="AF5032" s="367"/>
      <c r="AH5032" s="367"/>
    </row>
    <row r="5033" spans="32:34" s="368" customFormat="1" ht="13.9" customHeight="1">
      <c r="AF5033" s="367"/>
      <c r="AH5033" s="367"/>
    </row>
    <row r="5034" spans="32:34" s="368" customFormat="1" ht="13.9" customHeight="1">
      <c r="AF5034" s="367"/>
      <c r="AH5034" s="367"/>
    </row>
    <row r="5035" spans="32:34" s="368" customFormat="1" ht="13.9" customHeight="1">
      <c r="AF5035" s="367"/>
      <c r="AH5035" s="367"/>
    </row>
    <row r="5036" spans="32:34" s="368" customFormat="1" ht="13.9" customHeight="1">
      <c r="AF5036" s="367"/>
      <c r="AH5036" s="367"/>
    </row>
    <row r="5037" spans="32:34" s="368" customFormat="1" ht="13.9" customHeight="1">
      <c r="AF5037" s="367"/>
      <c r="AH5037" s="367"/>
    </row>
    <row r="5038" spans="32:34" s="368" customFormat="1" ht="13.9" customHeight="1">
      <c r="AF5038" s="367"/>
      <c r="AH5038" s="367"/>
    </row>
    <row r="5039" spans="32:34" s="368" customFormat="1" ht="13.9" customHeight="1">
      <c r="AF5039" s="367"/>
      <c r="AH5039" s="367"/>
    </row>
    <row r="5040" spans="32:34" s="368" customFormat="1" ht="13.9" customHeight="1">
      <c r="AF5040" s="367"/>
      <c r="AH5040" s="367"/>
    </row>
    <row r="5041" spans="32:34" s="368" customFormat="1" ht="13.9" customHeight="1">
      <c r="AF5041" s="367"/>
      <c r="AH5041" s="367"/>
    </row>
    <row r="5042" spans="32:34" s="368" customFormat="1" ht="13.9" customHeight="1">
      <c r="AF5042" s="367"/>
      <c r="AH5042" s="367"/>
    </row>
    <row r="5043" spans="32:34" s="368" customFormat="1" ht="13.9" customHeight="1">
      <c r="AF5043" s="367"/>
      <c r="AH5043" s="367"/>
    </row>
    <row r="5044" spans="32:34" s="368" customFormat="1" ht="13.9" customHeight="1">
      <c r="AF5044" s="367"/>
      <c r="AH5044" s="367"/>
    </row>
    <row r="5045" spans="32:34" s="368" customFormat="1" ht="13.9" customHeight="1">
      <c r="AF5045" s="367"/>
      <c r="AH5045" s="367"/>
    </row>
    <row r="5046" spans="32:34" s="368" customFormat="1" ht="13.9" customHeight="1">
      <c r="AF5046" s="367"/>
      <c r="AH5046" s="367"/>
    </row>
    <row r="5047" spans="32:34" s="368" customFormat="1" ht="13.9" customHeight="1">
      <c r="AF5047" s="367"/>
      <c r="AH5047" s="367"/>
    </row>
    <row r="5048" spans="32:34" s="368" customFormat="1" ht="13.9" customHeight="1">
      <c r="AF5048" s="367"/>
      <c r="AH5048" s="367"/>
    </row>
    <row r="5049" spans="32:34" s="368" customFormat="1" ht="13.9" customHeight="1">
      <c r="AF5049" s="367"/>
      <c r="AH5049" s="367"/>
    </row>
    <row r="5050" spans="32:34" s="368" customFormat="1" ht="13.9" customHeight="1">
      <c r="AF5050" s="367"/>
      <c r="AH5050" s="367"/>
    </row>
    <row r="5051" spans="32:34" s="368" customFormat="1" ht="13.9" customHeight="1">
      <c r="AF5051" s="367"/>
      <c r="AH5051" s="367"/>
    </row>
    <row r="5052" spans="32:34" s="368" customFormat="1" ht="13.9" customHeight="1">
      <c r="AF5052" s="367"/>
      <c r="AH5052" s="367"/>
    </row>
    <row r="5053" spans="32:34" s="368" customFormat="1" ht="13.9" customHeight="1">
      <c r="AF5053" s="367"/>
      <c r="AH5053" s="367"/>
    </row>
    <row r="5054" spans="32:34" s="368" customFormat="1" ht="13.9" customHeight="1">
      <c r="AF5054" s="367"/>
      <c r="AH5054" s="367"/>
    </row>
    <row r="5055" spans="32:34" s="368" customFormat="1" ht="13.9" customHeight="1">
      <c r="AF5055" s="367"/>
      <c r="AH5055" s="367"/>
    </row>
    <row r="5056" spans="32:34" s="368" customFormat="1" ht="13.9" customHeight="1">
      <c r="AF5056" s="367"/>
      <c r="AH5056" s="367"/>
    </row>
    <row r="5057" spans="32:34" s="368" customFormat="1" ht="13.9" customHeight="1">
      <c r="AF5057" s="367"/>
      <c r="AH5057" s="367"/>
    </row>
    <row r="5058" spans="32:34" s="368" customFormat="1" ht="13.9" customHeight="1">
      <c r="AF5058" s="367"/>
      <c r="AH5058" s="367"/>
    </row>
    <row r="5059" spans="32:34" s="368" customFormat="1" ht="13.9" customHeight="1">
      <c r="AF5059" s="367"/>
      <c r="AH5059" s="367"/>
    </row>
    <row r="5060" spans="32:34" s="368" customFormat="1" ht="13.9" customHeight="1">
      <c r="AF5060" s="367"/>
      <c r="AH5060" s="367"/>
    </row>
    <row r="5061" spans="32:34" s="368" customFormat="1" ht="13.9" customHeight="1">
      <c r="AF5061" s="367"/>
      <c r="AH5061" s="367"/>
    </row>
    <row r="5062" spans="32:34" s="368" customFormat="1" ht="13.9" customHeight="1">
      <c r="AF5062" s="367"/>
      <c r="AH5062" s="367"/>
    </row>
    <row r="5063" spans="32:34" s="368" customFormat="1" ht="13.9" customHeight="1">
      <c r="AF5063" s="367"/>
      <c r="AH5063" s="367"/>
    </row>
    <row r="5064" spans="32:34" s="368" customFormat="1" ht="13.9" customHeight="1">
      <c r="AF5064" s="367"/>
      <c r="AH5064" s="367"/>
    </row>
    <row r="5065" spans="32:34" s="368" customFormat="1" ht="13.9" customHeight="1">
      <c r="AF5065" s="367"/>
      <c r="AH5065" s="367"/>
    </row>
    <row r="5066" spans="32:34" s="368" customFormat="1" ht="13.9" customHeight="1">
      <c r="AF5066" s="367"/>
      <c r="AH5066" s="367"/>
    </row>
    <row r="5067" spans="32:34" s="368" customFormat="1" ht="13.9" customHeight="1">
      <c r="AF5067" s="367"/>
      <c r="AH5067" s="367"/>
    </row>
    <row r="5068" spans="32:34" s="368" customFormat="1" ht="13.9" customHeight="1">
      <c r="AF5068" s="367"/>
      <c r="AH5068" s="367"/>
    </row>
    <row r="5069" spans="32:34" s="368" customFormat="1" ht="13.9" customHeight="1">
      <c r="AF5069" s="367"/>
      <c r="AH5069" s="367"/>
    </row>
    <row r="5070" spans="32:34" s="368" customFormat="1" ht="13.9" customHeight="1">
      <c r="AF5070" s="367"/>
      <c r="AH5070" s="367"/>
    </row>
    <row r="5071" spans="32:34" s="368" customFormat="1" ht="13.9" customHeight="1">
      <c r="AF5071" s="367"/>
      <c r="AH5071" s="367"/>
    </row>
    <row r="5072" spans="32:34" s="368" customFormat="1" ht="13.9" customHeight="1">
      <c r="AF5072" s="367"/>
      <c r="AH5072" s="367"/>
    </row>
    <row r="5073" spans="32:34" s="368" customFormat="1" ht="13.9" customHeight="1">
      <c r="AF5073" s="367"/>
      <c r="AH5073" s="367"/>
    </row>
    <row r="5074" spans="32:34" s="368" customFormat="1" ht="13.9" customHeight="1">
      <c r="AF5074" s="367"/>
      <c r="AH5074" s="367"/>
    </row>
    <row r="5075" spans="32:34" s="368" customFormat="1" ht="13.9" customHeight="1">
      <c r="AF5075" s="367"/>
      <c r="AH5075" s="367"/>
    </row>
    <row r="5076" spans="32:34" s="368" customFormat="1" ht="13.9" customHeight="1">
      <c r="AF5076" s="367"/>
      <c r="AH5076" s="367"/>
    </row>
    <row r="5077" spans="32:34" s="368" customFormat="1" ht="13.9" customHeight="1">
      <c r="AF5077" s="367"/>
      <c r="AH5077" s="367"/>
    </row>
    <row r="5078" spans="32:34" s="368" customFormat="1" ht="13.9" customHeight="1">
      <c r="AF5078" s="367"/>
      <c r="AH5078" s="367"/>
    </row>
    <row r="5079" spans="32:34" s="368" customFormat="1" ht="13.9" customHeight="1">
      <c r="AF5079" s="367"/>
      <c r="AH5079" s="367"/>
    </row>
    <row r="5080" spans="32:34" s="368" customFormat="1" ht="13.9" customHeight="1">
      <c r="AF5080" s="367"/>
      <c r="AH5080" s="367"/>
    </row>
    <row r="5081" spans="32:34" s="368" customFormat="1" ht="13.9" customHeight="1">
      <c r="AF5081" s="367"/>
      <c r="AH5081" s="367"/>
    </row>
    <row r="5082" spans="32:34" s="368" customFormat="1" ht="13.9" customHeight="1">
      <c r="AF5082" s="367"/>
      <c r="AH5082" s="367"/>
    </row>
    <row r="5083" spans="32:34" s="368" customFormat="1" ht="13.9" customHeight="1">
      <c r="AF5083" s="367"/>
      <c r="AH5083" s="367"/>
    </row>
    <row r="5084" spans="32:34" s="368" customFormat="1" ht="13.9" customHeight="1">
      <c r="AF5084" s="367"/>
      <c r="AH5084" s="367"/>
    </row>
    <row r="5085" spans="32:34" s="368" customFormat="1" ht="13.9" customHeight="1">
      <c r="AF5085" s="367"/>
      <c r="AH5085" s="367"/>
    </row>
    <row r="5086" spans="32:34" s="368" customFormat="1" ht="13.9" customHeight="1">
      <c r="AF5086" s="367"/>
      <c r="AH5086" s="367"/>
    </row>
    <row r="5087" spans="32:34" s="368" customFormat="1" ht="13.9" customHeight="1">
      <c r="AF5087" s="367"/>
      <c r="AH5087" s="367"/>
    </row>
    <row r="5088" spans="32:34" s="368" customFormat="1" ht="13.9" customHeight="1">
      <c r="AF5088" s="367"/>
      <c r="AH5088" s="367"/>
    </row>
    <row r="5089" spans="32:34" s="368" customFormat="1" ht="13.9" customHeight="1">
      <c r="AF5089" s="367"/>
      <c r="AH5089" s="367"/>
    </row>
    <row r="5090" spans="32:34" s="368" customFormat="1" ht="13.9" customHeight="1">
      <c r="AF5090" s="367"/>
      <c r="AH5090" s="367"/>
    </row>
    <row r="5091" spans="32:34" s="368" customFormat="1" ht="13.9" customHeight="1">
      <c r="AF5091" s="367"/>
      <c r="AH5091" s="367"/>
    </row>
    <row r="5092" spans="32:34" s="368" customFormat="1" ht="13.9" customHeight="1">
      <c r="AF5092" s="367"/>
      <c r="AH5092" s="367"/>
    </row>
    <row r="5093" spans="32:34" s="368" customFormat="1" ht="13.9" customHeight="1">
      <c r="AF5093" s="367"/>
      <c r="AH5093" s="367"/>
    </row>
    <row r="5094" spans="32:34" s="368" customFormat="1" ht="13.9" customHeight="1">
      <c r="AF5094" s="367"/>
      <c r="AH5094" s="367"/>
    </row>
    <row r="5095" spans="32:34" s="368" customFormat="1" ht="13.9" customHeight="1">
      <c r="AF5095" s="367"/>
      <c r="AH5095" s="367"/>
    </row>
    <row r="5096" spans="32:34" s="368" customFormat="1" ht="13.9" customHeight="1">
      <c r="AF5096" s="367"/>
      <c r="AH5096" s="367"/>
    </row>
    <row r="5097" spans="32:34" s="368" customFormat="1" ht="13.9" customHeight="1">
      <c r="AF5097" s="367"/>
      <c r="AH5097" s="367"/>
    </row>
    <row r="5098" spans="32:34" s="368" customFormat="1" ht="13.9" customHeight="1">
      <c r="AF5098" s="367"/>
      <c r="AH5098" s="367"/>
    </row>
    <row r="5099" spans="32:34" s="368" customFormat="1" ht="13.9" customHeight="1">
      <c r="AF5099" s="367"/>
      <c r="AH5099" s="367"/>
    </row>
    <row r="5100" spans="32:34" s="368" customFormat="1" ht="13.9" customHeight="1">
      <c r="AF5100" s="367"/>
      <c r="AH5100" s="367"/>
    </row>
    <row r="5101" spans="32:34" s="368" customFormat="1" ht="13.9" customHeight="1">
      <c r="AF5101" s="367"/>
      <c r="AH5101" s="367"/>
    </row>
    <row r="5102" spans="32:34" s="368" customFormat="1" ht="13.9" customHeight="1">
      <c r="AF5102" s="367"/>
      <c r="AH5102" s="367"/>
    </row>
    <row r="5103" spans="32:34" s="368" customFormat="1" ht="13.9" customHeight="1">
      <c r="AF5103" s="367"/>
      <c r="AH5103" s="367"/>
    </row>
    <row r="5104" spans="32:34" s="368" customFormat="1" ht="13.9" customHeight="1">
      <c r="AF5104" s="367"/>
      <c r="AH5104" s="367"/>
    </row>
    <row r="5105" spans="32:34" s="368" customFormat="1" ht="13.9" customHeight="1">
      <c r="AF5105" s="367"/>
      <c r="AH5105" s="367"/>
    </row>
    <row r="5106" spans="32:34" s="368" customFormat="1" ht="13.9" customHeight="1">
      <c r="AF5106" s="367"/>
      <c r="AH5106" s="367"/>
    </row>
    <row r="5107" spans="32:34" s="368" customFormat="1" ht="13.9" customHeight="1">
      <c r="AF5107" s="367"/>
      <c r="AH5107" s="367"/>
    </row>
    <row r="5108" spans="32:34" s="368" customFormat="1" ht="13.9" customHeight="1">
      <c r="AF5108" s="367"/>
      <c r="AH5108" s="367"/>
    </row>
    <row r="5109" spans="32:34" s="368" customFormat="1" ht="13.9" customHeight="1">
      <c r="AF5109" s="367"/>
      <c r="AH5109" s="367"/>
    </row>
    <row r="5110" spans="32:34" s="368" customFormat="1" ht="13.9" customHeight="1">
      <c r="AF5110" s="367"/>
      <c r="AH5110" s="367"/>
    </row>
    <row r="5111" spans="32:34" s="368" customFormat="1" ht="13.9" customHeight="1">
      <c r="AF5111" s="367"/>
      <c r="AH5111" s="367"/>
    </row>
    <row r="5112" spans="32:34" s="368" customFormat="1" ht="13.9" customHeight="1">
      <c r="AF5112" s="367"/>
      <c r="AH5112" s="367"/>
    </row>
    <row r="5113" spans="32:34" s="368" customFormat="1" ht="13.9" customHeight="1">
      <c r="AF5113" s="367"/>
      <c r="AH5113" s="367"/>
    </row>
    <row r="5114" spans="32:34" s="368" customFormat="1" ht="13.9" customHeight="1">
      <c r="AF5114" s="367"/>
      <c r="AH5114" s="367"/>
    </row>
    <row r="5115" spans="32:34" s="368" customFormat="1" ht="13.9" customHeight="1">
      <c r="AF5115" s="367"/>
      <c r="AH5115" s="367"/>
    </row>
    <row r="5116" spans="32:34" s="368" customFormat="1" ht="13.9" customHeight="1">
      <c r="AF5116" s="367"/>
      <c r="AH5116" s="367"/>
    </row>
    <row r="5117" spans="32:34" s="368" customFormat="1" ht="13.9" customHeight="1">
      <c r="AF5117" s="367"/>
      <c r="AH5117" s="367"/>
    </row>
    <row r="5118" spans="32:34" s="368" customFormat="1" ht="13.9" customHeight="1">
      <c r="AF5118" s="367"/>
      <c r="AH5118" s="367"/>
    </row>
    <row r="5119" spans="32:34" s="368" customFormat="1" ht="13.9" customHeight="1">
      <c r="AF5119" s="367"/>
      <c r="AH5119" s="367"/>
    </row>
    <row r="5120" spans="32:34" s="368" customFormat="1" ht="13.9" customHeight="1">
      <c r="AF5120" s="367"/>
      <c r="AH5120" s="367"/>
    </row>
    <row r="5121" spans="32:34" s="368" customFormat="1" ht="13.9" customHeight="1">
      <c r="AF5121" s="367"/>
      <c r="AH5121" s="367"/>
    </row>
    <row r="5122" spans="32:34" s="368" customFormat="1" ht="13.9" customHeight="1">
      <c r="AF5122" s="367"/>
      <c r="AH5122" s="367"/>
    </row>
    <row r="5123" spans="32:34" s="368" customFormat="1" ht="13.9" customHeight="1">
      <c r="AF5123" s="367"/>
      <c r="AH5123" s="367"/>
    </row>
    <row r="5124" spans="32:34" s="368" customFormat="1" ht="13.9" customHeight="1">
      <c r="AF5124" s="367"/>
      <c r="AH5124" s="367"/>
    </row>
    <row r="5125" spans="32:34" s="368" customFormat="1" ht="13.9" customHeight="1">
      <c r="AF5125" s="367"/>
      <c r="AH5125" s="367"/>
    </row>
    <row r="5126" spans="32:34" s="368" customFormat="1" ht="13.9" customHeight="1">
      <c r="AF5126" s="367"/>
      <c r="AH5126" s="367"/>
    </row>
    <row r="5127" spans="32:34" s="368" customFormat="1" ht="13.9" customHeight="1">
      <c r="AF5127" s="367"/>
      <c r="AH5127" s="367"/>
    </row>
    <row r="5128" spans="32:34" s="368" customFormat="1" ht="13.9" customHeight="1">
      <c r="AF5128" s="367"/>
      <c r="AH5128" s="367"/>
    </row>
    <row r="5129" spans="32:34" s="368" customFormat="1" ht="13.9" customHeight="1">
      <c r="AF5129" s="367"/>
      <c r="AH5129" s="367"/>
    </row>
    <row r="5130" spans="32:34" s="368" customFormat="1" ht="13.9" customHeight="1">
      <c r="AF5130" s="367"/>
      <c r="AH5130" s="367"/>
    </row>
    <row r="5131" spans="32:34" s="368" customFormat="1" ht="13.9" customHeight="1">
      <c r="AF5131" s="367"/>
      <c r="AH5131" s="367"/>
    </row>
    <row r="5132" spans="32:34" s="368" customFormat="1" ht="13.9" customHeight="1">
      <c r="AF5132" s="367"/>
      <c r="AH5132" s="367"/>
    </row>
    <row r="5133" spans="32:34" s="368" customFormat="1" ht="13.9" customHeight="1">
      <c r="AF5133" s="367"/>
      <c r="AH5133" s="367"/>
    </row>
    <row r="5134" spans="32:34" s="368" customFormat="1" ht="13.9" customHeight="1">
      <c r="AF5134" s="367"/>
      <c r="AH5134" s="367"/>
    </row>
    <row r="5135" spans="32:34" s="368" customFormat="1" ht="13.9" customHeight="1">
      <c r="AF5135" s="367"/>
      <c r="AH5135" s="367"/>
    </row>
    <row r="5136" spans="32:34" s="368" customFormat="1" ht="13.9" customHeight="1">
      <c r="AF5136" s="367"/>
      <c r="AH5136" s="367"/>
    </row>
    <row r="5137" spans="32:34" s="368" customFormat="1" ht="13.9" customHeight="1">
      <c r="AF5137" s="367"/>
      <c r="AH5137" s="367"/>
    </row>
    <row r="5138" spans="32:34" s="368" customFormat="1" ht="13.9" customHeight="1">
      <c r="AF5138" s="367"/>
      <c r="AH5138" s="367"/>
    </row>
    <row r="5139" spans="32:34" s="368" customFormat="1" ht="13.9" customHeight="1">
      <c r="AF5139" s="367"/>
      <c r="AH5139" s="367"/>
    </row>
    <row r="5140" spans="32:34" s="368" customFormat="1" ht="13.9" customHeight="1">
      <c r="AF5140" s="367"/>
      <c r="AH5140" s="367"/>
    </row>
    <row r="5141" spans="32:34" s="368" customFormat="1" ht="13.9" customHeight="1">
      <c r="AF5141" s="367"/>
      <c r="AH5141" s="367"/>
    </row>
    <row r="5142" spans="32:34" s="368" customFormat="1" ht="13.9" customHeight="1">
      <c r="AF5142" s="367"/>
      <c r="AH5142" s="367"/>
    </row>
    <row r="5143" spans="32:34" s="368" customFormat="1" ht="13.9" customHeight="1">
      <c r="AF5143" s="367"/>
      <c r="AH5143" s="367"/>
    </row>
    <row r="5144" spans="32:34" s="368" customFormat="1" ht="13.9" customHeight="1">
      <c r="AF5144" s="367"/>
      <c r="AH5144" s="367"/>
    </row>
    <row r="5145" spans="32:34" s="368" customFormat="1" ht="13.9" customHeight="1">
      <c r="AF5145" s="367"/>
      <c r="AH5145" s="367"/>
    </row>
    <row r="5146" spans="32:34" s="368" customFormat="1" ht="13.9" customHeight="1">
      <c r="AF5146" s="367"/>
      <c r="AH5146" s="367"/>
    </row>
    <row r="5147" spans="32:34" s="368" customFormat="1" ht="13.9" customHeight="1">
      <c r="AF5147" s="367"/>
      <c r="AH5147" s="367"/>
    </row>
    <row r="5148" spans="32:34" s="368" customFormat="1" ht="13.9" customHeight="1">
      <c r="AF5148" s="367"/>
      <c r="AH5148" s="367"/>
    </row>
    <row r="5149" spans="32:34" s="368" customFormat="1" ht="13.9" customHeight="1">
      <c r="AF5149" s="367"/>
      <c r="AH5149" s="367"/>
    </row>
    <row r="5150" spans="32:34" s="368" customFormat="1" ht="13.9" customHeight="1">
      <c r="AF5150" s="367"/>
      <c r="AH5150" s="367"/>
    </row>
    <row r="5151" spans="32:34" s="368" customFormat="1" ht="13.9" customHeight="1">
      <c r="AF5151" s="367"/>
      <c r="AH5151" s="367"/>
    </row>
    <row r="5152" spans="32:34" s="368" customFormat="1" ht="13.9" customHeight="1">
      <c r="AF5152" s="367"/>
      <c r="AH5152" s="367"/>
    </row>
    <row r="5153" spans="32:34" s="368" customFormat="1" ht="13.9" customHeight="1">
      <c r="AF5153" s="367"/>
      <c r="AH5153" s="367"/>
    </row>
    <row r="5154" spans="32:34" s="368" customFormat="1" ht="13.9" customHeight="1">
      <c r="AF5154" s="367"/>
      <c r="AH5154" s="367"/>
    </row>
    <row r="5155" spans="32:34" s="368" customFormat="1" ht="13.9" customHeight="1">
      <c r="AF5155" s="367"/>
      <c r="AH5155" s="367"/>
    </row>
    <row r="5156" spans="32:34" s="368" customFormat="1" ht="13.9" customHeight="1">
      <c r="AF5156" s="367"/>
      <c r="AH5156" s="367"/>
    </row>
    <row r="5157" spans="32:34" s="368" customFormat="1" ht="13.9" customHeight="1">
      <c r="AF5157" s="367"/>
      <c r="AH5157" s="367"/>
    </row>
    <row r="5158" spans="32:34" s="368" customFormat="1" ht="13.9" customHeight="1">
      <c r="AF5158" s="367"/>
      <c r="AH5158" s="367"/>
    </row>
    <row r="5159" spans="32:34" s="368" customFormat="1" ht="13.9" customHeight="1">
      <c r="AF5159" s="367"/>
      <c r="AH5159" s="367"/>
    </row>
    <row r="5160" spans="32:34" s="368" customFormat="1" ht="13.9" customHeight="1">
      <c r="AF5160" s="367"/>
      <c r="AH5160" s="367"/>
    </row>
    <row r="5161" spans="32:34" s="368" customFormat="1" ht="13.9" customHeight="1">
      <c r="AF5161" s="367"/>
      <c r="AH5161" s="367"/>
    </row>
    <row r="5162" spans="32:34" s="368" customFormat="1" ht="13.9" customHeight="1">
      <c r="AF5162" s="367"/>
      <c r="AH5162" s="367"/>
    </row>
    <row r="5163" spans="32:34" s="368" customFormat="1" ht="13.9" customHeight="1">
      <c r="AF5163" s="367"/>
      <c r="AH5163" s="367"/>
    </row>
    <row r="5164" spans="32:34" s="368" customFormat="1" ht="13.9" customHeight="1">
      <c r="AF5164" s="367"/>
      <c r="AH5164" s="367"/>
    </row>
    <row r="5165" spans="32:34" s="368" customFormat="1" ht="13.9" customHeight="1">
      <c r="AF5165" s="367"/>
      <c r="AH5165" s="367"/>
    </row>
    <row r="5166" spans="32:34" s="368" customFormat="1" ht="13.9" customHeight="1">
      <c r="AF5166" s="367"/>
      <c r="AH5166" s="367"/>
    </row>
    <row r="5167" spans="32:34" s="368" customFormat="1" ht="13.9" customHeight="1">
      <c r="AF5167" s="367"/>
      <c r="AH5167" s="367"/>
    </row>
    <row r="5168" spans="32:34" s="368" customFormat="1" ht="13.9" customHeight="1">
      <c r="AF5168" s="367"/>
      <c r="AH5168" s="367"/>
    </row>
    <row r="5169" spans="32:34" s="368" customFormat="1" ht="13.9" customHeight="1">
      <c r="AF5169" s="367"/>
      <c r="AH5169" s="367"/>
    </row>
    <row r="5170" spans="32:34" s="368" customFormat="1" ht="13.9" customHeight="1">
      <c r="AF5170" s="367"/>
      <c r="AH5170" s="367"/>
    </row>
    <row r="5171" spans="32:34" s="368" customFormat="1" ht="13.9" customHeight="1">
      <c r="AF5171" s="367"/>
      <c r="AH5171" s="367"/>
    </row>
    <row r="5172" spans="32:34" s="368" customFormat="1" ht="13.9" customHeight="1">
      <c r="AF5172" s="367"/>
      <c r="AH5172" s="367"/>
    </row>
    <row r="5173" spans="32:34" s="368" customFormat="1" ht="13.9" customHeight="1">
      <c r="AF5173" s="367"/>
      <c r="AH5173" s="367"/>
    </row>
    <row r="5174" spans="32:34" s="368" customFormat="1" ht="13.9" customHeight="1">
      <c r="AF5174" s="367"/>
      <c r="AH5174" s="367"/>
    </row>
    <row r="5175" spans="32:34" s="368" customFormat="1" ht="13.9" customHeight="1">
      <c r="AF5175" s="367"/>
      <c r="AH5175" s="367"/>
    </row>
    <row r="5176" spans="32:34" s="368" customFormat="1" ht="13.9" customHeight="1">
      <c r="AF5176" s="367"/>
      <c r="AH5176" s="367"/>
    </row>
    <row r="5177" spans="32:34" s="368" customFormat="1" ht="13.9" customHeight="1">
      <c r="AF5177" s="367"/>
      <c r="AH5177" s="367"/>
    </row>
    <row r="5178" spans="32:34" s="368" customFormat="1" ht="13.9" customHeight="1">
      <c r="AF5178" s="367"/>
      <c r="AH5178" s="367"/>
    </row>
    <row r="5179" spans="32:34" s="368" customFormat="1" ht="13.9" customHeight="1">
      <c r="AF5179" s="367"/>
      <c r="AH5179" s="367"/>
    </row>
    <row r="5180" spans="32:34" s="368" customFormat="1" ht="13.9" customHeight="1">
      <c r="AF5180" s="367"/>
      <c r="AH5180" s="367"/>
    </row>
    <row r="5181" spans="32:34" s="368" customFormat="1" ht="13.9" customHeight="1">
      <c r="AF5181" s="367"/>
      <c r="AH5181" s="367"/>
    </row>
    <row r="5182" spans="32:34" s="368" customFormat="1" ht="13.9" customHeight="1">
      <c r="AF5182" s="367"/>
      <c r="AH5182" s="367"/>
    </row>
    <row r="5183" spans="32:34" s="368" customFormat="1" ht="13.9" customHeight="1">
      <c r="AF5183" s="367"/>
      <c r="AH5183" s="367"/>
    </row>
    <row r="5184" spans="32:34" s="368" customFormat="1" ht="13.9" customHeight="1">
      <c r="AF5184" s="367"/>
      <c r="AH5184" s="367"/>
    </row>
    <row r="5185" spans="32:34" s="368" customFormat="1" ht="13.9" customHeight="1">
      <c r="AF5185" s="367"/>
      <c r="AH5185" s="367"/>
    </row>
    <row r="5186" spans="32:34" s="368" customFormat="1" ht="13.9" customHeight="1">
      <c r="AF5186" s="367"/>
      <c r="AH5186" s="367"/>
    </row>
    <row r="5187" spans="32:34" s="368" customFormat="1" ht="13.9" customHeight="1">
      <c r="AF5187" s="367"/>
      <c r="AH5187" s="367"/>
    </row>
    <row r="5188" spans="32:34" s="368" customFormat="1" ht="13.9" customHeight="1">
      <c r="AF5188" s="367"/>
      <c r="AH5188" s="367"/>
    </row>
    <row r="5189" spans="32:34" s="368" customFormat="1" ht="13.9" customHeight="1">
      <c r="AF5189" s="367"/>
      <c r="AH5189" s="367"/>
    </row>
    <row r="5190" spans="32:34" s="368" customFormat="1" ht="13.9" customHeight="1">
      <c r="AF5190" s="367"/>
      <c r="AH5190" s="367"/>
    </row>
    <row r="5191" spans="32:34" s="368" customFormat="1" ht="13.9" customHeight="1">
      <c r="AF5191" s="367"/>
      <c r="AH5191" s="367"/>
    </row>
    <row r="5192" spans="32:34" s="368" customFormat="1" ht="13.9" customHeight="1">
      <c r="AF5192" s="367"/>
      <c r="AH5192" s="367"/>
    </row>
    <row r="5193" spans="32:34" s="368" customFormat="1" ht="13.9" customHeight="1">
      <c r="AF5193" s="367"/>
      <c r="AH5193" s="367"/>
    </row>
    <row r="5194" spans="32:34" s="368" customFormat="1" ht="13.9" customHeight="1">
      <c r="AF5194" s="367"/>
      <c r="AH5194" s="367"/>
    </row>
    <row r="5195" spans="32:34" s="368" customFormat="1" ht="13.9" customHeight="1">
      <c r="AF5195" s="367"/>
      <c r="AH5195" s="367"/>
    </row>
    <row r="5196" spans="32:34" s="368" customFormat="1" ht="13.9" customHeight="1">
      <c r="AF5196" s="367"/>
      <c r="AH5196" s="367"/>
    </row>
    <row r="5197" spans="32:34" s="368" customFormat="1" ht="13.9" customHeight="1">
      <c r="AF5197" s="367"/>
      <c r="AH5197" s="367"/>
    </row>
    <row r="5198" spans="32:34" s="368" customFormat="1" ht="13.9" customHeight="1">
      <c r="AF5198" s="367"/>
      <c r="AH5198" s="367"/>
    </row>
    <row r="5199" spans="32:34" s="368" customFormat="1" ht="13.9" customHeight="1">
      <c r="AF5199" s="367"/>
      <c r="AH5199" s="367"/>
    </row>
    <row r="5200" spans="32:34" s="368" customFormat="1" ht="13.9" customHeight="1">
      <c r="AF5200" s="367"/>
      <c r="AH5200" s="367"/>
    </row>
    <row r="5201" spans="32:34" s="368" customFormat="1" ht="13.9" customHeight="1">
      <c r="AF5201" s="367"/>
      <c r="AH5201" s="367"/>
    </row>
    <row r="5202" spans="32:34" s="368" customFormat="1" ht="13.9" customHeight="1">
      <c r="AF5202" s="367"/>
      <c r="AH5202" s="367"/>
    </row>
    <row r="5203" spans="32:34" s="368" customFormat="1" ht="13.9" customHeight="1">
      <c r="AF5203" s="367"/>
      <c r="AH5203" s="367"/>
    </row>
    <row r="5204" spans="32:34" s="368" customFormat="1" ht="13.9" customHeight="1">
      <c r="AF5204" s="367"/>
      <c r="AH5204" s="367"/>
    </row>
    <row r="5205" spans="32:34" s="368" customFormat="1" ht="13.9" customHeight="1">
      <c r="AF5205" s="367"/>
      <c r="AH5205" s="367"/>
    </row>
    <row r="5206" spans="32:34" s="368" customFormat="1" ht="13.9" customHeight="1">
      <c r="AF5206" s="367"/>
      <c r="AH5206" s="367"/>
    </row>
    <row r="5207" spans="32:34" s="368" customFormat="1" ht="13.9" customHeight="1">
      <c r="AF5207" s="367"/>
      <c r="AH5207" s="367"/>
    </row>
    <row r="5208" spans="32:34" s="368" customFormat="1" ht="13.9" customHeight="1">
      <c r="AF5208" s="367"/>
      <c r="AH5208" s="367"/>
    </row>
    <row r="5209" spans="32:34" s="368" customFormat="1" ht="13.9" customHeight="1">
      <c r="AF5209" s="367"/>
      <c r="AH5209" s="367"/>
    </row>
    <row r="5210" spans="32:34" s="368" customFormat="1" ht="13.9" customHeight="1">
      <c r="AF5210" s="367"/>
      <c r="AH5210" s="367"/>
    </row>
    <row r="5211" spans="32:34" s="368" customFormat="1" ht="13.9" customHeight="1">
      <c r="AF5211" s="367"/>
      <c r="AH5211" s="367"/>
    </row>
    <row r="5212" spans="32:34" s="368" customFormat="1" ht="13.9" customHeight="1">
      <c r="AF5212" s="367"/>
      <c r="AH5212" s="367"/>
    </row>
    <row r="5213" spans="32:34" s="368" customFormat="1" ht="13.9" customHeight="1">
      <c r="AF5213" s="367"/>
      <c r="AH5213" s="367"/>
    </row>
    <row r="5214" spans="32:34" s="368" customFormat="1" ht="13.9" customHeight="1">
      <c r="AF5214" s="367"/>
      <c r="AH5214" s="367"/>
    </row>
    <row r="5215" spans="32:34" s="368" customFormat="1" ht="13.9" customHeight="1">
      <c r="AF5215" s="367"/>
      <c r="AH5215" s="367"/>
    </row>
    <row r="5216" spans="32:34" s="368" customFormat="1" ht="13.9" customHeight="1">
      <c r="AF5216" s="367"/>
      <c r="AH5216" s="367"/>
    </row>
    <row r="5217" spans="32:34" s="368" customFormat="1" ht="13.9" customHeight="1">
      <c r="AF5217" s="367"/>
      <c r="AH5217" s="367"/>
    </row>
    <row r="5218" spans="32:34" s="368" customFormat="1" ht="13.9" customHeight="1">
      <c r="AF5218" s="367"/>
      <c r="AH5218" s="367"/>
    </row>
    <row r="5219" spans="32:34" s="368" customFormat="1" ht="13.9" customHeight="1">
      <c r="AF5219" s="367"/>
      <c r="AH5219" s="367"/>
    </row>
    <row r="5220" spans="32:34" s="368" customFormat="1" ht="13.9" customHeight="1">
      <c r="AF5220" s="367"/>
      <c r="AH5220" s="367"/>
    </row>
    <row r="5221" spans="32:34" s="368" customFormat="1" ht="13.9" customHeight="1">
      <c r="AF5221" s="367"/>
      <c r="AH5221" s="367"/>
    </row>
    <row r="5222" spans="32:34" s="368" customFormat="1" ht="13.9" customHeight="1">
      <c r="AF5222" s="367"/>
      <c r="AH5222" s="367"/>
    </row>
    <row r="5223" spans="32:34" s="368" customFormat="1" ht="13.9" customHeight="1">
      <c r="AF5223" s="367"/>
      <c r="AH5223" s="367"/>
    </row>
    <row r="5224" spans="32:34" s="368" customFormat="1" ht="13.9" customHeight="1">
      <c r="AF5224" s="367"/>
      <c r="AH5224" s="367"/>
    </row>
    <row r="5225" spans="32:34" s="368" customFormat="1" ht="13.9" customHeight="1">
      <c r="AF5225" s="367"/>
      <c r="AH5225" s="367"/>
    </row>
    <row r="5226" spans="32:34" s="368" customFormat="1" ht="13.9" customHeight="1">
      <c r="AF5226" s="367"/>
      <c r="AH5226" s="367"/>
    </row>
    <row r="5227" spans="32:34" s="368" customFormat="1" ht="13.9" customHeight="1">
      <c r="AF5227" s="367"/>
      <c r="AH5227" s="367"/>
    </row>
    <row r="5228" spans="32:34" s="368" customFormat="1" ht="13.9" customHeight="1">
      <c r="AF5228" s="367"/>
      <c r="AH5228" s="367"/>
    </row>
    <row r="5229" spans="32:34" s="368" customFormat="1" ht="13.9" customHeight="1">
      <c r="AF5229" s="367"/>
      <c r="AH5229" s="367"/>
    </row>
    <row r="5230" spans="32:34" s="368" customFormat="1" ht="13.9" customHeight="1">
      <c r="AF5230" s="367"/>
      <c r="AH5230" s="367"/>
    </row>
    <row r="5231" spans="32:34" s="368" customFormat="1" ht="13.9" customHeight="1">
      <c r="AF5231" s="367"/>
      <c r="AH5231" s="367"/>
    </row>
    <row r="5232" spans="32:34" s="368" customFormat="1" ht="13.9" customHeight="1">
      <c r="AF5232" s="367"/>
      <c r="AH5232" s="367"/>
    </row>
    <row r="5233" spans="32:34" s="368" customFormat="1" ht="13.9" customHeight="1">
      <c r="AF5233" s="367"/>
      <c r="AH5233" s="367"/>
    </row>
    <row r="5234" spans="32:34" s="368" customFormat="1" ht="13.9" customHeight="1">
      <c r="AF5234" s="367"/>
      <c r="AH5234" s="367"/>
    </row>
    <row r="5235" spans="32:34" s="368" customFormat="1" ht="13.9" customHeight="1">
      <c r="AF5235" s="367"/>
      <c r="AH5235" s="367"/>
    </row>
    <row r="5236" spans="32:34" s="368" customFormat="1" ht="13.9" customHeight="1">
      <c r="AF5236" s="367"/>
      <c r="AH5236" s="367"/>
    </row>
    <row r="5237" spans="32:34" s="368" customFormat="1" ht="13.9" customHeight="1">
      <c r="AF5237" s="367"/>
      <c r="AH5237" s="367"/>
    </row>
    <row r="5238" spans="32:34" s="368" customFormat="1" ht="13.9" customHeight="1">
      <c r="AF5238" s="367"/>
      <c r="AH5238" s="367"/>
    </row>
    <row r="5239" spans="32:34" s="368" customFormat="1" ht="13.9" customHeight="1">
      <c r="AF5239" s="367"/>
      <c r="AH5239" s="367"/>
    </row>
    <row r="5240" spans="32:34" s="368" customFormat="1" ht="13.9" customHeight="1">
      <c r="AF5240" s="367"/>
      <c r="AH5240" s="367"/>
    </row>
    <row r="5241" spans="32:34" s="368" customFormat="1" ht="13.9" customHeight="1">
      <c r="AF5241" s="367"/>
      <c r="AH5241" s="367"/>
    </row>
    <row r="5242" spans="32:34" s="368" customFormat="1" ht="13.9" customHeight="1">
      <c r="AF5242" s="367"/>
      <c r="AH5242" s="367"/>
    </row>
    <row r="5243" spans="32:34" s="368" customFormat="1" ht="13.9" customHeight="1">
      <c r="AF5243" s="367"/>
      <c r="AH5243" s="367"/>
    </row>
    <row r="5244" spans="32:34" s="368" customFormat="1" ht="13.9" customHeight="1">
      <c r="AF5244" s="367"/>
      <c r="AH5244" s="367"/>
    </row>
    <row r="5245" spans="32:34" s="368" customFormat="1" ht="13.9" customHeight="1">
      <c r="AF5245" s="367"/>
      <c r="AH5245" s="367"/>
    </row>
    <row r="5246" spans="32:34" s="368" customFormat="1" ht="13.9" customHeight="1">
      <c r="AF5246" s="367"/>
      <c r="AH5246" s="367"/>
    </row>
    <row r="5247" spans="32:34" s="368" customFormat="1" ht="13.9" customHeight="1">
      <c r="AF5247" s="367"/>
      <c r="AH5247" s="367"/>
    </row>
    <row r="5248" spans="32:34" s="368" customFormat="1" ht="13.9" customHeight="1">
      <c r="AF5248" s="367"/>
      <c r="AH5248" s="367"/>
    </row>
    <row r="5249" spans="32:34" s="368" customFormat="1" ht="13.9" customHeight="1">
      <c r="AF5249" s="367"/>
      <c r="AH5249" s="367"/>
    </row>
    <row r="5250" spans="32:34" s="368" customFormat="1" ht="13.9" customHeight="1">
      <c r="AF5250" s="367"/>
      <c r="AH5250" s="367"/>
    </row>
    <row r="5251" spans="32:34" s="368" customFormat="1" ht="13.9" customHeight="1">
      <c r="AF5251" s="367"/>
      <c r="AH5251" s="367"/>
    </row>
    <row r="5252" spans="32:34" s="368" customFormat="1" ht="13.9" customHeight="1">
      <c r="AF5252" s="367"/>
      <c r="AH5252" s="367"/>
    </row>
    <row r="5253" spans="32:34" s="368" customFormat="1" ht="13.9" customHeight="1">
      <c r="AF5253" s="367"/>
      <c r="AH5253" s="367"/>
    </row>
    <row r="5254" spans="32:34" s="368" customFormat="1" ht="13.9" customHeight="1">
      <c r="AF5254" s="367"/>
      <c r="AH5254" s="367"/>
    </row>
    <row r="5255" spans="32:34" s="368" customFormat="1" ht="13.9" customHeight="1">
      <c r="AF5255" s="367"/>
      <c r="AH5255" s="367"/>
    </row>
    <row r="5256" spans="32:34" s="368" customFormat="1" ht="13.9" customHeight="1">
      <c r="AF5256" s="367"/>
      <c r="AH5256" s="367"/>
    </row>
    <row r="5257" spans="32:34" s="368" customFormat="1" ht="13.9" customHeight="1">
      <c r="AF5257" s="367"/>
      <c r="AH5257" s="367"/>
    </row>
    <row r="5258" spans="32:34" s="368" customFormat="1" ht="13.9" customHeight="1">
      <c r="AF5258" s="367"/>
      <c r="AH5258" s="367"/>
    </row>
    <row r="5259" spans="32:34" s="368" customFormat="1" ht="13.9" customHeight="1">
      <c r="AF5259" s="367"/>
      <c r="AH5259" s="367"/>
    </row>
    <row r="5260" spans="32:34" s="368" customFormat="1" ht="13.9" customHeight="1">
      <c r="AF5260" s="367"/>
      <c r="AH5260" s="367"/>
    </row>
    <row r="5261" spans="32:34" s="368" customFormat="1" ht="13.9" customHeight="1">
      <c r="AF5261" s="367"/>
      <c r="AH5261" s="367"/>
    </row>
    <row r="5262" spans="32:34" s="368" customFormat="1" ht="13.9" customHeight="1">
      <c r="AF5262" s="367"/>
      <c r="AH5262" s="367"/>
    </row>
    <row r="5263" spans="32:34" s="368" customFormat="1" ht="13.9" customHeight="1">
      <c r="AF5263" s="367"/>
      <c r="AH5263" s="367"/>
    </row>
    <row r="5264" spans="32:34" s="368" customFormat="1" ht="13.9" customHeight="1">
      <c r="AF5264" s="367"/>
      <c r="AH5264" s="367"/>
    </row>
    <row r="5265" spans="32:34" s="368" customFormat="1" ht="13.9" customHeight="1">
      <c r="AF5265" s="367"/>
      <c r="AH5265" s="367"/>
    </row>
    <row r="5266" spans="32:34" s="368" customFormat="1" ht="13.9" customHeight="1">
      <c r="AF5266" s="367"/>
      <c r="AH5266" s="367"/>
    </row>
    <row r="5267" spans="32:34" s="368" customFormat="1" ht="13.9" customHeight="1">
      <c r="AF5267" s="367"/>
      <c r="AH5267" s="367"/>
    </row>
    <row r="5268" spans="32:34" s="368" customFormat="1" ht="13.9" customHeight="1">
      <c r="AF5268" s="367"/>
      <c r="AH5268" s="367"/>
    </row>
    <row r="5269" spans="32:34" s="368" customFormat="1" ht="13.9" customHeight="1">
      <c r="AF5269" s="367"/>
      <c r="AH5269" s="367"/>
    </row>
    <row r="5270" spans="32:34" s="368" customFormat="1" ht="13.9" customHeight="1">
      <c r="AF5270" s="367"/>
      <c r="AH5270" s="367"/>
    </row>
    <row r="5271" spans="32:34" s="368" customFormat="1" ht="13.9" customHeight="1">
      <c r="AF5271" s="367"/>
      <c r="AH5271" s="367"/>
    </row>
    <row r="5272" spans="32:34" s="368" customFormat="1" ht="13.9" customHeight="1">
      <c r="AF5272" s="367"/>
      <c r="AH5272" s="367"/>
    </row>
    <row r="5273" spans="32:34" s="368" customFormat="1" ht="13.9" customHeight="1">
      <c r="AF5273" s="367"/>
      <c r="AH5273" s="367"/>
    </row>
    <row r="5274" spans="32:34" s="368" customFormat="1" ht="13.9" customHeight="1">
      <c r="AF5274" s="367"/>
      <c r="AH5274" s="367"/>
    </row>
    <row r="5275" spans="32:34" s="368" customFormat="1" ht="13.9" customHeight="1">
      <c r="AF5275" s="367"/>
      <c r="AH5275" s="367"/>
    </row>
    <row r="5276" spans="32:34" s="368" customFormat="1" ht="13.9" customHeight="1">
      <c r="AF5276" s="367"/>
      <c r="AH5276" s="367"/>
    </row>
    <row r="5277" spans="32:34" s="368" customFormat="1" ht="13.9" customHeight="1">
      <c r="AF5277" s="367"/>
      <c r="AH5277" s="367"/>
    </row>
    <row r="5278" spans="32:34" s="368" customFormat="1" ht="13.9" customHeight="1">
      <c r="AF5278" s="367"/>
      <c r="AH5278" s="367"/>
    </row>
    <row r="5279" spans="32:34" s="368" customFormat="1" ht="13.9" customHeight="1">
      <c r="AF5279" s="367"/>
      <c r="AH5279" s="367"/>
    </row>
    <row r="5280" spans="32:34" s="368" customFormat="1" ht="13.9" customHeight="1">
      <c r="AF5280" s="367"/>
      <c r="AH5280" s="367"/>
    </row>
    <row r="5281" spans="32:34" s="368" customFormat="1" ht="13.9" customHeight="1">
      <c r="AF5281" s="367"/>
      <c r="AH5281" s="367"/>
    </row>
    <row r="5282" spans="32:34" s="368" customFormat="1" ht="13.9" customHeight="1">
      <c r="AF5282" s="367"/>
      <c r="AH5282" s="367"/>
    </row>
    <row r="5283" spans="32:34" s="368" customFormat="1" ht="13.9" customHeight="1">
      <c r="AF5283" s="367"/>
      <c r="AH5283" s="367"/>
    </row>
    <row r="5284" spans="32:34" s="368" customFormat="1" ht="13.9" customHeight="1">
      <c r="AF5284" s="367"/>
      <c r="AH5284" s="367"/>
    </row>
    <row r="5285" spans="32:34" s="368" customFormat="1" ht="13.9" customHeight="1">
      <c r="AF5285" s="367"/>
      <c r="AH5285" s="367"/>
    </row>
    <row r="5286" spans="32:34" s="368" customFormat="1" ht="13.9" customHeight="1">
      <c r="AF5286" s="367"/>
      <c r="AH5286" s="367"/>
    </row>
    <row r="5287" spans="32:34" s="368" customFormat="1" ht="13.9" customHeight="1">
      <c r="AF5287" s="367"/>
      <c r="AH5287" s="367"/>
    </row>
    <row r="5288" spans="32:34" s="368" customFormat="1" ht="13.9" customHeight="1">
      <c r="AF5288" s="367"/>
      <c r="AH5288" s="367"/>
    </row>
    <row r="5289" spans="32:34" s="368" customFormat="1" ht="13.9" customHeight="1">
      <c r="AF5289" s="367"/>
      <c r="AH5289" s="367"/>
    </row>
    <row r="5290" spans="32:34" s="368" customFormat="1" ht="13.9" customHeight="1">
      <c r="AF5290" s="367"/>
      <c r="AH5290" s="367"/>
    </row>
    <row r="5291" spans="32:34" s="368" customFormat="1" ht="13.9" customHeight="1">
      <c r="AF5291" s="367"/>
      <c r="AH5291" s="367"/>
    </row>
    <row r="5292" spans="32:34" s="368" customFormat="1" ht="13.9" customHeight="1">
      <c r="AF5292" s="367"/>
      <c r="AH5292" s="367"/>
    </row>
    <row r="5293" spans="32:34" s="368" customFormat="1" ht="13.9" customHeight="1">
      <c r="AF5293" s="367"/>
      <c r="AH5293" s="367"/>
    </row>
    <row r="5294" spans="32:34" s="368" customFormat="1" ht="13.9" customHeight="1">
      <c r="AF5294" s="367"/>
      <c r="AH5294" s="367"/>
    </row>
    <row r="5295" spans="32:34" s="368" customFormat="1" ht="13.9" customHeight="1">
      <c r="AF5295" s="367"/>
      <c r="AH5295" s="367"/>
    </row>
    <row r="5296" spans="32:34" s="368" customFormat="1" ht="13.9" customHeight="1">
      <c r="AF5296" s="367"/>
      <c r="AH5296" s="367"/>
    </row>
    <row r="5297" spans="32:34" s="368" customFormat="1" ht="13.9" customHeight="1">
      <c r="AF5297" s="367"/>
      <c r="AH5297" s="367"/>
    </row>
    <row r="5298" spans="32:34" s="368" customFormat="1" ht="13.9" customHeight="1">
      <c r="AF5298" s="367"/>
      <c r="AH5298" s="367"/>
    </row>
    <row r="5299" spans="32:34" s="368" customFormat="1" ht="13.9" customHeight="1">
      <c r="AF5299" s="367"/>
      <c r="AH5299" s="367"/>
    </row>
    <row r="5300" spans="32:34" s="368" customFormat="1" ht="13.9" customHeight="1">
      <c r="AF5300" s="367"/>
      <c r="AH5300" s="367"/>
    </row>
    <row r="5301" spans="32:34" s="368" customFormat="1" ht="13.9" customHeight="1">
      <c r="AF5301" s="367"/>
      <c r="AH5301" s="367"/>
    </row>
    <row r="5302" spans="32:34" s="368" customFormat="1" ht="13.9" customHeight="1">
      <c r="AF5302" s="367"/>
      <c r="AH5302" s="367"/>
    </row>
    <row r="5303" spans="32:34" s="368" customFormat="1" ht="13.9" customHeight="1">
      <c r="AF5303" s="367"/>
      <c r="AH5303" s="367"/>
    </row>
    <row r="5304" spans="32:34" s="368" customFormat="1" ht="13.9" customHeight="1">
      <c r="AF5304" s="367"/>
      <c r="AH5304" s="367"/>
    </row>
    <row r="5305" spans="32:34" s="368" customFormat="1" ht="13.9" customHeight="1">
      <c r="AF5305" s="367"/>
      <c r="AH5305" s="367"/>
    </row>
    <row r="5306" spans="32:34" s="368" customFormat="1" ht="13.9" customHeight="1">
      <c r="AF5306" s="367"/>
      <c r="AH5306" s="367"/>
    </row>
    <row r="5307" spans="32:34" s="368" customFormat="1" ht="13.9" customHeight="1">
      <c r="AF5307" s="367"/>
      <c r="AH5307" s="367"/>
    </row>
    <row r="5308" spans="32:34" s="368" customFormat="1" ht="13.9" customHeight="1">
      <c r="AF5308" s="367"/>
      <c r="AH5308" s="367"/>
    </row>
    <row r="5309" spans="32:34" s="368" customFormat="1" ht="13.9" customHeight="1">
      <c r="AF5309" s="367"/>
      <c r="AH5309" s="367"/>
    </row>
    <row r="5310" spans="32:34" s="368" customFormat="1" ht="13.9" customHeight="1">
      <c r="AF5310" s="367"/>
      <c r="AH5310" s="367"/>
    </row>
    <row r="5311" spans="32:34" s="368" customFormat="1" ht="13.9" customHeight="1">
      <c r="AF5311" s="367"/>
      <c r="AH5311" s="367"/>
    </row>
    <row r="5312" spans="32:34" s="368" customFormat="1" ht="13.9" customHeight="1">
      <c r="AF5312" s="367"/>
      <c r="AH5312" s="367"/>
    </row>
    <row r="5313" spans="32:34" s="368" customFormat="1" ht="13.9" customHeight="1">
      <c r="AF5313" s="367"/>
      <c r="AH5313" s="367"/>
    </row>
    <row r="5314" spans="32:34" s="368" customFormat="1" ht="13.9" customHeight="1">
      <c r="AF5314" s="367"/>
      <c r="AH5314" s="367"/>
    </row>
    <row r="5315" spans="32:34" s="368" customFormat="1" ht="13.9" customHeight="1">
      <c r="AF5315" s="367"/>
      <c r="AH5315" s="367"/>
    </row>
    <row r="5316" spans="32:34" s="368" customFormat="1" ht="13.9" customHeight="1">
      <c r="AF5316" s="367"/>
      <c r="AH5316" s="367"/>
    </row>
    <row r="5317" spans="32:34" s="368" customFormat="1" ht="13.9" customHeight="1">
      <c r="AF5317" s="367"/>
      <c r="AH5317" s="367"/>
    </row>
    <row r="5318" spans="32:34" s="368" customFormat="1" ht="13.9" customHeight="1">
      <c r="AF5318" s="367"/>
      <c r="AH5318" s="367"/>
    </row>
    <row r="5319" spans="32:34" s="368" customFormat="1" ht="13.9" customHeight="1">
      <c r="AF5319" s="367"/>
      <c r="AH5319" s="367"/>
    </row>
    <row r="5320" spans="32:34" s="368" customFormat="1" ht="13.9" customHeight="1">
      <c r="AF5320" s="367"/>
      <c r="AH5320" s="367"/>
    </row>
    <row r="5321" spans="32:34" s="368" customFormat="1" ht="13.9" customHeight="1">
      <c r="AF5321" s="367"/>
      <c r="AH5321" s="367"/>
    </row>
    <row r="5322" spans="32:34" s="368" customFormat="1" ht="13.9" customHeight="1">
      <c r="AF5322" s="367"/>
      <c r="AH5322" s="367"/>
    </row>
    <row r="5323" spans="32:34" s="368" customFormat="1" ht="13.9" customHeight="1">
      <c r="AF5323" s="367"/>
      <c r="AH5323" s="367"/>
    </row>
    <row r="5324" spans="32:34" s="368" customFormat="1" ht="13.9" customHeight="1">
      <c r="AF5324" s="367"/>
      <c r="AH5324" s="367"/>
    </row>
    <row r="5325" spans="32:34" s="368" customFormat="1" ht="13.9" customHeight="1">
      <c r="AF5325" s="367"/>
      <c r="AH5325" s="367"/>
    </row>
    <row r="5326" spans="32:34" s="368" customFormat="1" ht="13.9" customHeight="1">
      <c r="AF5326" s="367"/>
      <c r="AH5326" s="367"/>
    </row>
    <row r="5327" spans="32:34" s="368" customFormat="1" ht="13.9" customHeight="1">
      <c r="AF5327" s="367"/>
      <c r="AH5327" s="367"/>
    </row>
    <row r="5328" spans="32:34" s="368" customFormat="1" ht="13.9" customHeight="1">
      <c r="AF5328" s="367"/>
      <c r="AH5328" s="367"/>
    </row>
    <row r="5329" spans="32:34" s="368" customFormat="1" ht="13.9" customHeight="1">
      <c r="AF5329" s="367"/>
      <c r="AH5329" s="367"/>
    </row>
    <row r="5330" spans="32:34" s="368" customFormat="1" ht="13.9" customHeight="1">
      <c r="AF5330" s="367"/>
      <c r="AH5330" s="367"/>
    </row>
    <row r="5331" spans="32:34" s="368" customFormat="1" ht="13.9" customHeight="1">
      <c r="AF5331" s="367"/>
      <c r="AH5331" s="367"/>
    </row>
    <row r="5332" spans="32:34" s="368" customFormat="1" ht="13.9" customHeight="1">
      <c r="AF5332" s="367"/>
      <c r="AH5332" s="367"/>
    </row>
    <row r="5333" spans="32:34" s="368" customFormat="1" ht="13.9" customHeight="1">
      <c r="AF5333" s="367"/>
      <c r="AH5333" s="367"/>
    </row>
    <row r="5334" spans="32:34" s="368" customFormat="1" ht="13.9" customHeight="1">
      <c r="AF5334" s="367"/>
      <c r="AH5334" s="367"/>
    </row>
    <row r="5335" spans="32:34" s="368" customFormat="1" ht="13.9" customHeight="1">
      <c r="AF5335" s="367"/>
      <c r="AH5335" s="367"/>
    </row>
    <row r="5336" spans="32:34" s="368" customFormat="1" ht="13.9" customHeight="1">
      <c r="AF5336" s="367"/>
      <c r="AH5336" s="367"/>
    </row>
    <row r="5337" spans="32:34" s="368" customFormat="1" ht="13.9" customHeight="1">
      <c r="AF5337" s="367"/>
      <c r="AH5337" s="367"/>
    </row>
    <row r="5338" spans="32:34" s="368" customFormat="1" ht="13.9" customHeight="1">
      <c r="AF5338" s="367"/>
      <c r="AH5338" s="367"/>
    </row>
    <row r="5339" spans="32:34" s="368" customFormat="1" ht="13.9" customHeight="1">
      <c r="AF5339" s="367"/>
      <c r="AH5339" s="367"/>
    </row>
    <row r="5340" spans="32:34" s="368" customFormat="1" ht="13.9" customHeight="1">
      <c r="AF5340" s="367"/>
      <c r="AH5340" s="367"/>
    </row>
    <row r="5341" spans="32:34" s="368" customFormat="1" ht="13.9" customHeight="1">
      <c r="AF5341" s="367"/>
      <c r="AH5341" s="367"/>
    </row>
    <row r="5342" spans="32:34" s="368" customFormat="1" ht="13.9" customHeight="1">
      <c r="AF5342" s="367"/>
      <c r="AH5342" s="367"/>
    </row>
    <row r="5343" spans="32:34" s="368" customFormat="1" ht="13.9" customHeight="1">
      <c r="AF5343" s="367"/>
      <c r="AH5343" s="367"/>
    </row>
    <row r="5344" spans="32:34" s="368" customFormat="1" ht="13.9" customHeight="1">
      <c r="AF5344" s="367"/>
      <c r="AH5344" s="367"/>
    </row>
    <row r="5345" spans="32:34" s="368" customFormat="1" ht="13.9" customHeight="1">
      <c r="AF5345" s="367"/>
      <c r="AH5345" s="367"/>
    </row>
    <row r="5346" spans="32:34" s="368" customFormat="1" ht="13.9" customHeight="1">
      <c r="AF5346" s="367"/>
      <c r="AH5346" s="367"/>
    </row>
    <row r="5347" spans="32:34" s="368" customFormat="1" ht="13.9" customHeight="1">
      <c r="AF5347" s="367"/>
      <c r="AH5347" s="367"/>
    </row>
    <row r="5348" spans="32:34" s="368" customFormat="1" ht="13.9" customHeight="1">
      <c r="AF5348" s="367"/>
      <c r="AH5348" s="367"/>
    </row>
    <row r="5349" spans="32:34" s="368" customFormat="1" ht="13.9" customHeight="1">
      <c r="AF5349" s="367"/>
      <c r="AH5349" s="367"/>
    </row>
    <row r="5350" spans="32:34" s="368" customFormat="1" ht="13.9" customHeight="1">
      <c r="AF5350" s="367"/>
      <c r="AH5350" s="367"/>
    </row>
    <row r="5351" spans="32:34" s="368" customFormat="1" ht="13.9" customHeight="1">
      <c r="AF5351" s="367"/>
      <c r="AH5351" s="367"/>
    </row>
    <row r="5352" spans="32:34" s="368" customFormat="1" ht="13.9" customHeight="1">
      <c r="AF5352" s="367"/>
      <c r="AH5352" s="367"/>
    </row>
    <row r="5353" spans="32:34" s="368" customFormat="1" ht="13.9" customHeight="1">
      <c r="AF5353" s="367"/>
      <c r="AH5353" s="367"/>
    </row>
    <row r="5354" spans="32:34" s="368" customFormat="1" ht="13.9" customHeight="1">
      <c r="AF5354" s="367"/>
      <c r="AH5354" s="367"/>
    </row>
    <row r="5355" spans="32:34" s="368" customFormat="1" ht="13.9" customHeight="1">
      <c r="AF5355" s="367"/>
      <c r="AH5355" s="367"/>
    </row>
    <row r="5356" spans="32:34" s="368" customFormat="1" ht="13.9" customHeight="1">
      <c r="AF5356" s="367"/>
      <c r="AH5356" s="367"/>
    </row>
    <row r="5357" spans="32:34" s="368" customFormat="1" ht="13.9" customHeight="1">
      <c r="AF5357" s="367"/>
      <c r="AH5357" s="367"/>
    </row>
    <row r="5358" spans="32:34" s="368" customFormat="1" ht="13.9" customHeight="1">
      <c r="AF5358" s="367"/>
      <c r="AH5358" s="367"/>
    </row>
    <row r="5359" spans="32:34" s="368" customFormat="1" ht="13.9" customHeight="1">
      <c r="AF5359" s="367"/>
      <c r="AH5359" s="367"/>
    </row>
    <row r="5360" spans="32:34" s="368" customFormat="1" ht="13.9" customHeight="1">
      <c r="AF5360" s="367"/>
      <c r="AH5360" s="367"/>
    </row>
    <row r="5361" spans="32:34" s="368" customFormat="1" ht="13.9" customHeight="1">
      <c r="AF5361" s="367"/>
      <c r="AH5361" s="367"/>
    </row>
    <row r="5362" spans="32:34" s="368" customFormat="1" ht="13.9" customHeight="1">
      <c r="AF5362" s="367"/>
      <c r="AH5362" s="367"/>
    </row>
    <row r="5363" spans="32:34" s="368" customFormat="1" ht="13.9" customHeight="1">
      <c r="AF5363" s="367"/>
      <c r="AH5363" s="367"/>
    </row>
    <row r="5364" spans="32:34" s="368" customFormat="1" ht="13.9" customHeight="1">
      <c r="AF5364" s="367"/>
      <c r="AH5364" s="367"/>
    </row>
    <row r="5365" spans="32:34" s="368" customFormat="1" ht="13.9" customHeight="1">
      <c r="AF5365" s="367"/>
      <c r="AH5365" s="367"/>
    </row>
    <row r="5366" spans="32:34" s="368" customFormat="1" ht="13.9" customHeight="1">
      <c r="AF5366" s="367"/>
      <c r="AH5366" s="367"/>
    </row>
    <row r="5367" spans="32:34" s="368" customFormat="1" ht="13.9" customHeight="1">
      <c r="AF5367" s="367"/>
      <c r="AH5367" s="367"/>
    </row>
    <row r="5368" spans="32:34" s="368" customFormat="1" ht="13.9" customHeight="1">
      <c r="AF5368" s="367"/>
      <c r="AH5368" s="367"/>
    </row>
    <row r="5369" spans="32:34" s="368" customFormat="1" ht="13.9" customHeight="1">
      <c r="AF5369" s="367"/>
      <c r="AH5369" s="367"/>
    </row>
    <row r="5370" spans="32:34" s="368" customFormat="1" ht="13.9" customHeight="1">
      <c r="AF5370" s="367"/>
      <c r="AH5370" s="367"/>
    </row>
    <row r="5371" spans="32:34" s="368" customFormat="1" ht="13.9" customHeight="1">
      <c r="AF5371" s="367"/>
      <c r="AH5371" s="367"/>
    </row>
    <row r="5372" spans="32:34" s="368" customFormat="1" ht="13.9" customHeight="1">
      <c r="AF5372" s="367"/>
      <c r="AH5372" s="367"/>
    </row>
    <row r="5373" spans="32:34" s="368" customFormat="1" ht="13.9" customHeight="1">
      <c r="AF5373" s="367"/>
      <c r="AH5373" s="367"/>
    </row>
    <row r="5374" spans="32:34" s="368" customFormat="1" ht="13.9" customHeight="1">
      <c r="AF5374" s="367"/>
      <c r="AH5374" s="367"/>
    </row>
    <row r="5375" spans="32:34" s="368" customFormat="1" ht="13.9" customHeight="1">
      <c r="AF5375" s="367"/>
      <c r="AH5375" s="367"/>
    </row>
    <row r="5376" spans="32:34" s="368" customFormat="1" ht="13.9" customHeight="1">
      <c r="AF5376" s="367"/>
      <c r="AH5376" s="367"/>
    </row>
    <row r="5377" spans="32:34" s="368" customFormat="1" ht="13.9" customHeight="1">
      <c r="AF5377" s="367"/>
      <c r="AH5377" s="367"/>
    </row>
    <row r="5378" spans="32:34" s="368" customFormat="1" ht="13.9" customHeight="1">
      <c r="AF5378" s="367"/>
      <c r="AH5378" s="367"/>
    </row>
    <row r="5379" spans="32:34" s="368" customFormat="1" ht="13.9" customHeight="1">
      <c r="AF5379" s="367"/>
      <c r="AH5379" s="367"/>
    </row>
    <row r="5380" spans="32:34" s="368" customFormat="1" ht="13.9" customHeight="1">
      <c r="AF5380" s="367"/>
      <c r="AH5380" s="367"/>
    </row>
    <row r="5381" spans="32:34" s="368" customFormat="1" ht="13.9" customHeight="1">
      <c r="AF5381" s="367"/>
      <c r="AH5381" s="367"/>
    </row>
    <row r="5382" spans="32:34" s="368" customFormat="1" ht="13.9" customHeight="1">
      <c r="AF5382" s="367"/>
      <c r="AH5382" s="367"/>
    </row>
    <row r="5383" spans="32:34" s="368" customFormat="1" ht="13.9" customHeight="1">
      <c r="AF5383" s="367"/>
      <c r="AH5383" s="367"/>
    </row>
    <row r="5384" spans="32:34" s="368" customFormat="1" ht="13.9" customHeight="1">
      <c r="AF5384" s="367"/>
      <c r="AH5384" s="367"/>
    </row>
    <row r="5385" spans="32:34" s="368" customFormat="1" ht="13.9" customHeight="1">
      <c r="AF5385" s="367"/>
      <c r="AH5385" s="367"/>
    </row>
    <row r="5386" spans="32:34" s="368" customFormat="1" ht="13.9" customHeight="1">
      <c r="AF5386" s="367"/>
      <c r="AH5386" s="367"/>
    </row>
    <row r="5387" spans="32:34" s="368" customFormat="1" ht="13.9" customHeight="1">
      <c r="AF5387" s="367"/>
      <c r="AH5387" s="367"/>
    </row>
    <row r="5388" spans="32:34" s="368" customFormat="1" ht="13.9" customHeight="1">
      <c r="AF5388" s="367"/>
      <c r="AH5388" s="367"/>
    </row>
    <row r="5389" spans="32:34" s="368" customFormat="1" ht="13.9" customHeight="1">
      <c r="AF5389" s="367"/>
      <c r="AH5389" s="367"/>
    </row>
    <row r="5390" spans="32:34" s="368" customFormat="1" ht="13.9" customHeight="1">
      <c r="AF5390" s="367"/>
      <c r="AH5390" s="367"/>
    </row>
    <row r="5391" spans="32:34" s="368" customFormat="1" ht="13.9" customHeight="1">
      <c r="AF5391" s="367"/>
      <c r="AH5391" s="367"/>
    </row>
    <row r="5392" spans="32:34" s="368" customFormat="1" ht="13.9" customHeight="1">
      <c r="AF5392" s="367"/>
      <c r="AH5392" s="367"/>
    </row>
    <row r="5393" spans="32:34" s="368" customFormat="1" ht="13.9" customHeight="1">
      <c r="AF5393" s="367"/>
      <c r="AH5393" s="367"/>
    </row>
    <row r="5394" spans="32:34" s="368" customFormat="1" ht="13.9" customHeight="1">
      <c r="AF5394" s="367"/>
      <c r="AH5394" s="367"/>
    </row>
    <row r="5395" spans="32:34" s="368" customFormat="1" ht="13.9" customHeight="1">
      <c r="AF5395" s="367"/>
      <c r="AH5395" s="367"/>
    </row>
    <row r="5396" spans="32:34" s="368" customFormat="1" ht="13.9" customHeight="1">
      <c r="AF5396" s="367"/>
      <c r="AH5396" s="367"/>
    </row>
    <row r="5397" spans="32:34" s="368" customFormat="1" ht="13.9" customHeight="1">
      <c r="AF5397" s="367"/>
      <c r="AH5397" s="367"/>
    </row>
    <row r="5398" spans="32:34" s="368" customFormat="1" ht="13.9" customHeight="1">
      <c r="AF5398" s="367"/>
      <c r="AH5398" s="367"/>
    </row>
    <row r="5399" spans="32:34" s="368" customFormat="1" ht="13.9" customHeight="1">
      <c r="AF5399" s="367"/>
      <c r="AH5399" s="367"/>
    </row>
    <row r="5400" spans="32:34" s="368" customFormat="1" ht="13.9" customHeight="1">
      <c r="AF5400" s="367"/>
      <c r="AH5400" s="367"/>
    </row>
    <row r="5401" spans="32:34" s="368" customFormat="1" ht="13.9" customHeight="1">
      <c r="AF5401" s="367"/>
      <c r="AH5401" s="367"/>
    </row>
    <row r="5402" spans="32:34" s="368" customFormat="1" ht="13.9" customHeight="1">
      <c r="AF5402" s="367"/>
      <c r="AH5402" s="367"/>
    </row>
    <row r="5403" spans="32:34" s="368" customFormat="1" ht="13.9" customHeight="1">
      <c r="AF5403" s="367"/>
      <c r="AH5403" s="367"/>
    </row>
    <row r="5404" spans="32:34" s="368" customFormat="1" ht="13.9" customHeight="1">
      <c r="AF5404" s="367"/>
      <c r="AH5404" s="367"/>
    </row>
    <row r="5405" spans="32:34" s="368" customFormat="1" ht="13.9" customHeight="1">
      <c r="AF5405" s="367"/>
      <c r="AH5405" s="367"/>
    </row>
    <row r="5406" spans="32:34" s="368" customFormat="1" ht="13.9" customHeight="1">
      <c r="AF5406" s="367"/>
      <c r="AH5406" s="367"/>
    </row>
    <row r="5407" spans="32:34" s="368" customFormat="1" ht="13.9" customHeight="1">
      <c r="AF5407" s="367"/>
      <c r="AH5407" s="367"/>
    </row>
    <row r="5408" spans="32:34" s="368" customFormat="1" ht="13.9" customHeight="1">
      <c r="AF5408" s="367"/>
      <c r="AH5408" s="367"/>
    </row>
    <row r="5409" spans="32:34" s="368" customFormat="1" ht="13.9" customHeight="1">
      <c r="AF5409" s="367"/>
      <c r="AH5409" s="367"/>
    </row>
    <row r="5410" spans="32:34" s="368" customFormat="1" ht="13.9" customHeight="1">
      <c r="AF5410" s="367"/>
      <c r="AH5410" s="367"/>
    </row>
    <row r="5411" spans="32:34" s="368" customFormat="1" ht="13.9" customHeight="1">
      <c r="AF5411" s="367"/>
      <c r="AH5411" s="367"/>
    </row>
    <row r="5412" spans="32:34" s="368" customFormat="1" ht="13.9" customHeight="1">
      <c r="AF5412" s="367"/>
      <c r="AH5412" s="367"/>
    </row>
    <row r="5413" spans="32:34" s="368" customFormat="1" ht="13.9" customHeight="1">
      <c r="AF5413" s="367"/>
      <c r="AH5413" s="367"/>
    </row>
    <row r="5414" spans="32:34" s="368" customFormat="1" ht="13.9" customHeight="1">
      <c r="AF5414" s="367"/>
      <c r="AH5414" s="367"/>
    </row>
    <row r="5415" spans="32:34" s="368" customFormat="1" ht="13.9" customHeight="1">
      <c r="AF5415" s="367"/>
      <c r="AH5415" s="367"/>
    </row>
    <row r="5416" spans="32:34" s="368" customFormat="1" ht="13.9" customHeight="1">
      <c r="AF5416" s="367"/>
      <c r="AH5416" s="367"/>
    </row>
    <row r="5417" spans="32:34" s="368" customFormat="1" ht="13.9" customHeight="1">
      <c r="AF5417" s="367"/>
      <c r="AH5417" s="367"/>
    </row>
    <row r="5418" spans="32:34" s="368" customFormat="1" ht="13.9" customHeight="1">
      <c r="AF5418" s="367"/>
      <c r="AH5418" s="367"/>
    </row>
    <row r="5419" spans="32:34" s="368" customFormat="1" ht="13.9" customHeight="1">
      <c r="AF5419" s="367"/>
      <c r="AH5419" s="367"/>
    </row>
    <row r="5420" spans="32:34" s="368" customFormat="1" ht="13.9" customHeight="1">
      <c r="AF5420" s="367"/>
      <c r="AH5420" s="367"/>
    </row>
    <row r="5421" spans="32:34" s="368" customFormat="1" ht="13.9" customHeight="1">
      <c r="AF5421" s="367"/>
      <c r="AH5421" s="367"/>
    </row>
    <row r="5422" spans="32:34" s="368" customFormat="1" ht="13.9" customHeight="1">
      <c r="AF5422" s="367"/>
      <c r="AH5422" s="367"/>
    </row>
    <row r="5423" spans="32:34" s="368" customFormat="1" ht="13.9" customHeight="1">
      <c r="AF5423" s="367"/>
      <c r="AH5423" s="367"/>
    </row>
    <row r="5424" spans="32:34" s="368" customFormat="1" ht="13.9" customHeight="1">
      <c r="AF5424" s="367"/>
      <c r="AH5424" s="367"/>
    </row>
    <row r="5425" spans="32:34" s="368" customFormat="1" ht="13.9" customHeight="1">
      <c r="AF5425" s="367"/>
      <c r="AH5425" s="367"/>
    </row>
    <row r="5426" spans="32:34" s="368" customFormat="1" ht="13.9" customHeight="1">
      <c r="AF5426" s="367"/>
      <c r="AH5426" s="367"/>
    </row>
    <row r="5427" spans="32:34" s="368" customFormat="1" ht="13.9" customHeight="1">
      <c r="AF5427" s="367"/>
      <c r="AH5427" s="367"/>
    </row>
    <row r="5428" spans="32:34" s="368" customFormat="1" ht="13.9" customHeight="1">
      <c r="AF5428" s="367"/>
      <c r="AH5428" s="367"/>
    </row>
    <row r="5429" spans="32:34" s="368" customFormat="1" ht="13.9" customHeight="1">
      <c r="AF5429" s="367"/>
      <c r="AH5429" s="367"/>
    </row>
    <row r="5430" spans="32:34" s="368" customFormat="1" ht="13.9" customHeight="1">
      <c r="AF5430" s="367"/>
      <c r="AH5430" s="367"/>
    </row>
    <row r="5431" spans="32:34" s="368" customFormat="1" ht="13.9" customHeight="1">
      <c r="AF5431" s="367"/>
      <c r="AH5431" s="367"/>
    </row>
    <row r="5432" spans="32:34" s="368" customFormat="1" ht="13.9" customHeight="1">
      <c r="AF5432" s="367"/>
      <c r="AH5432" s="367"/>
    </row>
    <row r="5433" spans="32:34" s="368" customFormat="1" ht="13.9" customHeight="1">
      <c r="AF5433" s="367"/>
      <c r="AH5433" s="367"/>
    </row>
    <row r="5434" spans="32:34" s="368" customFormat="1" ht="13.9" customHeight="1">
      <c r="AF5434" s="367"/>
      <c r="AH5434" s="367"/>
    </row>
    <row r="5435" spans="32:34" s="368" customFormat="1" ht="13.9" customHeight="1">
      <c r="AF5435" s="367"/>
      <c r="AH5435" s="367"/>
    </row>
    <row r="5436" spans="32:34" s="368" customFormat="1" ht="13.9" customHeight="1">
      <c r="AF5436" s="367"/>
      <c r="AH5436" s="367"/>
    </row>
    <row r="5437" spans="32:34" s="368" customFormat="1" ht="13.9" customHeight="1">
      <c r="AF5437" s="367"/>
      <c r="AH5437" s="367"/>
    </row>
    <row r="5438" spans="32:34" s="368" customFormat="1" ht="13.9" customHeight="1">
      <c r="AF5438" s="367"/>
      <c r="AH5438" s="367"/>
    </row>
    <row r="5439" spans="32:34" s="368" customFormat="1" ht="13.9" customHeight="1">
      <c r="AF5439" s="367"/>
      <c r="AH5439" s="367"/>
    </row>
    <row r="5440" spans="32:34" s="368" customFormat="1" ht="13.9" customHeight="1">
      <c r="AF5440" s="367"/>
      <c r="AH5440" s="367"/>
    </row>
    <row r="5441" spans="32:34" s="368" customFormat="1" ht="13.9" customHeight="1">
      <c r="AF5441" s="367"/>
      <c r="AH5441" s="367"/>
    </row>
    <row r="5442" spans="32:34" s="368" customFormat="1" ht="13.9" customHeight="1">
      <c r="AF5442" s="367"/>
      <c r="AH5442" s="367"/>
    </row>
    <row r="5443" spans="32:34" s="368" customFormat="1" ht="13.9" customHeight="1">
      <c r="AF5443" s="367"/>
      <c r="AH5443" s="367"/>
    </row>
    <row r="5444" spans="32:34" s="368" customFormat="1" ht="13.9" customHeight="1">
      <c r="AF5444" s="367"/>
      <c r="AH5444" s="367"/>
    </row>
    <row r="5445" spans="32:34" s="368" customFormat="1" ht="13.9" customHeight="1">
      <c r="AF5445" s="367"/>
      <c r="AH5445" s="367"/>
    </row>
    <row r="5446" spans="32:34" s="368" customFormat="1" ht="13.9" customHeight="1">
      <c r="AF5446" s="367"/>
      <c r="AH5446" s="367"/>
    </row>
    <row r="5447" spans="32:34" s="368" customFormat="1" ht="13.9" customHeight="1">
      <c r="AF5447" s="367"/>
      <c r="AH5447" s="367"/>
    </row>
    <row r="5448" spans="32:34" s="368" customFormat="1" ht="13.9" customHeight="1">
      <c r="AF5448" s="367"/>
      <c r="AH5448" s="367"/>
    </row>
    <row r="5449" spans="32:34" s="368" customFormat="1" ht="13.9" customHeight="1">
      <c r="AF5449" s="367"/>
      <c r="AH5449" s="367"/>
    </row>
    <row r="5450" spans="32:34" s="368" customFormat="1" ht="13.9" customHeight="1">
      <c r="AF5450" s="367"/>
      <c r="AH5450" s="367"/>
    </row>
    <row r="5451" spans="32:34" s="368" customFormat="1" ht="13.9" customHeight="1">
      <c r="AF5451" s="367"/>
      <c r="AH5451" s="367"/>
    </row>
    <row r="5452" spans="32:34" s="368" customFormat="1" ht="13.9" customHeight="1">
      <c r="AF5452" s="367"/>
      <c r="AH5452" s="367"/>
    </row>
    <row r="5453" spans="32:34" s="368" customFormat="1" ht="13.9" customHeight="1">
      <c r="AF5453" s="367"/>
      <c r="AH5453" s="367"/>
    </row>
    <row r="5454" spans="32:34" s="368" customFormat="1" ht="13.9" customHeight="1">
      <c r="AF5454" s="367"/>
      <c r="AH5454" s="367"/>
    </row>
    <row r="5455" spans="32:34" s="368" customFormat="1" ht="13.9" customHeight="1">
      <c r="AF5455" s="367"/>
      <c r="AH5455" s="367"/>
    </row>
    <row r="5456" spans="32:34" s="368" customFormat="1" ht="13.9" customHeight="1">
      <c r="AF5456" s="367"/>
      <c r="AH5456" s="367"/>
    </row>
    <row r="5457" spans="32:34" s="368" customFormat="1" ht="13.9" customHeight="1">
      <c r="AF5457" s="367"/>
      <c r="AH5457" s="367"/>
    </row>
    <row r="5458" spans="32:34" s="368" customFormat="1" ht="13.9" customHeight="1">
      <c r="AF5458" s="367"/>
      <c r="AH5458" s="367"/>
    </row>
    <row r="5459" spans="32:34" s="368" customFormat="1" ht="13.9" customHeight="1">
      <c r="AF5459" s="367"/>
      <c r="AH5459" s="367"/>
    </row>
    <row r="5460" spans="32:34" s="368" customFormat="1" ht="13.9" customHeight="1">
      <c r="AF5460" s="367"/>
      <c r="AH5460" s="367"/>
    </row>
    <row r="5461" spans="32:34" s="368" customFormat="1" ht="13.9" customHeight="1">
      <c r="AF5461" s="367"/>
      <c r="AH5461" s="367"/>
    </row>
    <row r="5462" spans="32:34" s="368" customFormat="1" ht="13.9" customHeight="1">
      <c r="AF5462" s="367"/>
      <c r="AH5462" s="367"/>
    </row>
    <row r="5463" spans="32:34" s="368" customFormat="1" ht="13.9" customHeight="1">
      <c r="AF5463" s="367"/>
      <c r="AH5463" s="367"/>
    </row>
    <row r="5464" spans="32:34" s="368" customFormat="1" ht="13.9" customHeight="1">
      <c r="AF5464" s="367"/>
      <c r="AH5464" s="367"/>
    </row>
    <row r="5465" spans="32:34" s="368" customFormat="1" ht="13.9" customHeight="1">
      <c r="AF5465" s="367"/>
      <c r="AH5465" s="367"/>
    </row>
    <row r="5466" spans="32:34" s="368" customFormat="1" ht="13.9" customHeight="1">
      <c r="AF5466" s="367"/>
      <c r="AH5466" s="367"/>
    </row>
    <row r="5467" spans="32:34" s="368" customFormat="1" ht="13.9" customHeight="1">
      <c r="AF5467" s="367"/>
      <c r="AH5467" s="367"/>
    </row>
    <row r="5468" spans="32:34" s="368" customFormat="1" ht="13.9" customHeight="1">
      <c r="AF5468" s="367"/>
      <c r="AH5468" s="367"/>
    </row>
    <row r="5469" spans="32:34" s="368" customFormat="1" ht="13.9" customHeight="1">
      <c r="AF5469" s="367"/>
      <c r="AH5469" s="367"/>
    </row>
    <row r="5470" spans="32:34" s="368" customFormat="1" ht="13.9" customHeight="1">
      <c r="AF5470" s="367"/>
      <c r="AH5470" s="367"/>
    </row>
    <row r="5471" spans="32:34" s="368" customFormat="1" ht="13.9" customHeight="1">
      <c r="AF5471" s="367"/>
      <c r="AH5471" s="367"/>
    </row>
    <row r="5472" spans="32:34" s="368" customFormat="1" ht="13.9" customHeight="1">
      <c r="AF5472" s="367"/>
      <c r="AH5472" s="367"/>
    </row>
    <row r="5473" spans="32:34" s="368" customFormat="1" ht="13.9" customHeight="1">
      <c r="AF5473" s="367"/>
      <c r="AH5473" s="367"/>
    </row>
    <row r="5474" spans="32:34" s="368" customFormat="1" ht="13.9" customHeight="1">
      <c r="AF5474" s="367"/>
      <c r="AH5474" s="367"/>
    </row>
    <row r="5475" spans="32:34" s="368" customFormat="1" ht="13.9" customHeight="1">
      <c r="AF5475" s="367"/>
      <c r="AH5475" s="367"/>
    </row>
    <row r="5476" spans="32:34" s="368" customFormat="1" ht="13.9" customHeight="1">
      <c r="AF5476" s="367"/>
      <c r="AH5476" s="367"/>
    </row>
    <row r="5477" spans="32:34" s="368" customFormat="1" ht="13.9" customHeight="1">
      <c r="AF5477" s="367"/>
      <c r="AH5477" s="367"/>
    </row>
    <row r="5478" spans="32:34" s="368" customFormat="1" ht="13.9" customHeight="1">
      <c r="AF5478" s="367"/>
      <c r="AH5478" s="367"/>
    </row>
    <row r="5479" spans="32:34" s="368" customFormat="1" ht="13.9" customHeight="1">
      <c r="AF5479" s="367"/>
      <c r="AH5479" s="367"/>
    </row>
    <row r="5480" spans="32:34" s="368" customFormat="1" ht="13.9" customHeight="1">
      <c r="AF5480" s="367"/>
      <c r="AH5480" s="367"/>
    </row>
    <row r="5481" spans="32:34" s="368" customFormat="1" ht="13.9" customHeight="1">
      <c r="AF5481" s="367"/>
      <c r="AH5481" s="367"/>
    </row>
    <row r="5482" spans="32:34" s="368" customFormat="1" ht="13.9" customHeight="1">
      <c r="AF5482" s="367"/>
      <c r="AH5482" s="367"/>
    </row>
    <row r="5483" spans="32:34" s="368" customFormat="1" ht="13.9" customHeight="1">
      <c r="AF5483" s="367"/>
      <c r="AH5483" s="367"/>
    </row>
    <row r="5484" spans="32:34" s="368" customFormat="1" ht="13.9" customHeight="1">
      <c r="AF5484" s="367"/>
      <c r="AH5484" s="367"/>
    </row>
    <row r="5485" spans="32:34" s="368" customFormat="1" ht="13.9" customHeight="1">
      <c r="AF5485" s="367"/>
      <c r="AH5485" s="367"/>
    </row>
    <row r="5486" spans="32:34" s="368" customFormat="1" ht="13.9" customHeight="1">
      <c r="AF5486" s="367"/>
      <c r="AH5486" s="367"/>
    </row>
    <row r="5487" spans="32:34" s="368" customFormat="1" ht="13.9" customHeight="1">
      <c r="AF5487" s="367"/>
      <c r="AH5487" s="367"/>
    </row>
    <row r="5488" spans="32:34" s="368" customFormat="1" ht="13.9" customHeight="1">
      <c r="AF5488" s="367"/>
      <c r="AH5488" s="367"/>
    </row>
    <row r="5489" spans="32:34" s="368" customFormat="1" ht="13.9" customHeight="1">
      <c r="AF5489" s="367"/>
      <c r="AH5489" s="367"/>
    </row>
    <row r="5490" spans="32:34" s="368" customFormat="1" ht="13.9" customHeight="1">
      <c r="AF5490" s="367"/>
      <c r="AH5490" s="367"/>
    </row>
    <row r="5491" spans="32:34" s="368" customFormat="1" ht="13.9" customHeight="1">
      <c r="AF5491" s="367"/>
      <c r="AH5491" s="367"/>
    </row>
    <row r="5492" spans="32:34" s="368" customFormat="1" ht="13.9" customHeight="1">
      <c r="AF5492" s="367"/>
      <c r="AH5492" s="367"/>
    </row>
    <row r="5493" spans="32:34" s="368" customFormat="1" ht="13.9" customHeight="1">
      <c r="AF5493" s="367"/>
      <c r="AH5493" s="367"/>
    </row>
    <row r="5494" spans="32:34" s="368" customFormat="1" ht="13.9" customHeight="1">
      <c r="AF5494" s="367"/>
      <c r="AH5494" s="367"/>
    </row>
    <row r="5495" spans="32:34" s="368" customFormat="1" ht="13.9" customHeight="1">
      <c r="AF5495" s="367"/>
      <c r="AH5495" s="367"/>
    </row>
    <row r="5496" spans="32:34" s="368" customFormat="1" ht="13.9" customHeight="1">
      <c r="AF5496" s="367"/>
      <c r="AH5496" s="367"/>
    </row>
    <row r="5497" spans="32:34" s="368" customFormat="1" ht="13.9" customHeight="1">
      <c r="AF5497" s="367"/>
      <c r="AH5497" s="367"/>
    </row>
    <row r="5498" spans="32:34" s="368" customFormat="1" ht="13.9" customHeight="1">
      <c r="AF5498" s="367"/>
      <c r="AH5498" s="367"/>
    </row>
    <row r="5499" spans="32:34" s="368" customFormat="1" ht="13.9" customHeight="1">
      <c r="AF5499" s="367"/>
      <c r="AH5499" s="367"/>
    </row>
    <row r="5500" spans="32:34" s="368" customFormat="1" ht="13.9" customHeight="1">
      <c r="AF5500" s="367"/>
      <c r="AH5500" s="367"/>
    </row>
    <row r="5501" spans="32:34" s="368" customFormat="1" ht="13.9" customHeight="1">
      <c r="AF5501" s="367"/>
      <c r="AH5501" s="367"/>
    </row>
    <row r="5502" spans="32:34" s="368" customFormat="1" ht="13.9" customHeight="1">
      <c r="AF5502" s="367"/>
      <c r="AH5502" s="367"/>
    </row>
    <row r="5503" spans="32:34" s="368" customFormat="1" ht="13.9" customHeight="1">
      <c r="AF5503" s="367"/>
      <c r="AH5503" s="367"/>
    </row>
    <row r="5504" spans="32:34" s="368" customFormat="1" ht="13.9" customHeight="1">
      <c r="AF5504" s="367"/>
      <c r="AH5504" s="367"/>
    </row>
    <row r="5505" spans="32:34" s="368" customFormat="1" ht="13.9" customHeight="1">
      <c r="AF5505" s="367"/>
      <c r="AH5505" s="367"/>
    </row>
    <row r="5506" spans="32:34" s="368" customFormat="1" ht="13.9" customHeight="1">
      <c r="AF5506" s="367"/>
      <c r="AH5506" s="367"/>
    </row>
    <row r="5507" spans="32:34" s="368" customFormat="1" ht="13.9" customHeight="1">
      <c r="AF5507" s="367"/>
      <c r="AH5507" s="367"/>
    </row>
    <row r="5508" spans="32:34" s="368" customFormat="1" ht="13.9" customHeight="1">
      <c r="AF5508" s="367"/>
      <c r="AH5508" s="367"/>
    </row>
    <row r="5509" spans="32:34" s="368" customFormat="1" ht="13.9" customHeight="1">
      <c r="AF5509" s="367"/>
      <c r="AH5509" s="367"/>
    </row>
    <row r="5510" spans="32:34" s="368" customFormat="1" ht="13.9" customHeight="1">
      <c r="AF5510" s="367"/>
      <c r="AH5510" s="367"/>
    </row>
    <row r="5511" spans="32:34" s="368" customFormat="1" ht="13.9" customHeight="1">
      <c r="AF5511" s="367"/>
      <c r="AH5511" s="367"/>
    </row>
    <row r="5512" spans="32:34" s="368" customFormat="1" ht="13.9" customHeight="1">
      <c r="AF5512" s="367"/>
      <c r="AH5512" s="367"/>
    </row>
    <row r="5513" spans="32:34" s="368" customFormat="1" ht="13.9" customHeight="1">
      <c r="AF5513" s="367"/>
      <c r="AH5513" s="367"/>
    </row>
    <row r="5514" spans="32:34" s="368" customFormat="1" ht="13.9" customHeight="1">
      <c r="AF5514" s="367"/>
      <c r="AH5514" s="367"/>
    </row>
    <row r="5515" spans="32:34" s="368" customFormat="1" ht="13.9" customHeight="1">
      <c r="AF5515" s="367"/>
      <c r="AH5515" s="367"/>
    </row>
    <row r="5516" spans="32:34" s="368" customFormat="1" ht="13.9" customHeight="1">
      <c r="AF5516" s="367"/>
      <c r="AH5516" s="367"/>
    </row>
    <row r="5517" spans="32:34" s="368" customFormat="1" ht="13.9" customHeight="1">
      <c r="AF5517" s="367"/>
      <c r="AH5517" s="367"/>
    </row>
    <row r="5518" spans="32:34" s="368" customFormat="1" ht="13.9" customHeight="1">
      <c r="AF5518" s="367"/>
      <c r="AH5518" s="367"/>
    </row>
    <row r="5519" spans="32:34" s="368" customFormat="1" ht="13.9" customHeight="1">
      <c r="AF5519" s="367"/>
      <c r="AH5519" s="367"/>
    </row>
    <row r="5520" spans="32:34" s="368" customFormat="1" ht="13.9" customHeight="1">
      <c r="AF5520" s="367"/>
      <c r="AH5520" s="367"/>
    </row>
    <row r="5521" spans="32:34" s="368" customFormat="1" ht="13.9" customHeight="1">
      <c r="AF5521" s="367"/>
      <c r="AH5521" s="367"/>
    </row>
    <row r="5522" spans="32:34" s="368" customFormat="1" ht="13.9" customHeight="1">
      <c r="AF5522" s="367"/>
      <c r="AH5522" s="367"/>
    </row>
    <row r="5523" spans="32:34" s="368" customFormat="1" ht="13.9" customHeight="1">
      <c r="AF5523" s="367"/>
      <c r="AH5523" s="367"/>
    </row>
    <row r="5524" spans="32:34" s="368" customFormat="1" ht="13.9" customHeight="1">
      <c r="AF5524" s="367"/>
      <c r="AH5524" s="367"/>
    </row>
    <row r="5525" spans="32:34" s="368" customFormat="1" ht="13.9" customHeight="1">
      <c r="AF5525" s="367"/>
      <c r="AH5525" s="367"/>
    </row>
    <row r="5526" spans="32:34" s="368" customFormat="1" ht="13.9" customHeight="1">
      <c r="AF5526" s="367"/>
      <c r="AH5526" s="367"/>
    </row>
    <row r="5527" spans="32:34" s="368" customFormat="1" ht="13.9" customHeight="1">
      <c r="AF5527" s="367"/>
      <c r="AH5527" s="367"/>
    </row>
    <row r="5528" spans="32:34" s="368" customFormat="1" ht="13.9" customHeight="1">
      <c r="AF5528" s="367"/>
      <c r="AH5528" s="367"/>
    </row>
    <row r="5529" spans="32:34" s="368" customFormat="1" ht="13.9" customHeight="1">
      <c r="AF5529" s="367"/>
      <c r="AH5529" s="367"/>
    </row>
    <row r="5530" spans="32:34" s="368" customFormat="1" ht="13.9" customHeight="1">
      <c r="AF5530" s="367"/>
      <c r="AH5530" s="367"/>
    </row>
    <row r="5531" spans="32:34" s="368" customFormat="1" ht="13.9" customHeight="1">
      <c r="AF5531" s="367"/>
      <c r="AH5531" s="367"/>
    </row>
    <row r="5532" spans="32:34" s="368" customFormat="1" ht="13.9" customHeight="1">
      <c r="AF5532" s="367"/>
      <c r="AH5532" s="367"/>
    </row>
    <row r="5533" spans="32:34" s="368" customFormat="1" ht="13.9" customHeight="1">
      <c r="AF5533" s="367"/>
      <c r="AH5533" s="367"/>
    </row>
    <row r="5534" spans="32:34" s="368" customFormat="1" ht="13.9" customHeight="1">
      <c r="AF5534" s="367"/>
      <c r="AH5534" s="367"/>
    </row>
    <row r="5535" spans="32:34" s="368" customFormat="1" ht="13.9" customHeight="1">
      <c r="AF5535" s="367"/>
      <c r="AH5535" s="367"/>
    </row>
    <row r="5536" spans="32:34" s="368" customFormat="1" ht="13.9" customHeight="1">
      <c r="AF5536" s="367"/>
      <c r="AH5536" s="367"/>
    </row>
    <row r="5537" spans="32:34" s="368" customFormat="1" ht="13.9" customHeight="1">
      <c r="AF5537" s="367"/>
      <c r="AH5537" s="367"/>
    </row>
    <row r="5538" spans="32:34" s="368" customFormat="1" ht="13.9" customHeight="1">
      <c r="AF5538" s="367"/>
      <c r="AH5538" s="367"/>
    </row>
    <row r="5539" spans="32:34" s="368" customFormat="1" ht="13.9" customHeight="1">
      <c r="AF5539" s="367"/>
      <c r="AH5539" s="367"/>
    </row>
    <row r="5540" spans="32:34" s="368" customFormat="1" ht="13.9" customHeight="1">
      <c r="AF5540" s="367"/>
      <c r="AH5540" s="367"/>
    </row>
    <row r="5541" spans="32:34" s="368" customFormat="1" ht="13.9" customHeight="1">
      <c r="AF5541" s="367"/>
      <c r="AH5541" s="367"/>
    </row>
    <row r="5542" spans="32:34" s="368" customFormat="1" ht="13.9" customHeight="1">
      <c r="AF5542" s="367"/>
      <c r="AH5542" s="367"/>
    </row>
    <row r="5543" spans="32:34" s="368" customFormat="1" ht="13.9" customHeight="1">
      <c r="AF5543" s="367"/>
      <c r="AH5543" s="367"/>
    </row>
    <row r="5544" spans="32:34" s="368" customFormat="1" ht="13.9" customHeight="1">
      <c r="AF5544" s="367"/>
      <c r="AH5544" s="367"/>
    </row>
    <row r="5545" spans="32:34" s="368" customFormat="1" ht="13.9" customHeight="1">
      <c r="AF5545" s="367"/>
      <c r="AH5545" s="367"/>
    </row>
    <row r="5546" spans="32:34" s="368" customFormat="1" ht="13.9" customHeight="1">
      <c r="AF5546" s="367"/>
      <c r="AH5546" s="367"/>
    </row>
    <row r="5547" spans="32:34" s="368" customFormat="1" ht="13.9" customHeight="1">
      <c r="AF5547" s="367"/>
      <c r="AH5547" s="367"/>
    </row>
    <row r="5548" spans="32:34" s="368" customFormat="1" ht="13.9" customHeight="1">
      <c r="AF5548" s="367"/>
      <c r="AH5548" s="367"/>
    </row>
    <row r="5549" spans="32:34" s="368" customFormat="1" ht="13.9" customHeight="1">
      <c r="AF5549" s="367"/>
      <c r="AH5549" s="367"/>
    </row>
    <row r="5550" spans="32:34" s="368" customFormat="1" ht="13.9" customHeight="1">
      <c r="AF5550" s="367"/>
      <c r="AH5550" s="367"/>
    </row>
    <row r="5551" spans="32:34" s="368" customFormat="1" ht="13.9" customHeight="1">
      <c r="AF5551" s="367"/>
      <c r="AH5551" s="367"/>
    </row>
    <row r="5552" spans="32:34" s="368" customFormat="1" ht="13.9" customHeight="1">
      <c r="AF5552" s="367"/>
      <c r="AH5552" s="367"/>
    </row>
    <row r="5553" spans="32:34" s="368" customFormat="1" ht="13.9" customHeight="1">
      <c r="AF5553" s="367"/>
      <c r="AH5553" s="367"/>
    </row>
    <row r="5554" spans="32:34" s="368" customFormat="1" ht="13.9" customHeight="1">
      <c r="AF5554" s="367"/>
      <c r="AH5554" s="367"/>
    </row>
    <row r="5555" spans="32:34" s="368" customFormat="1" ht="13.9" customHeight="1">
      <c r="AF5555" s="367"/>
      <c r="AH5555" s="367"/>
    </row>
    <row r="5556" spans="32:34" s="368" customFormat="1" ht="13.9" customHeight="1">
      <c r="AF5556" s="367"/>
      <c r="AH5556" s="367"/>
    </row>
    <row r="5557" spans="32:34" s="368" customFormat="1" ht="13.9" customHeight="1">
      <c r="AF5557" s="367"/>
      <c r="AH5557" s="367"/>
    </row>
    <row r="5558" spans="32:34" s="368" customFormat="1" ht="13.9" customHeight="1">
      <c r="AF5558" s="367"/>
      <c r="AH5558" s="367"/>
    </row>
    <row r="5559" spans="32:34" s="368" customFormat="1" ht="13.9" customHeight="1">
      <c r="AF5559" s="367"/>
      <c r="AH5559" s="367"/>
    </row>
    <row r="5560" spans="32:34" s="368" customFormat="1" ht="13.9" customHeight="1">
      <c r="AF5560" s="367"/>
      <c r="AH5560" s="367"/>
    </row>
    <row r="5561" spans="32:34" s="368" customFormat="1" ht="13.9" customHeight="1">
      <c r="AF5561" s="367"/>
      <c r="AH5561" s="367"/>
    </row>
    <row r="5562" spans="32:34" s="368" customFormat="1" ht="13.9" customHeight="1">
      <c r="AF5562" s="367"/>
      <c r="AH5562" s="367"/>
    </row>
    <row r="5563" spans="32:34" s="368" customFormat="1" ht="13.9" customHeight="1">
      <c r="AF5563" s="367"/>
      <c r="AH5563" s="367"/>
    </row>
    <row r="5564" spans="32:34" s="368" customFormat="1" ht="13.9" customHeight="1">
      <c r="AF5564" s="367"/>
      <c r="AH5564" s="367"/>
    </row>
    <row r="5565" spans="32:34" s="368" customFormat="1" ht="13.9" customHeight="1">
      <c r="AF5565" s="367"/>
      <c r="AH5565" s="367"/>
    </row>
    <row r="5566" spans="32:34" s="368" customFormat="1" ht="13.9" customHeight="1">
      <c r="AF5566" s="367"/>
      <c r="AH5566" s="367"/>
    </row>
    <row r="5567" spans="32:34" s="368" customFormat="1" ht="13.9" customHeight="1">
      <c r="AF5567" s="367"/>
      <c r="AH5567" s="367"/>
    </row>
    <row r="5568" spans="32:34" s="368" customFormat="1" ht="13.9" customHeight="1">
      <c r="AF5568" s="367"/>
      <c r="AH5568" s="367"/>
    </row>
    <row r="5569" spans="32:34" s="368" customFormat="1" ht="13.9" customHeight="1">
      <c r="AF5569" s="367"/>
      <c r="AH5569" s="367"/>
    </row>
    <row r="5570" spans="32:34" s="368" customFormat="1" ht="13.9" customHeight="1">
      <c r="AF5570" s="367"/>
      <c r="AH5570" s="367"/>
    </row>
    <row r="5571" spans="32:34" s="368" customFormat="1" ht="13.9" customHeight="1">
      <c r="AF5571" s="367"/>
      <c r="AH5571" s="367"/>
    </row>
    <row r="5572" spans="32:34" s="368" customFormat="1" ht="13.9" customHeight="1">
      <c r="AF5572" s="367"/>
      <c r="AH5572" s="367"/>
    </row>
    <row r="5573" spans="32:34" s="368" customFormat="1" ht="13.9" customHeight="1">
      <c r="AF5573" s="367"/>
      <c r="AH5573" s="367"/>
    </row>
    <row r="5574" spans="32:34" s="368" customFormat="1" ht="13.9" customHeight="1">
      <c r="AF5574" s="367"/>
      <c r="AH5574" s="367"/>
    </row>
    <row r="5575" spans="32:34" s="368" customFormat="1" ht="13.9" customHeight="1">
      <c r="AF5575" s="367"/>
      <c r="AH5575" s="367"/>
    </row>
    <row r="5576" spans="32:34" s="368" customFormat="1" ht="13.9" customHeight="1">
      <c r="AF5576" s="367"/>
      <c r="AH5576" s="367"/>
    </row>
    <row r="5577" spans="32:34" s="368" customFormat="1" ht="13.9" customHeight="1">
      <c r="AF5577" s="367"/>
      <c r="AH5577" s="367"/>
    </row>
    <row r="5578" spans="32:34" s="368" customFormat="1" ht="13.9" customHeight="1">
      <c r="AF5578" s="367"/>
      <c r="AH5578" s="367"/>
    </row>
    <row r="5579" spans="32:34" s="368" customFormat="1" ht="13.9" customHeight="1">
      <c r="AF5579" s="367"/>
      <c r="AH5579" s="367"/>
    </row>
    <row r="5580" spans="32:34" s="368" customFormat="1" ht="13.9" customHeight="1">
      <c r="AF5580" s="367"/>
      <c r="AH5580" s="367"/>
    </row>
    <row r="5581" spans="32:34" s="368" customFormat="1" ht="13.9" customHeight="1">
      <c r="AF5581" s="367"/>
      <c r="AH5581" s="367"/>
    </row>
    <row r="5582" spans="32:34" s="368" customFormat="1" ht="13.9" customHeight="1">
      <c r="AF5582" s="367"/>
      <c r="AH5582" s="367"/>
    </row>
    <row r="5583" spans="32:34" s="368" customFormat="1" ht="13.9" customHeight="1">
      <c r="AF5583" s="367"/>
      <c r="AH5583" s="367"/>
    </row>
    <row r="5584" spans="32:34" s="368" customFormat="1" ht="13.9" customHeight="1">
      <c r="AF5584" s="367"/>
      <c r="AH5584" s="367"/>
    </row>
    <row r="5585" spans="32:34" s="368" customFormat="1" ht="13.9" customHeight="1">
      <c r="AF5585" s="367"/>
      <c r="AH5585" s="367"/>
    </row>
    <row r="5586" spans="32:34" s="368" customFormat="1" ht="13.9" customHeight="1">
      <c r="AF5586" s="367"/>
      <c r="AH5586" s="367"/>
    </row>
    <row r="5587" spans="32:34" s="368" customFormat="1" ht="13.9" customHeight="1">
      <c r="AF5587" s="367"/>
      <c r="AH5587" s="367"/>
    </row>
    <row r="5588" spans="32:34" s="368" customFormat="1" ht="13.9" customHeight="1">
      <c r="AF5588" s="367"/>
      <c r="AH5588" s="367"/>
    </row>
    <row r="5589" spans="32:34" s="368" customFormat="1" ht="13.9" customHeight="1">
      <c r="AF5589" s="367"/>
      <c r="AH5589" s="367"/>
    </row>
    <row r="5590" spans="32:34" s="368" customFormat="1" ht="13.9" customHeight="1">
      <c r="AF5590" s="367"/>
      <c r="AH5590" s="367"/>
    </row>
    <row r="5591" spans="32:34" s="368" customFormat="1" ht="13.9" customHeight="1">
      <c r="AF5591" s="367"/>
      <c r="AH5591" s="367"/>
    </row>
    <row r="5592" spans="32:34" s="368" customFormat="1" ht="13.9" customHeight="1">
      <c r="AF5592" s="367"/>
      <c r="AH5592" s="367"/>
    </row>
    <row r="5593" spans="32:34" s="368" customFormat="1" ht="13.9" customHeight="1">
      <c r="AF5593" s="367"/>
      <c r="AH5593" s="367"/>
    </row>
    <row r="5594" spans="32:34" s="368" customFormat="1" ht="13.9" customHeight="1">
      <c r="AF5594" s="367"/>
      <c r="AH5594" s="367"/>
    </row>
    <row r="5595" spans="32:34" s="368" customFormat="1" ht="13.9" customHeight="1">
      <c r="AF5595" s="367"/>
      <c r="AH5595" s="367"/>
    </row>
    <row r="5596" spans="32:34" s="368" customFormat="1" ht="13.9" customHeight="1">
      <c r="AF5596" s="367"/>
      <c r="AH5596" s="367"/>
    </row>
    <row r="5597" spans="32:34" s="368" customFormat="1" ht="13.9" customHeight="1">
      <c r="AF5597" s="367"/>
      <c r="AH5597" s="367"/>
    </row>
    <row r="5598" spans="32:34" s="368" customFormat="1" ht="13.9" customHeight="1">
      <c r="AF5598" s="367"/>
      <c r="AH5598" s="367"/>
    </row>
    <row r="5599" spans="32:34" s="368" customFormat="1" ht="13.9" customHeight="1">
      <c r="AF5599" s="367"/>
      <c r="AH5599" s="367"/>
    </row>
    <row r="5600" spans="32:34" s="368" customFormat="1" ht="13.9" customHeight="1">
      <c r="AF5600" s="367"/>
      <c r="AH5600" s="367"/>
    </row>
    <row r="5601" spans="32:34" s="368" customFormat="1" ht="13.9" customHeight="1">
      <c r="AF5601" s="367"/>
      <c r="AH5601" s="367"/>
    </row>
    <row r="5602" spans="32:34" s="368" customFormat="1" ht="13.9" customHeight="1">
      <c r="AF5602" s="367"/>
      <c r="AH5602" s="367"/>
    </row>
    <row r="5603" spans="32:34" s="368" customFormat="1" ht="13.9" customHeight="1">
      <c r="AF5603" s="367"/>
      <c r="AH5603" s="367"/>
    </row>
    <row r="5604" spans="32:34" s="368" customFormat="1" ht="13.9" customHeight="1">
      <c r="AF5604" s="367"/>
      <c r="AH5604" s="367"/>
    </row>
    <row r="5605" spans="32:34" s="368" customFormat="1" ht="13.9" customHeight="1">
      <c r="AF5605" s="367"/>
      <c r="AH5605" s="367"/>
    </row>
    <row r="5606" spans="32:34" s="368" customFormat="1" ht="13.9" customHeight="1">
      <c r="AF5606" s="367"/>
      <c r="AH5606" s="367"/>
    </row>
    <row r="5607" spans="32:34" s="368" customFormat="1" ht="13.9" customHeight="1">
      <c r="AF5607" s="367"/>
      <c r="AH5607" s="367"/>
    </row>
    <row r="5608" spans="32:34" s="368" customFormat="1" ht="13.9" customHeight="1">
      <c r="AF5608" s="367"/>
      <c r="AH5608" s="367"/>
    </row>
    <row r="5609" spans="32:34" s="368" customFormat="1" ht="13.9" customHeight="1">
      <c r="AF5609" s="367"/>
      <c r="AH5609" s="367"/>
    </row>
    <row r="5610" spans="32:34" s="368" customFormat="1" ht="13.9" customHeight="1">
      <c r="AF5610" s="367"/>
      <c r="AH5610" s="367"/>
    </row>
    <row r="5611" spans="32:34" s="368" customFormat="1" ht="13.9" customHeight="1">
      <c r="AF5611" s="367"/>
      <c r="AH5611" s="367"/>
    </row>
    <row r="5612" spans="32:34" s="368" customFormat="1" ht="13.9" customHeight="1">
      <c r="AF5612" s="367"/>
      <c r="AH5612" s="367"/>
    </row>
    <row r="5613" spans="32:34" s="368" customFormat="1" ht="13.9" customHeight="1">
      <c r="AF5613" s="367"/>
      <c r="AH5613" s="367"/>
    </row>
    <row r="5614" spans="32:34" s="368" customFormat="1" ht="13.9" customHeight="1">
      <c r="AF5614" s="367"/>
      <c r="AH5614" s="367"/>
    </row>
    <row r="5615" spans="32:34" s="368" customFormat="1" ht="13.9" customHeight="1">
      <c r="AF5615" s="367"/>
      <c r="AH5615" s="367"/>
    </row>
    <row r="5616" spans="32:34" s="368" customFormat="1" ht="13.9" customHeight="1">
      <c r="AF5616" s="367"/>
      <c r="AH5616" s="367"/>
    </row>
    <row r="5617" spans="32:34" s="368" customFormat="1" ht="13.9" customHeight="1">
      <c r="AF5617" s="367"/>
      <c r="AH5617" s="367"/>
    </row>
    <row r="5618" spans="32:34" s="368" customFormat="1" ht="13.9" customHeight="1">
      <c r="AF5618" s="367"/>
      <c r="AH5618" s="367"/>
    </row>
    <row r="5619" spans="32:34" s="368" customFormat="1" ht="13.9" customHeight="1">
      <c r="AF5619" s="367"/>
      <c r="AH5619" s="367"/>
    </row>
    <row r="5620" spans="32:34" s="368" customFormat="1" ht="13.9" customHeight="1">
      <c r="AF5620" s="367"/>
      <c r="AH5620" s="367"/>
    </row>
    <row r="5621" spans="32:34" s="368" customFormat="1" ht="13.9" customHeight="1">
      <c r="AF5621" s="367"/>
      <c r="AH5621" s="367"/>
    </row>
    <row r="5622" spans="32:34" s="368" customFormat="1" ht="13.9" customHeight="1">
      <c r="AF5622" s="367"/>
      <c r="AH5622" s="367"/>
    </row>
    <row r="5623" spans="32:34" s="368" customFormat="1" ht="13.9" customHeight="1">
      <c r="AF5623" s="367"/>
      <c r="AH5623" s="367"/>
    </row>
    <row r="5624" spans="32:34" s="368" customFormat="1" ht="13.9" customHeight="1">
      <c r="AF5624" s="367"/>
      <c r="AH5624" s="367"/>
    </row>
    <row r="5625" spans="32:34" s="368" customFormat="1" ht="13.9" customHeight="1">
      <c r="AF5625" s="367"/>
      <c r="AH5625" s="367"/>
    </row>
    <row r="5626" spans="32:34" s="368" customFormat="1" ht="13.9" customHeight="1">
      <c r="AF5626" s="367"/>
      <c r="AH5626" s="367"/>
    </row>
    <row r="5627" spans="32:34" s="368" customFormat="1" ht="13.9" customHeight="1">
      <c r="AF5627" s="367"/>
      <c r="AH5627" s="367"/>
    </row>
    <row r="5628" spans="32:34" s="368" customFormat="1" ht="13.9" customHeight="1">
      <c r="AF5628" s="367"/>
      <c r="AH5628" s="367"/>
    </row>
    <row r="5629" spans="32:34" s="368" customFormat="1" ht="13.9" customHeight="1">
      <c r="AF5629" s="367"/>
      <c r="AH5629" s="367"/>
    </row>
    <row r="5630" spans="32:34" s="368" customFormat="1" ht="13.9" customHeight="1">
      <c r="AF5630" s="367"/>
      <c r="AH5630" s="367"/>
    </row>
    <row r="5631" spans="32:34" s="368" customFormat="1" ht="13.9" customHeight="1">
      <c r="AF5631" s="367"/>
      <c r="AH5631" s="367"/>
    </row>
    <row r="5632" spans="32:34" s="368" customFormat="1" ht="13.9" customHeight="1">
      <c r="AF5632" s="367"/>
      <c r="AH5632" s="367"/>
    </row>
    <row r="5633" spans="32:34" s="368" customFormat="1" ht="13.9" customHeight="1">
      <c r="AF5633" s="367"/>
      <c r="AH5633" s="367"/>
    </row>
    <row r="5634" spans="32:34" s="368" customFormat="1" ht="13.9" customHeight="1">
      <c r="AF5634" s="367"/>
      <c r="AH5634" s="367"/>
    </row>
    <row r="5635" spans="32:34" s="368" customFormat="1" ht="13.9" customHeight="1">
      <c r="AF5635" s="367"/>
      <c r="AH5635" s="367"/>
    </row>
    <row r="5636" spans="32:34" s="368" customFormat="1" ht="13.9" customHeight="1">
      <c r="AF5636" s="367"/>
      <c r="AH5636" s="367"/>
    </row>
    <row r="5637" spans="32:34" s="368" customFormat="1" ht="13.9" customHeight="1">
      <c r="AF5637" s="367"/>
      <c r="AH5637" s="367"/>
    </row>
    <row r="5638" spans="32:34" s="368" customFormat="1" ht="13.9" customHeight="1">
      <c r="AF5638" s="367"/>
      <c r="AH5638" s="367"/>
    </row>
    <row r="5639" spans="32:34" s="368" customFormat="1" ht="13.9" customHeight="1">
      <c r="AF5639" s="367"/>
      <c r="AH5639" s="367"/>
    </row>
    <row r="5640" spans="32:34" s="368" customFormat="1" ht="13.9" customHeight="1">
      <c r="AF5640" s="367"/>
      <c r="AH5640" s="367"/>
    </row>
    <row r="5641" spans="32:34" s="368" customFormat="1" ht="13.9" customHeight="1">
      <c r="AF5641" s="367"/>
      <c r="AH5641" s="367"/>
    </row>
    <row r="5642" spans="32:34" s="368" customFormat="1" ht="13.9" customHeight="1">
      <c r="AF5642" s="367"/>
      <c r="AH5642" s="367"/>
    </row>
    <row r="5643" spans="32:34" s="368" customFormat="1" ht="13.9" customHeight="1">
      <c r="AF5643" s="367"/>
      <c r="AH5643" s="367"/>
    </row>
    <row r="5644" spans="32:34" s="368" customFormat="1" ht="13.9" customHeight="1">
      <c r="AF5644" s="367"/>
      <c r="AH5644" s="367"/>
    </row>
    <row r="5645" spans="32:34" s="368" customFormat="1" ht="13.9" customHeight="1">
      <c r="AF5645" s="367"/>
      <c r="AH5645" s="367"/>
    </row>
    <row r="5646" spans="32:34" s="368" customFormat="1" ht="13.9" customHeight="1">
      <c r="AF5646" s="367"/>
      <c r="AH5646" s="367"/>
    </row>
    <row r="5647" spans="32:34" s="368" customFormat="1" ht="13.9" customHeight="1">
      <c r="AF5647" s="367"/>
      <c r="AH5647" s="367"/>
    </row>
    <row r="5648" spans="32:34" s="368" customFormat="1" ht="13.9" customHeight="1">
      <c r="AF5648" s="367"/>
      <c r="AH5648" s="367"/>
    </row>
    <row r="5649" spans="32:34" s="368" customFormat="1" ht="13.9" customHeight="1">
      <c r="AF5649" s="367"/>
      <c r="AH5649" s="367"/>
    </row>
    <row r="5650" spans="32:34" s="368" customFormat="1" ht="13.9" customHeight="1">
      <c r="AF5650" s="367"/>
      <c r="AH5650" s="367"/>
    </row>
    <row r="5651" spans="32:34" s="368" customFormat="1" ht="13.9" customHeight="1">
      <c r="AF5651" s="367"/>
      <c r="AH5651" s="367"/>
    </row>
    <row r="5652" spans="32:34" s="368" customFormat="1" ht="13.9" customHeight="1">
      <c r="AF5652" s="367"/>
      <c r="AH5652" s="367"/>
    </row>
    <row r="5653" spans="32:34" s="368" customFormat="1" ht="13.9" customHeight="1">
      <c r="AF5653" s="367"/>
      <c r="AH5653" s="367"/>
    </row>
    <row r="5654" spans="32:34" s="368" customFormat="1" ht="13.9" customHeight="1">
      <c r="AF5654" s="367"/>
      <c r="AH5654" s="367"/>
    </row>
    <row r="5655" spans="32:34" s="368" customFormat="1" ht="13.9" customHeight="1">
      <c r="AF5655" s="367"/>
      <c r="AH5655" s="367"/>
    </row>
    <row r="5656" spans="32:34" s="368" customFormat="1" ht="13.9" customHeight="1">
      <c r="AF5656" s="367"/>
      <c r="AH5656" s="367"/>
    </row>
    <row r="5657" spans="32:34" s="368" customFormat="1" ht="13.9" customHeight="1">
      <c r="AF5657" s="367"/>
      <c r="AH5657" s="367"/>
    </row>
    <row r="5658" spans="32:34" s="368" customFormat="1" ht="13.9" customHeight="1">
      <c r="AF5658" s="367"/>
      <c r="AH5658" s="367"/>
    </row>
    <row r="5659" spans="32:34" s="368" customFormat="1" ht="13.9" customHeight="1">
      <c r="AF5659" s="367"/>
      <c r="AH5659" s="367"/>
    </row>
    <row r="5660" spans="32:34" s="368" customFormat="1" ht="13.9" customHeight="1">
      <c r="AF5660" s="367"/>
      <c r="AH5660" s="367"/>
    </row>
    <row r="5661" spans="32:34" s="368" customFormat="1" ht="13.9" customHeight="1">
      <c r="AF5661" s="367"/>
      <c r="AH5661" s="367"/>
    </row>
    <row r="5662" spans="32:34" s="368" customFormat="1" ht="13.9" customHeight="1">
      <c r="AF5662" s="367"/>
      <c r="AH5662" s="367"/>
    </row>
    <row r="5663" spans="32:34" s="368" customFormat="1" ht="13.9" customHeight="1">
      <c r="AF5663" s="367"/>
      <c r="AH5663" s="367"/>
    </row>
    <row r="5664" spans="32:34" s="368" customFormat="1" ht="13.9" customHeight="1">
      <c r="AF5664" s="367"/>
      <c r="AH5664" s="367"/>
    </row>
    <row r="5665" spans="32:34" s="368" customFormat="1" ht="13.9" customHeight="1">
      <c r="AF5665" s="367"/>
      <c r="AH5665" s="367"/>
    </row>
    <row r="5666" spans="32:34" s="368" customFormat="1" ht="13.9" customHeight="1">
      <c r="AF5666" s="367"/>
      <c r="AH5666" s="367"/>
    </row>
    <row r="5667" spans="32:34" s="368" customFormat="1" ht="13.9" customHeight="1">
      <c r="AF5667" s="367"/>
      <c r="AH5667" s="367"/>
    </row>
    <row r="5668" spans="32:34" s="368" customFormat="1" ht="13.9" customHeight="1">
      <c r="AF5668" s="367"/>
      <c r="AH5668" s="367"/>
    </row>
    <row r="5669" spans="32:34" s="368" customFormat="1" ht="13.9" customHeight="1">
      <c r="AF5669" s="367"/>
      <c r="AH5669" s="367"/>
    </row>
    <row r="5670" spans="32:34" s="368" customFormat="1" ht="13.9" customHeight="1">
      <c r="AF5670" s="367"/>
      <c r="AH5670" s="367"/>
    </row>
    <row r="5671" spans="32:34" s="368" customFormat="1" ht="13.9" customHeight="1">
      <c r="AF5671" s="367"/>
      <c r="AH5671" s="367"/>
    </row>
    <row r="5672" spans="32:34" s="368" customFormat="1" ht="13.9" customHeight="1">
      <c r="AF5672" s="367"/>
      <c r="AH5672" s="367"/>
    </row>
    <row r="5673" spans="32:34" s="368" customFormat="1" ht="13.9" customHeight="1">
      <c r="AF5673" s="367"/>
      <c r="AH5673" s="367"/>
    </row>
    <row r="5674" spans="32:34" s="368" customFormat="1" ht="13.9" customHeight="1">
      <c r="AF5674" s="367"/>
      <c r="AH5674" s="367"/>
    </row>
    <row r="5675" spans="32:34" s="368" customFormat="1" ht="13.9" customHeight="1">
      <c r="AF5675" s="367"/>
      <c r="AH5675" s="367"/>
    </row>
    <row r="5676" spans="32:34" s="368" customFormat="1" ht="13.9" customHeight="1">
      <c r="AF5676" s="367"/>
      <c r="AH5676" s="367"/>
    </row>
    <row r="5677" spans="32:34" s="368" customFormat="1" ht="13.9" customHeight="1">
      <c r="AF5677" s="367"/>
      <c r="AH5677" s="367"/>
    </row>
    <row r="5678" spans="32:34" s="368" customFormat="1" ht="13.9" customHeight="1">
      <c r="AF5678" s="367"/>
      <c r="AH5678" s="367"/>
    </row>
    <row r="5679" spans="32:34" s="368" customFormat="1" ht="13.9" customHeight="1">
      <c r="AF5679" s="367"/>
      <c r="AH5679" s="367"/>
    </row>
    <row r="5680" spans="32:34" s="368" customFormat="1" ht="13.9" customHeight="1">
      <c r="AF5680" s="367"/>
      <c r="AH5680" s="367"/>
    </row>
    <row r="5681" spans="32:34" s="368" customFormat="1" ht="13.9" customHeight="1">
      <c r="AF5681" s="367"/>
      <c r="AH5681" s="367"/>
    </row>
    <row r="5682" spans="32:34" s="368" customFormat="1" ht="13.9" customHeight="1">
      <c r="AF5682" s="367"/>
      <c r="AH5682" s="367"/>
    </row>
    <row r="5683" spans="32:34" s="368" customFormat="1" ht="13.9" customHeight="1">
      <c r="AF5683" s="367"/>
      <c r="AH5683" s="367"/>
    </row>
    <row r="5684" spans="32:34" s="368" customFormat="1" ht="13.9" customHeight="1">
      <c r="AF5684" s="367"/>
      <c r="AH5684" s="367"/>
    </row>
    <row r="5685" spans="32:34" s="368" customFormat="1" ht="13.9" customHeight="1">
      <c r="AF5685" s="367"/>
      <c r="AH5685" s="367"/>
    </row>
    <row r="5686" spans="32:34" s="368" customFormat="1" ht="13.9" customHeight="1">
      <c r="AF5686" s="367"/>
      <c r="AH5686" s="367"/>
    </row>
    <row r="5687" spans="32:34" s="368" customFormat="1" ht="13.9" customHeight="1">
      <c r="AF5687" s="367"/>
      <c r="AH5687" s="367"/>
    </row>
    <row r="5688" spans="32:34" s="368" customFormat="1" ht="13.9" customHeight="1">
      <c r="AF5688" s="367"/>
      <c r="AH5688" s="367"/>
    </row>
    <row r="5689" spans="32:34" s="368" customFormat="1" ht="13.9" customHeight="1">
      <c r="AF5689" s="367"/>
      <c r="AH5689" s="367"/>
    </row>
    <row r="5690" spans="32:34" s="368" customFormat="1" ht="13.9" customHeight="1">
      <c r="AF5690" s="367"/>
      <c r="AH5690" s="367"/>
    </row>
    <row r="5691" spans="32:34" s="368" customFormat="1" ht="13.9" customHeight="1">
      <c r="AF5691" s="367"/>
      <c r="AH5691" s="367"/>
    </row>
    <row r="5692" spans="32:34" s="368" customFormat="1" ht="13.9" customHeight="1">
      <c r="AF5692" s="367"/>
      <c r="AH5692" s="367"/>
    </row>
    <row r="5693" spans="32:34" s="368" customFormat="1" ht="13.9" customHeight="1">
      <c r="AF5693" s="367"/>
      <c r="AH5693" s="367"/>
    </row>
    <row r="5694" spans="32:34" s="368" customFormat="1" ht="13.9" customHeight="1">
      <c r="AF5694" s="367"/>
      <c r="AH5694" s="367"/>
    </row>
    <row r="5695" spans="32:34" s="368" customFormat="1" ht="13.9" customHeight="1">
      <c r="AF5695" s="367"/>
      <c r="AH5695" s="367"/>
    </row>
    <row r="5696" spans="32:34" s="368" customFormat="1" ht="13.9" customHeight="1">
      <c r="AF5696" s="367"/>
      <c r="AH5696" s="367"/>
    </row>
    <row r="5697" spans="32:34" s="368" customFormat="1" ht="13.9" customHeight="1">
      <c r="AF5697" s="367"/>
      <c r="AH5697" s="367"/>
    </row>
    <row r="5698" spans="32:34" s="368" customFormat="1" ht="13.9" customHeight="1">
      <c r="AF5698" s="367"/>
      <c r="AH5698" s="367"/>
    </row>
    <row r="5699" spans="32:34" s="368" customFormat="1" ht="13.9" customHeight="1">
      <c r="AF5699" s="367"/>
      <c r="AH5699" s="367"/>
    </row>
    <row r="5700" spans="32:34" s="368" customFormat="1" ht="13.9" customHeight="1">
      <c r="AF5700" s="367"/>
      <c r="AH5700" s="367"/>
    </row>
    <row r="5701" spans="32:34" s="368" customFormat="1" ht="13.9" customHeight="1">
      <c r="AF5701" s="367"/>
      <c r="AH5701" s="367"/>
    </row>
    <row r="5702" spans="32:34" s="368" customFormat="1" ht="13.9" customHeight="1">
      <c r="AF5702" s="367"/>
      <c r="AH5702" s="367"/>
    </row>
    <row r="5703" spans="32:34" s="368" customFormat="1" ht="13.9" customHeight="1">
      <c r="AF5703" s="367"/>
      <c r="AH5703" s="367"/>
    </row>
    <row r="5704" spans="32:34" s="368" customFormat="1" ht="13.9" customHeight="1">
      <c r="AF5704" s="367"/>
      <c r="AH5704" s="367"/>
    </row>
    <row r="5705" spans="32:34" s="368" customFormat="1" ht="13.9" customHeight="1">
      <c r="AF5705" s="367"/>
      <c r="AH5705" s="367"/>
    </row>
    <row r="5706" spans="32:34" s="368" customFormat="1" ht="13.9" customHeight="1">
      <c r="AF5706" s="367"/>
      <c r="AH5706" s="367"/>
    </row>
    <row r="5707" spans="32:34" s="368" customFormat="1" ht="13.9" customHeight="1">
      <c r="AF5707" s="367"/>
      <c r="AH5707" s="367"/>
    </row>
    <row r="5708" spans="32:34" s="368" customFormat="1" ht="13.9" customHeight="1">
      <c r="AF5708" s="367"/>
      <c r="AH5708" s="367"/>
    </row>
    <row r="5709" spans="32:34" s="368" customFormat="1" ht="13.9" customHeight="1">
      <c r="AF5709" s="367"/>
      <c r="AH5709" s="367"/>
    </row>
    <row r="5710" spans="32:34" s="368" customFormat="1" ht="13.9" customHeight="1">
      <c r="AF5710" s="367"/>
      <c r="AH5710" s="367"/>
    </row>
    <row r="5711" spans="32:34" s="368" customFormat="1" ht="13.9" customHeight="1">
      <c r="AF5711" s="367"/>
      <c r="AH5711" s="367"/>
    </row>
    <row r="5712" spans="32:34" s="368" customFormat="1" ht="13.9" customHeight="1">
      <c r="AF5712" s="367"/>
      <c r="AH5712" s="367"/>
    </row>
    <row r="5713" spans="32:34" s="368" customFormat="1" ht="13.9" customHeight="1">
      <c r="AF5713" s="367"/>
      <c r="AH5713" s="367"/>
    </row>
    <row r="5714" spans="32:34" s="368" customFormat="1" ht="13.9" customHeight="1">
      <c r="AF5714" s="367"/>
      <c r="AH5714" s="367"/>
    </row>
    <row r="5715" spans="32:34" s="368" customFormat="1" ht="13.9" customHeight="1">
      <c r="AF5715" s="367"/>
      <c r="AH5715" s="367"/>
    </row>
    <row r="5716" spans="32:34" s="368" customFormat="1" ht="13.9" customHeight="1">
      <c r="AF5716" s="367"/>
      <c r="AH5716" s="367"/>
    </row>
    <row r="5717" spans="32:34" s="368" customFormat="1" ht="13.9" customHeight="1">
      <c r="AF5717" s="367"/>
      <c r="AH5717" s="367"/>
    </row>
    <row r="5718" spans="32:34" s="368" customFormat="1" ht="13.9" customHeight="1">
      <c r="AF5718" s="367"/>
      <c r="AH5718" s="367"/>
    </row>
    <row r="5719" spans="32:34" s="368" customFormat="1" ht="13.9" customHeight="1">
      <c r="AF5719" s="367"/>
      <c r="AH5719" s="367"/>
    </row>
    <row r="5720" spans="32:34" s="368" customFormat="1" ht="13.9" customHeight="1">
      <c r="AF5720" s="367"/>
      <c r="AH5720" s="367"/>
    </row>
    <row r="5721" spans="32:34" s="368" customFormat="1" ht="13.9" customHeight="1">
      <c r="AF5721" s="367"/>
      <c r="AH5721" s="367"/>
    </row>
    <row r="5722" spans="32:34" s="368" customFormat="1" ht="13.9" customHeight="1">
      <c r="AF5722" s="367"/>
      <c r="AH5722" s="367"/>
    </row>
    <row r="5723" spans="32:34" s="368" customFormat="1" ht="13.9" customHeight="1">
      <c r="AF5723" s="367"/>
      <c r="AH5723" s="367"/>
    </row>
    <row r="5724" spans="32:34" s="368" customFormat="1" ht="13.9" customHeight="1">
      <c r="AF5724" s="367"/>
      <c r="AH5724" s="367"/>
    </row>
    <row r="5725" spans="32:34" s="368" customFormat="1" ht="13.9" customHeight="1">
      <c r="AF5725" s="367"/>
      <c r="AH5725" s="367"/>
    </row>
    <row r="5726" spans="32:34" s="368" customFormat="1" ht="13.9" customHeight="1">
      <c r="AF5726" s="367"/>
      <c r="AH5726" s="367"/>
    </row>
    <row r="5727" spans="32:34" s="368" customFormat="1" ht="13.9" customHeight="1">
      <c r="AF5727" s="367"/>
      <c r="AH5727" s="367"/>
    </row>
    <row r="5728" spans="32:34" s="368" customFormat="1" ht="13.9" customHeight="1">
      <c r="AF5728" s="367"/>
      <c r="AH5728" s="367"/>
    </row>
    <row r="5729" spans="32:34" s="368" customFormat="1" ht="13.9" customHeight="1">
      <c r="AF5729" s="367"/>
      <c r="AH5729" s="367"/>
    </row>
    <row r="5730" spans="32:34" s="368" customFormat="1" ht="13.9" customHeight="1">
      <c r="AF5730" s="367"/>
      <c r="AH5730" s="367"/>
    </row>
    <row r="5731" spans="32:34" s="368" customFormat="1" ht="13.9" customHeight="1">
      <c r="AF5731" s="367"/>
      <c r="AH5731" s="367"/>
    </row>
    <row r="5732" spans="32:34" s="368" customFormat="1" ht="13.9" customHeight="1">
      <c r="AF5732" s="367"/>
      <c r="AH5732" s="367"/>
    </row>
    <row r="5733" spans="32:34" s="368" customFormat="1" ht="13.9" customHeight="1">
      <c r="AF5733" s="367"/>
      <c r="AH5733" s="367"/>
    </row>
    <row r="5734" spans="32:34" s="368" customFormat="1" ht="13.9" customHeight="1">
      <c r="AF5734" s="367"/>
      <c r="AH5734" s="367"/>
    </row>
    <row r="5735" spans="32:34" s="368" customFormat="1" ht="13.9" customHeight="1">
      <c r="AF5735" s="367"/>
      <c r="AH5735" s="367"/>
    </row>
    <row r="5736" spans="32:34" s="368" customFormat="1" ht="13.9" customHeight="1">
      <c r="AF5736" s="367"/>
      <c r="AH5736" s="367"/>
    </row>
    <row r="5737" spans="32:34" s="368" customFormat="1" ht="13.9" customHeight="1">
      <c r="AF5737" s="367"/>
      <c r="AH5737" s="367"/>
    </row>
    <row r="5738" spans="32:34" s="368" customFormat="1" ht="13.9" customHeight="1">
      <c r="AF5738" s="367"/>
      <c r="AH5738" s="367"/>
    </row>
    <row r="5739" spans="32:34" s="368" customFormat="1" ht="13.9" customHeight="1">
      <c r="AF5739" s="367"/>
      <c r="AH5739" s="367"/>
    </row>
    <row r="5740" spans="32:34" s="368" customFormat="1" ht="13.9" customHeight="1">
      <c r="AF5740" s="367"/>
      <c r="AH5740" s="367"/>
    </row>
    <row r="5741" spans="32:34" s="368" customFormat="1" ht="13.9" customHeight="1">
      <c r="AF5741" s="367"/>
      <c r="AH5741" s="367"/>
    </row>
    <row r="5742" spans="32:34" s="368" customFormat="1" ht="13.9" customHeight="1">
      <c r="AF5742" s="367"/>
      <c r="AH5742" s="367"/>
    </row>
    <row r="5743" spans="32:34" s="368" customFormat="1" ht="13.9" customHeight="1">
      <c r="AF5743" s="367"/>
      <c r="AH5743" s="367"/>
    </row>
    <row r="5744" spans="32:34" s="368" customFormat="1" ht="13.9" customHeight="1">
      <c r="AF5744" s="367"/>
      <c r="AH5744" s="367"/>
    </row>
    <row r="5745" spans="32:34" s="368" customFormat="1" ht="13.9" customHeight="1">
      <c r="AF5745" s="367"/>
      <c r="AH5745" s="367"/>
    </row>
    <row r="5746" spans="32:34" s="368" customFormat="1" ht="13.9" customHeight="1">
      <c r="AF5746" s="367"/>
      <c r="AH5746" s="367"/>
    </row>
    <row r="5747" spans="32:34" s="368" customFormat="1" ht="13.9" customHeight="1">
      <c r="AF5747" s="367"/>
      <c r="AH5747" s="367"/>
    </row>
    <row r="5748" spans="32:34" s="368" customFormat="1" ht="13.9" customHeight="1">
      <c r="AF5748" s="367"/>
      <c r="AH5748" s="367"/>
    </row>
    <row r="5749" spans="32:34" s="368" customFormat="1" ht="13.9" customHeight="1">
      <c r="AF5749" s="367"/>
      <c r="AH5749" s="367"/>
    </row>
    <row r="5750" spans="32:34" s="368" customFormat="1" ht="13.9" customHeight="1">
      <c r="AF5750" s="367"/>
      <c r="AH5750" s="367"/>
    </row>
    <row r="5751" spans="32:34" s="368" customFormat="1" ht="13.9" customHeight="1">
      <c r="AF5751" s="367"/>
      <c r="AH5751" s="367"/>
    </row>
    <row r="5752" spans="32:34" s="368" customFormat="1" ht="13.9" customHeight="1">
      <c r="AF5752" s="367"/>
      <c r="AH5752" s="367"/>
    </row>
    <row r="5753" spans="32:34" s="368" customFormat="1" ht="13.9" customHeight="1">
      <c r="AF5753" s="367"/>
      <c r="AH5753" s="367"/>
    </row>
    <row r="5754" spans="32:34" s="368" customFormat="1" ht="13.9" customHeight="1">
      <c r="AF5754" s="367"/>
      <c r="AH5754" s="367"/>
    </row>
    <row r="5755" spans="32:34" s="368" customFormat="1" ht="13.9" customHeight="1">
      <c r="AF5755" s="367"/>
      <c r="AH5755" s="367"/>
    </row>
    <row r="5756" spans="32:34" s="368" customFormat="1" ht="13.9" customHeight="1">
      <c r="AF5756" s="367"/>
      <c r="AH5756" s="367"/>
    </row>
    <row r="5757" spans="32:34" s="368" customFormat="1" ht="13.9" customHeight="1">
      <c r="AF5757" s="367"/>
      <c r="AH5757" s="367"/>
    </row>
    <row r="5758" spans="32:34" s="368" customFormat="1" ht="13.9" customHeight="1">
      <c r="AF5758" s="367"/>
      <c r="AH5758" s="367"/>
    </row>
    <row r="5759" spans="32:34" s="368" customFormat="1" ht="13.9" customHeight="1">
      <c r="AF5759" s="367"/>
      <c r="AH5759" s="367"/>
    </row>
    <row r="5760" spans="32:34" s="368" customFormat="1" ht="13.9" customHeight="1">
      <c r="AF5760" s="367"/>
      <c r="AH5760" s="367"/>
    </row>
    <row r="5761" spans="32:34" s="368" customFormat="1" ht="13.9" customHeight="1">
      <c r="AF5761" s="367"/>
      <c r="AH5761" s="367"/>
    </row>
    <row r="5762" spans="32:34" s="368" customFormat="1" ht="13.9" customHeight="1">
      <c r="AF5762" s="367"/>
      <c r="AH5762" s="367"/>
    </row>
    <row r="5763" spans="32:34" s="368" customFormat="1" ht="13.9" customHeight="1">
      <c r="AF5763" s="367"/>
      <c r="AH5763" s="367"/>
    </row>
    <row r="5764" spans="32:34" s="368" customFormat="1" ht="13.9" customHeight="1">
      <c r="AF5764" s="367"/>
      <c r="AH5764" s="367"/>
    </row>
    <row r="5765" spans="32:34" s="368" customFormat="1" ht="13.9" customHeight="1">
      <c r="AF5765" s="367"/>
      <c r="AH5765" s="367"/>
    </row>
    <row r="5766" spans="32:34" s="368" customFormat="1" ht="13.9" customHeight="1">
      <c r="AF5766" s="367"/>
      <c r="AH5766" s="367"/>
    </row>
    <row r="5767" spans="32:34" s="368" customFormat="1" ht="13.9" customHeight="1">
      <c r="AF5767" s="367"/>
      <c r="AH5767" s="367"/>
    </row>
    <row r="5768" spans="32:34" s="368" customFormat="1" ht="13.9" customHeight="1">
      <c r="AF5768" s="367"/>
      <c r="AH5768" s="367"/>
    </row>
    <row r="5769" spans="32:34" s="368" customFormat="1" ht="13.9" customHeight="1">
      <c r="AF5769" s="367"/>
      <c r="AH5769" s="367"/>
    </row>
    <row r="5770" spans="32:34" s="368" customFormat="1" ht="13.9" customHeight="1">
      <c r="AF5770" s="367"/>
      <c r="AH5770" s="367"/>
    </row>
    <row r="5771" spans="32:34" s="368" customFormat="1" ht="13.9" customHeight="1">
      <c r="AF5771" s="367"/>
      <c r="AH5771" s="367"/>
    </row>
    <row r="5772" spans="32:34" s="368" customFormat="1" ht="13.9" customHeight="1">
      <c r="AF5772" s="367"/>
      <c r="AH5772" s="367"/>
    </row>
    <row r="5773" spans="32:34" s="368" customFormat="1" ht="13.9" customHeight="1">
      <c r="AF5773" s="367"/>
      <c r="AH5773" s="367"/>
    </row>
    <row r="5774" spans="32:34" s="368" customFormat="1" ht="13.9" customHeight="1">
      <c r="AF5774" s="367"/>
      <c r="AH5774" s="367"/>
    </row>
    <row r="5775" spans="32:34" s="368" customFormat="1" ht="13.9" customHeight="1">
      <c r="AF5775" s="367"/>
      <c r="AH5775" s="367"/>
    </row>
    <row r="5776" spans="32:34" s="368" customFormat="1" ht="13.9" customHeight="1">
      <c r="AF5776" s="367"/>
      <c r="AH5776" s="367"/>
    </row>
    <row r="5777" spans="32:34" s="368" customFormat="1" ht="13.9" customHeight="1">
      <c r="AF5777" s="367"/>
      <c r="AH5777" s="367"/>
    </row>
    <row r="5778" spans="32:34" s="368" customFormat="1" ht="13.9" customHeight="1">
      <c r="AF5778" s="367"/>
      <c r="AH5778" s="367"/>
    </row>
    <row r="5779" spans="32:34" s="368" customFormat="1" ht="13.9" customHeight="1">
      <c r="AF5779" s="367"/>
      <c r="AH5779" s="367"/>
    </row>
    <row r="5780" spans="32:34" s="368" customFormat="1" ht="13.9" customHeight="1">
      <c r="AF5780" s="367"/>
      <c r="AH5780" s="367"/>
    </row>
    <row r="5781" spans="32:34" s="368" customFormat="1" ht="13.9" customHeight="1">
      <c r="AF5781" s="367"/>
      <c r="AH5781" s="367"/>
    </row>
    <row r="5782" spans="32:34" s="368" customFormat="1" ht="13.9" customHeight="1">
      <c r="AF5782" s="367"/>
      <c r="AH5782" s="367"/>
    </row>
    <row r="5783" spans="32:34" s="368" customFormat="1" ht="13.9" customHeight="1">
      <c r="AF5783" s="367"/>
      <c r="AH5783" s="367"/>
    </row>
    <row r="5784" spans="32:34" s="368" customFormat="1" ht="13.9" customHeight="1">
      <c r="AF5784" s="367"/>
      <c r="AH5784" s="367"/>
    </row>
    <row r="5785" spans="32:34" s="368" customFormat="1" ht="13.9" customHeight="1">
      <c r="AF5785" s="367"/>
      <c r="AH5785" s="367"/>
    </row>
    <row r="5786" spans="32:34" s="368" customFormat="1" ht="13.9" customHeight="1">
      <c r="AF5786" s="367"/>
      <c r="AH5786" s="367"/>
    </row>
    <row r="5787" spans="32:34" s="368" customFormat="1" ht="13.9" customHeight="1">
      <c r="AF5787" s="367"/>
      <c r="AH5787" s="367"/>
    </row>
    <row r="5788" spans="32:34" s="368" customFormat="1" ht="13.9" customHeight="1">
      <c r="AF5788" s="367"/>
      <c r="AH5788" s="367"/>
    </row>
    <row r="5789" spans="32:34" s="368" customFormat="1" ht="13.9" customHeight="1">
      <c r="AF5789" s="367"/>
      <c r="AH5789" s="367"/>
    </row>
    <row r="5790" spans="32:34" s="368" customFormat="1" ht="13.9" customHeight="1">
      <c r="AF5790" s="367"/>
      <c r="AH5790" s="367"/>
    </row>
    <row r="5791" spans="32:34" s="368" customFormat="1" ht="13.9" customHeight="1">
      <c r="AF5791" s="367"/>
      <c r="AH5791" s="367"/>
    </row>
    <row r="5792" spans="32:34" s="368" customFormat="1" ht="13.9" customHeight="1">
      <c r="AF5792" s="367"/>
      <c r="AH5792" s="367"/>
    </row>
    <row r="5793" spans="32:34" s="368" customFormat="1" ht="13.9" customHeight="1">
      <c r="AF5793" s="367"/>
      <c r="AH5793" s="367"/>
    </row>
    <row r="5794" spans="32:34" s="368" customFormat="1" ht="13.9" customHeight="1">
      <c r="AF5794" s="367"/>
      <c r="AH5794" s="367"/>
    </row>
    <row r="5795" spans="32:34" s="368" customFormat="1" ht="13.9" customHeight="1">
      <c r="AF5795" s="367"/>
      <c r="AH5795" s="367"/>
    </row>
    <row r="5796" spans="32:34" s="368" customFormat="1" ht="13.9" customHeight="1">
      <c r="AF5796" s="367"/>
      <c r="AH5796" s="367"/>
    </row>
    <row r="5797" spans="32:34" s="368" customFormat="1" ht="13.9" customHeight="1">
      <c r="AF5797" s="367"/>
      <c r="AH5797" s="367"/>
    </row>
    <row r="5798" spans="32:34" s="368" customFormat="1" ht="13.9" customHeight="1">
      <c r="AF5798" s="367"/>
      <c r="AH5798" s="367"/>
    </row>
    <row r="5799" spans="32:34" s="368" customFormat="1" ht="13.9" customHeight="1">
      <c r="AF5799" s="367"/>
      <c r="AH5799" s="367"/>
    </row>
    <row r="5800" spans="32:34" s="368" customFormat="1" ht="13.9" customHeight="1">
      <c r="AF5800" s="367"/>
      <c r="AH5800" s="367"/>
    </row>
    <row r="5801" spans="32:34" s="368" customFormat="1" ht="13.9" customHeight="1">
      <c r="AF5801" s="367"/>
      <c r="AH5801" s="367"/>
    </row>
    <row r="5802" spans="32:34" s="368" customFormat="1" ht="13.9" customHeight="1">
      <c r="AF5802" s="367"/>
      <c r="AH5802" s="367"/>
    </row>
    <row r="5803" spans="32:34" s="368" customFormat="1" ht="13.9" customHeight="1">
      <c r="AF5803" s="367"/>
      <c r="AH5803" s="367"/>
    </row>
    <row r="5804" spans="32:34" s="368" customFormat="1" ht="13.9" customHeight="1">
      <c r="AF5804" s="367"/>
      <c r="AH5804" s="367"/>
    </row>
    <row r="5805" spans="32:34" s="368" customFormat="1" ht="13.9" customHeight="1">
      <c r="AF5805" s="367"/>
      <c r="AH5805" s="367"/>
    </row>
    <row r="5806" spans="32:34" s="368" customFormat="1" ht="13.9" customHeight="1">
      <c r="AF5806" s="367"/>
      <c r="AH5806" s="367"/>
    </row>
    <row r="5807" spans="32:34" s="368" customFormat="1" ht="13.9" customHeight="1">
      <c r="AF5807" s="367"/>
      <c r="AH5807" s="367"/>
    </row>
    <row r="5808" spans="32:34" s="368" customFormat="1" ht="13.9" customHeight="1">
      <c r="AF5808" s="367"/>
      <c r="AH5808" s="367"/>
    </row>
    <row r="5809" spans="32:34" s="368" customFormat="1" ht="13.9" customHeight="1">
      <c r="AF5809" s="367"/>
      <c r="AH5809" s="367"/>
    </row>
    <row r="5810" spans="32:34" s="368" customFormat="1" ht="13.9" customHeight="1">
      <c r="AF5810" s="367"/>
      <c r="AH5810" s="367"/>
    </row>
    <row r="5811" spans="32:34" s="368" customFormat="1" ht="13.9" customHeight="1">
      <c r="AF5811" s="367"/>
      <c r="AH5811" s="367"/>
    </row>
    <row r="5812" spans="32:34" s="368" customFormat="1" ht="13.9" customHeight="1">
      <c r="AF5812" s="367"/>
      <c r="AH5812" s="367"/>
    </row>
    <row r="5813" spans="32:34" s="368" customFormat="1" ht="13.9" customHeight="1">
      <c r="AF5813" s="367"/>
      <c r="AH5813" s="367"/>
    </row>
    <row r="5814" spans="32:34" s="368" customFormat="1" ht="13.9" customHeight="1">
      <c r="AF5814" s="367"/>
      <c r="AH5814" s="367"/>
    </row>
    <row r="5815" spans="32:34" s="368" customFormat="1" ht="13.9" customHeight="1">
      <c r="AF5815" s="367"/>
      <c r="AH5815" s="367"/>
    </row>
    <row r="5816" spans="32:34" s="368" customFormat="1" ht="13.9" customHeight="1">
      <c r="AF5816" s="367"/>
      <c r="AH5816" s="367"/>
    </row>
    <row r="5817" spans="32:34" s="368" customFormat="1" ht="13.9" customHeight="1">
      <c r="AF5817" s="367"/>
      <c r="AH5817" s="367"/>
    </row>
    <row r="5818" spans="32:34" s="368" customFormat="1" ht="13.9" customHeight="1">
      <c r="AF5818" s="367"/>
      <c r="AH5818" s="367"/>
    </row>
    <row r="5819" spans="32:34" s="368" customFormat="1" ht="13.9" customHeight="1">
      <c r="AF5819" s="367"/>
      <c r="AH5819" s="367"/>
    </row>
    <row r="5820" spans="32:34" s="368" customFormat="1" ht="13.9" customHeight="1">
      <c r="AF5820" s="367"/>
      <c r="AH5820" s="367"/>
    </row>
    <row r="5821" spans="32:34" s="368" customFormat="1" ht="13.9" customHeight="1">
      <c r="AF5821" s="367"/>
      <c r="AH5821" s="367"/>
    </row>
    <row r="5822" spans="32:34" s="368" customFormat="1" ht="13.9" customHeight="1">
      <c r="AF5822" s="367"/>
      <c r="AH5822" s="367"/>
    </row>
    <row r="5823" spans="32:34" s="368" customFormat="1" ht="13.9" customHeight="1">
      <c r="AF5823" s="367"/>
      <c r="AH5823" s="367"/>
    </row>
    <row r="5824" spans="32:34" s="368" customFormat="1" ht="13.9" customHeight="1">
      <c r="AF5824" s="367"/>
      <c r="AH5824" s="367"/>
    </row>
    <row r="5825" spans="32:34" s="368" customFormat="1" ht="13.9" customHeight="1">
      <c r="AF5825" s="367"/>
      <c r="AH5825" s="367"/>
    </row>
    <row r="5826" spans="32:34" s="368" customFormat="1" ht="13.9" customHeight="1">
      <c r="AF5826" s="367"/>
      <c r="AH5826" s="367"/>
    </row>
    <row r="5827" spans="32:34" s="368" customFormat="1" ht="13.9" customHeight="1">
      <c r="AF5827" s="367"/>
      <c r="AH5827" s="367"/>
    </row>
    <row r="5828" spans="32:34" s="368" customFormat="1" ht="13.9" customHeight="1">
      <c r="AF5828" s="367"/>
      <c r="AH5828" s="367"/>
    </row>
    <row r="5829" spans="32:34" s="368" customFormat="1" ht="13.9" customHeight="1">
      <c r="AF5829" s="367"/>
      <c r="AH5829" s="367"/>
    </row>
    <row r="5830" spans="32:34" s="368" customFormat="1" ht="13.9" customHeight="1">
      <c r="AF5830" s="367"/>
      <c r="AH5830" s="367"/>
    </row>
    <row r="5831" spans="32:34" s="368" customFormat="1" ht="13.9" customHeight="1">
      <c r="AF5831" s="367"/>
      <c r="AH5831" s="367"/>
    </row>
    <row r="5832" spans="32:34" s="368" customFormat="1" ht="13.9" customHeight="1">
      <c r="AF5832" s="367"/>
      <c r="AH5832" s="367"/>
    </row>
    <row r="5833" spans="32:34" s="368" customFormat="1" ht="13.9" customHeight="1">
      <c r="AF5833" s="367"/>
      <c r="AH5833" s="367"/>
    </row>
    <row r="5834" spans="32:34" s="368" customFormat="1" ht="13.9" customHeight="1">
      <c r="AF5834" s="367"/>
      <c r="AH5834" s="367"/>
    </row>
    <row r="5835" spans="32:34" s="368" customFormat="1" ht="13.9" customHeight="1">
      <c r="AF5835" s="367"/>
      <c r="AH5835" s="367"/>
    </row>
    <row r="5836" spans="32:34" s="368" customFormat="1" ht="13.9" customHeight="1">
      <c r="AF5836" s="367"/>
      <c r="AH5836" s="367"/>
    </row>
    <row r="5837" spans="32:34" s="368" customFormat="1" ht="13.9" customHeight="1">
      <c r="AF5837" s="367"/>
      <c r="AH5837" s="367"/>
    </row>
    <row r="5838" spans="32:34" s="368" customFormat="1" ht="13.9" customHeight="1">
      <c r="AF5838" s="367"/>
      <c r="AH5838" s="367"/>
    </row>
    <row r="5839" spans="32:34" s="368" customFormat="1" ht="13.9" customHeight="1">
      <c r="AF5839" s="367"/>
      <c r="AH5839" s="367"/>
    </row>
    <row r="5840" spans="32:34" s="368" customFormat="1" ht="13.9" customHeight="1">
      <c r="AF5840" s="367"/>
      <c r="AH5840" s="367"/>
    </row>
    <row r="5841" spans="32:34" s="368" customFormat="1" ht="13.9" customHeight="1">
      <c r="AF5841" s="367"/>
      <c r="AH5841" s="367"/>
    </row>
    <row r="5842" spans="32:34" s="368" customFormat="1" ht="13.9" customHeight="1">
      <c r="AF5842" s="367"/>
      <c r="AH5842" s="367"/>
    </row>
    <row r="5843" spans="32:34" s="368" customFormat="1" ht="13.9" customHeight="1">
      <c r="AF5843" s="367"/>
      <c r="AH5843" s="367"/>
    </row>
    <row r="5844" spans="32:34" s="368" customFormat="1" ht="13.9" customHeight="1">
      <c r="AF5844" s="367"/>
      <c r="AH5844" s="367"/>
    </row>
    <row r="5845" spans="32:34" s="368" customFormat="1" ht="13.9" customHeight="1">
      <c r="AF5845" s="367"/>
      <c r="AH5845" s="367"/>
    </row>
    <row r="5846" spans="32:34" s="368" customFormat="1" ht="13.9" customHeight="1">
      <c r="AF5846" s="367"/>
      <c r="AH5846" s="367"/>
    </row>
    <row r="5847" spans="32:34" s="368" customFormat="1" ht="13.9" customHeight="1">
      <c r="AF5847" s="367"/>
      <c r="AH5847" s="367"/>
    </row>
    <row r="5848" spans="32:34" s="368" customFormat="1" ht="13.9" customHeight="1">
      <c r="AF5848" s="367"/>
      <c r="AH5848" s="367"/>
    </row>
    <row r="5849" spans="32:34" s="368" customFormat="1" ht="13.9" customHeight="1">
      <c r="AF5849" s="367"/>
      <c r="AH5849" s="367"/>
    </row>
    <row r="5850" spans="32:34" s="368" customFormat="1" ht="13.9" customHeight="1">
      <c r="AF5850" s="367"/>
      <c r="AH5850" s="367"/>
    </row>
    <row r="5851" spans="32:34" s="368" customFormat="1" ht="13.9" customHeight="1">
      <c r="AF5851" s="367"/>
      <c r="AH5851" s="367"/>
    </row>
    <row r="5852" spans="32:34" s="368" customFormat="1" ht="13.9" customHeight="1">
      <c r="AF5852" s="367"/>
      <c r="AH5852" s="367"/>
    </row>
    <row r="5853" spans="32:34" s="368" customFormat="1" ht="13.9" customHeight="1">
      <c r="AF5853" s="367"/>
      <c r="AH5853" s="367"/>
    </row>
    <row r="5854" spans="32:34" s="368" customFormat="1" ht="13.9" customHeight="1">
      <c r="AF5854" s="367"/>
      <c r="AH5854" s="367"/>
    </row>
    <row r="5855" spans="32:34" s="368" customFormat="1" ht="13.9" customHeight="1">
      <c r="AF5855" s="367"/>
      <c r="AH5855" s="367"/>
    </row>
    <row r="5856" spans="32:34" s="368" customFormat="1" ht="13.9" customHeight="1">
      <c r="AF5856" s="367"/>
      <c r="AH5856" s="367"/>
    </row>
    <row r="5857" spans="32:34" s="368" customFormat="1" ht="13.9" customHeight="1">
      <c r="AF5857" s="367"/>
      <c r="AH5857" s="367"/>
    </row>
    <row r="5858" spans="32:34" s="368" customFormat="1" ht="13.9" customHeight="1">
      <c r="AF5858" s="367"/>
      <c r="AH5858" s="367"/>
    </row>
    <row r="5859" spans="32:34" s="368" customFormat="1" ht="13.9" customHeight="1">
      <c r="AF5859" s="367"/>
      <c r="AH5859" s="367"/>
    </row>
    <row r="5860" spans="32:34" s="368" customFormat="1" ht="13.9" customHeight="1">
      <c r="AF5860" s="367"/>
      <c r="AH5860" s="367"/>
    </row>
    <row r="5861" spans="32:34" s="368" customFormat="1" ht="13.9" customHeight="1">
      <c r="AF5861" s="367"/>
      <c r="AH5861" s="367"/>
    </row>
    <row r="5862" spans="32:34" s="368" customFormat="1" ht="13.9" customHeight="1">
      <c r="AF5862" s="367"/>
      <c r="AH5862" s="367"/>
    </row>
    <row r="5863" spans="32:34" s="368" customFormat="1" ht="13.9" customHeight="1">
      <c r="AF5863" s="367"/>
      <c r="AH5863" s="367"/>
    </row>
    <row r="5864" spans="32:34" s="368" customFormat="1" ht="13.9" customHeight="1">
      <c r="AF5864" s="367"/>
      <c r="AH5864" s="367"/>
    </row>
    <row r="5865" spans="32:34" s="368" customFormat="1" ht="13.9" customHeight="1">
      <c r="AF5865" s="367"/>
      <c r="AH5865" s="367"/>
    </row>
    <row r="5866" spans="32:34" s="368" customFormat="1" ht="13.9" customHeight="1">
      <c r="AF5866" s="367"/>
      <c r="AH5866" s="367"/>
    </row>
    <row r="5867" spans="32:34" s="368" customFormat="1" ht="13.9" customHeight="1">
      <c r="AF5867" s="367"/>
      <c r="AH5867" s="367"/>
    </row>
    <row r="5868" spans="32:34" s="368" customFormat="1" ht="13.9" customHeight="1">
      <c r="AF5868" s="367"/>
      <c r="AH5868" s="367"/>
    </row>
    <row r="5869" spans="32:34" s="368" customFormat="1" ht="13.9" customHeight="1">
      <c r="AF5869" s="367"/>
      <c r="AH5869" s="367"/>
    </row>
    <row r="5870" spans="32:34" s="368" customFormat="1" ht="13.9" customHeight="1">
      <c r="AF5870" s="367"/>
      <c r="AH5870" s="367"/>
    </row>
    <row r="5871" spans="32:34" s="368" customFormat="1" ht="13.9" customHeight="1">
      <c r="AF5871" s="367"/>
      <c r="AH5871" s="367"/>
    </row>
    <row r="5872" spans="32:34" s="368" customFormat="1" ht="13.9" customHeight="1">
      <c r="AF5872" s="367"/>
      <c r="AH5872" s="367"/>
    </row>
    <row r="5873" spans="32:34" s="368" customFormat="1" ht="13.9" customHeight="1">
      <c r="AF5873" s="367"/>
      <c r="AH5873" s="367"/>
    </row>
    <row r="5874" spans="32:34" s="368" customFormat="1" ht="13.9" customHeight="1">
      <c r="AF5874" s="367"/>
      <c r="AH5874" s="367"/>
    </row>
    <row r="5875" spans="32:34" s="368" customFormat="1" ht="13.9" customHeight="1">
      <c r="AF5875" s="367"/>
      <c r="AH5875" s="367"/>
    </row>
    <row r="5876" spans="32:34" s="368" customFormat="1" ht="13.9" customHeight="1">
      <c r="AF5876" s="367"/>
      <c r="AH5876" s="367"/>
    </row>
    <row r="5877" spans="32:34" s="368" customFormat="1" ht="13.9" customHeight="1">
      <c r="AF5877" s="367"/>
      <c r="AH5877" s="367"/>
    </row>
    <row r="5878" spans="32:34" s="368" customFormat="1" ht="13.9" customHeight="1">
      <c r="AF5878" s="367"/>
      <c r="AH5878" s="367"/>
    </row>
    <row r="5879" spans="32:34" s="368" customFormat="1" ht="13.9" customHeight="1">
      <c r="AF5879" s="367"/>
      <c r="AH5879" s="367"/>
    </row>
    <row r="5880" spans="32:34" s="368" customFormat="1" ht="13.9" customHeight="1">
      <c r="AF5880" s="367"/>
      <c r="AH5880" s="367"/>
    </row>
    <row r="5881" spans="32:34" s="368" customFormat="1" ht="13.9" customHeight="1">
      <c r="AF5881" s="367"/>
      <c r="AH5881" s="367"/>
    </row>
    <row r="5882" spans="32:34" s="368" customFormat="1" ht="13.9" customHeight="1">
      <c r="AF5882" s="367"/>
      <c r="AH5882" s="367"/>
    </row>
    <row r="5883" spans="32:34" s="368" customFormat="1" ht="13.9" customHeight="1">
      <c r="AF5883" s="367"/>
      <c r="AH5883" s="367"/>
    </row>
    <row r="5884" spans="32:34" s="368" customFormat="1" ht="13.9" customHeight="1">
      <c r="AF5884" s="367"/>
      <c r="AH5884" s="367"/>
    </row>
    <row r="5885" spans="32:34" s="368" customFormat="1" ht="13.9" customHeight="1">
      <c r="AF5885" s="367"/>
      <c r="AH5885" s="367"/>
    </row>
    <row r="5886" spans="32:34" s="368" customFormat="1" ht="13.9" customHeight="1">
      <c r="AF5886" s="367"/>
      <c r="AH5886" s="367"/>
    </row>
    <row r="5887" spans="32:34" s="368" customFormat="1" ht="13.9" customHeight="1">
      <c r="AF5887" s="367"/>
      <c r="AH5887" s="367"/>
    </row>
    <row r="5888" spans="32:34" s="368" customFormat="1" ht="13.9" customHeight="1">
      <c r="AF5888" s="367"/>
      <c r="AH5888" s="367"/>
    </row>
    <row r="5889" spans="32:34" s="368" customFormat="1" ht="13.9" customHeight="1">
      <c r="AF5889" s="367"/>
      <c r="AH5889" s="367"/>
    </row>
    <row r="5890" spans="32:34" s="368" customFormat="1" ht="13.9" customHeight="1">
      <c r="AF5890" s="367"/>
      <c r="AH5890" s="367"/>
    </row>
    <row r="5891" spans="32:34" s="368" customFormat="1" ht="13.9" customHeight="1">
      <c r="AF5891" s="367"/>
      <c r="AH5891" s="367"/>
    </row>
    <row r="5892" spans="32:34" s="368" customFormat="1" ht="13.9" customHeight="1">
      <c r="AF5892" s="367"/>
      <c r="AH5892" s="367"/>
    </row>
    <row r="5893" spans="32:34" s="368" customFormat="1" ht="13.9" customHeight="1">
      <c r="AF5893" s="367"/>
      <c r="AH5893" s="367"/>
    </row>
    <row r="5894" spans="32:34" s="368" customFormat="1" ht="13.9" customHeight="1">
      <c r="AF5894" s="367"/>
      <c r="AH5894" s="367"/>
    </row>
    <row r="5895" spans="32:34" s="368" customFormat="1" ht="13.9" customHeight="1">
      <c r="AF5895" s="367"/>
      <c r="AH5895" s="367"/>
    </row>
    <row r="5896" spans="32:34" s="368" customFormat="1" ht="13.9" customHeight="1">
      <c r="AF5896" s="367"/>
      <c r="AH5896" s="367"/>
    </row>
    <row r="5897" spans="32:34" s="368" customFormat="1" ht="13.9" customHeight="1">
      <c r="AF5897" s="367"/>
      <c r="AH5897" s="367"/>
    </row>
    <row r="5898" spans="32:34" s="368" customFormat="1" ht="13.9" customHeight="1">
      <c r="AF5898" s="367"/>
      <c r="AH5898" s="367"/>
    </row>
    <row r="5899" spans="32:34" s="368" customFormat="1" ht="13.9" customHeight="1">
      <c r="AF5899" s="367"/>
      <c r="AH5899" s="367"/>
    </row>
    <row r="5900" spans="32:34" s="368" customFormat="1" ht="13.9" customHeight="1">
      <c r="AF5900" s="367"/>
      <c r="AH5900" s="367"/>
    </row>
    <row r="5901" spans="32:34" s="368" customFormat="1" ht="13.9" customHeight="1">
      <c r="AF5901" s="367"/>
      <c r="AH5901" s="367"/>
    </row>
    <row r="5902" spans="32:34" s="368" customFormat="1" ht="13.9" customHeight="1">
      <c r="AF5902" s="367"/>
      <c r="AH5902" s="367"/>
    </row>
    <row r="5903" spans="32:34" s="368" customFormat="1" ht="13.9" customHeight="1">
      <c r="AF5903" s="367"/>
      <c r="AH5903" s="367"/>
    </row>
    <row r="5904" spans="32:34" s="368" customFormat="1" ht="13.9" customHeight="1">
      <c r="AF5904" s="367"/>
      <c r="AH5904" s="367"/>
    </row>
    <row r="5905" spans="32:34" s="368" customFormat="1" ht="13.9" customHeight="1">
      <c r="AF5905" s="367"/>
      <c r="AH5905" s="367"/>
    </row>
    <row r="5906" spans="32:34" s="368" customFormat="1" ht="13.9" customHeight="1">
      <c r="AF5906" s="367"/>
      <c r="AH5906" s="367"/>
    </row>
    <row r="5907" spans="32:34" s="368" customFormat="1" ht="13.9" customHeight="1">
      <c r="AF5907" s="367"/>
      <c r="AH5907" s="367"/>
    </row>
    <row r="5908" spans="32:34" s="368" customFormat="1" ht="13.9" customHeight="1">
      <c r="AF5908" s="367"/>
      <c r="AH5908" s="367"/>
    </row>
    <row r="5909" spans="32:34" s="368" customFormat="1" ht="13.9" customHeight="1">
      <c r="AF5909" s="367"/>
      <c r="AH5909" s="367"/>
    </row>
    <row r="5910" spans="32:34" s="368" customFormat="1" ht="13.9" customHeight="1">
      <c r="AF5910" s="367"/>
      <c r="AH5910" s="367"/>
    </row>
    <row r="5911" spans="32:34" s="368" customFormat="1" ht="13.9" customHeight="1">
      <c r="AF5911" s="367"/>
      <c r="AH5911" s="367"/>
    </row>
    <row r="5912" spans="32:34" s="368" customFormat="1" ht="13.9" customHeight="1">
      <c r="AF5912" s="367"/>
      <c r="AH5912" s="367"/>
    </row>
    <row r="5913" spans="32:34" s="368" customFormat="1" ht="13.9" customHeight="1">
      <c r="AF5913" s="367"/>
      <c r="AH5913" s="367"/>
    </row>
    <row r="5914" spans="32:34" s="368" customFormat="1" ht="13.9" customHeight="1">
      <c r="AF5914" s="367"/>
      <c r="AH5914" s="367"/>
    </row>
    <row r="5915" spans="32:34" s="368" customFormat="1" ht="13.9" customHeight="1">
      <c r="AF5915" s="367"/>
      <c r="AH5915" s="367"/>
    </row>
    <row r="5916" spans="32:34" s="368" customFormat="1" ht="13.9" customHeight="1">
      <c r="AF5916" s="367"/>
      <c r="AH5916" s="367"/>
    </row>
    <row r="5917" spans="32:34" s="368" customFormat="1" ht="13.9" customHeight="1">
      <c r="AF5917" s="367"/>
      <c r="AH5917" s="367"/>
    </row>
    <row r="5918" spans="32:34" s="368" customFormat="1" ht="13.9" customHeight="1">
      <c r="AF5918" s="367"/>
      <c r="AH5918" s="367"/>
    </row>
    <row r="5919" spans="32:34" s="368" customFormat="1" ht="13.9" customHeight="1">
      <c r="AF5919" s="367"/>
      <c r="AH5919" s="367"/>
    </row>
    <row r="5920" spans="32:34" s="368" customFormat="1" ht="13.9" customHeight="1">
      <c r="AF5920" s="367"/>
      <c r="AH5920" s="367"/>
    </row>
    <row r="5921" spans="32:34" s="368" customFormat="1" ht="13.9" customHeight="1">
      <c r="AF5921" s="367"/>
      <c r="AH5921" s="367"/>
    </row>
    <row r="5922" spans="32:34" s="368" customFormat="1" ht="13.9" customHeight="1">
      <c r="AF5922" s="367"/>
      <c r="AH5922" s="367"/>
    </row>
    <row r="5923" spans="32:34" s="368" customFormat="1" ht="13.9" customHeight="1">
      <c r="AF5923" s="367"/>
      <c r="AH5923" s="367"/>
    </row>
    <row r="5924" spans="32:34" s="368" customFormat="1" ht="13.9" customHeight="1">
      <c r="AF5924" s="367"/>
      <c r="AH5924" s="367"/>
    </row>
    <row r="5925" spans="32:34" s="368" customFormat="1" ht="13.9" customHeight="1">
      <c r="AF5925" s="367"/>
      <c r="AH5925" s="367"/>
    </row>
    <row r="5926" spans="32:34" s="368" customFormat="1" ht="13.9" customHeight="1">
      <c r="AF5926" s="367"/>
      <c r="AH5926" s="367"/>
    </row>
    <row r="5927" spans="32:34" s="368" customFormat="1" ht="13.9" customHeight="1">
      <c r="AF5927" s="367"/>
      <c r="AH5927" s="367"/>
    </row>
    <row r="5928" spans="32:34" s="368" customFormat="1" ht="13.9" customHeight="1">
      <c r="AF5928" s="367"/>
      <c r="AH5928" s="367"/>
    </row>
    <row r="5929" spans="32:34" s="368" customFormat="1" ht="13.9" customHeight="1">
      <c r="AF5929" s="367"/>
      <c r="AH5929" s="367"/>
    </row>
    <row r="5930" spans="32:34" s="368" customFormat="1" ht="13.9" customHeight="1">
      <c r="AF5930" s="367"/>
      <c r="AH5930" s="367"/>
    </row>
    <row r="5931" spans="32:34" s="368" customFormat="1" ht="13.9" customHeight="1">
      <c r="AF5931" s="367"/>
      <c r="AH5931" s="367"/>
    </row>
    <row r="5932" spans="32:34" s="368" customFormat="1" ht="13.9" customHeight="1">
      <c r="AF5932" s="367"/>
      <c r="AH5932" s="367"/>
    </row>
    <row r="5933" spans="32:34" s="368" customFormat="1" ht="13.9" customHeight="1">
      <c r="AF5933" s="367"/>
      <c r="AH5933" s="367"/>
    </row>
    <row r="5934" spans="32:34" s="368" customFormat="1" ht="13.9" customHeight="1">
      <c r="AF5934" s="367"/>
      <c r="AH5934" s="367"/>
    </row>
    <row r="5935" spans="32:34" s="368" customFormat="1" ht="13.9" customHeight="1">
      <c r="AF5935" s="367"/>
      <c r="AH5935" s="367"/>
    </row>
    <row r="5936" spans="32:34" s="368" customFormat="1" ht="13.9" customHeight="1">
      <c r="AF5936" s="367"/>
      <c r="AH5936" s="367"/>
    </row>
    <row r="5937" spans="32:34" s="368" customFormat="1" ht="13.9" customHeight="1">
      <c r="AF5937" s="367"/>
      <c r="AH5937" s="367"/>
    </row>
    <row r="5938" spans="32:34" s="368" customFormat="1" ht="13.9" customHeight="1">
      <c r="AF5938" s="367"/>
      <c r="AH5938" s="367"/>
    </row>
    <row r="5939" spans="32:34" s="368" customFormat="1" ht="13.9" customHeight="1">
      <c r="AF5939" s="367"/>
      <c r="AH5939" s="367"/>
    </row>
    <row r="5940" spans="32:34" s="368" customFormat="1" ht="13.9" customHeight="1">
      <c r="AF5940" s="367"/>
      <c r="AH5940" s="367"/>
    </row>
    <row r="5941" spans="32:34" s="368" customFormat="1" ht="13.9" customHeight="1">
      <c r="AF5941" s="367"/>
      <c r="AH5941" s="367"/>
    </row>
    <row r="5942" spans="32:34" s="368" customFormat="1" ht="13.9" customHeight="1">
      <c r="AF5942" s="367"/>
      <c r="AH5942" s="367"/>
    </row>
    <row r="5943" spans="32:34" s="368" customFormat="1" ht="13.9" customHeight="1">
      <c r="AF5943" s="367"/>
      <c r="AH5943" s="367"/>
    </row>
    <row r="5944" spans="32:34" s="368" customFormat="1" ht="13.9" customHeight="1">
      <c r="AF5944" s="367"/>
      <c r="AH5944" s="367"/>
    </row>
    <row r="5945" spans="32:34" s="368" customFormat="1" ht="13.9" customHeight="1">
      <c r="AF5945" s="367"/>
      <c r="AH5945" s="367"/>
    </row>
    <row r="5946" spans="32:34" s="368" customFormat="1" ht="13.9" customHeight="1">
      <c r="AF5946" s="367"/>
      <c r="AH5946" s="367"/>
    </row>
    <row r="5947" spans="32:34" s="368" customFormat="1" ht="13.9" customHeight="1">
      <c r="AF5947" s="367"/>
      <c r="AH5947" s="367"/>
    </row>
    <row r="5948" spans="32:34" s="368" customFormat="1" ht="13.9" customHeight="1">
      <c r="AF5948" s="367"/>
      <c r="AH5948" s="367"/>
    </row>
    <row r="5949" spans="32:34" s="368" customFormat="1" ht="13.9" customHeight="1">
      <c r="AF5949" s="367"/>
      <c r="AH5949" s="367"/>
    </row>
    <row r="5950" spans="32:34" s="368" customFormat="1" ht="13.9" customHeight="1">
      <c r="AF5950" s="367"/>
      <c r="AH5950" s="367"/>
    </row>
    <row r="5951" spans="32:34" s="368" customFormat="1" ht="13.9" customHeight="1">
      <c r="AF5951" s="367"/>
      <c r="AH5951" s="367"/>
    </row>
    <row r="5952" spans="32:34" s="368" customFormat="1" ht="13.9" customHeight="1">
      <c r="AF5952" s="367"/>
      <c r="AH5952" s="367"/>
    </row>
    <row r="5953" spans="32:34" s="368" customFormat="1" ht="13.9" customHeight="1">
      <c r="AF5953" s="367"/>
      <c r="AH5953" s="367"/>
    </row>
    <row r="5954" spans="32:34" s="368" customFormat="1" ht="13.9" customHeight="1">
      <c r="AF5954" s="367"/>
      <c r="AH5954" s="367"/>
    </row>
    <row r="5955" spans="32:34" s="368" customFormat="1" ht="13.9" customHeight="1">
      <c r="AF5955" s="367"/>
      <c r="AH5955" s="367"/>
    </row>
    <row r="5956" spans="32:34" s="368" customFormat="1" ht="13.9" customHeight="1">
      <c r="AF5956" s="367"/>
      <c r="AH5956" s="367"/>
    </row>
    <row r="5957" spans="32:34" s="368" customFormat="1" ht="13.9" customHeight="1">
      <c r="AF5957" s="367"/>
      <c r="AH5957" s="367"/>
    </row>
    <row r="5958" spans="32:34" s="368" customFormat="1" ht="13.9" customHeight="1">
      <c r="AF5958" s="367"/>
      <c r="AH5958" s="367"/>
    </row>
    <row r="5959" spans="32:34" s="368" customFormat="1" ht="13.9" customHeight="1">
      <c r="AF5959" s="367"/>
      <c r="AH5959" s="367"/>
    </row>
    <row r="5960" spans="32:34" s="368" customFormat="1" ht="13.9" customHeight="1">
      <c r="AF5960" s="367"/>
      <c r="AH5960" s="367"/>
    </row>
    <row r="5961" spans="32:34" s="368" customFormat="1" ht="13.9" customHeight="1">
      <c r="AF5961" s="367"/>
      <c r="AH5961" s="367"/>
    </row>
    <row r="5962" spans="32:34" s="368" customFormat="1" ht="13.9" customHeight="1">
      <c r="AF5962" s="367"/>
      <c r="AH5962" s="367"/>
    </row>
    <row r="5963" spans="32:34" s="368" customFormat="1" ht="13.9" customHeight="1">
      <c r="AF5963" s="367"/>
      <c r="AH5963" s="367"/>
    </row>
    <row r="5964" spans="32:34" s="368" customFormat="1" ht="13.9" customHeight="1">
      <c r="AF5964" s="367"/>
      <c r="AH5964" s="367"/>
    </row>
    <row r="5965" spans="32:34" s="368" customFormat="1" ht="13.9" customHeight="1">
      <c r="AF5965" s="367"/>
      <c r="AH5965" s="367"/>
    </row>
    <row r="5966" spans="32:34" s="368" customFormat="1" ht="13.9" customHeight="1">
      <c r="AF5966" s="367"/>
      <c r="AH5966" s="367"/>
    </row>
    <row r="5967" spans="32:34" s="368" customFormat="1" ht="13.9" customHeight="1">
      <c r="AF5967" s="367"/>
      <c r="AH5967" s="367"/>
    </row>
    <row r="5968" spans="32:34" s="368" customFormat="1" ht="13.9" customHeight="1">
      <c r="AF5968" s="367"/>
      <c r="AH5968" s="367"/>
    </row>
    <row r="5969" spans="32:34" s="368" customFormat="1" ht="13.9" customHeight="1">
      <c r="AF5969" s="367"/>
      <c r="AH5969" s="367"/>
    </row>
    <row r="5970" spans="32:34" s="368" customFormat="1" ht="13.9" customHeight="1">
      <c r="AF5970" s="367"/>
      <c r="AH5970" s="367"/>
    </row>
    <row r="5971" spans="32:34" s="368" customFormat="1" ht="13.9" customHeight="1">
      <c r="AF5971" s="367"/>
      <c r="AH5971" s="367"/>
    </row>
    <row r="5972" spans="32:34" s="368" customFormat="1" ht="13.9" customHeight="1">
      <c r="AF5972" s="367"/>
      <c r="AH5972" s="367"/>
    </row>
    <row r="5973" spans="32:34" s="368" customFormat="1" ht="13.9" customHeight="1">
      <c r="AF5973" s="367"/>
      <c r="AH5973" s="367"/>
    </row>
    <row r="5974" spans="32:34" s="368" customFormat="1" ht="13.9" customHeight="1">
      <c r="AF5974" s="367"/>
      <c r="AH5974" s="367"/>
    </row>
    <row r="5975" spans="32:34" s="368" customFormat="1" ht="13.9" customHeight="1">
      <c r="AF5975" s="367"/>
      <c r="AH5975" s="367"/>
    </row>
    <row r="5976" spans="32:34" s="368" customFormat="1" ht="13.9" customHeight="1">
      <c r="AF5976" s="367"/>
      <c r="AH5976" s="367"/>
    </row>
    <row r="5977" spans="32:34" s="368" customFormat="1" ht="13.9" customHeight="1">
      <c r="AF5977" s="367"/>
      <c r="AH5977" s="367"/>
    </row>
    <row r="5978" spans="32:34" s="368" customFormat="1" ht="13.9" customHeight="1">
      <c r="AF5978" s="367"/>
      <c r="AH5978" s="367"/>
    </row>
    <row r="5979" spans="32:34" s="368" customFormat="1" ht="13.9" customHeight="1">
      <c r="AF5979" s="367"/>
      <c r="AH5979" s="367"/>
    </row>
    <row r="5980" spans="32:34" s="368" customFormat="1" ht="13.9" customHeight="1">
      <c r="AF5980" s="367"/>
      <c r="AH5980" s="367"/>
    </row>
    <row r="5981" spans="32:34" s="368" customFormat="1" ht="13.9" customHeight="1">
      <c r="AF5981" s="367"/>
      <c r="AH5981" s="367"/>
    </row>
    <row r="5982" spans="32:34" s="368" customFormat="1" ht="13.9" customHeight="1">
      <c r="AF5982" s="367"/>
      <c r="AH5982" s="367"/>
    </row>
    <row r="5983" spans="32:34" s="368" customFormat="1" ht="13.9" customHeight="1">
      <c r="AF5983" s="367"/>
      <c r="AH5983" s="367"/>
    </row>
    <row r="5984" spans="32:34" s="368" customFormat="1" ht="13.9" customHeight="1">
      <c r="AF5984" s="367"/>
      <c r="AH5984" s="367"/>
    </row>
    <row r="5985" spans="32:34" s="368" customFormat="1" ht="13.9" customHeight="1">
      <c r="AF5985" s="367"/>
      <c r="AH5985" s="367"/>
    </row>
    <row r="5986" spans="32:34" s="368" customFormat="1" ht="13.9" customHeight="1">
      <c r="AF5986" s="367"/>
      <c r="AH5986" s="367"/>
    </row>
    <row r="5987" spans="32:34" s="368" customFormat="1" ht="13.9" customHeight="1">
      <c r="AF5987" s="367"/>
      <c r="AH5987" s="367"/>
    </row>
    <row r="5988" spans="32:34" s="368" customFormat="1" ht="13.9" customHeight="1">
      <c r="AF5988" s="367"/>
      <c r="AH5988" s="367"/>
    </row>
    <row r="5989" spans="32:34" s="368" customFormat="1" ht="13.9" customHeight="1">
      <c r="AF5989" s="367"/>
      <c r="AH5989" s="367"/>
    </row>
    <row r="5990" spans="32:34" s="368" customFormat="1" ht="13.9" customHeight="1">
      <c r="AF5990" s="367"/>
      <c r="AH5990" s="367"/>
    </row>
    <row r="5991" spans="32:34" s="368" customFormat="1" ht="13.9" customHeight="1">
      <c r="AF5991" s="367"/>
      <c r="AH5991" s="367"/>
    </row>
    <row r="5992" spans="32:34" s="368" customFormat="1" ht="13.9" customHeight="1">
      <c r="AF5992" s="367"/>
      <c r="AH5992" s="367"/>
    </row>
    <row r="5993" spans="32:34" s="368" customFormat="1" ht="13.9" customHeight="1">
      <c r="AF5993" s="367"/>
      <c r="AH5993" s="367"/>
    </row>
    <row r="5994" spans="32:34" s="368" customFormat="1" ht="13.9" customHeight="1">
      <c r="AF5994" s="367"/>
      <c r="AH5994" s="367"/>
    </row>
    <row r="5995" spans="32:34" s="368" customFormat="1" ht="13.9" customHeight="1">
      <c r="AF5995" s="367"/>
      <c r="AH5995" s="367"/>
    </row>
    <row r="5996" spans="32:34" s="368" customFormat="1" ht="13.9" customHeight="1">
      <c r="AF5996" s="367"/>
      <c r="AH5996" s="367"/>
    </row>
    <row r="5997" spans="32:34" s="368" customFormat="1" ht="13.9" customHeight="1">
      <c r="AF5997" s="367"/>
      <c r="AH5997" s="367"/>
    </row>
    <row r="5998" spans="32:34" s="368" customFormat="1" ht="13.9" customHeight="1">
      <c r="AF5998" s="367"/>
      <c r="AH5998" s="367"/>
    </row>
    <row r="5999" spans="32:34" s="368" customFormat="1" ht="13.9" customHeight="1">
      <c r="AF5999" s="367"/>
      <c r="AH5999" s="367"/>
    </row>
    <row r="6000" spans="32:34" s="368" customFormat="1" ht="13.9" customHeight="1">
      <c r="AF6000" s="367"/>
      <c r="AH6000" s="367"/>
    </row>
    <row r="6001" spans="32:34" s="368" customFormat="1" ht="13.9" customHeight="1">
      <c r="AF6001" s="367"/>
      <c r="AH6001" s="367"/>
    </row>
    <row r="6002" spans="32:34" s="368" customFormat="1" ht="13.9" customHeight="1">
      <c r="AF6002" s="367"/>
      <c r="AH6002" s="367"/>
    </row>
    <row r="6003" spans="32:34" s="368" customFormat="1" ht="13.9" customHeight="1">
      <c r="AF6003" s="367"/>
      <c r="AH6003" s="367"/>
    </row>
    <row r="6004" spans="32:34" s="368" customFormat="1" ht="13.9" customHeight="1">
      <c r="AF6004" s="367"/>
      <c r="AH6004" s="367"/>
    </row>
    <row r="6005" spans="32:34" s="368" customFormat="1" ht="13.9" customHeight="1">
      <c r="AF6005" s="367"/>
      <c r="AH6005" s="367"/>
    </row>
    <row r="6006" spans="32:34" s="368" customFormat="1" ht="13.9" customHeight="1">
      <c r="AF6006" s="367"/>
      <c r="AH6006" s="367"/>
    </row>
    <row r="6007" spans="32:34" s="368" customFormat="1" ht="13.9" customHeight="1">
      <c r="AF6007" s="367"/>
      <c r="AH6007" s="367"/>
    </row>
    <row r="6008" spans="32:34" s="368" customFormat="1" ht="13.9" customHeight="1">
      <c r="AF6008" s="367"/>
      <c r="AH6008" s="367"/>
    </row>
    <row r="6009" spans="32:34" s="368" customFormat="1" ht="13.9" customHeight="1">
      <c r="AF6009" s="367"/>
      <c r="AH6009" s="367"/>
    </row>
    <row r="6010" spans="32:34" s="368" customFormat="1" ht="13.9" customHeight="1">
      <c r="AF6010" s="367"/>
      <c r="AH6010" s="367"/>
    </row>
    <row r="6011" spans="32:34" s="368" customFormat="1" ht="13.9" customHeight="1">
      <c r="AF6011" s="367"/>
      <c r="AH6011" s="367"/>
    </row>
    <row r="6012" spans="32:34" s="368" customFormat="1" ht="13.9" customHeight="1">
      <c r="AF6012" s="367"/>
      <c r="AH6012" s="367"/>
    </row>
    <row r="6013" spans="32:34" s="368" customFormat="1" ht="13.9" customHeight="1">
      <c r="AF6013" s="367"/>
      <c r="AH6013" s="367"/>
    </row>
    <row r="6014" spans="32:34" s="368" customFormat="1" ht="13.9" customHeight="1">
      <c r="AF6014" s="367"/>
      <c r="AH6014" s="367"/>
    </row>
    <row r="6015" spans="32:34" s="368" customFormat="1" ht="13.9" customHeight="1">
      <c r="AF6015" s="367"/>
      <c r="AH6015" s="367"/>
    </row>
    <row r="6016" spans="32:34" s="368" customFormat="1" ht="13.9" customHeight="1">
      <c r="AF6016" s="367"/>
      <c r="AH6016" s="367"/>
    </row>
    <row r="6017" spans="32:34" s="368" customFormat="1" ht="13.9" customHeight="1">
      <c r="AF6017" s="367"/>
      <c r="AH6017" s="367"/>
    </row>
    <row r="6018" spans="32:34" s="368" customFormat="1" ht="13.9" customHeight="1">
      <c r="AF6018" s="367"/>
      <c r="AH6018" s="367"/>
    </row>
    <row r="6019" spans="32:34" s="368" customFormat="1" ht="13.9" customHeight="1">
      <c r="AF6019" s="367"/>
      <c r="AH6019" s="367"/>
    </row>
    <row r="6020" spans="32:34" s="368" customFormat="1" ht="13.9" customHeight="1">
      <c r="AF6020" s="367"/>
      <c r="AH6020" s="367"/>
    </row>
    <row r="6021" spans="32:34" s="368" customFormat="1" ht="13.9" customHeight="1">
      <c r="AF6021" s="367"/>
      <c r="AH6021" s="367"/>
    </row>
    <row r="6022" spans="32:34" s="368" customFormat="1" ht="13.9" customHeight="1">
      <c r="AF6022" s="367"/>
      <c r="AH6022" s="367"/>
    </row>
    <row r="6023" spans="32:34" s="368" customFormat="1" ht="13.9" customHeight="1">
      <c r="AF6023" s="367"/>
      <c r="AH6023" s="367"/>
    </row>
    <row r="6024" spans="32:34" s="368" customFormat="1" ht="13.9" customHeight="1">
      <c r="AF6024" s="367"/>
      <c r="AH6024" s="367"/>
    </row>
    <row r="6025" spans="32:34" s="368" customFormat="1" ht="13.9" customHeight="1">
      <c r="AF6025" s="367"/>
      <c r="AH6025" s="367"/>
    </row>
    <row r="6026" spans="32:34" s="368" customFormat="1" ht="13.9" customHeight="1">
      <c r="AF6026" s="367"/>
      <c r="AH6026" s="367"/>
    </row>
    <row r="6027" spans="32:34" s="368" customFormat="1" ht="13.9" customHeight="1">
      <c r="AF6027" s="367"/>
      <c r="AH6027" s="367"/>
    </row>
    <row r="6028" spans="32:34" s="368" customFormat="1" ht="13.9" customHeight="1">
      <c r="AF6028" s="367"/>
      <c r="AH6028" s="367"/>
    </row>
    <row r="6029" spans="32:34" s="368" customFormat="1" ht="13.9" customHeight="1">
      <c r="AF6029" s="367"/>
      <c r="AH6029" s="367"/>
    </row>
    <row r="6030" spans="32:34" s="368" customFormat="1" ht="13.9" customHeight="1">
      <c r="AF6030" s="367"/>
      <c r="AH6030" s="367"/>
    </row>
    <row r="6031" spans="32:34" s="368" customFormat="1" ht="13.9" customHeight="1">
      <c r="AF6031" s="367"/>
      <c r="AH6031" s="367"/>
    </row>
    <row r="6032" spans="32:34" s="368" customFormat="1" ht="13.9" customHeight="1">
      <c r="AF6032" s="367"/>
      <c r="AH6032" s="367"/>
    </row>
    <row r="6033" spans="32:34" s="368" customFormat="1" ht="13.9" customHeight="1">
      <c r="AF6033" s="367"/>
      <c r="AH6033" s="367"/>
    </row>
    <row r="6034" spans="32:34" s="368" customFormat="1" ht="13.9" customHeight="1">
      <c r="AF6034" s="367"/>
      <c r="AH6034" s="367"/>
    </row>
    <row r="6035" spans="32:34" s="368" customFormat="1" ht="13.9" customHeight="1">
      <c r="AF6035" s="367"/>
      <c r="AH6035" s="367"/>
    </row>
    <row r="6036" spans="32:34" s="368" customFormat="1" ht="13.9" customHeight="1">
      <c r="AF6036" s="367"/>
      <c r="AH6036" s="367"/>
    </row>
    <row r="6037" spans="32:34" s="368" customFormat="1" ht="13.9" customHeight="1">
      <c r="AF6037" s="367"/>
      <c r="AH6037" s="367"/>
    </row>
    <row r="6038" spans="32:34" s="368" customFormat="1" ht="13.9" customHeight="1">
      <c r="AF6038" s="367"/>
      <c r="AH6038" s="367"/>
    </row>
    <row r="6039" spans="32:34" s="368" customFormat="1" ht="13.9" customHeight="1">
      <c r="AF6039" s="367"/>
      <c r="AH6039" s="367"/>
    </row>
    <row r="6040" spans="32:34" s="368" customFormat="1" ht="13.9" customHeight="1">
      <c r="AF6040" s="367"/>
      <c r="AH6040" s="367"/>
    </row>
    <row r="6041" spans="32:34" s="368" customFormat="1" ht="13.9" customHeight="1">
      <c r="AF6041" s="367"/>
      <c r="AH6041" s="367"/>
    </row>
    <row r="6042" spans="32:34" s="368" customFormat="1" ht="13.9" customHeight="1">
      <c r="AF6042" s="367"/>
      <c r="AH6042" s="367"/>
    </row>
    <row r="6043" spans="32:34" s="368" customFormat="1" ht="13.9" customHeight="1">
      <c r="AF6043" s="367"/>
      <c r="AH6043" s="367"/>
    </row>
    <row r="6044" spans="32:34" s="368" customFormat="1" ht="13.9" customHeight="1">
      <c r="AF6044" s="367"/>
      <c r="AH6044" s="367"/>
    </row>
    <row r="6045" spans="32:34" s="368" customFormat="1" ht="13.9" customHeight="1">
      <c r="AF6045" s="367"/>
      <c r="AH6045" s="367"/>
    </row>
    <row r="6046" spans="32:34" s="368" customFormat="1" ht="13.9" customHeight="1">
      <c r="AF6046" s="367"/>
      <c r="AH6046" s="367"/>
    </row>
    <row r="6047" spans="32:34" s="368" customFormat="1" ht="13.9" customHeight="1">
      <c r="AF6047" s="367"/>
      <c r="AH6047" s="367"/>
    </row>
    <row r="6048" spans="32:34" s="368" customFormat="1" ht="13.9" customHeight="1">
      <c r="AF6048" s="367"/>
      <c r="AH6048" s="367"/>
    </row>
    <row r="6049" spans="32:34" s="368" customFormat="1" ht="13.9" customHeight="1">
      <c r="AF6049" s="367"/>
      <c r="AH6049" s="367"/>
    </row>
    <row r="6050" spans="32:34" s="368" customFormat="1" ht="13.9" customHeight="1">
      <c r="AF6050" s="367"/>
      <c r="AH6050" s="367"/>
    </row>
    <row r="6051" spans="32:34" s="368" customFormat="1" ht="13.9" customHeight="1">
      <c r="AF6051" s="367"/>
      <c r="AH6051" s="367"/>
    </row>
    <row r="6052" spans="32:34" s="368" customFormat="1" ht="13.9" customHeight="1">
      <c r="AF6052" s="367"/>
      <c r="AH6052" s="367"/>
    </row>
    <row r="6053" spans="32:34" s="368" customFormat="1" ht="13.9" customHeight="1">
      <c r="AF6053" s="367"/>
      <c r="AH6053" s="367"/>
    </row>
    <row r="6054" spans="32:34" s="368" customFormat="1" ht="13.9" customHeight="1">
      <c r="AF6054" s="367"/>
      <c r="AH6054" s="367"/>
    </row>
    <row r="6055" spans="32:34" s="368" customFormat="1" ht="13.9" customHeight="1">
      <c r="AF6055" s="367"/>
      <c r="AH6055" s="367"/>
    </row>
    <row r="6056" spans="32:34" s="368" customFormat="1" ht="13.9" customHeight="1">
      <c r="AF6056" s="367"/>
      <c r="AH6056" s="367"/>
    </row>
    <row r="6057" spans="32:34" s="368" customFormat="1" ht="13.9" customHeight="1">
      <c r="AF6057" s="367"/>
      <c r="AH6057" s="367"/>
    </row>
    <row r="6058" spans="32:34" s="368" customFormat="1" ht="13.9" customHeight="1">
      <c r="AF6058" s="367"/>
      <c r="AH6058" s="367"/>
    </row>
    <row r="6059" spans="32:34" s="368" customFormat="1" ht="13.9" customHeight="1">
      <c r="AF6059" s="367"/>
      <c r="AH6059" s="367"/>
    </row>
    <row r="6060" spans="32:34" s="368" customFormat="1" ht="13.9" customHeight="1">
      <c r="AF6060" s="367"/>
      <c r="AH6060" s="367"/>
    </row>
    <row r="6061" spans="32:34" s="368" customFormat="1" ht="13.9" customHeight="1">
      <c r="AF6061" s="367"/>
      <c r="AH6061" s="367"/>
    </row>
    <row r="6062" spans="32:34" s="368" customFormat="1" ht="13.9" customHeight="1">
      <c r="AF6062" s="367"/>
      <c r="AH6062" s="367"/>
    </row>
    <row r="6063" spans="32:34" s="368" customFormat="1" ht="13.9" customHeight="1">
      <c r="AF6063" s="367"/>
      <c r="AH6063" s="367"/>
    </row>
    <row r="6064" spans="32:34" s="368" customFormat="1" ht="13.9" customHeight="1">
      <c r="AF6064" s="367"/>
      <c r="AH6064" s="367"/>
    </row>
    <row r="6065" spans="32:34" s="368" customFormat="1" ht="13.9" customHeight="1">
      <c r="AF6065" s="367"/>
      <c r="AH6065" s="367"/>
    </row>
    <row r="6066" spans="32:34" s="368" customFormat="1" ht="13.9" customHeight="1">
      <c r="AF6066" s="367"/>
      <c r="AH6066" s="367"/>
    </row>
    <row r="6067" spans="32:34" s="368" customFormat="1" ht="13.9" customHeight="1">
      <c r="AF6067" s="367"/>
      <c r="AH6067" s="367"/>
    </row>
    <row r="6068" spans="32:34" s="368" customFormat="1" ht="13.9" customHeight="1">
      <c r="AF6068" s="367"/>
      <c r="AH6068" s="367"/>
    </row>
    <row r="6069" spans="32:34" s="368" customFormat="1" ht="13.9" customHeight="1">
      <c r="AF6069" s="367"/>
      <c r="AH6069" s="367"/>
    </row>
    <row r="6070" spans="32:34" s="368" customFormat="1" ht="13.9" customHeight="1">
      <c r="AF6070" s="367"/>
      <c r="AH6070" s="367"/>
    </row>
    <row r="6071" spans="32:34" s="368" customFormat="1" ht="13.9" customHeight="1">
      <c r="AF6071" s="367"/>
      <c r="AH6071" s="367"/>
    </row>
    <row r="6072" spans="32:34" s="368" customFormat="1" ht="13.9" customHeight="1">
      <c r="AF6072" s="367"/>
      <c r="AH6072" s="367"/>
    </row>
    <row r="6073" spans="32:34" s="368" customFormat="1" ht="13.9" customHeight="1">
      <c r="AF6073" s="367"/>
      <c r="AH6073" s="367"/>
    </row>
    <row r="6074" spans="32:34" s="368" customFormat="1" ht="13.9" customHeight="1">
      <c r="AF6074" s="367"/>
      <c r="AH6074" s="367"/>
    </row>
    <row r="6075" spans="32:34" s="368" customFormat="1" ht="13.9" customHeight="1">
      <c r="AF6075" s="367"/>
      <c r="AH6075" s="367"/>
    </row>
    <row r="6076" spans="32:34" s="368" customFormat="1" ht="13.9" customHeight="1">
      <c r="AF6076" s="367"/>
      <c r="AH6076" s="367"/>
    </row>
    <row r="6077" spans="32:34" s="368" customFormat="1" ht="13.9" customHeight="1">
      <c r="AF6077" s="367"/>
      <c r="AH6077" s="367"/>
    </row>
    <row r="6078" spans="32:34" s="368" customFormat="1" ht="13.9" customHeight="1">
      <c r="AF6078" s="367"/>
      <c r="AH6078" s="367"/>
    </row>
    <row r="6079" spans="32:34" s="368" customFormat="1" ht="13.9" customHeight="1">
      <c r="AF6079" s="367"/>
      <c r="AH6079" s="367"/>
    </row>
    <row r="6080" spans="32:34" s="368" customFormat="1" ht="13.9" customHeight="1">
      <c r="AF6080" s="367"/>
      <c r="AH6080" s="367"/>
    </row>
    <row r="6081" spans="32:34" s="368" customFormat="1" ht="13.9" customHeight="1">
      <c r="AF6081" s="367"/>
      <c r="AH6081" s="367"/>
    </row>
    <row r="6082" spans="32:34" s="368" customFormat="1" ht="13.9" customHeight="1">
      <c r="AF6082" s="367"/>
      <c r="AH6082" s="367"/>
    </row>
    <row r="6083" spans="32:34" s="368" customFormat="1" ht="13.9" customHeight="1">
      <c r="AF6083" s="367"/>
      <c r="AH6083" s="367"/>
    </row>
    <row r="6084" spans="32:34" s="368" customFormat="1" ht="13.9" customHeight="1">
      <c r="AF6084" s="367"/>
      <c r="AH6084" s="367"/>
    </row>
    <row r="6085" spans="32:34" s="368" customFormat="1" ht="13.9" customHeight="1">
      <c r="AF6085" s="367"/>
      <c r="AH6085" s="367"/>
    </row>
    <row r="6086" spans="32:34" s="368" customFormat="1" ht="13.9" customHeight="1">
      <c r="AF6086" s="367"/>
      <c r="AH6086" s="367"/>
    </row>
    <row r="6087" spans="32:34" s="368" customFormat="1" ht="13.9" customHeight="1">
      <c r="AF6087" s="367"/>
      <c r="AH6087" s="367"/>
    </row>
    <row r="6088" spans="32:34" s="368" customFormat="1" ht="13.9" customHeight="1">
      <c r="AF6088" s="367"/>
      <c r="AH6088" s="367"/>
    </row>
    <row r="6089" spans="32:34" s="368" customFormat="1" ht="13.9" customHeight="1">
      <c r="AF6089" s="367"/>
      <c r="AH6089" s="367"/>
    </row>
    <row r="6090" spans="32:34" s="368" customFormat="1" ht="13.9" customHeight="1">
      <c r="AF6090" s="367"/>
      <c r="AH6090" s="367"/>
    </row>
    <row r="6091" spans="32:34" s="368" customFormat="1" ht="13.9" customHeight="1">
      <c r="AF6091" s="367"/>
      <c r="AH6091" s="367"/>
    </row>
    <row r="6092" spans="32:34" s="368" customFormat="1" ht="13.9" customHeight="1">
      <c r="AF6092" s="367"/>
      <c r="AH6092" s="367"/>
    </row>
    <row r="6093" spans="32:34" s="368" customFormat="1" ht="13.9" customHeight="1">
      <c r="AF6093" s="367"/>
      <c r="AH6093" s="367"/>
    </row>
    <row r="6094" spans="32:34" s="368" customFormat="1" ht="13.9" customHeight="1">
      <c r="AF6094" s="367"/>
      <c r="AH6094" s="367"/>
    </row>
    <row r="6095" spans="32:34" s="368" customFormat="1" ht="13.9" customHeight="1">
      <c r="AF6095" s="367"/>
      <c r="AH6095" s="367"/>
    </row>
    <row r="6096" spans="32:34" s="368" customFormat="1" ht="13.9" customHeight="1">
      <c r="AF6096" s="367"/>
      <c r="AH6096" s="367"/>
    </row>
    <row r="6097" spans="32:34" s="368" customFormat="1" ht="13.9" customHeight="1">
      <c r="AF6097" s="367"/>
      <c r="AH6097" s="367"/>
    </row>
    <row r="6098" spans="32:34" s="368" customFormat="1" ht="13.9" customHeight="1">
      <c r="AF6098" s="367"/>
      <c r="AH6098" s="367"/>
    </row>
    <row r="6099" spans="32:34" s="368" customFormat="1" ht="13.9" customHeight="1">
      <c r="AF6099" s="367"/>
      <c r="AH6099" s="367"/>
    </row>
    <row r="6100" spans="32:34" s="368" customFormat="1" ht="13.9" customHeight="1">
      <c r="AF6100" s="367"/>
      <c r="AH6100" s="367"/>
    </row>
    <row r="6101" spans="32:34" s="368" customFormat="1" ht="13.9" customHeight="1">
      <c r="AF6101" s="367"/>
      <c r="AH6101" s="367"/>
    </row>
    <row r="6102" spans="32:34" s="368" customFormat="1" ht="13.9" customHeight="1">
      <c r="AF6102" s="367"/>
      <c r="AH6102" s="367"/>
    </row>
    <row r="6103" spans="32:34" s="368" customFormat="1" ht="13.9" customHeight="1">
      <c r="AF6103" s="367"/>
      <c r="AH6103" s="367"/>
    </row>
    <row r="6104" spans="32:34" s="368" customFormat="1" ht="13.9" customHeight="1">
      <c r="AF6104" s="367"/>
      <c r="AH6104" s="367"/>
    </row>
    <row r="6105" spans="32:34" s="368" customFormat="1" ht="13.9" customHeight="1">
      <c r="AF6105" s="367"/>
      <c r="AH6105" s="367"/>
    </row>
    <row r="6106" spans="32:34" s="368" customFormat="1" ht="13.9" customHeight="1">
      <c r="AF6106" s="367"/>
      <c r="AH6106" s="367"/>
    </row>
    <row r="6107" spans="32:34" s="368" customFormat="1" ht="13.9" customHeight="1">
      <c r="AF6107" s="367"/>
      <c r="AH6107" s="367"/>
    </row>
    <row r="6108" spans="32:34" s="368" customFormat="1" ht="13.9" customHeight="1">
      <c r="AF6108" s="367"/>
      <c r="AH6108" s="367"/>
    </row>
    <row r="6109" spans="32:34" s="368" customFormat="1" ht="13.9" customHeight="1">
      <c r="AF6109" s="367"/>
      <c r="AH6109" s="367"/>
    </row>
    <row r="6110" spans="32:34" s="368" customFormat="1" ht="13.9" customHeight="1">
      <c r="AF6110" s="367"/>
      <c r="AH6110" s="367"/>
    </row>
    <row r="6111" spans="32:34" s="368" customFormat="1" ht="13.9" customHeight="1">
      <c r="AF6111" s="367"/>
      <c r="AH6111" s="367"/>
    </row>
    <row r="6112" spans="32:34" s="368" customFormat="1" ht="13.9" customHeight="1">
      <c r="AF6112" s="367"/>
      <c r="AH6112" s="367"/>
    </row>
    <row r="6113" spans="32:34" s="368" customFormat="1" ht="13.9" customHeight="1">
      <c r="AF6113" s="367"/>
      <c r="AH6113" s="367"/>
    </row>
    <row r="6114" spans="32:34" s="368" customFormat="1" ht="13.9" customHeight="1">
      <c r="AF6114" s="367"/>
      <c r="AH6114" s="367"/>
    </row>
    <row r="6115" spans="32:34" s="368" customFormat="1" ht="13.9" customHeight="1">
      <c r="AF6115" s="367"/>
      <c r="AH6115" s="367"/>
    </row>
    <row r="6116" spans="32:34" s="368" customFormat="1" ht="13.9" customHeight="1">
      <c r="AF6116" s="367"/>
      <c r="AH6116" s="367"/>
    </row>
    <row r="6117" spans="32:34" s="368" customFormat="1" ht="13.9" customHeight="1">
      <c r="AF6117" s="367"/>
      <c r="AH6117" s="367"/>
    </row>
    <row r="6118" spans="32:34" s="368" customFormat="1" ht="13.9" customHeight="1">
      <c r="AF6118" s="367"/>
      <c r="AH6118" s="367"/>
    </row>
    <row r="6119" spans="32:34" s="368" customFormat="1" ht="13.9" customHeight="1">
      <c r="AF6119" s="367"/>
      <c r="AH6119" s="367"/>
    </row>
    <row r="6120" spans="32:34" s="368" customFormat="1" ht="13.9" customHeight="1">
      <c r="AF6120" s="367"/>
      <c r="AH6120" s="367"/>
    </row>
    <row r="6121" spans="32:34" s="368" customFormat="1" ht="13.9" customHeight="1">
      <c r="AF6121" s="367"/>
      <c r="AH6121" s="367"/>
    </row>
    <row r="6122" spans="32:34" s="368" customFormat="1" ht="13.9" customHeight="1">
      <c r="AF6122" s="367"/>
      <c r="AH6122" s="367"/>
    </row>
    <row r="6123" spans="32:34" s="368" customFormat="1" ht="13.9" customHeight="1">
      <c r="AF6123" s="367"/>
      <c r="AH6123" s="367"/>
    </row>
    <row r="6124" spans="32:34" s="368" customFormat="1" ht="13.9" customHeight="1">
      <c r="AF6124" s="367"/>
      <c r="AH6124" s="367"/>
    </row>
    <row r="6125" spans="32:34" s="368" customFormat="1" ht="13.9" customHeight="1">
      <c r="AF6125" s="367"/>
      <c r="AH6125" s="367"/>
    </row>
    <row r="6126" spans="32:34" s="368" customFormat="1" ht="13.9" customHeight="1">
      <c r="AF6126" s="367"/>
      <c r="AH6126" s="367"/>
    </row>
    <row r="6127" spans="32:34" s="368" customFormat="1" ht="13.9" customHeight="1">
      <c r="AF6127" s="367"/>
      <c r="AH6127" s="367"/>
    </row>
    <row r="6128" spans="32:34" s="368" customFormat="1" ht="13.9" customHeight="1">
      <c r="AF6128" s="367"/>
      <c r="AH6128" s="367"/>
    </row>
    <row r="6129" spans="32:34" s="368" customFormat="1" ht="13.9" customHeight="1">
      <c r="AF6129" s="367"/>
      <c r="AH6129" s="367"/>
    </row>
    <row r="6130" spans="32:34" s="368" customFormat="1" ht="13.9" customHeight="1">
      <c r="AF6130" s="367"/>
      <c r="AH6130" s="367"/>
    </row>
    <row r="6131" spans="32:34" s="368" customFormat="1" ht="13.9" customHeight="1">
      <c r="AF6131" s="367"/>
      <c r="AH6131" s="367"/>
    </row>
    <row r="6132" spans="32:34" s="368" customFormat="1" ht="13.9" customHeight="1">
      <c r="AF6132" s="367"/>
      <c r="AH6132" s="367"/>
    </row>
    <row r="6133" spans="32:34" s="368" customFormat="1" ht="13.9" customHeight="1">
      <c r="AF6133" s="367"/>
      <c r="AH6133" s="367"/>
    </row>
    <row r="6134" spans="32:34" s="368" customFormat="1" ht="13.9" customHeight="1">
      <c r="AF6134" s="367"/>
      <c r="AH6134" s="367"/>
    </row>
    <row r="6135" spans="32:34" s="368" customFormat="1" ht="13.9" customHeight="1">
      <c r="AF6135" s="367"/>
      <c r="AH6135" s="367"/>
    </row>
    <row r="6136" spans="32:34" s="368" customFormat="1" ht="13.9" customHeight="1">
      <c r="AF6136" s="367"/>
      <c r="AH6136" s="367"/>
    </row>
    <row r="6137" spans="32:34" s="368" customFormat="1" ht="13.9" customHeight="1">
      <c r="AF6137" s="367"/>
      <c r="AH6137" s="367"/>
    </row>
    <row r="6138" spans="32:34" s="368" customFormat="1" ht="13.9" customHeight="1">
      <c r="AF6138" s="367"/>
      <c r="AH6138" s="367"/>
    </row>
    <row r="6139" spans="32:34" s="368" customFormat="1" ht="13.9" customHeight="1">
      <c r="AF6139" s="367"/>
      <c r="AH6139" s="367"/>
    </row>
    <row r="6140" spans="32:34" s="368" customFormat="1" ht="13.9" customHeight="1">
      <c r="AF6140" s="367"/>
      <c r="AH6140" s="367"/>
    </row>
    <row r="6141" spans="32:34" s="368" customFormat="1" ht="13.9" customHeight="1">
      <c r="AF6141" s="367"/>
      <c r="AH6141" s="367"/>
    </row>
    <row r="6142" spans="32:34" s="368" customFormat="1" ht="13.9" customHeight="1">
      <c r="AF6142" s="367"/>
      <c r="AH6142" s="367"/>
    </row>
    <row r="6143" spans="32:34" s="368" customFormat="1" ht="13.9" customHeight="1">
      <c r="AF6143" s="367"/>
      <c r="AH6143" s="367"/>
    </row>
    <row r="6144" spans="32:34" s="368" customFormat="1" ht="13.9" customHeight="1">
      <c r="AF6144" s="367"/>
      <c r="AH6144" s="367"/>
    </row>
    <row r="6145" spans="32:34" s="368" customFormat="1" ht="13.9" customHeight="1">
      <c r="AF6145" s="367"/>
      <c r="AH6145" s="367"/>
    </row>
    <row r="6146" spans="32:34" s="368" customFormat="1" ht="13.9" customHeight="1">
      <c r="AF6146" s="367"/>
      <c r="AH6146" s="367"/>
    </row>
    <row r="6147" spans="32:34" s="368" customFormat="1" ht="13.9" customHeight="1">
      <c r="AF6147" s="367"/>
      <c r="AH6147" s="367"/>
    </row>
    <row r="6148" spans="32:34" s="368" customFormat="1" ht="13.9" customHeight="1">
      <c r="AF6148" s="367"/>
      <c r="AH6148" s="367"/>
    </row>
    <row r="6149" spans="32:34" s="368" customFormat="1" ht="13.9" customHeight="1">
      <c r="AF6149" s="367"/>
      <c r="AH6149" s="367"/>
    </row>
    <row r="6150" spans="32:34" s="368" customFormat="1" ht="13.9" customHeight="1">
      <c r="AF6150" s="367"/>
      <c r="AH6150" s="367"/>
    </row>
    <row r="6151" spans="32:34" s="368" customFormat="1" ht="13.9" customHeight="1">
      <c r="AF6151" s="367"/>
      <c r="AH6151" s="367"/>
    </row>
    <row r="6152" spans="32:34" s="368" customFormat="1" ht="13.9" customHeight="1">
      <c r="AF6152" s="367"/>
      <c r="AH6152" s="367"/>
    </row>
    <row r="6153" spans="32:34" s="368" customFormat="1" ht="13.9" customHeight="1">
      <c r="AF6153" s="367"/>
      <c r="AH6153" s="367"/>
    </row>
    <row r="6154" spans="32:34" s="368" customFormat="1" ht="13.9" customHeight="1">
      <c r="AF6154" s="367"/>
      <c r="AH6154" s="367"/>
    </row>
    <row r="6155" spans="32:34" s="368" customFormat="1" ht="13.9" customHeight="1">
      <c r="AF6155" s="367"/>
      <c r="AH6155" s="367"/>
    </row>
    <row r="6156" spans="32:34" s="368" customFormat="1" ht="13.9" customHeight="1">
      <c r="AF6156" s="367"/>
      <c r="AH6156" s="367"/>
    </row>
    <row r="6157" spans="32:34" s="368" customFormat="1" ht="13.9" customHeight="1">
      <c r="AF6157" s="367"/>
      <c r="AH6157" s="367"/>
    </row>
    <row r="6158" spans="32:34" s="368" customFormat="1" ht="13.9" customHeight="1">
      <c r="AF6158" s="367"/>
      <c r="AH6158" s="367"/>
    </row>
    <row r="6159" spans="32:34" s="368" customFormat="1" ht="13.9" customHeight="1">
      <c r="AF6159" s="367"/>
      <c r="AH6159" s="367"/>
    </row>
    <row r="6160" spans="32:34" s="368" customFormat="1" ht="13.9" customHeight="1">
      <c r="AF6160" s="367"/>
      <c r="AH6160" s="367"/>
    </row>
    <row r="6161" spans="32:34" s="368" customFormat="1" ht="13.9" customHeight="1">
      <c r="AF6161" s="367"/>
      <c r="AH6161" s="367"/>
    </row>
    <row r="6162" spans="32:34" s="368" customFormat="1" ht="13.9" customHeight="1">
      <c r="AF6162" s="367"/>
      <c r="AH6162" s="367"/>
    </row>
    <row r="6163" spans="32:34" s="368" customFormat="1" ht="13.9" customHeight="1">
      <c r="AF6163" s="367"/>
      <c r="AH6163" s="367"/>
    </row>
    <row r="6164" spans="32:34" s="368" customFormat="1" ht="13.9" customHeight="1">
      <c r="AF6164" s="367"/>
      <c r="AH6164" s="367"/>
    </row>
    <row r="6165" spans="32:34" s="368" customFormat="1" ht="13.9" customHeight="1">
      <c r="AF6165" s="367"/>
      <c r="AH6165" s="367"/>
    </row>
    <row r="6166" spans="32:34" s="368" customFormat="1" ht="13.9" customHeight="1">
      <c r="AF6166" s="367"/>
      <c r="AH6166" s="367"/>
    </row>
    <row r="6167" spans="32:34" s="368" customFormat="1" ht="13.9" customHeight="1">
      <c r="AF6167" s="367"/>
      <c r="AH6167" s="367"/>
    </row>
    <row r="6168" spans="32:34" s="368" customFormat="1" ht="13.9" customHeight="1">
      <c r="AF6168" s="367"/>
      <c r="AH6168" s="367"/>
    </row>
    <row r="6169" spans="32:34" s="368" customFormat="1" ht="13.9" customHeight="1">
      <c r="AF6169" s="367"/>
      <c r="AH6169" s="367"/>
    </row>
    <row r="6170" spans="32:34" s="368" customFormat="1" ht="13.9" customHeight="1">
      <c r="AF6170" s="367"/>
      <c r="AH6170" s="367"/>
    </row>
    <row r="6171" spans="32:34" s="368" customFormat="1" ht="13.9" customHeight="1">
      <c r="AF6171" s="367"/>
      <c r="AH6171" s="367"/>
    </row>
    <row r="6172" spans="32:34" s="368" customFormat="1" ht="13.9" customHeight="1">
      <c r="AF6172" s="367"/>
      <c r="AH6172" s="367"/>
    </row>
    <row r="6173" spans="32:34" s="368" customFormat="1" ht="13.9" customHeight="1">
      <c r="AF6173" s="367"/>
      <c r="AH6173" s="367"/>
    </row>
    <row r="6174" spans="32:34" s="368" customFormat="1" ht="13.9" customHeight="1">
      <c r="AF6174" s="367"/>
      <c r="AH6174" s="367"/>
    </row>
    <row r="6175" spans="32:34" s="368" customFormat="1" ht="13.9" customHeight="1">
      <c r="AF6175" s="367"/>
      <c r="AH6175" s="367"/>
    </row>
    <row r="6176" spans="32:34" s="368" customFormat="1" ht="13.9" customHeight="1">
      <c r="AF6176" s="367"/>
      <c r="AH6176" s="367"/>
    </row>
    <row r="6177" spans="32:34" s="368" customFormat="1" ht="13.9" customHeight="1">
      <c r="AF6177" s="367"/>
      <c r="AH6177" s="367"/>
    </row>
    <row r="6178" spans="32:34" s="368" customFormat="1" ht="13.9" customHeight="1">
      <c r="AF6178" s="367"/>
      <c r="AH6178" s="367"/>
    </row>
    <row r="6179" spans="32:34" s="368" customFormat="1" ht="13.9" customHeight="1">
      <c r="AF6179" s="367"/>
      <c r="AH6179" s="367"/>
    </row>
    <row r="6180" spans="32:34" s="368" customFormat="1" ht="13.9" customHeight="1">
      <c r="AF6180" s="367"/>
      <c r="AH6180" s="367"/>
    </row>
    <row r="6181" spans="32:34" s="368" customFormat="1" ht="13.9" customHeight="1">
      <c r="AF6181" s="367"/>
      <c r="AH6181" s="367"/>
    </row>
    <row r="6182" spans="32:34" s="368" customFormat="1" ht="13.9" customHeight="1">
      <c r="AF6182" s="367"/>
      <c r="AH6182" s="367"/>
    </row>
    <row r="6183" spans="32:34" s="368" customFormat="1" ht="13.9" customHeight="1">
      <c r="AF6183" s="367"/>
      <c r="AH6183" s="367"/>
    </row>
    <row r="6184" spans="32:34" s="368" customFormat="1" ht="13.9" customHeight="1">
      <c r="AF6184" s="367"/>
      <c r="AH6184" s="367"/>
    </row>
    <row r="6185" spans="32:34" s="368" customFormat="1" ht="13.9" customHeight="1">
      <c r="AF6185" s="367"/>
      <c r="AH6185" s="367"/>
    </row>
    <row r="6186" spans="32:34" s="368" customFormat="1" ht="13.9" customHeight="1">
      <c r="AF6186" s="367"/>
      <c r="AH6186" s="367"/>
    </row>
    <row r="6187" spans="32:34" s="368" customFormat="1" ht="13.9" customHeight="1">
      <c r="AF6187" s="367"/>
      <c r="AH6187" s="367"/>
    </row>
    <row r="6188" spans="32:34" s="368" customFormat="1" ht="13.9" customHeight="1">
      <c r="AF6188" s="367"/>
      <c r="AH6188" s="367"/>
    </row>
    <row r="6189" spans="32:34" s="368" customFormat="1" ht="13.9" customHeight="1">
      <c r="AF6189" s="367"/>
      <c r="AH6189" s="367"/>
    </row>
    <row r="6190" spans="32:34" s="368" customFormat="1" ht="13.9" customHeight="1">
      <c r="AF6190" s="367"/>
      <c r="AH6190" s="367"/>
    </row>
    <row r="6191" spans="32:34" s="368" customFormat="1" ht="13.9" customHeight="1">
      <c r="AF6191" s="367"/>
      <c r="AH6191" s="367"/>
    </row>
    <row r="6192" spans="32:34" s="368" customFormat="1" ht="13.9" customHeight="1">
      <c r="AF6192" s="367"/>
      <c r="AH6192" s="367"/>
    </row>
    <row r="6193" spans="32:34" s="368" customFormat="1" ht="13.9" customHeight="1">
      <c r="AF6193" s="367"/>
      <c r="AH6193" s="367"/>
    </row>
    <row r="6194" spans="32:34" s="368" customFormat="1" ht="13.9" customHeight="1">
      <c r="AF6194" s="367"/>
      <c r="AH6194" s="367"/>
    </row>
    <row r="6195" spans="32:34" s="368" customFormat="1" ht="13.9" customHeight="1">
      <c r="AF6195" s="367"/>
      <c r="AH6195" s="367"/>
    </row>
    <row r="6196" spans="32:34" s="368" customFormat="1" ht="13.9" customHeight="1">
      <c r="AF6196" s="367"/>
      <c r="AH6196" s="367"/>
    </row>
    <row r="6197" spans="32:34" s="368" customFormat="1" ht="13.9" customHeight="1">
      <c r="AF6197" s="367"/>
      <c r="AH6197" s="367"/>
    </row>
    <row r="6198" spans="32:34" s="368" customFormat="1" ht="13.9" customHeight="1">
      <c r="AF6198" s="367"/>
      <c r="AH6198" s="367"/>
    </row>
    <row r="6199" spans="32:34" s="368" customFormat="1" ht="13.9" customHeight="1">
      <c r="AF6199" s="367"/>
      <c r="AH6199" s="367"/>
    </row>
    <row r="6200" spans="32:34" s="368" customFormat="1" ht="13.9" customHeight="1">
      <c r="AF6200" s="367"/>
      <c r="AH6200" s="367"/>
    </row>
    <row r="6201" spans="32:34" s="368" customFormat="1" ht="13.9" customHeight="1">
      <c r="AF6201" s="367"/>
      <c r="AH6201" s="367"/>
    </row>
    <row r="6202" spans="32:34" s="368" customFormat="1" ht="13.9" customHeight="1">
      <c r="AF6202" s="367"/>
      <c r="AH6202" s="367"/>
    </row>
    <row r="6203" spans="32:34" s="368" customFormat="1" ht="13.9" customHeight="1">
      <c r="AF6203" s="367"/>
      <c r="AH6203" s="367"/>
    </row>
    <row r="6204" spans="32:34" s="368" customFormat="1" ht="13.9" customHeight="1">
      <c r="AF6204" s="367"/>
      <c r="AH6204" s="367"/>
    </row>
    <row r="6205" spans="32:34" s="368" customFormat="1" ht="13.9" customHeight="1">
      <c r="AF6205" s="367"/>
      <c r="AH6205" s="367"/>
    </row>
    <row r="6206" spans="32:34" s="368" customFormat="1" ht="13.9" customHeight="1">
      <c r="AF6206" s="367"/>
      <c r="AH6206" s="367"/>
    </row>
    <row r="6207" spans="32:34" s="368" customFormat="1" ht="13.9" customHeight="1">
      <c r="AF6207" s="367"/>
      <c r="AH6207" s="367"/>
    </row>
    <row r="6208" spans="32:34" s="368" customFormat="1" ht="13.9" customHeight="1">
      <c r="AF6208" s="367"/>
      <c r="AH6208" s="367"/>
    </row>
    <row r="6209" spans="32:34" s="368" customFormat="1" ht="13.9" customHeight="1">
      <c r="AF6209" s="367"/>
      <c r="AH6209" s="367"/>
    </row>
    <row r="6210" spans="32:34" s="368" customFormat="1" ht="13.9" customHeight="1">
      <c r="AF6210" s="367"/>
      <c r="AH6210" s="367"/>
    </row>
    <row r="6211" spans="32:34" s="368" customFormat="1" ht="13.9" customHeight="1">
      <c r="AF6211" s="367"/>
      <c r="AH6211" s="367"/>
    </row>
    <row r="6212" spans="32:34" s="368" customFormat="1" ht="13.9" customHeight="1">
      <c r="AF6212" s="367"/>
      <c r="AH6212" s="367"/>
    </row>
    <row r="6213" spans="32:34" s="368" customFormat="1" ht="13.9" customHeight="1">
      <c r="AF6213" s="367"/>
      <c r="AH6213" s="367"/>
    </row>
    <row r="6214" spans="32:34" s="368" customFormat="1" ht="13.9" customHeight="1">
      <c r="AF6214" s="367"/>
      <c r="AH6214" s="367"/>
    </row>
    <row r="6215" spans="32:34" s="368" customFormat="1" ht="13.9" customHeight="1">
      <c r="AF6215" s="367"/>
      <c r="AH6215" s="367"/>
    </row>
    <row r="6216" spans="32:34" s="368" customFormat="1" ht="13.9" customHeight="1">
      <c r="AF6216" s="367"/>
      <c r="AH6216" s="367"/>
    </row>
    <row r="6217" spans="32:34" s="368" customFormat="1" ht="13.9" customHeight="1">
      <c r="AF6217" s="367"/>
      <c r="AH6217" s="367"/>
    </row>
    <row r="6218" spans="32:34" s="368" customFormat="1" ht="13.9" customHeight="1">
      <c r="AF6218" s="367"/>
      <c r="AH6218" s="367"/>
    </row>
    <row r="6219" spans="32:34" s="368" customFormat="1" ht="13.9" customHeight="1">
      <c r="AF6219" s="367"/>
      <c r="AH6219" s="367"/>
    </row>
    <row r="6220" spans="32:34" s="368" customFormat="1" ht="13.9" customHeight="1">
      <c r="AF6220" s="367"/>
      <c r="AH6220" s="367"/>
    </row>
    <row r="6221" spans="32:34" s="368" customFormat="1" ht="13.9" customHeight="1">
      <c r="AF6221" s="367"/>
      <c r="AH6221" s="367"/>
    </row>
    <row r="6222" spans="32:34" s="368" customFormat="1" ht="13.9" customHeight="1">
      <c r="AF6222" s="367"/>
      <c r="AH6222" s="367"/>
    </row>
    <row r="6223" spans="32:34" s="368" customFormat="1" ht="13.9" customHeight="1">
      <c r="AF6223" s="367"/>
      <c r="AH6223" s="367"/>
    </row>
    <row r="6224" spans="32:34" s="368" customFormat="1" ht="13.9" customHeight="1">
      <c r="AF6224" s="367"/>
      <c r="AH6224" s="367"/>
    </row>
    <row r="6225" spans="32:34" s="368" customFormat="1" ht="13.9" customHeight="1">
      <c r="AF6225" s="367"/>
      <c r="AH6225" s="367"/>
    </row>
    <row r="6226" spans="32:34" s="368" customFormat="1" ht="13.9" customHeight="1">
      <c r="AF6226" s="367"/>
      <c r="AH6226" s="367"/>
    </row>
    <row r="6227" spans="32:34" s="368" customFormat="1" ht="13.9" customHeight="1">
      <c r="AF6227" s="367"/>
      <c r="AH6227" s="367"/>
    </row>
    <row r="6228" spans="32:34" s="368" customFormat="1" ht="13.9" customHeight="1">
      <c r="AF6228" s="367"/>
      <c r="AH6228" s="367"/>
    </row>
    <row r="6229" spans="32:34" s="368" customFormat="1" ht="13.9" customHeight="1">
      <c r="AF6229" s="367"/>
      <c r="AH6229" s="367"/>
    </row>
    <row r="6230" spans="32:34" s="368" customFormat="1" ht="13.9" customHeight="1">
      <c r="AF6230" s="367"/>
      <c r="AH6230" s="367"/>
    </row>
    <row r="6231" spans="32:34" s="368" customFormat="1" ht="13.9" customHeight="1">
      <c r="AF6231" s="367"/>
      <c r="AH6231" s="367"/>
    </row>
    <row r="6232" spans="32:34" s="368" customFormat="1" ht="13.9" customHeight="1">
      <c r="AF6232" s="367"/>
      <c r="AH6232" s="367"/>
    </row>
    <row r="6233" spans="32:34" s="368" customFormat="1" ht="13.9" customHeight="1">
      <c r="AF6233" s="367"/>
      <c r="AH6233" s="367"/>
    </row>
    <row r="6234" spans="32:34" s="368" customFormat="1" ht="13.9" customHeight="1">
      <c r="AF6234" s="367"/>
      <c r="AH6234" s="367"/>
    </row>
    <row r="6235" spans="32:34" s="368" customFormat="1" ht="13.9" customHeight="1">
      <c r="AF6235" s="367"/>
      <c r="AH6235" s="367"/>
    </row>
    <row r="6236" spans="32:34" s="368" customFormat="1" ht="13.9" customHeight="1">
      <c r="AF6236" s="367"/>
      <c r="AH6236" s="367"/>
    </row>
    <row r="6237" spans="32:34" s="368" customFormat="1" ht="13.9" customHeight="1">
      <c r="AF6237" s="367"/>
      <c r="AH6237" s="367"/>
    </row>
    <row r="6238" spans="32:34" s="368" customFormat="1" ht="13.9" customHeight="1">
      <c r="AF6238" s="367"/>
      <c r="AH6238" s="367"/>
    </row>
    <row r="6239" spans="32:34" s="368" customFormat="1" ht="13.9" customHeight="1">
      <c r="AF6239" s="367"/>
      <c r="AH6239" s="367"/>
    </row>
    <row r="6240" spans="32:34" s="368" customFormat="1" ht="13.9" customHeight="1">
      <c r="AF6240" s="367"/>
      <c r="AH6240" s="367"/>
    </row>
    <row r="6241" spans="32:34" s="368" customFormat="1" ht="13.9" customHeight="1">
      <c r="AF6241" s="367"/>
      <c r="AH6241" s="367"/>
    </row>
    <row r="6242" spans="32:34" s="368" customFormat="1" ht="13.9" customHeight="1">
      <c r="AF6242" s="367"/>
      <c r="AH6242" s="367"/>
    </row>
    <row r="6243" spans="32:34" s="368" customFormat="1" ht="13.9" customHeight="1">
      <c r="AF6243" s="367"/>
      <c r="AH6243" s="367"/>
    </row>
    <row r="6244" spans="32:34" s="368" customFormat="1" ht="13.9" customHeight="1">
      <c r="AF6244" s="367"/>
      <c r="AH6244" s="367"/>
    </row>
    <row r="6245" spans="32:34" s="368" customFormat="1" ht="13.9" customHeight="1">
      <c r="AF6245" s="367"/>
      <c r="AH6245" s="367"/>
    </row>
    <row r="6246" spans="32:34" s="368" customFormat="1" ht="13.9" customHeight="1">
      <c r="AF6246" s="367"/>
      <c r="AH6246" s="367"/>
    </row>
    <row r="6247" spans="32:34" s="368" customFormat="1" ht="13.9" customHeight="1">
      <c r="AF6247" s="367"/>
      <c r="AH6247" s="367"/>
    </row>
    <row r="6248" spans="32:34" s="368" customFormat="1" ht="13.9" customHeight="1">
      <c r="AF6248" s="367"/>
      <c r="AH6248" s="367"/>
    </row>
    <row r="6249" spans="32:34" s="368" customFormat="1" ht="13.9" customHeight="1">
      <c r="AF6249" s="367"/>
      <c r="AH6249" s="367"/>
    </row>
    <row r="6250" spans="32:34" s="368" customFormat="1" ht="13.9" customHeight="1">
      <c r="AF6250" s="367"/>
      <c r="AH6250" s="367"/>
    </row>
    <row r="6251" spans="32:34" s="368" customFormat="1" ht="13.9" customHeight="1">
      <c r="AF6251" s="367"/>
      <c r="AH6251" s="367"/>
    </row>
    <row r="6252" spans="32:34" s="368" customFormat="1" ht="13.9" customHeight="1">
      <c r="AF6252" s="367"/>
      <c r="AH6252" s="367"/>
    </row>
    <row r="6253" spans="32:34" s="368" customFormat="1" ht="13.9" customHeight="1">
      <c r="AF6253" s="367"/>
      <c r="AH6253" s="367"/>
    </row>
    <row r="6254" spans="32:34" s="368" customFormat="1" ht="13.9" customHeight="1">
      <c r="AF6254" s="367"/>
      <c r="AH6254" s="367"/>
    </row>
    <row r="6255" spans="32:34" s="368" customFormat="1" ht="13.9" customHeight="1">
      <c r="AF6255" s="367"/>
      <c r="AH6255" s="367"/>
    </row>
    <row r="6256" spans="32:34" s="368" customFormat="1" ht="13.9" customHeight="1">
      <c r="AF6256" s="367"/>
      <c r="AH6256" s="367"/>
    </row>
    <row r="6257" spans="32:34" s="368" customFormat="1" ht="13.9" customHeight="1">
      <c r="AF6257" s="367"/>
      <c r="AH6257" s="367"/>
    </row>
    <row r="6258" spans="32:34" s="368" customFormat="1" ht="13.9" customHeight="1">
      <c r="AF6258" s="367"/>
      <c r="AH6258" s="367"/>
    </row>
    <row r="6259" spans="32:34" s="368" customFormat="1" ht="13.9" customHeight="1">
      <c r="AF6259" s="367"/>
      <c r="AH6259" s="367"/>
    </row>
    <row r="6260" spans="32:34" s="368" customFormat="1" ht="13.9" customHeight="1">
      <c r="AF6260" s="367"/>
      <c r="AH6260" s="367"/>
    </row>
    <row r="6261" spans="32:34" s="368" customFormat="1" ht="13.9" customHeight="1">
      <c r="AF6261" s="367"/>
      <c r="AH6261" s="367"/>
    </row>
    <row r="6262" spans="32:34" s="368" customFormat="1" ht="13.9" customHeight="1">
      <c r="AF6262" s="367"/>
      <c r="AH6262" s="367"/>
    </row>
    <row r="6263" spans="32:34" s="368" customFormat="1" ht="13.9" customHeight="1">
      <c r="AF6263" s="367"/>
      <c r="AH6263" s="367"/>
    </row>
    <row r="6264" spans="32:34" s="368" customFormat="1" ht="13.9" customHeight="1">
      <c r="AF6264" s="367"/>
      <c r="AH6264" s="367"/>
    </row>
    <row r="6265" spans="32:34" s="368" customFormat="1" ht="13.9" customHeight="1">
      <c r="AF6265" s="367"/>
      <c r="AH6265" s="367"/>
    </row>
    <row r="6266" spans="32:34" s="368" customFormat="1" ht="13.9" customHeight="1">
      <c r="AF6266" s="367"/>
      <c r="AH6266" s="367"/>
    </row>
    <row r="6267" spans="32:34" s="368" customFormat="1" ht="13.9" customHeight="1">
      <c r="AF6267" s="367"/>
      <c r="AH6267" s="367"/>
    </row>
    <row r="6268" spans="32:34" s="368" customFormat="1" ht="13.9" customHeight="1">
      <c r="AF6268" s="367"/>
      <c r="AH6268" s="367"/>
    </row>
    <row r="6269" spans="32:34" s="368" customFormat="1" ht="13.9" customHeight="1">
      <c r="AF6269" s="367"/>
      <c r="AH6269" s="367"/>
    </row>
    <row r="6270" spans="32:34" s="368" customFormat="1" ht="13.9" customHeight="1">
      <c r="AF6270" s="367"/>
      <c r="AH6270" s="367"/>
    </row>
    <row r="6271" spans="32:34" s="368" customFormat="1" ht="13.9" customHeight="1">
      <c r="AF6271" s="367"/>
      <c r="AH6271" s="367"/>
    </row>
    <row r="6272" spans="32:34" s="368" customFormat="1" ht="13.9" customHeight="1">
      <c r="AF6272" s="367"/>
      <c r="AH6272" s="367"/>
    </row>
    <row r="6273" spans="32:34" s="368" customFormat="1" ht="13.9" customHeight="1">
      <c r="AF6273" s="367"/>
      <c r="AH6273" s="367"/>
    </row>
    <row r="6274" spans="32:34" s="368" customFormat="1" ht="13.9" customHeight="1">
      <c r="AF6274" s="367"/>
      <c r="AH6274" s="367"/>
    </row>
    <row r="6275" spans="32:34" s="368" customFormat="1" ht="13.9" customHeight="1">
      <c r="AF6275" s="367"/>
      <c r="AH6275" s="367"/>
    </row>
    <row r="6276" spans="32:34" s="368" customFormat="1" ht="13.9" customHeight="1">
      <c r="AF6276" s="367"/>
      <c r="AH6276" s="367"/>
    </row>
    <row r="6277" spans="32:34" s="368" customFormat="1" ht="13.9" customHeight="1">
      <c r="AF6277" s="367"/>
      <c r="AH6277" s="367"/>
    </row>
    <row r="6278" spans="32:34" s="368" customFormat="1" ht="13.9" customHeight="1">
      <c r="AF6278" s="367"/>
      <c r="AH6278" s="367"/>
    </row>
    <row r="6279" spans="32:34" s="368" customFormat="1" ht="13.9" customHeight="1">
      <c r="AF6279" s="367"/>
      <c r="AH6279" s="367"/>
    </row>
    <row r="6280" spans="32:34" s="368" customFormat="1" ht="13.9" customHeight="1">
      <c r="AF6280" s="367"/>
      <c r="AH6280" s="367"/>
    </row>
    <row r="6281" spans="32:34" s="368" customFormat="1" ht="13.9" customHeight="1">
      <c r="AF6281" s="367"/>
      <c r="AH6281" s="367"/>
    </row>
    <row r="6282" spans="32:34" s="368" customFormat="1" ht="13.9" customHeight="1">
      <c r="AF6282" s="367"/>
      <c r="AH6282" s="367"/>
    </row>
    <row r="6283" spans="32:34" s="368" customFormat="1" ht="13.9" customHeight="1">
      <c r="AF6283" s="367"/>
      <c r="AH6283" s="367"/>
    </row>
    <row r="6284" spans="32:34" s="368" customFormat="1" ht="13.9" customHeight="1">
      <c r="AF6284" s="367"/>
      <c r="AH6284" s="367"/>
    </row>
    <row r="6285" spans="32:34" s="368" customFormat="1" ht="13.9" customHeight="1">
      <c r="AF6285" s="367"/>
      <c r="AH6285" s="367"/>
    </row>
    <row r="6286" spans="32:34" s="368" customFormat="1" ht="13.9" customHeight="1">
      <c r="AF6286" s="367"/>
      <c r="AH6286" s="367"/>
    </row>
    <row r="6287" spans="32:34" s="368" customFormat="1" ht="13.9" customHeight="1">
      <c r="AF6287" s="367"/>
      <c r="AH6287" s="367"/>
    </row>
    <row r="6288" spans="32:34" s="368" customFormat="1" ht="13.9" customHeight="1">
      <c r="AF6288" s="367"/>
      <c r="AH6288" s="367"/>
    </row>
    <row r="6289" spans="32:34" s="368" customFormat="1" ht="13.9" customHeight="1">
      <c r="AF6289" s="367"/>
      <c r="AH6289" s="367"/>
    </row>
    <row r="6290" spans="32:34" s="368" customFormat="1" ht="13.9" customHeight="1">
      <c r="AF6290" s="367"/>
      <c r="AH6290" s="367"/>
    </row>
    <row r="6291" spans="32:34" s="368" customFormat="1" ht="13.9" customHeight="1">
      <c r="AF6291" s="367"/>
      <c r="AH6291" s="367"/>
    </row>
    <row r="6292" spans="32:34" s="368" customFormat="1" ht="13.9" customHeight="1">
      <c r="AF6292" s="367"/>
      <c r="AH6292" s="367"/>
    </row>
    <row r="6293" spans="32:34" s="368" customFormat="1" ht="13.9" customHeight="1">
      <c r="AF6293" s="367"/>
      <c r="AH6293" s="367"/>
    </row>
    <row r="6294" spans="32:34" s="368" customFormat="1" ht="13.9" customHeight="1">
      <c r="AF6294" s="367"/>
      <c r="AH6294" s="367"/>
    </row>
    <row r="6295" spans="32:34" s="368" customFormat="1" ht="13.9" customHeight="1">
      <c r="AF6295" s="367"/>
      <c r="AH6295" s="367"/>
    </row>
    <row r="6296" spans="32:34" s="368" customFormat="1" ht="13.9" customHeight="1">
      <c r="AF6296" s="367"/>
      <c r="AH6296" s="367"/>
    </row>
    <row r="6297" spans="32:34" s="368" customFormat="1" ht="13.9" customHeight="1">
      <c r="AF6297" s="367"/>
      <c r="AH6297" s="367"/>
    </row>
    <row r="6298" spans="32:34" s="368" customFormat="1" ht="13.9" customHeight="1">
      <c r="AF6298" s="367"/>
      <c r="AH6298" s="367"/>
    </row>
    <row r="6299" spans="32:34" s="368" customFormat="1" ht="13.9" customHeight="1">
      <c r="AF6299" s="367"/>
      <c r="AH6299" s="367"/>
    </row>
    <row r="6300" spans="32:34" s="368" customFormat="1" ht="13.9" customHeight="1">
      <c r="AF6300" s="367"/>
      <c r="AH6300" s="367"/>
    </row>
    <row r="6301" spans="32:34" s="368" customFormat="1" ht="13.9" customHeight="1">
      <c r="AF6301" s="367"/>
      <c r="AH6301" s="367"/>
    </row>
    <row r="6302" spans="32:34" s="368" customFormat="1" ht="13.9" customHeight="1">
      <c r="AF6302" s="367"/>
      <c r="AH6302" s="367"/>
    </row>
    <row r="6303" spans="32:34" s="368" customFormat="1" ht="13.9" customHeight="1">
      <c r="AF6303" s="367"/>
      <c r="AH6303" s="367"/>
    </row>
    <row r="6304" spans="32:34" s="368" customFormat="1" ht="13.9" customHeight="1">
      <c r="AF6304" s="367"/>
      <c r="AH6304" s="367"/>
    </row>
    <row r="6305" spans="32:34" s="368" customFormat="1" ht="13.9" customHeight="1">
      <c r="AF6305" s="367"/>
      <c r="AH6305" s="367"/>
    </row>
    <row r="6306" spans="32:34" s="368" customFormat="1" ht="13.9" customHeight="1">
      <c r="AF6306" s="367"/>
      <c r="AH6306" s="367"/>
    </row>
    <row r="6307" spans="32:34" s="368" customFormat="1" ht="13.9" customHeight="1">
      <c r="AF6307" s="367"/>
      <c r="AH6307" s="367"/>
    </row>
    <row r="6308" spans="32:34" s="368" customFormat="1" ht="13.9" customHeight="1">
      <c r="AF6308" s="367"/>
      <c r="AH6308" s="367"/>
    </row>
    <row r="6309" spans="32:34" s="368" customFormat="1" ht="13.9" customHeight="1">
      <c r="AF6309" s="367"/>
      <c r="AH6309" s="367"/>
    </row>
    <row r="6310" spans="32:34" s="368" customFormat="1" ht="13.9" customHeight="1">
      <c r="AF6310" s="367"/>
      <c r="AH6310" s="367"/>
    </row>
    <row r="6311" spans="32:34" s="368" customFormat="1" ht="13.9" customHeight="1">
      <c r="AF6311" s="367"/>
      <c r="AH6311" s="367"/>
    </row>
    <row r="6312" spans="32:34" s="368" customFormat="1" ht="13.9" customHeight="1">
      <c r="AF6312" s="367"/>
      <c r="AH6312" s="367"/>
    </row>
    <row r="6313" spans="32:34" s="368" customFormat="1" ht="13.9" customHeight="1">
      <c r="AF6313" s="367"/>
      <c r="AH6313" s="367"/>
    </row>
    <row r="6314" spans="32:34" s="368" customFormat="1" ht="13.9" customHeight="1">
      <c r="AF6314" s="367"/>
      <c r="AH6314" s="367"/>
    </row>
    <row r="6315" spans="32:34" s="368" customFormat="1" ht="13.9" customHeight="1">
      <c r="AF6315" s="367"/>
      <c r="AH6315" s="367"/>
    </row>
    <row r="6316" spans="32:34" s="368" customFormat="1" ht="13.9" customHeight="1">
      <c r="AF6316" s="367"/>
      <c r="AH6316" s="367"/>
    </row>
    <row r="6317" spans="32:34" s="368" customFormat="1" ht="13.9" customHeight="1">
      <c r="AF6317" s="367"/>
      <c r="AH6317" s="367"/>
    </row>
    <row r="6318" spans="32:34" s="368" customFormat="1" ht="13.9" customHeight="1">
      <c r="AF6318" s="367"/>
      <c r="AH6318" s="367"/>
    </row>
    <row r="6319" spans="32:34" s="368" customFormat="1" ht="13.9" customHeight="1">
      <c r="AF6319" s="367"/>
      <c r="AH6319" s="367"/>
    </row>
    <row r="6320" spans="32:34" s="368" customFormat="1" ht="13.9" customHeight="1">
      <c r="AF6320" s="367"/>
      <c r="AH6320" s="367"/>
    </row>
    <row r="6321" spans="32:34" s="368" customFormat="1" ht="13.9" customHeight="1">
      <c r="AF6321" s="367"/>
      <c r="AH6321" s="367"/>
    </row>
    <row r="6322" spans="32:34" s="368" customFormat="1" ht="13.9" customHeight="1">
      <c r="AF6322" s="367"/>
      <c r="AH6322" s="367"/>
    </row>
    <row r="6323" spans="32:34" s="368" customFormat="1" ht="13.9" customHeight="1">
      <c r="AF6323" s="367"/>
      <c r="AH6323" s="367"/>
    </row>
    <row r="6324" spans="32:34" s="368" customFormat="1" ht="13.9" customHeight="1">
      <c r="AF6324" s="367"/>
      <c r="AH6324" s="367"/>
    </row>
    <row r="6325" spans="32:34" s="368" customFormat="1" ht="13.9" customHeight="1">
      <c r="AF6325" s="367"/>
      <c r="AH6325" s="367"/>
    </row>
    <row r="6326" spans="32:34" s="368" customFormat="1" ht="13.9" customHeight="1">
      <c r="AF6326" s="367"/>
      <c r="AH6326" s="367"/>
    </row>
    <row r="6327" spans="32:34" s="368" customFormat="1" ht="13.9" customHeight="1">
      <c r="AF6327" s="367"/>
      <c r="AH6327" s="367"/>
    </row>
    <row r="6328" spans="32:34" s="368" customFormat="1" ht="13.9" customHeight="1">
      <c r="AF6328" s="367"/>
      <c r="AH6328" s="367"/>
    </row>
    <row r="6329" spans="32:34" s="368" customFormat="1" ht="13.9" customHeight="1">
      <c r="AF6329" s="367"/>
      <c r="AH6329" s="367"/>
    </row>
    <row r="6330" spans="32:34" s="368" customFormat="1" ht="13.9" customHeight="1">
      <c r="AF6330" s="367"/>
      <c r="AH6330" s="367"/>
    </row>
    <row r="6331" spans="32:34" s="368" customFormat="1" ht="13.9" customHeight="1">
      <c r="AF6331" s="367"/>
      <c r="AH6331" s="367"/>
    </row>
    <row r="6332" spans="32:34" s="368" customFormat="1" ht="13.9" customHeight="1">
      <c r="AF6332" s="367"/>
      <c r="AH6332" s="367"/>
    </row>
    <row r="6333" spans="32:34" s="368" customFormat="1" ht="13.9" customHeight="1">
      <c r="AF6333" s="367"/>
      <c r="AH6333" s="367"/>
    </row>
    <row r="6334" spans="32:34" s="368" customFormat="1" ht="13.9" customHeight="1">
      <c r="AF6334" s="367"/>
      <c r="AH6334" s="367"/>
    </row>
    <row r="6335" spans="32:34" s="368" customFormat="1" ht="13.9" customHeight="1">
      <c r="AF6335" s="367"/>
      <c r="AH6335" s="367"/>
    </row>
    <row r="6336" spans="32:34" s="368" customFormat="1" ht="13.9" customHeight="1">
      <c r="AF6336" s="367"/>
      <c r="AH6336" s="367"/>
    </row>
    <row r="6337" spans="32:34" s="368" customFormat="1" ht="13.9" customHeight="1">
      <c r="AF6337" s="367"/>
      <c r="AH6337" s="367"/>
    </row>
    <row r="6338" spans="32:34" s="368" customFormat="1" ht="13.9" customHeight="1">
      <c r="AF6338" s="367"/>
      <c r="AH6338" s="367"/>
    </row>
    <row r="6339" spans="32:34" s="368" customFormat="1" ht="13.9" customHeight="1">
      <c r="AF6339" s="367"/>
      <c r="AH6339" s="367"/>
    </row>
    <row r="6340" spans="32:34" s="368" customFormat="1" ht="13.9" customHeight="1">
      <c r="AF6340" s="367"/>
      <c r="AH6340" s="367"/>
    </row>
    <row r="6341" spans="32:34" s="368" customFormat="1" ht="13.9" customHeight="1">
      <c r="AF6341" s="367"/>
      <c r="AH6341" s="367"/>
    </row>
    <row r="6342" spans="32:34" s="368" customFormat="1" ht="13.9" customHeight="1">
      <c r="AF6342" s="367"/>
      <c r="AH6342" s="367"/>
    </row>
    <row r="6343" spans="32:34" s="368" customFormat="1" ht="13.9" customHeight="1">
      <c r="AF6343" s="367"/>
      <c r="AH6343" s="367"/>
    </row>
    <row r="6344" spans="32:34" s="368" customFormat="1" ht="13.9" customHeight="1">
      <c r="AF6344" s="367"/>
      <c r="AH6344" s="367"/>
    </row>
    <row r="6345" spans="32:34" s="368" customFormat="1" ht="13.9" customHeight="1">
      <c r="AF6345" s="367"/>
      <c r="AH6345" s="367"/>
    </row>
    <row r="6346" spans="32:34" s="368" customFormat="1" ht="13.9" customHeight="1">
      <c r="AF6346" s="367"/>
      <c r="AH6346" s="367"/>
    </row>
    <row r="6347" spans="32:34" s="368" customFormat="1" ht="13.9" customHeight="1">
      <c r="AF6347" s="367"/>
      <c r="AH6347" s="367"/>
    </row>
    <row r="6348" spans="32:34" s="368" customFormat="1" ht="13.9" customHeight="1">
      <c r="AF6348" s="367"/>
      <c r="AH6348" s="367"/>
    </row>
    <row r="6349" spans="32:34" s="368" customFormat="1" ht="13.9" customHeight="1">
      <c r="AF6349" s="367"/>
      <c r="AH6349" s="367"/>
    </row>
    <row r="6350" spans="32:34" s="368" customFormat="1" ht="13.9" customHeight="1">
      <c r="AF6350" s="367"/>
      <c r="AH6350" s="367"/>
    </row>
    <row r="6351" spans="32:34" s="368" customFormat="1" ht="13.9" customHeight="1">
      <c r="AF6351" s="367"/>
      <c r="AH6351" s="367"/>
    </row>
    <row r="6352" spans="32:34" s="368" customFormat="1" ht="13.9" customHeight="1">
      <c r="AF6352" s="367"/>
      <c r="AH6352" s="367"/>
    </row>
    <row r="6353" spans="32:34" s="368" customFormat="1" ht="13.9" customHeight="1">
      <c r="AF6353" s="367"/>
      <c r="AH6353" s="367"/>
    </row>
    <row r="6354" spans="32:34" s="368" customFormat="1" ht="13.9" customHeight="1">
      <c r="AF6354" s="367"/>
      <c r="AH6354" s="367"/>
    </row>
    <row r="6355" spans="32:34" s="368" customFormat="1" ht="13.9" customHeight="1">
      <c r="AF6355" s="367"/>
      <c r="AH6355" s="367"/>
    </row>
    <row r="6356" spans="32:34" s="368" customFormat="1" ht="13.9" customHeight="1">
      <c r="AF6356" s="367"/>
      <c r="AH6356" s="367"/>
    </row>
    <row r="6357" spans="32:34" s="368" customFormat="1" ht="13.9" customHeight="1">
      <c r="AF6357" s="367"/>
      <c r="AH6357" s="367"/>
    </row>
    <row r="6358" spans="32:34" s="368" customFormat="1" ht="13.9" customHeight="1">
      <c r="AF6358" s="367"/>
      <c r="AH6358" s="367"/>
    </row>
    <row r="6359" spans="32:34" s="368" customFormat="1" ht="13.9" customHeight="1">
      <c r="AF6359" s="367"/>
      <c r="AH6359" s="367"/>
    </row>
    <row r="6360" spans="32:34" s="368" customFormat="1" ht="13.9" customHeight="1">
      <c r="AF6360" s="367"/>
      <c r="AH6360" s="367"/>
    </row>
    <row r="6361" spans="32:34" s="368" customFormat="1" ht="13.9" customHeight="1">
      <c r="AF6361" s="367"/>
      <c r="AH6361" s="367"/>
    </row>
    <row r="6362" spans="32:34" s="368" customFormat="1" ht="13.9" customHeight="1">
      <c r="AF6362" s="367"/>
      <c r="AH6362" s="367"/>
    </row>
    <row r="6363" spans="32:34" s="368" customFormat="1" ht="13.9" customHeight="1">
      <c r="AF6363" s="367"/>
      <c r="AH6363" s="367"/>
    </row>
    <row r="6364" spans="32:34" s="368" customFormat="1" ht="13.9" customHeight="1">
      <c r="AF6364" s="367"/>
      <c r="AH6364" s="367"/>
    </row>
    <row r="6365" spans="32:34" s="368" customFormat="1" ht="13.9" customHeight="1">
      <c r="AF6365" s="367"/>
      <c r="AH6365" s="367"/>
    </row>
    <row r="6366" spans="32:34" s="368" customFormat="1" ht="13.9" customHeight="1">
      <c r="AF6366" s="367"/>
      <c r="AH6366" s="367"/>
    </row>
    <row r="6367" spans="32:34" s="368" customFormat="1" ht="13.9" customHeight="1">
      <c r="AF6367" s="367"/>
      <c r="AH6367" s="367"/>
    </row>
    <row r="6368" spans="32:34" s="368" customFormat="1" ht="13.9" customHeight="1">
      <c r="AF6368" s="367"/>
      <c r="AH6368" s="367"/>
    </row>
    <row r="6369" spans="32:34" s="368" customFormat="1" ht="13.9" customHeight="1">
      <c r="AF6369" s="367"/>
      <c r="AH6369" s="367"/>
    </row>
    <row r="6370" spans="32:34" s="368" customFormat="1" ht="13.9" customHeight="1">
      <c r="AF6370" s="367"/>
      <c r="AH6370" s="367"/>
    </row>
    <row r="6371" spans="32:34" s="368" customFormat="1" ht="13.9" customHeight="1">
      <c r="AF6371" s="367"/>
      <c r="AH6371" s="367"/>
    </row>
    <row r="6372" spans="32:34" s="368" customFormat="1" ht="13.9" customHeight="1">
      <c r="AF6372" s="367"/>
      <c r="AH6372" s="367"/>
    </row>
    <row r="6373" spans="32:34" s="368" customFormat="1" ht="13.9" customHeight="1">
      <c r="AF6373" s="367"/>
      <c r="AH6373" s="367"/>
    </row>
    <row r="6374" spans="32:34" s="368" customFormat="1" ht="13.9" customHeight="1">
      <c r="AF6374" s="367"/>
      <c r="AH6374" s="367"/>
    </row>
    <row r="6375" spans="32:34" s="368" customFormat="1" ht="13.9" customHeight="1">
      <c r="AF6375" s="367"/>
      <c r="AH6375" s="367"/>
    </row>
    <row r="6376" spans="32:34" s="368" customFormat="1" ht="13.9" customHeight="1">
      <c r="AF6376" s="367"/>
      <c r="AH6376" s="367"/>
    </row>
    <row r="6377" spans="32:34" s="368" customFormat="1" ht="13.9" customHeight="1">
      <c r="AF6377" s="367"/>
      <c r="AH6377" s="367"/>
    </row>
    <row r="6378" spans="32:34" s="368" customFormat="1" ht="13.9" customHeight="1">
      <c r="AF6378" s="367"/>
      <c r="AH6378" s="367"/>
    </row>
    <row r="6379" spans="32:34" s="368" customFormat="1" ht="13.9" customHeight="1">
      <c r="AF6379" s="367"/>
      <c r="AH6379" s="367"/>
    </row>
    <row r="6380" spans="32:34" s="368" customFormat="1" ht="13.9" customHeight="1">
      <c r="AF6380" s="367"/>
      <c r="AH6380" s="367"/>
    </row>
    <row r="6381" spans="32:34" s="368" customFormat="1" ht="13.9" customHeight="1">
      <c r="AF6381" s="367"/>
      <c r="AH6381" s="367"/>
    </row>
    <row r="6382" spans="32:34" s="368" customFormat="1" ht="13.9" customHeight="1">
      <c r="AF6382" s="367"/>
      <c r="AH6382" s="367"/>
    </row>
    <row r="6383" spans="32:34" s="368" customFormat="1" ht="13.9" customHeight="1">
      <c r="AF6383" s="367"/>
      <c r="AH6383" s="367"/>
    </row>
    <row r="6384" spans="32:34" s="368" customFormat="1" ht="13.9" customHeight="1">
      <c r="AF6384" s="367"/>
      <c r="AH6384" s="367"/>
    </row>
    <row r="6385" spans="32:34" s="368" customFormat="1" ht="13.9" customHeight="1">
      <c r="AF6385" s="367"/>
      <c r="AH6385" s="367"/>
    </row>
    <row r="6386" spans="32:34" s="368" customFormat="1" ht="13.9" customHeight="1">
      <c r="AF6386" s="367"/>
      <c r="AH6386" s="367"/>
    </row>
    <row r="6387" spans="32:34" s="368" customFormat="1" ht="13.9" customHeight="1">
      <c r="AF6387" s="367"/>
      <c r="AH6387" s="367"/>
    </row>
    <row r="6388" spans="32:34" s="368" customFormat="1" ht="13.9" customHeight="1">
      <c r="AF6388" s="367"/>
      <c r="AH6388" s="367"/>
    </row>
    <row r="6389" spans="32:34" s="368" customFormat="1" ht="13.9" customHeight="1">
      <c r="AF6389" s="367"/>
      <c r="AH6389" s="367"/>
    </row>
    <row r="6390" spans="32:34" s="368" customFormat="1" ht="13.9" customHeight="1">
      <c r="AF6390" s="367"/>
      <c r="AH6390" s="367"/>
    </row>
    <row r="6391" spans="32:34" s="368" customFormat="1" ht="13.9" customHeight="1">
      <c r="AF6391" s="367"/>
      <c r="AH6391" s="367"/>
    </row>
    <row r="6392" spans="32:34" s="368" customFormat="1" ht="13.9" customHeight="1">
      <c r="AF6392" s="367"/>
      <c r="AH6392" s="367"/>
    </row>
    <row r="6393" spans="32:34" s="368" customFormat="1" ht="13.9" customHeight="1">
      <c r="AF6393" s="367"/>
      <c r="AH6393" s="367"/>
    </row>
    <row r="6394" spans="32:34" s="368" customFormat="1" ht="13.9" customHeight="1">
      <c r="AF6394" s="367"/>
      <c r="AH6394" s="367"/>
    </row>
    <row r="6395" spans="32:34" s="368" customFormat="1" ht="13.9" customHeight="1">
      <c r="AF6395" s="367"/>
      <c r="AH6395" s="367"/>
    </row>
    <row r="6396" spans="32:34" s="368" customFormat="1" ht="13.9" customHeight="1">
      <c r="AF6396" s="367"/>
      <c r="AH6396" s="367"/>
    </row>
    <row r="6397" spans="32:34" s="368" customFormat="1" ht="13.9" customHeight="1">
      <c r="AF6397" s="367"/>
      <c r="AH6397" s="367"/>
    </row>
    <row r="6398" spans="32:34" s="368" customFormat="1" ht="13.9" customHeight="1">
      <c r="AF6398" s="367"/>
      <c r="AH6398" s="367"/>
    </row>
    <row r="6399" spans="32:34" s="368" customFormat="1" ht="13.9" customHeight="1">
      <c r="AF6399" s="367"/>
      <c r="AH6399" s="367"/>
    </row>
    <row r="6400" spans="32:34" s="368" customFormat="1" ht="13.9" customHeight="1">
      <c r="AF6400" s="367"/>
      <c r="AH6400" s="367"/>
    </row>
    <row r="6401" spans="32:34" s="368" customFormat="1" ht="13.9" customHeight="1">
      <c r="AF6401" s="367"/>
      <c r="AH6401" s="367"/>
    </row>
    <row r="6402" spans="32:34" s="368" customFormat="1" ht="13.9" customHeight="1">
      <c r="AF6402" s="367"/>
      <c r="AH6402" s="367"/>
    </row>
    <row r="6403" spans="32:34" s="368" customFormat="1" ht="13.9" customHeight="1">
      <c r="AF6403" s="367"/>
      <c r="AH6403" s="367"/>
    </row>
    <row r="6404" spans="32:34" s="368" customFormat="1" ht="13.9" customHeight="1">
      <c r="AF6404" s="367"/>
      <c r="AH6404" s="367"/>
    </row>
    <row r="6405" spans="32:34" s="368" customFormat="1" ht="13.9" customHeight="1">
      <c r="AF6405" s="367"/>
      <c r="AH6405" s="367"/>
    </row>
    <row r="6406" spans="32:34" s="368" customFormat="1" ht="13.9" customHeight="1">
      <c r="AF6406" s="367"/>
      <c r="AH6406" s="367"/>
    </row>
    <row r="6407" spans="32:34" s="368" customFormat="1" ht="13.9" customHeight="1">
      <c r="AF6407" s="367"/>
      <c r="AH6407" s="367"/>
    </row>
    <row r="6408" spans="32:34" s="368" customFormat="1" ht="13.9" customHeight="1">
      <c r="AF6408" s="367"/>
      <c r="AH6408" s="367"/>
    </row>
    <row r="6409" spans="32:34" s="368" customFormat="1" ht="13.9" customHeight="1">
      <c r="AF6409" s="367"/>
      <c r="AH6409" s="367"/>
    </row>
    <row r="6410" spans="32:34" s="368" customFormat="1" ht="13.9" customHeight="1">
      <c r="AF6410" s="367"/>
      <c r="AH6410" s="367"/>
    </row>
    <row r="6411" spans="32:34" s="368" customFormat="1" ht="13.9" customHeight="1">
      <c r="AF6411" s="367"/>
      <c r="AH6411" s="367"/>
    </row>
    <row r="6412" spans="32:34" s="368" customFormat="1" ht="13.9" customHeight="1">
      <c r="AF6412" s="367"/>
      <c r="AH6412" s="367"/>
    </row>
    <row r="6413" spans="32:34" s="368" customFormat="1" ht="13.9" customHeight="1">
      <c r="AF6413" s="367"/>
      <c r="AH6413" s="367"/>
    </row>
    <row r="6414" spans="32:34" s="368" customFormat="1" ht="13.9" customHeight="1">
      <c r="AF6414" s="367"/>
      <c r="AH6414" s="367"/>
    </row>
    <row r="6415" spans="32:34" s="368" customFormat="1" ht="13.9" customHeight="1">
      <c r="AF6415" s="367"/>
      <c r="AH6415" s="367"/>
    </row>
    <row r="6416" spans="32:34" s="368" customFormat="1" ht="13.9" customHeight="1">
      <c r="AF6416" s="367"/>
      <c r="AH6416" s="367"/>
    </row>
    <row r="6417" spans="32:34" s="368" customFormat="1" ht="13.9" customHeight="1">
      <c r="AF6417" s="367"/>
      <c r="AH6417" s="367"/>
    </row>
    <row r="6418" spans="32:34" s="368" customFormat="1" ht="13.9" customHeight="1">
      <c r="AF6418" s="367"/>
      <c r="AH6418" s="367"/>
    </row>
    <row r="6419" spans="32:34" s="368" customFormat="1" ht="13.9" customHeight="1">
      <c r="AF6419" s="367"/>
      <c r="AH6419" s="367"/>
    </row>
    <row r="6420" spans="32:34" s="368" customFormat="1" ht="13.9" customHeight="1">
      <c r="AF6420" s="367"/>
      <c r="AH6420" s="367"/>
    </row>
    <row r="6421" spans="32:34" s="368" customFormat="1" ht="13.9" customHeight="1">
      <c r="AF6421" s="367"/>
      <c r="AH6421" s="367"/>
    </row>
    <row r="6422" spans="32:34" s="368" customFormat="1" ht="13.9" customHeight="1">
      <c r="AF6422" s="367"/>
      <c r="AH6422" s="367"/>
    </row>
    <row r="6423" spans="32:34" s="368" customFormat="1" ht="13.9" customHeight="1">
      <c r="AF6423" s="367"/>
      <c r="AH6423" s="367"/>
    </row>
    <row r="6424" spans="32:34" s="368" customFormat="1" ht="13.9" customHeight="1">
      <c r="AF6424" s="367"/>
      <c r="AH6424" s="367"/>
    </row>
    <row r="6425" spans="32:34" s="368" customFormat="1" ht="13.9" customHeight="1">
      <c r="AF6425" s="367"/>
      <c r="AH6425" s="367"/>
    </row>
    <row r="6426" spans="32:34" s="368" customFormat="1" ht="13.9" customHeight="1">
      <c r="AF6426" s="367"/>
      <c r="AH6426" s="367"/>
    </row>
    <row r="6427" spans="32:34" s="368" customFormat="1" ht="13.9" customHeight="1">
      <c r="AF6427" s="367"/>
      <c r="AH6427" s="367"/>
    </row>
    <row r="6428" spans="32:34" s="368" customFormat="1" ht="13.9" customHeight="1">
      <c r="AF6428" s="367"/>
      <c r="AH6428" s="367"/>
    </row>
    <row r="6429" spans="32:34" s="368" customFormat="1" ht="13.9" customHeight="1">
      <c r="AF6429" s="367"/>
      <c r="AH6429" s="367"/>
    </row>
    <row r="6430" spans="32:34" s="368" customFormat="1" ht="13.9" customHeight="1">
      <c r="AF6430" s="367"/>
      <c r="AH6430" s="367"/>
    </row>
    <row r="6431" spans="32:34" s="368" customFormat="1" ht="13.9" customHeight="1">
      <c r="AF6431" s="367"/>
      <c r="AH6431" s="367"/>
    </row>
    <row r="6432" spans="32:34" s="368" customFormat="1" ht="13.9" customHeight="1">
      <c r="AF6432" s="367"/>
      <c r="AH6432" s="367"/>
    </row>
    <row r="6433" spans="32:34" s="368" customFormat="1" ht="13.9" customHeight="1">
      <c r="AF6433" s="367"/>
      <c r="AH6433" s="367"/>
    </row>
    <row r="6434" spans="32:34" s="368" customFormat="1" ht="13.9" customHeight="1">
      <c r="AF6434" s="367"/>
      <c r="AH6434" s="367"/>
    </row>
    <row r="6435" spans="32:34" s="368" customFormat="1" ht="13.9" customHeight="1">
      <c r="AF6435" s="367"/>
      <c r="AH6435" s="367"/>
    </row>
    <row r="6436" spans="32:34" s="368" customFormat="1" ht="13.9" customHeight="1">
      <c r="AF6436" s="367"/>
      <c r="AH6436" s="367"/>
    </row>
    <row r="6437" spans="32:34" s="368" customFormat="1" ht="13.9" customHeight="1">
      <c r="AF6437" s="367"/>
      <c r="AH6437" s="367"/>
    </row>
    <row r="6438" spans="32:34" s="368" customFormat="1" ht="13.9" customHeight="1">
      <c r="AF6438" s="367"/>
      <c r="AH6438" s="367"/>
    </row>
    <row r="6439" spans="32:34" s="368" customFormat="1" ht="13.9" customHeight="1">
      <c r="AF6439" s="367"/>
      <c r="AH6439" s="367"/>
    </row>
    <row r="6440" spans="32:34" s="368" customFormat="1" ht="13.9" customHeight="1">
      <c r="AF6440" s="367"/>
      <c r="AH6440" s="367"/>
    </row>
    <row r="6441" spans="32:34" s="368" customFormat="1" ht="13.9" customHeight="1">
      <c r="AF6441" s="367"/>
      <c r="AH6441" s="367"/>
    </row>
    <row r="6442" spans="32:34" s="368" customFormat="1" ht="13.9" customHeight="1">
      <c r="AF6442" s="367"/>
      <c r="AH6442" s="367"/>
    </row>
    <row r="6443" spans="32:34" s="368" customFormat="1" ht="13.9" customHeight="1">
      <c r="AF6443" s="367"/>
      <c r="AH6443" s="367"/>
    </row>
    <row r="6444" spans="32:34" s="368" customFormat="1" ht="13.9" customHeight="1">
      <c r="AF6444" s="367"/>
      <c r="AH6444" s="367"/>
    </row>
    <row r="6445" spans="32:34" s="368" customFormat="1" ht="13.9" customHeight="1">
      <c r="AF6445" s="367"/>
      <c r="AH6445" s="367"/>
    </row>
    <row r="6446" spans="32:34" s="368" customFormat="1" ht="13.9" customHeight="1">
      <c r="AF6446" s="367"/>
      <c r="AH6446" s="367"/>
    </row>
    <row r="6447" spans="32:34" s="368" customFormat="1" ht="13.9" customHeight="1">
      <c r="AF6447" s="367"/>
      <c r="AH6447" s="367"/>
    </row>
    <row r="6448" spans="32:34" s="368" customFormat="1" ht="13.9" customHeight="1">
      <c r="AF6448" s="367"/>
      <c r="AH6448" s="367"/>
    </row>
    <row r="6449" spans="32:34" s="368" customFormat="1" ht="13.9" customHeight="1">
      <c r="AF6449" s="367"/>
      <c r="AH6449" s="367"/>
    </row>
    <row r="6450" spans="32:34" s="368" customFormat="1" ht="13.9" customHeight="1">
      <c r="AF6450" s="367"/>
      <c r="AH6450" s="367"/>
    </row>
    <row r="6451" spans="32:34" s="368" customFormat="1" ht="13.9" customHeight="1">
      <c r="AF6451" s="367"/>
      <c r="AH6451" s="367"/>
    </row>
    <row r="6452" spans="32:34" s="368" customFormat="1" ht="13.9" customHeight="1">
      <c r="AF6452" s="367"/>
      <c r="AH6452" s="367"/>
    </row>
    <row r="6453" spans="32:34" s="368" customFormat="1" ht="13.9" customHeight="1">
      <c r="AF6453" s="367"/>
      <c r="AH6453" s="367"/>
    </row>
    <row r="6454" spans="32:34" s="368" customFormat="1" ht="13.9" customHeight="1">
      <c r="AF6454" s="367"/>
      <c r="AH6454" s="367"/>
    </row>
    <row r="6455" spans="32:34" s="368" customFormat="1" ht="13.9" customHeight="1">
      <c r="AF6455" s="367"/>
      <c r="AH6455" s="367"/>
    </row>
    <row r="6456" spans="32:34" s="368" customFormat="1" ht="13.9" customHeight="1">
      <c r="AF6456" s="367"/>
      <c r="AH6456" s="367"/>
    </row>
    <row r="6457" spans="32:34" s="368" customFormat="1" ht="13.9" customHeight="1">
      <c r="AF6457" s="367"/>
      <c r="AH6457" s="367"/>
    </row>
    <row r="6458" spans="32:34" s="368" customFormat="1" ht="13.9" customHeight="1">
      <c r="AF6458" s="367"/>
      <c r="AH6458" s="367"/>
    </row>
    <row r="6459" spans="32:34" s="368" customFormat="1" ht="13.9" customHeight="1">
      <c r="AF6459" s="367"/>
      <c r="AH6459" s="367"/>
    </row>
    <row r="6460" spans="32:34" s="368" customFormat="1" ht="13.9" customHeight="1">
      <c r="AF6460" s="367"/>
      <c r="AH6460" s="367"/>
    </row>
    <row r="6461" spans="32:34" s="368" customFormat="1" ht="13.9" customHeight="1">
      <c r="AF6461" s="367"/>
      <c r="AH6461" s="367"/>
    </row>
    <row r="6462" spans="32:34" s="368" customFormat="1" ht="13.9" customHeight="1">
      <c r="AF6462" s="367"/>
      <c r="AH6462" s="367"/>
    </row>
    <row r="6463" spans="32:34" s="368" customFormat="1" ht="13.9" customHeight="1">
      <c r="AF6463" s="367"/>
      <c r="AH6463" s="367"/>
    </row>
    <row r="6464" spans="32:34" s="368" customFormat="1" ht="13.9" customHeight="1">
      <c r="AF6464" s="367"/>
      <c r="AH6464" s="367"/>
    </row>
    <row r="6465" spans="32:34" s="368" customFormat="1" ht="13.9" customHeight="1">
      <c r="AF6465" s="367"/>
      <c r="AH6465" s="367"/>
    </row>
    <row r="6466" spans="32:34" s="368" customFormat="1" ht="13.9" customHeight="1">
      <c r="AF6466" s="367"/>
      <c r="AH6466" s="367"/>
    </row>
    <row r="6467" spans="32:34" s="368" customFormat="1" ht="13.9" customHeight="1">
      <c r="AF6467" s="367"/>
      <c r="AH6467" s="367"/>
    </row>
    <row r="6468" spans="32:34" s="368" customFormat="1" ht="13.9" customHeight="1">
      <c r="AF6468" s="367"/>
      <c r="AH6468" s="367"/>
    </row>
    <row r="6469" spans="32:34" s="368" customFormat="1" ht="13.9" customHeight="1">
      <c r="AF6469" s="367"/>
      <c r="AH6469" s="367"/>
    </row>
    <row r="6470" spans="32:34" s="368" customFormat="1" ht="13.9" customHeight="1">
      <c r="AF6470" s="367"/>
      <c r="AH6470" s="367"/>
    </row>
    <row r="6471" spans="32:34" s="368" customFormat="1" ht="13.9" customHeight="1">
      <c r="AF6471" s="367"/>
      <c r="AH6471" s="367"/>
    </row>
    <row r="6472" spans="32:34" s="368" customFormat="1" ht="13.9" customHeight="1">
      <c r="AF6472" s="367"/>
      <c r="AH6472" s="367"/>
    </row>
    <row r="6473" spans="32:34" s="368" customFormat="1" ht="13.9" customHeight="1">
      <c r="AF6473" s="367"/>
      <c r="AH6473" s="367"/>
    </row>
    <row r="6474" spans="32:34" s="368" customFormat="1" ht="13.9" customHeight="1">
      <c r="AF6474" s="367"/>
      <c r="AH6474" s="367"/>
    </row>
    <row r="6475" spans="32:34" s="368" customFormat="1" ht="13.9" customHeight="1">
      <c r="AF6475" s="367"/>
      <c r="AH6475" s="367"/>
    </row>
    <row r="6476" spans="32:34" s="368" customFormat="1" ht="13.9" customHeight="1">
      <c r="AF6476" s="367"/>
      <c r="AH6476" s="367"/>
    </row>
    <row r="6477" spans="32:34" s="368" customFormat="1" ht="13.9" customHeight="1">
      <c r="AF6477" s="367"/>
      <c r="AH6477" s="367"/>
    </row>
    <row r="6478" spans="32:34" s="368" customFormat="1" ht="13.9" customHeight="1">
      <c r="AF6478" s="367"/>
      <c r="AH6478" s="367"/>
    </row>
    <row r="6479" spans="32:34" s="368" customFormat="1" ht="13.9" customHeight="1">
      <c r="AF6479" s="367"/>
      <c r="AH6479" s="367"/>
    </row>
    <row r="6480" spans="32:34" s="368" customFormat="1" ht="13.9" customHeight="1">
      <c r="AF6480" s="367"/>
      <c r="AH6480" s="367"/>
    </row>
    <row r="6481" spans="32:34" s="368" customFormat="1" ht="13.9" customHeight="1">
      <c r="AF6481" s="367"/>
      <c r="AH6481" s="367"/>
    </row>
    <row r="6482" spans="32:34" s="368" customFormat="1" ht="13.9" customHeight="1">
      <c r="AF6482" s="367"/>
      <c r="AH6482" s="367"/>
    </row>
    <row r="6483" spans="32:34" s="368" customFormat="1" ht="13.9" customHeight="1">
      <c r="AF6483" s="367"/>
      <c r="AH6483" s="367"/>
    </row>
    <row r="6484" spans="32:34" s="368" customFormat="1" ht="13.9" customHeight="1">
      <c r="AF6484" s="367"/>
      <c r="AH6484" s="367"/>
    </row>
    <row r="6485" spans="32:34" s="368" customFormat="1" ht="13.9" customHeight="1">
      <c r="AF6485" s="367"/>
      <c r="AH6485" s="367"/>
    </row>
    <row r="6486" spans="32:34" s="368" customFormat="1" ht="13.9" customHeight="1">
      <c r="AF6486" s="367"/>
      <c r="AH6486" s="367"/>
    </row>
    <row r="6487" spans="32:34" s="368" customFormat="1" ht="13.9" customHeight="1">
      <c r="AF6487" s="367"/>
      <c r="AH6487" s="367"/>
    </row>
    <row r="6488" spans="32:34" s="368" customFormat="1" ht="13.9" customHeight="1">
      <c r="AF6488" s="367"/>
      <c r="AH6488" s="367"/>
    </row>
    <row r="6489" spans="32:34" s="368" customFormat="1" ht="13.9" customHeight="1">
      <c r="AF6489" s="367"/>
      <c r="AH6489" s="367"/>
    </row>
    <row r="6490" spans="32:34" s="368" customFormat="1" ht="13.9" customHeight="1">
      <c r="AF6490" s="367"/>
      <c r="AH6490" s="367"/>
    </row>
    <row r="6491" spans="32:34" s="368" customFormat="1" ht="13.9" customHeight="1">
      <c r="AF6491" s="367"/>
      <c r="AH6491" s="367"/>
    </row>
    <row r="6492" spans="32:34" s="368" customFormat="1" ht="13.9" customHeight="1">
      <c r="AF6492" s="367"/>
      <c r="AH6492" s="367"/>
    </row>
    <row r="6493" spans="32:34" s="368" customFormat="1" ht="13.9" customHeight="1">
      <c r="AF6493" s="367"/>
      <c r="AH6493" s="367"/>
    </row>
    <row r="6494" spans="32:34" s="368" customFormat="1" ht="13.9" customHeight="1">
      <c r="AF6494" s="367"/>
      <c r="AH6494" s="367"/>
    </row>
    <row r="6495" spans="32:34" s="368" customFormat="1" ht="13.9" customHeight="1">
      <c r="AF6495" s="367"/>
      <c r="AH6495" s="367"/>
    </row>
    <row r="6496" spans="32:34" s="368" customFormat="1" ht="13.9" customHeight="1">
      <c r="AF6496" s="367"/>
      <c r="AH6496" s="367"/>
    </row>
    <row r="6497" spans="32:34" s="368" customFormat="1" ht="13.9" customHeight="1">
      <c r="AF6497" s="367"/>
      <c r="AH6497" s="367"/>
    </row>
    <row r="6498" spans="32:34" s="368" customFormat="1" ht="13.9" customHeight="1">
      <c r="AF6498" s="367"/>
      <c r="AH6498" s="367"/>
    </row>
    <row r="6499" spans="32:34" s="368" customFormat="1" ht="13.9" customHeight="1">
      <c r="AF6499" s="367"/>
      <c r="AH6499" s="367"/>
    </row>
    <row r="6500" spans="32:34" s="368" customFormat="1" ht="13.9" customHeight="1">
      <c r="AF6500" s="367"/>
      <c r="AH6500" s="367"/>
    </row>
    <row r="6501" spans="32:34" s="368" customFormat="1" ht="13.9" customHeight="1">
      <c r="AF6501" s="367"/>
      <c r="AH6501" s="367"/>
    </row>
    <row r="6502" spans="32:34" s="368" customFormat="1" ht="13.9" customHeight="1">
      <c r="AF6502" s="367"/>
      <c r="AH6502" s="367"/>
    </row>
    <row r="6503" spans="32:34" s="368" customFormat="1" ht="13.9" customHeight="1">
      <c r="AF6503" s="367"/>
      <c r="AH6503" s="367"/>
    </row>
    <row r="6504" spans="32:34" s="368" customFormat="1" ht="13.9" customHeight="1">
      <c r="AF6504" s="367"/>
      <c r="AH6504" s="367"/>
    </row>
    <row r="6505" spans="32:34" s="368" customFormat="1" ht="13.9" customHeight="1">
      <c r="AF6505" s="367"/>
      <c r="AH6505" s="367"/>
    </row>
    <row r="6506" spans="32:34" s="368" customFormat="1" ht="13.9" customHeight="1">
      <c r="AF6506" s="367"/>
      <c r="AH6506" s="367"/>
    </row>
    <row r="6507" spans="32:34" s="368" customFormat="1" ht="13.9" customHeight="1">
      <c r="AF6507" s="367"/>
      <c r="AH6507" s="367"/>
    </row>
    <row r="6508" spans="32:34" s="368" customFormat="1" ht="13.9" customHeight="1">
      <c r="AF6508" s="367"/>
      <c r="AH6508" s="367"/>
    </row>
    <row r="6509" spans="32:34" s="368" customFormat="1" ht="13.9" customHeight="1">
      <c r="AF6509" s="367"/>
      <c r="AH6509" s="367"/>
    </row>
    <row r="6510" spans="32:34" s="368" customFormat="1" ht="13.9" customHeight="1">
      <c r="AF6510" s="367"/>
      <c r="AH6510" s="367"/>
    </row>
    <row r="6511" spans="32:34" s="368" customFormat="1" ht="13.9" customHeight="1">
      <c r="AF6511" s="367"/>
      <c r="AH6511" s="367"/>
    </row>
    <row r="6512" spans="32:34" s="368" customFormat="1" ht="13.9" customHeight="1">
      <c r="AF6512" s="367"/>
      <c r="AH6512" s="367"/>
    </row>
    <row r="6513" spans="32:34" s="368" customFormat="1" ht="13.9" customHeight="1">
      <c r="AF6513" s="367"/>
      <c r="AH6513" s="367"/>
    </row>
    <row r="6514" spans="32:34" s="368" customFormat="1" ht="13.9" customHeight="1">
      <c r="AF6514" s="367"/>
      <c r="AH6514" s="367"/>
    </row>
    <row r="6515" spans="32:34" s="368" customFormat="1" ht="13.9" customHeight="1">
      <c r="AF6515" s="367"/>
      <c r="AH6515" s="367"/>
    </row>
    <row r="6516" spans="32:34" s="368" customFormat="1" ht="13.9" customHeight="1">
      <c r="AF6516" s="367"/>
      <c r="AH6516" s="367"/>
    </row>
    <row r="6517" spans="32:34" s="368" customFormat="1" ht="13.9" customHeight="1">
      <c r="AF6517" s="367"/>
      <c r="AH6517" s="367"/>
    </row>
    <row r="6518" spans="32:34" s="368" customFormat="1" ht="13.9" customHeight="1">
      <c r="AF6518" s="367"/>
      <c r="AH6518" s="367"/>
    </row>
    <row r="6519" spans="32:34" s="368" customFormat="1" ht="13.9" customHeight="1">
      <c r="AF6519" s="367"/>
      <c r="AH6519" s="367"/>
    </row>
    <row r="6520" spans="32:34" s="368" customFormat="1" ht="13.9" customHeight="1">
      <c r="AF6520" s="367"/>
      <c r="AH6520" s="367"/>
    </row>
    <row r="6521" spans="32:34" s="368" customFormat="1" ht="13.9" customHeight="1">
      <c r="AF6521" s="367"/>
      <c r="AH6521" s="367"/>
    </row>
    <row r="6522" spans="32:34" s="368" customFormat="1" ht="13.9" customHeight="1">
      <c r="AF6522" s="367"/>
      <c r="AH6522" s="367"/>
    </row>
    <row r="6523" spans="32:34" s="368" customFormat="1" ht="13.9" customHeight="1">
      <c r="AF6523" s="367"/>
      <c r="AH6523" s="367"/>
    </row>
    <row r="6524" spans="32:34" s="368" customFormat="1" ht="13.9" customHeight="1">
      <c r="AF6524" s="367"/>
      <c r="AH6524" s="367"/>
    </row>
    <row r="6525" spans="32:34" s="368" customFormat="1" ht="13.9" customHeight="1">
      <c r="AF6525" s="367"/>
      <c r="AH6525" s="367"/>
    </row>
    <row r="6526" spans="32:34" s="368" customFormat="1" ht="13.9" customHeight="1">
      <c r="AF6526" s="367"/>
      <c r="AH6526" s="367"/>
    </row>
    <row r="6527" spans="32:34" s="368" customFormat="1" ht="13.9" customHeight="1">
      <c r="AF6527" s="367"/>
      <c r="AH6527" s="367"/>
    </row>
    <row r="6528" spans="32:34" s="368" customFormat="1" ht="13.9" customHeight="1">
      <c r="AF6528" s="367"/>
      <c r="AH6528" s="367"/>
    </row>
    <row r="6529" spans="32:34" s="368" customFormat="1" ht="13.9" customHeight="1">
      <c r="AF6529" s="367"/>
      <c r="AH6529" s="367"/>
    </row>
    <row r="6530" spans="32:34" s="368" customFormat="1" ht="13.9" customHeight="1">
      <c r="AF6530" s="367"/>
      <c r="AH6530" s="367"/>
    </row>
    <row r="6531" spans="32:34" s="368" customFormat="1" ht="13.9" customHeight="1">
      <c r="AF6531" s="367"/>
      <c r="AH6531" s="367"/>
    </row>
    <row r="6532" spans="32:34" s="368" customFormat="1" ht="13.9" customHeight="1">
      <c r="AF6532" s="367"/>
      <c r="AH6532" s="367"/>
    </row>
    <row r="6533" spans="32:34" s="368" customFormat="1" ht="13.9" customHeight="1">
      <c r="AF6533" s="367"/>
      <c r="AH6533" s="367"/>
    </row>
    <row r="6534" spans="32:34" s="368" customFormat="1" ht="13.9" customHeight="1">
      <c r="AF6534" s="367"/>
      <c r="AH6534" s="367"/>
    </row>
    <row r="6535" spans="32:34" s="368" customFormat="1" ht="13.9" customHeight="1">
      <c r="AF6535" s="367"/>
      <c r="AH6535" s="367"/>
    </row>
    <row r="6536" spans="32:34" s="368" customFormat="1" ht="13.9" customHeight="1">
      <c r="AF6536" s="367"/>
      <c r="AH6536" s="367"/>
    </row>
    <row r="6537" spans="32:34" s="368" customFormat="1" ht="13.9" customHeight="1">
      <c r="AF6537" s="367"/>
      <c r="AH6537" s="367"/>
    </row>
    <row r="6538" spans="32:34" s="368" customFormat="1" ht="13.9" customHeight="1">
      <c r="AF6538" s="367"/>
      <c r="AH6538" s="367"/>
    </row>
    <row r="6539" spans="32:34" s="368" customFormat="1" ht="13.9" customHeight="1">
      <c r="AF6539" s="367"/>
      <c r="AH6539" s="367"/>
    </row>
    <row r="6540" spans="32:34" s="368" customFormat="1" ht="13.9" customHeight="1">
      <c r="AF6540" s="367"/>
      <c r="AH6540" s="367"/>
    </row>
    <row r="6541" spans="32:34" s="368" customFormat="1" ht="13.9" customHeight="1">
      <c r="AF6541" s="367"/>
      <c r="AH6541" s="367"/>
    </row>
    <row r="6542" spans="32:34" s="368" customFormat="1" ht="13.9" customHeight="1">
      <c r="AF6542" s="367"/>
      <c r="AH6542" s="367"/>
    </row>
    <row r="6543" spans="32:34" s="368" customFormat="1" ht="13.9" customHeight="1">
      <c r="AF6543" s="367"/>
      <c r="AH6543" s="367"/>
    </row>
    <row r="6544" spans="32:34" s="368" customFormat="1" ht="13.9" customHeight="1">
      <c r="AF6544" s="367"/>
      <c r="AH6544" s="367"/>
    </row>
    <row r="6545" spans="32:34" s="368" customFormat="1" ht="13.9" customHeight="1">
      <c r="AF6545" s="367"/>
      <c r="AH6545" s="367"/>
    </row>
    <row r="6546" spans="32:34" s="368" customFormat="1" ht="13.9" customHeight="1">
      <c r="AF6546" s="367"/>
      <c r="AH6546" s="367"/>
    </row>
    <row r="6547" spans="32:34" s="368" customFormat="1" ht="13.9" customHeight="1">
      <c r="AF6547" s="367"/>
      <c r="AH6547" s="367"/>
    </row>
    <row r="6548" spans="32:34" s="368" customFormat="1" ht="13.9" customHeight="1">
      <c r="AF6548" s="367"/>
      <c r="AH6548" s="367"/>
    </row>
    <row r="6549" spans="32:34" s="368" customFormat="1" ht="13.9" customHeight="1">
      <c r="AF6549" s="367"/>
      <c r="AH6549" s="367"/>
    </row>
    <row r="6550" spans="32:34" s="368" customFormat="1" ht="13.9" customHeight="1">
      <c r="AF6550" s="367"/>
      <c r="AH6550" s="367"/>
    </row>
    <row r="6551" spans="32:34" s="368" customFormat="1" ht="13.9" customHeight="1">
      <c r="AF6551" s="367"/>
      <c r="AH6551" s="367"/>
    </row>
    <row r="6552" spans="32:34" s="368" customFormat="1" ht="13.9" customHeight="1">
      <c r="AF6552" s="367"/>
      <c r="AH6552" s="367"/>
    </row>
    <row r="6553" spans="32:34" s="368" customFormat="1" ht="13.9" customHeight="1">
      <c r="AF6553" s="367"/>
      <c r="AH6553" s="367"/>
    </row>
    <row r="6554" spans="32:34" s="368" customFormat="1" ht="13.9" customHeight="1">
      <c r="AF6554" s="367"/>
      <c r="AH6554" s="367"/>
    </row>
    <row r="6555" spans="32:34" s="368" customFormat="1" ht="13.9" customHeight="1">
      <c r="AF6555" s="367"/>
      <c r="AH6555" s="367"/>
    </row>
    <row r="6556" spans="32:34" s="368" customFormat="1" ht="13.9" customHeight="1">
      <c r="AF6556" s="367"/>
      <c r="AH6556" s="367"/>
    </row>
    <row r="6557" spans="32:34" s="368" customFormat="1" ht="13.9" customHeight="1">
      <c r="AF6557" s="367"/>
      <c r="AH6557" s="367"/>
    </row>
    <row r="6558" spans="32:34" s="368" customFormat="1" ht="13.9" customHeight="1">
      <c r="AF6558" s="367"/>
      <c r="AH6558" s="367"/>
    </row>
    <row r="6559" spans="32:34" s="368" customFormat="1" ht="13.9" customHeight="1">
      <c r="AF6559" s="367"/>
      <c r="AH6559" s="367"/>
    </row>
    <row r="6560" spans="32:34" s="368" customFormat="1" ht="13.9" customHeight="1">
      <c r="AF6560" s="367"/>
      <c r="AH6560" s="367"/>
    </row>
    <row r="6561" spans="32:34" s="368" customFormat="1" ht="13.9" customHeight="1">
      <c r="AF6561" s="367"/>
      <c r="AH6561" s="367"/>
    </row>
    <row r="6562" spans="32:34" s="368" customFormat="1" ht="13.9" customHeight="1">
      <c r="AF6562" s="367"/>
      <c r="AH6562" s="367"/>
    </row>
    <row r="6563" spans="32:34" s="368" customFormat="1" ht="13.9" customHeight="1">
      <c r="AF6563" s="367"/>
      <c r="AH6563" s="367"/>
    </row>
    <row r="6564" spans="32:34" s="368" customFormat="1" ht="13.9" customHeight="1">
      <c r="AF6564" s="367"/>
      <c r="AH6564" s="367"/>
    </row>
    <row r="6565" spans="32:34" s="368" customFormat="1" ht="13.9" customHeight="1">
      <c r="AF6565" s="367"/>
      <c r="AH6565" s="367"/>
    </row>
    <row r="6566" spans="32:34" s="368" customFormat="1" ht="13.9" customHeight="1">
      <c r="AF6566" s="367"/>
      <c r="AH6566" s="367"/>
    </row>
    <row r="6567" spans="32:34" s="368" customFormat="1" ht="13.9" customHeight="1">
      <c r="AF6567" s="367"/>
      <c r="AH6567" s="367"/>
    </row>
    <row r="6568" spans="32:34" s="368" customFormat="1" ht="13.9" customHeight="1">
      <c r="AF6568" s="367"/>
      <c r="AH6568" s="367"/>
    </row>
    <row r="6569" spans="32:34" s="368" customFormat="1" ht="13.9" customHeight="1">
      <c r="AF6569" s="367"/>
      <c r="AH6569" s="367"/>
    </row>
    <row r="6570" spans="32:34" s="368" customFormat="1" ht="13.9" customHeight="1">
      <c r="AF6570" s="367"/>
      <c r="AH6570" s="367"/>
    </row>
    <row r="6571" spans="32:34" s="368" customFormat="1" ht="13.9" customHeight="1">
      <c r="AF6571" s="367"/>
      <c r="AH6571" s="367"/>
    </row>
    <row r="6572" spans="32:34" s="368" customFormat="1" ht="13.9" customHeight="1">
      <c r="AF6572" s="367"/>
      <c r="AH6572" s="367"/>
    </row>
    <row r="6573" spans="32:34" s="368" customFormat="1" ht="13.9" customHeight="1">
      <c r="AF6573" s="367"/>
      <c r="AH6573" s="367"/>
    </row>
    <row r="6574" spans="32:34" s="368" customFormat="1" ht="13.9" customHeight="1">
      <c r="AF6574" s="367"/>
      <c r="AH6574" s="367"/>
    </row>
    <row r="6575" spans="32:34" s="368" customFormat="1" ht="13.9" customHeight="1">
      <c r="AF6575" s="367"/>
      <c r="AH6575" s="367"/>
    </row>
    <row r="6576" spans="32:34" s="368" customFormat="1" ht="13.9" customHeight="1">
      <c r="AF6576" s="367"/>
      <c r="AH6576" s="367"/>
    </row>
    <row r="6577" spans="32:34" s="368" customFormat="1" ht="13.9" customHeight="1">
      <c r="AF6577" s="367"/>
      <c r="AH6577" s="367"/>
    </row>
    <row r="6578" spans="32:34" s="368" customFormat="1" ht="13.9" customHeight="1">
      <c r="AF6578" s="367"/>
      <c r="AH6578" s="367"/>
    </row>
    <row r="6579" spans="32:34" s="368" customFormat="1" ht="13.9" customHeight="1">
      <c r="AF6579" s="367"/>
      <c r="AH6579" s="367"/>
    </row>
    <row r="6580" spans="32:34" s="368" customFormat="1" ht="13.9" customHeight="1">
      <c r="AF6580" s="367"/>
      <c r="AH6580" s="367"/>
    </row>
    <row r="6581" spans="32:34" s="368" customFormat="1" ht="13.9" customHeight="1">
      <c r="AF6581" s="367"/>
      <c r="AH6581" s="367"/>
    </row>
    <row r="6582" spans="32:34" s="368" customFormat="1" ht="13.9" customHeight="1">
      <c r="AF6582" s="367"/>
      <c r="AH6582" s="367"/>
    </row>
    <row r="6583" spans="32:34" s="368" customFormat="1" ht="13.9" customHeight="1">
      <c r="AF6583" s="367"/>
      <c r="AH6583" s="367"/>
    </row>
    <row r="6584" spans="32:34" s="368" customFormat="1" ht="13.9" customHeight="1">
      <c r="AF6584" s="367"/>
      <c r="AH6584" s="367"/>
    </row>
    <row r="6585" spans="32:34" s="368" customFormat="1" ht="13.9" customHeight="1">
      <c r="AF6585" s="367"/>
      <c r="AH6585" s="367"/>
    </row>
    <row r="6586" spans="32:34" s="368" customFormat="1" ht="13.9" customHeight="1">
      <c r="AF6586" s="367"/>
      <c r="AH6586" s="367"/>
    </row>
    <row r="6587" spans="32:34" s="368" customFormat="1" ht="13.9" customHeight="1">
      <c r="AF6587" s="367"/>
      <c r="AH6587" s="367"/>
    </row>
    <row r="6588" spans="32:34" s="368" customFormat="1" ht="13.9" customHeight="1">
      <c r="AF6588" s="367"/>
      <c r="AH6588" s="367"/>
    </row>
    <row r="6589" spans="32:34" s="368" customFormat="1" ht="13.9" customHeight="1">
      <c r="AF6589" s="367"/>
      <c r="AH6589" s="367"/>
    </row>
    <row r="6590" spans="32:34" s="368" customFormat="1" ht="13.9" customHeight="1">
      <c r="AF6590" s="367"/>
      <c r="AH6590" s="367"/>
    </row>
    <row r="6591" spans="32:34" s="368" customFormat="1" ht="13.9" customHeight="1">
      <c r="AF6591" s="367"/>
      <c r="AH6591" s="367"/>
    </row>
    <row r="6592" spans="32:34" s="368" customFormat="1" ht="13.9" customHeight="1">
      <c r="AF6592" s="367"/>
      <c r="AH6592" s="367"/>
    </row>
    <row r="6593" spans="32:34" s="368" customFormat="1" ht="13.9" customHeight="1">
      <c r="AF6593" s="367"/>
      <c r="AH6593" s="367"/>
    </row>
    <row r="6594" spans="32:34" s="368" customFormat="1" ht="13.9" customHeight="1">
      <c r="AF6594" s="367"/>
      <c r="AH6594" s="367"/>
    </row>
    <row r="6595" spans="32:34" s="368" customFormat="1" ht="13.9" customHeight="1">
      <c r="AF6595" s="367"/>
      <c r="AH6595" s="367"/>
    </row>
    <row r="6596" spans="32:34" s="368" customFormat="1" ht="13.9" customHeight="1">
      <c r="AF6596" s="367"/>
      <c r="AH6596" s="367"/>
    </row>
    <row r="6597" spans="32:34" s="368" customFormat="1" ht="13.9" customHeight="1">
      <c r="AF6597" s="367"/>
      <c r="AH6597" s="367"/>
    </row>
    <row r="6598" spans="32:34" s="368" customFormat="1" ht="13.9" customHeight="1">
      <c r="AF6598" s="367"/>
      <c r="AH6598" s="367"/>
    </row>
    <row r="6599" spans="32:34" s="368" customFormat="1" ht="13.9" customHeight="1">
      <c r="AF6599" s="367"/>
      <c r="AH6599" s="367"/>
    </row>
    <row r="6600" spans="32:34" s="368" customFormat="1" ht="13.9" customHeight="1">
      <c r="AF6600" s="367"/>
      <c r="AH6600" s="367"/>
    </row>
    <row r="6601" spans="32:34" s="368" customFormat="1" ht="13.9" customHeight="1">
      <c r="AF6601" s="367"/>
      <c r="AH6601" s="367"/>
    </row>
    <row r="6602" spans="32:34" s="368" customFormat="1" ht="13.9" customHeight="1">
      <c r="AF6602" s="367"/>
      <c r="AH6602" s="367"/>
    </row>
    <row r="6603" spans="32:34" s="368" customFormat="1" ht="13.9" customHeight="1">
      <c r="AF6603" s="367"/>
      <c r="AH6603" s="367"/>
    </row>
    <row r="6604" spans="32:34" s="368" customFormat="1" ht="13.9" customHeight="1">
      <c r="AF6604" s="367"/>
      <c r="AH6604" s="367"/>
    </row>
    <row r="6605" spans="32:34" s="368" customFormat="1" ht="13.9" customHeight="1">
      <c r="AF6605" s="367"/>
      <c r="AH6605" s="367"/>
    </row>
    <row r="6606" spans="32:34" s="368" customFormat="1" ht="13.9" customHeight="1">
      <c r="AF6606" s="367"/>
      <c r="AH6606" s="367"/>
    </row>
    <row r="6607" spans="32:34" s="368" customFormat="1" ht="13.9" customHeight="1">
      <c r="AF6607" s="367"/>
      <c r="AH6607" s="367"/>
    </row>
    <row r="6608" spans="32:34" s="368" customFormat="1" ht="13.9" customHeight="1">
      <c r="AF6608" s="367"/>
      <c r="AH6608" s="367"/>
    </row>
    <row r="6609" spans="32:34" s="368" customFormat="1" ht="13.9" customHeight="1">
      <c r="AF6609" s="367"/>
      <c r="AH6609" s="367"/>
    </row>
    <row r="6610" spans="32:34" s="368" customFormat="1" ht="13.9" customHeight="1">
      <c r="AF6610" s="367"/>
      <c r="AH6610" s="367"/>
    </row>
    <row r="6611" spans="32:34" s="368" customFormat="1" ht="13.9" customHeight="1">
      <c r="AF6611" s="367"/>
      <c r="AH6611" s="367"/>
    </row>
    <row r="6612" spans="32:34" s="368" customFormat="1" ht="13.9" customHeight="1">
      <c r="AF6612" s="367"/>
      <c r="AH6612" s="367"/>
    </row>
    <row r="6613" spans="32:34" s="368" customFormat="1" ht="13.9" customHeight="1">
      <c r="AF6613" s="367"/>
      <c r="AH6613" s="367"/>
    </row>
    <row r="6614" spans="32:34" s="368" customFormat="1" ht="13.9" customHeight="1">
      <c r="AF6614" s="367"/>
      <c r="AH6614" s="367"/>
    </row>
    <row r="6615" spans="32:34" s="368" customFormat="1" ht="13.9" customHeight="1">
      <c r="AF6615" s="367"/>
      <c r="AH6615" s="367"/>
    </row>
    <row r="6616" spans="32:34" s="368" customFormat="1" ht="13.9" customHeight="1">
      <c r="AF6616" s="367"/>
      <c r="AH6616" s="367"/>
    </row>
    <row r="6617" spans="32:34" s="368" customFormat="1" ht="13.9" customHeight="1">
      <c r="AF6617" s="367"/>
      <c r="AH6617" s="367"/>
    </row>
    <row r="6618" spans="32:34" s="368" customFormat="1" ht="13.9" customHeight="1">
      <c r="AF6618" s="367"/>
      <c r="AH6618" s="367"/>
    </row>
    <row r="6619" spans="32:34" s="368" customFormat="1" ht="13.9" customHeight="1">
      <c r="AF6619" s="367"/>
      <c r="AH6619" s="367"/>
    </row>
    <row r="6620" spans="32:34" s="368" customFormat="1" ht="13.9" customHeight="1">
      <c r="AF6620" s="367"/>
      <c r="AH6620" s="367"/>
    </row>
    <row r="6621" spans="32:34" s="368" customFormat="1" ht="13.9" customHeight="1">
      <c r="AF6621" s="367"/>
      <c r="AH6621" s="367"/>
    </row>
    <row r="6622" spans="32:34" s="368" customFormat="1" ht="13.9" customHeight="1">
      <c r="AF6622" s="367"/>
      <c r="AH6622" s="367"/>
    </row>
    <row r="6623" spans="32:34" s="368" customFormat="1" ht="13.9" customHeight="1">
      <c r="AF6623" s="367"/>
      <c r="AH6623" s="367"/>
    </row>
    <row r="6624" spans="32:34" s="368" customFormat="1" ht="13.9" customHeight="1">
      <c r="AF6624" s="367"/>
      <c r="AH6624" s="367"/>
    </row>
    <row r="6625" spans="32:34" s="368" customFormat="1" ht="13.9" customHeight="1">
      <c r="AF6625" s="367"/>
      <c r="AH6625" s="367"/>
    </row>
    <row r="6626" spans="32:34" s="368" customFormat="1" ht="13.9" customHeight="1">
      <c r="AF6626" s="367"/>
      <c r="AH6626" s="367"/>
    </row>
    <row r="6627" spans="32:34" s="368" customFormat="1" ht="13.9" customHeight="1">
      <c r="AF6627" s="367"/>
      <c r="AH6627" s="367"/>
    </row>
    <row r="6628" spans="32:34" s="368" customFormat="1" ht="13.9" customHeight="1">
      <c r="AF6628" s="367"/>
      <c r="AH6628" s="367"/>
    </row>
    <row r="6629" spans="32:34" s="368" customFormat="1" ht="13.9" customHeight="1">
      <c r="AF6629" s="367"/>
      <c r="AH6629" s="367"/>
    </row>
    <row r="6630" spans="32:34" s="368" customFormat="1" ht="13.9" customHeight="1">
      <c r="AF6630" s="367"/>
      <c r="AH6630" s="367"/>
    </row>
    <row r="6631" spans="32:34" s="368" customFormat="1" ht="13.9" customHeight="1">
      <c r="AF6631" s="367"/>
      <c r="AH6631" s="367"/>
    </row>
    <row r="6632" spans="32:34" s="368" customFormat="1" ht="13.9" customHeight="1">
      <c r="AF6632" s="367"/>
      <c r="AH6632" s="367"/>
    </row>
    <row r="6633" spans="32:34" s="368" customFormat="1" ht="13.9" customHeight="1">
      <c r="AF6633" s="367"/>
      <c r="AH6633" s="367"/>
    </row>
    <row r="6634" spans="32:34" s="368" customFormat="1" ht="13.9" customHeight="1">
      <c r="AF6634" s="367"/>
      <c r="AH6634" s="367"/>
    </row>
    <row r="6635" spans="32:34" s="368" customFormat="1" ht="13.9" customHeight="1">
      <c r="AF6635" s="367"/>
      <c r="AH6635" s="367"/>
    </row>
    <row r="6636" spans="32:34" s="368" customFormat="1" ht="13.9" customHeight="1">
      <c r="AF6636" s="367"/>
      <c r="AH6636" s="367"/>
    </row>
    <row r="6637" spans="32:34" s="368" customFormat="1" ht="13.9" customHeight="1">
      <c r="AF6637" s="367"/>
      <c r="AH6637" s="367"/>
    </row>
    <row r="6638" spans="32:34" s="368" customFormat="1" ht="13.9" customHeight="1">
      <c r="AF6638" s="367"/>
      <c r="AH6638" s="367"/>
    </row>
    <row r="6639" spans="32:34" s="368" customFormat="1" ht="13.9" customHeight="1">
      <c r="AF6639" s="367"/>
      <c r="AH6639" s="367"/>
    </row>
    <row r="6640" spans="32:34" s="368" customFormat="1" ht="13.9" customHeight="1">
      <c r="AF6640" s="367"/>
      <c r="AH6640" s="367"/>
    </row>
    <row r="6641" spans="32:34" s="368" customFormat="1" ht="13.9" customHeight="1">
      <c r="AF6641" s="367"/>
      <c r="AH6641" s="367"/>
    </row>
    <row r="6642" spans="32:34" s="368" customFormat="1" ht="13.9" customHeight="1">
      <c r="AF6642" s="367"/>
      <c r="AH6642" s="367"/>
    </row>
    <row r="6643" spans="32:34" s="368" customFormat="1" ht="13.9" customHeight="1">
      <c r="AF6643" s="367"/>
      <c r="AH6643" s="367"/>
    </row>
    <row r="6644" spans="32:34" s="368" customFormat="1" ht="13.9" customHeight="1">
      <c r="AF6644" s="367"/>
      <c r="AH6644" s="367"/>
    </row>
    <row r="6645" spans="32:34" s="368" customFormat="1" ht="13.9" customHeight="1">
      <c r="AF6645" s="367"/>
      <c r="AH6645" s="367"/>
    </row>
    <row r="6646" spans="32:34" s="368" customFormat="1" ht="13.9" customHeight="1">
      <c r="AF6646" s="367"/>
      <c r="AH6646" s="367"/>
    </row>
    <row r="6647" spans="32:34" s="368" customFormat="1" ht="13.9" customHeight="1">
      <c r="AF6647" s="367"/>
      <c r="AH6647" s="367"/>
    </row>
    <row r="6648" spans="32:34" s="368" customFormat="1" ht="13.9" customHeight="1">
      <c r="AF6648" s="367"/>
      <c r="AH6648" s="367"/>
    </row>
    <row r="6649" spans="32:34" s="368" customFormat="1" ht="13.9" customHeight="1">
      <c r="AF6649" s="367"/>
      <c r="AH6649" s="367"/>
    </row>
    <row r="6650" spans="32:34" s="368" customFormat="1" ht="13.9" customHeight="1">
      <c r="AF6650" s="367"/>
      <c r="AH6650" s="367"/>
    </row>
    <row r="6651" spans="32:34" s="368" customFormat="1" ht="13.9" customHeight="1">
      <c r="AF6651" s="367"/>
      <c r="AH6651" s="367"/>
    </row>
    <row r="6652" spans="32:34" s="368" customFormat="1" ht="13.9" customHeight="1">
      <c r="AF6652" s="367"/>
      <c r="AH6652" s="367"/>
    </row>
    <row r="6653" spans="32:34" s="368" customFormat="1" ht="13.9" customHeight="1">
      <c r="AF6653" s="367"/>
      <c r="AH6653" s="367"/>
    </row>
    <row r="6654" spans="32:34" s="368" customFormat="1" ht="13.9" customHeight="1">
      <c r="AF6654" s="367"/>
      <c r="AH6654" s="367"/>
    </row>
    <row r="6655" spans="32:34" s="368" customFormat="1" ht="13.9" customHeight="1">
      <c r="AF6655" s="367"/>
      <c r="AH6655" s="367"/>
    </row>
    <row r="6656" spans="32:34" s="368" customFormat="1" ht="13.9" customHeight="1">
      <c r="AF6656" s="367"/>
      <c r="AH6656" s="367"/>
    </row>
    <row r="6657" spans="32:34" s="368" customFormat="1" ht="13.9" customHeight="1">
      <c r="AF6657" s="367"/>
      <c r="AH6657" s="367"/>
    </row>
    <row r="6658" spans="32:34" s="368" customFormat="1" ht="13.9" customHeight="1">
      <c r="AF6658" s="367"/>
      <c r="AH6658" s="367"/>
    </row>
    <row r="6659" spans="32:34" s="368" customFormat="1" ht="13.9" customHeight="1">
      <c r="AF6659" s="367"/>
      <c r="AH6659" s="367"/>
    </row>
    <row r="6660" spans="32:34" s="368" customFormat="1" ht="13.9" customHeight="1">
      <c r="AF6660" s="367"/>
      <c r="AH6660" s="367"/>
    </row>
    <row r="6661" spans="32:34" s="368" customFormat="1" ht="13.9" customHeight="1">
      <c r="AF6661" s="367"/>
      <c r="AH6661" s="367"/>
    </row>
    <row r="6662" spans="32:34" s="368" customFormat="1" ht="13.9" customHeight="1">
      <c r="AF6662" s="367"/>
      <c r="AH6662" s="367"/>
    </row>
    <row r="6663" spans="32:34" s="368" customFormat="1" ht="13.9" customHeight="1">
      <c r="AF6663" s="367"/>
      <c r="AH6663" s="367"/>
    </row>
    <row r="6664" spans="32:34" s="368" customFormat="1" ht="13.9" customHeight="1">
      <c r="AF6664" s="367"/>
      <c r="AH6664" s="367"/>
    </row>
    <row r="6665" spans="32:34" s="368" customFormat="1" ht="13.9" customHeight="1">
      <c r="AF6665" s="367"/>
      <c r="AH6665" s="367"/>
    </row>
    <row r="6666" spans="32:34" s="368" customFormat="1" ht="13.9" customHeight="1">
      <c r="AF6666" s="367"/>
      <c r="AH6666" s="367"/>
    </row>
    <row r="6667" spans="32:34" s="368" customFormat="1" ht="13.9" customHeight="1">
      <c r="AF6667" s="367"/>
      <c r="AH6667" s="367"/>
    </row>
    <row r="6668" spans="32:34" s="368" customFormat="1" ht="13.9" customHeight="1">
      <c r="AF6668" s="367"/>
      <c r="AH6668" s="367"/>
    </row>
    <row r="6669" spans="32:34" s="368" customFormat="1" ht="13.9" customHeight="1">
      <c r="AF6669" s="367"/>
      <c r="AH6669" s="367"/>
    </row>
    <row r="6670" spans="32:34" s="368" customFormat="1" ht="13.9" customHeight="1">
      <c r="AF6670" s="367"/>
      <c r="AH6670" s="367"/>
    </row>
    <row r="6671" spans="32:34" s="368" customFormat="1" ht="13.9" customHeight="1">
      <c r="AF6671" s="367"/>
      <c r="AH6671" s="367"/>
    </row>
    <row r="6672" spans="32:34" s="368" customFormat="1" ht="13.9" customHeight="1">
      <c r="AF6672" s="367"/>
      <c r="AH6672" s="367"/>
    </row>
    <row r="6673" spans="32:34" s="368" customFormat="1" ht="13.9" customHeight="1">
      <c r="AF6673" s="367"/>
      <c r="AH6673" s="367"/>
    </row>
    <row r="6674" spans="32:34" s="368" customFormat="1" ht="13.9" customHeight="1">
      <c r="AF6674" s="367"/>
      <c r="AH6674" s="367"/>
    </row>
    <row r="6675" spans="32:34" s="368" customFormat="1" ht="13.9" customHeight="1">
      <c r="AF6675" s="367"/>
      <c r="AH6675" s="367"/>
    </row>
    <row r="6676" spans="32:34" s="368" customFormat="1" ht="13.9" customHeight="1">
      <c r="AF6676" s="367"/>
      <c r="AH6676" s="367"/>
    </row>
    <row r="6677" spans="32:34" s="368" customFormat="1" ht="13.9" customHeight="1">
      <c r="AF6677" s="367"/>
      <c r="AH6677" s="367"/>
    </row>
    <row r="6678" spans="32:34" s="368" customFormat="1" ht="13.9" customHeight="1">
      <c r="AF6678" s="367"/>
      <c r="AH6678" s="367"/>
    </row>
    <row r="6679" spans="32:34" s="368" customFormat="1" ht="13.9" customHeight="1">
      <c r="AF6679" s="367"/>
      <c r="AH6679" s="367"/>
    </row>
    <row r="6680" spans="32:34" s="368" customFormat="1" ht="13.9" customHeight="1">
      <c r="AF6680" s="367"/>
      <c r="AH6680" s="367"/>
    </row>
    <row r="6681" spans="32:34" s="368" customFormat="1" ht="13.9" customHeight="1">
      <c r="AF6681" s="367"/>
      <c r="AH6681" s="367"/>
    </row>
    <row r="6682" spans="32:34" s="368" customFormat="1" ht="13.9" customHeight="1">
      <c r="AF6682" s="367"/>
      <c r="AH6682" s="367"/>
    </row>
    <row r="6683" spans="32:34" s="368" customFormat="1" ht="13.9" customHeight="1">
      <c r="AF6683" s="367"/>
      <c r="AH6683" s="367"/>
    </row>
    <row r="6684" spans="32:34" s="368" customFormat="1" ht="13.9" customHeight="1">
      <c r="AF6684" s="367"/>
      <c r="AH6684" s="367"/>
    </row>
    <row r="6685" spans="32:34" s="368" customFormat="1" ht="13.9" customHeight="1">
      <c r="AF6685" s="367"/>
      <c r="AH6685" s="367"/>
    </row>
    <row r="6686" spans="32:34" s="368" customFormat="1" ht="13.9" customHeight="1">
      <c r="AF6686" s="367"/>
      <c r="AH6686" s="367"/>
    </row>
    <row r="6687" spans="32:34" s="368" customFormat="1" ht="13.9" customHeight="1">
      <c r="AF6687" s="367"/>
      <c r="AH6687" s="367"/>
    </row>
    <row r="6688" spans="32:34" s="368" customFormat="1" ht="13.9" customHeight="1">
      <c r="AF6688" s="367"/>
      <c r="AH6688" s="367"/>
    </row>
    <row r="6689" spans="32:34" s="368" customFormat="1" ht="13.9" customHeight="1">
      <c r="AF6689" s="367"/>
      <c r="AH6689" s="367"/>
    </row>
    <row r="6690" spans="32:34" s="368" customFormat="1" ht="13.9" customHeight="1">
      <c r="AF6690" s="367"/>
      <c r="AH6690" s="367"/>
    </row>
    <row r="6691" spans="32:34" s="368" customFormat="1" ht="13.9" customHeight="1">
      <c r="AF6691" s="367"/>
      <c r="AH6691" s="367"/>
    </row>
    <row r="6692" spans="32:34" s="368" customFormat="1" ht="13.9" customHeight="1">
      <c r="AF6692" s="367"/>
      <c r="AH6692" s="367"/>
    </row>
    <row r="6693" spans="32:34" s="368" customFormat="1" ht="13.9" customHeight="1">
      <c r="AF6693" s="367"/>
      <c r="AH6693" s="367"/>
    </row>
    <row r="6694" spans="32:34" s="368" customFormat="1" ht="13.9" customHeight="1">
      <c r="AF6694" s="367"/>
      <c r="AH6694" s="367"/>
    </row>
    <row r="6695" spans="32:34" s="368" customFormat="1" ht="13.9" customHeight="1">
      <c r="AF6695" s="367"/>
      <c r="AH6695" s="367"/>
    </row>
    <row r="6696" spans="32:34" s="368" customFormat="1" ht="13.9" customHeight="1">
      <c r="AF6696" s="367"/>
      <c r="AH6696" s="367"/>
    </row>
    <row r="6697" spans="32:34" s="368" customFormat="1" ht="13.9" customHeight="1">
      <c r="AF6697" s="367"/>
      <c r="AH6697" s="367"/>
    </row>
    <row r="6698" spans="32:34" s="368" customFormat="1" ht="13.9" customHeight="1">
      <c r="AF6698" s="367"/>
      <c r="AH6698" s="367"/>
    </row>
    <row r="6699" spans="32:34" s="368" customFormat="1" ht="13.9" customHeight="1">
      <c r="AF6699" s="367"/>
      <c r="AH6699" s="367"/>
    </row>
    <row r="6700" spans="32:34" s="368" customFormat="1" ht="13.9" customHeight="1">
      <c r="AF6700" s="367"/>
      <c r="AH6700" s="367"/>
    </row>
    <row r="6701" spans="32:34" s="368" customFormat="1" ht="13.9" customHeight="1">
      <c r="AF6701" s="367"/>
      <c r="AH6701" s="367"/>
    </row>
    <row r="6702" spans="32:34" s="368" customFormat="1" ht="13.9" customHeight="1">
      <c r="AF6702" s="367"/>
      <c r="AH6702" s="367"/>
    </row>
    <row r="6703" spans="32:34" s="368" customFormat="1" ht="13.9" customHeight="1">
      <c r="AF6703" s="367"/>
      <c r="AH6703" s="367"/>
    </row>
    <row r="6704" spans="32:34" s="368" customFormat="1" ht="13.9" customHeight="1">
      <c r="AF6704" s="367"/>
      <c r="AH6704" s="367"/>
    </row>
    <row r="6705" spans="32:34" s="368" customFormat="1" ht="13.9" customHeight="1">
      <c r="AF6705" s="367"/>
      <c r="AH6705" s="367"/>
    </row>
    <row r="6706" spans="32:34" s="368" customFormat="1" ht="13.9" customHeight="1">
      <c r="AF6706" s="367"/>
      <c r="AH6706" s="367"/>
    </row>
    <row r="6707" spans="32:34" s="368" customFormat="1" ht="13.9" customHeight="1">
      <c r="AF6707" s="367"/>
      <c r="AH6707" s="367"/>
    </row>
    <row r="6708" spans="32:34" s="368" customFormat="1" ht="13.9" customHeight="1">
      <c r="AF6708" s="367"/>
      <c r="AH6708" s="367"/>
    </row>
    <row r="6709" spans="32:34" s="368" customFormat="1" ht="13.9" customHeight="1">
      <c r="AF6709" s="367"/>
      <c r="AH6709" s="367"/>
    </row>
    <row r="6710" spans="32:34" s="368" customFormat="1" ht="13.9" customHeight="1">
      <c r="AF6710" s="367"/>
      <c r="AH6710" s="367"/>
    </row>
    <row r="6711" spans="32:34" s="368" customFormat="1" ht="13.9" customHeight="1">
      <c r="AF6711" s="367"/>
      <c r="AH6711" s="367"/>
    </row>
    <row r="6712" spans="32:34" s="368" customFormat="1" ht="13.9" customHeight="1">
      <c r="AF6712" s="367"/>
      <c r="AH6712" s="367"/>
    </row>
    <row r="6713" spans="32:34" s="368" customFormat="1" ht="13.9" customHeight="1">
      <c r="AF6713" s="367"/>
      <c r="AH6713" s="367"/>
    </row>
    <row r="6714" spans="32:34" s="368" customFormat="1" ht="13.9" customHeight="1">
      <c r="AF6714" s="367"/>
      <c r="AH6714" s="367"/>
    </row>
    <row r="6715" spans="32:34" s="368" customFormat="1" ht="13.9" customHeight="1">
      <c r="AF6715" s="367"/>
      <c r="AH6715" s="367"/>
    </row>
    <row r="6716" spans="32:34" s="368" customFormat="1" ht="13.9" customHeight="1">
      <c r="AF6716" s="367"/>
      <c r="AH6716" s="367"/>
    </row>
    <row r="6717" spans="32:34" s="368" customFormat="1" ht="13.9" customHeight="1">
      <c r="AF6717" s="367"/>
      <c r="AH6717" s="367"/>
    </row>
    <row r="6718" spans="32:34" s="368" customFormat="1" ht="13.9" customHeight="1">
      <c r="AF6718" s="367"/>
      <c r="AH6718" s="367"/>
    </row>
    <row r="6719" spans="32:34" s="368" customFormat="1" ht="13.9" customHeight="1">
      <c r="AF6719" s="367"/>
      <c r="AH6719" s="367"/>
    </row>
    <row r="6720" spans="32:34" s="368" customFormat="1" ht="13.9" customHeight="1">
      <c r="AF6720" s="367"/>
      <c r="AH6720" s="367"/>
    </row>
    <row r="6721" spans="32:34" s="368" customFormat="1" ht="13.9" customHeight="1">
      <c r="AF6721" s="367"/>
      <c r="AH6721" s="367"/>
    </row>
    <row r="6722" spans="32:34" s="368" customFormat="1" ht="13.9" customHeight="1">
      <c r="AF6722" s="367"/>
      <c r="AH6722" s="367"/>
    </row>
    <row r="6723" spans="32:34" s="368" customFormat="1" ht="13.9" customHeight="1">
      <c r="AF6723" s="367"/>
      <c r="AH6723" s="367"/>
    </row>
    <row r="6724" spans="32:34" s="368" customFormat="1" ht="13.9" customHeight="1">
      <c r="AF6724" s="367"/>
      <c r="AH6724" s="367"/>
    </row>
    <row r="6725" spans="32:34" s="368" customFormat="1" ht="13.9" customHeight="1">
      <c r="AF6725" s="367"/>
      <c r="AH6725" s="367"/>
    </row>
    <row r="6726" spans="32:34" s="368" customFormat="1" ht="13.9" customHeight="1">
      <c r="AF6726" s="367"/>
      <c r="AH6726" s="367"/>
    </row>
    <row r="6727" spans="32:34" s="368" customFormat="1" ht="13.9" customHeight="1">
      <c r="AF6727" s="367"/>
      <c r="AH6727" s="367"/>
    </row>
    <row r="6728" spans="32:34" s="368" customFormat="1" ht="13.9" customHeight="1">
      <c r="AF6728" s="367"/>
      <c r="AH6728" s="367"/>
    </row>
    <row r="6729" spans="32:34" s="368" customFormat="1" ht="13.9" customHeight="1">
      <c r="AF6729" s="367"/>
      <c r="AH6729" s="367"/>
    </row>
    <row r="6730" spans="32:34" s="368" customFormat="1" ht="13.9" customHeight="1">
      <c r="AF6730" s="367"/>
      <c r="AH6730" s="367"/>
    </row>
    <row r="6731" spans="32:34" s="368" customFormat="1" ht="13.9" customHeight="1">
      <c r="AF6731" s="367"/>
      <c r="AH6731" s="367"/>
    </row>
    <row r="6732" spans="32:34" s="368" customFormat="1" ht="13.9" customHeight="1">
      <c r="AF6732" s="367"/>
      <c r="AH6732" s="367"/>
    </row>
    <row r="6733" spans="32:34" s="368" customFormat="1" ht="13.9" customHeight="1">
      <c r="AF6733" s="367"/>
      <c r="AH6733" s="367"/>
    </row>
    <row r="6734" spans="32:34" s="368" customFormat="1" ht="13.9" customHeight="1">
      <c r="AF6734" s="367"/>
      <c r="AH6734" s="367"/>
    </row>
    <row r="6735" spans="32:34" s="368" customFormat="1" ht="13.9" customHeight="1">
      <c r="AF6735" s="367"/>
      <c r="AH6735" s="367"/>
    </row>
    <row r="6736" spans="32:34" s="368" customFormat="1" ht="13.9" customHeight="1">
      <c r="AF6736" s="367"/>
      <c r="AH6736" s="367"/>
    </row>
    <row r="6737" spans="32:34" s="368" customFormat="1" ht="13.9" customHeight="1">
      <c r="AF6737" s="367"/>
      <c r="AH6737" s="367"/>
    </row>
    <row r="6738" spans="32:34" s="368" customFormat="1" ht="13.9" customHeight="1">
      <c r="AF6738" s="367"/>
      <c r="AH6738" s="367"/>
    </row>
    <row r="6739" spans="32:34" s="368" customFormat="1" ht="13.9" customHeight="1">
      <c r="AF6739" s="367"/>
      <c r="AH6739" s="367"/>
    </row>
    <row r="6740" spans="32:34" s="368" customFormat="1" ht="13.9" customHeight="1">
      <c r="AF6740" s="367"/>
      <c r="AH6740" s="367"/>
    </row>
    <row r="6741" spans="32:34" s="368" customFormat="1" ht="13.9" customHeight="1">
      <c r="AF6741" s="367"/>
      <c r="AH6741" s="367"/>
    </row>
    <row r="6742" spans="32:34" s="368" customFormat="1" ht="13.9" customHeight="1">
      <c r="AF6742" s="367"/>
      <c r="AH6742" s="367"/>
    </row>
    <row r="6743" spans="32:34" s="368" customFormat="1" ht="13.9" customHeight="1">
      <c r="AF6743" s="367"/>
      <c r="AH6743" s="367"/>
    </row>
    <row r="6744" spans="32:34" s="368" customFormat="1" ht="13.9" customHeight="1">
      <c r="AF6744" s="367"/>
      <c r="AH6744" s="367"/>
    </row>
    <row r="6745" spans="32:34" s="368" customFormat="1" ht="13.9" customHeight="1">
      <c r="AF6745" s="367"/>
      <c r="AH6745" s="367"/>
    </row>
    <row r="6746" spans="32:34" s="368" customFormat="1" ht="13.9" customHeight="1">
      <c r="AF6746" s="367"/>
      <c r="AH6746" s="367"/>
    </row>
    <row r="6747" spans="32:34" s="368" customFormat="1" ht="13.9" customHeight="1">
      <c r="AF6747" s="367"/>
      <c r="AH6747" s="367"/>
    </row>
    <row r="6748" spans="32:34" s="368" customFormat="1" ht="13.9" customHeight="1">
      <c r="AF6748" s="367"/>
      <c r="AH6748" s="367"/>
    </row>
    <row r="6749" spans="32:34" s="368" customFormat="1" ht="13.9" customHeight="1">
      <c r="AF6749" s="367"/>
      <c r="AH6749" s="367"/>
    </row>
    <row r="6750" spans="32:34" s="368" customFormat="1" ht="13.9" customHeight="1">
      <c r="AF6750" s="367"/>
      <c r="AH6750" s="367"/>
    </row>
    <row r="6751" spans="32:34" s="368" customFormat="1" ht="13.9" customHeight="1">
      <c r="AF6751" s="367"/>
      <c r="AH6751" s="367"/>
    </row>
    <row r="6752" spans="32:34" s="368" customFormat="1" ht="13.9" customHeight="1">
      <c r="AF6752" s="367"/>
      <c r="AH6752" s="367"/>
    </row>
    <row r="6753" spans="32:34" s="368" customFormat="1" ht="13.9" customHeight="1">
      <c r="AF6753" s="367"/>
      <c r="AH6753" s="367"/>
    </row>
    <row r="6754" spans="32:34" s="368" customFormat="1" ht="13.9" customHeight="1">
      <c r="AF6754" s="367"/>
      <c r="AH6754" s="367"/>
    </row>
    <row r="6755" spans="32:34" s="368" customFormat="1" ht="13.9" customHeight="1">
      <c r="AF6755" s="367"/>
      <c r="AH6755" s="367"/>
    </row>
    <row r="6756" spans="32:34" s="368" customFormat="1" ht="13.9" customHeight="1">
      <c r="AF6756" s="367"/>
      <c r="AH6756" s="367"/>
    </row>
    <row r="6757" spans="32:34" s="368" customFormat="1" ht="13.9" customHeight="1">
      <c r="AF6757" s="367"/>
      <c r="AH6757" s="367"/>
    </row>
    <row r="6758" spans="32:34" s="368" customFormat="1" ht="13.9" customHeight="1">
      <c r="AF6758" s="367"/>
      <c r="AH6758" s="367"/>
    </row>
    <row r="6759" spans="32:34" s="368" customFormat="1" ht="13.9" customHeight="1">
      <c r="AF6759" s="367"/>
      <c r="AH6759" s="367"/>
    </row>
    <row r="6760" spans="32:34" s="368" customFormat="1" ht="13.9" customHeight="1">
      <c r="AF6760" s="367"/>
      <c r="AH6760" s="367"/>
    </row>
    <row r="6761" spans="32:34" s="368" customFormat="1" ht="13.9" customHeight="1">
      <c r="AF6761" s="367"/>
      <c r="AH6761" s="367"/>
    </row>
    <row r="6762" spans="32:34" s="368" customFormat="1" ht="13.9" customHeight="1">
      <c r="AF6762" s="367"/>
      <c r="AH6762" s="367"/>
    </row>
    <row r="6763" spans="32:34" s="368" customFormat="1" ht="13.9" customHeight="1">
      <c r="AF6763" s="367"/>
      <c r="AH6763" s="367"/>
    </row>
    <row r="6764" spans="32:34" s="368" customFormat="1" ht="13.9" customHeight="1">
      <c r="AF6764" s="367"/>
      <c r="AH6764" s="367"/>
    </row>
    <row r="6765" spans="32:34" s="368" customFormat="1" ht="13.9" customHeight="1">
      <c r="AF6765" s="367"/>
      <c r="AH6765" s="367"/>
    </row>
    <row r="6766" spans="32:34" s="368" customFormat="1" ht="13.9" customHeight="1">
      <c r="AF6766" s="367"/>
      <c r="AH6766" s="367"/>
    </row>
    <row r="6767" spans="32:34" s="368" customFormat="1" ht="13.9" customHeight="1">
      <c r="AF6767" s="367"/>
      <c r="AH6767" s="367"/>
    </row>
    <row r="6768" spans="32:34" s="368" customFormat="1" ht="13.9" customHeight="1">
      <c r="AF6768" s="367"/>
      <c r="AH6768" s="367"/>
    </row>
    <row r="6769" spans="32:34" s="368" customFormat="1" ht="13.9" customHeight="1">
      <c r="AF6769" s="367"/>
      <c r="AH6769" s="367"/>
    </row>
    <row r="6770" spans="32:34" s="368" customFormat="1" ht="13.9" customHeight="1">
      <c r="AF6770" s="367"/>
      <c r="AH6770" s="367"/>
    </row>
    <row r="6771" spans="32:34" s="368" customFormat="1" ht="13.9" customHeight="1">
      <c r="AF6771" s="367"/>
      <c r="AH6771" s="367"/>
    </row>
    <row r="6772" spans="32:34" s="368" customFormat="1" ht="13.9" customHeight="1">
      <c r="AF6772" s="367"/>
      <c r="AH6772" s="367"/>
    </row>
    <row r="6773" spans="32:34" s="368" customFormat="1" ht="13.9" customHeight="1">
      <c r="AF6773" s="367"/>
      <c r="AH6773" s="367"/>
    </row>
    <row r="6774" spans="32:34" s="368" customFormat="1" ht="13.9" customHeight="1">
      <c r="AF6774" s="367"/>
      <c r="AH6774" s="367"/>
    </row>
    <row r="6775" spans="32:34" s="368" customFormat="1" ht="13.9" customHeight="1">
      <c r="AF6775" s="367"/>
      <c r="AH6775" s="367"/>
    </row>
    <row r="6776" spans="32:34" s="368" customFormat="1" ht="13.9" customHeight="1">
      <c r="AF6776" s="367"/>
      <c r="AH6776" s="367"/>
    </row>
    <row r="6777" spans="32:34" s="368" customFormat="1" ht="13.9" customHeight="1">
      <c r="AF6777" s="367"/>
      <c r="AH6777" s="367"/>
    </row>
    <row r="6778" spans="32:34" s="368" customFormat="1" ht="13.9" customHeight="1">
      <c r="AF6778" s="367"/>
      <c r="AH6778" s="367"/>
    </row>
    <row r="6779" spans="32:34" s="368" customFormat="1" ht="13.9" customHeight="1">
      <c r="AF6779" s="367"/>
      <c r="AH6779" s="367"/>
    </row>
    <row r="6780" spans="32:34" s="368" customFormat="1" ht="13.9" customHeight="1">
      <c r="AF6780" s="367"/>
      <c r="AH6780" s="367"/>
    </row>
    <row r="6781" spans="32:34" s="368" customFormat="1" ht="13.9" customHeight="1">
      <c r="AF6781" s="367"/>
      <c r="AH6781" s="367"/>
    </row>
    <row r="6782" spans="32:34" s="368" customFormat="1" ht="13.9" customHeight="1">
      <c r="AF6782" s="367"/>
      <c r="AH6782" s="367"/>
    </row>
    <row r="6783" spans="32:34" s="368" customFormat="1" ht="13.9" customHeight="1">
      <c r="AF6783" s="367"/>
      <c r="AH6783" s="367"/>
    </row>
    <row r="6784" spans="32:34" s="368" customFormat="1" ht="13.9" customHeight="1">
      <c r="AF6784" s="367"/>
      <c r="AH6784" s="367"/>
    </row>
    <row r="6785" spans="32:34" s="368" customFormat="1" ht="13.9" customHeight="1">
      <c r="AF6785" s="367"/>
      <c r="AH6785" s="367"/>
    </row>
    <row r="6786" spans="32:34" s="368" customFormat="1" ht="13.9" customHeight="1">
      <c r="AF6786" s="367"/>
      <c r="AH6786" s="367"/>
    </row>
    <row r="6787" spans="32:34" s="368" customFormat="1" ht="13.9" customHeight="1">
      <c r="AF6787" s="367"/>
      <c r="AH6787" s="367"/>
    </row>
    <row r="6788" spans="32:34" s="368" customFormat="1" ht="13.9" customHeight="1">
      <c r="AF6788" s="367"/>
      <c r="AH6788" s="367"/>
    </row>
    <row r="6789" spans="32:34" s="368" customFormat="1" ht="13.9" customHeight="1">
      <c r="AF6789" s="367"/>
      <c r="AH6789" s="367"/>
    </row>
    <row r="6790" spans="32:34" s="368" customFormat="1" ht="13.9" customHeight="1">
      <c r="AF6790" s="367"/>
      <c r="AH6790" s="367"/>
    </row>
    <row r="6791" spans="32:34" s="368" customFormat="1" ht="13.9" customHeight="1">
      <c r="AF6791" s="367"/>
      <c r="AH6791" s="367"/>
    </row>
    <row r="6792" spans="32:34" s="368" customFormat="1" ht="13.9" customHeight="1">
      <c r="AF6792" s="367"/>
      <c r="AH6792" s="367"/>
    </row>
    <row r="6793" spans="32:34" s="368" customFormat="1" ht="13.9" customHeight="1">
      <c r="AF6793" s="367"/>
      <c r="AH6793" s="367"/>
    </row>
    <row r="6794" spans="32:34" s="368" customFormat="1" ht="13.9" customHeight="1">
      <c r="AF6794" s="367"/>
      <c r="AH6794" s="367"/>
    </row>
    <row r="6795" spans="32:34" s="368" customFormat="1" ht="13.9" customHeight="1">
      <c r="AF6795" s="367"/>
      <c r="AH6795" s="367"/>
    </row>
    <row r="6796" spans="32:34" s="368" customFormat="1" ht="13.9" customHeight="1">
      <c r="AF6796" s="367"/>
      <c r="AH6796" s="367"/>
    </row>
    <row r="6797" spans="32:34" s="368" customFormat="1" ht="13.9" customHeight="1">
      <c r="AF6797" s="367"/>
      <c r="AH6797" s="367"/>
    </row>
    <row r="6798" spans="32:34" s="368" customFormat="1" ht="13.9" customHeight="1">
      <c r="AF6798" s="367"/>
      <c r="AH6798" s="367"/>
    </row>
    <row r="6799" spans="32:34" s="368" customFormat="1" ht="13.9" customHeight="1">
      <c r="AF6799" s="367"/>
      <c r="AH6799" s="367"/>
    </row>
    <row r="6800" spans="32:34" s="368" customFormat="1" ht="13.9" customHeight="1">
      <c r="AF6800" s="367"/>
      <c r="AH6800" s="367"/>
    </row>
    <row r="6801" spans="32:34" s="368" customFormat="1" ht="13.9" customHeight="1">
      <c r="AF6801" s="367"/>
      <c r="AH6801" s="367"/>
    </row>
    <row r="6802" spans="32:34" s="368" customFormat="1" ht="13.9" customHeight="1">
      <c r="AF6802" s="367"/>
      <c r="AH6802" s="367"/>
    </row>
    <row r="6803" spans="32:34" s="368" customFormat="1" ht="13.9" customHeight="1">
      <c r="AF6803" s="367"/>
      <c r="AH6803" s="367"/>
    </row>
    <row r="6804" spans="32:34" s="368" customFormat="1" ht="13.9" customHeight="1">
      <c r="AF6804" s="367"/>
      <c r="AH6804" s="367"/>
    </row>
    <row r="6805" spans="32:34" s="368" customFormat="1" ht="13.9" customHeight="1">
      <c r="AF6805" s="367"/>
      <c r="AH6805" s="367"/>
    </row>
    <row r="6806" spans="32:34" s="368" customFormat="1" ht="13.9" customHeight="1">
      <c r="AF6806" s="367"/>
      <c r="AH6806" s="367"/>
    </row>
    <row r="6807" spans="32:34" s="368" customFormat="1" ht="13.9" customHeight="1">
      <c r="AF6807" s="367"/>
      <c r="AH6807" s="367"/>
    </row>
    <row r="6808" spans="32:34" s="368" customFormat="1" ht="13.9" customHeight="1">
      <c r="AF6808" s="367"/>
      <c r="AH6808" s="367"/>
    </row>
    <row r="6809" spans="32:34" s="368" customFormat="1" ht="13.9" customHeight="1">
      <c r="AF6809" s="367"/>
      <c r="AH6809" s="367"/>
    </row>
    <row r="6810" spans="32:34" s="368" customFormat="1" ht="13.9" customHeight="1">
      <c r="AF6810" s="367"/>
      <c r="AH6810" s="367"/>
    </row>
    <row r="6811" spans="32:34" s="368" customFormat="1" ht="13.9" customHeight="1">
      <c r="AF6811" s="367"/>
      <c r="AH6811" s="367"/>
    </row>
    <row r="6812" spans="32:34" s="368" customFormat="1" ht="13.9" customHeight="1">
      <c r="AF6812" s="367"/>
      <c r="AH6812" s="367"/>
    </row>
    <row r="6813" spans="32:34" s="368" customFormat="1" ht="13.9" customHeight="1">
      <c r="AF6813" s="367"/>
      <c r="AH6813" s="367"/>
    </row>
    <row r="6814" spans="32:34" s="368" customFormat="1" ht="13.9" customHeight="1">
      <c r="AF6814" s="367"/>
      <c r="AH6814" s="367"/>
    </row>
    <row r="6815" spans="32:34" s="368" customFormat="1" ht="13.9" customHeight="1">
      <c r="AF6815" s="367"/>
      <c r="AH6815" s="367"/>
    </row>
    <row r="6816" spans="32:34" s="368" customFormat="1" ht="13.9" customHeight="1">
      <c r="AF6816" s="367"/>
      <c r="AH6816" s="367"/>
    </row>
    <row r="6817" spans="32:34" s="368" customFormat="1" ht="13.9" customHeight="1">
      <c r="AF6817" s="367"/>
      <c r="AH6817" s="367"/>
    </row>
    <row r="6818" spans="32:34" s="368" customFormat="1" ht="13.9" customHeight="1">
      <c r="AF6818" s="367"/>
      <c r="AH6818" s="367"/>
    </row>
    <row r="6819" spans="32:34" s="368" customFormat="1" ht="13.9" customHeight="1">
      <c r="AF6819" s="367"/>
      <c r="AH6819" s="367"/>
    </row>
    <row r="6820" spans="32:34" s="368" customFormat="1" ht="13.9" customHeight="1">
      <c r="AF6820" s="367"/>
      <c r="AH6820" s="367"/>
    </row>
    <row r="6821" spans="32:34" s="368" customFormat="1" ht="13.9" customHeight="1">
      <c r="AF6821" s="367"/>
      <c r="AH6821" s="367"/>
    </row>
    <row r="6822" spans="32:34" s="368" customFormat="1" ht="13.9" customHeight="1">
      <c r="AF6822" s="367"/>
      <c r="AH6822" s="367"/>
    </row>
    <row r="6823" spans="32:34" s="368" customFormat="1" ht="13.9" customHeight="1">
      <c r="AF6823" s="367"/>
      <c r="AH6823" s="367"/>
    </row>
    <row r="6824" spans="32:34" s="368" customFormat="1" ht="13.9" customHeight="1">
      <c r="AF6824" s="367"/>
      <c r="AH6824" s="367"/>
    </row>
    <row r="6825" spans="32:34" s="368" customFormat="1" ht="13.9" customHeight="1">
      <c r="AF6825" s="367"/>
      <c r="AH6825" s="367"/>
    </row>
    <row r="6826" spans="32:34" s="368" customFormat="1" ht="13.9" customHeight="1">
      <c r="AF6826" s="367"/>
      <c r="AH6826" s="367"/>
    </row>
    <row r="6827" spans="32:34" s="368" customFormat="1" ht="13.9" customHeight="1">
      <c r="AF6827" s="367"/>
      <c r="AH6827" s="367"/>
    </row>
    <row r="6828" spans="32:34" s="368" customFormat="1" ht="13.9" customHeight="1">
      <c r="AF6828" s="367"/>
      <c r="AH6828" s="367"/>
    </row>
    <row r="6829" spans="32:34" s="368" customFormat="1" ht="13.9" customHeight="1">
      <c r="AF6829" s="367"/>
      <c r="AH6829" s="367"/>
    </row>
    <row r="6830" spans="32:34" s="368" customFormat="1" ht="13.9" customHeight="1">
      <c r="AF6830" s="367"/>
      <c r="AH6830" s="367"/>
    </row>
    <row r="6831" spans="32:34" s="368" customFormat="1" ht="13.9" customHeight="1">
      <c r="AF6831" s="367"/>
      <c r="AH6831" s="367"/>
    </row>
    <row r="6832" spans="32:34" s="368" customFormat="1" ht="13.9" customHeight="1">
      <c r="AF6832" s="367"/>
      <c r="AH6832" s="367"/>
    </row>
    <row r="6833" spans="32:34" s="368" customFormat="1" ht="13.9" customHeight="1">
      <c r="AF6833" s="367"/>
      <c r="AH6833" s="367"/>
    </row>
    <row r="6834" spans="32:34" s="368" customFormat="1" ht="13.9" customHeight="1">
      <c r="AF6834" s="367"/>
      <c r="AH6834" s="367"/>
    </row>
    <row r="6835" spans="32:34" s="368" customFormat="1" ht="13.9" customHeight="1">
      <c r="AF6835" s="367"/>
      <c r="AH6835" s="367"/>
    </row>
    <row r="6836" spans="32:34" s="368" customFormat="1" ht="13.9" customHeight="1">
      <c r="AF6836" s="367"/>
      <c r="AH6836" s="367"/>
    </row>
    <row r="6837" spans="32:34" s="368" customFormat="1" ht="13.9" customHeight="1">
      <c r="AF6837" s="367"/>
      <c r="AH6837" s="367"/>
    </row>
    <row r="6838" spans="32:34" s="368" customFormat="1" ht="13.9" customHeight="1">
      <c r="AF6838" s="367"/>
      <c r="AH6838" s="367"/>
    </row>
    <row r="6839" spans="32:34" s="368" customFormat="1" ht="13.9" customHeight="1">
      <c r="AF6839" s="367"/>
      <c r="AH6839" s="367"/>
    </row>
    <row r="6840" spans="32:34" s="368" customFormat="1" ht="13.9" customHeight="1">
      <c r="AF6840" s="367"/>
      <c r="AH6840" s="367"/>
    </row>
    <row r="6841" spans="32:34" s="368" customFormat="1" ht="13.9" customHeight="1">
      <c r="AF6841" s="367"/>
      <c r="AH6841" s="367"/>
    </row>
    <row r="6842" spans="32:34" s="368" customFormat="1" ht="13.9" customHeight="1">
      <c r="AF6842" s="367"/>
      <c r="AH6842" s="367"/>
    </row>
    <row r="6843" spans="32:34" s="368" customFormat="1" ht="13.9" customHeight="1">
      <c r="AF6843" s="367"/>
      <c r="AH6843" s="367"/>
    </row>
    <row r="6844" spans="32:34" s="368" customFormat="1" ht="13.9" customHeight="1">
      <c r="AF6844" s="367"/>
      <c r="AH6844" s="367"/>
    </row>
    <row r="6845" spans="32:34" s="368" customFormat="1" ht="13.9" customHeight="1">
      <c r="AF6845" s="367"/>
      <c r="AH6845" s="367"/>
    </row>
    <row r="6846" spans="32:34" s="368" customFormat="1" ht="13.9" customHeight="1">
      <c r="AF6846" s="367"/>
      <c r="AH6846" s="367"/>
    </row>
    <row r="6847" spans="32:34" s="368" customFormat="1" ht="13.9" customHeight="1">
      <c r="AF6847" s="367"/>
      <c r="AH6847" s="367"/>
    </row>
    <row r="6848" spans="32:34" s="368" customFormat="1" ht="13.9" customHeight="1">
      <c r="AF6848" s="367"/>
      <c r="AH6848" s="367"/>
    </row>
    <row r="6849" spans="32:34" s="368" customFormat="1" ht="13.9" customHeight="1">
      <c r="AF6849" s="367"/>
      <c r="AH6849" s="367"/>
    </row>
    <row r="6850" spans="32:34" s="368" customFormat="1" ht="13.9" customHeight="1">
      <c r="AF6850" s="367"/>
      <c r="AH6850" s="367"/>
    </row>
    <row r="6851" spans="32:34" s="368" customFormat="1" ht="13.9" customHeight="1">
      <c r="AF6851" s="367"/>
      <c r="AH6851" s="367"/>
    </row>
    <row r="6852" spans="32:34" s="368" customFormat="1" ht="13.9" customHeight="1">
      <c r="AF6852" s="367"/>
      <c r="AH6852" s="367"/>
    </row>
    <row r="6853" spans="32:34" s="368" customFormat="1" ht="13.9" customHeight="1">
      <c r="AF6853" s="367"/>
      <c r="AH6853" s="367"/>
    </row>
    <row r="6854" spans="32:34" s="368" customFormat="1" ht="13.9" customHeight="1">
      <c r="AF6854" s="367"/>
      <c r="AH6854" s="367"/>
    </row>
    <row r="6855" spans="32:34" s="368" customFormat="1" ht="13.9" customHeight="1">
      <c r="AF6855" s="367"/>
      <c r="AH6855" s="367"/>
    </row>
    <row r="6856" spans="32:34" s="368" customFormat="1" ht="13.9" customHeight="1">
      <c r="AF6856" s="367"/>
      <c r="AH6856" s="367"/>
    </row>
    <row r="6857" spans="32:34" s="368" customFormat="1" ht="13.9" customHeight="1">
      <c r="AF6857" s="367"/>
      <c r="AH6857" s="367"/>
    </row>
    <row r="6858" spans="32:34" s="368" customFormat="1" ht="13.9" customHeight="1">
      <c r="AF6858" s="367"/>
      <c r="AH6858" s="367"/>
    </row>
    <row r="6859" spans="32:34" s="368" customFormat="1" ht="13.9" customHeight="1">
      <c r="AF6859" s="367"/>
      <c r="AH6859" s="367"/>
    </row>
    <row r="6860" spans="32:34" s="368" customFormat="1" ht="13.9" customHeight="1">
      <c r="AF6860" s="367"/>
      <c r="AH6860" s="367"/>
    </row>
    <row r="6861" spans="32:34" s="368" customFormat="1" ht="13.9" customHeight="1">
      <c r="AF6861" s="367"/>
      <c r="AH6861" s="367"/>
    </row>
    <row r="6862" spans="32:34" s="368" customFormat="1" ht="13.9" customHeight="1">
      <c r="AF6862" s="367"/>
      <c r="AH6862" s="367"/>
    </row>
    <row r="6863" spans="32:34" s="368" customFormat="1" ht="13.9" customHeight="1">
      <c r="AF6863" s="367"/>
      <c r="AH6863" s="367"/>
    </row>
    <row r="6864" spans="32:34" s="368" customFormat="1" ht="13.9" customHeight="1">
      <c r="AF6864" s="367"/>
      <c r="AH6864" s="367"/>
    </row>
    <row r="6865" spans="32:34" s="368" customFormat="1" ht="13.9" customHeight="1">
      <c r="AF6865" s="367"/>
      <c r="AH6865" s="367"/>
    </row>
    <row r="6866" spans="32:34" s="368" customFormat="1" ht="13.9" customHeight="1">
      <c r="AF6866" s="367"/>
      <c r="AH6866" s="367"/>
    </row>
    <row r="6867" spans="32:34" s="368" customFormat="1" ht="13.9" customHeight="1">
      <c r="AF6867" s="367"/>
      <c r="AH6867" s="367"/>
    </row>
    <row r="6868" spans="32:34" s="368" customFormat="1" ht="13.9" customHeight="1">
      <c r="AF6868" s="367"/>
      <c r="AH6868" s="367"/>
    </row>
    <row r="6869" spans="32:34" s="368" customFormat="1" ht="13.9" customHeight="1">
      <c r="AF6869" s="367"/>
      <c r="AH6869" s="367"/>
    </row>
    <row r="6870" spans="32:34" s="368" customFormat="1" ht="13.9" customHeight="1">
      <c r="AF6870" s="367"/>
      <c r="AH6870" s="367"/>
    </row>
    <row r="6871" spans="32:34" s="368" customFormat="1" ht="13.9" customHeight="1">
      <c r="AF6871" s="367"/>
      <c r="AH6871" s="367"/>
    </row>
    <row r="6872" spans="32:34" s="368" customFormat="1" ht="13.9" customHeight="1">
      <c r="AF6872" s="367"/>
      <c r="AH6872" s="367"/>
    </row>
    <row r="6873" spans="32:34" s="368" customFormat="1" ht="13.9" customHeight="1">
      <c r="AF6873" s="367"/>
      <c r="AH6873" s="367"/>
    </row>
    <row r="6874" spans="32:34" s="368" customFormat="1" ht="13.9" customHeight="1">
      <c r="AF6874" s="367"/>
      <c r="AH6874" s="367"/>
    </row>
    <row r="6875" spans="32:34" s="368" customFormat="1" ht="13.9" customHeight="1">
      <c r="AF6875" s="367"/>
      <c r="AH6875" s="367"/>
    </row>
    <row r="6876" spans="32:34" s="368" customFormat="1" ht="13.9" customHeight="1">
      <c r="AF6876" s="367"/>
      <c r="AH6876" s="367"/>
    </row>
    <row r="6877" spans="32:34" s="368" customFormat="1" ht="13.9" customHeight="1">
      <c r="AF6877" s="367"/>
      <c r="AH6877" s="367"/>
    </row>
    <row r="6878" spans="32:34" s="368" customFormat="1" ht="13.9" customHeight="1">
      <c r="AF6878" s="367"/>
      <c r="AH6878" s="367"/>
    </row>
    <row r="6879" spans="32:34" s="368" customFormat="1" ht="13.9" customHeight="1">
      <c r="AF6879" s="367"/>
      <c r="AH6879" s="367"/>
    </row>
    <row r="6880" spans="32:34" s="368" customFormat="1" ht="13.9" customHeight="1">
      <c r="AF6880" s="367"/>
      <c r="AH6880" s="367"/>
    </row>
    <row r="6881" spans="32:34" s="368" customFormat="1" ht="13.9" customHeight="1">
      <c r="AF6881" s="367"/>
      <c r="AH6881" s="367"/>
    </row>
    <row r="6882" spans="32:34" s="368" customFormat="1" ht="13.9" customHeight="1">
      <c r="AF6882" s="367"/>
      <c r="AH6882" s="367"/>
    </row>
    <row r="6883" spans="32:34" s="368" customFormat="1" ht="13.9" customHeight="1">
      <c r="AF6883" s="367"/>
      <c r="AH6883" s="367"/>
    </row>
    <row r="6884" spans="32:34" s="368" customFormat="1" ht="13.9" customHeight="1">
      <c r="AF6884" s="367"/>
      <c r="AH6884" s="367"/>
    </row>
    <row r="6885" spans="32:34" s="368" customFormat="1" ht="13.9" customHeight="1">
      <c r="AF6885" s="367"/>
      <c r="AH6885" s="367"/>
    </row>
    <row r="6886" spans="32:34" s="368" customFormat="1" ht="13.9" customHeight="1">
      <c r="AF6886" s="367"/>
      <c r="AH6886" s="367"/>
    </row>
    <row r="6887" spans="32:34" s="368" customFormat="1" ht="13.9" customHeight="1">
      <c r="AF6887" s="367"/>
      <c r="AH6887" s="367"/>
    </row>
    <row r="6888" spans="32:34" s="368" customFormat="1" ht="13.9" customHeight="1">
      <c r="AF6888" s="367"/>
      <c r="AH6888" s="367"/>
    </row>
    <row r="6889" spans="32:34" s="368" customFormat="1" ht="13.9" customHeight="1">
      <c r="AF6889" s="367"/>
      <c r="AH6889" s="367"/>
    </row>
    <row r="6890" spans="32:34" s="368" customFormat="1" ht="13.9" customHeight="1">
      <c r="AF6890" s="367"/>
      <c r="AH6890" s="367"/>
    </row>
    <row r="6891" spans="32:34" s="368" customFormat="1" ht="13.9" customHeight="1">
      <c r="AF6891" s="367"/>
      <c r="AH6891" s="367"/>
    </row>
    <row r="6892" spans="32:34" s="368" customFormat="1" ht="13.9" customHeight="1">
      <c r="AF6892" s="367"/>
      <c r="AH6892" s="367"/>
    </row>
    <row r="6893" spans="32:34" s="368" customFormat="1" ht="13.9" customHeight="1">
      <c r="AF6893" s="367"/>
      <c r="AH6893" s="367"/>
    </row>
    <row r="6894" spans="32:34" s="368" customFormat="1" ht="13.9" customHeight="1">
      <c r="AF6894" s="367"/>
      <c r="AH6894" s="367"/>
    </row>
    <row r="6895" spans="32:34" s="368" customFormat="1" ht="13.9" customHeight="1">
      <c r="AF6895" s="367"/>
      <c r="AH6895" s="367"/>
    </row>
    <row r="6896" spans="32:34" s="368" customFormat="1" ht="13.9" customHeight="1">
      <c r="AF6896" s="367"/>
      <c r="AH6896" s="367"/>
    </row>
    <row r="6897" spans="32:34" s="368" customFormat="1" ht="13.9" customHeight="1">
      <c r="AF6897" s="367"/>
      <c r="AH6897" s="367"/>
    </row>
    <row r="6898" spans="32:34" s="368" customFormat="1" ht="13.9" customHeight="1">
      <c r="AF6898" s="367"/>
      <c r="AH6898" s="367"/>
    </row>
    <row r="6899" spans="32:34" s="368" customFormat="1" ht="13.9" customHeight="1">
      <c r="AF6899" s="367"/>
      <c r="AH6899" s="367"/>
    </row>
    <row r="6900" spans="32:34" s="368" customFormat="1" ht="13.9" customHeight="1">
      <c r="AF6900" s="367"/>
      <c r="AH6900" s="367"/>
    </row>
    <row r="6901" spans="32:34" s="368" customFormat="1" ht="13.9" customHeight="1">
      <c r="AF6901" s="367"/>
      <c r="AH6901" s="367"/>
    </row>
    <row r="6902" spans="32:34" s="368" customFormat="1" ht="13.9" customHeight="1">
      <c r="AF6902" s="367"/>
      <c r="AH6902" s="367"/>
    </row>
    <row r="6903" spans="32:34" s="368" customFormat="1" ht="13.9" customHeight="1">
      <c r="AF6903" s="367"/>
      <c r="AH6903" s="367"/>
    </row>
    <row r="6904" spans="32:34" s="368" customFormat="1" ht="13.9" customHeight="1">
      <c r="AF6904" s="367"/>
      <c r="AH6904" s="367"/>
    </row>
    <row r="6905" spans="32:34" s="368" customFormat="1" ht="13.9" customHeight="1">
      <c r="AF6905" s="367"/>
      <c r="AH6905" s="367"/>
    </row>
    <row r="6906" spans="32:34" s="368" customFormat="1" ht="13.9" customHeight="1">
      <c r="AF6906" s="367"/>
      <c r="AH6906" s="367"/>
    </row>
    <row r="6907" spans="32:34" s="368" customFormat="1" ht="13.9" customHeight="1">
      <c r="AF6907" s="367"/>
      <c r="AH6907" s="367"/>
    </row>
    <row r="6908" spans="32:34" s="368" customFormat="1" ht="13.9" customHeight="1">
      <c r="AF6908" s="367"/>
      <c r="AH6908" s="367"/>
    </row>
    <row r="6909" spans="32:34" s="368" customFormat="1" ht="13.9" customHeight="1">
      <c r="AF6909" s="367"/>
      <c r="AH6909" s="367"/>
    </row>
    <row r="6910" spans="32:34" s="368" customFormat="1" ht="13.9" customHeight="1">
      <c r="AF6910" s="367"/>
      <c r="AH6910" s="367"/>
    </row>
    <row r="6911" spans="32:34" s="368" customFormat="1" ht="13.9" customHeight="1">
      <c r="AF6911" s="367"/>
      <c r="AH6911" s="367"/>
    </row>
    <row r="6912" spans="32:34" s="368" customFormat="1" ht="13.9" customHeight="1">
      <c r="AF6912" s="367"/>
      <c r="AH6912" s="367"/>
    </row>
    <row r="6913" spans="32:34" s="368" customFormat="1" ht="13.9" customHeight="1">
      <c r="AF6913" s="367"/>
      <c r="AH6913" s="367"/>
    </row>
    <row r="6914" spans="32:34" s="368" customFormat="1" ht="13.9" customHeight="1">
      <c r="AF6914" s="367"/>
      <c r="AH6914" s="367"/>
    </row>
    <row r="6915" spans="32:34" s="368" customFormat="1" ht="13.9" customHeight="1">
      <c r="AF6915" s="367"/>
      <c r="AH6915" s="367"/>
    </row>
    <row r="6916" spans="32:34" s="368" customFormat="1" ht="13.9" customHeight="1">
      <c r="AF6916" s="367"/>
      <c r="AH6916" s="367"/>
    </row>
    <row r="6917" spans="32:34" s="368" customFormat="1" ht="13.9" customHeight="1">
      <c r="AF6917" s="367"/>
      <c r="AH6917" s="367"/>
    </row>
    <row r="6918" spans="32:34" s="368" customFormat="1" ht="13.9" customHeight="1">
      <c r="AF6918" s="367"/>
      <c r="AH6918" s="367"/>
    </row>
    <row r="6919" spans="32:34" s="368" customFormat="1" ht="13.9" customHeight="1">
      <c r="AF6919" s="367"/>
      <c r="AH6919" s="367"/>
    </row>
    <row r="6920" spans="32:34" s="368" customFormat="1" ht="13.9" customHeight="1">
      <c r="AF6920" s="367"/>
      <c r="AH6920" s="367"/>
    </row>
    <row r="6921" spans="32:34" s="368" customFormat="1" ht="13.9" customHeight="1">
      <c r="AF6921" s="367"/>
      <c r="AH6921" s="367"/>
    </row>
    <row r="6922" spans="32:34" s="368" customFormat="1" ht="13.9" customHeight="1">
      <c r="AF6922" s="367"/>
      <c r="AH6922" s="367"/>
    </row>
    <row r="6923" spans="32:34" s="368" customFormat="1" ht="13.9" customHeight="1">
      <c r="AF6923" s="367"/>
      <c r="AH6923" s="367"/>
    </row>
    <row r="6924" spans="32:34" s="368" customFormat="1" ht="13.9" customHeight="1">
      <c r="AF6924" s="367"/>
      <c r="AH6924" s="367"/>
    </row>
    <row r="6925" spans="32:34" s="368" customFormat="1" ht="13.9" customHeight="1">
      <c r="AF6925" s="367"/>
      <c r="AH6925" s="367"/>
    </row>
    <row r="6926" spans="32:34" s="368" customFormat="1" ht="13.9" customHeight="1">
      <c r="AF6926" s="367"/>
      <c r="AH6926" s="367"/>
    </row>
    <row r="6927" spans="32:34" s="368" customFormat="1" ht="13.9" customHeight="1">
      <c r="AF6927" s="367"/>
      <c r="AH6927" s="367"/>
    </row>
    <row r="6928" spans="32:34" s="368" customFormat="1" ht="13.9" customHeight="1">
      <c r="AF6928" s="367"/>
      <c r="AH6928" s="367"/>
    </row>
    <row r="6929" spans="32:34" s="368" customFormat="1" ht="13.9" customHeight="1">
      <c r="AF6929" s="367"/>
      <c r="AH6929" s="367"/>
    </row>
    <row r="6930" spans="32:34" s="368" customFormat="1" ht="13.9" customHeight="1">
      <c r="AF6930" s="367"/>
      <c r="AH6930" s="367"/>
    </row>
    <row r="6931" spans="32:34" s="368" customFormat="1" ht="13.9" customHeight="1">
      <c r="AF6931" s="367"/>
      <c r="AH6931" s="367"/>
    </row>
    <row r="6932" spans="32:34" s="368" customFormat="1" ht="13.9" customHeight="1">
      <c r="AF6932" s="367"/>
      <c r="AH6932" s="367"/>
    </row>
    <row r="6933" spans="32:34" s="368" customFormat="1" ht="13.9" customHeight="1">
      <c r="AF6933" s="367"/>
      <c r="AH6933" s="367"/>
    </row>
    <row r="6934" spans="32:34" s="368" customFormat="1" ht="13.9" customHeight="1">
      <c r="AF6934" s="367"/>
      <c r="AH6934" s="367"/>
    </row>
    <row r="6935" spans="32:34" s="368" customFormat="1" ht="13.9" customHeight="1">
      <c r="AF6935" s="367"/>
      <c r="AH6935" s="367"/>
    </row>
    <row r="6936" spans="32:34" s="368" customFormat="1" ht="13.9" customHeight="1">
      <c r="AF6936" s="367"/>
      <c r="AH6936" s="367"/>
    </row>
    <row r="6937" spans="32:34" s="368" customFormat="1" ht="13.9" customHeight="1">
      <c r="AF6937" s="367"/>
      <c r="AH6937" s="367"/>
    </row>
    <row r="6938" spans="32:34" s="368" customFormat="1" ht="13.9" customHeight="1">
      <c r="AF6938" s="367"/>
      <c r="AH6938" s="367"/>
    </row>
    <row r="6939" spans="32:34" s="368" customFormat="1" ht="13.9" customHeight="1">
      <c r="AF6939" s="367"/>
      <c r="AH6939" s="367"/>
    </row>
    <row r="6940" spans="32:34" s="368" customFormat="1" ht="13.9" customHeight="1">
      <c r="AF6940" s="367"/>
      <c r="AH6940" s="367"/>
    </row>
    <row r="6941" spans="32:34" s="368" customFormat="1" ht="13.9" customHeight="1">
      <c r="AF6941" s="367"/>
      <c r="AH6941" s="367"/>
    </row>
    <row r="6942" spans="32:34" s="368" customFormat="1" ht="13.9" customHeight="1">
      <c r="AF6942" s="367"/>
      <c r="AH6942" s="367"/>
    </row>
    <row r="6943" spans="32:34" s="368" customFormat="1" ht="13.9" customHeight="1">
      <c r="AF6943" s="367"/>
      <c r="AH6943" s="367"/>
    </row>
    <row r="6944" spans="32:34" s="368" customFormat="1" ht="13.9" customHeight="1">
      <c r="AF6944" s="367"/>
      <c r="AH6944" s="367"/>
    </row>
    <row r="6945" spans="32:34" s="368" customFormat="1" ht="13.9" customHeight="1">
      <c r="AF6945" s="367"/>
      <c r="AH6945" s="367"/>
    </row>
    <row r="6946" spans="32:34" s="368" customFormat="1" ht="13.9" customHeight="1">
      <c r="AF6946" s="367"/>
      <c r="AH6946" s="367"/>
    </row>
    <row r="6947" spans="32:34" s="368" customFormat="1" ht="13.9" customHeight="1">
      <c r="AF6947" s="367"/>
      <c r="AH6947" s="367"/>
    </row>
    <row r="6948" spans="32:34" s="368" customFormat="1" ht="13.9" customHeight="1">
      <c r="AF6948" s="367"/>
      <c r="AH6948" s="367"/>
    </row>
    <row r="6949" spans="32:34" s="368" customFormat="1" ht="13.9" customHeight="1">
      <c r="AF6949" s="367"/>
      <c r="AH6949" s="367"/>
    </row>
    <row r="6950" spans="32:34" s="368" customFormat="1" ht="13.9" customHeight="1">
      <c r="AF6950" s="367"/>
      <c r="AH6950" s="367"/>
    </row>
    <row r="6951" spans="32:34" s="368" customFormat="1" ht="13.9" customHeight="1">
      <c r="AF6951" s="367"/>
      <c r="AH6951" s="367"/>
    </row>
    <row r="6952" spans="32:34" s="368" customFormat="1" ht="13.9" customHeight="1">
      <c r="AF6952" s="367"/>
      <c r="AH6952" s="367"/>
    </row>
    <row r="6953" spans="32:34" s="368" customFormat="1" ht="13.9" customHeight="1">
      <c r="AF6953" s="367"/>
      <c r="AH6953" s="367"/>
    </row>
    <row r="6954" spans="32:34" s="368" customFormat="1" ht="13.9" customHeight="1">
      <c r="AF6954" s="367"/>
      <c r="AH6954" s="367"/>
    </row>
    <row r="6955" spans="32:34" s="368" customFormat="1" ht="13.9" customHeight="1">
      <c r="AF6955" s="367"/>
      <c r="AH6955" s="367"/>
    </row>
    <row r="6956" spans="32:34" s="368" customFormat="1" ht="13.9" customHeight="1">
      <c r="AF6956" s="367"/>
      <c r="AH6956" s="367"/>
    </row>
    <row r="6957" spans="32:34" s="368" customFormat="1" ht="13.9" customHeight="1">
      <c r="AF6957" s="367"/>
      <c r="AH6957" s="367"/>
    </row>
    <row r="6958" spans="32:34" s="368" customFormat="1" ht="13.9" customHeight="1">
      <c r="AF6958" s="367"/>
      <c r="AH6958" s="367"/>
    </row>
    <row r="6959" spans="32:34" s="368" customFormat="1" ht="13.9" customHeight="1">
      <c r="AF6959" s="367"/>
      <c r="AH6959" s="367"/>
    </row>
    <row r="6960" spans="32:34" s="368" customFormat="1" ht="13.9" customHeight="1">
      <c r="AF6960" s="367"/>
      <c r="AH6960" s="367"/>
    </row>
    <row r="6961" spans="32:34" s="368" customFormat="1" ht="13.9" customHeight="1">
      <c r="AF6961" s="367"/>
      <c r="AH6961" s="367"/>
    </row>
    <row r="6962" spans="32:34" s="368" customFormat="1" ht="13.9" customHeight="1">
      <c r="AF6962" s="367"/>
      <c r="AH6962" s="367"/>
    </row>
    <row r="6963" spans="32:34" s="368" customFormat="1" ht="13.9" customHeight="1">
      <c r="AF6963" s="367"/>
      <c r="AH6963" s="367"/>
    </row>
    <row r="6964" spans="32:34" s="368" customFormat="1" ht="13.9" customHeight="1">
      <c r="AF6964" s="367"/>
      <c r="AH6964" s="367"/>
    </row>
    <row r="6965" spans="32:34" s="368" customFormat="1" ht="13.9" customHeight="1">
      <c r="AF6965" s="367"/>
      <c r="AH6965" s="367"/>
    </row>
    <row r="6966" spans="32:34" s="368" customFormat="1" ht="13.9" customHeight="1">
      <c r="AF6966" s="367"/>
      <c r="AH6966" s="367"/>
    </row>
    <row r="6967" spans="32:34" s="368" customFormat="1" ht="13.9" customHeight="1">
      <c r="AF6967" s="367"/>
      <c r="AH6967" s="367"/>
    </row>
    <row r="6968" spans="32:34" s="368" customFormat="1" ht="13.9" customHeight="1">
      <c r="AF6968" s="367"/>
      <c r="AH6968" s="367"/>
    </row>
    <row r="6969" spans="32:34" s="368" customFormat="1" ht="13.9" customHeight="1">
      <c r="AF6969" s="367"/>
      <c r="AH6969" s="367"/>
    </row>
    <row r="6970" spans="32:34" s="368" customFormat="1" ht="13.9" customHeight="1">
      <c r="AF6970" s="367"/>
      <c r="AH6970" s="367"/>
    </row>
    <row r="6971" spans="32:34" s="368" customFormat="1" ht="13.9" customHeight="1">
      <c r="AF6971" s="367"/>
      <c r="AH6971" s="367"/>
    </row>
    <row r="6972" spans="32:34" s="368" customFormat="1" ht="13.9" customHeight="1">
      <c r="AF6972" s="367"/>
      <c r="AH6972" s="367"/>
    </row>
    <row r="6973" spans="32:34" s="368" customFormat="1" ht="13.9" customHeight="1">
      <c r="AF6973" s="367"/>
      <c r="AH6973" s="367"/>
    </row>
    <row r="6974" spans="32:34" s="368" customFormat="1" ht="13.9" customHeight="1">
      <c r="AF6974" s="367"/>
      <c r="AH6974" s="367"/>
    </row>
    <row r="6975" spans="32:34" s="368" customFormat="1" ht="13.9" customHeight="1">
      <c r="AF6975" s="367"/>
      <c r="AH6975" s="367"/>
    </row>
    <row r="6976" spans="32:34" s="368" customFormat="1" ht="13.9" customHeight="1">
      <c r="AF6976" s="367"/>
      <c r="AH6976" s="367"/>
    </row>
    <row r="6977" spans="32:34" s="368" customFormat="1" ht="13.9" customHeight="1">
      <c r="AF6977" s="367"/>
      <c r="AH6977" s="367"/>
    </row>
    <row r="6978" spans="32:34" s="368" customFormat="1" ht="13.9" customHeight="1">
      <c r="AF6978" s="367"/>
      <c r="AH6978" s="367"/>
    </row>
    <row r="6979" spans="32:34" s="368" customFormat="1" ht="13.9" customHeight="1">
      <c r="AF6979" s="367"/>
      <c r="AH6979" s="367"/>
    </row>
    <row r="6980" spans="32:34" s="368" customFormat="1" ht="13.9" customHeight="1">
      <c r="AF6980" s="367"/>
      <c r="AH6980" s="367"/>
    </row>
    <row r="6981" spans="32:34" s="368" customFormat="1" ht="13.9" customHeight="1">
      <c r="AF6981" s="367"/>
      <c r="AH6981" s="367"/>
    </row>
    <row r="6982" spans="32:34" s="368" customFormat="1" ht="13.9" customHeight="1">
      <c r="AF6982" s="367"/>
      <c r="AH6982" s="367"/>
    </row>
    <row r="6983" spans="32:34" s="368" customFormat="1" ht="13.9" customHeight="1">
      <c r="AF6983" s="367"/>
      <c r="AH6983" s="367"/>
    </row>
    <row r="6984" spans="32:34" s="368" customFormat="1" ht="13.9" customHeight="1">
      <c r="AF6984" s="367"/>
      <c r="AH6984" s="367"/>
    </row>
    <row r="6985" spans="32:34" s="368" customFormat="1" ht="13.9" customHeight="1">
      <c r="AF6985" s="367"/>
      <c r="AH6985" s="367"/>
    </row>
    <row r="6986" spans="32:34" s="368" customFormat="1" ht="13.9" customHeight="1">
      <c r="AF6986" s="367"/>
      <c r="AH6986" s="367"/>
    </row>
    <row r="6987" spans="32:34" s="368" customFormat="1" ht="13.9" customHeight="1">
      <c r="AF6987" s="367"/>
      <c r="AH6987" s="367"/>
    </row>
    <row r="6988" spans="32:34" s="368" customFormat="1" ht="13.9" customHeight="1">
      <c r="AF6988" s="367"/>
      <c r="AH6988" s="367"/>
    </row>
    <row r="6989" spans="32:34" s="368" customFormat="1" ht="13.9" customHeight="1">
      <c r="AF6989" s="367"/>
      <c r="AH6989" s="367"/>
    </row>
    <row r="6990" spans="32:34" s="368" customFormat="1" ht="13.9" customHeight="1">
      <c r="AF6990" s="367"/>
      <c r="AH6990" s="367"/>
    </row>
    <row r="6991" spans="32:34" s="368" customFormat="1" ht="13.9" customHeight="1">
      <c r="AF6991" s="367"/>
      <c r="AH6991" s="367"/>
    </row>
    <row r="6992" spans="32:34" s="368" customFormat="1" ht="13.9" customHeight="1">
      <c r="AF6992" s="367"/>
      <c r="AH6992" s="367"/>
    </row>
    <row r="6993" spans="32:34" s="368" customFormat="1" ht="13.9" customHeight="1">
      <c r="AF6993" s="367"/>
      <c r="AH6993" s="367"/>
    </row>
    <row r="6994" spans="32:34" s="368" customFormat="1" ht="13.9" customHeight="1">
      <c r="AF6994" s="367"/>
      <c r="AH6994" s="367"/>
    </row>
    <row r="6995" spans="32:34" s="368" customFormat="1" ht="13.9" customHeight="1">
      <c r="AF6995" s="367"/>
      <c r="AH6995" s="367"/>
    </row>
    <row r="6996" spans="32:34" s="368" customFormat="1" ht="13.9" customHeight="1">
      <c r="AF6996" s="367"/>
      <c r="AH6996" s="367"/>
    </row>
    <row r="6997" spans="32:34" s="368" customFormat="1" ht="13.9" customHeight="1">
      <c r="AF6997" s="367"/>
      <c r="AH6997" s="367"/>
    </row>
    <row r="6998" spans="32:34" s="368" customFormat="1" ht="13.9" customHeight="1">
      <c r="AF6998" s="367"/>
      <c r="AH6998" s="367"/>
    </row>
    <row r="6999" spans="32:34" s="368" customFormat="1" ht="13.9" customHeight="1">
      <c r="AF6999" s="367"/>
      <c r="AH6999" s="367"/>
    </row>
    <row r="7000" spans="32:34" s="368" customFormat="1" ht="13.9" customHeight="1">
      <c r="AF7000" s="367"/>
      <c r="AH7000" s="367"/>
    </row>
    <row r="7001" spans="32:34" s="368" customFormat="1" ht="13.9" customHeight="1">
      <c r="AF7001" s="367"/>
      <c r="AH7001" s="367"/>
    </row>
    <row r="7002" spans="32:34" s="368" customFormat="1" ht="13.9" customHeight="1">
      <c r="AF7002" s="367"/>
      <c r="AH7002" s="367"/>
    </row>
    <row r="7003" spans="32:34" s="368" customFormat="1" ht="13.9" customHeight="1">
      <c r="AF7003" s="367"/>
      <c r="AH7003" s="367"/>
    </row>
    <row r="7004" spans="32:34" s="368" customFormat="1" ht="13.9" customHeight="1">
      <c r="AF7004" s="367"/>
      <c r="AH7004" s="367"/>
    </row>
    <row r="7005" spans="32:34" s="368" customFormat="1" ht="13.9" customHeight="1">
      <c r="AF7005" s="367"/>
      <c r="AH7005" s="367"/>
    </row>
    <row r="7006" spans="32:34" s="368" customFormat="1" ht="13.9" customHeight="1">
      <c r="AF7006" s="367"/>
      <c r="AH7006" s="367"/>
    </row>
    <row r="7007" spans="32:34" s="368" customFormat="1" ht="13.9" customHeight="1">
      <c r="AF7007" s="367"/>
      <c r="AH7007" s="367"/>
    </row>
    <row r="7008" spans="32:34" s="368" customFormat="1" ht="13.9" customHeight="1">
      <c r="AF7008" s="367"/>
      <c r="AH7008" s="367"/>
    </row>
    <row r="7009" spans="32:34" s="368" customFormat="1" ht="13.9" customHeight="1">
      <c r="AF7009" s="367"/>
      <c r="AH7009" s="367"/>
    </row>
    <row r="7010" spans="32:34" s="368" customFormat="1" ht="13.9" customHeight="1">
      <c r="AF7010" s="367"/>
      <c r="AH7010" s="367"/>
    </row>
    <row r="7011" spans="32:34" s="368" customFormat="1" ht="13.9" customHeight="1">
      <c r="AF7011" s="367"/>
      <c r="AH7011" s="367"/>
    </row>
    <row r="7012" spans="32:34" s="368" customFormat="1" ht="13.9" customHeight="1">
      <c r="AF7012" s="367"/>
      <c r="AH7012" s="367"/>
    </row>
    <row r="7013" spans="32:34" s="368" customFormat="1" ht="13.9" customHeight="1">
      <c r="AF7013" s="367"/>
      <c r="AH7013" s="367"/>
    </row>
    <row r="7014" spans="32:34" s="368" customFormat="1" ht="13.9" customHeight="1">
      <c r="AF7014" s="367"/>
      <c r="AH7014" s="367"/>
    </row>
    <row r="7015" spans="32:34" s="368" customFormat="1" ht="13.9" customHeight="1">
      <c r="AF7015" s="367"/>
      <c r="AH7015" s="367"/>
    </row>
    <row r="7016" spans="32:34" s="368" customFormat="1" ht="13.9" customHeight="1">
      <c r="AF7016" s="367"/>
      <c r="AH7016" s="367"/>
    </row>
    <row r="7017" spans="32:34" s="368" customFormat="1" ht="13.9" customHeight="1">
      <c r="AF7017" s="367"/>
      <c r="AH7017" s="367"/>
    </row>
    <row r="7018" spans="32:34" s="368" customFormat="1" ht="13.9" customHeight="1">
      <c r="AF7018" s="367"/>
      <c r="AH7018" s="367"/>
    </row>
    <row r="7019" spans="32:34" s="368" customFormat="1" ht="13.9" customHeight="1">
      <c r="AF7019" s="367"/>
      <c r="AH7019" s="367"/>
    </row>
    <row r="7020" spans="32:34" s="368" customFormat="1" ht="13.9" customHeight="1">
      <c r="AF7020" s="367"/>
      <c r="AH7020" s="367"/>
    </row>
    <row r="7021" spans="32:34" s="368" customFormat="1" ht="13.9" customHeight="1">
      <c r="AF7021" s="367"/>
      <c r="AH7021" s="367"/>
    </row>
    <row r="7022" spans="32:34" s="368" customFormat="1" ht="13.9" customHeight="1">
      <c r="AF7022" s="367"/>
      <c r="AH7022" s="367"/>
    </row>
    <row r="7023" spans="32:34" s="368" customFormat="1" ht="13.9" customHeight="1">
      <c r="AF7023" s="367"/>
      <c r="AH7023" s="367"/>
    </row>
    <row r="7024" spans="32:34" s="368" customFormat="1" ht="13.9" customHeight="1">
      <c r="AF7024" s="367"/>
      <c r="AH7024" s="367"/>
    </row>
    <row r="7025" spans="32:34" s="368" customFormat="1" ht="13.9" customHeight="1">
      <c r="AF7025" s="367"/>
      <c r="AH7025" s="367"/>
    </row>
    <row r="7026" spans="32:34" s="368" customFormat="1" ht="13.9" customHeight="1">
      <c r="AF7026" s="367"/>
      <c r="AH7026" s="367"/>
    </row>
    <row r="7027" spans="32:34" s="368" customFormat="1" ht="13.9" customHeight="1">
      <c r="AF7027" s="367"/>
      <c r="AH7027" s="367"/>
    </row>
    <row r="7028" spans="32:34" s="368" customFormat="1" ht="13.9" customHeight="1">
      <c r="AF7028" s="367"/>
      <c r="AH7028" s="367"/>
    </row>
    <row r="7029" spans="32:34" s="368" customFormat="1" ht="13.9" customHeight="1">
      <c r="AF7029" s="367"/>
      <c r="AH7029" s="367"/>
    </row>
    <row r="7030" spans="32:34" s="368" customFormat="1" ht="13.9" customHeight="1">
      <c r="AF7030" s="367"/>
      <c r="AH7030" s="367"/>
    </row>
    <row r="7031" spans="32:34" s="368" customFormat="1" ht="13.9" customHeight="1">
      <c r="AF7031" s="367"/>
      <c r="AH7031" s="367"/>
    </row>
    <row r="7032" spans="32:34" s="368" customFormat="1" ht="13.9" customHeight="1">
      <c r="AF7032" s="367"/>
      <c r="AH7032" s="367"/>
    </row>
    <row r="7033" spans="32:34" s="368" customFormat="1" ht="13.9" customHeight="1">
      <c r="AF7033" s="367"/>
      <c r="AH7033" s="367"/>
    </row>
    <row r="7034" spans="32:34" s="368" customFormat="1" ht="13.9" customHeight="1">
      <c r="AF7034" s="367"/>
      <c r="AH7034" s="367"/>
    </row>
    <row r="7035" spans="32:34" s="368" customFormat="1" ht="13.9" customHeight="1">
      <c r="AF7035" s="367"/>
      <c r="AH7035" s="367"/>
    </row>
    <row r="7036" spans="32:34" s="368" customFormat="1" ht="13.9" customHeight="1">
      <c r="AF7036" s="367"/>
      <c r="AH7036" s="367"/>
    </row>
    <row r="7037" spans="32:34" s="368" customFormat="1" ht="13.9" customHeight="1">
      <c r="AF7037" s="367"/>
      <c r="AH7037" s="367"/>
    </row>
    <row r="7038" spans="32:34" s="368" customFormat="1" ht="13.9" customHeight="1">
      <c r="AF7038" s="367"/>
      <c r="AH7038" s="367"/>
    </row>
    <row r="7039" spans="32:34" s="368" customFormat="1" ht="13.9" customHeight="1">
      <c r="AF7039" s="367"/>
      <c r="AH7039" s="367"/>
    </row>
    <row r="7040" spans="32:34" s="368" customFormat="1" ht="13.9" customHeight="1">
      <c r="AF7040" s="367"/>
      <c r="AH7040" s="367"/>
    </row>
    <row r="7041" spans="32:34" s="368" customFormat="1" ht="13.9" customHeight="1">
      <c r="AF7041" s="367"/>
      <c r="AH7041" s="367"/>
    </row>
    <row r="7042" spans="32:34" s="368" customFormat="1" ht="13.9" customHeight="1">
      <c r="AF7042" s="367"/>
      <c r="AH7042" s="367"/>
    </row>
    <row r="7043" spans="32:34" s="368" customFormat="1" ht="13.9" customHeight="1">
      <c r="AF7043" s="367"/>
      <c r="AH7043" s="367"/>
    </row>
    <row r="7044" spans="32:34" s="368" customFormat="1" ht="13.9" customHeight="1">
      <c r="AF7044" s="367"/>
      <c r="AH7044" s="367"/>
    </row>
    <row r="7045" spans="32:34" s="368" customFormat="1" ht="13.9" customHeight="1">
      <c r="AF7045" s="367"/>
      <c r="AH7045" s="367"/>
    </row>
    <row r="7046" spans="32:34" s="368" customFormat="1" ht="13.9" customHeight="1">
      <c r="AF7046" s="367"/>
      <c r="AH7046" s="367"/>
    </row>
    <row r="7047" spans="32:34" s="368" customFormat="1" ht="13.9" customHeight="1">
      <c r="AF7047" s="367"/>
      <c r="AH7047" s="367"/>
    </row>
    <row r="7048" spans="32:34" s="368" customFormat="1" ht="13.9" customHeight="1">
      <c r="AF7048" s="367"/>
      <c r="AH7048" s="367"/>
    </row>
    <row r="7049" spans="32:34" s="368" customFormat="1" ht="13.9" customHeight="1">
      <c r="AF7049" s="367"/>
      <c r="AH7049" s="367"/>
    </row>
    <row r="7050" spans="32:34" s="368" customFormat="1" ht="13.9" customHeight="1">
      <c r="AF7050" s="367"/>
      <c r="AH7050" s="367"/>
    </row>
    <row r="7051" spans="32:34" s="368" customFormat="1" ht="13.9" customHeight="1">
      <c r="AF7051" s="367"/>
      <c r="AH7051" s="367"/>
    </row>
    <row r="7052" spans="32:34" s="368" customFormat="1" ht="13.9" customHeight="1">
      <c r="AF7052" s="367"/>
      <c r="AH7052" s="367"/>
    </row>
    <row r="7053" spans="32:34" s="368" customFormat="1" ht="13.9" customHeight="1">
      <c r="AF7053" s="367"/>
      <c r="AH7053" s="367"/>
    </row>
    <row r="7054" spans="32:34" s="368" customFormat="1" ht="13.9" customHeight="1">
      <c r="AF7054" s="367"/>
      <c r="AH7054" s="367"/>
    </row>
    <row r="7055" spans="32:34" s="368" customFormat="1" ht="13.9" customHeight="1">
      <c r="AF7055" s="367"/>
      <c r="AH7055" s="367"/>
    </row>
    <row r="7056" spans="32:34" s="368" customFormat="1" ht="13.9" customHeight="1">
      <c r="AF7056" s="367"/>
      <c r="AH7056" s="367"/>
    </row>
    <row r="7057" spans="32:34" s="368" customFormat="1" ht="13.9" customHeight="1">
      <c r="AF7057" s="367"/>
      <c r="AH7057" s="367"/>
    </row>
    <row r="7058" spans="32:34" s="368" customFormat="1" ht="13.9" customHeight="1">
      <c r="AF7058" s="367"/>
      <c r="AH7058" s="367"/>
    </row>
    <row r="7059" spans="32:34" s="368" customFormat="1" ht="13.9" customHeight="1">
      <c r="AF7059" s="367"/>
      <c r="AH7059" s="367"/>
    </row>
    <row r="7060" spans="32:34" s="368" customFormat="1" ht="13.9" customHeight="1">
      <c r="AF7060" s="367"/>
      <c r="AH7060" s="367"/>
    </row>
    <row r="7061" spans="32:34" s="368" customFormat="1" ht="13.9" customHeight="1">
      <c r="AF7061" s="367"/>
      <c r="AH7061" s="367"/>
    </row>
    <row r="7062" spans="32:34" s="368" customFormat="1" ht="13.9" customHeight="1">
      <c r="AF7062" s="367"/>
      <c r="AH7062" s="367"/>
    </row>
    <row r="7063" spans="32:34" s="368" customFormat="1" ht="13.9" customHeight="1">
      <c r="AF7063" s="367"/>
      <c r="AH7063" s="367"/>
    </row>
    <row r="7064" spans="32:34" s="368" customFormat="1" ht="13.9" customHeight="1">
      <c r="AF7064" s="367"/>
      <c r="AH7064" s="367"/>
    </row>
    <row r="7065" spans="32:34" s="368" customFormat="1" ht="13.9" customHeight="1">
      <c r="AF7065" s="367"/>
      <c r="AH7065" s="367"/>
    </row>
    <row r="7066" spans="32:34" s="368" customFormat="1" ht="13.9" customHeight="1">
      <c r="AF7066" s="367"/>
      <c r="AH7066" s="367"/>
    </row>
    <row r="7067" spans="32:34" s="368" customFormat="1" ht="13.9" customHeight="1">
      <c r="AF7067" s="367"/>
      <c r="AH7067" s="367"/>
    </row>
    <row r="7068" spans="32:34" s="368" customFormat="1" ht="13.9" customHeight="1">
      <c r="AF7068" s="367"/>
      <c r="AH7068" s="367"/>
    </row>
    <row r="7069" spans="32:34" s="368" customFormat="1" ht="13.9" customHeight="1">
      <c r="AF7069" s="367"/>
      <c r="AH7069" s="367"/>
    </row>
    <row r="7070" spans="32:34" s="368" customFormat="1" ht="13.9" customHeight="1">
      <c r="AF7070" s="367"/>
      <c r="AH7070" s="367"/>
    </row>
    <row r="7071" spans="32:34" s="368" customFormat="1" ht="13.9" customHeight="1">
      <c r="AF7071" s="367"/>
      <c r="AH7071" s="367"/>
    </row>
    <row r="7072" spans="32:34" s="368" customFormat="1" ht="13.9" customHeight="1">
      <c r="AF7072" s="367"/>
      <c r="AH7072" s="367"/>
    </row>
    <row r="7073" spans="32:34" s="368" customFormat="1" ht="13.9" customHeight="1">
      <c r="AF7073" s="367"/>
      <c r="AH7073" s="367"/>
    </row>
    <row r="7074" spans="32:34" s="368" customFormat="1" ht="13.9" customHeight="1">
      <c r="AF7074" s="367"/>
      <c r="AH7074" s="367"/>
    </row>
    <row r="7075" spans="32:34" s="368" customFormat="1" ht="13.9" customHeight="1">
      <c r="AF7075" s="367"/>
      <c r="AH7075" s="367"/>
    </row>
    <row r="7076" spans="32:34" s="368" customFormat="1" ht="13.9" customHeight="1">
      <c r="AF7076" s="367"/>
      <c r="AH7076" s="367"/>
    </row>
    <row r="7077" spans="32:34" s="368" customFormat="1" ht="13.9" customHeight="1">
      <c r="AF7077" s="367"/>
      <c r="AH7077" s="367"/>
    </row>
    <row r="7078" spans="32:34" s="368" customFormat="1" ht="13.9" customHeight="1">
      <c r="AF7078" s="367"/>
      <c r="AH7078" s="367"/>
    </row>
    <row r="7079" spans="32:34" s="368" customFormat="1" ht="13.9" customHeight="1">
      <c r="AF7079" s="367"/>
      <c r="AH7079" s="367"/>
    </row>
    <row r="7080" spans="32:34" s="368" customFormat="1" ht="13.9" customHeight="1">
      <c r="AF7080" s="367"/>
      <c r="AH7080" s="367"/>
    </row>
    <row r="7081" spans="32:34" s="368" customFormat="1" ht="13.9" customHeight="1">
      <c r="AF7081" s="367"/>
      <c r="AH7081" s="367"/>
    </row>
    <row r="7082" spans="32:34" s="368" customFormat="1" ht="13.9" customHeight="1">
      <c r="AF7082" s="367"/>
      <c r="AH7082" s="367"/>
    </row>
    <row r="7083" spans="32:34" s="368" customFormat="1" ht="13.9" customHeight="1">
      <c r="AF7083" s="367"/>
      <c r="AH7083" s="367"/>
    </row>
    <row r="7084" spans="32:34" s="368" customFormat="1" ht="13.9" customHeight="1">
      <c r="AF7084" s="367"/>
      <c r="AH7084" s="367"/>
    </row>
    <row r="7085" spans="32:34" s="368" customFormat="1" ht="13.9" customHeight="1">
      <c r="AF7085" s="367"/>
      <c r="AH7085" s="367"/>
    </row>
    <row r="7086" spans="32:34" s="368" customFormat="1" ht="13.9" customHeight="1">
      <c r="AF7086" s="367"/>
      <c r="AH7086" s="367"/>
    </row>
    <row r="7087" spans="32:34" s="368" customFormat="1" ht="13.9" customHeight="1">
      <c r="AF7087" s="367"/>
      <c r="AH7087" s="367"/>
    </row>
    <row r="7088" spans="32:34" s="368" customFormat="1" ht="13.9" customHeight="1">
      <c r="AF7088" s="367"/>
      <c r="AH7088" s="367"/>
    </row>
    <row r="7089" spans="32:34" s="368" customFormat="1" ht="13.9" customHeight="1">
      <c r="AF7089" s="367"/>
      <c r="AH7089" s="367"/>
    </row>
    <row r="7090" spans="32:34" s="368" customFormat="1" ht="13.9" customHeight="1">
      <c r="AF7090" s="367"/>
      <c r="AH7090" s="367"/>
    </row>
    <row r="7091" spans="32:34" s="368" customFormat="1" ht="13.9" customHeight="1">
      <c r="AF7091" s="367"/>
      <c r="AH7091" s="367"/>
    </row>
    <row r="7092" spans="32:34" s="368" customFormat="1" ht="13.9" customHeight="1">
      <c r="AF7092" s="367"/>
      <c r="AH7092" s="367"/>
    </row>
    <row r="7093" spans="32:34" s="368" customFormat="1" ht="13.9" customHeight="1">
      <c r="AF7093" s="367"/>
      <c r="AH7093" s="367"/>
    </row>
    <row r="7094" spans="32:34" s="368" customFormat="1" ht="13.9" customHeight="1">
      <c r="AF7094" s="367"/>
      <c r="AH7094" s="367"/>
    </row>
    <row r="7095" spans="32:34" s="368" customFormat="1" ht="13.9" customHeight="1">
      <c r="AF7095" s="367"/>
      <c r="AH7095" s="367"/>
    </row>
    <row r="7096" spans="32:34" s="368" customFormat="1" ht="13.9" customHeight="1">
      <c r="AF7096" s="367"/>
      <c r="AH7096" s="367"/>
    </row>
    <row r="7097" spans="32:34" s="368" customFormat="1" ht="13.9" customHeight="1">
      <c r="AF7097" s="367"/>
      <c r="AH7097" s="367"/>
    </row>
    <row r="7098" spans="32:34" s="368" customFormat="1" ht="13.9" customHeight="1">
      <c r="AF7098" s="367"/>
      <c r="AH7098" s="367"/>
    </row>
    <row r="7099" spans="32:34" s="368" customFormat="1" ht="13.9" customHeight="1">
      <c r="AF7099" s="367"/>
      <c r="AH7099" s="367"/>
    </row>
    <row r="7100" spans="32:34" s="368" customFormat="1" ht="13.9" customHeight="1">
      <c r="AF7100" s="367"/>
      <c r="AH7100" s="367"/>
    </row>
    <row r="7101" spans="32:34" s="368" customFormat="1" ht="13.9" customHeight="1">
      <c r="AF7101" s="367"/>
      <c r="AH7101" s="367"/>
    </row>
    <row r="7102" spans="32:34" s="368" customFormat="1" ht="13.9" customHeight="1">
      <c r="AF7102" s="367"/>
      <c r="AH7102" s="367"/>
    </row>
    <row r="7103" spans="32:34" s="368" customFormat="1" ht="13.9" customHeight="1">
      <c r="AF7103" s="367"/>
      <c r="AH7103" s="367"/>
    </row>
    <row r="7104" spans="32:34" s="368" customFormat="1" ht="13.9" customHeight="1">
      <c r="AF7104" s="367"/>
      <c r="AH7104" s="367"/>
    </row>
    <row r="7105" spans="32:34" s="368" customFormat="1" ht="13.9" customHeight="1">
      <c r="AF7105" s="367"/>
      <c r="AH7105" s="367"/>
    </row>
    <row r="7106" spans="32:34" s="368" customFormat="1" ht="13.9" customHeight="1">
      <c r="AF7106" s="367"/>
      <c r="AH7106" s="367"/>
    </row>
    <row r="7107" spans="32:34" s="368" customFormat="1" ht="13.9" customHeight="1">
      <c r="AF7107" s="367"/>
      <c r="AH7107" s="367"/>
    </row>
    <row r="7108" spans="32:34" s="368" customFormat="1" ht="13.9" customHeight="1">
      <c r="AF7108" s="367"/>
      <c r="AH7108" s="367"/>
    </row>
    <row r="7109" spans="32:34" s="368" customFormat="1" ht="13.9" customHeight="1">
      <c r="AF7109" s="367"/>
      <c r="AH7109" s="367"/>
    </row>
    <row r="7110" spans="32:34" s="368" customFormat="1" ht="13.9" customHeight="1">
      <c r="AF7110" s="367"/>
      <c r="AH7110" s="367"/>
    </row>
    <row r="7111" spans="32:34" s="368" customFormat="1" ht="13.9" customHeight="1">
      <c r="AF7111" s="367"/>
      <c r="AH7111" s="367"/>
    </row>
    <row r="7112" spans="32:34" s="368" customFormat="1" ht="13.9" customHeight="1">
      <c r="AF7112" s="367"/>
      <c r="AH7112" s="367"/>
    </row>
    <row r="7113" spans="32:34" s="368" customFormat="1" ht="13.9" customHeight="1">
      <c r="AF7113" s="367"/>
      <c r="AH7113" s="367"/>
    </row>
    <row r="7114" spans="32:34" s="368" customFormat="1" ht="13.9" customHeight="1">
      <c r="AF7114" s="367"/>
      <c r="AH7114" s="367"/>
    </row>
    <row r="7115" spans="32:34" s="368" customFormat="1" ht="13.9" customHeight="1">
      <c r="AF7115" s="367"/>
      <c r="AH7115" s="367"/>
    </row>
    <row r="7116" spans="32:34" s="368" customFormat="1" ht="13.9" customHeight="1">
      <c r="AF7116" s="367"/>
      <c r="AH7116" s="367"/>
    </row>
    <row r="7117" spans="32:34" s="368" customFormat="1" ht="13.9" customHeight="1">
      <c r="AF7117" s="367"/>
      <c r="AH7117" s="367"/>
    </row>
    <row r="7118" spans="32:34" s="368" customFormat="1" ht="13.9" customHeight="1">
      <c r="AF7118" s="367"/>
      <c r="AH7118" s="367"/>
    </row>
    <row r="7119" spans="32:34" s="368" customFormat="1" ht="13.9" customHeight="1">
      <c r="AF7119" s="367"/>
      <c r="AH7119" s="367"/>
    </row>
    <row r="7120" spans="32:34" s="368" customFormat="1" ht="13.9" customHeight="1">
      <c r="AF7120" s="367"/>
      <c r="AH7120" s="367"/>
    </row>
    <row r="7121" spans="32:34" s="368" customFormat="1" ht="13.9" customHeight="1">
      <c r="AF7121" s="367"/>
      <c r="AH7121" s="367"/>
    </row>
    <row r="7122" spans="32:34" s="368" customFormat="1" ht="13.9" customHeight="1">
      <c r="AF7122" s="367"/>
      <c r="AH7122" s="367"/>
    </row>
    <row r="7123" spans="32:34" s="368" customFormat="1" ht="13.9" customHeight="1">
      <c r="AF7123" s="367"/>
      <c r="AH7123" s="367"/>
    </row>
    <row r="7124" spans="32:34" s="368" customFormat="1" ht="13.9" customHeight="1">
      <c r="AF7124" s="367"/>
      <c r="AH7124" s="367"/>
    </row>
    <row r="7125" spans="32:34" s="368" customFormat="1" ht="13.9" customHeight="1">
      <c r="AF7125" s="367"/>
      <c r="AH7125" s="367"/>
    </row>
    <row r="7126" spans="32:34" s="368" customFormat="1" ht="13.9" customHeight="1">
      <c r="AF7126" s="367"/>
      <c r="AH7126" s="367"/>
    </row>
    <row r="7127" spans="32:34" s="368" customFormat="1" ht="13.9" customHeight="1">
      <c r="AF7127" s="367"/>
      <c r="AH7127" s="367"/>
    </row>
    <row r="7128" spans="32:34" s="368" customFormat="1" ht="13.9" customHeight="1">
      <c r="AF7128" s="367"/>
      <c r="AH7128" s="367"/>
    </row>
    <row r="7129" spans="32:34" s="368" customFormat="1" ht="13.9" customHeight="1">
      <c r="AF7129" s="367"/>
      <c r="AH7129" s="367"/>
    </row>
    <row r="7130" spans="32:34" s="368" customFormat="1" ht="13.9" customHeight="1">
      <c r="AF7130" s="367"/>
      <c r="AH7130" s="367"/>
    </row>
    <row r="7131" spans="32:34" s="368" customFormat="1" ht="13.9" customHeight="1">
      <c r="AF7131" s="367"/>
      <c r="AH7131" s="367"/>
    </row>
    <row r="7132" spans="32:34" s="368" customFormat="1" ht="13.9" customHeight="1">
      <c r="AF7132" s="367"/>
      <c r="AH7132" s="367"/>
    </row>
    <row r="7133" spans="32:34" s="368" customFormat="1" ht="13.9" customHeight="1">
      <c r="AF7133" s="367"/>
      <c r="AH7133" s="367"/>
    </row>
    <row r="7134" spans="32:34" s="368" customFormat="1" ht="13.9" customHeight="1">
      <c r="AF7134" s="367"/>
      <c r="AH7134" s="367"/>
    </row>
    <row r="7135" spans="32:34" s="368" customFormat="1" ht="13.9" customHeight="1">
      <c r="AF7135" s="367"/>
      <c r="AH7135" s="367"/>
    </row>
    <row r="7136" spans="32:34" s="368" customFormat="1" ht="13.9" customHeight="1">
      <c r="AF7136" s="367"/>
      <c r="AH7136" s="367"/>
    </row>
    <row r="7137" spans="32:34" s="368" customFormat="1" ht="13.9" customHeight="1">
      <c r="AF7137" s="367"/>
      <c r="AH7137" s="367"/>
    </row>
    <row r="7138" spans="32:34" s="368" customFormat="1" ht="13.9" customHeight="1">
      <c r="AF7138" s="367"/>
      <c r="AH7138" s="367"/>
    </row>
    <row r="7139" spans="32:34" s="368" customFormat="1" ht="13.9" customHeight="1">
      <c r="AF7139" s="367"/>
      <c r="AH7139" s="367"/>
    </row>
    <row r="7140" spans="32:34" s="368" customFormat="1" ht="13.9" customHeight="1">
      <c r="AF7140" s="367"/>
      <c r="AH7140" s="367"/>
    </row>
    <row r="7141" spans="32:34" s="368" customFormat="1" ht="13.9" customHeight="1">
      <c r="AF7141" s="367"/>
      <c r="AH7141" s="367"/>
    </row>
    <row r="7142" spans="32:34" s="368" customFormat="1" ht="13.9" customHeight="1">
      <c r="AF7142" s="367"/>
      <c r="AH7142" s="367"/>
    </row>
    <row r="7143" spans="32:34" s="368" customFormat="1" ht="13.9" customHeight="1">
      <c r="AF7143" s="367"/>
      <c r="AH7143" s="367"/>
    </row>
    <row r="7144" spans="32:34" s="368" customFormat="1" ht="13.9" customHeight="1">
      <c r="AF7144" s="367"/>
      <c r="AH7144" s="367"/>
    </row>
    <row r="7145" spans="32:34" s="368" customFormat="1" ht="13.9" customHeight="1">
      <c r="AF7145" s="367"/>
      <c r="AH7145" s="367"/>
    </row>
    <row r="7146" spans="32:34" s="368" customFormat="1" ht="13.9" customHeight="1">
      <c r="AF7146" s="367"/>
      <c r="AH7146" s="367"/>
    </row>
    <row r="7147" spans="32:34" s="368" customFormat="1" ht="13.9" customHeight="1">
      <c r="AF7147" s="367"/>
      <c r="AH7147" s="367"/>
    </row>
    <row r="7148" spans="32:34" s="368" customFormat="1" ht="13.9" customHeight="1">
      <c r="AF7148" s="367"/>
      <c r="AH7148" s="367"/>
    </row>
    <row r="7149" spans="32:34" s="368" customFormat="1" ht="13.9" customHeight="1">
      <c r="AF7149" s="367"/>
      <c r="AH7149" s="367"/>
    </row>
    <row r="7150" spans="32:34" s="368" customFormat="1" ht="13.9" customHeight="1">
      <c r="AF7150" s="367"/>
      <c r="AH7150" s="367"/>
    </row>
    <row r="7151" spans="32:34" s="368" customFormat="1" ht="13.9" customHeight="1">
      <c r="AF7151" s="367"/>
      <c r="AH7151" s="367"/>
    </row>
    <row r="7152" spans="32:34" s="368" customFormat="1" ht="13.9" customHeight="1">
      <c r="AF7152" s="367"/>
      <c r="AH7152" s="367"/>
    </row>
    <row r="7153" spans="32:34" s="368" customFormat="1" ht="13.9" customHeight="1">
      <c r="AF7153" s="367"/>
      <c r="AH7153" s="367"/>
    </row>
    <row r="7154" spans="32:34" s="368" customFormat="1" ht="13.9" customHeight="1">
      <c r="AF7154" s="367"/>
      <c r="AH7154" s="367"/>
    </row>
    <row r="7155" spans="32:34" s="368" customFormat="1" ht="13.9" customHeight="1">
      <c r="AF7155" s="367"/>
      <c r="AH7155" s="367"/>
    </row>
    <row r="7156" spans="32:34" s="368" customFormat="1" ht="13.9" customHeight="1">
      <c r="AF7156" s="367"/>
      <c r="AH7156" s="367"/>
    </row>
    <row r="7157" spans="32:34" s="368" customFormat="1" ht="13.9" customHeight="1">
      <c r="AF7157" s="367"/>
      <c r="AH7157" s="367"/>
    </row>
    <row r="7158" spans="32:34" s="368" customFormat="1" ht="13.9" customHeight="1">
      <c r="AF7158" s="367"/>
      <c r="AH7158" s="367"/>
    </row>
    <row r="7159" spans="32:34" s="368" customFormat="1" ht="13.9" customHeight="1">
      <c r="AF7159" s="367"/>
      <c r="AH7159" s="367"/>
    </row>
    <row r="7160" spans="32:34" s="368" customFormat="1" ht="13.9" customHeight="1">
      <c r="AF7160" s="367"/>
      <c r="AH7160" s="367"/>
    </row>
    <row r="7161" spans="32:34" s="368" customFormat="1" ht="13.9" customHeight="1">
      <c r="AF7161" s="367"/>
      <c r="AH7161" s="367"/>
    </row>
    <row r="7162" spans="32:34" s="368" customFormat="1" ht="13.9" customHeight="1">
      <c r="AF7162" s="367"/>
      <c r="AH7162" s="367"/>
    </row>
    <row r="7163" spans="32:34" s="368" customFormat="1" ht="13.9" customHeight="1">
      <c r="AF7163" s="367"/>
      <c r="AH7163" s="367"/>
    </row>
    <row r="7164" spans="32:34" s="368" customFormat="1" ht="13.9" customHeight="1">
      <c r="AF7164" s="367"/>
      <c r="AH7164" s="367"/>
    </row>
    <row r="7165" spans="32:34" s="368" customFormat="1" ht="13.9" customHeight="1">
      <c r="AF7165" s="367"/>
      <c r="AH7165" s="367"/>
    </row>
    <row r="7166" spans="32:34" s="368" customFormat="1" ht="13.9" customHeight="1">
      <c r="AF7166" s="367"/>
      <c r="AH7166" s="367"/>
    </row>
    <row r="7167" spans="32:34" s="368" customFormat="1" ht="13.9" customHeight="1">
      <c r="AF7167" s="367"/>
      <c r="AH7167" s="367"/>
    </row>
    <row r="7168" spans="32:34" s="368" customFormat="1" ht="13.9" customHeight="1">
      <c r="AF7168" s="367"/>
      <c r="AH7168" s="367"/>
    </row>
    <row r="7169" spans="32:34" s="368" customFormat="1" ht="13.9" customHeight="1">
      <c r="AF7169" s="367"/>
      <c r="AH7169" s="367"/>
    </row>
    <row r="7170" spans="32:34" s="368" customFormat="1" ht="13.9" customHeight="1">
      <c r="AF7170" s="367"/>
      <c r="AH7170" s="367"/>
    </row>
    <row r="7171" spans="32:34" s="368" customFormat="1" ht="13.9" customHeight="1">
      <c r="AF7171" s="367"/>
      <c r="AH7171" s="367"/>
    </row>
    <row r="7172" spans="32:34" s="368" customFormat="1" ht="13.9" customHeight="1">
      <c r="AF7172" s="367"/>
      <c r="AH7172" s="367"/>
    </row>
    <row r="7173" spans="32:34" s="368" customFormat="1" ht="13.9" customHeight="1">
      <c r="AF7173" s="367"/>
      <c r="AH7173" s="367"/>
    </row>
    <row r="7174" spans="32:34" s="368" customFormat="1" ht="13.9" customHeight="1">
      <c r="AF7174" s="367"/>
      <c r="AH7174" s="367"/>
    </row>
    <row r="7175" spans="32:34" s="368" customFormat="1" ht="13.9" customHeight="1">
      <c r="AF7175" s="367"/>
      <c r="AH7175" s="367"/>
    </row>
    <row r="7176" spans="32:34" s="368" customFormat="1" ht="13.9" customHeight="1">
      <c r="AF7176" s="367"/>
      <c r="AH7176" s="367"/>
    </row>
    <row r="7177" spans="32:34" s="368" customFormat="1" ht="13.9" customHeight="1">
      <c r="AF7177" s="367"/>
      <c r="AH7177" s="367"/>
    </row>
    <row r="7178" spans="32:34" s="368" customFormat="1" ht="13.9" customHeight="1">
      <c r="AF7178" s="367"/>
      <c r="AH7178" s="367"/>
    </row>
    <row r="7179" spans="32:34" s="368" customFormat="1" ht="13.9" customHeight="1">
      <c r="AF7179" s="367"/>
      <c r="AH7179" s="367"/>
    </row>
    <row r="7180" spans="32:34" s="368" customFormat="1" ht="13.9" customHeight="1">
      <c r="AF7180" s="367"/>
      <c r="AH7180" s="367"/>
    </row>
    <row r="7181" spans="32:34" s="368" customFormat="1" ht="13.9" customHeight="1">
      <c r="AF7181" s="367"/>
      <c r="AH7181" s="367"/>
    </row>
    <row r="7182" spans="32:34" s="368" customFormat="1" ht="13.9" customHeight="1">
      <c r="AF7182" s="367"/>
      <c r="AH7182" s="367"/>
    </row>
    <row r="7183" spans="32:34" s="368" customFormat="1" ht="13.9" customHeight="1">
      <c r="AF7183" s="367"/>
      <c r="AH7183" s="367"/>
    </row>
    <row r="7184" spans="32:34" s="368" customFormat="1" ht="13.9" customHeight="1">
      <c r="AF7184" s="367"/>
      <c r="AH7184" s="367"/>
    </row>
    <row r="7185" spans="32:34" s="368" customFormat="1" ht="13.9" customHeight="1">
      <c r="AF7185" s="367"/>
      <c r="AH7185" s="367"/>
    </row>
    <row r="7186" spans="32:34" s="368" customFormat="1" ht="13.9" customHeight="1">
      <c r="AF7186" s="367"/>
      <c r="AH7186" s="367"/>
    </row>
    <row r="7187" spans="32:34" s="368" customFormat="1" ht="13.9" customHeight="1">
      <c r="AF7187" s="367"/>
      <c r="AH7187" s="367"/>
    </row>
    <row r="7188" spans="32:34" s="368" customFormat="1" ht="13.9" customHeight="1">
      <c r="AF7188" s="367"/>
      <c r="AH7188" s="367"/>
    </row>
    <row r="7189" spans="32:34" s="368" customFormat="1" ht="13.9" customHeight="1">
      <c r="AF7189" s="367"/>
      <c r="AH7189" s="367"/>
    </row>
    <row r="7190" spans="32:34" s="368" customFormat="1" ht="13.9" customHeight="1">
      <c r="AF7190" s="367"/>
      <c r="AH7190" s="367"/>
    </row>
    <row r="7191" spans="32:34" s="368" customFormat="1" ht="13.9" customHeight="1">
      <c r="AF7191" s="367"/>
      <c r="AH7191" s="367"/>
    </row>
    <row r="7192" spans="32:34" s="368" customFormat="1" ht="13.9" customHeight="1">
      <c r="AF7192" s="367"/>
      <c r="AH7192" s="367"/>
    </row>
    <row r="7193" spans="32:34" s="368" customFormat="1" ht="13.9" customHeight="1">
      <c r="AF7193" s="367"/>
      <c r="AH7193" s="367"/>
    </row>
    <row r="7194" spans="32:34" s="368" customFormat="1" ht="13.9" customHeight="1">
      <c r="AF7194" s="367"/>
      <c r="AH7194" s="367"/>
    </row>
    <row r="7195" spans="32:34" s="368" customFormat="1" ht="13.9" customHeight="1">
      <c r="AF7195" s="367"/>
      <c r="AH7195" s="367"/>
    </row>
    <row r="7196" spans="32:34" s="368" customFormat="1" ht="13.9" customHeight="1">
      <c r="AF7196" s="367"/>
      <c r="AH7196" s="367"/>
    </row>
    <row r="7197" spans="32:34" s="368" customFormat="1" ht="13.9" customHeight="1">
      <c r="AF7197" s="367"/>
      <c r="AH7197" s="367"/>
    </row>
    <row r="7198" spans="32:34" s="368" customFormat="1" ht="13.9" customHeight="1">
      <c r="AF7198" s="367"/>
      <c r="AH7198" s="367"/>
    </row>
    <row r="7199" spans="32:34" s="368" customFormat="1" ht="13.9" customHeight="1">
      <c r="AF7199" s="367"/>
      <c r="AH7199" s="367"/>
    </row>
    <row r="7200" spans="32:34" s="368" customFormat="1" ht="13.9" customHeight="1">
      <c r="AF7200" s="367"/>
      <c r="AH7200" s="367"/>
    </row>
    <row r="7201" spans="32:34" s="368" customFormat="1" ht="13.9" customHeight="1">
      <c r="AF7201" s="367"/>
      <c r="AH7201" s="367"/>
    </row>
    <row r="7202" spans="32:34" s="368" customFormat="1" ht="13.9" customHeight="1">
      <c r="AF7202" s="367"/>
      <c r="AH7202" s="367"/>
    </row>
    <row r="7203" spans="32:34" s="368" customFormat="1" ht="13.9" customHeight="1">
      <c r="AF7203" s="367"/>
      <c r="AH7203" s="367"/>
    </row>
    <row r="7204" spans="32:34" s="368" customFormat="1" ht="13.9" customHeight="1">
      <c r="AF7204" s="367"/>
      <c r="AH7204" s="367"/>
    </row>
    <row r="7205" spans="32:34" s="368" customFormat="1" ht="13.9" customHeight="1">
      <c r="AF7205" s="367"/>
      <c r="AH7205" s="367"/>
    </row>
    <row r="7206" spans="32:34" s="368" customFormat="1" ht="13.9" customHeight="1">
      <c r="AF7206" s="367"/>
      <c r="AH7206" s="367"/>
    </row>
    <row r="7207" spans="32:34" s="368" customFormat="1" ht="13.9" customHeight="1">
      <c r="AF7207" s="367"/>
      <c r="AH7207" s="367"/>
    </row>
    <row r="7208" spans="32:34" s="368" customFormat="1" ht="13.9" customHeight="1">
      <c r="AF7208" s="367"/>
      <c r="AH7208" s="367"/>
    </row>
    <row r="7209" spans="32:34" s="368" customFormat="1" ht="13.9" customHeight="1">
      <c r="AF7209" s="367"/>
      <c r="AH7209" s="367"/>
    </row>
    <row r="7210" spans="32:34" s="368" customFormat="1" ht="13.9" customHeight="1">
      <c r="AF7210" s="367"/>
      <c r="AH7210" s="367"/>
    </row>
    <row r="7211" spans="32:34" s="368" customFormat="1" ht="13.9" customHeight="1">
      <c r="AF7211" s="367"/>
      <c r="AH7211" s="367"/>
    </row>
    <row r="7212" spans="32:34" s="368" customFormat="1" ht="13.9" customHeight="1">
      <c r="AF7212" s="367"/>
      <c r="AH7212" s="367"/>
    </row>
    <row r="7213" spans="32:34" s="368" customFormat="1" ht="13.9" customHeight="1">
      <c r="AF7213" s="367"/>
      <c r="AH7213" s="367"/>
    </row>
    <row r="7214" spans="32:34" s="368" customFormat="1" ht="13.9" customHeight="1">
      <c r="AF7214" s="367"/>
      <c r="AH7214" s="367"/>
    </row>
    <row r="7215" spans="32:34" s="368" customFormat="1" ht="13.9" customHeight="1">
      <c r="AF7215" s="367"/>
      <c r="AH7215" s="367"/>
    </row>
    <row r="7216" spans="32:34" s="368" customFormat="1" ht="13.9" customHeight="1">
      <c r="AF7216" s="367"/>
      <c r="AH7216" s="367"/>
    </row>
    <row r="7217" spans="32:34" s="368" customFormat="1" ht="13.9" customHeight="1">
      <c r="AF7217" s="367"/>
      <c r="AH7217" s="367"/>
    </row>
    <row r="7218" spans="32:34" s="368" customFormat="1" ht="13.9" customHeight="1">
      <c r="AF7218" s="367"/>
      <c r="AH7218" s="367"/>
    </row>
    <row r="7219" spans="32:34" s="368" customFormat="1" ht="13.9" customHeight="1">
      <c r="AF7219" s="367"/>
      <c r="AH7219" s="367"/>
    </row>
    <row r="7220" spans="32:34" s="368" customFormat="1" ht="13.9" customHeight="1">
      <c r="AF7220" s="367"/>
      <c r="AH7220" s="367"/>
    </row>
    <row r="7221" spans="32:34" s="368" customFormat="1" ht="13.9" customHeight="1">
      <c r="AF7221" s="367"/>
      <c r="AH7221" s="367"/>
    </row>
    <row r="7222" spans="32:34" s="368" customFormat="1" ht="13.9" customHeight="1">
      <c r="AF7222" s="367"/>
      <c r="AH7222" s="367"/>
    </row>
    <row r="7223" spans="32:34" s="368" customFormat="1" ht="13.9" customHeight="1">
      <c r="AF7223" s="367"/>
      <c r="AH7223" s="367"/>
    </row>
    <row r="7224" spans="32:34" s="368" customFormat="1" ht="13.9" customHeight="1">
      <c r="AF7224" s="367"/>
      <c r="AH7224" s="367"/>
    </row>
    <row r="7225" spans="32:34" s="368" customFormat="1" ht="13.9" customHeight="1">
      <c r="AF7225" s="367"/>
      <c r="AH7225" s="367"/>
    </row>
    <row r="7226" spans="32:34" s="368" customFormat="1" ht="13.9" customHeight="1">
      <c r="AF7226" s="367"/>
      <c r="AH7226" s="367"/>
    </row>
    <row r="7227" spans="32:34" s="368" customFormat="1" ht="13.9" customHeight="1">
      <c r="AF7227" s="367"/>
      <c r="AH7227" s="367"/>
    </row>
    <row r="7228" spans="32:34" s="368" customFormat="1" ht="13.9" customHeight="1">
      <c r="AF7228" s="367"/>
      <c r="AH7228" s="367"/>
    </row>
    <row r="7229" spans="32:34" s="368" customFormat="1" ht="13.9" customHeight="1">
      <c r="AF7229" s="367"/>
      <c r="AH7229" s="367"/>
    </row>
    <row r="7230" spans="32:34" s="368" customFormat="1" ht="13.9" customHeight="1">
      <c r="AF7230" s="367"/>
      <c r="AH7230" s="367"/>
    </row>
    <row r="7231" spans="32:34" s="368" customFormat="1" ht="13.9" customHeight="1">
      <c r="AF7231" s="367"/>
      <c r="AH7231" s="367"/>
    </row>
    <row r="7232" spans="32:34" s="368" customFormat="1" ht="13.9" customHeight="1">
      <c r="AF7232" s="367"/>
      <c r="AH7232" s="367"/>
    </row>
    <row r="7233" spans="32:34" s="368" customFormat="1" ht="13.9" customHeight="1">
      <c r="AF7233" s="367"/>
      <c r="AH7233" s="367"/>
    </row>
    <row r="7234" spans="32:34" s="368" customFormat="1" ht="13.9" customHeight="1">
      <c r="AF7234" s="367"/>
      <c r="AH7234" s="367"/>
    </row>
    <row r="7235" spans="32:34" s="368" customFormat="1" ht="13.9" customHeight="1">
      <c r="AF7235" s="367"/>
      <c r="AH7235" s="367"/>
    </row>
    <row r="7236" spans="32:34" s="368" customFormat="1" ht="13.9" customHeight="1">
      <c r="AF7236" s="367"/>
      <c r="AH7236" s="367"/>
    </row>
    <row r="7237" spans="32:34" s="368" customFormat="1" ht="13.9" customHeight="1">
      <c r="AF7237" s="367"/>
      <c r="AH7237" s="367"/>
    </row>
    <row r="7238" spans="32:34" s="368" customFormat="1" ht="13.9" customHeight="1">
      <c r="AF7238" s="367"/>
      <c r="AH7238" s="367"/>
    </row>
    <row r="7239" spans="32:34" s="368" customFormat="1" ht="13.9" customHeight="1">
      <c r="AF7239" s="367"/>
      <c r="AH7239" s="367"/>
    </row>
    <row r="7240" spans="32:34" s="368" customFormat="1" ht="13.9" customHeight="1">
      <c r="AF7240" s="367"/>
      <c r="AH7240" s="367"/>
    </row>
    <row r="7241" spans="32:34" s="368" customFormat="1" ht="13.9" customHeight="1">
      <c r="AF7241" s="367"/>
      <c r="AH7241" s="367"/>
    </row>
    <row r="7242" spans="32:34" s="368" customFormat="1" ht="13.9" customHeight="1">
      <c r="AF7242" s="367"/>
      <c r="AH7242" s="367"/>
    </row>
    <row r="7243" spans="32:34" s="368" customFormat="1" ht="13.9" customHeight="1">
      <c r="AF7243" s="367"/>
      <c r="AH7243" s="367"/>
    </row>
    <row r="7244" spans="32:34" s="368" customFormat="1" ht="13.9" customHeight="1">
      <c r="AF7244" s="367"/>
      <c r="AH7244" s="367"/>
    </row>
    <row r="7245" spans="32:34" s="368" customFormat="1" ht="13.9" customHeight="1">
      <c r="AF7245" s="367"/>
      <c r="AH7245" s="367"/>
    </row>
    <row r="7246" spans="32:34" s="368" customFormat="1" ht="13.9" customHeight="1">
      <c r="AF7246" s="367"/>
      <c r="AH7246" s="367"/>
    </row>
    <row r="7247" spans="32:34" s="368" customFormat="1" ht="13.9" customHeight="1">
      <c r="AF7247" s="367"/>
      <c r="AH7247" s="367"/>
    </row>
    <row r="7248" spans="32:34" s="368" customFormat="1" ht="13.9" customHeight="1">
      <c r="AF7248" s="367"/>
      <c r="AH7248" s="367"/>
    </row>
    <row r="7249" spans="32:34" s="368" customFormat="1" ht="13.9" customHeight="1">
      <c r="AF7249" s="367"/>
      <c r="AH7249" s="367"/>
    </row>
    <row r="7250" spans="32:34" s="368" customFormat="1" ht="13.9" customHeight="1">
      <c r="AF7250" s="367"/>
      <c r="AH7250" s="367"/>
    </row>
    <row r="7251" spans="32:34" s="368" customFormat="1" ht="13.9" customHeight="1">
      <c r="AF7251" s="367"/>
      <c r="AH7251" s="367"/>
    </row>
    <row r="7252" spans="32:34" s="368" customFormat="1" ht="13.9" customHeight="1">
      <c r="AF7252" s="367"/>
      <c r="AH7252" s="367"/>
    </row>
    <row r="7253" spans="32:34" s="368" customFormat="1" ht="13.9" customHeight="1">
      <c r="AF7253" s="367"/>
      <c r="AH7253" s="367"/>
    </row>
    <row r="7254" spans="32:34" s="368" customFormat="1" ht="13.9" customHeight="1">
      <c r="AF7254" s="367"/>
      <c r="AH7254" s="367"/>
    </row>
    <row r="7255" spans="32:34" s="368" customFormat="1" ht="13.9" customHeight="1">
      <c r="AF7255" s="367"/>
      <c r="AH7255" s="367"/>
    </row>
    <row r="7256" spans="32:34" s="368" customFormat="1" ht="13.9" customHeight="1">
      <c r="AF7256" s="367"/>
      <c r="AH7256" s="367"/>
    </row>
    <row r="7257" spans="32:34" s="368" customFormat="1" ht="13.9" customHeight="1">
      <c r="AF7257" s="367"/>
      <c r="AH7257" s="367"/>
    </row>
    <row r="7258" spans="32:34" s="368" customFormat="1" ht="13.9" customHeight="1">
      <c r="AF7258" s="367"/>
      <c r="AH7258" s="367"/>
    </row>
    <row r="7259" spans="32:34" s="368" customFormat="1" ht="13.9" customHeight="1">
      <c r="AF7259" s="367"/>
      <c r="AH7259" s="367"/>
    </row>
    <row r="7260" spans="32:34" s="368" customFormat="1" ht="13.9" customHeight="1">
      <c r="AF7260" s="367"/>
      <c r="AH7260" s="367"/>
    </row>
    <row r="7261" spans="32:34" s="368" customFormat="1" ht="13.9" customHeight="1">
      <c r="AF7261" s="367"/>
      <c r="AH7261" s="367"/>
    </row>
    <row r="7262" spans="32:34" s="368" customFormat="1" ht="13.9" customHeight="1">
      <c r="AF7262" s="367"/>
      <c r="AH7262" s="367"/>
    </row>
    <row r="7263" spans="32:34" s="368" customFormat="1" ht="13.9" customHeight="1">
      <c r="AF7263" s="367"/>
      <c r="AH7263" s="367"/>
    </row>
    <row r="7264" spans="32:34" s="368" customFormat="1" ht="13.9" customHeight="1">
      <c r="AF7264" s="367"/>
      <c r="AH7264" s="367"/>
    </row>
    <row r="7265" spans="32:34" s="368" customFormat="1" ht="13.9" customHeight="1">
      <c r="AF7265" s="367"/>
      <c r="AH7265" s="367"/>
    </row>
    <row r="7266" spans="32:34" s="368" customFormat="1" ht="13.9" customHeight="1">
      <c r="AF7266" s="367"/>
      <c r="AH7266" s="367"/>
    </row>
    <row r="7267" spans="32:34" s="368" customFormat="1" ht="13.9" customHeight="1">
      <c r="AF7267" s="367"/>
      <c r="AH7267" s="367"/>
    </row>
    <row r="7268" spans="32:34" s="368" customFormat="1" ht="13.9" customHeight="1">
      <c r="AF7268" s="367"/>
      <c r="AH7268" s="367"/>
    </row>
    <row r="7269" spans="32:34" s="368" customFormat="1" ht="13.9" customHeight="1">
      <c r="AF7269" s="367"/>
      <c r="AH7269" s="367"/>
    </row>
    <row r="7270" spans="32:34" s="368" customFormat="1" ht="13.9" customHeight="1">
      <c r="AF7270" s="367"/>
      <c r="AH7270" s="367"/>
    </row>
    <row r="7271" spans="32:34" s="368" customFormat="1" ht="13.9" customHeight="1">
      <c r="AF7271" s="367"/>
      <c r="AH7271" s="367"/>
    </row>
    <row r="7272" spans="32:34" s="368" customFormat="1" ht="13.9" customHeight="1">
      <c r="AF7272" s="367"/>
      <c r="AH7272" s="367"/>
    </row>
    <row r="7273" spans="32:34" s="368" customFormat="1" ht="13.9" customHeight="1">
      <c r="AF7273" s="367"/>
      <c r="AH7273" s="367"/>
    </row>
    <row r="7274" spans="32:34" s="368" customFormat="1" ht="13.9" customHeight="1">
      <c r="AF7274" s="367"/>
      <c r="AH7274" s="367"/>
    </row>
    <row r="7275" spans="32:34" s="368" customFormat="1" ht="13.9" customHeight="1">
      <c r="AF7275" s="367"/>
      <c r="AH7275" s="367"/>
    </row>
    <row r="7276" spans="32:34" s="368" customFormat="1" ht="13.9" customHeight="1">
      <c r="AF7276" s="367"/>
      <c r="AH7276" s="367"/>
    </row>
    <row r="7277" spans="32:34" s="368" customFormat="1" ht="13.9" customHeight="1">
      <c r="AF7277" s="367"/>
      <c r="AH7277" s="367"/>
    </row>
    <row r="7278" spans="32:34" s="368" customFormat="1" ht="13.9" customHeight="1">
      <c r="AF7278" s="367"/>
      <c r="AH7278" s="367"/>
    </row>
    <row r="7279" spans="32:34" s="368" customFormat="1" ht="13.9" customHeight="1">
      <c r="AF7279" s="367"/>
      <c r="AH7279" s="367"/>
    </row>
    <row r="7280" spans="32:34" s="368" customFormat="1" ht="13.9" customHeight="1">
      <c r="AF7280" s="367"/>
      <c r="AH7280" s="367"/>
    </row>
    <row r="7281" spans="32:34" s="368" customFormat="1" ht="13.9" customHeight="1">
      <c r="AF7281" s="367"/>
      <c r="AH7281" s="367"/>
    </row>
    <row r="7282" spans="32:34" s="368" customFormat="1" ht="13.9" customHeight="1">
      <c r="AF7282" s="367"/>
      <c r="AH7282" s="367"/>
    </row>
    <row r="7283" spans="32:34" s="368" customFormat="1" ht="13.9" customHeight="1">
      <c r="AF7283" s="367"/>
      <c r="AH7283" s="367"/>
    </row>
    <row r="7284" spans="32:34" s="368" customFormat="1" ht="13.9" customHeight="1">
      <c r="AF7284" s="367"/>
      <c r="AH7284" s="367"/>
    </row>
    <row r="7285" spans="32:34" s="368" customFormat="1" ht="13.9" customHeight="1">
      <c r="AF7285" s="367"/>
      <c r="AH7285" s="367"/>
    </row>
    <row r="7286" spans="32:34" s="368" customFormat="1" ht="13.9" customHeight="1">
      <c r="AF7286" s="367"/>
      <c r="AH7286" s="367"/>
    </row>
    <row r="7287" spans="32:34" s="368" customFormat="1" ht="13.9" customHeight="1">
      <c r="AF7287" s="367"/>
      <c r="AH7287" s="367"/>
    </row>
    <row r="7288" spans="32:34" s="368" customFormat="1" ht="13.9" customHeight="1">
      <c r="AF7288" s="367"/>
      <c r="AH7288" s="367"/>
    </row>
    <row r="7289" spans="32:34" s="368" customFormat="1" ht="13.9" customHeight="1">
      <c r="AF7289" s="367"/>
      <c r="AH7289" s="367"/>
    </row>
    <row r="7290" spans="32:34" s="368" customFormat="1" ht="13.9" customHeight="1">
      <c r="AF7290" s="367"/>
      <c r="AH7290" s="367"/>
    </row>
    <row r="7291" spans="32:34" s="368" customFormat="1" ht="13.9" customHeight="1">
      <c r="AF7291" s="367"/>
      <c r="AH7291" s="367"/>
    </row>
    <row r="7292" spans="32:34" s="368" customFormat="1" ht="13.9" customHeight="1">
      <c r="AF7292" s="367"/>
      <c r="AH7292" s="367"/>
    </row>
    <row r="7293" spans="32:34" s="368" customFormat="1" ht="13.9" customHeight="1">
      <c r="AF7293" s="367"/>
      <c r="AH7293" s="367"/>
    </row>
    <row r="7294" spans="32:34" s="368" customFormat="1" ht="13.9" customHeight="1">
      <c r="AF7294" s="367"/>
      <c r="AH7294" s="367"/>
    </row>
    <row r="7295" spans="32:34" s="368" customFormat="1" ht="13.9" customHeight="1">
      <c r="AF7295" s="367"/>
      <c r="AH7295" s="367"/>
    </row>
    <row r="7296" spans="32:34" s="368" customFormat="1" ht="13.9" customHeight="1">
      <c r="AF7296" s="367"/>
      <c r="AH7296" s="367"/>
    </row>
    <row r="7297" spans="32:34" s="368" customFormat="1" ht="13.9" customHeight="1">
      <c r="AF7297" s="367"/>
      <c r="AH7297" s="367"/>
    </row>
    <row r="7298" spans="32:34" s="368" customFormat="1" ht="13.9" customHeight="1">
      <c r="AF7298" s="367"/>
      <c r="AH7298" s="367"/>
    </row>
    <row r="7299" spans="32:34" s="368" customFormat="1" ht="13.9" customHeight="1">
      <c r="AF7299" s="367"/>
      <c r="AH7299" s="367"/>
    </row>
    <row r="7300" spans="32:34" s="368" customFormat="1" ht="13.9" customHeight="1">
      <c r="AF7300" s="367"/>
      <c r="AH7300" s="367"/>
    </row>
    <row r="7301" spans="32:34" s="368" customFormat="1" ht="13.9" customHeight="1">
      <c r="AF7301" s="367"/>
      <c r="AH7301" s="367"/>
    </row>
    <row r="7302" spans="32:34" s="368" customFormat="1" ht="13.9" customHeight="1">
      <c r="AF7302" s="367"/>
      <c r="AH7302" s="367"/>
    </row>
    <row r="7303" spans="32:34" s="368" customFormat="1" ht="13.9" customHeight="1">
      <c r="AF7303" s="367"/>
      <c r="AH7303" s="367"/>
    </row>
    <row r="7304" spans="32:34" s="368" customFormat="1" ht="13.9" customHeight="1">
      <c r="AF7304" s="367"/>
      <c r="AH7304" s="367"/>
    </row>
    <row r="7305" spans="32:34" s="368" customFormat="1" ht="13.9" customHeight="1">
      <c r="AF7305" s="367"/>
      <c r="AH7305" s="367"/>
    </row>
    <row r="7306" spans="32:34" s="368" customFormat="1" ht="13.9" customHeight="1">
      <c r="AF7306" s="367"/>
      <c r="AH7306" s="367"/>
    </row>
    <row r="7307" spans="32:34" s="368" customFormat="1" ht="13.9" customHeight="1">
      <c r="AF7307" s="367"/>
      <c r="AH7307" s="367"/>
    </row>
    <row r="7308" spans="32:34" s="368" customFormat="1" ht="13.9" customHeight="1">
      <c r="AF7308" s="367"/>
      <c r="AH7308" s="367"/>
    </row>
    <row r="7309" spans="32:34" s="368" customFormat="1" ht="13.9" customHeight="1">
      <c r="AF7309" s="367"/>
      <c r="AH7309" s="367"/>
    </row>
    <row r="7310" spans="32:34" s="368" customFormat="1" ht="13.9" customHeight="1">
      <c r="AF7310" s="367"/>
      <c r="AH7310" s="367"/>
    </row>
    <row r="7311" spans="32:34" s="368" customFormat="1" ht="13.9" customHeight="1">
      <c r="AF7311" s="367"/>
      <c r="AH7311" s="367"/>
    </row>
    <row r="7312" spans="32:34" s="368" customFormat="1" ht="13.9" customHeight="1">
      <c r="AF7312" s="367"/>
      <c r="AH7312" s="367"/>
    </row>
    <row r="7313" spans="32:34" s="368" customFormat="1" ht="13.9" customHeight="1">
      <c r="AF7313" s="367"/>
      <c r="AH7313" s="367"/>
    </row>
    <row r="7314" spans="32:34" s="368" customFormat="1" ht="13.9" customHeight="1">
      <c r="AF7314" s="367"/>
      <c r="AH7314" s="367"/>
    </row>
    <row r="7315" spans="32:34" s="368" customFormat="1" ht="13.9" customHeight="1">
      <c r="AF7315" s="367"/>
      <c r="AH7315" s="367"/>
    </row>
    <row r="7316" spans="32:34" s="368" customFormat="1" ht="13.9" customHeight="1">
      <c r="AF7316" s="367"/>
      <c r="AH7316" s="367"/>
    </row>
    <row r="7317" spans="32:34" s="368" customFormat="1" ht="13.9" customHeight="1">
      <c r="AF7317" s="367"/>
      <c r="AH7317" s="367"/>
    </row>
    <row r="7318" spans="32:34" s="368" customFormat="1" ht="13.9" customHeight="1">
      <c r="AF7318" s="367"/>
      <c r="AH7318" s="367"/>
    </row>
    <row r="7319" spans="32:34" s="368" customFormat="1" ht="13.9" customHeight="1">
      <c r="AF7319" s="367"/>
      <c r="AH7319" s="367"/>
    </row>
    <row r="7320" spans="32:34" s="368" customFormat="1" ht="13.9" customHeight="1">
      <c r="AF7320" s="367"/>
      <c r="AH7320" s="367"/>
    </row>
    <row r="7321" spans="32:34" s="368" customFormat="1" ht="13.9" customHeight="1">
      <c r="AF7321" s="367"/>
      <c r="AH7321" s="367"/>
    </row>
    <row r="7322" spans="32:34" s="368" customFormat="1" ht="13.9" customHeight="1">
      <c r="AF7322" s="367"/>
      <c r="AH7322" s="367"/>
    </row>
    <row r="7323" spans="32:34" s="368" customFormat="1" ht="13.9" customHeight="1">
      <c r="AF7323" s="367"/>
      <c r="AH7323" s="367"/>
    </row>
    <row r="7324" spans="32:34" s="368" customFormat="1" ht="13.9" customHeight="1">
      <c r="AF7324" s="367"/>
      <c r="AH7324" s="367"/>
    </row>
    <row r="7325" spans="32:34" s="368" customFormat="1" ht="13.9" customHeight="1">
      <c r="AF7325" s="367"/>
      <c r="AH7325" s="367"/>
    </row>
    <row r="7326" spans="32:34" s="368" customFormat="1" ht="13.9" customHeight="1">
      <c r="AF7326" s="367"/>
      <c r="AH7326" s="367"/>
    </row>
    <row r="7327" spans="32:34" s="368" customFormat="1" ht="13.9" customHeight="1">
      <c r="AF7327" s="367"/>
      <c r="AH7327" s="367"/>
    </row>
    <row r="7328" spans="32:34" s="368" customFormat="1" ht="13.9" customHeight="1">
      <c r="AF7328" s="367"/>
      <c r="AH7328" s="367"/>
    </row>
    <row r="7329" spans="32:34" s="368" customFormat="1" ht="13.9" customHeight="1">
      <c r="AF7329" s="367"/>
      <c r="AH7329" s="367"/>
    </row>
    <row r="7330" spans="32:34" s="368" customFormat="1" ht="13.9" customHeight="1">
      <c r="AF7330" s="367"/>
      <c r="AH7330" s="367"/>
    </row>
    <row r="7331" spans="32:34" s="368" customFormat="1" ht="13.9" customHeight="1">
      <c r="AF7331" s="367"/>
      <c r="AH7331" s="367"/>
    </row>
    <row r="7332" spans="32:34" s="368" customFormat="1" ht="13.9" customHeight="1">
      <c r="AF7332" s="367"/>
      <c r="AH7332" s="367"/>
    </row>
    <row r="7333" spans="32:34" s="368" customFormat="1" ht="13.9" customHeight="1">
      <c r="AF7333" s="367"/>
      <c r="AH7333" s="367"/>
    </row>
    <row r="7334" spans="32:34" s="368" customFormat="1" ht="13.9" customHeight="1">
      <c r="AF7334" s="367"/>
      <c r="AH7334" s="367"/>
    </row>
    <row r="7335" spans="32:34" s="368" customFormat="1" ht="13.9" customHeight="1">
      <c r="AF7335" s="367"/>
      <c r="AH7335" s="367"/>
    </row>
    <row r="7336" spans="32:34" s="368" customFormat="1" ht="13.9" customHeight="1">
      <c r="AF7336" s="367"/>
      <c r="AH7336" s="367"/>
    </row>
    <row r="7337" spans="32:34" s="368" customFormat="1" ht="13.9" customHeight="1">
      <c r="AF7337" s="367"/>
      <c r="AH7337" s="367"/>
    </row>
    <row r="7338" spans="32:34" s="368" customFormat="1" ht="13.9" customHeight="1">
      <c r="AF7338" s="367"/>
      <c r="AH7338" s="367"/>
    </row>
    <row r="7339" spans="32:34" s="368" customFormat="1" ht="13.9" customHeight="1">
      <c r="AF7339" s="367"/>
      <c r="AH7339" s="367"/>
    </row>
    <row r="7340" spans="32:34" s="368" customFormat="1" ht="13.9" customHeight="1">
      <c r="AF7340" s="367"/>
      <c r="AH7340" s="367"/>
    </row>
    <row r="7341" spans="32:34" s="368" customFormat="1" ht="13.9" customHeight="1">
      <c r="AF7341" s="367"/>
      <c r="AH7341" s="367"/>
    </row>
    <row r="7342" spans="32:34" s="368" customFormat="1" ht="13.9" customHeight="1">
      <c r="AF7342" s="367"/>
      <c r="AH7342" s="367"/>
    </row>
    <row r="7343" spans="32:34" s="368" customFormat="1" ht="13.9" customHeight="1">
      <c r="AF7343" s="367"/>
      <c r="AH7343" s="367"/>
    </row>
    <row r="7344" spans="32:34" s="368" customFormat="1" ht="13.9" customHeight="1">
      <c r="AF7344" s="367"/>
      <c r="AH7344" s="367"/>
    </row>
    <row r="7345" spans="32:34" s="368" customFormat="1" ht="13.9" customHeight="1">
      <c r="AF7345" s="367"/>
      <c r="AH7345" s="367"/>
    </row>
    <row r="7346" spans="32:34" s="368" customFormat="1" ht="13.9" customHeight="1">
      <c r="AF7346" s="367"/>
      <c r="AH7346" s="367"/>
    </row>
    <row r="7347" spans="32:34" s="368" customFormat="1" ht="13.9" customHeight="1">
      <c r="AF7347" s="367"/>
      <c r="AH7347" s="367"/>
    </row>
    <row r="7348" spans="32:34" s="368" customFormat="1" ht="13.9" customHeight="1">
      <c r="AF7348" s="367"/>
      <c r="AH7348" s="367"/>
    </row>
    <row r="7349" spans="32:34" s="368" customFormat="1" ht="13.9" customHeight="1">
      <c r="AF7349" s="367"/>
      <c r="AH7349" s="367"/>
    </row>
    <row r="7350" spans="32:34" s="368" customFormat="1" ht="13.9" customHeight="1">
      <c r="AF7350" s="367"/>
      <c r="AH7350" s="367"/>
    </row>
    <row r="7351" spans="32:34" s="368" customFormat="1" ht="13.9" customHeight="1">
      <c r="AF7351" s="367"/>
      <c r="AH7351" s="367"/>
    </row>
    <row r="7352" spans="32:34" s="368" customFormat="1" ht="13.9" customHeight="1">
      <c r="AF7352" s="367"/>
      <c r="AH7352" s="367"/>
    </row>
    <row r="7353" spans="32:34" s="368" customFormat="1" ht="13.9" customHeight="1">
      <c r="AF7353" s="367"/>
      <c r="AH7353" s="367"/>
    </row>
    <row r="7354" spans="32:34" s="368" customFormat="1" ht="13.9" customHeight="1">
      <c r="AF7354" s="367"/>
      <c r="AH7354" s="367"/>
    </row>
    <row r="7355" spans="32:34" s="368" customFormat="1" ht="13.9" customHeight="1">
      <c r="AF7355" s="367"/>
      <c r="AH7355" s="367"/>
    </row>
    <row r="7356" spans="32:34" s="368" customFormat="1" ht="13.9" customHeight="1">
      <c r="AF7356" s="367"/>
      <c r="AH7356" s="367"/>
    </row>
    <row r="7357" spans="32:34" s="368" customFormat="1" ht="13.9" customHeight="1">
      <c r="AF7357" s="367"/>
      <c r="AH7357" s="367"/>
    </row>
    <row r="7358" spans="32:34" s="368" customFormat="1" ht="13.9" customHeight="1">
      <c r="AF7358" s="367"/>
      <c r="AH7358" s="367"/>
    </row>
    <row r="7359" spans="32:34" s="368" customFormat="1" ht="13.9" customHeight="1">
      <c r="AF7359" s="367"/>
      <c r="AH7359" s="367"/>
    </row>
    <row r="7360" spans="32:34" s="368" customFormat="1" ht="13.9" customHeight="1">
      <c r="AF7360" s="367"/>
      <c r="AH7360" s="367"/>
    </row>
    <row r="7361" spans="32:34" s="368" customFormat="1" ht="13.9" customHeight="1">
      <c r="AF7361" s="367"/>
      <c r="AH7361" s="367"/>
    </row>
    <row r="7362" spans="32:34" s="368" customFormat="1" ht="13.9" customHeight="1">
      <c r="AF7362" s="367"/>
      <c r="AH7362" s="367"/>
    </row>
    <row r="7363" spans="32:34" s="368" customFormat="1" ht="13.9" customHeight="1">
      <c r="AF7363" s="367"/>
      <c r="AH7363" s="367"/>
    </row>
    <row r="7364" spans="32:34" s="368" customFormat="1" ht="13.9" customHeight="1">
      <c r="AF7364" s="367"/>
      <c r="AH7364" s="367"/>
    </row>
    <row r="7365" spans="32:34" s="368" customFormat="1" ht="13.9" customHeight="1">
      <c r="AF7365" s="367"/>
      <c r="AH7365" s="367"/>
    </row>
    <row r="7366" spans="32:34" s="368" customFormat="1" ht="13.9" customHeight="1">
      <c r="AF7366" s="367"/>
      <c r="AH7366" s="367"/>
    </row>
    <row r="7367" spans="32:34" s="368" customFormat="1" ht="13.9" customHeight="1">
      <c r="AF7367" s="367"/>
      <c r="AH7367" s="367"/>
    </row>
    <row r="7368" spans="32:34" s="368" customFormat="1" ht="13.9" customHeight="1">
      <c r="AF7368" s="367"/>
      <c r="AH7368" s="367"/>
    </row>
    <row r="7369" spans="32:34" s="368" customFormat="1" ht="13.9" customHeight="1">
      <c r="AF7369" s="367"/>
      <c r="AH7369" s="367"/>
    </row>
    <row r="7370" spans="32:34" s="368" customFormat="1" ht="13.9" customHeight="1">
      <c r="AF7370" s="367"/>
      <c r="AH7370" s="367"/>
    </row>
    <row r="7371" spans="32:34" s="368" customFormat="1" ht="13.9" customHeight="1">
      <c r="AF7371" s="367"/>
      <c r="AH7371" s="367"/>
    </row>
    <row r="7372" spans="32:34" s="368" customFormat="1" ht="13.9" customHeight="1">
      <c r="AF7372" s="367"/>
      <c r="AH7372" s="367"/>
    </row>
    <row r="7373" spans="32:34" s="368" customFormat="1" ht="13.9" customHeight="1">
      <c r="AF7373" s="367"/>
      <c r="AH7373" s="367"/>
    </row>
    <row r="7374" spans="32:34" s="368" customFormat="1" ht="13.9" customHeight="1">
      <c r="AF7374" s="367"/>
      <c r="AH7374" s="367"/>
    </row>
    <row r="7375" spans="32:34" s="368" customFormat="1" ht="13.9" customHeight="1">
      <c r="AF7375" s="367"/>
      <c r="AH7375" s="367"/>
    </row>
    <row r="7376" spans="32:34" s="368" customFormat="1" ht="13.9" customHeight="1">
      <c r="AF7376" s="367"/>
      <c r="AH7376" s="367"/>
    </row>
    <row r="7377" spans="32:34" s="368" customFormat="1" ht="13.9" customHeight="1">
      <c r="AF7377" s="367"/>
      <c r="AH7377" s="367"/>
    </row>
    <row r="7378" spans="32:34" s="368" customFormat="1" ht="13.9" customHeight="1">
      <c r="AF7378" s="367"/>
      <c r="AH7378" s="367"/>
    </row>
    <row r="7379" spans="32:34" s="368" customFormat="1" ht="13.9" customHeight="1">
      <c r="AF7379" s="367"/>
      <c r="AH7379" s="367"/>
    </row>
    <row r="7380" spans="32:34" s="368" customFormat="1" ht="13.9" customHeight="1">
      <c r="AF7380" s="367"/>
      <c r="AH7380" s="367"/>
    </row>
    <row r="7381" spans="32:34" s="368" customFormat="1" ht="13.9" customHeight="1">
      <c r="AF7381" s="367"/>
      <c r="AH7381" s="367"/>
    </row>
    <row r="7382" spans="32:34" s="368" customFormat="1" ht="13.9" customHeight="1">
      <c r="AF7382" s="367"/>
      <c r="AH7382" s="367"/>
    </row>
    <row r="7383" spans="32:34" s="368" customFormat="1" ht="13.9" customHeight="1">
      <c r="AF7383" s="367"/>
      <c r="AH7383" s="367"/>
    </row>
    <row r="7384" spans="32:34" s="368" customFormat="1" ht="13.9" customHeight="1">
      <c r="AF7384" s="367"/>
      <c r="AH7384" s="367"/>
    </row>
    <row r="7385" spans="32:34" s="368" customFormat="1" ht="13.9" customHeight="1">
      <c r="AF7385" s="367"/>
      <c r="AH7385" s="367"/>
    </row>
    <row r="7386" spans="32:34" s="368" customFormat="1" ht="13.9" customHeight="1">
      <c r="AF7386" s="367"/>
      <c r="AH7386" s="367"/>
    </row>
    <row r="7387" spans="32:34" s="368" customFormat="1" ht="13.9" customHeight="1">
      <c r="AF7387" s="367"/>
      <c r="AH7387" s="367"/>
    </row>
    <row r="7388" spans="32:34" s="368" customFormat="1" ht="13.9" customHeight="1">
      <c r="AF7388" s="367"/>
      <c r="AH7388" s="367"/>
    </row>
    <row r="7389" spans="32:34" s="368" customFormat="1" ht="13.9" customHeight="1">
      <c r="AF7389" s="367"/>
      <c r="AH7389" s="367"/>
    </row>
    <row r="7390" spans="32:34" s="368" customFormat="1" ht="13.9" customHeight="1">
      <c r="AF7390" s="367"/>
      <c r="AH7390" s="367"/>
    </row>
    <row r="7391" spans="32:34" s="368" customFormat="1" ht="13.9" customHeight="1">
      <c r="AF7391" s="367"/>
      <c r="AH7391" s="367"/>
    </row>
    <row r="7392" spans="32:34" s="368" customFormat="1" ht="13.9" customHeight="1">
      <c r="AF7392" s="367"/>
      <c r="AH7392" s="367"/>
    </row>
    <row r="7393" spans="32:34" s="368" customFormat="1" ht="13.9" customHeight="1">
      <c r="AF7393" s="367"/>
      <c r="AH7393" s="367"/>
    </row>
    <row r="7394" spans="32:34" s="368" customFormat="1" ht="13.9" customHeight="1">
      <c r="AF7394" s="367"/>
      <c r="AH7394" s="367"/>
    </row>
    <row r="7395" spans="32:34" s="368" customFormat="1" ht="13.9" customHeight="1">
      <c r="AF7395" s="367"/>
      <c r="AH7395" s="367"/>
    </row>
    <row r="7396" spans="32:34" s="368" customFormat="1" ht="13.9" customHeight="1">
      <c r="AF7396" s="367"/>
      <c r="AH7396" s="367"/>
    </row>
    <row r="7397" spans="32:34" s="368" customFormat="1" ht="13.9" customHeight="1">
      <c r="AF7397" s="367"/>
      <c r="AH7397" s="367"/>
    </row>
    <row r="7398" spans="32:34" s="368" customFormat="1" ht="13.9" customHeight="1">
      <c r="AF7398" s="367"/>
      <c r="AH7398" s="367"/>
    </row>
    <row r="7399" spans="32:34" s="368" customFormat="1" ht="13.9" customHeight="1">
      <c r="AF7399" s="367"/>
      <c r="AH7399" s="367"/>
    </row>
    <row r="7400" spans="32:34" s="368" customFormat="1" ht="13.9" customHeight="1">
      <c r="AF7400" s="367"/>
      <c r="AH7400" s="367"/>
    </row>
    <row r="7401" spans="32:34" s="368" customFormat="1" ht="13.9" customHeight="1">
      <c r="AF7401" s="367"/>
      <c r="AH7401" s="367"/>
    </row>
    <row r="7402" spans="32:34" s="368" customFormat="1" ht="13.9" customHeight="1">
      <c r="AF7402" s="367"/>
      <c r="AH7402" s="367"/>
    </row>
    <row r="7403" spans="32:34" s="368" customFormat="1" ht="13.9" customHeight="1">
      <c r="AF7403" s="367"/>
      <c r="AH7403" s="367"/>
    </row>
    <row r="7404" spans="32:34" s="368" customFormat="1" ht="13.9" customHeight="1">
      <c r="AF7404" s="367"/>
      <c r="AH7404" s="367"/>
    </row>
    <row r="7405" spans="32:34" s="368" customFormat="1" ht="13.9" customHeight="1">
      <c r="AF7405" s="367"/>
      <c r="AH7405" s="367"/>
    </row>
    <row r="7406" spans="32:34" s="368" customFormat="1" ht="13.9" customHeight="1">
      <c r="AF7406" s="367"/>
      <c r="AH7406" s="367"/>
    </row>
    <row r="7407" spans="32:34" s="368" customFormat="1" ht="13.9" customHeight="1">
      <c r="AF7407" s="367"/>
      <c r="AH7407" s="367"/>
    </row>
    <row r="7408" spans="32:34" s="368" customFormat="1" ht="13.9" customHeight="1">
      <c r="AF7408" s="367"/>
      <c r="AH7408" s="367"/>
    </row>
    <row r="7409" spans="32:34" s="368" customFormat="1" ht="13.9" customHeight="1">
      <c r="AF7409" s="367"/>
      <c r="AH7409" s="367"/>
    </row>
    <row r="7410" spans="32:34" s="368" customFormat="1" ht="13.9" customHeight="1">
      <c r="AF7410" s="367"/>
      <c r="AH7410" s="367"/>
    </row>
    <row r="7411" spans="32:34" s="368" customFormat="1" ht="13.9" customHeight="1">
      <c r="AF7411" s="367"/>
      <c r="AH7411" s="367"/>
    </row>
    <row r="7412" spans="32:34" s="368" customFormat="1" ht="13.9" customHeight="1">
      <c r="AF7412" s="367"/>
      <c r="AH7412" s="367"/>
    </row>
    <row r="7413" spans="32:34" s="368" customFormat="1" ht="13.9" customHeight="1">
      <c r="AF7413" s="367"/>
      <c r="AH7413" s="367"/>
    </row>
    <row r="7414" spans="32:34" s="368" customFormat="1" ht="13.9" customHeight="1">
      <c r="AF7414" s="367"/>
      <c r="AH7414" s="367"/>
    </row>
    <row r="7415" spans="32:34" s="368" customFormat="1" ht="13.9" customHeight="1">
      <c r="AF7415" s="367"/>
      <c r="AH7415" s="367"/>
    </row>
    <row r="7416" spans="32:34" s="368" customFormat="1" ht="13.9" customHeight="1">
      <c r="AF7416" s="367"/>
      <c r="AH7416" s="367"/>
    </row>
    <row r="7417" spans="32:34" s="368" customFormat="1" ht="13.9" customHeight="1">
      <c r="AF7417" s="367"/>
      <c r="AH7417" s="367"/>
    </row>
    <row r="7418" spans="32:34" s="368" customFormat="1" ht="13.9" customHeight="1">
      <c r="AF7418" s="367"/>
      <c r="AH7418" s="367"/>
    </row>
    <row r="7419" spans="32:34" s="368" customFormat="1" ht="13.9" customHeight="1">
      <c r="AF7419" s="367"/>
      <c r="AH7419" s="367"/>
    </row>
    <row r="7420" spans="32:34" s="368" customFormat="1" ht="13.9" customHeight="1">
      <c r="AF7420" s="367"/>
      <c r="AH7420" s="367"/>
    </row>
    <row r="7421" spans="32:34" s="368" customFormat="1" ht="13.9" customHeight="1">
      <c r="AF7421" s="367"/>
      <c r="AH7421" s="367"/>
    </row>
    <row r="7422" spans="32:34" s="368" customFormat="1" ht="13.9" customHeight="1">
      <c r="AF7422" s="367"/>
      <c r="AH7422" s="367"/>
    </row>
    <row r="7423" spans="32:34" s="368" customFormat="1" ht="13.9" customHeight="1">
      <c r="AF7423" s="367"/>
      <c r="AH7423" s="367"/>
    </row>
    <row r="7424" spans="32:34" s="368" customFormat="1" ht="13.9" customHeight="1">
      <c r="AF7424" s="367"/>
      <c r="AH7424" s="367"/>
    </row>
    <row r="7425" spans="32:34" s="368" customFormat="1" ht="13.9" customHeight="1">
      <c r="AF7425" s="367"/>
      <c r="AH7425" s="367"/>
    </row>
    <row r="7426" spans="32:34" s="368" customFormat="1" ht="13.9" customHeight="1">
      <c r="AF7426" s="367"/>
      <c r="AH7426" s="367"/>
    </row>
    <row r="7427" spans="32:34" s="368" customFormat="1" ht="13.9" customHeight="1">
      <c r="AF7427" s="367"/>
      <c r="AH7427" s="367"/>
    </row>
    <row r="7428" spans="32:34" s="368" customFormat="1" ht="13.9" customHeight="1">
      <c r="AF7428" s="367"/>
      <c r="AH7428" s="367"/>
    </row>
    <row r="7429" spans="32:34" s="368" customFormat="1" ht="13.9" customHeight="1">
      <c r="AF7429" s="367"/>
      <c r="AH7429" s="367"/>
    </row>
    <row r="7430" spans="32:34" s="368" customFormat="1" ht="13.9" customHeight="1">
      <c r="AF7430" s="367"/>
      <c r="AH7430" s="367"/>
    </row>
    <row r="7431" spans="32:34" s="368" customFormat="1" ht="13.9" customHeight="1">
      <c r="AF7431" s="367"/>
      <c r="AH7431" s="367"/>
    </row>
    <row r="7432" spans="32:34" s="368" customFormat="1" ht="13.9" customHeight="1">
      <c r="AF7432" s="367"/>
      <c r="AH7432" s="367"/>
    </row>
    <row r="7433" spans="32:34" s="368" customFormat="1" ht="13.9" customHeight="1">
      <c r="AF7433" s="367"/>
      <c r="AH7433" s="367"/>
    </row>
    <row r="7434" spans="32:34" s="368" customFormat="1" ht="13.9" customHeight="1">
      <c r="AF7434" s="367"/>
      <c r="AH7434" s="367"/>
    </row>
    <row r="7435" spans="32:34" s="368" customFormat="1" ht="13.9" customHeight="1">
      <c r="AF7435" s="367"/>
      <c r="AH7435" s="367"/>
    </row>
    <row r="7436" spans="32:34" s="368" customFormat="1" ht="13.9" customHeight="1">
      <c r="AF7436" s="367"/>
      <c r="AH7436" s="367"/>
    </row>
    <row r="7437" spans="32:34" s="368" customFormat="1" ht="13.9" customHeight="1">
      <c r="AF7437" s="367"/>
      <c r="AH7437" s="367"/>
    </row>
    <row r="7438" spans="32:34" s="368" customFormat="1" ht="13.9" customHeight="1">
      <c r="AF7438" s="367"/>
      <c r="AH7438" s="367"/>
    </row>
    <row r="7439" spans="32:34" s="368" customFormat="1" ht="13.9" customHeight="1">
      <c r="AF7439" s="367"/>
      <c r="AH7439" s="367"/>
    </row>
    <row r="7440" spans="32:34" s="368" customFormat="1" ht="13.9" customHeight="1">
      <c r="AF7440" s="367"/>
      <c r="AH7440" s="367"/>
    </row>
    <row r="7441" spans="32:34" s="368" customFormat="1" ht="13.9" customHeight="1">
      <c r="AF7441" s="367"/>
      <c r="AH7441" s="367"/>
    </row>
    <row r="7442" spans="32:34" s="368" customFormat="1" ht="13.9" customHeight="1">
      <c r="AF7442" s="367"/>
      <c r="AH7442" s="367"/>
    </row>
    <row r="7443" spans="32:34" s="368" customFormat="1" ht="13.9" customHeight="1">
      <c r="AF7443" s="367"/>
      <c r="AH7443" s="367"/>
    </row>
    <row r="7444" spans="32:34" s="368" customFormat="1" ht="13.9" customHeight="1">
      <c r="AF7444" s="367"/>
      <c r="AH7444" s="367"/>
    </row>
    <row r="7445" spans="32:34" s="368" customFormat="1" ht="13.9" customHeight="1">
      <c r="AF7445" s="367"/>
      <c r="AH7445" s="367"/>
    </row>
    <row r="7446" spans="32:34" s="368" customFormat="1" ht="13.9" customHeight="1">
      <c r="AF7446" s="367"/>
      <c r="AH7446" s="367"/>
    </row>
    <row r="7447" spans="32:34" s="368" customFormat="1" ht="13.9" customHeight="1">
      <c r="AF7447" s="367"/>
      <c r="AH7447" s="367"/>
    </row>
    <row r="7448" spans="32:34" s="368" customFormat="1" ht="13.9" customHeight="1">
      <c r="AF7448" s="367"/>
      <c r="AH7448" s="367"/>
    </row>
    <row r="7449" spans="32:34" s="368" customFormat="1" ht="13.9" customHeight="1">
      <c r="AF7449" s="367"/>
      <c r="AH7449" s="367"/>
    </row>
    <row r="7450" spans="32:34" s="368" customFormat="1" ht="13.9" customHeight="1">
      <c r="AF7450" s="367"/>
      <c r="AH7450" s="367"/>
    </row>
    <row r="7451" spans="32:34" s="368" customFormat="1" ht="13.9" customHeight="1">
      <c r="AF7451" s="367"/>
      <c r="AH7451" s="367"/>
    </row>
    <row r="7452" spans="32:34" s="368" customFormat="1" ht="13.9" customHeight="1">
      <c r="AF7452" s="367"/>
      <c r="AH7452" s="367"/>
    </row>
    <row r="7453" spans="32:34" s="368" customFormat="1" ht="13.9" customHeight="1">
      <c r="AF7453" s="367"/>
      <c r="AH7453" s="367"/>
    </row>
    <row r="7454" spans="32:34" s="368" customFormat="1" ht="13.9" customHeight="1">
      <c r="AF7454" s="367"/>
      <c r="AH7454" s="367"/>
    </row>
    <row r="7455" spans="32:34" s="368" customFormat="1" ht="13.9" customHeight="1">
      <c r="AF7455" s="367"/>
      <c r="AH7455" s="367"/>
    </row>
    <row r="7456" spans="32:34" s="368" customFormat="1" ht="13.9" customHeight="1">
      <c r="AF7456" s="367"/>
      <c r="AH7456" s="367"/>
    </row>
    <row r="7457" spans="32:34" s="368" customFormat="1" ht="13.9" customHeight="1">
      <c r="AF7457" s="367"/>
      <c r="AH7457" s="367"/>
    </row>
    <row r="7458" spans="32:34" s="368" customFormat="1" ht="13.9" customHeight="1">
      <c r="AF7458" s="367"/>
      <c r="AH7458" s="367"/>
    </row>
    <row r="7459" spans="32:34" s="368" customFormat="1" ht="13.9" customHeight="1">
      <c r="AF7459" s="367"/>
      <c r="AH7459" s="367"/>
    </row>
    <row r="7460" spans="32:34" s="368" customFormat="1" ht="13.9" customHeight="1">
      <c r="AF7460" s="367"/>
      <c r="AH7460" s="367"/>
    </row>
    <row r="7461" spans="32:34" s="368" customFormat="1" ht="13.9" customHeight="1">
      <c r="AF7461" s="367"/>
      <c r="AH7461" s="367"/>
    </row>
    <row r="7462" spans="32:34" s="368" customFormat="1" ht="13.9" customHeight="1">
      <c r="AF7462" s="367"/>
      <c r="AH7462" s="367"/>
    </row>
    <row r="7463" spans="32:34" s="368" customFormat="1" ht="13.9" customHeight="1">
      <c r="AF7463" s="367"/>
      <c r="AH7463" s="367"/>
    </row>
    <row r="7464" spans="32:34" s="368" customFormat="1" ht="13.9" customHeight="1">
      <c r="AF7464" s="367"/>
      <c r="AH7464" s="367"/>
    </row>
    <row r="7465" spans="32:34" s="368" customFormat="1" ht="13.9" customHeight="1">
      <c r="AF7465" s="367"/>
      <c r="AH7465" s="367"/>
    </row>
    <row r="7466" spans="32:34" s="368" customFormat="1" ht="13.9" customHeight="1">
      <c r="AF7466" s="367"/>
      <c r="AH7466" s="367"/>
    </row>
    <row r="7467" spans="32:34" s="368" customFormat="1" ht="13.9" customHeight="1">
      <c r="AF7467" s="367"/>
      <c r="AH7467" s="367"/>
    </row>
    <row r="7468" spans="32:34" s="368" customFormat="1" ht="13.9" customHeight="1">
      <c r="AF7468" s="367"/>
      <c r="AH7468" s="367"/>
    </row>
    <row r="7469" spans="32:34" s="368" customFormat="1" ht="13.9" customHeight="1">
      <c r="AF7469" s="367"/>
      <c r="AH7469" s="367"/>
    </row>
    <row r="7470" spans="32:34" s="368" customFormat="1" ht="13.9" customHeight="1">
      <c r="AF7470" s="367"/>
      <c r="AH7470" s="367"/>
    </row>
    <row r="7471" spans="32:34" s="368" customFormat="1" ht="13.9" customHeight="1">
      <c r="AF7471" s="367"/>
      <c r="AH7471" s="367"/>
    </row>
    <row r="7472" spans="32:34" s="368" customFormat="1" ht="13.9" customHeight="1">
      <c r="AF7472" s="367"/>
      <c r="AH7472" s="367"/>
    </row>
    <row r="7473" spans="32:34" s="368" customFormat="1" ht="13.9" customHeight="1">
      <c r="AF7473" s="367"/>
      <c r="AH7473" s="367"/>
    </row>
    <row r="7474" spans="32:34" s="368" customFormat="1" ht="13.9" customHeight="1">
      <c r="AF7474" s="367"/>
      <c r="AH7474" s="367"/>
    </row>
    <row r="7475" spans="32:34" s="368" customFormat="1" ht="13.9" customHeight="1">
      <c r="AF7475" s="367"/>
      <c r="AH7475" s="367"/>
    </row>
    <row r="7476" spans="32:34" s="368" customFormat="1" ht="13.9" customHeight="1">
      <c r="AF7476" s="367"/>
      <c r="AH7476" s="367"/>
    </row>
    <row r="7477" spans="32:34" s="368" customFormat="1" ht="13.9" customHeight="1">
      <c r="AF7477" s="367"/>
      <c r="AH7477" s="367"/>
    </row>
    <row r="7478" spans="32:34" s="368" customFormat="1" ht="13.9" customHeight="1">
      <c r="AF7478" s="367"/>
      <c r="AH7478" s="367"/>
    </row>
    <row r="7479" spans="32:34" s="368" customFormat="1" ht="13.9" customHeight="1">
      <c r="AF7479" s="367"/>
      <c r="AH7479" s="367"/>
    </row>
    <row r="7480" spans="32:34" s="368" customFormat="1" ht="13.9" customHeight="1">
      <c r="AF7480" s="367"/>
      <c r="AH7480" s="367"/>
    </row>
    <row r="7481" spans="32:34" s="368" customFormat="1" ht="13.9" customHeight="1">
      <c r="AF7481" s="367"/>
      <c r="AH7481" s="367"/>
    </row>
    <row r="7482" spans="32:34" s="368" customFormat="1" ht="13.9" customHeight="1">
      <c r="AF7482" s="367"/>
      <c r="AH7482" s="367"/>
    </row>
    <row r="7483" spans="32:34" s="368" customFormat="1" ht="13.9" customHeight="1">
      <c r="AF7483" s="367"/>
      <c r="AH7483" s="367"/>
    </row>
    <row r="7484" spans="32:34" s="368" customFormat="1" ht="13.9" customHeight="1">
      <c r="AF7484" s="367"/>
      <c r="AH7484" s="367"/>
    </row>
    <row r="7485" spans="32:34" s="368" customFormat="1" ht="13.9" customHeight="1">
      <c r="AF7485" s="367"/>
      <c r="AH7485" s="367"/>
    </row>
    <row r="7486" spans="32:34" s="368" customFormat="1" ht="13.9" customHeight="1">
      <c r="AF7486" s="367"/>
      <c r="AH7486" s="367"/>
    </row>
    <row r="7487" spans="32:34" s="368" customFormat="1" ht="13.9" customHeight="1">
      <c r="AF7487" s="367"/>
      <c r="AH7487" s="367"/>
    </row>
    <row r="7488" spans="32:34" s="368" customFormat="1" ht="13.9" customHeight="1">
      <c r="AF7488" s="367"/>
      <c r="AH7488" s="367"/>
    </row>
    <row r="7489" spans="32:34" s="368" customFormat="1" ht="13.9" customHeight="1">
      <c r="AF7489" s="367"/>
      <c r="AH7489" s="367"/>
    </row>
    <row r="7490" spans="32:34" s="368" customFormat="1" ht="13.9" customHeight="1">
      <c r="AF7490" s="367"/>
      <c r="AH7490" s="367"/>
    </row>
    <row r="7491" spans="32:34" s="368" customFormat="1" ht="13.9" customHeight="1">
      <c r="AF7491" s="367"/>
      <c r="AH7491" s="367"/>
    </row>
    <row r="7492" spans="32:34" s="368" customFormat="1" ht="13.9" customHeight="1">
      <c r="AF7492" s="367"/>
      <c r="AH7492" s="367"/>
    </row>
    <row r="7493" spans="32:34" s="368" customFormat="1" ht="13.9" customHeight="1">
      <c r="AF7493" s="367"/>
      <c r="AH7493" s="367"/>
    </row>
    <row r="7494" spans="32:34" s="368" customFormat="1" ht="13.9" customHeight="1">
      <c r="AF7494" s="367"/>
      <c r="AH7494" s="367"/>
    </row>
    <row r="7495" spans="32:34" s="368" customFormat="1" ht="13.9" customHeight="1">
      <c r="AF7495" s="367"/>
      <c r="AH7495" s="367"/>
    </row>
    <row r="7496" spans="32:34" s="368" customFormat="1" ht="13.9" customHeight="1">
      <c r="AF7496" s="367"/>
      <c r="AH7496" s="367"/>
    </row>
    <row r="7497" spans="32:34" s="368" customFormat="1" ht="13.9" customHeight="1">
      <c r="AF7497" s="367"/>
      <c r="AH7497" s="367"/>
    </row>
    <row r="7498" spans="32:34" s="368" customFormat="1" ht="13.9" customHeight="1">
      <c r="AF7498" s="367"/>
      <c r="AH7498" s="367"/>
    </row>
    <row r="7499" spans="32:34" s="368" customFormat="1" ht="13.9" customHeight="1">
      <c r="AF7499" s="367"/>
      <c r="AH7499" s="367"/>
    </row>
    <row r="7500" spans="32:34" s="368" customFormat="1" ht="13.9" customHeight="1">
      <c r="AF7500" s="367"/>
      <c r="AH7500" s="367"/>
    </row>
    <row r="7501" spans="32:34" s="368" customFormat="1" ht="13.9" customHeight="1">
      <c r="AF7501" s="367"/>
      <c r="AH7501" s="367"/>
    </row>
    <row r="7502" spans="32:34" s="368" customFormat="1" ht="13.9" customHeight="1">
      <c r="AF7502" s="367"/>
      <c r="AH7502" s="367"/>
    </row>
    <row r="7503" spans="32:34" s="368" customFormat="1" ht="13.9" customHeight="1">
      <c r="AF7503" s="367"/>
      <c r="AH7503" s="367"/>
    </row>
    <row r="7504" spans="32:34" s="368" customFormat="1" ht="13.9" customHeight="1">
      <c r="AF7504" s="367"/>
      <c r="AH7504" s="367"/>
    </row>
    <row r="7505" spans="32:34" s="368" customFormat="1" ht="13.9" customHeight="1">
      <c r="AF7505" s="367"/>
      <c r="AH7505" s="367"/>
    </row>
    <row r="7506" spans="32:34" s="368" customFormat="1" ht="13.9" customHeight="1">
      <c r="AF7506" s="367"/>
      <c r="AH7506" s="367"/>
    </row>
    <row r="7507" spans="32:34" s="368" customFormat="1" ht="13.9" customHeight="1">
      <c r="AF7507" s="367"/>
      <c r="AH7507" s="367"/>
    </row>
    <row r="7508" spans="32:34" s="368" customFormat="1" ht="13.9" customHeight="1">
      <c r="AF7508" s="367"/>
      <c r="AH7508" s="367"/>
    </row>
    <row r="7509" spans="32:34" s="368" customFormat="1" ht="13.9" customHeight="1">
      <c r="AF7509" s="367"/>
      <c r="AH7509" s="367"/>
    </row>
    <row r="7510" spans="32:34" s="368" customFormat="1" ht="13.9" customHeight="1">
      <c r="AF7510" s="367"/>
      <c r="AH7510" s="367"/>
    </row>
    <row r="7511" spans="32:34" s="368" customFormat="1" ht="13.9" customHeight="1">
      <c r="AF7511" s="367"/>
      <c r="AH7511" s="367"/>
    </row>
    <row r="7512" spans="32:34" s="368" customFormat="1" ht="13.9" customHeight="1">
      <c r="AF7512" s="367"/>
      <c r="AH7512" s="367"/>
    </row>
    <row r="7513" spans="32:34" s="368" customFormat="1" ht="13.9" customHeight="1">
      <c r="AF7513" s="367"/>
      <c r="AH7513" s="367"/>
    </row>
    <row r="7514" spans="32:34" s="368" customFormat="1" ht="13.9" customHeight="1">
      <c r="AF7514" s="367"/>
      <c r="AH7514" s="367"/>
    </row>
    <row r="7515" spans="32:34" s="368" customFormat="1" ht="13.9" customHeight="1">
      <c r="AF7515" s="367"/>
      <c r="AH7515" s="367"/>
    </row>
    <row r="7516" spans="32:34" s="368" customFormat="1" ht="13.9" customHeight="1">
      <c r="AF7516" s="367"/>
      <c r="AH7516" s="367"/>
    </row>
    <row r="7517" spans="32:34" s="368" customFormat="1" ht="13.9" customHeight="1">
      <c r="AF7517" s="367"/>
      <c r="AH7517" s="367"/>
    </row>
    <row r="7518" spans="32:34" s="368" customFormat="1" ht="13.9" customHeight="1">
      <c r="AF7518" s="367"/>
      <c r="AH7518" s="367"/>
    </row>
    <row r="7519" spans="32:34" s="368" customFormat="1" ht="13.9" customHeight="1">
      <c r="AF7519" s="367"/>
      <c r="AH7519" s="367"/>
    </row>
    <row r="7520" spans="32:34" s="368" customFormat="1" ht="13.9" customHeight="1">
      <c r="AF7520" s="367"/>
      <c r="AH7520" s="367"/>
    </row>
    <row r="7521" spans="32:34" s="368" customFormat="1" ht="13.9" customHeight="1">
      <c r="AF7521" s="367"/>
      <c r="AH7521" s="367"/>
    </row>
    <row r="7522" spans="32:34" s="368" customFormat="1" ht="13.9" customHeight="1">
      <c r="AF7522" s="367"/>
      <c r="AH7522" s="367"/>
    </row>
    <row r="7523" spans="32:34" s="368" customFormat="1" ht="13.9" customHeight="1">
      <c r="AF7523" s="367"/>
      <c r="AH7523" s="367"/>
    </row>
    <row r="7524" spans="32:34" s="368" customFormat="1" ht="13.9" customHeight="1">
      <c r="AF7524" s="367"/>
      <c r="AH7524" s="367"/>
    </row>
    <row r="7525" spans="32:34" s="368" customFormat="1" ht="13.9" customHeight="1">
      <c r="AF7525" s="367"/>
      <c r="AH7525" s="367"/>
    </row>
    <row r="7526" spans="32:34" s="368" customFormat="1" ht="13.9" customHeight="1">
      <c r="AF7526" s="367"/>
      <c r="AH7526" s="367"/>
    </row>
    <row r="7527" spans="32:34" s="368" customFormat="1" ht="13.9" customHeight="1">
      <c r="AF7527" s="367"/>
      <c r="AH7527" s="367"/>
    </row>
    <row r="7528" spans="32:34" s="368" customFormat="1" ht="13.9" customHeight="1">
      <c r="AF7528" s="367"/>
      <c r="AH7528" s="367"/>
    </row>
    <row r="7529" spans="32:34" s="368" customFormat="1" ht="13.9" customHeight="1">
      <c r="AF7529" s="367"/>
      <c r="AH7529" s="367"/>
    </row>
    <row r="7530" spans="32:34" s="368" customFormat="1" ht="13.9" customHeight="1">
      <c r="AF7530" s="367"/>
      <c r="AH7530" s="367"/>
    </row>
    <row r="7531" spans="32:34" s="368" customFormat="1" ht="13.9" customHeight="1">
      <c r="AF7531" s="367"/>
      <c r="AH7531" s="367"/>
    </row>
    <row r="7532" spans="32:34" s="368" customFormat="1" ht="13.9" customHeight="1">
      <c r="AF7532" s="367"/>
      <c r="AH7532" s="367"/>
    </row>
    <row r="7533" spans="32:34" s="368" customFormat="1" ht="13.9" customHeight="1">
      <c r="AF7533" s="367"/>
      <c r="AH7533" s="367"/>
    </row>
    <row r="7534" spans="32:34" s="368" customFormat="1" ht="13.9" customHeight="1">
      <c r="AF7534" s="367"/>
      <c r="AH7534" s="367"/>
    </row>
    <row r="7535" spans="32:34" s="368" customFormat="1" ht="13.9" customHeight="1">
      <c r="AF7535" s="367"/>
      <c r="AH7535" s="367"/>
    </row>
    <row r="7536" spans="32:34" s="368" customFormat="1" ht="13.9" customHeight="1">
      <c r="AF7536" s="367"/>
      <c r="AH7536" s="367"/>
    </row>
    <row r="7537" spans="32:34" s="368" customFormat="1" ht="13.9" customHeight="1">
      <c r="AF7537" s="367"/>
      <c r="AH7537" s="367"/>
    </row>
    <row r="7538" spans="32:34" s="368" customFormat="1" ht="13.9" customHeight="1">
      <c r="AF7538" s="367"/>
      <c r="AH7538" s="367"/>
    </row>
    <row r="7539" spans="32:34" s="368" customFormat="1" ht="13.9" customHeight="1">
      <c r="AF7539" s="367"/>
      <c r="AH7539" s="367"/>
    </row>
    <row r="7540" spans="32:34" s="368" customFormat="1" ht="13.9" customHeight="1">
      <c r="AF7540" s="367"/>
      <c r="AH7540" s="367"/>
    </row>
    <row r="7541" spans="32:34" s="368" customFormat="1" ht="13.9" customHeight="1">
      <c r="AF7541" s="367"/>
      <c r="AH7541" s="367"/>
    </row>
    <row r="7542" spans="32:34" s="368" customFormat="1" ht="13.9" customHeight="1">
      <c r="AF7542" s="367"/>
      <c r="AH7542" s="367"/>
    </row>
    <row r="7543" spans="32:34" s="368" customFormat="1" ht="13.9" customHeight="1">
      <c r="AF7543" s="367"/>
      <c r="AH7543" s="367"/>
    </row>
    <row r="7544" spans="32:34" s="368" customFormat="1" ht="13.9" customHeight="1">
      <c r="AF7544" s="367"/>
      <c r="AH7544" s="367"/>
    </row>
    <row r="7545" spans="32:34" s="368" customFormat="1" ht="13.9" customHeight="1">
      <c r="AF7545" s="367"/>
      <c r="AH7545" s="367"/>
    </row>
    <row r="7546" spans="32:34" s="368" customFormat="1" ht="13.9" customHeight="1">
      <c r="AF7546" s="367"/>
      <c r="AH7546" s="367"/>
    </row>
    <row r="7547" spans="32:34" s="368" customFormat="1" ht="13.9" customHeight="1">
      <c r="AF7547" s="367"/>
      <c r="AH7547" s="367"/>
    </row>
    <row r="7548" spans="32:34" s="368" customFormat="1" ht="13.9" customHeight="1">
      <c r="AF7548" s="367"/>
      <c r="AH7548" s="367"/>
    </row>
    <row r="7549" spans="32:34" s="368" customFormat="1" ht="13.9" customHeight="1">
      <c r="AF7549" s="367"/>
      <c r="AH7549" s="367"/>
    </row>
    <row r="7550" spans="32:34" s="368" customFormat="1" ht="13.9" customHeight="1">
      <c r="AF7550" s="367"/>
      <c r="AH7550" s="367"/>
    </row>
    <row r="7551" spans="32:34" s="368" customFormat="1" ht="13.9" customHeight="1">
      <c r="AF7551" s="367"/>
      <c r="AH7551" s="367"/>
    </row>
    <row r="7552" spans="32:34" s="368" customFormat="1" ht="13.9" customHeight="1">
      <c r="AF7552" s="367"/>
      <c r="AH7552" s="367"/>
    </row>
    <row r="7553" spans="32:34" s="368" customFormat="1" ht="13.9" customHeight="1">
      <c r="AF7553" s="367"/>
      <c r="AH7553" s="367"/>
    </row>
    <row r="7554" spans="32:34" s="368" customFormat="1" ht="13.9" customHeight="1">
      <c r="AF7554" s="367"/>
      <c r="AH7554" s="367"/>
    </row>
    <row r="7555" spans="32:34" s="368" customFormat="1" ht="13.9" customHeight="1">
      <c r="AF7555" s="367"/>
      <c r="AH7555" s="367"/>
    </row>
    <row r="7556" spans="32:34" s="368" customFormat="1" ht="13.9" customHeight="1">
      <c r="AF7556" s="367"/>
      <c r="AH7556" s="367"/>
    </row>
    <row r="7557" spans="32:34" s="368" customFormat="1" ht="13.9" customHeight="1">
      <c r="AF7557" s="367"/>
      <c r="AH7557" s="367"/>
    </row>
    <row r="7558" spans="32:34" s="368" customFormat="1" ht="13.9" customHeight="1">
      <c r="AF7558" s="367"/>
      <c r="AH7558" s="367"/>
    </row>
    <row r="7559" spans="32:34" s="368" customFormat="1" ht="13.9" customHeight="1">
      <c r="AF7559" s="367"/>
      <c r="AH7559" s="367"/>
    </row>
    <row r="7560" spans="32:34" s="368" customFormat="1" ht="13.9" customHeight="1">
      <c r="AF7560" s="367"/>
      <c r="AH7560" s="367"/>
    </row>
    <row r="7561" spans="32:34" s="368" customFormat="1" ht="13.9" customHeight="1">
      <c r="AF7561" s="367"/>
      <c r="AH7561" s="367"/>
    </row>
    <row r="7562" spans="32:34" s="368" customFormat="1" ht="13.9" customHeight="1">
      <c r="AF7562" s="367"/>
      <c r="AH7562" s="367"/>
    </row>
    <row r="7563" spans="32:34" s="368" customFormat="1" ht="13.9" customHeight="1">
      <c r="AF7563" s="367"/>
      <c r="AH7563" s="367"/>
    </row>
    <row r="7564" spans="32:34" s="368" customFormat="1" ht="13.9" customHeight="1">
      <c r="AF7564" s="367"/>
      <c r="AH7564" s="367"/>
    </row>
    <row r="7565" spans="32:34" s="368" customFormat="1" ht="13.9" customHeight="1">
      <c r="AF7565" s="367"/>
      <c r="AH7565" s="367"/>
    </row>
    <row r="7566" spans="32:34" s="368" customFormat="1" ht="13.9" customHeight="1">
      <c r="AF7566" s="367"/>
      <c r="AH7566" s="367"/>
    </row>
    <row r="7567" spans="32:34" s="368" customFormat="1" ht="13.9" customHeight="1">
      <c r="AF7567" s="367"/>
      <c r="AH7567" s="367"/>
    </row>
    <row r="7568" spans="32:34" s="368" customFormat="1" ht="13.9" customHeight="1">
      <c r="AF7568" s="367"/>
      <c r="AH7568" s="367"/>
    </row>
    <row r="7569" spans="32:34" s="368" customFormat="1" ht="13.9" customHeight="1">
      <c r="AF7569" s="367"/>
      <c r="AH7569" s="367"/>
    </row>
    <row r="7570" spans="32:34" s="368" customFormat="1" ht="13.9" customHeight="1">
      <c r="AF7570" s="367"/>
      <c r="AH7570" s="367"/>
    </row>
    <row r="7571" spans="32:34" s="368" customFormat="1" ht="13.9" customHeight="1">
      <c r="AF7571" s="367"/>
      <c r="AH7571" s="367"/>
    </row>
    <row r="7572" spans="32:34" s="368" customFormat="1" ht="13.9" customHeight="1">
      <c r="AF7572" s="367"/>
      <c r="AH7572" s="367"/>
    </row>
    <row r="7573" spans="32:34" s="368" customFormat="1" ht="13.9" customHeight="1">
      <c r="AF7573" s="367"/>
      <c r="AH7573" s="367"/>
    </row>
    <row r="7574" spans="32:34" s="368" customFormat="1" ht="13.9" customHeight="1">
      <c r="AF7574" s="367"/>
      <c r="AH7574" s="367"/>
    </row>
    <row r="7575" spans="32:34" s="368" customFormat="1" ht="13.9" customHeight="1">
      <c r="AF7575" s="367"/>
      <c r="AH7575" s="367"/>
    </row>
    <row r="7576" spans="32:34" s="368" customFormat="1" ht="13.9" customHeight="1">
      <c r="AF7576" s="367"/>
      <c r="AH7576" s="367"/>
    </row>
    <row r="7577" spans="32:34" s="368" customFormat="1" ht="13.9" customHeight="1">
      <c r="AF7577" s="367"/>
      <c r="AH7577" s="367"/>
    </row>
    <row r="7578" spans="32:34" s="368" customFormat="1" ht="13.9" customHeight="1">
      <c r="AF7578" s="367"/>
      <c r="AH7578" s="367"/>
    </row>
    <row r="7579" spans="32:34" s="368" customFormat="1" ht="13.9" customHeight="1">
      <c r="AF7579" s="367"/>
      <c r="AH7579" s="367"/>
    </row>
    <row r="7580" spans="32:34" s="368" customFormat="1" ht="13.9" customHeight="1">
      <c r="AF7580" s="367"/>
      <c r="AH7580" s="367"/>
    </row>
    <row r="7581" spans="32:34" s="368" customFormat="1" ht="13.9" customHeight="1">
      <c r="AF7581" s="367"/>
      <c r="AH7581" s="367"/>
    </row>
    <row r="7582" spans="32:34" s="368" customFormat="1" ht="13.9" customHeight="1">
      <c r="AF7582" s="367"/>
      <c r="AH7582" s="367"/>
    </row>
    <row r="7583" spans="32:34" s="368" customFormat="1" ht="13.9" customHeight="1">
      <c r="AF7583" s="367"/>
      <c r="AH7583" s="367"/>
    </row>
    <row r="7584" spans="32:34" s="368" customFormat="1" ht="13.9" customHeight="1">
      <c r="AF7584" s="367"/>
      <c r="AH7584" s="367"/>
    </row>
    <row r="7585" spans="32:34" s="368" customFormat="1" ht="13.9" customHeight="1">
      <c r="AF7585" s="367"/>
      <c r="AH7585" s="367"/>
    </row>
    <row r="7586" spans="32:34" s="368" customFormat="1" ht="13.9" customHeight="1">
      <c r="AF7586" s="367"/>
      <c r="AH7586" s="367"/>
    </row>
    <row r="7587" spans="32:34" s="368" customFormat="1" ht="13.9" customHeight="1">
      <c r="AF7587" s="367"/>
      <c r="AH7587" s="367"/>
    </row>
    <row r="7588" spans="32:34" s="368" customFormat="1" ht="13.9" customHeight="1">
      <c r="AF7588" s="367"/>
      <c r="AH7588" s="367"/>
    </row>
    <row r="7589" spans="32:34" s="368" customFormat="1" ht="13.9" customHeight="1">
      <c r="AF7589" s="367"/>
      <c r="AH7589" s="367"/>
    </row>
    <row r="7590" spans="32:34" s="368" customFormat="1" ht="13.9" customHeight="1">
      <c r="AF7590" s="367"/>
      <c r="AH7590" s="367"/>
    </row>
    <row r="7591" spans="32:34" s="368" customFormat="1" ht="13.9" customHeight="1">
      <c r="AF7591" s="367"/>
      <c r="AH7591" s="367"/>
    </row>
    <row r="7592" spans="32:34" s="368" customFormat="1" ht="13.9" customHeight="1">
      <c r="AF7592" s="367"/>
      <c r="AH7592" s="367"/>
    </row>
    <row r="7593" spans="32:34" s="368" customFormat="1" ht="13.9" customHeight="1">
      <c r="AF7593" s="367"/>
      <c r="AH7593" s="367"/>
    </row>
    <row r="7594" spans="32:34" s="368" customFormat="1" ht="13.9" customHeight="1">
      <c r="AF7594" s="367"/>
      <c r="AH7594" s="367"/>
    </row>
    <row r="7595" spans="32:34" s="368" customFormat="1" ht="13.9" customHeight="1">
      <c r="AF7595" s="367"/>
      <c r="AH7595" s="367"/>
    </row>
    <row r="7596" spans="32:34" s="368" customFormat="1" ht="13.9" customHeight="1">
      <c r="AF7596" s="367"/>
      <c r="AH7596" s="367"/>
    </row>
    <row r="7597" spans="32:34" s="368" customFormat="1" ht="13.9" customHeight="1">
      <c r="AF7597" s="367"/>
      <c r="AH7597" s="367"/>
    </row>
    <row r="7598" spans="32:34" s="368" customFormat="1" ht="13.9" customHeight="1">
      <c r="AF7598" s="367"/>
      <c r="AH7598" s="367"/>
    </row>
    <row r="7599" spans="32:34" s="368" customFormat="1" ht="13.9" customHeight="1">
      <c r="AF7599" s="367"/>
      <c r="AH7599" s="367"/>
    </row>
    <row r="7600" spans="32:34" s="368" customFormat="1" ht="13.9" customHeight="1">
      <c r="AF7600" s="367"/>
      <c r="AH7600" s="367"/>
    </row>
    <row r="7601" spans="32:34" s="368" customFormat="1" ht="13.9" customHeight="1">
      <c r="AF7601" s="367"/>
      <c r="AH7601" s="367"/>
    </row>
    <row r="7602" spans="32:34" s="368" customFormat="1" ht="13.9" customHeight="1">
      <c r="AF7602" s="367"/>
      <c r="AH7602" s="367"/>
    </row>
    <row r="7603" spans="32:34" s="368" customFormat="1" ht="13.9" customHeight="1">
      <c r="AF7603" s="367"/>
      <c r="AH7603" s="367"/>
    </row>
    <row r="7604" spans="32:34" s="368" customFormat="1" ht="13.9" customHeight="1">
      <c r="AF7604" s="367"/>
      <c r="AH7604" s="367"/>
    </row>
    <row r="7605" spans="32:34" s="368" customFormat="1" ht="13.9" customHeight="1">
      <c r="AF7605" s="367"/>
      <c r="AH7605" s="367"/>
    </row>
    <row r="7606" spans="32:34" s="368" customFormat="1" ht="13.9" customHeight="1">
      <c r="AF7606" s="367"/>
      <c r="AH7606" s="367"/>
    </row>
    <row r="7607" spans="32:34" s="368" customFormat="1" ht="13.9" customHeight="1">
      <c r="AF7607" s="367"/>
      <c r="AH7607" s="367"/>
    </row>
    <row r="7608" spans="32:34" s="368" customFormat="1" ht="13.9" customHeight="1">
      <c r="AF7608" s="367"/>
      <c r="AH7608" s="367"/>
    </row>
    <row r="7609" spans="32:34" s="368" customFormat="1" ht="13.9" customHeight="1">
      <c r="AF7609" s="367"/>
      <c r="AH7609" s="367"/>
    </row>
    <row r="7610" spans="32:34" s="368" customFormat="1" ht="13.9" customHeight="1">
      <c r="AF7610" s="367"/>
      <c r="AH7610" s="367"/>
    </row>
    <row r="7611" spans="32:34" s="368" customFormat="1" ht="13.9" customHeight="1">
      <c r="AF7611" s="367"/>
      <c r="AH7611" s="367"/>
    </row>
    <row r="7612" spans="32:34" s="368" customFormat="1" ht="13.9" customHeight="1">
      <c r="AF7612" s="367"/>
      <c r="AH7612" s="367"/>
    </row>
    <row r="7613" spans="32:34" s="368" customFormat="1" ht="13.9" customHeight="1">
      <c r="AF7613" s="367"/>
      <c r="AH7613" s="367"/>
    </row>
    <row r="7614" spans="32:34" s="368" customFormat="1" ht="13.9" customHeight="1">
      <c r="AF7614" s="367"/>
      <c r="AH7614" s="367"/>
    </row>
    <row r="7615" spans="32:34" s="368" customFormat="1" ht="13.9" customHeight="1">
      <c r="AF7615" s="367"/>
      <c r="AH7615" s="367"/>
    </row>
    <row r="7616" spans="32:34" s="368" customFormat="1" ht="13.9" customHeight="1">
      <c r="AF7616" s="367"/>
      <c r="AH7616" s="367"/>
    </row>
    <row r="7617" spans="32:34" s="368" customFormat="1" ht="13.9" customHeight="1">
      <c r="AF7617" s="367"/>
      <c r="AH7617" s="367"/>
    </row>
    <row r="7618" spans="32:34" s="368" customFormat="1" ht="13.9" customHeight="1">
      <c r="AF7618" s="367"/>
      <c r="AH7618" s="367"/>
    </row>
    <row r="7619" spans="32:34" s="368" customFormat="1" ht="13.9" customHeight="1">
      <c r="AF7619" s="367"/>
      <c r="AH7619" s="367"/>
    </row>
    <row r="7620" spans="32:34" s="368" customFormat="1" ht="13.9" customHeight="1">
      <c r="AF7620" s="367"/>
      <c r="AH7620" s="367"/>
    </row>
    <row r="7621" spans="32:34" s="368" customFormat="1" ht="13.9" customHeight="1">
      <c r="AF7621" s="367"/>
      <c r="AH7621" s="367"/>
    </row>
    <row r="7622" spans="32:34" s="368" customFormat="1" ht="13.9" customHeight="1">
      <c r="AF7622" s="367"/>
      <c r="AH7622" s="367"/>
    </row>
    <row r="7623" spans="32:34" s="368" customFormat="1" ht="13.9" customHeight="1">
      <c r="AF7623" s="367"/>
      <c r="AH7623" s="367"/>
    </row>
    <row r="7624" spans="32:34" s="368" customFormat="1" ht="13.9" customHeight="1">
      <c r="AF7624" s="367"/>
      <c r="AH7624" s="367"/>
    </row>
    <row r="7625" spans="32:34" s="368" customFormat="1" ht="13.9" customHeight="1">
      <c r="AF7625" s="367"/>
      <c r="AH7625" s="367"/>
    </row>
    <row r="7626" spans="32:34" s="368" customFormat="1" ht="13.9" customHeight="1">
      <c r="AF7626" s="367"/>
      <c r="AH7626" s="367"/>
    </row>
    <row r="7627" spans="32:34" s="368" customFormat="1" ht="13.9" customHeight="1">
      <c r="AF7627" s="367"/>
      <c r="AH7627" s="367"/>
    </row>
    <row r="7628" spans="32:34" s="368" customFormat="1" ht="13.9" customHeight="1">
      <c r="AF7628" s="367"/>
      <c r="AH7628" s="367"/>
    </row>
    <row r="7629" spans="32:34" s="368" customFormat="1" ht="13.9" customHeight="1">
      <c r="AF7629" s="367"/>
      <c r="AH7629" s="367"/>
    </row>
    <row r="7630" spans="32:34" s="368" customFormat="1" ht="13.9" customHeight="1">
      <c r="AF7630" s="367"/>
      <c r="AH7630" s="367"/>
    </row>
    <row r="7631" spans="32:34" s="368" customFormat="1" ht="13.9" customHeight="1">
      <c r="AF7631" s="367"/>
      <c r="AH7631" s="367"/>
    </row>
    <row r="7632" spans="32:34" s="368" customFormat="1" ht="13.9" customHeight="1">
      <c r="AF7632" s="367"/>
      <c r="AH7632" s="367"/>
    </row>
    <row r="7633" spans="32:34" s="368" customFormat="1" ht="13.9" customHeight="1">
      <c r="AF7633" s="367"/>
      <c r="AH7633" s="367"/>
    </row>
    <row r="7634" spans="32:34" s="368" customFormat="1" ht="13.9" customHeight="1">
      <c r="AF7634" s="367"/>
      <c r="AH7634" s="367"/>
    </row>
    <row r="7635" spans="32:34" s="368" customFormat="1" ht="13.9" customHeight="1">
      <c r="AF7635" s="367"/>
      <c r="AH7635" s="367"/>
    </row>
    <row r="7636" spans="32:34" s="368" customFormat="1" ht="13.9" customHeight="1">
      <c r="AF7636" s="367"/>
      <c r="AH7636" s="367"/>
    </row>
    <row r="7637" spans="32:34" s="368" customFormat="1" ht="13.9" customHeight="1">
      <c r="AF7637" s="367"/>
      <c r="AH7637" s="367"/>
    </row>
    <row r="7638" spans="32:34" s="368" customFormat="1" ht="13.9" customHeight="1">
      <c r="AF7638" s="367"/>
      <c r="AH7638" s="367"/>
    </row>
    <row r="7639" spans="32:34" s="368" customFormat="1" ht="13.9" customHeight="1">
      <c r="AF7639" s="367"/>
      <c r="AH7639" s="367"/>
    </row>
    <row r="7640" spans="32:34" s="368" customFormat="1" ht="13.9" customHeight="1">
      <c r="AF7640" s="367"/>
      <c r="AH7640" s="367"/>
    </row>
    <row r="7641" spans="32:34" s="368" customFormat="1" ht="13.9" customHeight="1">
      <c r="AF7641" s="367"/>
      <c r="AH7641" s="367"/>
    </row>
    <row r="7642" spans="32:34" s="368" customFormat="1" ht="13.9" customHeight="1">
      <c r="AF7642" s="367"/>
      <c r="AH7642" s="367"/>
    </row>
    <row r="7643" spans="32:34" s="368" customFormat="1" ht="13.9" customHeight="1">
      <c r="AF7643" s="367"/>
      <c r="AH7643" s="367"/>
    </row>
    <row r="7644" spans="32:34" s="368" customFormat="1" ht="13.9" customHeight="1">
      <c r="AF7644" s="367"/>
      <c r="AH7644" s="367"/>
    </row>
    <row r="7645" spans="32:34" s="368" customFormat="1" ht="13.9" customHeight="1">
      <c r="AF7645" s="367"/>
      <c r="AH7645" s="367"/>
    </row>
    <row r="7646" spans="32:34" s="368" customFormat="1" ht="13.9" customHeight="1">
      <c r="AF7646" s="367"/>
      <c r="AH7646" s="367"/>
    </row>
    <row r="7647" spans="32:34" s="368" customFormat="1" ht="13.9" customHeight="1">
      <c r="AF7647" s="367"/>
      <c r="AH7647" s="367"/>
    </row>
    <row r="7648" spans="32:34" s="368" customFormat="1" ht="13.9" customHeight="1">
      <c r="AF7648" s="367"/>
      <c r="AH7648" s="367"/>
    </row>
    <row r="7649" spans="32:34" s="368" customFormat="1" ht="13.9" customHeight="1">
      <c r="AF7649" s="367"/>
      <c r="AH7649" s="367"/>
    </row>
    <row r="7650" spans="32:34" s="368" customFormat="1" ht="13.9" customHeight="1">
      <c r="AF7650" s="367"/>
      <c r="AH7650" s="367"/>
    </row>
    <row r="7651" spans="32:34" s="368" customFormat="1" ht="13.9" customHeight="1">
      <c r="AF7651" s="367"/>
      <c r="AH7651" s="367"/>
    </row>
    <row r="7652" spans="32:34" s="368" customFormat="1" ht="13.9" customHeight="1">
      <c r="AF7652" s="367"/>
      <c r="AH7652" s="367"/>
    </row>
    <row r="7653" spans="32:34" s="368" customFormat="1" ht="13.9" customHeight="1">
      <c r="AF7653" s="367"/>
      <c r="AH7653" s="367"/>
    </row>
    <row r="7654" spans="32:34" s="368" customFormat="1" ht="13.9" customHeight="1">
      <c r="AF7654" s="367"/>
      <c r="AH7654" s="367"/>
    </row>
    <row r="7655" spans="32:34" s="368" customFormat="1" ht="13.9" customHeight="1">
      <c r="AF7655" s="367"/>
      <c r="AH7655" s="367"/>
    </row>
    <row r="7656" spans="32:34" s="368" customFormat="1" ht="13.9" customHeight="1">
      <c r="AF7656" s="367"/>
      <c r="AH7656" s="367"/>
    </row>
    <row r="7657" spans="32:34" s="368" customFormat="1" ht="13.9" customHeight="1">
      <c r="AF7657" s="367"/>
      <c r="AH7657" s="367"/>
    </row>
    <row r="7658" spans="32:34" s="368" customFormat="1" ht="13.9" customHeight="1">
      <c r="AF7658" s="367"/>
      <c r="AH7658" s="367"/>
    </row>
    <row r="7659" spans="32:34" s="368" customFormat="1" ht="13.9" customHeight="1">
      <c r="AF7659" s="367"/>
      <c r="AH7659" s="367"/>
    </row>
    <row r="7660" spans="32:34" s="368" customFormat="1" ht="13.9" customHeight="1">
      <c r="AF7660" s="367"/>
      <c r="AH7660" s="367"/>
    </row>
    <row r="7661" spans="32:34" s="368" customFormat="1" ht="13.9" customHeight="1">
      <c r="AF7661" s="367"/>
      <c r="AH7661" s="367"/>
    </row>
    <row r="7662" spans="32:34" s="368" customFormat="1" ht="13.9" customHeight="1">
      <c r="AF7662" s="367"/>
      <c r="AH7662" s="367"/>
    </row>
    <row r="7663" spans="32:34" s="368" customFormat="1" ht="13.9" customHeight="1">
      <c r="AF7663" s="367"/>
      <c r="AH7663" s="367"/>
    </row>
    <row r="7664" spans="32:34" s="368" customFormat="1" ht="13.9" customHeight="1">
      <c r="AF7664" s="367"/>
      <c r="AH7664" s="367"/>
    </row>
    <row r="7665" spans="32:34" s="368" customFormat="1" ht="13.9" customHeight="1">
      <c r="AF7665" s="367"/>
      <c r="AH7665" s="367"/>
    </row>
    <row r="7666" spans="32:34" s="368" customFormat="1" ht="13.9" customHeight="1">
      <c r="AF7666" s="367"/>
      <c r="AH7666" s="367"/>
    </row>
    <row r="7667" spans="32:34" s="368" customFormat="1" ht="13.9" customHeight="1">
      <c r="AF7667" s="367"/>
      <c r="AH7667" s="367"/>
    </row>
    <row r="7668" spans="32:34" s="368" customFormat="1" ht="13.9" customHeight="1">
      <c r="AF7668" s="367"/>
      <c r="AH7668" s="367"/>
    </row>
    <row r="7669" spans="32:34" s="368" customFormat="1" ht="13.9" customHeight="1">
      <c r="AF7669" s="367"/>
      <c r="AH7669" s="367"/>
    </row>
    <row r="7670" spans="32:34" s="368" customFormat="1" ht="13.9" customHeight="1">
      <c r="AF7670" s="367"/>
      <c r="AH7670" s="367"/>
    </row>
    <row r="7671" spans="32:34" s="368" customFormat="1" ht="13.9" customHeight="1">
      <c r="AF7671" s="367"/>
      <c r="AH7671" s="367"/>
    </row>
    <row r="7672" spans="32:34" s="368" customFormat="1" ht="13.9" customHeight="1">
      <c r="AF7672" s="367"/>
      <c r="AH7672" s="367"/>
    </row>
    <row r="7673" spans="32:34" s="368" customFormat="1" ht="13.9" customHeight="1">
      <c r="AF7673" s="367"/>
      <c r="AH7673" s="367"/>
    </row>
    <row r="7674" spans="32:34" s="368" customFormat="1" ht="13.9" customHeight="1">
      <c r="AF7674" s="367"/>
      <c r="AH7674" s="367"/>
    </row>
    <row r="7675" spans="32:34" s="368" customFormat="1" ht="13.9" customHeight="1">
      <c r="AF7675" s="367"/>
      <c r="AH7675" s="367"/>
    </row>
    <row r="7676" spans="32:34" s="368" customFormat="1" ht="13.9" customHeight="1">
      <c r="AF7676" s="367"/>
      <c r="AH7676" s="367"/>
    </row>
    <row r="7677" spans="32:34" s="368" customFormat="1" ht="13.9" customHeight="1">
      <c r="AF7677" s="367"/>
      <c r="AH7677" s="367"/>
    </row>
    <row r="7678" spans="32:34" s="368" customFormat="1" ht="13.9" customHeight="1">
      <c r="AF7678" s="367"/>
      <c r="AH7678" s="367"/>
    </row>
    <row r="7679" spans="32:34" s="368" customFormat="1" ht="13.9" customHeight="1">
      <c r="AF7679" s="367"/>
      <c r="AH7679" s="367"/>
    </row>
    <row r="7680" spans="32:34" s="368" customFormat="1" ht="13.9" customHeight="1">
      <c r="AF7680" s="367"/>
      <c r="AH7680" s="367"/>
    </row>
    <row r="7681" spans="32:34" s="368" customFormat="1" ht="13.9" customHeight="1">
      <c r="AF7681" s="367"/>
      <c r="AH7681" s="367"/>
    </row>
    <row r="7682" spans="32:34" s="368" customFormat="1" ht="13.9" customHeight="1">
      <c r="AF7682" s="367"/>
      <c r="AH7682" s="367"/>
    </row>
    <row r="7683" spans="32:34" s="368" customFormat="1" ht="13.9" customHeight="1">
      <c r="AF7683" s="367"/>
      <c r="AH7683" s="367"/>
    </row>
    <row r="7684" spans="32:34" s="368" customFormat="1" ht="13.9" customHeight="1">
      <c r="AF7684" s="367"/>
      <c r="AH7684" s="367"/>
    </row>
    <row r="7685" spans="32:34" s="368" customFormat="1" ht="13.9" customHeight="1">
      <c r="AF7685" s="367"/>
      <c r="AH7685" s="367"/>
    </row>
    <row r="7686" spans="32:34" s="368" customFormat="1" ht="13.9" customHeight="1">
      <c r="AF7686" s="367"/>
      <c r="AH7686" s="367"/>
    </row>
    <row r="7687" spans="32:34" s="368" customFormat="1" ht="13.9" customHeight="1">
      <c r="AF7687" s="367"/>
      <c r="AH7687" s="367"/>
    </row>
    <row r="7688" spans="32:34" s="368" customFormat="1" ht="13.9" customHeight="1">
      <c r="AF7688" s="367"/>
      <c r="AH7688" s="367"/>
    </row>
    <row r="7689" spans="32:34" s="368" customFormat="1" ht="13.9" customHeight="1">
      <c r="AF7689" s="367"/>
      <c r="AH7689" s="367"/>
    </row>
    <row r="7690" spans="32:34" s="368" customFormat="1" ht="13.9" customHeight="1">
      <c r="AF7690" s="367"/>
      <c r="AH7690" s="367"/>
    </row>
    <row r="7691" spans="32:34" s="368" customFormat="1" ht="13.9" customHeight="1">
      <c r="AF7691" s="367"/>
      <c r="AH7691" s="367"/>
    </row>
    <row r="7692" spans="32:34" s="368" customFormat="1" ht="13.9" customHeight="1">
      <c r="AF7692" s="367"/>
      <c r="AH7692" s="367"/>
    </row>
    <row r="7693" spans="32:34" s="368" customFormat="1" ht="13.9" customHeight="1">
      <c r="AF7693" s="367"/>
      <c r="AH7693" s="367"/>
    </row>
    <row r="7694" spans="32:34" s="368" customFormat="1" ht="13.9" customHeight="1">
      <c r="AF7694" s="367"/>
      <c r="AH7694" s="367"/>
    </row>
    <row r="7695" spans="32:34" s="368" customFormat="1" ht="13.9" customHeight="1">
      <c r="AF7695" s="367"/>
      <c r="AH7695" s="367"/>
    </row>
    <row r="7696" spans="32:34" s="368" customFormat="1" ht="13.9" customHeight="1">
      <c r="AF7696" s="367"/>
      <c r="AH7696" s="367"/>
    </row>
    <row r="7697" spans="32:34" s="368" customFormat="1" ht="13.9" customHeight="1">
      <c r="AF7697" s="367"/>
      <c r="AH7697" s="367"/>
    </row>
    <row r="7698" spans="32:34" s="368" customFormat="1" ht="13.9" customHeight="1">
      <c r="AF7698" s="367"/>
      <c r="AH7698" s="367"/>
    </row>
    <row r="7699" spans="32:34" s="368" customFormat="1" ht="13.9" customHeight="1">
      <c r="AF7699" s="367"/>
      <c r="AH7699" s="367"/>
    </row>
    <row r="7700" spans="32:34" s="368" customFormat="1" ht="13.9" customHeight="1">
      <c r="AF7700" s="367"/>
      <c r="AH7700" s="367"/>
    </row>
    <row r="7701" spans="32:34" s="368" customFormat="1" ht="13.9" customHeight="1">
      <c r="AF7701" s="367"/>
      <c r="AH7701" s="367"/>
    </row>
    <row r="7702" spans="32:34" s="368" customFormat="1" ht="13.9" customHeight="1">
      <c r="AF7702" s="367"/>
      <c r="AH7702" s="367"/>
    </row>
    <row r="7703" spans="32:34" s="368" customFormat="1" ht="13.9" customHeight="1">
      <c r="AF7703" s="367"/>
      <c r="AH7703" s="367"/>
    </row>
    <row r="7704" spans="32:34" s="368" customFormat="1" ht="13.9" customHeight="1">
      <c r="AF7704" s="367"/>
      <c r="AH7704" s="367"/>
    </row>
    <row r="7705" spans="32:34" s="368" customFormat="1" ht="13.9" customHeight="1">
      <c r="AF7705" s="367"/>
      <c r="AH7705" s="367"/>
    </row>
    <row r="7706" spans="32:34" s="368" customFormat="1" ht="13.9" customHeight="1">
      <c r="AF7706" s="367"/>
      <c r="AH7706" s="367"/>
    </row>
    <row r="7707" spans="32:34" s="368" customFormat="1" ht="13.9" customHeight="1">
      <c r="AF7707" s="367"/>
      <c r="AH7707" s="367"/>
    </row>
    <row r="7708" spans="32:34" s="368" customFormat="1" ht="13.9" customHeight="1">
      <c r="AF7708" s="367"/>
      <c r="AH7708" s="367"/>
    </row>
    <row r="7709" spans="32:34" s="368" customFormat="1" ht="13.9" customHeight="1">
      <c r="AF7709" s="367"/>
      <c r="AH7709" s="367"/>
    </row>
    <row r="7710" spans="32:34" s="368" customFormat="1" ht="13.9" customHeight="1">
      <c r="AF7710" s="367"/>
      <c r="AH7710" s="367"/>
    </row>
    <row r="7711" spans="32:34" s="368" customFormat="1" ht="13.9" customHeight="1">
      <c r="AF7711" s="367"/>
      <c r="AH7711" s="367"/>
    </row>
    <row r="7712" spans="32:34" s="368" customFormat="1" ht="13.9" customHeight="1">
      <c r="AF7712" s="367"/>
      <c r="AH7712" s="367"/>
    </row>
    <row r="7713" spans="32:34" s="368" customFormat="1" ht="13.9" customHeight="1">
      <c r="AF7713" s="367"/>
      <c r="AH7713" s="367"/>
    </row>
    <row r="7714" spans="32:34" s="368" customFormat="1" ht="13.9" customHeight="1">
      <c r="AF7714" s="367"/>
      <c r="AH7714" s="367"/>
    </row>
    <row r="7715" spans="32:34" s="368" customFormat="1" ht="13.9" customHeight="1">
      <c r="AF7715" s="367"/>
      <c r="AH7715" s="367"/>
    </row>
    <row r="7716" spans="32:34" s="368" customFormat="1" ht="13.9" customHeight="1">
      <c r="AF7716" s="367"/>
      <c r="AH7716" s="367"/>
    </row>
    <row r="7717" spans="32:34" s="368" customFormat="1" ht="13.9" customHeight="1">
      <c r="AF7717" s="367"/>
      <c r="AH7717" s="367"/>
    </row>
    <row r="7718" spans="32:34" s="368" customFormat="1" ht="13.9" customHeight="1">
      <c r="AF7718" s="367"/>
      <c r="AH7718" s="367"/>
    </row>
    <row r="7719" spans="32:34" s="368" customFormat="1" ht="13.9" customHeight="1">
      <c r="AF7719" s="367"/>
      <c r="AH7719" s="367"/>
    </row>
    <row r="7720" spans="32:34" s="368" customFormat="1" ht="13.9" customHeight="1">
      <c r="AF7720" s="367"/>
      <c r="AH7720" s="367"/>
    </row>
    <row r="7721" spans="32:34" s="368" customFormat="1" ht="13.9" customHeight="1">
      <c r="AF7721" s="367"/>
      <c r="AH7721" s="367"/>
    </row>
    <row r="7722" spans="32:34" s="368" customFormat="1" ht="13.9" customHeight="1">
      <c r="AF7722" s="367"/>
      <c r="AH7722" s="367"/>
    </row>
    <row r="7723" spans="32:34" s="368" customFormat="1" ht="13.9" customHeight="1">
      <c r="AF7723" s="367"/>
      <c r="AH7723" s="367"/>
    </row>
    <row r="7724" spans="32:34" s="368" customFormat="1" ht="13.9" customHeight="1">
      <c r="AF7724" s="367"/>
      <c r="AH7724" s="367"/>
    </row>
    <row r="7725" spans="32:34" s="368" customFormat="1" ht="13.9" customHeight="1">
      <c r="AF7725" s="367"/>
      <c r="AH7725" s="367"/>
    </row>
    <row r="7726" spans="32:34" s="368" customFormat="1" ht="13.9" customHeight="1">
      <c r="AF7726" s="367"/>
      <c r="AH7726" s="367"/>
    </row>
    <row r="7727" spans="32:34" s="368" customFormat="1" ht="13.9" customHeight="1">
      <c r="AF7727" s="367"/>
      <c r="AH7727" s="367"/>
    </row>
    <row r="7728" spans="32:34" s="368" customFormat="1" ht="13.9" customHeight="1">
      <c r="AF7728" s="367"/>
      <c r="AH7728" s="367"/>
    </row>
    <row r="7729" spans="32:34" s="368" customFormat="1" ht="13.9" customHeight="1">
      <c r="AF7729" s="367"/>
      <c r="AH7729" s="367"/>
    </row>
    <row r="7730" spans="32:34" s="368" customFormat="1" ht="13.9" customHeight="1">
      <c r="AF7730" s="367"/>
      <c r="AH7730" s="367"/>
    </row>
    <row r="7731" spans="32:34" s="368" customFormat="1" ht="13.9" customHeight="1">
      <c r="AF7731" s="367"/>
      <c r="AH7731" s="367"/>
    </row>
    <row r="7732" spans="32:34" s="368" customFormat="1" ht="13.9" customHeight="1">
      <c r="AF7732" s="367"/>
      <c r="AH7732" s="367"/>
    </row>
    <row r="7733" spans="32:34" s="368" customFormat="1" ht="13.9" customHeight="1">
      <c r="AF7733" s="367"/>
      <c r="AH7733" s="367"/>
    </row>
    <row r="7734" spans="32:34" s="368" customFormat="1" ht="13.9" customHeight="1">
      <c r="AF7734" s="367"/>
      <c r="AH7734" s="367"/>
    </row>
    <row r="7735" spans="32:34" s="368" customFormat="1" ht="13.9" customHeight="1">
      <c r="AF7735" s="367"/>
      <c r="AH7735" s="367"/>
    </row>
    <row r="7736" spans="32:34" s="368" customFormat="1" ht="13.9" customHeight="1">
      <c r="AF7736" s="367"/>
      <c r="AH7736" s="367"/>
    </row>
    <row r="7737" spans="32:34" s="368" customFormat="1" ht="13.9" customHeight="1">
      <c r="AF7737" s="367"/>
      <c r="AH7737" s="367"/>
    </row>
    <row r="7738" spans="32:34" s="368" customFormat="1" ht="13.9" customHeight="1">
      <c r="AF7738" s="367"/>
      <c r="AH7738" s="367"/>
    </row>
    <row r="7739" spans="32:34" s="368" customFormat="1" ht="13.9" customHeight="1">
      <c r="AF7739" s="367"/>
      <c r="AH7739" s="367"/>
    </row>
    <row r="7740" spans="32:34" s="368" customFormat="1" ht="13.9" customHeight="1">
      <c r="AF7740" s="367"/>
      <c r="AH7740" s="367"/>
    </row>
    <row r="7741" spans="32:34" s="368" customFormat="1" ht="13.9" customHeight="1">
      <c r="AF7741" s="367"/>
      <c r="AH7741" s="367"/>
    </row>
    <row r="7742" spans="32:34" s="368" customFormat="1" ht="13.9" customHeight="1">
      <c r="AF7742" s="367"/>
      <c r="AH7742" s="367"/>
    </row>
    <row r="7743" spans="32:34" s="368" customFormat="1" ht="13.9" customHeight="1">
      <c r="AF7743" s="367"/>
      <c r="AH7743" s="367"/>
    </row>
    <row r="7744" spans="32:34" s="368" customFormat="1" ht="13.9" customHeight="1">
      <c r="AF7744" s="367"/>
      <c r="AH7744" s="367"/>
    </row>
    <row r="7745" spans="32:34" s="368" customFormat="1" ht="13.9" customHeight="1">
      <c r="AF7745" s="367"/>
      <c r="AH7745" s="367"/>
    </row>
    <row r="7746" spans="32:34" s="368" customFormat="1" ht="13.9" customHeight="1">
      <c r="AF7746" s="367"/>
      <c r="AH7746" s="367"/>
    </row>
    <row r="7747" spans="32:34" s="368" customFormat="1" ht="13.9" customHeight="1">
      <c r="AF7747" s="367"/>
      <c r="AH7747" s="367"/>
    </row>
    <row r="7748" spans="32:34" s="368" customFormat="1" ht="13.9" customHeight="1">
      <c r="AF7748" s="367"/>
      <c r="AH7748" s="367"/>
    </row>
    <row r="7749" spans="32:34" s="368" customFormat="1" ht="13.9" customHeight="1">
      <c r="AF7749" s="367"/>
      <c r="AH7749" s="367"/>
    </row>
    <row r="7750" spans="32:34" s="368" customFormat="1" ht="13.9" customHeight="1">
      <c r="AF7750" s="367"/>
      <c r="AH7750" s="367"/>
    </row>
    <row r="7751" spans="32:34" s="368" customFormat="1" ht="13.9" customHeight="1">
      <c r="AF7751" s="367"/>
      <c r="AH7751" s="367"/>
    </row>
    <row r="7752" spans="32:34" s="368" customFormat="1" ht="13.9" customHeight="1">
      <c r="AF7752" s="367"/>
      <c r="AH7752" s="367"/>
    </row>
    <row r="7753" spans="32:34" s="368" customFormat="1" ht="13.9" customHeight="1">
      <c r="AF7753" s="367"/>
      <c r="AH7753" s="367"/>
    </row>
    <row r="7754" spans="32:34" s="368" customFormat="1" ht="13.9" customHeight="1">
      <c r="AF7754" s="367"/>
      <c r="AH7754" s="367"/>
    </row>
    <row r="7755" spans="32:34" s="368" customFormat="1" ht="13.9" customHeight="1">
      <c r="AF7755" s="367"/>
      <c r="AH7755" s="367"/>
    </row>
    <row r="7756" spans="32:34" s="368" customFormat="1" ht="13.9" customHeight="1">
      <c r="AF7756" s="367"/>
      <c r="AH7756" s="367"/>
    </row>
    <row r="7757" spans="32:34" s="368" customFormat="1" ht="13.9" customHeight="1">
      <c r="AF7757" s="367"/>
      <c r="AH7757" s="367"/>
    </row>
    <row r="7758" spans="32:34" s="368" customFormat="1" ht="13.9" customHeight="1">
      <c r="AF7758" s="367"/>
      <c r="AH7758" s="367"/>
    </row>
    <row r="7759" spans="32:34" s="368" customFormat="1" ht="13.9" customHeight="1">
      <c r="AF7759" s="367"/>
      <c r="AH7759" s="367"/>
    </row>
    <row r="7760" spans="32:34" s="368" customFormat="1" ht="13.9" customHeight="1">
      <c r="AF7760" s="367"/>
      <c r="AH7760" s="367"/>
    </row>
    <row r="7761" spans="32:34" s="368" customFormat="1" ht="13.9" customHeight="1">
      <c r="AF7761" s="367"/>
      <c r="AH7761" s="367"/>
    </row>
    <row r="7762" spans="32:34" s="368" customFormat="1" ht="13.9" customHeight="1">
      <c r="AF7762" s="367"/>
      <c r="AH7762" s="367"/>
    </row>
    <row r="7763" spans="32:34" s="368" customFormat="1" ht="13.9" customHeight="1">
      <c r="AF7763" s="367"/>
      <c r="AH7763" s="367"/>
    </row>
    <row r="7764" spans="32:34" s="368" customFormat="1" ht="13.9" customHeight="1">
      <c r="AF7764" s="367"/>
      <c r="AH7764" s="367"/>
    </row>
    <row r="7765" spans="32:34" s="368" customFormat="1" ht="13.9" customHeight="1">
      <c r="AF7765" s="367"/>
      <c r="AH7765" s="367"/>
    </row>
    <row r="7766" spans="32:34" s="368" customFormat="1" ht="13.9" customHeight="1">
      <c r="AF7766" s="367"/>
      <c r="AH7766" s="367"/>
    </row>
    <row r="7767" spans="32:34" s="368" customFormat="1" ht="13.9" customHeight="1">
      <c r="AF7767" s="367"/>
      <c r="AH7767" s="367"/>
    </row>
    <row r="7768" spans="32:34" s="368" customFormat="1" ht="13.9" customHeight="1">
      <c r="AF7768" s="367"/>
      <c r="AH7768" s="367"/>
    </row>
    <row r="7769" spans="32:34" s="368" customFormat="1" ht="13.9" customHeight="1">
      <c r="AF7769" s="367"/>
      <c r="AH7769" s="367"/>
    </row>
    <row r="7770" spans="32:34" s="368" customFormat="1" ht="13.9" customHeight="1">
      <c r="AF7770" s="367"/>
      <c r="AH7770" s="367"/>
    </row>
    <row r="7771" spans="32:34" s="368" customFormat="1" ht="13.9" customHeight="1">
      <c r="AF7771" s="367"/>
      <c r="AH7771" s="367"/>
    </row>
    <row r="7772" spans="32:34" s="368" customFormat="1" ht="13.9" customHeight="1">
      <c r="AF7772" s="367"/>
      <c r="AH7772" s="367"/>
    </row>
    <row r="7773" spans="32:34" s="368" customFormat="1" ht="13.9" customHeight="1">
      <c r="AF7773" s="367"/>
      <c r="AH7773" s="367"/>
    </row>
    <row r="7774" spans="32:34" s="368" customFormat="1" ht="13.9" customHeight="1">
      <c r="AF7774" s="367"/>
      <c r="AH7774" s="367"/>
    </row>
    <row r="7775" spans="32:34" s="368" customFormat="1" ht="13.9" customHeight="1">
      <c r="AF7775" s="367"/>
      <c r="AH7775" s="367"/>
    </row>
    <row r="7776" spans="32:34" s="368" customFormat="1" ht="13.9" customHeight="1">
      <c r="AF7776" s="367"/>
      <c r="AH7776" s="367"/>
    </row>
    <row r="7777" spans="32:34" s="368" customFormat="1" ht="13.9" customHeight="1">
      <c r="AF7777" s="367"/>
      <c r="AH7777" s="367"/>
    </row>
    <row r="7778" spans="32:34" s="368" customFormat="1" ht="13.9" customHeight="1">
      <c r="AF7778" s="367"/>
      <c r="AH7778" s="367"/>
    </row>
    <row r="7779" spans="32:34" s="368" customFormat="1" ht="13.9" customHeight="1">
      <c r="AF7779" s="367"/>
      <c r="AH7779" s="367"/>
    </row>
    <row r="7780" spans="32:34" s="368" customFormat="1" ht="13.9" customHeight="1">
      <c r="AF7780" s="367"/>
      <c r="AH7780" s="367"/>
    </row>
    <row r="7781" spans="32:34" s="368" customFormat="1" ht="13.9" customHeight="1">
      <c r="AF7781" s="367"/>
      <c r="AH7781" s="367"/>
    </row>
    <row r="7782" spans="32:34" s="368" customFormat="1" ht="13.9" customHeight="1">
      <c r="AF7782" s="367"/>
      <c r="AH7782" s="367"/>
    </row>
    <row r="7783" spans="32:34" s="368" customFormat="1" ht="13.9" customHeight="1">
      <c r="AF7783" s="367"/>
      <c r="AH7783" s="367"/>
    </row>
    <row r="7784" spans="32:34" s="368" customFormat="1" ht="13.9" customHeight="1">
      <c r="AF7784" s="367"/>
      <c r="AH7784" s="367"/>
    </row>
    <row r="7785" spans="32:34" s="368" customFormat="1" ht="13.9" customHeight="1">
      <c r="AF7785" s="367"/>
      <c r="AH7785" s="367"/>
    </row>
    <row r="7786" spans="32:34" s="368" customFormat="1" ht="13.9" customHeight="1">
      <c r="AF7786" s="367"/>
      <c r="AH7786" s="367"/>
    </row>
    <row r="7787" spans="32:34" s="368" customFormat="1" ht="13.9" customHeight="1">
      <c r="AF7787" s="367"/>
      <c r="AH7787" s="367"/>
    </row>
    <row r="7788" spans="32:34" s="368" customFormat="1" ht="13.9" customHeight="1">
      <c r="AF7788" s="367"/>
      <c r="AH7788" s="367"/>
    </row>
    <row r="7789" spans="32:34" s="368" customFormat="1" ht="13.9" customHeight="1">
      <c r="AF7789" s="367"/>
      <c r="AH7789" s="367"/>
    </row>
    <row r="7790" spans="32:34" s="368" customFormat="1" ht="13.9" customHeight="1">
      <c r="AF7790" s="367"/>
      <c r="AH7790" s="367"/>
    </row>
    <row r="7791" spans="32:34" s="368" customFormat="1" ht="13.9" customHeight="1">
      <c r="AF7791" s="367"/>
      <c r="AH7791" s="367"/>
    </row>
    <row r="7792" spans="32:34" s="368" customFormat="1" ht="13.9" customHeight="1">
      <c r="AF7792" s="367"/>
      <c r="AH7792" s="367"/>
    </row>
    <row r="7793" spans="32:34" s="368" customFormat="1" ht="13.9" customHeight="1">
      <c r="AF7793" s="367"/>
      <c r="AH7793" s="367"/>
    </row>
    <row r="7794" spans="32:34" s="368" customFormat="1" ht="13.9" customHeight="1">
      <c r="AF7794" s="367"/>
      <c r="AH7794" s="367"/>
    </row>
    <row r="7795" spans="32:34" s="368" customFormat="1" ht="13.9" customHeight="1">
      <c r="AF7795" s="367"/>
      <c r="AH7795" s="367"/>
    </row>
    <row r="7796" spans="32:34" s="368" customFormat="1" ht="13.9" customHeight="1">
      <c r="AF7796" s="367"/>
      <c r="AH7796" s="367"/>
    </row>
    <row r="7797" spans="32:34" s="368" customFormat="1" ht="13.9" customHeight="1">
      <c r="AF7797" s="367"/>
      <c r="AH7797" s="367"/>
    </row>
    <row r="7798" spans="32:34" s="368" customFormat="1" ht="13.9" customHeight="1">
      <c r="AF7798" s="367"/>
      <c r="AH7798" s="367"/>
    </row>
    <row r="7799" spans="32:34" s="368" customFormat="1" ht="13.9" customHeight="1">
      <c r="AF7799" s="367"/>
      <c r="AH7799" s="367"/>
    </row>
    <row r="7800" spans="32:34" s="368" customFormat="1" ht="13.9" customHeight="1">
      <c r="AF7800" s="367"/>
      <c r="AH7800" s="367"/>
    </row>
    <row r="7801" spans="32:34" s="368" customFormat="1" ht="13.9" customHeight="1">
      <c r="AF7801" s="367"/>
      <c r="AH7801" s="367"/>
    </row>
    <row r="7802" spans="32:34" s="368" customFormat="1" ht="13.9" customHeight="1">
      <c r="AF7802" s="367"/>
      <c r="AH7802" s="367"/>
    </row>
    <row r="7803" spans="32:34" s="368" customFormat="1" ht="13.9" customHeight="1">
      <c r="AF7803" s="367"/>
      <c r="AH7803" s="367"/>
    </row>
    <row r="7804" spans="32:34" s="368" customFormat="1" ht="13.9" customHeight="1">
      <c r="AF7804" s="367"/>
      <c r="AH7804" s="367"/>
    </row>
    <row r="7805" spans="32:34" s="368" customFormat="1" ht="13.9" customHeight="1">
      <c r="AF7805" s="367"/>
      <c r="AH7805" s="367"/>
    </row>
    <row r="7806" spans="32:34" s="368" customFormat="1" ht="13.9" customHeight="1">
      <c r="AF7806" s="367"/>
      <c r="AH7806" s="367"/>
    </row>
    <row r="7807" spans="32:34" s="368" customFormat="1" ht="13.9" customHeight="1">
      <c r="AF7807" s="367"/>
      <c r="AH7807" s="367"/>
    </row>
    <row r="7808" spans="32:34" s="368" customFormat="1" ht="13.9" customHeight="1">
      <c r="AF7808" s="367"/>
      <c r="AH7808" s="367"/>
    </row>
    <row r="7809" spans="32:34" s="368" customFormat="1" ht="13.9" customHeight="1">
      <c r="AF7809" s="367"/>
      <c r="AH7809" s="367"/>
    </row>
    <row r="7810" spans="32:34" s="368" customFormat="1" ht="13.9" customHeight="1">
      <c r="AF7810" s="367"/>
      <c r="AH7810" s="367"/>
    </row>
    <row r="7811" spans="32:34" s="368" customFormat="1" ht="13.9" customHeight="1">
      <c r="AF7811" s="367"/>
      <c r="AH7811" s="367"/>
    </row>
    <row r="7812" spans="32:34" s="368" customFormat="1" ht="13.9" customHeight="1">
      <c r="AF7812" s="367"/>
      <c r="AH7812" s="367"/>
    </row>
    <row r="7813" spans="32:34" s="368" customFormat="1" ht="13.9" customHeight="1">
      <c r="AF7813" s="367"/>
      <c r="AH7813" s="367"/>
    </row>
    <row r="7814" spans="32:34" s="368" customFormat="1" ht="13.9" customHeight="1">
      <c r="AF7814" s="367"/>
      <c r="AH7814" s="367"/>
    </row>
    <row r="7815" spans="32:34" s="368" customFormat="1" ht="13.9" customHeight="1">
      <c r="AF7815" s="367"/>
      <c r="AH7815" s="367"/>
    </row>
    <row r="7816" spans="32:34" s="368" customFormat="1" ht="13.9" customHeight="1">
      <c r="AF7816" s="367"/>
      <c r="AH7816" s="367"/>
    </row>
    <row r="7817" spans="32:34" s="368" customFormat="1" ht="13.9" customHeight="1">
      <c r="AF7817" s="367"/>
      <c r="AH7817" s="367"/>
    </row>
    <row r="7818" spans="32:34" s="368" customFormat="1" ht="13.9" customHeight="1">
      <c r="AF7818" s="367"/>
      <c r="AH7818" s="367"/>
    </row>
    <row r="7819" spans="32:34" s="368" customFormat="1" ht="13.9" customHeight="1">
      <c r="AF7819" s="367"/>
      <c r="AH7819" s="367"/>
    </row>
    <row r="7820" spans="32:34" s="368" customFormat="1" ht="13.9" customHeight="1">
      <c r="AF7820" s="367"/>
      <c r="AH7820" s="367"/>
    </row>
    <row r="7821" spans="32:34" s="368" customFormat="1" ht="13.9" customHeight="1">
      <c r="AF7821" s="367"/>
      <c r="AH7821" s="367"/>
    </row>
    <row r="7822" spans="32:34" s="368" customFormat="1" ht="13.9" customHeight="1">
      <c r="AF7822" s="367"/>
      <c r="AH7822" s="367"/>
    </row>
    <row r="7823" spans="32:34" s="368" customFormat="1" ht="13.9" customHeight="1">
      <c r="AF7823" s="367"/>
      <c r="AH7823" s="367"/>
    </row>
    <row r="7824" spans="32:34" s="368" customFormat="1" ht="13.9" customHeight="1">
      <c r="AF7824" s="367"/>
      <c r="AH7824" s="367"/>
    </row>
    <row r="7825" spans="32:34" s="368" customFormat="1" ht="13.9" customHeight="1">
      <c r="AF7825" s="367"/>
      <c r="AH7825" s="367"/>
    </row>
    <row r="7826" spans="32:34" s="368" customFormat="1" ht="13.9" customHeight="1">
      <c r="AF7826" s="367"/>
      <c r="AH7826" s="367"/>
    </row>
    <row r="7827" spans="32:34" s="368" customFormat="1" ht="13.9" customHeight="1">
      <c r="AF7827" s="367"/>
      <c r="AH7827" s="367"/>
    </row>
    <row r="7828" spans="32:34" s="368" customFormat="1" ht="13.9" customHeight="1">
      <c r="AF7828" s="367"/>
      <c r="AH7828" s="367"/>
    </row>
    <row r="7829" spans="32:34" s="368" customFormat="1" ht="13.9" customHeight="1">
      <c r="AF7829" s="367"/>
      <c r="AH7829" s="367"/>
    </row>
    <row r="7830" spans="32:34" s="368" customFormat="1" ht="13.9" customHeight="1">
      <c r="AF7830" s="367"/>
      <c r="AH7830" s="367"/>
    </row>
    <row r="7831" spans="32:34" s="368" customFormat="1" ht="13.9" customHeight="1">
      <c r="AF7831" s="367"/>
      <c r="AH7831" s="367"/>
    </row>
    <row r="7832" spans="32:34" s="368" customFormat="1" ht="13.9" customHeight="1">
      <c r="AF7832" s="367"/>
      <c r="AH7832" s="367"/>
    </row>
    <row r="7833" spans="32:34" s="368" customFormat="1" ht="13.9" customHeight="1">
      <c r="AF7833" s="367"/>
      <c r="AH7833" s="367"/>
    </row>
    <row r="7834" spans="32:34" s="368" customFormat="1" ht="13.9" customHeight="1">
      <c r="AF7834" s="367"/>
      <c r="AH7834" s="367"/>
    </row>
    <row r="7835" spans="32:34" s="368" customFormat="1" ht="13.9" customHeight="1">
      <c r="AF7835" s="367"/>
      <c r="AH7835" s="367"/>
    </row>
    <row r="7836" spans="32:34" s="368" customFormat="1" ht="13.9" customHeight="1">
      <c r="AF7836" s="367"/>
      <c r="AH7836" s="367"/>
    </row>
    <row r="7837" spans="32:34" s="368" customFormat="1" ht="13.9" customHeight="1">
      <c r="AF7837" s="367"/>
      <c r="AH7837" s="367"/>
    </row>
    <row r="7838" spans="32:34" s="368" customFormat="1" ht="13.9" customHeight="1">
      <c r="AF7838" s="367"/>
      <c r="AH7838" s="367"/>
    </row>
    <row r="7839" spans="32:34" s="368" customFormat="1" ht="13.9" customHeight="1">
      <c r="AF7839" s="367"/>
      <c r="AH7839" s="367"/>
    </row>
    <row r="7840" spans="32:34" s="368" customFormat="1" ht="13.9" customHeight="1">
      <c r="AF7840" s="367"/>
      <c r="AH7840" s="367"/>
    </row>
    <row r="7841" spans="32:34" s="368" customFormat="1" ht="13.9" customHeight="1">
      <c r="AF7841" s="367"/>
      <c r="AH7841" s="367"/>
    </row>
    <row r="7842" spans="32:34" s="368" customFormat="1" ht="13.9" customHeight="1">
      <c r="AF7842" s="367"/>
      <c r="AH7842" s="367"/>
    </row>
    <row r="7843" spans="32:34" s="368" customFormat="1" ht="13.9" customHeight="1">
      <c r="AF7843" s="367"/>
      <c r="AH7843" s="367"/>
    </row>
    <row r="7844" spans="32:34" s="368" customFormat="1" ht="13.9" customHeight="1">
      <c r="AF7844" s="367"/>
      <c r="AH7844" s="367"/>
    </row>
    <row r="7845" spans="32:34" s="368" customFormat="1" ht="13.9" customHeight="1">
      <c r="AF7845" s="367"/>
      <c r="AH7845" s="367"/>
    </row>
    <row r="7846" spans="32:34" s="368" customFormat="1" ht="13.9" customHeight="1">
      <c r="AF7846" s="367"/>
      <c r="AH7846" s="367"/>
    </row>
    <row r="7847" spans="32:34" s="368" customFormat="1" ht="13.9" customHeight="1">
      <c r="AF7847" s="367"/>
      <c r="AH7847" s="367"/>
    </row>
    <row r="7848" spans="32:34" s="368" customFormat="1" ht="13.9" customHeight="1">
      <c r="AF7848" s="367"/>
      <c r="AH7848" s="367"/>
    </row>
    <row r="7849" spans="32:34" s="368" customFormat="1" ht="13.9" customHeight="1">
      <c r="AF7849" s="367"/>
      <c r="AH7849" s="367"/>
    </row>
    <row r="7850" spans="32:34" s="368" customFormat="1" ht="13.9" customHeight="1">
      <c r="AF7850" s="367"/>
      <c r="AH7850" s="367"/>
    </row>
    <row r="7851" spans="32:34" s="368" customFormat="1" ht="13.9" customHeight="1">
      <c r="AF7851" s="367"/>
      <c r="AH7851" s="367"/>
    </row>
    <row r="7852" spans="32:34" s="368" customFormat="1" ht="13.9" customHeight="1">
      <c r="AF7852" s="367"/>
      <c r="AH7852" s="367"/>
    </row>
    <row r="7853" spans="32:34" s="368" customFormat="1" ht="13.9" customHeight="1">
      <c r="AF7853" s="367"/>
      <c r="AH7853" s="367"/>
    </row>
    <row r="7854" spans="32:34" s="368" customFormat="1" ht="13.9" customHeight="1">
      <c r="AF7854" s="367"/>
      <c r="AH7854" s="367"/>
    </row>
    <row r="7855" spans="32:34" s="368" customFormat="1" ht="13.9" customHeight="1">
      <c r="AF7855" s="367"/>
      <c r="AH7855" s="367"/>
    </row>
    <row r="7856" spans="32:34" s="368" customFormat="1" ht="13.9" customHeight="1">
      <c r="AF7856" s="367"/>
      <c r="AH7856" s="367"/>
    </row>
    <row r="7857" spans="32:34" s="368" customFormat="1" ht="13.9" customHeight="1">
      <c r="AF7857" s="367"/>
      <c r="AH7857" s="367"/>
    </row>
    <row r="7858" spans="32:34" s="368" customFormat="1" ht="13.9" customHeight="1">
      <c r="AF7858" s="367"/>
      <c r="AH7858" s="367"/>
    </row>
    <row r="7859" spans="32:34" s="368" customFormat="1" ht="13.9" customHeight="1">
      <c r="AF7859" s="367"/>
      <c r="AH7859" s="367"/>
    </row>
    <row r="7860" spans="32:34" s="368" customFormat="1" ht="13.9" customHeight="1">
      <c r="AF7860" s="367"/>
      <c r="AH7860" s="367"/>
    </row>
    <row r="7861" spans="32:34" s="368" customFormat="1" ht="13.9" customHeight="1">
      <c r="AF7861" s="367"/>
      <c r="AH7861" s="367"/>
    </row>
    <row r="7862" spans="32:34" s="368" customFormat="1" ht="13.9" customHeight="1">
      <c r="AF7862" s="367"/>
      <c r="AH7862" s="367"/>
    </row>
    <row r="7863" spans="32:34" s="368" customFormat="1" ht="13.9" customHeight="1">
      <c r="AF7863" s="367"/>
      <c r="AH7863" s="367"/>
    </row>
    <row r="7864" spans="32:34" s="368" customFormat="1" ht="13.9" customHeight="1">
      <c r="AF7864" s="367"/>
      <c r="AH7864" s="367"/>
    </row>
    <row r="7865" spans="32:34" s="368" customFormat="1" ht="13.9" customHeight="1">
      <c r="AF7865" s="367"/>
      <c r="AH7865" s="367"/>
    </row>
    <row r="7866" spans="32:34" s="368" customFormat="1" ht="13.9" customHeight="1">
      <c r="AF7866" s="367"/>
      <c r="AH7866" s="367"/>
    </row>
    <row r="7867" spans="32:34" s="368" customFormat="1" ht="13.9" customHeight="1">
      <c r="AF7867" s="367"/>
      <c r="AH7867" s="367"/>
    </row>
    <row r="7868" spans="32:34" s="368" customFormat="1" ht="13.9" customHeight="1">
      <c r="AF7868" s="367"/>
      <c r="AH7868" s="367"/>
    </row>
    <row r="7869" spans="32:34" s="368" customFormat="1" ht="13.9" customHeight="1">
      <c r="AF7869" s="367"/>
      <c r="AH7869" s="367"/>
    </row>
    <row r="7870" spans="32:34" s="368" customFormat="1" ht="13.9" customHeight="1">
      <c r="AF7870" s="367"/>
      <c r="AH7870" s="367"/>
    </row>
    <row r="7871" spans="32:34" s="368" customFormat="1" ht="13.9" customHeight="1">
      <c r="AF7871" s="367"/>
      <c r="AH7871" s="367"/>
    </row>
    <row r="7872" spans="32:34" s="368" customFormat="1" ht="13.9" customHeight="1">
      <c r="AF7872" s="367"/>
      <c r="AH7872" s="367"/>
    </row>
    <row r="7873" spans="32:34" s="368" customFormat="1" ht="13.9" customHeight="1">
      <c r="AF7873" s="367"/>
      <c r="AH7873" s="367"/>
    </row>
    <row r="7874" spans="32:34" s="368" customFormat="1" ht="13.9" customHeight="1">
      <c r="AF7874" s="367"/>
      <c r="AH7874" s="367"/>
    </row>
    <row r="7875" spans="32:34" s="368" customFormat="1" ht="13.9" customHeight="1">
      <c r="AF7875" s="367"/>
      <c r="AH7875" s="367"/>
    </row>
    <row r="7876" spans="32:34" s="368" customFormat="1" ht="13.9" customHeight="1">
      <c r="AF7876" s="367"/>
      <c r="AH7876" s="367"/>
    </row>
    <row r="7877" spans="32:34" s="368" customFormat="1" ht="13.9" customHeight="1">
      <c r="AF7877" s="367"/>
      <c r="AH7877" s="367"/>
    </row>
    <row r="7878" spans="32:34" s="368" customFormat="1" ht="13.9" customHeight="1">
      <c r="AF7878" s="367"/>
      <c r="AH7878" s="367"/>
    </row>
    <row r="7879" spans="32:34" s="368" customFormat="1" ht="13.9" customHeight="1">
      <c r="AF7879" s="367"/>
      <c r="AH7879" s="367"/>
    </row>
    <row r="7880" spans="32:34" s="368" customFormat="1" ht="13.9" customHeight="1">
      <c r="AF7880" s="367"/>
      <c r="AH7880" s="367"/>
    </row>
    <row r="7881" spans="32:34" s="368" customFormat="1" ht="13.9" customHeight="1">
      <c r="AF7881" s="367"/>
      <c r="AH7881" s="367"/>
    </row>
    <row r="7882" spans="32:34" s="368" customFormat="1" ht="13.9" customHeight="1">
      <c r="AF7882" s="367"/>
      <c r="AH7882" s="367"/>
    </row>
    <row r="7883" spans="32:34" s="368" customFormat="1" ht="13.9" customHeight="1">
      <c r="AF7883" s="367"/>
      <c r="AH7883" s="367"/>
    </row>
    <row r="7884" spans="32:34" s="368" customFormat="1" ht="13.9" customHeight="1">
      <c r="AF7884" s="367"/>
      <c r="AH7884" s="367"/>
    </row>
    <row r="7885" spans="32:34" s="368" customFormat="1" ht="13.9" customHeight="1">
      <c r="AF7885" s="367"/>
      <c r="AH7885" s="367"/>
    </row>
    <row r="7886" spans="32:34" s="368" customFormat="1" ht="13.9" customHeight="1">
      <c r="AF7886" s="367"/>
      <c r="AH7886" s="367"/>
    </row>
    <row r="7887" spans="32:34" s="368" customFormat="1" ht="13.9" customHeight="1">
      <c r="AF7887" s="367"/>
      <c r="AH7887" s="367"/>
    </row>
    <row r="7888" spans="32:34" s="368" customFormat="1" ht="13.9" customHeight="1">
      <c r="AF7888" s="367"/>
      <c r="AH7888" s="367"/>
    </row>
    <row r="7889" spans="32:34" s="368" customFormat="1" ht="13.9" customHeight="1">
      <c r="AF7889" s="367"/>
      <c r="AH7889" s="367"/>
    </row>
    <row r="7890" spans="32:34" s="368" customFormat="1" ht="13.9" customHeight="1">
      <c r="AF7890" s="367"/>
      <c r="AH7890" s="367"/>
    </row>
    <row r="7891" spans="32:34" s="368" customFormat="1" ht="13.9" customHeight="1">
      <c r="AF7891" s="367"/>
      <c r="AH7891" s="367"/>
    </row>
    <row r="7892" spans="32:34" s="368" customFormat="1" ht="13.9" customHeight="1">
      <c r="AF7892" s="367"/>
      <c r="AH7892" s="367"/>
    </row>
    <row r="7893" spans="32:34" s="368" customFormat="1" ht="13.9" customHeight="1">
      <c r="AF7893" s="367"/>
      <c r="AH7893" s="367"/>
    </row>
    <row r="7894" spans="32:34" s="368" customFormat="1" ht="13.9" customHeight="1">
      <c r="AF7894" s="367"/>
      <c r="AH7894" s="367"/>
    </row>
    <row r="7895" spans="32:34" s="368" customFormat="1" ht="13.9" customHeight="1">
      <c r="AF7895" s="367"/>
      <c r="AH7895" s="367"/>
    </row>
    <row r="7896" spans="32:34" s="368" customFormat="1" ht="13.9" customHeight="1">
      <c r="AF7896" s="367"/>
      <c r="AH7896" s="367"/>
    </row>
    <row r="7897" spans="32:34" s="368" customFormat="1" ht="13.9" customHeight="1">
      <c r="AF7897" s="367"/>
      <c r="AH7897" s="367"/>
    </row>
    <row r="7898" spans="32:34" s="368" customFormat="1" ht="13.9" customHeight="1">
      <c r="AF7898" s="367"/>
      <c r="AH7898" s="367"/>
    </row>
    <row r="7899" spans="32:34" s="368" customFormat="1" ht="13.9" customHeight="1">
      <c r="AF7899" s="367"/>
      <c r="AH7899" s="367"/>
    </row>
    <row r="7900" spans="32:34" s="368" customFormat="1" ht="13.9" customHeight="1">
      <c r="AF7900" s="367"/>
      <c r="AH7900" s="367"/>
    </row>
    <row r="7901" spans="32:34" s="368" customFormat="1" ht="13.9" customHeight="1">
      <c r="AF7901" s="367"/>
      <c r="AH7901" s="367"/>
    </row>
    <row r="7902" spans="32:34" s="368" customFormat="1" ht="13.9" customHeight="1">
      <c r="AF7902" s="367"/>
      <c r="AH7902" s="367"/>
    </row>
    <row r="7903" spans="32:34" s="368" customFormat="1" ht="13.9" customHeight="1">
      <c r="AF7903" s="367"/>
      <c r="AH7903" s="367"/>
    </row>
    <row r="7904" spans="32:34" s="368" customFormat="1" ht="13.9" customHeight="1">
      <c r="AF7904" s="367"/>
      <c r="AH7904" s="367"/>
    </row>
    <row r="7905" spans="32:34" s="368" customFormat="1" ht="13.9" customHeight="1">
      <c r="AF7905" s="367"/>
      <c r="AH7905" s="367"/>
    </row>
    <row r="7906" spans="32:34" s="368" customFormat="1" ht="13.9" customHeight="1">
      <c r="AF7906" s="367"/>
      <c r="AH7906" s="367"/>
    </row>
    <row r="7907" spans="32:34" s="368" customFormat="1" ht="13.9" customHeight="1">
      <c r="AF7907" s="367"/>
      <c r="AH7907" s="367"/>
    </row>
    <row r="7908" spans="32:34" s="368" customFormat="1" ht="13.9" customHeight="1">
      <c r="AF7908" s="367"/>
      <c r="AH7908" s="367"/>
    </row>
    <row r="7909" spans="32:34" s="368" customFormat="1" ht="13.9" customHeight="1">
      <c r="AF7909" s="367"/>
      <c r="AH7909" s="367"/>
    </row>
    <row r="7910" spans="32:34" s="368" customFormat="1" ht="13.9" customHeight="1">
      <c r="AF7910" s="367"/>
      <c r="AH7910" s="367"/>
    </row>
    <row r="7911" spans="32:34" s="368" customFormat="1" ht="13.9" customHeight="1">
      <c r="AF7911" s="367"/>
      <c r="AH7911" s="367"/>
    </row>
    <row r="7912" spans="32:34" s="368" customFormat="1" ht="13.9" customHeight="1">
      <c r="AF7912" s="367"/>
      <c r="AH7912" s="367"/>
    </row>
    <row r="7913" spans="32:34" s="368" customFormat="1" ht="13.9" customHeight="1">
      <c r="AF7913" s="367"/>
      <c r="AH7913" s="367"/>
    </row>
    <row r="7914" spans="32:34" s="368" customFormat="1" ht="13.9" customHeight="1">
      <c r="AF7914" s="367"/>
      <c r="AH7914" s="367"/>
    </row>
    <row r="7915" spans="32:34" s="368" customFormat="1" ht="13.9" customHeight="1">
      <c r="AF7915" s="367"/>
      <c r="AH7915" s="367"/>
    </row>
    <row r="7916" spans="32:34" s="368" customFormat="1" ht="13.9" customHeight="1">
      <c r="AF7916" s="367"/>
      <c r="AH7916" s="367"/>
    </row>
    <row r="7917" spans="32:34" s="368" customFormat="1" ht="13.9" customHeight="1">
      <c r="AF7917" s="367"/>
      <c r="AH7917" s="367"/>
    </row>
    <row r="7918" spans="32:34" s="368" customFormat="1" ht="13.9" customHeight="1">
      <c r="AF7918" s="367"/>
      <c r="AH7918" s="367"/>
    </row>
    <row r="7919" spans="32:34" s="368" customFormat="1" ht="13.9" customHeight="1">
      <c r="AF7919" s="367"/>
      <c r="AH7919" s="367"/>
    </row>
    <row r="7920" spans="32:34" s="368" customFormat="1" ht="13.9" customHeight="1">
      <c r="AF7920" s="367"/>
      <c r="AH7920" s="367"/>
    </row>
    <row r="7921" spans="32:34" s="368" customFormat="1" ht="13.9" customHeight="1">
      <c r="AF7921" s="367"/>
      <c r="AH7921" s="367"/>
    </row>
    <row r="7922" spans="32:34" s="368" customFormat="1" ht="13.9" customHeight="1">
      <c r="AF7922" s="367"/>
      <c r="AH7922" s="367"/>
    </row>
    <row r="7923" spans="32:34" s="368" customFormat="1" ht="13.9" customHeight="1">
      <c r="AF7923" s="367"/>
      <c r="AH7923" s="367"/>
    </row>
    <row r="7924" spans="32:34" s="368" customFormat="1" ht="13.9" customHeight="1">
      <c r="AF7924" s="367"/>
      <c r="AH7924" s="367"/>
    </row>
    <row r="7925" spans="32:34" s="368" customFormat="1" ht="13.9" customHeight="1">
      <c r="AF7925" s="367"/>
      <c r="AH7925" s="367"/>
    </row>
    <row r="7926" spans="32:34" s="368" customFormat="1" ht="13.9" customHeight="1">
      <c r="AF7926" s="367"/>
      <c r="AH7926" s="367"/>
    </row>
    <row r="7927" spans="32:34" s="368" customFormat="1" ht="13.9" customHeight="1">
      <c r="AF7927" s="367"/>
      <c r="AH7927" s="367"/>
    </row>
    <row r="7928" spans="32:34" s="368" customFormat="1" ht="13.9" customHeight="1">
      <c r="AF7928" s="367"/>
      <c r="AH7928" s="367"/>
    </row>
    <row r="7929" spans="32:34" s="368" customFormat="1" ht="13.9" customHeight="1">
      <c r="AF7929" s="367"/>
      <c r="AH7929" s="367"/>
    </row>
    <row r="7930" spans="32:34" s="368" customFormat="1" ht="13.9" customHeight="1">
      <c r="AF7930" s="367"/>
      <c r="AH7930" s="367"/>
    </row>
    <row r="7931" spans="32:34" s="368" customFormat="1" ht="13.9" customHeight="1">
      <c r="AF7931" s="367"/>
      <c r="AH7931" s="367"/>
    </row>
    <row r="7932" spans="32:34" s="368" customFormat="1" ht="13.9" customHeight="1">
      <c r="AF7932" s="367"/>
      <c r="AH7932" s="367"/>
    </row>
    <row r="7933" spans="32:34" s="368" customFormat="1" ht="13.9" customHeight="1">
      <c r="AF7933" s="367"/>
      <c r="AH7933" s="367"/>
    </row>
    <row r="7934" spans="32:34" s="368" customFormat="1" ht="13.9" customHeight="1">
      <c r="AF7934" s="367"/>
      <c r="AH7934" s="367"/>
    </row>
    <row r="7935" spans="32:34" s="368" customFormat="1" ht="13.9" customHeight="1">
      <c r="AF7935" s="367"/>
      <c r="AH7935" s="367"/>
    </row>
    <row r="7936" spans="32:34" s="368" customFormat="1" ht="13.9" customHeight="1">
      <c r="AF7936" s="367"/>
      <c r="AH7936" s="367"/>
    </row>
    <row r="7937" spans="32:34" s="368" customFormat="1" ht="13.9" customHeight="1">
      <c r="AF7937" s="367"/>
      <c r="AH7937" s="367"/>
    </row>
    <row r="7938" spans="32:34" s="368" customFormat="1" ht="13.9" customHeight="1">
      <c r="AF7938" s="367"/>
      <c r="AH7938" s="367"/>
    </row>
    <row r="7939" spans="32:34" s="368" customFormat="1" ht="13.9" customHeight="1">
      <c r="AF7939" s="367"/>
      <c r="AH7939" s="367"/>
    </row>
    <row r="7940" spans="32:34" s="368" customFormat="1" ht="13.9" customHeight="1">
      <c r="AF7940" s="367"/>
      <c r="AH7940" s="367"/>
    </row>
    <row r="7941" spans="32:34" s="368" customFormat="1" ht="13.9" customHeight="1">
      <c r="AF7941" s="367"/>
      <c r="AH7941" s="367"/>
    </row>
    <row r="7942" spans="32:34" s="368" customFormat="1" ht="13.9" customHeight="1">
      <c r="AF7942" s="367"/>
      <c r="AH7942" s="367"/>
    </row>
    <row r="7943" spans="32:34" s="368" customFormat="1" ht="13.9" customHeight="1">
      <c r="AF7943" s="367"/>
      <c r="AH7943" s="367"/>
    </row>
    <row r="7944" spans="32:34" s="368" customFormat="1" ht="13.9" customHeight="1">
      <c r="AF7944" s="367"/>
      <c r="AH7944" s="367"/>
    </row>
    <row r="7945" spans="32:34" s="368" customFormat="1" ht="13.9" customHeight="1">
      <c r="AF7945" s="367"/>
      <c r="AH7945" s="367"/>
    </row>
    <row r="7946" spans="32:34" s="368" customFormat="1" ht="13.9" customHeight="1">
      <c r="AF7946" s="367"/>
      <c r="AH7946" s="367"/>
    </row>
    <row r="7947" spans="32:34" s="368" customFormat="1" ht="13.9" customHeight="1">
      <c r="AF7947" s="367"/>
      <c r="AH7947" s="367"/>
    </row>
    <row r="7948" spans="32:34" s="368" customFormat="1" ht="13.9" customHeight="1">
      <c r="AF7948" s="367"/>
      <c r="AH7948" s="367"/>
    </row>
    <row r="7949" spans="32:34" s="368" customFormat="1" ht="13.9" customHeight="1">
      <c r="AF7949" s="367"/>
      <c r="AH7949" s="367"/>
    </row>
    <row r="7950" spans="32:34" s="368" customFormat="1" ht="13.9" customHeight="1">
      <c r="AF7950" s="367"/>
      <c r="AH7950" s="367"/>
    </row>
    <row r="7951" spans="32:34" s="368" customFormat="1" ht="13.9" customHeight="1">
      <c r="AF7951" s="367"/>
      <c r="AH7951" s="367"/>
    </row>
    <row r="7952" spans="32:34" s="368" customFormat="1" ht="13.9" customHeight="1">
      <c r="AF7952" s="367"/>
      <c r="AH7952" s="367"/>
    </row>
    <row r="7953" spans="32:34" s="368" customFormat="1" ht="13.9" customHeight="1">
      <c r="AF7953" s="367"/>
      <c r="AH7953" s="367"/>
    </row>
    <row r="7954" spans="32:34" s="368" customFormat="1" ht="13.9" customHeight="1">
      <c r="AF7954" s="367"/>
      <c r="AH7954" s="367"/>
    </row>
    <row r="7955" spans="32:34" s="368" customFormat="1" ht="13.9" customHeight="1">
      <c r="AF7955" s="367"/>
      <c r="AH7955" s="367"/>
    </row>
    <row r="7956" spans="32:34" s="368" customFormat="1" ht="13.9" customHeight="1">
      <c r="AF7956" s="367"/>
      <c r="AH7956" s="367"/>
    </row>
    <row r="7957" spans="32:34" s="368" customFormat="1" ht="13.9" customHeight="1">
      <c r="AF7957" s="367"/>
      <c r="AH7957" s="367"/>
    </row>
    <row r="7958" spans="32:34" s="368" customFormat="1" ht="13.9" customHeight="1">
      <c r="AF7958" s="367"/>
      <c r="AH7958" s="367"/>
    </row>
    <row r="7959" spans="32:34" s="368" customFormat="1" ht="13.9" customHeight="1">
      <c r="AF7959" s="367"/>
      <c r="AH7959" s="367"/>
    </row>
    <row r="7960" spans="32:34" s="368" customFormat="1" ht="13.9" customHeight="1">
      <c r="AF7960" s="367"/>
      <c r="AH7960" s="367"/>
    </row>
    <row r="7961" spans="32:34" s="368" customFormat="1" ht="13.9" customHeight="1">
      <c r="AF7961" s="367"/>
      <c r="AH7961" s="367"/>
    </row>
    <row r="7962" spans="32:34" s="368" customFormat="1" ht="13.9" customHeight="1">
      <c r="AF7962" s="367"/>
      <c r="AH7962" s="367"/>
    </row>
    <row r="7963" spans="32:34" s="368" customFormat="1" ht="13.9" customHeight="1">
      <c r="AF7963" s="367"/>
      <c r="AH7963" s="367"/>
    </row>
    <row r="7964" spans="32:34" s="368" customFormat="1" ht="13.9" customHeight="1">
      <c r="AF7964" s="367"/>
      <c r="AH7964" s="367"/>
    </row>
    <row r="7965" spans="32:34" s="368" customFormat="1" ht="13.9" customHeight="1">
      <c r="AF7965" s="367"/>
      <c r="AH7965" s="367"/>
    </row>
    <row r="7966" spans="32:34" s="368" customFormat="1" ht="13.9" customHeight="1">
      <c r="AF7966" s="367"/>
      <c r="AH7966" s="367"/>
    </row>
    <row r="7967" spans="32:34" s="368" customFormat="1" ht="13.9" customHeight="1">
      <c r="AF7967" s="367"/>
      <c r="AH7967" s="367"/>
    </row>
    <row r="7968" spans="32:34" s="368" customFormat="1" ht="13.9" customHeight="1">
      <c r="AF7968" s="367"/>
      <c r="AH7968" s="367"/>
    </row>
    <row r="7969" spans="32:34" s="368" customFormat="1" ht="13.9" customHeight="1">
      <c r="AF7969" s="367"/>
      <c r="AH7969" s="367"/>
    </row>
    <row r="7970" spans="32:34" s="368" customFormat="1" ht="13.9" customHeight="1">
      <c r="AF7970" s="367"/>
      <c r="AH7970" s="367"/>
    </row>
    <row r="7971" spans="32:34" s="368" customFormat="1" ht="13.9" customHeight="1">
      <c r="AF7971" s="367"/>
      <c r="AH7971" s="367"/>
    </row>
    <row r="7972" spans="32:34" s="368" customFormat="1" ht="13.9" customHeight="1">
      <c r="AF7972" s="367"/>
      <c r="AH7972" s="367"/>
    </row>
    <row r="7973" spans="32:34" s="368" customFormat="1" ht="13.9" customHeight="1">
      <c r="AF7973" s="367"/>
      <c r="AH7973" s="367"/>
    </row>
    <row r="7974" spans="32:34" s="368" customFormat="1" ht="13.9" customHeight="1">
      <c r="AF7974" s="367"/>
      <c r="AH7974" s="367"/>
    </row>
    <row r="7975" spans="32:34" s="368" customFormat="1" ht="13.9" customHeight="1">
      <c r="AF7975" s="367"/>
      <c r="AH7975" s="367"/>
    </row>
    <row r="7976" spans="32:34" s="368" customFormat="1" ht="13.9" customHeight="1">
      <c r="AF7976" s="367"/>
      <c r="AH7976" s="367"/>
    </row>
    <row r="7977" spans="32:34" s="368" customFormat="1" ht="13.9" customHeight="1">
      <c r="AF7977" s="367"/>
      <c r="AH7977" s="367"/>
    </row>
    <row r="7978" spans="32:34" s="368" customFormat="1" ht="13.9" customHeight="1">
      <c r="AF7978" s="367"/>
      <c r="AH7978" s="367"/>
    </row>
    <row r="7979" spans="32:34" s="368" customFormat="1" ht="13.9" customHeight="1">
      <c r="AF7979" s="367"/>
      <c r="AH7979" s="367"/>
    </row>
    <row r="7980" spans="32:34" s="368" customFormat="1" ht="13.9" customHeight="1">
      <c r="AF7980" s="367"/>
      <c r="AH7980" s="367"/>
    </row>
    <row r="7981" spans="32:34" s="368" customFormat="1" ht="13.9" customHeight="1">
      <c r="AF7981" s="367"/>
      <c r="AH7981" s="367"/>
    </row>
    <row r="7982" spans="32:34" s="368" customFormat="1" ht="13.9" customHeight="1">
      <c r="AF7982" s="367"/>
      <c r="AH7982" s="367"/>
    </row>
    <row r="7983" spans="32:34" s="368" customFormat="1" ht="13.9" customHeight="1">
      <c r="AF7983" s="367"/>
      <c r="AH7983" s="367"/>
    </row>
    <row r="7984" spans="32:34" s="368" customFormat="1" ht="13.9" customHeight="1">
      <c r="AF7984" s="367"/>
      <c r="AH7984" s="367"/>
    </row>
    <row r="7985" spans="32:34" s="368" customFormat="1" ht="13.9" customHeight="1">
      <c r="AF7985" s="367"/>
      <c r="AH7985" s="367"/>
    </row>
    <row r="7986" spans="32:34" s="368" customFormat="1" ht="13.9" customHeight="1">
      <c r="AF7986" s="367"/>
      <c r="AH7986" s="367"/>
    </row>
    <row r="7987" spans="32:34" s="368" customFormat="1" ht="13.9" customHeight="1">
      <c r="AF7987" s="367"/>
      <c r="AH7987" s="367"/>
    </row>
    <row r="7988" spans="32:34" s="368" customFormat="1" ht="13.9" customHeight="1">
      <c r="AF7988" s="367"/>
      <c r="AH7988" s="367"/>
    </row>
    <row r="7989" spans="32:34" s="368" customFormat="1" ht="13.9" customHeight="1">
      <c r="AF7989" s="367"/>
      <c r="AH7989" s="367"/>
    </row>
    <row r="7990" spans="32:34" s="368" customFormat="1" ht="13.9" customHeight="1">
      <c r="AF7990" s="367"/>
      <c r="AH7990" s="367"/>
    </row>
    <row r="7991" spans="32:34" s="368" customFormat="1" ht="13.9" customHeight="1">
      <c r="AF7991" s="367"/>
      <c r="AH7991" s="367"/>
    </row>
    <row r="7992" spans="32:34" s="368" customFormat="1" ht="13.9" customHeight="1">
      <c r="AF7992" s="367"/>
      <c r="AH7992" s="367"/>
    </row>
    <row r="7993" spans="32:34" s="368" customFormat="1" ht="13.9" customHeight="1">
      <c r="AF7993" s="367"/>
      <c r="AH7993" s="367"/>
    </row>
    <row r="7994" spans="32:34" s="368" customFormat="1" ht="13.9" customHeight="1">
      <c r="AF7994" s="367"/>
      <c r="AH7994" s="367"/>
    </row>
    <row r="7995" spans="32:34" s="368" customFormat="1" ht="13.9" customHeight="1">
      <c r="AF7995" s="367"/>
      <c r="AH7995" s="367"/>
    </row>
    <row r="7996" spans="32:34" s="368" customFormat="1" ht="13.9" customHeight="1">
      <c r="AF7996" s="367"/>
      <c r="AH7996" s="367"/>
    </row>
    <row r="7997" spans="32:34" s="368" customFormat="1" ht="13.9" customHeight="1">
      <c r="AF7997" s="367"/>
      <c r="AH7997" s="367"/>
    </row>
    <row r="7998" spans="32:34" s="368" customFormat="1" ht="13.9" customHeight="1">
      <c r="AF7998" s="367"/>
      <c r="AH7998" s="367"/>
    </row>
    <row r="7999" spans="32:34" s="368" customFormat="1" ht="13.9" customHeight="1">
      <c r="AF7999" s="367"/>
      <c r="AH7999" s="367"/>
    </row>
    <row r="8000" spans="32:34" s="368" customFormat="1" ht="13.9" customHeight="1">
      <c r="AF8000" s="367"/>
      <c r="AH8000" s="367"/>
    </row>
    <row r="8001" spans="32:34" s="368" customFormat="1" ht="13.9" customHeight="1">
      <c r="AF8001" s="367"/>
      <c r="AH8001" s="367"/>
    </row>
    <row r="8002" spans="32:34" s="368" customFormat="1" ht="13.9" customHeight="1">
      <c r="AF8002" s="367"/>
      <c r="AH8002" s="367"/>
    </row>
    <row r="8003" spans="32:34" s="368" customFormat="1" ht="13.9" customHeight="1">
      <c r="AF8003" s="367"/>
      <c r="AH8003" s="367"/>
    </row>
    <row r="8004" spans="32:34" s="368" customFormat="1" ht="13.9" customHeight="1">
      <c r="AF8004" s="367"/>
      <c r="AH8004" s="367"/>
    </row>
    <row r="8005" spans="32:34" s="368" customFormat="1" ht="13.9" customHeight="1">
      <c r="AF8005" s="367"/>
      <c r="AH8005" s="367"/>
    </row>
    <row r="8006" spans="32:34" s="368" customFormat="1" ht="13.9" customHeight="1">
      <c r="AF8006" s="367"/>
      <c r="AH8006" s="367"/>
    </row>
    <row r="8007" spans="32:34" s="368" customFormat="1" ht="13.9" customHeight="1">
      <c r="AF8007" s="367"/>
      <c r="AH8007" s="367"/>
    </row>
    <row r="8008" spans="32:34" s="368" customFormat="1" ht="13.9" customHeight="1">
      <c r="AF8008" s="367"/>
      <c r="AH8008" s="367"/>
    </row>
    <row r="8009" spans="32:34" s="368" customFormat="1" ht="13.9" customHeight="1">
      <c r="AF8009" s="367"/>
      <c r="AH8009" s="367"/>
    </row>
    <row r="8010" spans="32:34" s="368" customFormat="1" ht="13.9" customHeight="1">
      <c r="AF8010" s="367"/>
      <c r="AH8010" s="367"/>
    </row>
    <row r="8011" spans="32:34" s="368" customFormat="1" ht="13.9" customHeight="1">
      <c r="AF8011" s="367"/>
      <c r="AH8011" s="367"/>
    </row>
    <row r="8012" spans="32:34" s="368" customFormat="1" ht="13.9" customHeight="1">
      <c r="AF8012" s="367"/>
      <c r="AH8012" s="367"/>
    </row>
    <row r="8013" spans="32:34" s="368" customFormat="1" ht="13.9" customHeight="1">
      <c r="AF8013" s="367"/>
      <c r="AH8013" s="367"/>
    </row>
    <row r="8014" spans="32:34" s="368" customFormat="1" ht="13.9" customHeight="1">
      <c r="AF8014" s="367"/>
      <c r="AH8014" s="367"/>
    </row>
    <row r="8015" spans="32:34" s="368" customFormat="1" ht="13.9" customHeight="1">
      <c r="AF8015" s="367"/>
      <c r="AH8015" s="367"/>
    </row>
    <row r="8016" spans="32:34" s="368" customFormat="1" ht="13.9" customHeight="1">
      <c r="AF8016" s="367"/>
      <c r="AH8016" s="367"/>
    </row>
    <row r="8017" spans="32:34" s="368" customFormat="1" ht="13.9" customHeight="1">
      <c r="AF8017" s="367"/>
      <c r="AH8017" s="367"/>
    </row>
    <row r="8018" spans="32:34" s="368" customFormat="1" ht="13.9" customHeight="1">
      <c r="AF8018" s="367"/>
      <c r="AH8018" s="367"/>
    </row>
    <row r="8019" spans="32:34" s="368" customFormat="1" ht="13.9" customHeight="1">
      <c r="AF8019" s="367"/>
      <c r="AH8019" s="367"/>
    </row>
    <row r="8020" spans="32:34" s="368" customFormat="1" ht="13.9" customHeight="1">
      <c r="AF8020" s="367"/>
      <c r="AH8020" s="367"/>
    </row>
    <row r="8021" spans="32:34" s="368" customFormat="1" ht="13.9" customHeight="1">
      <c r="AF8021" s="367"/>
      <c r="AH8021" s="367"/>
    </row>
    <row r="8022" spans="32:34" s="368" customFormat="1" ht="13.9" customHeight="1">
      <c r="AF8022" s="367"/>
      <c r="AH8022" s="367"/>
    </row>
    <row r="8023" spans="32:34" s="368" customFormat="1" ht="13.9" customHeight="1">
      <c r="AF8023" s="367"/>
      <c r="AH8023" s="367"/>
    </row>
    <row r="8024" spans="32:34" s="368" customFormat="1" ht="13.9" customHeight="1">
      <c r="AF8024" s="367"/>
      <c r="AH8024" s="367"/>
    </row>
    <row r="8025" spans="32:34" s="368" customFormat="1" ht="13.9" customHeight="1">
      <c r="AF8025" s="367"/>
      <c r="AH8025" s="367"/>
    </row>
    <row r="8026" spans="32:34" s="368" customFormat="1" ht="13.9" customHeight="1">
      <c r="AF8026" s="367"/>
      <c r="AH8026" s="367"/>
    </row>
    <row r="8027" spans="32:34" s="368" customFormat="1" ht="13.9" customHeight="1">
      <c r="AF8027" s="367"/>
      <c r="AH8027" s="367"/>
    </row>
    <row r="8028" spans="32:34" s="368" customFormat="1" ht="13.9" customHeight="1">
      <c r="AF8028" s="367"/>
      <c r="AH8028" s="367"/>
    </row>
    <row r="8029" spans="32:34" s="368" customFormat="1" ht="13.9" customHeight="1">
      <c r="AF8029" s="367"/>
      <c r="AH8029" s="367"/>
    </row>
    <row r="8030" spans="32:34" s="368" customFormat="1" ht="13.9" customHeight="1">
      <c r="AF8030" s="367"/>
      <c r="AH8030" s="367"/>
    </row>
    <row r="8031" spans="32:34" s="368" customFormat="1" ht="13.9" customHeight="1">
      <c r="AF8031" s="367"/>
      <c r="AH8031" s="367"/>
    </row>
    <row r="8032" spans="32:34" s="368" customFormat="1" ht="13.9" customHeight="1">
      <c r="AF8032" s="367"/>
      <c r="AH8032" s="367"/>
    </row>
    <row r="8033" spans="32:34" s="368" customFormat="1" ht="13.9" customHeight="1">
      <c r="AF8033" s="367"/>
      <c r="AH8033" s="367"/>
    </row>
    <row r="8034" spans="32:34" s="368" customFormat="1" ht="13.9" customHeight="1">
      <c r="AF8034" s="367"/>
      <c r="AH8034" s="367"/>
    </row>
    <row r="8035" spans="32:34" s="368" customFormat="1" ht="13.9" customHeight="1">
      <c r="AF8035" s="367"/>
      <c r="AH8035" s="367"/>
    </row>
    <row r="8036" spans="32:34" s="368" customFormat="1" ht="13.9" customHeight="1">
      <c r="AF8036" s="367"/>
      <c r="AH8036" s="367"/>
    </row>
    <row r="8037" spans="32:34" s="368" customFormat="1" ht="13.9" customHeight="1">
      <c r="AF8037" s="367"/>
      <c r="AH8037" s="367"/>
    </row>
    <row r="8038" spans="32:34" s="368" customFormat="1" ht="13.9" customHeight="1">
      <c r="AF8038" s="367"/>
      <c r="AH8038" s="367"/>
    </row>
    <row r="8039" spans="32:34" s="368" customFormat="1" ht="13.9" customHeight="1">
      <c r="AF8039" s="367"/>
      <c r="AH8039" s="367"/>
    </row>
    <row r="8040" spans="32:34" s="368" customFormat="1" ht="13.9" customHeight="1">
      <c r="AF8040" s="367"/>
      <c r="AH8040" s="367"/>
    </row>
    <row r="8041" spans="32:34" s="368" customFormat="1" ht="13.9" customHeight="1">
      <c r="AF8041" s="367"/>
      <c r="AH8041" s="367"/>
    </row>
    <row r="8042" spans="32:34" s="368" customFormat="1" ht="13.9" customHeight="1">
      <c r="AF8042" s="367"/>
      <c r="AH8042" s="367"/>
    </row>
    <row r="8043" spans="32:34" s="368" customFormat="1" ht="13.9" customHeight="1">
      <c r="AF8043" s="367"/>
      <c r="AH8043" s="367"/>
    </row>
    <row r="8044" spans="32:34" s="368" customFormat="1" ht="13.9" customHeight="1">
      <c r="AF8044" s="367"/>
      <c r="AH8044" s="367"/>
    </row>
    <row r="8045" spans="32:34" s="368" customFormat="1" ht="13.9" customHeight="1">
      <c r="AF8045" s="367"/>
      <c r="AH8045" s="367"/>
    </row>
    <row r="8046" spans="32:34" s="368" customFormat="1" ht="13.9" customHeight="1">
      <c r="AF8046" s="367"/>
      <c r="AH8046" s="367"/>
    </row>
    <row r="8047" spans="32:34" s="368" customFormat="1" ht="13.9" customHeight="1">
      <c r="AF8047" s="367"/>
      <c r="AH8047" s="367"/>
    </row>
    <row r="8048" spans="32:34" s="368" customFormat="1" ht="13.9" customHeight="1">
      <c r="AF8048" s="367"/>
      <c r="AH8048" s="367"/>
    </row>
    <row r="8049" spans="32:34" s="368" customFormat="1" ht="13.9" customHeight="1">
      <c r="AF8049" s="367"/>
      <c r="AH8049" s="367"/>
    </row>
    <row r="8050" spans="32:34" s="368" customFormat="1" ht="13.9" customHeight="1">
      <c r="AF8050" s="367"/>
      <c r="AH8050" s="367"/>
    </row>
    <row r="8051" spans="32:34" s="368" customFormat="1" ht="13.9" customHeight="1">
      <c r="AF8051" s="367"/>
      <c r="AH8051" s="367"/>
    </row>
    <row r="8052" spans="32:34" s="368" customFormat="1" ht="13.9" customHeight="1">
      <c r="AF8052" s="367"/>
      <c r="AH8052" s="367"/>
    </row>
    <row r="8053" spans="32:34" s="368" customFormat="1" ht="13.9" customHeight="1">
      <c r="AF8053" s="367"/>
      <c r="AH8053" s="367"/>
    </row>
    <row r="8054" spans="32:34" s="368" customFormat="1" ht="13.9" customHeight="1">
      <c r="AF8054" s="367"/>
      <c r="AH8054" s="367"/>
    </row>
    <row r="8055" spans="32:34" s="368" customFormat="1" ht="13.9" customHeight="1">
      <c r="AF8055" s="367"/>
      <c r="AH8055" s="367"/>
    </row>
    <row r="8056" spans="32:34" s="368" customFormat="1" ht="13.9" customHeight="1">
      <c r="AF8056" s="367"/>
      <c r="AH8056" s="367"/>
    </row>
    <row r="8057" spans="32:34" s="368" customFormat="1" ht="13.9" customHeight="1">
      <c r="AF8057" s="367"/>
      <c r="AH8057" s="367"/>
    </row>
    <row r="8058" spans="32:34" s="368" customFormat="1" ht="13.9" customHeight="1">
      <c r="AF8058" s="367"/>
      <c r="AH8058" s="367"/>
    </row>
    <row r="8059" spans="32:34" s="368" customFormat="1" ht="13.9" customHeight="1">
      <c r="AF8059" s="367"/>
      <c r="AH8059" s="367"/>
    </row>
    <row r="8060" spans="32:34" s="368" customFormat="1" ht="13.9" customHeight="1">
      <c r="AF8060" s="367"/>
      <c r="AH8060" s="367"/>
    </row>
    <row r="8061" spans="32:34" s="368" customFormat="1" ht="13.9" customHeight="1">
      <c r="AF8061" s="367"/>
      <c r="AH8061" s="367"/>
    </row>
    <row r="8062" spans="32:34" s="368" customFormat="1" ht="13.9" customHeight="1">
      <c r="AF8062" s="367"/>
      <c r="AH8062" s="367"/>
    </row>
    <row r="8063" spans="32:34" s="368" customFormat="1" ht="13.9" customHeight="1">
      <c r="AF8063" s="367"/>
      <c r="AH8063" s="367"/>
    </row>
    <row r="8064" spans="32:34" s="368" customFormat="1" ht="13.9" customHeight="1">
      <c r="AF8064" s="367"/>
      <c r="AH8064" s="367"/>
    </row>
    <row r="8065" spans="32:34" s="368" customFormat="1" ht="13.9" customHeight="1">
      <c r="AF8065" s="367"/>
      <c r="AH8065" s="367"/>
    </row>
    <row r="8066" spans="32:34" s="368" customFormat="1" ht="13.9" customHeight="1">
      <c r="AF8066" s="367"/>
      <c r="AH8066" s="367"/>
    </row>
    <row r="8067" spans="32:34" s="368" customFormat="1" ht="13.9" customHeight="1">
      <c r="AF8067" s="367"/>
      <c r="AH8067" s="367"/>
    </row>
    <row r="8068" spans="32:34" s="368" customFormat="1" ht="13.9" customHeight="1">
      <c r="AF8068" s="367"/>
      <c r="AH8068" s="367"/>
    </row>
    <row r="8069" spans="32:34" s="368" customFormat="1" ht="13.9" customHeight="1">
      <c r="AF8069" s="367"/>
      <c r="AH8069" s="367"/>
    </row>
    <row r="8070" spans="32:34" s="368" customFormat="1" ht="13.9" customHeight="1">
      <c r="AF8070" s="367"/>
      <c r="AH8070" s="367"/>
    </row>
    <row r="8071" spans="32:34" s="368" customFormat="1" ht="13.9" customHeight="1">
      <c r="AF8071" s="367"/>
      <c r="AH8071" s="367"/>
    </row>
    <row r="8072" spans="32:34" s="368" customFormat="1" ht="13.9" customHeight="1">
      <c r="AF8072" s="367"/>
      <c r="AH8072" s="367"/>
    </row>
    <row r="8073" spans="32:34" s="368" customFormat="1" ht="13.9" customHeight="1">
      <c r="AF8073" s="367"/>
      <c r="AH8073" s="367"/>
    </row>
    <row r="8074" spans="32:34" s="368" customFormat="1" ht="13.9" customHeight="1">
      <c r="AF8074" s="367"/>
      <c r="AH8074" s="367"/>
    </row>
    <row r="8075" spans="32:34" s="368" customFormat="1" ht="13.9" customHeight="1">
      <c r="AF8075" s="367"/>
      <c r="AH8075" s="367"/>
    </row>
    <row r="8076" spans="32:34" s="368" customFormat="1" ht="13.9" customHeight="1">
      <c r="AF8076" s="367"/>
      <c r="AH8076" s="367"/>
    </row>
    <row r="8077" spans="32:34" s="368" customFormat="1" ht="13.9" customHeight="1">
      <c r="AF8077" s="367"/>
      <c r="AH8077" s="367"/>
    </row>
    <row r="8078" spans="32:34" s="368" customFormat="1" ht="13.9" customHeight="1">
      <c r="AF8078" s="367"/>
      <c r="AH8078" s="367"/>
    </row>
    <row r="8079" spans="32:34" s="368" customFormat="1" ht="13.9" customHeight="1">
      <c r="AF8079" s="367"/>
      <c r="AH8079" s="367"/>
    </row>
    <row r="8080" spans="32:34" s="368" customFormat="1" ht="13.9" customHeight="1">
      <c r="AF8080" s="367"/>
      <c r="AH8080" s="367"/>
    </row>
    <row r="8081" spans="32:34" s="368" customFormat="1" ht="13.9" customHeight="1">
      <c r="AF8081" s="367"/>
      <c r="AH8081" s="367"/>
    </row>
    <row r="8082" spans="32:34" s="368" customFormat="1" ht="13.9" customHeight="1">
      <c r="AF8082" s="367"/>
      <c r="AH8082" s="367"/>
    </row>
    <row r="8083" spans="32:34" s="368" customFormat="1" ht="13.9" customHeight="1">
      <c r="AF8083" s="367"/>
      <c r="AH8083" s="367"/>
    </row>
    <row r="8084" spans="32:34" s="368" customFormat="1" ht="13.9" customHeight="1">
      <c r="AF8084" s="367"/>
      <c r="AH8084" s="367"/>
    </row>
    <row r="8085" spans="32:34" s="368" customFormat="1" ht="13.9" customHeight="1">
      <c r="AF8085" s="367"/>
      <c r="AH8085" s="367"/>
    </row>
    <row r="8086" spans="32:34" s="368" customFormat="1" ht="13.9" customHeight="1">
      <c r="AF8086" s="367"/>
      <c r="AH8086" s="367"/>
    </row>
    <row r="8087" spans="32:34" s="368" customFormat="1" ht="13.9" customHeight="1">
      <c r="AF8087" s="367"/>
      <c r="AH8087" s="367"/>
    </row>
    <row r="8088" spans="32:34" s="368" customFormat="1" ht="13.9" customHeight="1">
      <c r="AF8088" s="367"/>
      <c r="AH8088" s="367"/>
    </row>
    <row r="8089" spans="32:34" s="368" customFormat="1" ht="13.9" customHeight="1">
      <c r="AF8089" s="367"/>
      <c r="AH8089" s="367"/>
    </row>
    <row r="8090" spans="32:34" s="368" customFormat="1" ht="13.9" customHeight="1">
      <c r="AF8090" s="367"/>
      <c r="AH8090" s="367"/>
    </row>
    <row r="8091" spans="32:34" s="368" customFormat="1" ht="13.9" customHeight="1">
      <c r="AF8091" s="367"/>
      <c r="AH8091" s="367"/>
    </row>
    <row r="8092" spans="32:34" s="368" customFormat="1" ht="13.9" customHeight="1">
      <c r="AF8092" s="367"/>
      <c r="AH8092" s="367"/>
    </row>
    <row r="8093" spans="32:34" s="368" customFormat="1" ht="13.9" customHeight="1">
      <c r="AF8093" s="367"/>
      <c r="AH8093" s="367"/>
    </row>
    <row r="8094" spans="32:34" s="368" customFormat="1" ht="13.9" customHeight="1">
      <c r="AF8094" s="367"/>
      <c r="AH8094" s="367"/>
    </row>
    <row r="8095" spans="32:34" s="368" customFormat="1" ht="13.9" customHeight="1">
      <c r="AF8095" s="367"/>
      <c r="AH8095" s="367"/>
    </row>
    <row r="8096" spans="32:34" s="368" customFormat="1" ht="13.9" customHeight="1">
      <c r="AF8096" s="367"/>
      <c r="AH8096" s="367"/>
    </row>
    <row r="8097" spans="32:34" s="368" customFormat="1" ht="13.9" customHeight="1">
      <c r="AF8097" s="367"/>
      <c r="AH8097" s="367"/>
    </row>
    <row r="8098" spans="32:34" s="368" customFormat="1" ht="13.9" customHeight="1">
      <c r="AF8098" s="367"/>
      <c r="AH8098" s="367"/>
    </row>
    <row r="8099" spans="32:34" s="368" customFormat="1" ht="13.9" customHeight="1">
      <c r="AF8099" s="367"/>
      <c r="AH8099" s="367"/>
    </row>
    <row r="8100" spans="32:34" s="368" customFormat="1" ht="13.9" customHeight="1">
      <c r="AF8100" s="367"/>
      <c r="AH8100" s="367"/>
    </row>
    <row r="8101" spans="32:34" s="368" customFormat="1" ht="13.9" customHeight="1">
      <c r="AF8101" s="367"/>
      <c r="AH8101" s="367"/>
    </row>
    <row r="8102" spans="32:34" s="368" customFormat="1" ht="13.9" customHeight="1">
      <c r="AF8102" s="367"/>
      <c r="AH8102" s="367"/>
    </row>
    <row r="8103" spans="32:34" s="368" customFormat="1" ht="13.9" customHeight="1">
      <c r="AF8103" s="367"/>
      <c r="AH8103" s="367"/>
    </row>
    <row r="8104" spans="32:34" s="368" customFormat="1" ht="13.9" customHeight="1">
      <c r="AF8104" s="367"/>
      <c r="AH8104" s="367"/>
    </row>
    <row r="8105" spans="32:34" s="368" customFormat="1" ht="13.9" customHeight="1">
      <c r="AF8105" s="367"/>
      <c r="AH8105" s="367"/>
    </row>
    <row r="8106" spans="32:34" s="368" customFormat="1" ht="13.9" customHeight="1">
      <c r="AF8106" s="367"/>
      <c r="AH8106" s="367"/>
    </row>
    <row r="8107" spans="32:34" s="368" customFormat="1" ht="13.9" customHeight="1">
      <c r="AF8107" s="367"/>
      <c r="AH8107" s="367"/>
    </row>
    <row r="8108" spans="32:34" s="368" customFormat="1" ht="13.9" customHeight="1">
      <c r="AF8108" s="367"/>
      <c r="AH8108" s="367"/>
    </row>
    <row r="8109" spans="32:34" s="368" customFormat="1" ht="13.9" customHeight="1">
      <c r="AF8109" s="367"/>
      <c r="AH8109" s="367"/>
    </row>
    <row r="8110" spans="32:34" s="368" customFormat="1" ht="13.9" customHeight="1">
      <c r="AF8110" s="367"/>
      <c r="AH8110" s="367"/>
    </row>
    <row r="8111" spans="32:34" s="368" customFormat="1" ht="13.9" customHeight="1">
      <c r="AF8111" s="367"/>
      <c r="AH8111" s="367"/>
    </row>
    <row r="8112" spans="32:34" s="368" customFormat="1" ht="13.9" customHeight="1">
      <c r="AF8112" s="367"/>
      <c r="AH8112" s="367"/>
    </row>
    <row r="8113" spans="32:34" s="368" customFormat="1" ht="13.9" customHeight="1">
      <c r="AF8113" s="367"/>
      <c r="AH8113" s="367"/>
    </row>
    <row r="8114" spans="32:34" s="368" customFormat="1" ht="13.9" customHeight="1">
      <c r="AF8114" s="367"/>
      <c r="AH8114" s="367"/>
    </row>
    <row r="8115" spans="32:34" s="368" customFormat="1" ht="13.9" customHeight="1">
      <c r="AF8115" s="367"/>
      <c r="AH8115" s="367"/>
    </row>
    <row r="8116" spans="32:34" s="368" customFormat="1" ht="13.9" customHeight="1">
      <c r="AF8116" s="367"/>
      <c r="AH8116" s="367"/>
    </row>
    <row r="8117" spans="32:34" s="368" customFormat="1" ht="13.9" customHeight="1">
      <c r="AF8117" s="367"/>
      <c r="AH8117" s="367"/>
    </row>
    <row r="8118" spans="32:34" s="368" customFormat="1" ht="13.9" customHeight="1">
      <c r="AF8118" s="367"/>
      <c r="AH8118" s="367"/>
    </row>
    <row r="8119" spans="32:34" s="368" customFormat="1" ht="13.9" customHeight="1">
      <c r="AF8119" s="367"/>
      <c r="AH8119" s="367"/>
    </row>
    <row r="8120" spans="32:34" s="368" customFormat="1" ht="13.9" customHeight="1">
      <c r="AF8120" s="367"/>
      <c r="AH8120" s="367"/>
    </row>
    <row r="8121" spans="32:34" s="368" customFormat="1" ht="13.9" customHeight="1">
      <c r="AF8121" s="367"/>
      <c r="AH8121" s="367"/>
    </row>
    <row r="8122" spans="32:34" s="368" customFormat="1" ht="13.9" customHeight="1">
      <c r="AF8122" s="367"/>
      <c r="AH8122" s="367"/>
    </row>
    <row r="8123" spans="32:34" s="368" customFormat="1" ht="13.9" customHeight="1">
      <c r="AF8123" s="367"/>
      <c r="AH8123" s="367"/>
    </row>
    <row r="8124" spans="32:34" s="368" customFormat="1" ht="13.9" customHeight="1">
      <c r="AF8124" s="367"/>
      <c r="AH8124" s="367"/>
    </row>
    <row r="8125" spans="32:34" s="368" customFormat="1" ht="13.9" customHeight="1">
      <c r="AF8125" s="367"/>
      <c r="AH8125" s="367"/>
    </row>
    <row r="8126" spans="32:34" s="368" customFormat="1" ht="13.9" customHeight="1">
      <c r="AF8126" s="367"/>
      <c r="AH8126" s="367"/>
    </row>
    <row r="8127" spans="32:34" s="368" customFormat="1" ht="13.9" customHeight="1">
      <c r="AF8127" s="367"/>
      <c r="AH8127" s="367"/>
    </row>
    <row r="8128" spans="32:34" s="368" customFormat="1" ht="13.9" customHeight="1">
      <c r="AF8128" s="367"/>
      <c r="AH8128" s="367"/>
    </row>
    <row r="8129" spans="32:34" s="368" customFormat="1" ht="13.9" customHeight="1">
      <c r="AF8129" s="367"/>
      <c r="AH8129" s="367"/>
    </row>
    <row r="8130" spans="32:34" s="368" customFormat="1" ht="13.9" customHeight="1">
      <c r="AF8130" s="367"/>
      <c r="AH8130" s="367"/>
    </row>
    <row r="8131" spans="32:34" s="368" customFormat="1" ht="13.9" customHeight="1">
      <c r="AF8131" s="367"/>
      <c r="AH8131" s="367"/>
    </row>
    <row r="8132" spans="32:34" s="368" customFormat="1" ht="13.9" customHeight="1">
      <c r="AF8132" s="367"/>
      <c r="AH8132" s="367"/>
    </row>
    <row r="8133" spans="32:34" s="368" customFormat="1" ht="13.9" customHeight="1">
      <c r="AF8133" s="367"/>
      <c r="AH8133" s="367"/>
    </row>
    <row r="8134" spans="32:34" s="368" customFormat="1" ht="13.9" customHeight="1">
      <c r="AF8134" s="367"/>
      <c r="AH8134" s="367"/>
    </row>
    <row r="8135" spans="32:34" s="368" customFormat="1" ht="13.9" customHeight="1">
      <c r="AF8135" s="367"/>
      <c r="AH8135" s="367"/>
    </row>
    <row r="8136" spans="32:34" s="368" customFormat="1" ht="13.9" customHeight="1">
      <c r="AF8136" s="367"/>
      <c r="AH8136" s="367"/>
    </row>
    <row r="8137" spans="32:34" s="368" customFormat="1" ht="13.9" customHeight="1">
      <c r="AF8137" s="367"/>
      <c r="AH8137" s="367"/>
    </row>
    <row r="8138" spans="32:34" s="368" customFormat="1" ht="13.9" customHeight="1">
      <c r="AF8138" s="367"/>
      <c r="AH8138" s="367"/>
    </row>
    <row r="8139" spans="32:34" s="368" customFormat="1" ht="13.9" customHeight="1">
      <c r="AF8139" s="367"/>
      <c r="AH8139" s="367"/>
    </row>
    <row r="8140" spans="32:34" s="368" customFormat="1" ht="13.9" customHeight="1">
      <c r="AF8140" s="367"/>
      <c r="AH8140" s="367"/>
    </row>
    <row r="8141" spans="32:34" s="368" customFormat="1" ht="13.9" customHeight="1">
      <c r="AF8141" s="367"/>
      <c r="AH8141" s="367"/>
    </row>
    <row r="8142" spans="32:34" s="368" customFormat="1" ht="13.9" customHeight="1">
      <c r="AF8142" s="367"/>
      <c r="AH8142" s="367"/>
    </row>
    <row r="8143" spans="32:34" s="368" customFormat="1" ht="13.9" customHeight="1">
      <c r="AF8143" s="367"/>
      <c r="AH8143" s="367"/>
    </row>
    <row r="8144" spans="32:34" s="368" customFormat="1" ht="13.9" customHeight="1">
      <c r="AF8144" s="367"/>
      <c r="AH8144" s="367"/>
    </row>
    <row r="8145" spans="32:34" s="368" customFormat="1" ht="13.9" customHeight="1">
      <c r="AF8145" s="367"/>
      <c r="AH8145" s="367"/>
    </row>
    <row r="8146" spans="32:34" s="368" customFormat="1" ht="13.9" customHeight="1">
      <c r="AF8146" s="367"/>
      <c r="AH8146" s="367"/>
    </row>
    <row r="8147" spans="32:34" s="368" customFormat="1" ht="13.9" customHeight="1">
      <c r="AF8147" s="367"/>
      <c r="AH8147" s="367"/>
    </row>
    <row r="8148" spans="32:34" s="368" customFormat="1" ht="13.9" customHeight="1">
      <c r="AF8148" s="367"/>
      <c r="AH8148" s="367"/>
    </row>
    <row r="8149" spans="32:34" s="368" customFormat="1" ht="13.9" customHeight="1">
      <c r="AF8149" s="367"/>
      <c r="AH8149" s="367"/>
    </row>
    <row r="8150" spans="32:34" s="368" customFormat="1" ht="13.9" customHeight="1">
      <c r="AF8150" s="367"/>
      <c r="AH8150" s="367"/>
    </row>
    <row r="8151" spans="32:34" s="368" customFormat="1" ht="13.9" customHeight="1">
      <c r="AF8151" s="367"/>
      <c r="AH8151" s="367"/>
    </row>
    <row r="8152" spans="32:34" s="368" customFormat="1" ht="13.9" customHeight="1">
      <c r="AF8152" s="367"/>
      <c r="AH8152" s="367"/>
    </row>
    <row r="8153" spans="32:34" s="368" customFormat="1" ht="13.9" customHeight="1">
      <c r="AF8153" s="367"/>
      <c r="AH8153" s="367"/>
    </row>
    <row r="8154" spans="32:34" s="368" customFormat="1" ht="13.9" customHeight="1">
      <c r="AF8154" s="367"/>
      <c r="AH8154" s="367"/>
    </row>
    <row r="8155" spans="32:34" s="368" customFormat="1" ht="13.9" customHeight="1">
      <c r="AF8155" s="367"/>
      <c r="AH8155" s="367"/>
    </row>
    <row r="8156" spans="32:34" s="368" customFormat="1" ht="13.9" customHeight="1">
      <c r="AF8156" s="367"/>
      <c r="AH8156" s="367"/>
    </row>
    <row r="8157" spans="32:34" s="368" customFormat="1" ht="13.9" customHeight="1">
      <c r="AF8157" s="367"/>
      <c r="AH8157" s="367"/>
    </row>
    <row r="8158" spans="32:34" s="368" customFormat="1" ht="13.9" customHeight="1">
      <c r="AF8158" s="367"/>
      <c r="AH8158" s="367"/>
    </row>
    <row r="8159" spans="32:34" s="368" customFormat="1" ht="13.9" customHeight="1">
      <c r="AF8159" s="367"/>
      <c r="AH8159" s="367"/>
    </row>
    <row r="8160" spans="32:34" s="368" customFormat="1" ht="13.9" customHeight="1">
      <c r="AF8160" s="367"/>
      <c r="AH8160" s="367"/>
    </row>
    <row r="8161" spans="32:34" s="368" customFormat="1" ht="13.9" customHeight="1">
      <c r="AF8161" s="367"/>
      <c r="AH8161" s="367"/>
    </row>
    <row r="8162" spans="32:34" s="368" customFormat="1" ht="13.9" customHeight="1">
      <c r="AF8162" s="367"/>
      <c r="AH8162" s="367"/>
    </row>
    <row r="8163" spans="32:34" s="368" customFormat="1" ht="13.9" customHeight="1">
      <c r="AF8163" s="367"/>
      <c r="AH8163" s="367"/>
    </row>
    <row r="8164" spans="32:34" s="368" customFormat="1" ht="13.9" customHeight="1">
      <c r="AF8164" s="367"/>
      <c r="AH8164" s="367"/>
    </row>
    <row r="8165" spans="32:34" s="368" customFormat="1" ht="13.9" customHeight="1">
      <c r="AF8165" s="367"/>
      <c r="AH8165" s="367"/>
    </row>
    <row r="8166" spans="32:34" s="368" customFormat="1" ht="13.9" customHeight="1">
      <c r="AF8166" s="367"/>
      <c r="AH8166" s="367"/>
    </row>
    <row r="8167" spans="32:34" s="368" customFormat="1" ht="13.9" customHeight="1">
      <c r="AF8167" s="367"/>
      <c r="AH8167" s="367"/>
    </row>
    <row r="8168" spans="32:34" s="368" customFormat="1" ht="13.9" customHeight="1">
      <c r="AF8168" s="367"/>
      <c r="AH8168" s="367"/>
    </row>
    <row r="8169" spans="32:34" s="368" customFormat="1" ht="13.9" customHeight="1">
      <c r="AF8169" s="367"/>
      <c r="AH8169" s="367"/>
    </row>
    <row r="8170" spans="32:34" s="368" customFormat="1" ht="13.9" customHeight="1">
      <c r="AF8170" s="367"/>
      <c r="AH8170" s="367"/>
    </row>
    <row r="8171" spans="32:34" s="368" customFormat="1" ht="13.9" customHeight="1">
      <c r="AF8171" s="367"/>
      <c r="AH8171" s="367"/>
    </row>
    <row r="8172" spans="32:34" s="368" customFormat="1" ht="13.9" customHeight="1">
      <c r="AF8172" s="367"/>
      <c r="AH8172" s="367"/>
    </row>
    <row r="8173" spans="32:34" s="368" customFormat="1" ht="13.9" customHeight="1">
      <c r="AF8173" s="367"/>
      <c r="AH8173" s="367"/>
    </row>
    <row r="8174" spans="32:34" s="368" customFormat="1" ht="13.9" customHeight="1">
      <c r="AF8174" s="367"/>
      <c r="AH8174" s="367"/>
    </row>
    <row r="8175" spans="32:34" s="368" customFormat="1" ht="13.9" customHeight="1">
      <c r="AF8175" s="367"/>
      <c r="AH8175" s="367"/>
    </row>
    <row r="8176" spans="32:34" s="368" customFormat="1" ht="13.9" customHeight="1">
      <c r="AF8176" s="367"/>
      <c r="AH8176" s="367"/>
    </row>
    <row r="8177" spans="32:34" s="368" customFormat="1" ht="13.9" customHeight="1">
      <c r="AF8177" s="367"/>
      <c r="AH8177" s="367"/>
    </row>
    <row r="8178" spans="32:34" s="368" customFormat="1" ht="13.9" customHeight="1">
      <c r="AF8178" s="367"/>
      <c r="AH8178" s="367"/>
    </row>
    <row r="8179" spans="32:34" s="368" customFormat="1" ht="13.9" customHeight="1">
      <c r="AF8179" s="367"/>
      <c r="AH8179" s="367"/>
    </row>
    <row r="8180" spans="32:34" s="368" customFormat="1" ht="13.9" customHeight="1">
      <c r="AF8180" s="367"/>
      <c r="AH8180" s="367"/>
    </row>
    <row r="8181" spans="32:34" s="368" customFormat="1" ht="13.9" customHeight="1">
      <c r="AF8181" s="367"/>
      <c r="AH8181" s="367"/>
    </row>
    <row r="8182" spans="32:34" s="368" customFormat="1" ht="13.9" customHeight="1">
      <c r="AF8182" s="367"/>
      <c r="AH8182" s="367"/>
    </row>
    <row r="8183" spans="32:34" s="368" customFormat="1" ht="13.9" customHeight="1">
      <c r="AF8183" s="367"/>
      <c r="AH8183" s="367"/>
    </row>
    <row r="8184" spans="32:34" s="368" customFormat="1" ht="13.9" customHeight="1">
      <c r="AF8184" s="367"/>
      <c r="AH8184" s="367"/>
    </row>
    <row r="8185" spans="32:34" s="368" customFormat="1" ht="13.9" customHeight="1">
      <c r="AF8185" s="367"/>
      <c r="AH8185" s="367"/>
    </row>
    <row r="8186" spans="32:34" s="368" customFormat="1" ht="13.9" customHeight="1">
      <c r="AF8186" s="367"/>
      <c r="AH8186" s="367"/>
    </row>
    <row r="8187" spans="32:34" s="368" customFormat="1" ht="13.9" customHeight="1">
      <c r="AF8187" s="367"/>
      <c r="AH8187" s="367"/>
    </row>
    <row r="8188" spans="32:34" s="368" customFormat="1" ht="13.9" customHeight="1">
      <c r="AF8188" s="367"/>
      <c r="AH8188" s="367"/>
    </row>
    <row r="8189" spans="32:34" s="368" customFormat="1" ht="13.9" customHeight="1">
      <c r="AF8189" s="367"/>
      <c r="AH8189" s="367"/>
    </row>
    <row r="8190" spans="32:34" s="368" customFormat="1" ht="13.9" customHeight="1">
      <c r="AF8190" s="367"/>
      <c r="AH8190" s="367"/>
    </row>
    <row r="8191" spans="32:34" s="368" customFormat="1" ht="13.9" customHeight="1">
      <c r="AF8191" s="367"/>
      <c r="AH8191" s="367"/>
    </row>
    <row r="8192" spans="32:34" s="368" customFormat="1" ht="13.9" customHeight="1">
      <c r="AF8192" s="367"/>
      <c r="AH8192" s="367"/>
    </row>
    <row r="8193" spans="32:34" s="368" customFormat="1" ht="13.9" customHeight="1">
      <c r="AF8193" s="367"/>
      <c r="AH8193" s="367"/>
    </row>
    <row r="8194" spans="32:34" s="368" customFormat="1" ht="13.9" customHeight="1">
      <c r="AF8194" s="367"/>
      <c r="AH8194" s="367"/>
    </row>
    <row r="8195" spans="32:34" s="368" customFormat="1" ht="13.9" customHeight="1">
      <c r="AF8195" s="367"/>
      <c r="AH8195" s="367"/>
    </row>
    <row r="8196" spans="32:34" s="368" customFormat="1" ht="13.9" customHeight="1">
      <c r="AF8196" s="367"/>
      <c r="AH8196" s="367"/>
    </row>
    <row r="8197" spans="32:34" s="368" customFormat="1" ht="13.9" customHeight="1">
      <c r="AF8197" s="367"/>
      <c r="AH8197" s="367"/>
    </row>
    <row r="8198" spans="32:34" s="368" customFormat="1" ht="13.9" customHeight="1">
      <c r="AF8198" s="367"/>
      <c r="AH8198" s="367"/>
    </row>
    <row r="8199" spans="32:34" s="368" customFormat="1" ht="13.9" customHeight="1">
      <c r="AF8199" s="367"/>
      <c r="AH8199" s="367"/>
    </row>
    <row r="8200" spans="32:34" s="368" customFormat="1" ht="13.9" customHeight="1">
      <c r="AF8200" s="367"/>
      <c r="AH8200" s="367"/>
    </row>
    <row r="8201" spans="32:34" s="368" customFormat="1" ht="13.9" customHeight="1">
      <c r="AF8201" s="367"/>
      <c r="AH8201" s="367"/>
    </row>
    <row r="8202" spans="32:34" s="368" customFormat="1" ht="13.9" customHeight="1">
      <c r="AF8202" s="367"/>
      <c r="AH8202" s="367"/>
    </row>
    <row r="8203" spans="32:34" s="368" customFormat="1" ht="13.9" customHeight="1">
      <c r="AF8203" s="367"/>
      <c r="AH8203" s="367"/>
    </row>
    <row r="8204" spans="32:34" s="368" customFormat="1" ht="13.9" customHeight="1">
      <c r="AF8204" s="367"/>
      <c r="AH8204" s="367"/>
    </row>
    <row r="8205" spans="32:34" s="368" customFormat="1" ht="13.9" customHeight="1">
      <c r="AF8205" s="367"/>
      <c r="AH8205" s="367"/>
    </row>
    <row r="8206" spans="32:34" s="368" customFormat="1" ht="13.9" customHeight="1">
      <c r="AF8206" s="367"/>
      <c r="AH8206" s="367"/>
    </row>
    <row r="8207" spans="32:34" s="368" customFormat="1" ht="13.9" customHeight="1">
      <c r="AF8207" s="367"/>
      <c r="AH8207" s="367"/>
    </row>
    <row r="8208" spans="32:34" s="368" customFormat="1" ht="13.9" customHeight="1">
      <c r="AF8208" s="367"/>
      <c r="AH8208" s="367"/>
    </row>
    <row r="8209" spans="32:34" s="368" customFormat="1" ht="13.9" customHeight="1">
      <c r="AF8209" s="367"/>
      <c r="AH8209" s="367"/>
    </row>
    <row r="8210" spans="32:34" s="368" customFormat="1" ht="13.9" customHeight="1">
      <c r="AF8210" s="367"/>
      <c r="AH8210" s="367"/>
    </row>
    <row r="8211" spans="32:34" s="368" customFormat="1" ht="13.9" customHeight="1">
      <c r="AF8211" s="367"/>
      <c r="AH8211" s="367"/>
    </row>
    <row r="8212" spans="32:34" s="368" customFormat="1" ht="13.9" customHeight="1">
      <c r="AF8212" s="367"/>
      <c r="AH8212" s="367"/>
    </row>
    <row r="8213" spans="32:34" s="368" customFormat="1" ht="13.9" customHeight="1">
      <c r="AF8213" s="367"/>
      <c r="AH8213" s="367"/>
    </row>
    <row r="8214" spans="32:34" s="368" customFormat="1" ht="13.9" customHeight="1">
      <c r="AF8214" s="367"/>
      <c r="AH8214" s="367"/>
    </row>
    <row r="8215" spans="32:34" s="368" customFormat="1" ht="13.9" customHeight="1">
      <c r="AF8215" s="367"/>
      <c r="AH8215" s="367"/>
    </row>
    <row r="8216" spans="32:34" s="368" customFormat="1" ht="13.9" customHeight="1">
      <c r="AF8216" s="367"/>
      <c r="AH8216" s="367"/>
    </row>
    <row r="8217" spans="32:34" s="368" customFormat="1" ht="13.9" customHeight="1">
      <c r="AF8217" s="367"/>
      <c r="AH8217" s="367"/>
    </row>
    <row r="8218" spans="32:34" s="368" customFormat="1" ht="13.9" customHeight="1">
      <c r="AF8218" s="367"/>
      <c r="AH8218" s="367"/>
    </row>
    <row r="8219" spans="32:34" s="368" customFormat="1" ht="13.9" customHeight="1">
      <c r="AF8219" s="367"/>
      <c r="AH8219" s="367"/>
    </row>
    <row r="8220" spans="32:34" s="368" customFormat="1" ht="13.9" customHeight="1">
      <c r="AF8220" s="367"/>
      <c r="AH8220" s="367"/>
    </row>
    <row r="8221" spans="32:34" s="368" customFormat="1" ht="13.9" customHeight="1">
      <c r="AF8221" s="367"/>
      <c r="AH8221" s="367"/>
    </row>
    <row r="8222" spans="32:34" s="368" customFormat="1" ht="13.9" customHeight="1">
      <c r="AF8222" s="367"/>
      <c r="AH8222" s="367"/>
    </row>
    <row r="8223" spans="32:34" s="368" customFormat="1" ht="13.9" customHeight="1">
      <c r="AF8223" s="367"/>
      <c r="AH8223" s="367"/>
    </row>
    <row r="8224" spans="32:34" s="368" customFormat="1" ht="13.9" customHeight="1">
      <c r="AF8224" s="367"/>
      <c r="AH8224" s="367"/>
    </row>
    <row r="8225" spans="32:34" s="368" customFormat="1" ht="13.9" customHeight="1">
      <c r="AF8225" s="367"/>
      <c r="AH8225" s="367"/>
    </row>
    <row r="8226" spans="32:34" s="368" customFormat="1" ht="13.9" customHeight="1">
      <c r="AF8226" s="367"/>
      <c r="AH8226" s="367"/>
    </row>
    <row r="8227" spans="32:34" s="368" customFormat="1" ht="13.9" customHeight="1">
      <c r="AF8227" s="367"/>
      <c r="AH8227" s="367"/>
    </row>
    <row r="8228" spans="32:34" s="368" customFormat="1" ht="13.9" customHeight="1">
      <c r="AF8228" s="367"/>
      <c r="AH8228" s="367"/>
    </row>
    <row r="8229" spans="32:34" s="368" customFormat="1" ht="13.9" customHeight="1">
      <c r="AF8229" s="367"/>
      <c r="AH8229" s="367"/>
    </row>
    <row r="8230" spans="32:34" s="368" customFormat="1" ht="13.9" customHeight="1">
      <c r="AF8230" s="367"/>
      <c r="AH8230" s="367"/>
    </row>
    <row r="8231" spans="32:34" s="368" customFormat="1" ht="13.9" customHeight="1">
      <c r="AF8231" s="367"/>
      <c r="AH8231" s="367"/>
    </row>
    <row r="8232" spans="32:34" s="368" customFormat="1" ht="13.9" customHeight="1">
      <c r="AF8232" s="367"/>
      <c r="AH8232" s="367"/>
    </row>
    <row r="8233" spans="32:34" s="368" customFormat="1" ht="13.9" customHeight="1">
      <c r="AF8233" s="367"/>
      <c r="AH8233" s="367"/>
    </row>
    <row r="8234" spans="32:34" s="368" customFormat="1" ht="13.9" customHeight="1">
      <c r="AF8234" s="367"/>
      <c r="AH8234" s="367"/>
    </row>
    <row r="8235" spans="32:34" s="368" customFormat="1" ht="13.9" customHeight="1">
      <c r="AF8235" s="367"/>
      <c r="AH8235" s="367"/>
    </row>
    <row r="8236" spans="32:34" s="368" customFormat="1" ht="13.9" customHeight="1">
      <c r="AF8236" s="367"/>
      <c r="AH8236" s="367"/>
    </row>
    <row r="8237" spans="32:34" s="368" customFormat="1" ht="13.9" customHeight="1">
      <c r="AF8237" s="367"/>
      <c r="AH8237" s="367"/>
    </row>
    <row r="8238" spans="32:34" s="368" customFormat="1" ht="13.9" customHeight="1">
      <c r="AF8238" s="367"/>
      <c r="AH8238" s="367"/>
    </row>
    <row r="8239" spans="32:34" s="368" customFormat="1" ht="13.9" customHeight="1">
      <c r="AF8239" s="367"/>
      <c r="AH8239" s="367"/>
    </row>
    <row r="8240" spans="32:34" s="368" customFormat="1" ht="13.9" customHeight="1">
      <c r="AF8240" s="367"/>
      <c r="AH8240" s="367"/>
    </row>
    <row r="8241" spans="32:34" s="368" customFormat="1" ht="13.9" customHeight="1">
      <c r="AF8241" s="367"/>
      <c r="AH8241" s="367"/>
    </row>
    <row r="8242" spans="32:34" s="368" customFormat="1" ht="13.9" customHeight="1">
      <c r="AF8242" s="367"/>
      <c r="AH8242" s="367"/>
    </row>
    <row r="8243" spans="32:34" s="368" customFormat="1" ht="13.9" customHeight="1">
      <c r="AF8243" s="367"/>
      <c r="AH8243" s="367"/>
    </row>
    <row r="8244" spans="32:34" s="368" customFormat="1" ht="13.9" customHeight="1">
      <c r="AF8244" s="367"/>
      <c r="AH8244" s="367"/>
    </row>
    <row r="8245" spans="32:34" s="368" customFormat="1" ht="13.9" customHeight="1">
      <c r="AF8245" s="367"/>
      <c r="AH8245" s="367"/>
    </row>
    <row r="8246" spans="32:34" s="368" customFormat="1" ht="13.9" customHeight="1">
      <c r="AF8246" s="367"/>
      <c r="AH8246" s="367"/>
    </row>
    <row r="8247" spans="32:34" s="368" customFormat="1" ht="13.9" customHeight="1">
      <c r="AF8247" s="367"/>
      <c r="AH8247" s="367"/>
    </row>
    <row r="8248" spans="32:34" s="368" customFormat="1" ht="13.9" customHeight="1">
      <c r="AF8248" s="367"/>
      <c r="AH8248" s="367"/>
    </row>
    <row r="8249" spans="32:34" s="368" customFormat="1" ht="13.9" customHeight="1">
      <c r="AF8249" s="367"/>
      <c r="AH8249" s="367"/>
    </row>
    <row r="8250" spans="32:34" s="368" customFormat="1" ht="13.9" customHeight="1">
      <c r="AF8250" s="367"/>
      <c r="AH8250" s="367"/>
    </row>
    <row r="8251" spans="32:34" s="368" customFormat="1" ht="13.9" customHeight="1">
      <c r="AF8251" s="367"/>
      <c r="AH8251" s="367"/>
    </row>
    <row r="8252" spans="32:34" s="368" customFormat="1" ht="13.9" customHeight="1">
      <c r="AF8252" s="367"/>
      <c r="AH8252" s="367"/>
    </row>
    <row r="8253" spans="32:34" s="368" customFormat="1" ht="13.9" customHeight="1">
      <c r="AF8253" s="367"/>
      <c r="AH8253" s="367"/>
    </row>
    <row r="8254" spans="32:34" s="368" customFormat="1" ht="13.9" customHeight="1">
      <c r="AF8254" s="367"/>
      <c r="AH8254" s="367"/>
    </row>
    <row r="8255" spans="32:34" s="368" customFormat="1" ht="13.9" customHeight="1">
      <c r="AF8255" s="367"/>
      <c r="AH8255" s="367"/>
    </row>
    <row r="8256" spans="32:34" s="368" customFormat="1" ht="13.9" customHeight="1">
      <c r="AF8256" s="367"/>
      <c r="AH8256" s="367"/>
    </row>
    <row r="8257" spans="32:34" s="368" customFormat="1" ht="13.9" customHeight="1">
      <c r="AF8257" s="367"/>
      <c r="AH8257" s="367"/>
    </row>
    <row r="8258" spans="32:34" s="368" customFormat="1" ht="13.9" customHeight="1">
      <c r="AF8258" s="367"/>
      <c r="AH8258" s="367"/>
    </row>
    <row r="8259" spans="32:34" s="368" customFormat="1" ht="13.9" customHeight="1">
      <c r="AF8259" s="367"/>
      <c r="AH8259" s="367"/>
    </row>
    <row r="8260" spans="32:34" s="368" customFormat="1" ht="13.9" customHeight="1">
      <c r="AF8260" s="367"/>
      <c r="AH8260" s="367"/>
    </row>
    <row r="8261" spans="32:34" s="368" customFormat="1" ht="13.9" customHeight="1">
      <c r="AF8261" s="367"/>
      <c r="AH8261" s="367"/>
    </row>
    <row r="8262" spans="32:34" s="368" customFormat="1" ht="13.9" customHeight="1">
      <c r="AF8262" s="367"/>
      <c r="AH8262" s="367"/>
    </row>
    <row r="8263" spans="32:34" s="368" customFormat="1" ht="13.9" customHeight="1">
      <c r="AF8263" s="367"/>
      <c r="AH8263" s="367"/>
    </row>
    <row r="8264" spans="32:34" s="368" customFormat="1" ht="13.9" customHeight="1">
      <c r="AF8264" s="367"/>
      <c r="AH8264" s="367"/>
    </row>
    <row r="8265" spans="32:34" s="368" customFormat="1" ht="13.9" customHeight="1">
      <c r="AF8265" s="367"/>
      <c r="AH8265" s="367"/>
    </row>
    <row r="8266" spans="32:34" s="368" customFormat="1" ht="13.9" customHeight="1">
      <c r="AF8266" s="367"/>
      <c r="AH8266" s="367"/>
    </row>
    <row r="8267" spans="32:34" s="368" customFormat="1" ht="13.9" customHeight="1">
      <c r="AF8267" s="367"/>
      <c r="AH8267" s="367"/>
    </row>
    <row r="8268" spans="32:34" s="368" customFormat="1" ht="13.9" customHeight="1">
      <c r="AF8268" s="367"/>
      <c r="AH8268" s="367"/>
    </row>
    <row r="8269" spans="32:34" s="368" customFormat="1" ht="13.9" customHeight="1">
      <c r="AF8269" s="367"/>
      <c r="AH8269" s="367"/>
    </row>
    <row r="8270" spans="32:34" s="368" customFormat="1" ht="13.9" customHeight="1">
      <c r="AF8270" s="367"/>
      <c r="AH8270" s="367"/>
    </row>
    <row r="8271" spans="32:34" s="368" customFormat="1" ht="13.9" customHeight="1">
      <c r="AF8271" s="367"/>
      <c r="AH8271" s="367"/>
    </row>
    <row r="8272" spans="32:34" s="368" customFormat="1" ht="13.9" customHeight="1">
      <c r="AF8272" s="367"/>
      <c r="AH8272" s="367"/>
    </row>
    <row r="8273" spans="32:34" s="368" customFormat="1" ht="13.9" customHeight="1">
      <c r="AF8273" s="367"/>
      <c r="AH8273" s="367"/>
    </row>
    <row r="8274" spans="32:34" s="368" customFormat="1" ht="13.9" customHeight="1">
      <c r="AF8274" s="367"/>
      <c r="AH8274" s="367"/>
    </row>
    <row r="8275" spans="32:34" s="368" customFormat="1" ht="13.9" customHeight="1">
      <c r="AF8275" s="367"/>
      <c r="AH8275" s="367"/>
    </row>
    <row r="8276" spans="32:34" s="368" customFormat="1" ht="13.9" customHeight="1">
      <c r="AF8276" s="367"/>
      <c r="AH8276" s="367"/>
    </row>
    <row r="8277" spans="32:34" s="368" customFormat="1" ht="13.9" customHeight="1">
      <c r="AF8277" s="367"/>
      <c r="AH8277" s="367"/>
    </row>
    <row r="8278" spans="32:34" s="368" customFormat="1" ht="13.9" customHeight="1">
      <c r="AF8278" s="367"/>
      <c r="AH8278" s="367"/>
    </row>
    <row r="8279" spans="32:34" s="368" customFormat="1" ht="13.9" customHeight="1">
      <c r="AF8279" s="367"/>
      <c r="AH8279" s="367"/>
    </row>
    <row r="8280" spans="32:34" s="368" customFormat="1" ht="13.9" customHeight="1">
      <c r="AF8280" s="367"/>
      <c r="AH8280" s="367"/>
    </row>
    <row r="8281" spans="32:34" s="368" customFormat="1" ht="13.9" customHeight="1">
      <c r="AF8281" s="367"/>
      <c r="AH8281" s="367"/>
    </row>
    <row r="8282" spans="32:34" s="368" customFormat="1" ht="13.9" customHeight="1">
      <c r="AF8282" s="367"/>
      <c r="AH8282" s="367"/>
    </row>
    <row r="8283" spans="32:34" s="368" customFormat="1" ht="13.9" customHeight="1">
      <c r="AF8283" s="367"/>
      <c r="AH8283" s="367"/>
    </row>
    <row r="8284" spans="32:34" s="368" customFormat="1" ht="13.9" customHeight="1">
      <c r="AF8284" s="367"/>
      <c r="AH8284" s="367"/>
    </row>
    <row r="8285" spans="32:34" s="368" customFormat="1" ht="13.9" customHeight="1">
      <c r="AF8285" s="367"/>
      <c r="AH8285" s="367"/>
    </row>
    <row r="8286" spans="32:34" s="368" customFormat="1" ht="13.9" customHeight="1">
      <c r="AF8286" s="367"/>
      <c r="AH8286" s="367"/>
    </row>
    <row r="8287" spans="32:34" s="368" customFormat="1" ht="13.9" customHeight="1">
      <c r="AF8287" s="367"/>
      <c r="AH8287" s="367"/>
    </row>
    <row r="8288" spans="32:34" s="368" customFormat="1" ht="13.9" customHeight="1">
      <c r="AF8288" s="367"/>
      <c r="AH8288" s="367"/>
    </row>
    <row r="8289" spans="32:34" s="368" customFormat="1" ht="13.9" customHeight="1">
      <c r="AF8289" s="367"/>
      <c r="AH8289" s="367"/>
    </row>
    <row r="8290" spans="32:34" s="368" customFormat="1" ht="13.9" customHeight="1">
      <c r="AF8290" s="367"/>
      <c r="AH8290" s="367"/>
    </row>
    <row r="8291" spans="32:34" s="368" customFormat="1" ht="13.9" customHeight="1">
      <c r="AF8291" s="367"/>
      <c r="AH8291" s="367"/>
    </row>
    <row r="8292" spans="32:34" s="368" customFormat="1" ht="13.9" customHeight="1">
      <c r="AF8292" s="367"/>
      <c r="AH8292" s="367"/>
    </row>
    <row r="8293" spans="32:34" s="368" customFormat="1" ht="13.9" customHeight="1">
      <c r="AF8293" s="367"/>
      <c r="AH8293" s="367"/>
    </row>
    <row r="8294" spans="32:34" s="368" customFormat="1" ht="13.9" customHeight="1">
      <c r="AF8294" s="367"/>
      <c r="AH8294" s="367"/>
    </row>
    <row r="8295" spans="32:34" s="368" customFormat="1" ht="13.9" customHeight="1">
      <c r="AF8295" s="367"/>
      <c r="AH8295" s="367"/>
    </row>
    <row r="8296" spans="32:34" s="368" customFormat="1" ht="13.9" customHeight="1">
      <c r="AF8296" s="367"/>
      <c r="AH8296" s="367"/>
    </row>
    <row r="8297" spans="32:34" s="368" customFormat="1" ht="13.9" customHeight="1">
      <c r="AF8297" s="367"/>
      <c r="AH8297" s="367"/>
    </row>
    <row r="8298" spans="32:34" s="368" customFormat="1" ht="13.9" customHeight="1">
      <c r="AF8298" s="367"/>
      <c r="AH8298" s="367"/>
    </row>
    <row r="8299" spans="32:34" s="368" customFormat="1" ht="13.9" customHeight="1">
      <c r="AF8299" s="367"/>
      <c r="AH8299" s="367"/>
    </row>
    <row r="8300" spans="32:34" s="368" customFormat="1" ht="13.9" customHeight="1">
      <c r="AF8300" s="367"/>
      <c r="AH8300" s="367"/>
    </row>
    <row r="8301" spans="32:34" s="368" customFormat="1" ht="13.9" customHeight="1">
      <c r="AF8301" s="367"/>
      <c r="AH8301" s="367"/>
    </row>
    <row r="8302" spans="32:34" s="368" customFormat="1" ht="13.9" customHeight="1">
      <c r="AF8302" s="367"/>
      <c r="AH8302" s="367"/>
    </row>
    <row r="8303" spans="32:34" s="368" customFormat="1" ht="13.9" customHeight="1">
      <c r="AF8303" s="367"/>
      <c r="AH8303" s="367"/>
    </row>
    <row r="8304" spans="32:34" s="368" customFormat="1" ht="13.9" customHeight="1">
      <c r="AF8304" s="367"/>
      <c r="AH8304" s="367"/>
    </row>
    <row r="8305" spans="32:34" s="368" customFormat="1" ht="13.9" customHeight="1">
      <c r="AF8305" s="367"/>
      <c r="AH8305" s="367"/>
    </row>
    <row r="8306" spans="32:34" s="368" customFormat="1" ht="13.9" customHeight="1">
      <c r="AF8306" s="367"/>
      <c r="AH8306" s="367"/>
    </row>
    <row r="8307" spans="32:34" s="368" customFormat="1" ht="13.9" customHeight="1">
      <c r="AF8307" s="367"/>
      <c r="AH8307" s="367"/>
    </row>
    <row r="8308" spans="32:34" s="368" customFormat="1" ht="13.9" customHeight="1">
      <c r="AF8308" s="367"/>
      <c r="AH8308" s="367"/>
    </row>
    <row r="8309" spans="32:34" s="368" customFormat="1" ht="13.9" customHeight="1">
      <c r="AF8309" s="367"/>
      <c r="AH8309" s="367"/>
    </row>
    <row r="8310" spans="32:34" s="368" customFormat="1" ht="13.9" customHeight="1">
      <c r="AF8310" s="367"/>
      <c r="AH8310" s="367"/>
    </row>
    <row r="8311" spans="32:34" s="368" customFormat="1" ht="13.9" customHeight="1">
      <c r="AF8311" s="367"/>
      <c r="AH8311" s="367"/>
    </row>
    <row r="8312" spans="32:34" s="368" customFormat="1" ht="13.9" customHeight="1">
      <c r="AF8312" s="367"/>
      <c r="AH8312" s="367"/>
    </row>
    <row r="8313" spans="32:34" s="368" customFormat="1" ht="13.9" customHeight="1">
      <c r="AF8313" s="367"/>
      <c r="AH8313" s="367"/>
    </row>
    <row r="8314" spans="32:34" s="368" customFormat="1" ht="13.9" customHeight="1">
      <c r="AF8314" s="367"/>
      <c r="AH8314" s="367"/>
    </row>
    <row r="8315" spans="32:34" s="368" customFormat="1" ht="13.9" customHeight="1">
      <c r="AF8315" s="367"/>
      <c r="AH8315" s="367"/>
    </row>
    <row r="8316" spans="32:34" s="368" customFormat="1" ht="13.9" customHeight="1">
      <c r="AF8316" s="367"/>
      <c r="AH8316" s="367"/>
    </row>
    <row r="8317" spans="32:34" s="368" customFormat="1" ht="13.9" customHeight="1">
      <c r="AF8317" s="367"/>
      <c r="AH8317" s="367"/>
    </row>
    <row r="8318" spans="32:34" s="368" customFormat="1" ht="13.9" customHeight="1">
      <c r="AF8318" s="367"/>
      <c r="AH8318" s="367"/>
    </row>
    <row r="8319" spans="32:34" s="368" customFormat="1" ht="13.9" customHeight="1">
      <c r="AF8319" s="367"/>
      <c r="AH8319" s="367"/>
    </row>
    <row r="8320" spans="32:34" s="368" customFormat="1" ht="13.9" customHeight="1">
      <c r="AF8320" s="367"/>
      <c r="AH8320" s="367"/>
    </row>
    <row r="8321" spans="32:34" s="368" customFormat="1" ht="13.9" customHeight="1">
      <c r="AF8321" s="367"/>
      <c r="AH8321" s="367"/>
    </row>
    <row r="8322" spans="32:34" s="368" customFormat="1" ht="13.9" customHeight="1">
      <c r="AF8322" s="367"/>
      <c r="AH8322" s="367"/>
    </row>
    <row r="8323" spans="32:34" s="368" customFormat="1" ht="13.9" customHeight="1">
      <c r="AF8323" s="367"/>
      <c r="AH8323" s="367"/>
    </row>
    <row r="8324" spans="32:34" s="368" customFormat="1" ht="13.9" customHeight="1">
      <c r="AF8324" s="367"/>
      <c r="AH8324" s="367"/>
    </row>
    <row r="8325" spans="32:34" s="368" customFormat="1" ht="13.9" customHeight="1">
      <c r="AF8325" s="367"/>
      <c r="AH8325" s="367"/>
    </row>
    <row r="8326" spans="32:34" s="368" customFormat="1" ht="13.9" customHeight="1">
      <c r="AF8326" s="367"/>
      <c r="AH8326" s="367"/>
    </row>
    <row r="8327" spans="32:34" s="368" customFormat="1" ht="13.9" customHeight="1">
      <c r="AF8327" s="367"/>
      <c r="AH8327" s="367"/>
    </row>
    <row r="8328" spans="32:34" s="368" customFormat="1" ht="13.9" customHeight="1">
      <c r="AF8328" s="367"/>
      <c r="AH8328" s="367"/>
    </row>
    <row r="8329" spans="32:34" s="368" customFormat="1" ht="13.9" customHeight="1">
      <c r="AF8329" s="367"/>
      <c r="AH8329" s="367"/>
    </row>
    <row r="8330" spans="32:34" s="368" customFormat="1" ht="13.9" customHeight="1">
      <c r="AF8330" s="367"/>
      <c r="AH8330" s="367"/>
    </row>
    <row r="8331" spans="32:34" s="368" customFormat="1" ht="13.9" customHeight="1">
      <c r="AF8331" s="367"/>
      <c r="AH8331" s="367"/>
    </row>
    <row r="8332" spans="32:34" s="368" customFormat="1" ht="13.9" customHeight="1">
      <c r="AF8332" s="367"/>
      <c r="AH8332" s="367"/>
    </row>
    <row r="8333" spans="32:34" s="368" customFormat="1" ht="13.9" customHeight="1">
      <c r="AF8333" s="367"/>
      <c r="AH8333" s="367"/>
    </row>
    <row r="8334" spans="32:34" s="368" customFormat="1" ht="13.9" customHeight="1">
      <c r="AF8334" s="367"/>
      <c r="AH8334" s="367"/>
    </row>
    <row r="8335" spans="32:34" s="368" customFormat="1" ht="13.9" customHeight="1">
      <c r="AF8335" s="367"/>
      <c r="AH8335" s="367"/>
    </row>
    <row r="8336" spans="32:34" s="368" customFormat="1" ht="13.9" customHeight="1">
      <c r="AF8336" s="367"/>
      <c r="AH8336" s="367"/>
    </row>
    <row r="8337" spans="32:34" s="368" customFormat="1" ht="13.9" customHeight="1">
      <c r="AF8337" s="367"/>
      <c r="AH8337" s="367"/>
    </row>
    <row r="8338" spans="32:34" s="368" customFormat="1" ht="13.9" customHeight="1">
      <c r="AF8338" s="367"/>
      <c r="AH8338" s="367"/>
    </row>
    <row r="8339" spans="32:34" s="368" customFormat="1" ht="13.9" customHeight="1">
      <c r="AF8339" s="367"/>
      <c r="AH8339" s="367"/>
    </row>
    <row r="8340" spans="32:34" s="368" customFormat="1" ht="13.9" customHeight="1">
      <c r="AF8340" s="367"/>
      <c r="AH8340" s="367"/>
    </row>
    <row r="8341" spans="32:34" s="368" customFormat="1" ht="13.9" customHeight="1">
      <c r="AF8341" s="367"/>
      <c r="AH8341" s="367"/>
    </row>
    <row r="8342" spans="32:34" s="368" customFormat="1" ht="13.9" customHeight="1">
      <c r="AF8342" s="367"/>
      <c r="AH8342" s="367"/>
    </row>
    <row r="8343" spans="32:34" s="368" customFormat="1" ht="13.9" customHeight="1">
      <c r="AF8343" s="367"/>
      <c r="AH8343" s="367"/>
    </row>
    <row r="8344" spans="32:34" s="368" customFormat="1" ht="13.9" customHeight="1">
      <c r="AF8344" s="367"/>
      <c r="AH8344" s="367"/>
    </row>
    <row r="8345" spans="32:34" s="368" customFormat="1" ht="13.9" customHeight="1">
      <c r="AF8345" s="367"/>
      <c r="AH8345" s="367"/>
    </row>
    <row r="8346" spans="32:34" s="368" customFormat="1" ht="13.9" customHeight="1">
      <c r="AF8346" s="367"/>
      <c r="AH8346" s="367"/>
    </row>
    <row r="8347" spans="32:34" s="368" customFormat="1" ht="13.9" customHeight="1">
      <c r="AF8347" s="367"/>
      <c r="AH8347" s="367"/>
    </row>
    <row r="8348" spans="32:34" s="368" customFormat="1" ht="13.9" customHeight="1">
      <c r="AF8348" s="367"/>
      <c r="AH8348" s="367"/>
    </row>
    <row r="8349" spans="32:34" s="368" customFormat="1" ht="13.9" customHeight="1">
      <c r="AF8349" s="367"/>
      <c r="AH8349" s="367"/>
    </row>
    <row r="8350" spans="32:34" s="368" customFormat="1" ht="13.9" customHeight="1">
      <c r="AF8350" s="367"/>
      <c r="AH8350" s="367"/>
    </row>
    <row r="8351" spans="32:34" s="368" customFormat="1" ht="13.9" customHeight="1">
      <c r="AF8351" s="367"/>
      <c r="AH8351" s="367"/>
    </row>
    <row r="8352" spans="32:34" s="368" customFormat="1" ht="13.9" customHeight="1">
      <c r="AF8352" s="367"/>
      <c r="AH8352" s="367"/>
    </row>
    <row r="8353" spans="32:34" s="368" customFormat="1" ht="13.9" customHeight="1">
      <c r="AF8353" s="367"/>
      <c r="AH8353" s="367"/>
    </row>
    <row r="8354" spans="32:34" s="368" customFormat="1" ht="13.9" customHeight="1">
      <c r="AF8354" s="367"/>
      <c r="AH8354" s="367"/>
    </row>
    <row r="8355" spans="32:34" s="368" customFormat="1" ht="13.9" customHeight="1">
      <c r="AF8355" s="367"/>
      <c r="AH8355" s="367"/>
    </row>
    <row r="8356" spans="32:34" s="368" customFormat="1" ht="13.9" customHeight="1">
      <c r="AF8356" s="367"/>
      <c r="AH8356" s="367"/>
    </row>
    <row r="8357" spans="32:34" s="368" customFormat="1" ht="13.9" customHeight="1">
      <c r="AF8357" s="367"/>
      <c r="AH8357" s="367"/>
    </row>
    <row r="8358" spans="32:34" s="368" customFormat="1" ht="13.9" customHeight="1">
      <c r="AF8358" s="367"/>
      <c r="AH8358" s="367"/>
    </row>
    <row r="8359" spans="32:34" s="368" customFormat="1" ht="13.9" customHeight="1">
      <c r="AF8359" s="367"/>
      <c r="AH8359" s="367"/>
    </row>
    <row r="8360" spans="32:34" s="368" customFormat="1" ht="13.9" customHeight="1">
      <c r="AF8360" s="367"/>
      <c r="AH8360" s="367"/>
    </row>
    <row r="8361" spans="32:34" s="368" customFormat="1" ht="13.9" customHeight="1">
      <c r="AF8361" s="367"/>
      <c r="AH8361" s="367"/>
    </row>
    <row r="8362" spans="32:34" s="368" customFormat="1" ht="13.9" customHeight="1">
      <c r="AF8362" s="367"/>
      <c r="AH8362" s="367"/>
    </row>
    <row r="8363" spans="32:34" s="368" customFormat="1" ht="13.9" customHeight="1">
      <c r="AF8363" s="367"/>
      <c r="AH8363" s="367"/>
    </row>
    <row r="8364" spans="32:34" s="368" customFormat="1" ht="13.9" customHeight="1">
      <c r="AF8364" s="367"/>
      <c r="AH8364" s="367"/>
    </row>
    <row r="8365" spans="32:34" s="368" customFormat="1" ht="13.9" customHeight="1">
      <c r="AF8365" s="367"/>
      <c r="AH8365" s="367"/>
    </row>
    <row r="8366" spans="32:34" s="368" customFormat="1" ht="13.9" customHeight="1">
      <c r="AF8366" s="367"/>
      <c r="AH8366" s="367"/>
    </row>
    <row r="8367" spans="32:34" s="368" customFormat="1" ht="13.9" customHeight="1">
      <c r="AF8367" s="367"/>
      <c r="AH8367" s="367"/>
    </row>
    <row r="8368" spans="32:34" s="368" customFormat="1" ht="13.9" customHeight="1">
      <c r="AF8368" s="367"/>
      <c r="AH8368" s="367"/>
    </row>
    <row r="8369" spans="32:34" s="368" customFormat="1" ht="13.9" customHeight="1">
      <c r="AF8369" s="367"/>
      <c r="AH8369" s="367"/>
    </row>
    <row r="8370" spans="32:34" s="368" customFormat="1" ht="13.9" customHeight="1">
      <c r="AF8370" s="367"/>
      <c r="AH8370" s="367"/>
    </row>
    <row r="8371" spans="32:34" s="368" customFormat="1" ht="13.9" customHeight="1">
      <c r="AF8371" s="367"/>
      <c r="AH8371" s="367"/>
    </row>
    <row r="8372" spans="32:34" s="368" customFormat="1" ht="13.9" customHeight="1">
      <c r="AF8372" s="367"/>
      <c r="AH8372" s="367"/>
    </row>
    <row r="8373" spans="32:34" s="368" customFormat="1" ht="13.9" customHeight="1">
      <c r="AF8373" s="367"/>
      <c r="AH8373" s="367"/>
    </row>
    <row r="8374" spans="32:34" s="368" customFormat="1" ht="13.9" customHeight="1">
      <c r="AF8374" s="367"/>
      <c r="AH8374" s="367"/>
    </row>
    <row r="8375" spans="32:34" s="368" customFormat="1" ht="13.9" customHeight="1">
      <c r="AF8375" s="367"/>
      <c r="AH8375" s="367"/>
    </row>
    <row r="8376" spans="32:34" s="368" customFormat="1" ht="13.9" customHeight="1">
      <c r="AF8376" s="367"/>
      <c r="AH8376" s="367"/>
    </row>
    <row r="8377" spans="32:34" s="368" customFormat="1" ht="13.9" customHeight="1">
      <c r="AF8377" s="367"/>
      <c r="AH8377" s="367"/>
    </row>
    <row r="8378" spans="32:34" s="368" customFormat="1" ht="13.9" customHeight="1">
      <c r="AF8378" s="367"/>
      <c r="AH8378" s="367"/>
    </row>
    <row r="8379" spans="32:34" s="368" customFormat="1" ht="13.9" customHeight="1">
      <c r="AF8379" s="367"/>
      <c r="AH8379" s="367"/>
    </row>
    <row r="8380" spans="32:34" s="368" customFormat="1" ht="13.9" customHeight="1">
      <c r="AF8380" s="367"/>
      <c r="AH8380" s="367"/>
    </row>
    <row r="8381" spans="32:34" s="368" customFormat="1" ht="13.9" customHeight="1">
      <c r="AF8381" s="367"/>
      <c r="AH8381" s="367"/>
    </row>
    <row r="8382" spans="32:34" s="368" customFormat="1" ht="13.9" customHeight="1">
      <c r="AF8382" s="367"/>
      <c r="AH8382" s="367"/>
    </row>
    <row r="8383" spans="32:34" s="368" customFormat="1" ht="13.9" customHeight="1">
      <c r="AF8383" s="367"/>
      <c r="AH8383" s="367"/>
    </row>
    <row r="8384" spans="32:34" s="368" customFormat="1" ht="13.9" customHeight="1">
      <c r="AF8384" s="367"/>
      <c r="AH8384" s="367"/>
    </row>
    <row r="8385" spans="32:34" s="368" customFormat="1" ht="13.9" customHeight="1">
      <c r="AF8385" s="367"/>
      <c r="AH8385" s="367"/>
    </row>
    <row r="8386" spans="32:34" s="368" customFormat="1" ht="13.9" customHeight="1">
      <c r="AF8386" s="367"/>
      <c r="AH8386" s="367"/>
    </row>
    <row r="8387" spans="32:34" s="368" customFormat="1" ht="13.9" customHeight="1">
      <c r="AF8387" s="367"/>
      <c r="AH8387" s="367"/>
    </row>
    <row r="8388" spans="32:34" s="368" customFormat="1" ht="13.9" customHeight="1">
      <c r="AF8388" s="367"/>
      <c r="AH8388" s="367"/>
    </row>
    <row r="8389" spans="32:34" s="368" customFormat="1" ht="13.9" customHeight="1">
      <c r="AF8389" s="367"/>
      <c r="AH8389" s="367"/>
    </row>
    <row r="8390" spans="32:34" s="368" customFormat="1" ht="13.9" customHeight="1">
      <c r="AF8390" s="367"/>
      <c r="AH8390" s="367"/>
    </row>
    <row r="8391" spans="32:34" s="368" customFormat="1" ht="13.9" customHeight="1">
      <c r="AF8391" s="367"/>
      <c r="AH8391" s="367"/>
    </row>
    <row r="8392" spans="32:34" s="368" customFormat="1" ht="13.9" customHeight="1">
      <c r="AF8392" s="367"/>
      <c r="AH8392" s="367"/>
    </row>
    <row r="8393" spans="32:34" s="368" customFormat="1" ht="13.9" customHeight="1">
      <c r="AF8393" s="367"/>
      <c r="AH8393" s="367"/>
    </row>
    <row r="8394" spans="32:34" s="368" customFormat="1" ht="13.9" customHeight="1">
      <c r="AF8394" s="367"/>
      <c r="AH8394" s="367"/>
    </row>
    <row r="8395" spans="32:34" s="368" customFormat="1" ht="13.9" customHeight="1">
      <c r="AF8395" s="367"/>
      <c r="AH8395" s="367"/>
    </row>
    <row r="8396" spans="32:34" s="368" customFormat="1" ht="13.9" customHeight="1">
      <c r="AF8396" s="367"/>
      <c r="AH8396" s="367"/>
    </row>
    <row r="8397" spans="32:34" s="368" customFormat="1" ht="13.9" customHeight="1">
      <c r="AF8397" s="367"/>
      <c r="AH8397" s="367"/>
    </row>
    <row r="8398" spans="32:34" s="368" customFormat="1" ht="13.9" customHeight="1">
      <c r="AF8398" s="367"/>
      <c r="AH8398" s="367"/>
    </row>
    <row r="8399" spans="32:34" s="368" customFormat="1" ht="13.9" customHeight="1">
      <c r="AF8399" s="367"/>
      <c r="AH8399" s="367"/>
    </row>
    <row r="8400" spans="32:34" s="368" customFormat="1" ht="13.9" customHeight="1">
      <c r="AF8400" s="367"/>
      <c r="AH8400" s="367"/>
    </row>
    <row r="8401" spans="32:34" s="368" customFormat="1" ht="13.9" customHeight="1">
      <c r="AF8401" s="367"/>
      <c r="AH8401" s="367"/>
    </row>
    <row r="8402" spans="32:34" s="368" customFormat="1" ht="13.9" customHeight="1">
      <c r="AF8402" s="367"/>
      <c r="AH8402" s="367"/>
    </row>
    <row r="8403" spans="32:34" s="368" customFormat="1" ht="13.9" customHeight="1">
      <c r="AF8403" s="367"/>
      <c r="AH8403" s="367"/>
    </row>
    <row r="8404" spans="32:34" s="368" customFormat="1" ht="13.9" customHeight="1">
      <c r="AF8404" s="367"/>
      <c r="AH8404" s="367"/>
    </row>
    <row r="8405" spans="32:34" s="368" customFormat="1" ht="13.9" customHeight="1">
      <c r="AF8405" s="367"/>
      <c r="AH8405" s="367"/>
    </row>
    <row r="8406" spans="32:34" s="368" customFormat="1" ht="13.9" customHeight="1">
      <c r="AF8406" s="367"/>
      <c r="AH8406" s="367"/>
    </row>
    <row r="8407" spans="32:34" s="368" customFormat="1" ht="13.9" customHeight="1">
      <c r="AF8407" s="367"/>
      <c r="AH8407" s="367"/>
    </row>
    <row r="8408" spans="32:34" s="368" customFormat="1" ht="13.9" customHeight="1">
      <c r="AF8408" s="367"/>
      <c r="AH8408" s="367"/>
    </row>
    <row r="8409" spans="32:34" s="368" customFormat="1" ht="13.9" customHeight="1">
      <c r="AF8409" s="367"/>
      <c r="AH8409" s="367"/>
    </row>
    <row r="8410" spans="32:34" s="368" customFormat="1" ht="13.9" customHeight="1">
      <c r="AF8410" s="367"/>
      <c r="AH8410" s="367"/>
    </row>
    <row r="8411" spans="32:34" s="368" customFormat="1" ht="13.9" customHeight="1">
      <c r="AF8411" s="367"/>
      <c r="AH8411" s="367"/>
    </row>
    <row r="8412" spans="32:34" s="368" customFormat="1" ht="13.9" customHeight="1">
      <c r="AF8412" s="367"/>
      <c r="AH8412" s="367"/>
    </row>
    <row r="8413" spans="32:34" s="368" customFormat="1" ht="13.9" customHeight="1">
      <c r="AF8413" s="367"/>
      <c r="AH8413" s="367"/>
    </row>
    <row r="8414" spans="32:34" s="368" customFormat="1" ht="13.9" customHeight="1">
      <c r="AF8414" s="367"/>
      <c r="AH8414" s="367"/>
    </row>
    <row r="8415" spans="32:34" s="368" customFormat="1" ht="13.9" customHeight="1">
      <c r="AF8415" s="367"/>
      <c r="AH8415" s="367"/>
    </row>
    <row r="8416" spans="32:34" s="368" customFormat="1" ht="13.9" customHeight="1">
      <c r="AF8416" s="367"/>
      <c r="AH8416" s="367"/>
    </row>
    <row r="8417" spans="32:34" s="368" customFormat="1" ht="13.9" customHeight="1">
      <c r="AF8417" s="367"/>
      <c r="AH8417" s="367"/>
    </row>
    <row r="8418" spans="32:34" s="368" customFormat="1" ht="13.9" customHeight="1">
      <c r="AF8418" s="367"/>
      <c r="AH8418" s="367"/>
    </row>
    <row r="8419" spans="32:34" s="368" customFormat="1" ht="13.9" customHeight="1">
      <c r="AF8419" s="367"/>
      <c r="AH8419" s="367"/>
    </row>
    <row r="8420" spans="32:34" s="368" customFormat="1" ht="13.9" customHeight="1">
      <c r="AF8420" s="367"/>
      <c r="AH8420" s="367"/>
    </row>
    <row r="8421" spans="32:34" s="368" customFormat="1" ht="13.9" customHeight="1">
      <c r="AF8421" s="367"/>
      <c r="AH8421" s="367"/>
    </row>
    <row r="8422" spans="32:34" s="368" customFormat="1" ht="13.9" customHeight="1">
      <c r="AF8422" s="367"/>
      <c r="AH8422" s="367"/>
    </row>
    <row r="8423" spans="32:34" s="368" customFormat="1" ht="13.9" customHeight="1">
      <c r="AF8423" s="367"/>
      <c r="AH8423" s="367"/>
    </row>
    <row r="8424" spans="32:34" s="368" customFormat="1" ht="13.9" customHeight="1">
      <c r="AF8424" s="367"/>
      <c r="AH8424" s="367"/>
    </row>
    <row r="8425" spans="32:34" s="368" customFormat="1" ht="13.9" customHeight="1">
      <c r="AF8425" s="367"/>
      <c r="AH8425" s="367"/>
    </row>
    <row r="8426" spans="32:34" s="368" customFormat="1" ht="13.9" customHeight="1">
      <c r="AF8426" s="367"/>
      <c r="AH8426" s="367"/>
    </row>
    <row r="8427" spans="32:34" s="368" customFormat="1" ht="13.9" customHeight="1">
      <c r="AF8427" s="367"/>
      <c r="AH8427" s="367"/>
    </row>
    <row r="8428" spans="32:34" s="368" customFormat="1" ht="13.9" customHeight="1">
      <c r="AF8428" s="367"/>
      <c r="AH8428" s="367"/>
    </row>
    <row r="8429" spans="32:34" s="368" customFormat="1" ht="13.9" customHeight="1">
      <c r="AF8429" s="367"/>
      <c r="AH8429" s="367"/>
    </row>
    <row r="8430" spans="32:34" s="368" customFormat="1" ht="13.9" customHeight="1">
      <c r="AF8430" s="367"/>
      <c r="AH8430" s="367"/>
    </row>
    <row r="8431" spans="32:34" s="368" customFormat="1" ht="13.9" customHeight="1">
      <c r="AF8431" s="367"/>
      <c r="AH8431" s="367"/>
    </row>
    <row r="8432" spans="32:34" s="368" customFormat="1" ht="13.9" customHeight="1">
      <c r="AF8432" s="367"/>
      <c r="AH8432" s="367"/>
    </row>
    <row r="8433" spans="32:34" s="368" customFormat="1" ht="13.9" customHeight="1">
      <c r="AF8433" s="367"/>
      <c r="AH8433" s="367"/>
    </row>
    <row r="8434" spans="32:34" s="368" customFormat="1" ht="13.9" customHeight="1">
      <c r="AF8434" s="367"/>
      <c r="AH8434" s="367"/>
    </row>
    <row r="8435" spans="32:34" s="368" customFormat="1" ht="13.9" customHeight="1">
      <c r="AF8435" s="367"/>
      <c r="AH8435" s="367"/>
    </row>
    <row r="8436" spans="32:34" s="368" customFormat="1" ht="13.9" customHeight="1">
      <c r="AF8436" s="367"/>
      <c r="AH8436" s="367"/>
    </row>
    <row r="8437" spans="32:34" s="368" customFormat="1" ht="13.9" customHeight="1">
      <c r="AF8437" s="367"/>
      <c r="AH8437" s="367"/>
    </row>
    <row r="8438" spans="32:34" s="368" customFormat="1" ht="13.9" customHeight="1">
      <c r="AF8438" s="367"/>
      <c r="AH8438" s="367"/>
    </row>
    <row r="8439" spans="32:34" s="368" customFormat="1" ht="13.9" customHeight="1">
      <c r="AF8439" s="367"/>
      <c r="AH8439" s="367"/>
    </row>
    <row r="8440" spans="32:34" s="368" customFormat="1" ht="13.9" customHeight="1">
      <c r="AF8440" s="367"/>
      <c r="AH8440" s="367"/>
    </row>
    <row r="8441" spans="32:34" s="368" customFormat="1" ht="13.9" customHeight="1">
      <c r="AF8441" s="367"/>
      <c r="AH8441" s="367"/>
    </row>
    <row r="8442" spans="32:34" s="368" customFormat="1" ht="13.9" customHeight="1">
      <c r="AF8442" s="367"/>
      <c r="AH8442" s="367"/>
    </row>
    <row r="8443" spans="32:34" s="368" customFormat="1" ht="13.9" customHeight="1">
      <c r="AF8443" s="367"/>
      <c r="AH8443" s="367"/>
    </row>
    <row r="8444" spans="32:34" s="368" customFormat="1" ht="13.9" customHeight="1">
      <c r="AF8444" s="367"/>
      <c r="AH8444" s="367"/>
    </row>
    <row r="8445" spans="32:34" s="368" customFormat="1" ht="13.9" customHeight="1">
      <c r="AF8445" s="367"/>
      <c r="AH8445" s="367"/>
    </row>
    <row r="8446" spans="32:34" s="368" customFormat="1" ht="13.9" customHeight="1">
      <c r="AF8446" s="367"/>
      <c r="AH8446" s="367"/>
    </row>
    <row r="8447" spans="32:34" s="368" customFormat="1" ht="13.9" customHeight="1">
      <c r="AF8447" s="367"/>
      <c r="AH8447" s="367"/>
    </row>
    <row r="8448" spans="32:34" s="368" customFormat="1" ht="13.9" customHeight="1">
      <c r="AF8448" s="367"/>
      <c r="AH8448" s="367"/>
    </row>
    <row r="8449" spans="32:34" s="368" customFormat="1" ht="13.9" customHeight="1">
      <c r="AF8449" s="367"/>
      <c r="AH8449" s="367"/>
    </row>
    <row r="8450" spans="32:34" s="368" customFormat="1" ht="13.9" customHeight="1">
      <c r="AF8450" s="367"/>
      <c r="AH8450" s="367"/>
    </row>
    <row r="8451" spans="32:34" s="368" customFormat="1" ht="13.9" customHeight="1">
      <c r="AF8451" s="367"/>
      <c r="AH8451" s="367"/>
    </row>
    <row r="8452" spans="32:34" s="368" customFormat="1" ht="13.9" customHeight="1">
      <c r="AF8452" s="367"/>
      <c r="AH8452" s="367"/>
    </row>
    <row r="8453" spans="32:34" s="368" customFormat="1" ht="13.9" customHeight="1">
      <c r="AF8453" s="367"/>
      <c r="AH8453" s="367"/>
    </row>
    <row r="8454" spans="32:34" s="368" customFormat="1" ht="13.9" customHeight="1">
      <c r="AF8454" s="367"/>
      <c r="AH8454" s="367"/>
    </row>
    <row r="8455" spans="32:34" s="368" customFormat="1" ht="13.9" customHeight="1">
      <c r="AF8455" s="367"/>
      <c r="AH8455" s="367"/>
    </row>
    <row r="8456" spans="32:34" s="368" customFormat="1" ht="13.9" customHeight="1">
      <c r="AF8456" s="367"/>
      <c r="AH8456" s="367"/>
    </row>
    <row r="8457" spans="32:34" s="368" customFormat="1" ht="13.9" customHeight="1">
      <c r="AF8457" s="367"/>
      <c r="AH8457" s="367"/>
    </row>
    <row r="8458" spans="32:34" s="368" customFormat="1" ht="13.9" customHeight="1">
      <c r="AF8458" s="367"/>
      <c r="AH8458" s="367"/>
    </row>
    <row r="8459" spans="32:34" s="368" customFormat="1" ht="13.9" customHeight="1">
      <c r="AF8459" s="367"/>
      <c r="AH8459" s="367"/>
    </row>
    <row r="8460" spans="32:34" s="368" customFormat="1" ht="13.9" customHeight="1">
      <c r="AF8460" s="367"/>
      <c r="AH8460" s="367"/>
    </row>
    <row r="8461" spans="32:34" s="368" customFormat="1" ht="13.9" customHeight="1">
      <c r="AF8461" s="367"/>
      <c r="AH8461" s="367"/>
    </row>
    <row r="8462" spans="32:34" s="368" customFormat="1" ht="13.9" customHeight="1">
      <c r="AF8462" s="367"/>
      <c r="AH8462" s="367"/>
    </row>
    <row r="8463" spans="32:34" s="368" customFormat="1" ht="13.9" customHeight="1">
      <c r="AF8463" s="367"/>
      <c r="AH8463" s="367"/>
    </row>
    <row r="8464" spans="32:34" s="368" customFormat="1" ht="13.9" customHeight="1">
      <c r="AF8464" s="367"/>
      <c r="AH8464" s="367"/>
    </row>
    <row r="8465" spans="32:34" s="368" customFormat="1" ht="13.9" customHeight="1">
      <c r="AF8465" s="367"/>
      <c r="AH8465" s="367"/>
    </row>
    <row r="8466" spans="32:34" s="368" customFormat="1" ht="13.9" customHeight="1">
      <c r="AF8466" s="367"/>
      <c r="AH8466" s="367"/>
    </row>
    <row r="8467" spans="32:34" s="368" customFormat="1" ht="13.9" customHeight="1">
      <c r="AF8467" s="367"/>
      <c r="AH8467" s="367"/>
    </row>
    <row r="8468" spans="32:34" s="368" customFormat="1" ht="13.9" customHeight="1">
      <c r="AF8468" s="367"/>
      <c r="AH8468" s="367"/>
    </row>
    <row r="8469" spans="32:34" s="368" customFormat="1" ht="13.9" customHeight="1">
      <c r="AF8469" s="367"/>
      <c r="AH8469" s="367"/>
    </row>
    <row r="8470" spans="32:34" s="368" customFormat="1" ht="13.9" customHeight="1">
      <c r="AF8470" s="367"/>
      <c r="AH8470" s="367"/>
    </row>
    <row r="8471" spans="32:34" s="368" customFormat="1" ht="13.9" customHeight="1">
      <c r="AF8471" s="367"/>
      <c r="AH8471" s="367"/>
    </row>
    <row r="8472" spans="32:34" s="368" customFormat="1" ht="13.9" customHeight="1">
      <c r="AF8472" s="367"/>
      <c r="AH8472" s="367"/>
    </row>
    <row r="8473" spans="32:34" s="368" customFormat="1" ht="13.9" customHeight="1">
      <c r="AF8473" s="367"/>
      <c r="AH8473" s="367"/>
    </row>
    <row r="8474" spans="32:34" s="368" customFormat="1" ht="13.9" customHeight="1">
      <c r="AF8474" s="367"/>
      <c r="AH8474" s="367"/>
    </row>
    <row r="8475" spans="32:34" s="368" customFormat="1" ht="13.9" customHeight="1">
      <c r="AF8475" s="367"/>
      <c r="AH8475" s="367"/>
    </row>
    <row r="8476" spans="32:34" s="368" customFormat="1" ht="13.9" customHeight="1">
      <c r="AF8476" s="367"/>
      <c r="AH8476" s="367"/>
    </row>
    <row r="8477" spans="32:34" s="368" customFormat="1" ht="13.9" customHeight="1">
      <c r="AF8477" s="367"/>
      <c r="AH8477" s="367"/>
    </row>
    <row r="8478" spans="32:34" s="368" customFormat="1" ht="13.9" customHeight="1">
      <c r="AF8478" s="367"/>
      <c r="AH8478" s="367"/>
    </row>
    <row r="8479" spans="32:34" s="368" customFormat="1" ht="13.9" customHeight="1">
      <c r="AF8479" s="367"/>
      <c r="AH8479" s="367"/>
    </row>
    <row r="8480" spans="32:34" s="368" customFormat="1" ht="13.9" customHeight="1">
      <c r="AF8480" s="367"/>
      <c r="AH8480" s="367"/>
    </row>
    <row r="8481" spans="32:34" s="368" customFormat="1" ht="13.9" customHeight="1">
      <c r="AF8481" s="367"/>
      <c r="AH8481" s="367"/>
    </row>
    <row r="8482" spans="32:34" s="368" customFormat="1" ht="13.9" customHeight="1">
      <c r="AF8482" s="367"/>
      <c r="AH8482" s="367"/>
    </row>
    <row r="8483" spans="32:34" s="368" customFormat="1" ht="13.9" customHeight="1">
      <c r="AF8483" s="367"/>
      <c r="AH8483" s="367"/>
    </row>
    <row r="8484" spans="32:34" s="368" customFormat="1" ht="13.9" customHeight="1">
      <c r="AF8484" s="367"/>
      <c r="AH8484" s="367"/>
    </row>
    <row r="8485" spans="32:34" s="368" customFormat="1" ht="13.9" customHeight="1">
      <c r="AF8485" s="367"/>
      <c r="AH8485" s="367"/>
    </row>
    <row r="8486" spans="32:34" s="368" customFormat="1" ht="13.9" customHeight="1">
      <c r="AF8486" s="367"/>
      <c r="AH8486" s="367"/>
    </row>
    <row r="8487" spans="32:34" s="368" customFormat="1" ht="13.9" customHeight="1">
      <c r="AF8487" s="367"/>
      <c r="AH8487" s="367"/>
    </row>
    <row r="8488" spans="32:34" s="368" customFormat="1" ht="13.9" customHeight="1">
      <c r="AF8488" s="367"/>
      <c r="AH8488" s="367"/>
    </row>
    <row r="8489" spans="32:34" s="368" customFormat="1" ht="13.9" customHeight="1">
      <c r="AF8489" s="367"/>
      <c r="AH8489" s="367"/>
    </row>
    <row r="8490" spans="32:34" s="368" customFormat="1" ht="13.9" customHeight="1">
      <c r="AF8490" s="367"/>
      <c r="AH8490" s="367"/>
    </row>
    <row r="8491" spans="32:34" s="368" customFormat="1" ht="13.9" customHeight="1">
      <c r="AF8491" s="367"/>
      <c r="AH8491" s="367"/>
    </row>
    <row r="8492" spans="32:34" s="368" customFormat="1" ht="13.9" customHeight="1">
      <c r="AF8492" s="367"/>
      <c r="AH8492" s="367"/>
    </row>
    <row r="8493" spans="32:34" s="368" customFormat="1" ht="13.9" customHeight="1">
      <c r="AF8493" s="367"/>
      <c r="AH8493" s="367"/>
    </row>
    <row r="8494" spans="32:34" s="368" customFormat="1" ht="13.9" customHeight="1">
      <c r="AF8494" s="367"/>
      <c r="AH8494" s="367"/>
    </row>
    <row r="8495" spans="32:34" s="368" customFormat="1" ht="13.9" customHeight="1">
      <c r="AF8495" s="367"/>
      <c r="AH8495" s="367"/>
    </row>
    <row r="8496" spans="32:34" s="368" customFormat="1" ht="13.9" customHeight="1">
      <c r="AF8496" s="367"/>
      <c r="AH8496" s="367"/>
    </row>
    <row r="8497" spans="32:34" s="368" customFormat="1" ht="13.9" customHeight="1">
      <c r="AF8497" s="367"/>
      <c r="AH8497" s="367"/>
    </row>
    <row r="8498" spans="32:34" s="368" customFormat="1" ht="13.9" customHeight="1">
      <c r="AF8498" s="367"/>
      <c r="AH8498" s="367"/>
    </row>
    <row r="8499" spans="32:34" s="368" customFormat="1" ht="13.9" customHeight="1">
      <c r="AF8499" s="367"/>
      <c r="AH8499" s="367"/>
    </row>
    <row r="8500" spans="32:34" s="368" customFormat="1" ht="13.9" customHeight="1">
      <c r="AF8500" s="367"/>
      <c r="AH8500" s="367"/>
    </row>
    <row r="8501" spans="32:34" s="368" customFormat="1" ht="13.9" customHeight="1">
      <c r="AF8501" s="367"/>
      <c r="AH8501" s="367"/>
    </row>
    <row r="8502" spans="32:34" s="368" customFormat="1" ht="13.9" customHeight="1">
      <c r="AF8502" s="367"/>
      <c r="AH8502" s="367"/>
    </row>
    <row r="8503" spans="32:34" s="368" customFormat="1" ht="13.9" customHeight="1">
      <c r="AF8503" s="367"/>
      <c r="AH8503" s="367"/>
    </row>
    <row r="8504" spans="32:34" s="368" customFormat="1" ht="13.9" customHeight="1">
      <c r="AF8504" s="367"/>
      <c r="AH8504" s="367"/>
    </row>
    <row r="8505" spans="32:34" s="368" customFormat="1" ht="13.9" customHeight="1">
      <c r="AF8505" s="367"/>
      <c r="AH8505" s="367"/>
    </row>
    <row r="8506" spans="32:34" s="368" customFormat="1" ht="13.9" customHeight="1">
      <c r="AF8506" s="367"/>
      <c r="AH8506" s="367"/>
    </row>
    <row r="8507" spans="32:34" s="368" customFormat="1" ht="13.9" customHeight="1">
      <c r="AF8507" s="367"/>
      <c r="AH8507" s="367"/>
    </row>
    <row r="8508" spans="32:34" s="368" customFormat="1" ht="13.9" customHeight="1">
      <c r="AF8508" s="367"/>
      <c r="AH8508" s="367"/>
    </row>
    <row r="8509" spans="32:34" s="368" customFormat="1" ht="13.9" customHeight="1">
      <c r="AF8509" s="367"/>
      <c r="AH8509" s="367"/>
    </row>
    <row r="8510" spans="32:34" s="368" customFormat="1" ht="13.9" customHeight="1">
      <c r="AF8510" s="367"/>
      <c r="AH8510" s="367"/>
    </row>
    <row r="8511" spans="32:34" s="368" customFormat="1" ht="13.9" customHeight="1">
      <c r="AF8511" s="367"/>
      <c r="AH8511" s="367"/>
    </row>
    <row r="8512" spans="32:34" s="368" customFormat="1" ht="13.9" customHeight="1">
      <c r="AF8512" s="367"/>
      <c r="AH8512" s="367"/>
    </row>
    <row r="8513" spans="32:34" s="368" customFormat="1" ht="13.9" customHeight="1">
      <c r="AF8513" s="367"/>
      <c r="AH8513" s="367"/>
    </row>
    <row r="8514" spans="32:34" s="368" customFormat="1" ht="13.9" customHeight="1">
      <c r="AF8514" s="367"/>
      <c r="AH8514" s="367"/>
    </row>
    <row r="8515" spans="32:34" s="368" customFormat="1" ht="13.9" customHeight="1">
      <c r="AF8515" s="367"/>
      <c r="AH8515" s="367"/>
    </row>
    <row r="8516" spans="32:34" s="368" customFormat="1" ht="13.9" customHeight="1">
      <c r="AF8516" s="367"/>
      <c r="AH8516" s="367"/>
    </row>
    <row r="8517" spans="32:34" s="368" customFormat="1" ht="13.9" customHeight="1">
      <c r="AF8517" s="367"/>
      <c r="AH8517" s="367"/>
    </row>
    <row r="8518" spans="32:34" s="368" customFormat="1" ht="13.9" customHeight="1">
      <c r="AF8518" s="367"/>
      <c r="AH8518" s="367"/>
    </row>
    <row r="8519" spans="32:34" s="368" customFormat="1" ht="13.9" customHeight="1">
      <c r="AF8519" s="367"/>
      <c r="AH8519" s="367"/>
    </row>
    <row r="8520" spans="32:34" s="368" customFormat="1" ht="13.9" customHeight="1">
      <c r="AF8520" s="367"/>
      <c r="AH8520" s="367"/>
    </row>
    <row r="8521" spans="32:34" s="368" customFormat="1" ht="13.9" customHeight="1">
      <c r="AF8521" s="367"/>
      <c r="AH8521" s="367"/>
    </row>
    <row r="8522" spans="32:34" s="368" customFormat="1" ht="13.9" customHeight="1">
      <c r="AF8522" s="367"/>
      <c r="AH8522" s="367"/>
    </row>
    <row r="8523" spans="32:34" s="368" customFormat="1" ht="13.9" customHeight="1">
      <c r="AF8523" s="367"/>
      <c r="AH8523" s="367"/>
    </row>
    <row r="8524" spans="32:34" s="368" customFormat="1" ht="13.9" customHeight="1">
      <c r="AF8524" s="367"/>
      <c r="AH8524" s="367"/>
    </row>
    <row r="8525" spans="32:34" s="368" customFormat="1" ht="13.9" customHeight="1">
      <c r="AF8525" s="367"/>
      <c r="AH8525" s="367"/>
    </row>
    <row r="8526" spans="32:34" s="368" customFormat="1" ht="13.9" customHeight="1">
      <c r="AF8526" s="367"/>
      <c r="AH8526" s="367"/>
    </row>
    <row r="8527" spans="32:34" s="368" customFormat="1" ht="13.9" customHeight="1">
      <c r="AF8527" s="367"/>
      <c r="AH8527" s="367"/>
    </row>
    <row r="8528" spans="32:34" s="368" customFormat="1" ht="13.9" customHeight="1">
      <c r="AF8528" s="367"/>
      <c r="AH8528" s="367"/>
    </row>
    <row r="8529" spans="32:34" s="368" customFormat="1" ht="13.9" customHeight="1">
      <c r="AF8529" s="367"/>
      <c r="AH8529" s="367"/>
    </row>
    <row r="8530" spans="32:34" s="368" customFormat="1" ht="13.9" customHeight="1">
      <c r="AF8530" s="367"/>
      <c r="AH8530" s="367"/>
    </row>
    <row r="8531" spans="32:34" s="368" customFormat="1" ht="13.9" customHeight="1">
      <c r="AF8531" s="367"/>
      <c r="AH8531" s="367"/>
    </row>
    <row r="8532" spans="32:34" s="368" customFormat="1" ht="13.9" customHeight="1">
      <c r="AF8532" s="367"/>
      <c r="AH8532" s="367"/>
    </row>
    <row r="8533" spans="32:34" s="368" customFormat="1" ht="13.9" customHeight="1">
      <c r="AF8533" s="367"/>
      <c r="AH8533" s="367"/>
    </row>
    <row r="8534" spans="32:34" s="368" customFormat="1" ht="13.9" customHeight="1">
      <c r="AF8534" s="367"/>
      <c r="AH8534" s="367"/>
    </row>
    <row r="8535" spans="32:34" s="368" customFormat="1" ht="13.9" customHeight="1">
      <c r="AF8535" s="367"/>
      <c r="AH8535" s="367"/>
    </row>
    <row r="8536" spans="32:34" s="368" customFormat="1" ht="13.9" customHeight="1">
      <c r="AF8536" s="367"/>
      <c r="AH8536" s="367"/>
    </row>
    <row r="8537" spans="32:34" s="368" customFormat="1" ht="13.9" customHeight="1">
      <c r="AF8537" s="367"/>
      <c r="AH8537" s="367"/>
    </row>
    <row r="8538" spans="32:34" s="368" customFormat="1" ht="13.9" customHeight="1">
      <c r="AF8538" s="367"/>
      <c r="AH8538" s="367"/>
    </row>
    <row r="8539" spans="32:34" s="368" customFormat="1" ht="13.9" customHeight="1">
      <c r="AF8539" s="367"/>
      <c r="AH8539" s="367"/>
    </row>
    <row r="8540" spans="32:34" s="368" customFormat="1" ht="13.9" customHeight="1">
      <c r="AF8540" s="367"/>
      <c r="AH8540" s="367"/>
    </row>
    <row r="8541" spans="32:34" s="368" customFormat="1" ht="13.9" customHeight="1">
      <c r="AF8541" s="367"/>
      <c r="AH8541" s="367"/>
    </row>
    <row r="8542" spans="32:34" s="368" customFormat="1" ht="13.9" customHeight="1">
      <c r="AF8542" s="367"/>
      <c r="AH8542" s="367"/>
    </row>
    <row r="8543" spans="32:34" s="368" customFormat="1" ht="13.9" customHeight="1">
      <c r="AF8543" s="367"/>
      <c r="AH8543" s="367"/>
    </row>
    <row r="8544" spans="32:34" s="368" customFormat="1" ht="13.9" customHeight="1">
      <c r="AF8544" s="367"/>
      <c r="AH8544" s="367"/>
    </row>
    <row r="8545" spans="32:34" s="368" customFormat="1" ht="13.9" customHeight="1">
      <c r="AF8545" s="367"/>
      <c r="AH8545" s="367"/>
    </row>
    <row r="8546" spans="32:34" s="368" customFormat="1" ht="13.9" customHeight="1">
      <c r="AF8546" s="367"/>
      <c r="AH8546" s="367"/>
    </row>
    <row r="8547" spans="32:34" s="368" customFormat="1" ht="13.9" customHeight="1">
      <c r="AF8547" s="367"/>
      <c r="AH8547" s="367"/>
    </row>
    <row r="8548" spans="32:34" s="368" customFormat="1" ht="13.9" customHeight="1">
      <c r="AF8548" s="367"/>
      <c r="AH8548" s="367"/>
    </row>
    <row r="8549" spans="32:34" s="368" customFormat="1" ht="13.9" customHeight="1">
      <c r="AF8549" s="367"/>
      <c r="AH8549" s="367"/>
    </row>
    <row r="8550" spans="32:34" s="368" customFormat="1" ht="13.9" customHeight="1">
      <c r="AF8550" s="367"/>
      <c r="AH8550" s="367"/>
    </row>
    <row r="8551" spans="32:34" s="368" customFormat="1" ht="13.9" customHeight="1">
      <c r="AF8551" s="367"/>
      <c r="AH8551" s="367"/>
    </row>
    <row r="8552" spans="32:34" s="368" customFormat="1" ht="13.9" customHeight="1">
      <c r="AF8552" s="367"/>
      <c r="AH8552" s="367"/>
    </row>
    <row r="8553" spans="32:34" s="368" customFormat="1" ht="13.9" customHeight="1">
      <c r="AF8553" s="367"/>
      <c r="AH8553" s="367"/>
    </row>
    <row r="8554" spans="32:34" s="368" customFormat="1" ht="13.9" customHeight="1">
      <c r="AF8554" s="367"/>
      <c r="AH8554" s="367"/>
    </row>
    <row r="8555" spans="32:34" s="368" customFormat="1" ht="13.9" customHeight="1">
      <c r="AF8555" s="367"/>
      <c r="AH8555" s="367"/>
    </row>
    <row r="8556" spans="32:34" s="368" customFormat="1" ht="13.9" customHeight="1">
      <c r="AF8556" s="367"/>
      <c r="AH8556" s="367"/>
    </row>
    <row r="8557" spans="32:34" s="368" customFormat="1" ht="13.9" customHeight="1">
      <c r="AF8557" s="367"/>
      <c r="AH8557" s="367"/>
    </row>
    <row r="8558" spans="32:34" s="368" customFormat="1" ht="13.9" customHeight="1">
      <c r="AF8558" s="367"/>
      <c r="AH8558" s="367"/>
    </row>
    <row r="8559" spans="32:34" s="368" customFormat="1" ht="13.9" customHeight="1">
      <c r="AF8559" s="367"/>
      <c r="AH8559" s="367"/>
    </row>
    <row r="8560" spans="32:34" s="368" customFormat="1" ht="13.9" customHeight="1">
      <c r="AF8560" s="367"/>
      <c r="AH8560" s="367"/>
    </row>
    <row r="8561" spans="32:34" s="368" customFormat="1" ht="13.9" customHeight="1">
      <c r="AF8561" s="367"/>
      <c r="AH8561" s="367"/>
    </row>
    <row r="8562" spans="32:34" s="368" customFormat="1" ht="13.9" customHeight="1">
      <c r="AF8562" s="367"/>
      <c r="AH8562" s="367"/>
    </row>
    <row r="8563" spans="32:34" s="368" customFormat="1" ht="13.9" customHeight="1">
      <c r="AF8563" s="367"/>
      <c r="AH8563" s="367"/>
    </row>
    <row r="8564" spans="32:34" s="368" customFormat="1" ht="13.9" customHeight="1">
      <c r="AF8564" s="367"/>
      <c r="AH8564" s="367"/>
    </row>
    <row r="8565" spans="32:34" s="368" customFormat="1" ht="13.9" customHeight="1">
      <c r="AF8565" s="367"/>
      <c r="AH8565" s="367"/>
    </row>
    <row r="8566" spans="32:34" s="368" customFormat="1" ht="13.9" customHeight="1">
      <c r="AF8566" s="367"/>
      <c r="AH8566" s="367"/>
    </row>
    <row r="8567" spans="32:34" s="368" customFormat="1" ht="13.9" customHeight="1">
      <c r="AF8567" s="367"/>
      <c r="AH8567" s="367"/>
    </row>
    <row r="8568" spans="32:34" s="368" customFormat="1" ht="13.9" customHeight="1">
      <c r="AF8568" s="367"/>
      <c r="AH8568" s="367"/>
    </row>
    <row r="8569" spans="32:34" s="368" customFormat="1" ht="13.9" customHeight="1">
      <c r="AF8569" s="367"/>
      <c r="AH8569" s="367"/>
    </row>
    <row r="8570" spans="32:34" s="368" customFormat="1" ht="13.9" customHeight="1">
      <c r="AF8570" s="367"/>
      <c r="AH8570" s="367"/>
    </row>
    <row r="8571" spans="32:34" s="368" customFormat="1" ht="13.9" customHeight="1">
      <c r="AF8571" s="367"/>
      <c r="AH8571" s="367"/>
    </row>
    <row r="8572" spans="32:34" s="368" customFormat="1" ht="13.9" customHeight="1">
      <c r="AF8572" s="367"/>
      <c r="AH8572" s="367"/>
    </row>
    <row r="8573" spans="32:34" s="368" customFormat="1" ht="13.9" customHeight="1">
      <c r="AF8573" s="367"/>
      <c r="AH8573" s="367"/>
    </row>
    <row r="8574" spans="32:34" s="368" customFormat="1" ht="13.9" customHeight="1">
      <c r="AF8574" s="367"/>
      <c r="AH8574" s="367"/>
    </row>
    <row r="8575" spans="32:34" s="368" customFormat="1" ht="13.9" customHeight="1">
      <c r="AF8575" s="367"/>
      <c r="AH8575" s="367"/>
    </row>
    <row r="8576" spans="32:34" s="368" customFormat="1" ht="13.9" customHeight="1">
      <c r="AF8576" s="367"/>
      <c r="AH8576" s="367"/>
    </row>
    <row r="8577" spans="32:34" s="368" customFormat="1" ht="13.9" customHeight="1">
      <c r="AF8577" s="367"/>
      <c r="AH8577" s="367"/>
    </row>
    <row r="8578" spans="32:34" s="368" customFormat="1" ht="13.9" customHeight="1">
      <c r="AF8578" s="367"/>
      <c r="AH8578" s="367"/>
    </row>
    <row r="8579" spans="32:34" s="368" customFormat="1" ht="13.9" customHeight="1">
      <c r="AF8579" s="367"/>
      <c r="AH8579" s="367"/>
    </row>
    <row r="8580" spans="32:34" s="368" customFormat="1" ht="13.9" customHeight="1">
      <c r="AF8580" s="367"/>
      <c r="AH8580" s="367"/>
    </row>
    <row r="8581" spans="32:34" s="368" customFormat="1" ht="13.9" customHeight="1">
      <c r="AF8581" s="367"/>
      <c r="AH8581" s="367"/>
    </row>
    <row r="8582" spans="32:34" s="368" customFormat="1" ht="13.9" customHeight="1">
      <c r="AF8582" s="367"/>
      <c r="AH8582" s="367"/>
    </row>
    <row r="8583" spans="32:34" s="368" customFormat="1" ht="13.9" customHeight="1">
      <c r="AF8583" s="367"/>
      <c r="AH8583" s="367"/>
    </row>
    <row r="8584" spans="32:34" s="368" customFormat="1" ht="13.9" customHeight="1">
      <c r="AF8584" s="367"/>
      <c r="AH8584" s="367"/>
    </row>
    <row r="8585" spans="32:34" s="368" customFormat="1" ht="13.9" customHeight="1">
      <c r="AF8585" s="367"/>
      <c r="AH8585" s="367"/>
    </row>
    <row r="8586" spans="32:34" s="368" customFormat="1" ht="13.9" customHeight="1">
      <c r="AF8586" s="367"/>
      <c r="AH8586" s="367"/>
    </row>
    <row r="8587" spans="32:34" s="368" customFormat="1" ht="13.9" customHeight="1">
      <c r="AF8587" s="367"/>
      <c r="AH8587" s="367"/>
    </row>
    <row r="8588" spans="32:34" s="368" customFormat="1" ht="13.9" customHeight="1">
      <c r="AF8588" s="367"/>
      <c r="AH8588" s="367"/>
    </row>
    <row r="8589" spans="32:34" s="368" customFormat="1" ht="13.9" customHeight="1">
      <c r="AF8589" s="367"/>
      <c r="AH8589" s="367"/>
    </row>
    <row r="8590" spans="32:34" s="368" customFormat="1" ht="13.9" customHeight="1">
      <c r="AF8590" s="367"/>
      <c r="AH8590" s="367"/>
    </row>
    <row r="8591" spans="32:34" s="368" customFormat="1" ht="13.9" customHeight="1">
      <c r="AF8591" s="367"/>
      <c r="AH8591" s="367"/>
    </row>
    <row r="8592" spans="32:34" s="368" customFormat="1" ht="13.9" customHeight="1">
      <c r="AF8592" s="367"/>
      <c r="AH8592" s="367"/>
    </row>
    <row r="8593" spans="32:34" s="368" customFormat="1" ht="13.9" customHeight="1">
      <c r="AF8593" s="367"/>
      <c r="AH8593" s="367"/>
    </row>
    <row r="8594" spans="32:34" s="368" customFormat="1" ht="13.9" customHeight="1">
      <c r="AF8594" s="367"/>
      <c r="AH8594" s="367"/>
    </row>
    <row r="8595" spans="32:34" s="368" customFormat="1" ht="13.9" customHeight="1">
      <c r="AF8595" s="367"/>
      <c r="AH8595" s="367"/>
    </row>
    <row r="8596" spans="32:34" s="368" customFormat="1" ht="13.9" customHeight="1">
      <c r="AF8596" s="367"/>
      <c r="AH8596" s="367"/>
    </row>
    <row r="8597" spans="32:34" s="368" customFormat="1" ht="13.9" customHeight="1">
      <c r="AF8597" s="367"/>
      <c r="AH8597" s="367"/>
    </row>
    <row r="8598" spans="32:34" s="368" customFormat="1" ht="13.9" customHeight="1">
      <c r="AF8598" s="367"/>
      <c r="AH8598" s="367"/>
    </row>
    <row r="8599" spans="32:34" s="368" customFormat="1" ht="13.9" customHeight="1">
      <c r="AF8599" s="367"/>
      <c r="AH8599" s="367"/>
    </row>
    <row r="8600" spans="32:34" s="368" customFormat="1" ht="13.9" customHeight="1">
      <c r="AF8600" s="367"/>
      <c r="AH8600" s="367"/>
    </row>
    <row r="8601" spans="32:34" s="368" customFormat="1" ht="13.9" customHeight="1">
      <c r="AF8601" s="367"/>
      <c r="AH8601" s="367"/>
    </row>
    <row r="8602" spans="32:34" s="368" customFormat="1" ht="13.9" customHeight="1">
      <c r="AF8602" s="367"/>
      <c r="AH8602" s="367"/>
    </row>
    <row r="8603" spans="32:34" s="368" customFormat="1" ht="13.9" customHeight="1">
      <c r="AF8603" s="367"/>
      <c r="AH8603" s="367"/>
    </row>
    <row r="8604" spans="32:34" s="368" customFormat="1" ht="13.9" customHeight="1">
      <c r="AF8604" s="367"/>
      <c r="AH8604" s="367"/>
    </row>
    <row r="8605" spans="32:34" s="368" customFormat="1" ht="13.9" customHeight="1">
      <c r="AF8605" s="367"/>
      <c r="AH8605" s="367"/>
    </row>
    <row r="8606" spans="32:34" s="368" customFormat="1" ht="13.9" customHeight="1">
      <c r="AF8606" s="367"/>
      <c r="AH8606" s="367"/>
    </row>
    <row r="8607" spans="32:34" s="368" customFormat="1" ht="13.9" customHeight="1">
      <c r="AF8607" s="367"/>
      <c r="AH8607" s="367"/>
    </row>
    <row r="8608" spans="32:34" s="368" customFormat="1" ht="13.9" customHeight="1">
      <c r="AF8608" s="367"/>
      <c r="AH8608" s="367"/>
    </row>
    <row r="8609" spans="32:34" s="368" customFormat="1" ht="13.9" customHeight="1">
      <c r="AF8609" s="367"/>
      <c r="AH8609" s="367"/>
    </row>
    <row r="8610" spans="32:34" s="368" customFormat="1" ht="13.9" customHeight="1">
      <c r="AF8610" s="367"/>
      <c r="AH8610" s="367"/>
    </row>
    <row r="8611" spans="32:34" s="368" customFormat="1" ht="13.9" customHeight="1">
      <c r="AF8611" s="367"/>
      <c r="AH8611" s="367"/>
    </row>
    <row r="8612" spans="32:34" s="368" customFormat="1" ht="13.9" customHeight="1">
      <c r="AF8612" s="367"/>
      <c r="AH8612" s="367"/>
    </row>
    <row r="8613" spans="32:34" s="368" customFormat="1" ht="13.9" customHeight="1">
      <c r="AF8613" s="367"/>
      <c r="AH8613" s="367"/>
    </row>
    <row r="8614" spans="32:34" s="368" customFormat="1" ht="13.9" customHeight="1">
      <c r="AF8614" s="367"/>
      <c r="AH8614" s="367"/>
    </row>
    <row r="8615" spans="32:34" s="368" customFormat="1" ht="13.9" customHeight="1">
      <c r="AF8615" s="367"/>
      <c r="AH8615" s="367"/>
    </row>
    <row r="8616" spans="32:34" s="368" customFormat="1" ht="13.9" customHeight="1">
      <c r="AF8616" s="367"/>
      <c r="AH8616" s="367"/>
    </row>
    <row r="8617" spans="32:34" s="368" customFormat="1" ht="13.9" customHeight="1">
      <c r="AF8617" s="367"/>
      <c r="AH8617" s="367"/>
    </row>
    <row r="8618" spans="32:34" s="368" customFormat="1" ht="13.9" customHeight="1">
      <c r="AF8618" s="367"/>
      <c r="AH8618" s="367"/>
    </row>
    <row r="8619" spans="32:34" s="368" customFormat="1" ht="13.9" customHeight="1">
      <c r="AF8619" s="367"/>
      <c r="AH8619" s="367"/>
    </row>
    <row r="8620" spans="32:34" s="368" customFormat="1" ht="13.9" customHeight="1">
      <c r="AF8620" s="367"/>
      <c r="AH8620" s="367"/>
    </row>
    <row r="8621" spans="32:34" s="368" customFormat="1" ht="13.9" customHeight="1">
      <c r="AF8621" s="367"/>
      <c r="AH8621" s="367"/>
    </row>
    <row r="8622" spans="32:34" s="368" customFormat="1" ht="13.9" customHeight="1">
      <c r="AF8622" s="367"/>
      <c r="AH8622" s="367"/>
    </row>
    <row r="8623" spans="32:34" s="368" customFormat="1" ht="13.9" customHeight="1">
      <c r="AF8623" s="367"/>
      <c r="AH8623" s="367"/>
    </row>
    <row r="8624" spans="32:34" s="368" customFormat="1" ht="13.9" customHeight="1">
      <c r="AF8624" s="367"/>
      <c r="AH8624" s="367"/>
    </row>
    <row r="8625" spans="32:34" s="368" customFormat="1" ht="13.9" customHeight="1">
      <c r="AF8625" s="367"/>
      <c r="AH8625" s="367"/>
    </row>
    <row r="8626" spans="32:34" s="368" customFormat="1" ht="13.9" customHeight="1">
      <c r="AF8626" s="367"/>
      <c r="AH8626" s="367"/>
    </row>
    <row r="8627" spans="32:34" s="368" customFormat="1" ht="13.9" customHeight="1">
      <c r="AF8627" s="367"/>
      <c r="AH8627" s="367"/>
    </row>
    <row r="8628" spans="32:34" s="368" customFormat="1" ht="13.9" customHeight="1">
      <c r="AF8628" s="367"/>
      <c r="AH8628" s="367"/>
    </row>
    <row r="8629" spans="32:34" s="368" customFormat="1" ht="13.9" customHeight="1">
      <c r="AF8629" s="367"/>
      <c r="AH8629" s="367"/>
    </row>
    <row r="8630" spans="32:34" s="368" customFormat="1" ht="13.9" customHeight="1">
      <c r="AF8630" s="367"/>
      <c r="AH8630" s="367"/>
    </row>
    <row r="8631" spans="32:34" s="368" customFormat="1" ht="13.9" customHeight="1">
      <c r="AF8631" s="367"/>
      <c r="AH8631" s="367"/>
    </row>
    <row r="8632" spans="32:34" s="368" customFormat="1" ht="13.9" customHeight="1">
      <c r="AF8632" s="367"/>
      <c r="AH8632" s="367"/>
    </row>
    <row r="8633" spans="32:34" s="368" customFormat="1" ht="13.9" customHeight="1">
      <c r="AF8633" s="367"/>
      <c r="AH8633" s="367"/>
    </row>
    <row r="8634" spans="32:34" s="368" customFormat="1" ht="13.9" customHeight="1">
      <c r="AF8634" s="367"/>
      <c r="AH8634" s="367"/>
    </row>
    <row r="8635" spans="32:34" s="368" customFormat="1" ht="13.9" customHeight="1">
      <c r="AF8635" s="367"/>
      <c r="AH8635" s="367"/>
    </row>
    <row r="8636" spans="32:34" s="368" customFormat="1" ht="13.9" customHeight="1">
      <c r="AF8636" s="367"/>
      <c r="AH8636" s="367"/>
    </row>
    <row r="8637" spans="32:34" s="368" customFormat="1" ht="13.9" customHeight="1">
      <c r="AF8637" s="367"/>
      <c r="AH8637" s="367"/>
    </row>
    <row r="8638" spans="32:34" s="368" customFormat="1" ht="13.9" customHeight="1">
      <c r="AF8638" s="367"/>
      <c r="AH8638" s="367"/>
    </row>
    <row r="8639" spans="32:34" s="368" customFormat="1" ht="13.9" customHeight="1">
      <c r="AF8639" s="367"/>
      <c r="AH8639" s="367"/>
    </row>
    <row r="8640" spans="32:34" s="368" customFormat="1" ht="13.9" customHeight="1">
      <c r="AF8640" s="367"/>
      <c r="AH8640" s="367"/>
    </row>
    <row r="8641" spans="32:34" s="368" customFormat="1" ht="13.9" customHeight="1">
      <c r="AF8641" s="367"/>
      <c r="AH8641" s="367"/>
    </row>
    <row r="8642" spans="32:34" s="368" customFormat="1" ht="13.9" customHeight="1">
      <c r="AF8642" s="367"/>
      <c r="AH8642" s="367"/>
    </row>
    <row r="8643" spans="32:34" s="368" customFormat="1" ht="13.9" customHeight="1">
      <c r="AF8643" s="367"/>
      <c r="AH8643" s="367"/>
    </row>
    <row r="8644" spans="32:34" s="368" customFormat="1" ht="13.9" customHeight="1">
      <c r="AF8644" s="367"/>
      <c r="AH8644" s="367"/>
    </row>
    <row r="8645" spans="32:34" s="368" customFormat="1" ht="13.9" customHeight="1">
      <c r="AF8645" s="367"/>
      <c r="AH8645" s="367"/>
    </row>
    <row r="8646" spans="32:34" s="368" customFormat="1" ht="13.9" customHeight="1">
      <c r="AF8646" s="367"/>
      <c r="AH8646" s="367"/>
    </row>
    <row r="8647" spans="32:34" s="368" customFormat="1" ht="13.9" customHeight="1">
      <c r="AF8647" s="367"/>
      <c r="AH8647" s="367"/>
    </row>
    <row r="8648" spans="32:34" s="368" customFormat="1" ht="13.9" customHeight="1">
      <c r="AF8648" s="367"/>
      <c r="AH8648" s="367"/>
    </row>
    <row r="8649" spans="32:34" s="368" customFormat="1" ht="13.9" customHeight="1">
      <c r="AF8649" s="367"/>
      <c r="AH8649" s="367"/>
    </row>
    <row r="8650" spans="32:34" s="368" customFormat="1" ht="13.9" customHeight="1">
      <c r="AF8650" s="367"/>
      <c r="AH8650" s="367"/>
    </row>
    <row r="8651" spans="32:34" s="368" customFormat="1" ht="13.9" customHeight="1">
      <c r="AF8651" s="367"/>
      <c r="AH8651" s="367"/>
    </row>
    <row r="8652" spans="32:34" s="368" customFormat="1" ht="13.9" customHeight="1">
      <c r="AF8652" s="367"/>
      <c r="AH8652" s="367"/>
    </row>
    <row r="8653" spans="32:34" s="368" customFormat="1" ht="13.9" customHeight="1">
      <c r="AF8653" s="367"/>
      <c r="AH8653" s="367"/>
    </row>
    <row r="8654" spans="32:34" s="368" customFormat="1" ht="13.9" customHeight="1">
      <c r="AF8654" s="367"/>
      <c r="AH8654" s="367"/>
    </row>
    <row r="8655" spans="32:34" s="368" customFormat="1" ht="13.9" customHeight="1">
      <c r="AF8655" s="367"/>
      <c r="AH8655" s="367"/>
    </row>
    <row r="8656" spans="32:34" s="368" customFormat="1" ht="13.9" customHeight="1">
      <c r="AF8656" s="367"/>
      <c r="AH8656" s="367"/>
    </row>
    <row r="8657" spans="32:34" s="368" customFormat="1" ht="13.9" customHeight="1">
      <c r="AF8657" s="367"/>
      <c r="AH8657" s="367"/>
    </row>
    <row r="8658" spans="32:34" s="368" customFormat="1" ht="13.9" customHeight="1">
      <c r="AF8658" s="367"/>
      <c r="AH8658" s="367"/>
    </row>
    <row r="8659" spans="32:34" s="368" customFormat="1" ht="13.9" customHeight="1">
      <c r="AF8659" s="367"/>
      <c r="AH8659" s="367"/>
    </row>
    <row r="8660" spans="32:34" s="368" customFormat="1" ht="13.9" customHeight="1">
      <c r="AF8660" s="367"/>
      <c r="AH8660" s="367"/>
    </row>
    <row r="8661" spans="32:34" s="368" customFormat="1" ht="13.9" customHeight="1">
      <c r="AF8661" s="367"/>
      <c r="AH8661" s="367"/>
    </row>
    <row r="8662" spans="32:34" s="368" customFormat="1" ht="13.9" customHeight="1">
      <c r="AF8662" s="367"/>
      <c r="AH8662" s="367"/>
    </row>
    <row r="8663" spans="32:34" s="368" customFormat="1" ht="13.9" customHeight="1">
      <c r="AF8663" s="367"/>
      <c r="AH8663" s="367"/>
    </row>
    <row r="8664" spans="32:34" s="368" customFormat="1" ht="13.9" customHeight="1">
      <c r="AF8664" s="367"/>
      <c r="AH8664" s="367"/>
    </row>
    <row r="8665" spans="32:34" s="368" customFormat="1" ht="13.9" customHeight="1">
      <c r="AF8665" s="367"/>
      <c r="AH8665" s="367"/>
    </row>
    <row r="8666" spans="32:34" s="368" customFormat="1" ht="13.9" customHeight="1">
      <c r="AF8666" s="367"/>
      <c r="AH8666" s="367"/>
    </row>
    <row r="8667" spans="32:34" s="368" customFormat="1" ht="13.9" customHeight="1">
      <c r="AF8667" s="367"/>
      <c r="AH8667" s="367"/>
    </row>
    <row r="8668" spans="32:34" s="368" customFormat="1" ht="13.9" customHeight="1">
      <c r="AF8668" s="367"/>
      <c r="AH8668" s="367"/>
    </row>
    <row r="8669" spans="32:34" s="368" customFormat="1" ht="13.9" customHeight="1">
      <c r="AF8669" s="367"/>
      <c r="AH8669" s="367"/>
    </row>
    <row r="8670" spans="32:34" s="368" customFormat="1" ht="13.9" customHeight="1">
      <c r="AF8670" s="367"/>
      <c r="AH8670" s="367"/>
    </row>
    <row r="8671" spans="32:34" s="368" customFormat="1" ht="13.9" customHeight="1">
      <c r="AF8671" s="367"/>
      <c r="AH8671" s="367"/>
    </row>
    <row r="8672" spans="32:34" s="368" customFormat="1" ht="13.9" customHeight="1">
      <c r="AF8672" s="367"/>
      <c r="AH8672" s="367"/>
    </row>
    <row r="8673" spans="32:34" s="368" customFormat="1" ht="13.9" customHeight="1">
      <c r="AF8673" s="367"/>
      <c r="AH8673" s="367"/>
    </row>
    <row r="8674" spans="32:34" s="368" customFormat="1" ht="13.9" customHeight="1">
      <c r="AF8674" s="367"/>
      <c r="AH8674" s="367"/>
    </row>
    <row r="8675" spans="32:34" s="368" customFormat="1" ht="13.9" customHeight="1">
      <c r="AF8675" s="367"/>
      <c r="AH8675" s="367"/>
    </row>
    <row r="8676" spans="32:34" s="368" customFormat="1" ht="13.9" customHeight="1">
      <c r="AF8676" s="367"/>
      <c r="AH8676" s="367"/>
    </row>
    <row r="8677" spans="32:34" s="368" customFormat="1" ht="13.9" customHeight="1">
      <c r="AF8677" s="367"/>
      <c r="AH8677" s="367"/>
    </row>
    <row r="8678" spans="32:34" s="368" customFormat="1" ht="13.9" customHeight="1">
      <c r="AF8678" s="367"/>
      <c r="AH8678" s="367"/>
    </row>
    <row r="8679" spans="32:34" s="368" customFormat="1" ht="13.9" customHeight="1">
      <c r="AF8679" s="367"/>
      <c r="AH8679" s="367"/>
    </row>
    <row r="8680" spans="32:34" s="368" customFormat="1" ht="13.9" customHeight="1">
      <c r="AF8680" s="367"/>
      <c r="AH8680" s="367"/>
    </row>
    <row r="8681" spans="32:34" s="368" customFormat="1" ht="13.9" customHeight="1">
      <c r="AF8681" s="367"/>
      <c r="AH8681" s="367"/>
    </row>
    <row r="8682" spans="32:34" s="368" customFormat="1" ht="13.9" customHeight="1">
      <c r="AF8682" s="367"/>
      <c r="AH8682" s="367"/>
    </row>
    <row r="8683" spans="32:34" s="368" customFormat="1" ht="13.9" customHeight="1">
      <c r="AF8683" s="367"/>
      <c r="AH8683" s="367"/>
    </row>
    <row r="8684" spans="32:34" s="368" customFormat="1" ht="13.9" customHeight="1">
      <c r="AF8684" s="367"/>
      <c r="AH8684" s="367"/>
    </row>
    <row r="8685" spans="32:34" s="368" customFormat="1" ht="13.9" customHeight="1">
      <c r="AF8685" s="367"/>
      <c r="AH8685" s="367"/>
    </row>
    <row r="8686" spans="32:34" s="368" customFormat="1" ht="13.9" customHeight="1">
      <c r="AF8686" s="367"/>
      <c r="AH8686" s="367"/>
    </row>
    <row r="8687" spans="32:34" s="368" customFormat="1" ht="13.9" customHeight="1">
      <c r="AF8687" s="367"/>
      <c r="AH8687" s="367"/>
    </row>
    <row r="8688" spans="32:34" s="368" customFormat="1" ht="13.9" customHeight="1">
      <c r="AF8688" s="367"/>
      <c r="AH8688" s="367"/>
    </row>
    <row r="8689" spans="32:34" s="368" customFormat="1" ht="13.9" customHeight="1">
      <c r="AF8689" s="367"/>
      <c r="AH8689" s="367"/>
    </row>
    <row r="8690" spans="32:34" s="368" customFormat="1" ht="13.9" customHeight="1">
      <c r="AF8690" s="367"/>
      <c r="AH8690" s="367"/>
    </row>
    <row r="8691" spans="32:34" s="368" customFormat="1" ht="13.9" customHeight="1">
      <c r="AF8691" s="367"/>
      <c r="AH8691" s="367"/>
    </row>
    <row r="8692" spans="32:34" s="368" customFormat="1" ht="13.9" customHeight="1">
      <c r="AF8692" s="367"/>
      <c r="AH8692" s="367"/>
    </row>
    <row r="8693" spans="32:34" s="368" customFormat="1" ht="13.9" customHeight="1">
      <c r="AF8693" s="367"/>
      <c r="AH8693" s="367"/>
    </row>
    <row r="8694" spans="32:34" s="368" customFormat="1" ht="13.9" customHeight="1">
      <c r="AF8694" s="367"/>
      <c r="AH8694" s="367"/>
    </row>
    <row r="8695" spans="32:34" s="368" customFormat="1" ht="13.9" customHeight="1">
      <c r="AF8695" s="367"/>
      <c r="AH8695" s="367"/>
    </row>
    <row r="8696" spans="32:34" s="368" customFormat="1" ht="13.9" customHeight="1">
      <c r="AF8696" s="367"/>
      <c r="AH8696" s="367"/>
    </row>
    <row r="8697" spans="32:34" s="368" customFormat="1" ht="13.9" customHeight="1">
      <c r="AF8697" s="367"/>
      <c r="AH8697" s="367"/>
    </row>
    <row r="8698" spans="32:34" s="368" customFormat="1" ht="13.9" customHeight="1">
      <c r="AF8698" s="367"/>
      <c r="AH8698" s="367"/>
    </row>
    <row r="8699" spans="32:34" s="368" customFormat="1" ht="13.9" customHeight="1">
      <c r="AF8699" s="367"/>
      <c r="AH8699" s="367"/>
    </row>
    <row r="8700" spans="32:34" s="368" customFormat="1" ht="13.9" customHeight="1">
      <c r="AF8700" s="367"/>
      <c r="AH8700" s="367"/>
    </row>
    <row r="8701" spans="32:34" s="368" customFormat="1" ht="13.9" customHeight="1">
      <c r="AF8701" s="367"/>
      <c r="AH8701" s="367"/>
    </row>
    <row r="8702" spans="32:34" s="368" customFormat="1" ht="13.9" customHeight="1">
      <c r="AF8702" s="367"/>
      <c r="AH8702" s="367"/>
    </row>
    <row r="8703" spans="32:34" s="368" customFormat="1" ht="13.9" customHeight="1">
      <c r="AF8703" s="367"/>
      <c r="AH8703" s="367"/>
    </row>
    <row r="8704" spans="32:34" s="368" customFormat="1" ht="13.9" customHeight="1">
      <c r="AF8704" s="367"/>
      <c r="AH8704" s="367"/>
    </row>
    <row r="8705" spans="32:34" s="368" customFormat="1" ht="13.9" customHeight="1">
      <c r="AF8705" s="367"/>
      <c r="AH8705" s="367"/>
    </row>
    <row r="8706" spans="32:34" s="368" customFormat="1" ht="13.9" customHeight="1">
      <c r="AF8706" s="367"/>
      <c r="AH8706" s="367"/>
    </row>
    <row r="8707" spans="32:34" s="368" customFormat="1" ht="13.9" customHeight="1">
      <c r="AF8707" s="367"/>
      <c r="AH8707" s="367"/>
    </row>
    <row r="8708" spans="32:34" s="368" customFormat="1" ht="13.9" customHeight="1">
      <c r="AF8708" s="367"/>
      <c r="AH8708" s="367"/>
    </row>
    <row r="8709" spans="32:34" s="368" customFormat="1" ht="13.9" customHeight="1">
      <c r="AF8709" s="367"/>
      <c r="AH8709" s="367"/>
    </row>
    <row r="8710" spans="32:34" s="368" customFormat="1" ht="13.9" customHeight="1">
      <c r="AF8710" s="367"/>
      <c r="AH8710" s="367"/>
    </row>
    <row r="8711" spans="32:34" s="368" customFormat="1" ht="13.9" customHeight="1">
      <c r="AF8711" s="367"/>
      <c r="AH8711" s="367"/>
    </row>
    <row r="8712" spans="32:34" s="368" customFormat="1" ht="13.9" customHeight="1">
      <c r="AF8712" s="367"/>
      <c r="AH8712" s="367"/>
    </row>
    <row r="8713" spans="32:34" s="368" customFormat="1" ht="13.9" customHeight="1">
      <c r="AF8713" s="367"/>
      <c r="AH8713" s="367"/>
    </row>
    <row r="8714" spans="32:34" s="368" customFormat="1" ht="13.9" customHeight="1">
      <c r="AF8714" s="367"/>
      <c r="AH8714" s="367"/>
    </row>
    <row r="8715" spans="32:34" s="368" customFormat="1" ht="13.9" customHeight="1">
      <c r="AF8715" s="367"/>
      <c r="AH8715" s="367"/>
    </row>
    <row r="8716" spans="32:34" s="368" customFormat="1" ht="13.9" customHeight="1">
      <c r="AF8716" s="367"/>
      <c r="AH8716" s="367"/>
    </row>
    <row r="8717" spans="32:34" s="368" customFormat="1" ht="13.9" customHeight="1">
      <c r="AF8717" s="367"/>
      <c r="AH8717" s="367"/>
    </row>
    <row r="8718" spans="32:34" s="368" customFormat="1" ht="13.9" customHeight="1">
      <c r="AF8718" s="367"/>
      <c r="AH8718" s="367"/>
    </row>
    <row r="8719" spans="32:34" s="368" customFormat="1" ht="13.9" customHeight="1">
      <c r="AF8719" s="367"/>
      <c r="AH8719" s="367"/>
    </row>
    <row r="8720" spans="32:34" s="368" customFormat="1" ht="13.9" customHeight="1">
      <c r="AF8720" s="367"/>
      <c r="AH8720" s="367"/>
    </row>
    <row r="8721" spans="32:34" s="368" customFormat="1" ht="13.9" customHeight="1">
      <c r="AF8721" s="367"/>
      <c r="AH8721" s="367"/>
    </row>
    <row r="8722" spans="32:34" s="368" customFormat="1" ht="13.9" customHeight="1">
      <c r="AF8722" s="367"/>
      <c r="AH8722" s="367"/>
    </row>
    <row r="8723" spans="32:34" s="368" customFormat="1" ht="13.9" customHeight="1">
      <c r="AF8723" s="367"/>
      <c r="AH8723" s="367"/>
    </row>
    <row r="8724" spans="32:34" s="368" customFormat="1" ht="13.9" customHeight="1">
      <c r="AF8724" s="367"/>
      <c r="AH8724" s="367"/>
    </row>
    <row r="8725" spans="32:34" s="368" customFormat="1" ht="13.9" customHeight="1">
      <c r="AF8725" s="367"/>
      <c r="AH8725" s="367"/>
    </row>
    <row r="8726" spans="32:34" s="368" customFormat="1" ht="13.9" customHeight="1">
      <c r="AF8726" s="367"/>
      <c r="AH8726" s="367"/>
    </row>
    <row r="8727" spans="32:34" s="368" customFormat="1" ht="13.9" customHeight="1">
      <c r="AF8727" s="367"/>
      <c r="AH8727" s="367"/>
    </row>
    <row r="8728" spans="32:34" s="368" customFormat="1" ht="13.9" customHeight="1">
      <c r="AF8728" s="367"/>
      <c r="AH8728" s="367"/>
    </row>
    <row r="8729" spans="32:34" s="368" customFormat="1" ht="13.9" customHeight="1">
      <c r="AF8729" s="367"/>
      <c r="AH8729" s="367"/>
    </row>
    <row r="8730" spans="32:34" s="368" customFormat="1" ht="13.9" customHeight="1">
      <c r="AF8730" s="367"/>
      <c r="AH8730" s="367"/>
    </row>
    <row r="8731" spans="32:34" s="368" customFormat="1" ht="13.9" customHeight="1">
      <c r="AF8731" s="367"/>
      <c r="AH8731" s="367"/>
    </row>
    <row r="8732" spans="32:34" s="368" customFormat="1" ht="13.9" customHeight="1">
      <c r="AF8732" s="367"/>
      <c r="AH8732" s="367"/>
    </row>
    <row r="8733" spans="32:34" s="368" customFormat="1" ht="13.9" customHeight="1">
      <c r="AF8733" s="367"/>
      <c r="AH8733" s="367"/>
    </row>
    <row r="8734" spans="32:34" s="368" customFormat="1" ht="13.9" customHeight="1">
      <c r="AF8734" s="367"/>
      <c r="AH8734" s="367"/>
    </row>
    <row r="8735" spans="32:34" s="368" customFormat="1" ht="13.9" customHeight="1">
      <c r="AF8735" s="367"/>
      <c r="AH8735" s="367"/>
    </row>
    <row r="8736" spans="32:34" s="368" customFormat="1" ht="13.9" customHeight="1">
      <c r="AF8736" s="367"/>
      <c r="AH8736" s="367"/>
    </row>
    <row r="8737" spans="32:34" s="368" customFormat="1" ht="13.9" customHeight="1">
      <c r="AF8737" s="367"/>
      <c r="AH8737" s="367"/>
    </row>
    <row r="8738" spans="32:34" s="368" customFormat="1" ht="13.9" customHeight="1">
      <c r="AF8738" s="367"/>
      <c r="AH8738" s="367"/>
    </row>
    <row r="8739" spans="32:34" s="368" customFormat="1" ht="13.9" customHeight="1">
      <c r="AF8739" s="367"/>
      <c r="AH8739" s="367"/>
    </row>
    <row r="8740" spans="32:34" s="368" customFormat="1" ht="13.9" customHeight="1">
      <c r="AF8740" s="367"/>
      <c r="AH8740" s="367"/>
    </row>
    <row r="8741" spans="32:34" s="368" customFormat="1" ht="13.9" customHeight="1">
      <c r="AF8741" s="367"/>
      <c r="AH8741" s="367"/>
    </row>
    <row r="8742" spans="32:34" s="368" customFormat="1" ht="13.9" customHeight="1">
      <c r="AF8742" s="367"/>
      <c r="AH8742" s="367"/>
    </row>
    <row r="8743" spans="32:34" s="368" customFormat="1" ht="13.9" customHeight="1">
      <c r="AF8743" s="367"/>
      <c r="AH8743" s="367"/>
    </row>
    <row r="8744" spans="32:34" s="368" customFormat="1" ht="13.9" customHeight="1">
      <c r="AF8744" s="367"/>
      <c r="AH8744" s="367"/>
    </row>
    <row r="8745" spans="32:34" s="368" customFormat="1" ht="13.9" customHeight="1">
      <c r="AF8745" s="367"/>
      <c r="AH8745" s="367"/>
    </row>
    <row r="8746" spans="32:34" s="368" customFormat="1" ht="13.9" customHeight="1">
      <c r="AF8746" s="367"/>
      <c r="AH8746" s="367"/>
    </row>
    <row r="8747" spans="32:34" s="368" customFormat="1" ht="13.9" customHeight="1">
      <c r="AF8747" s="367"/>
      <c r="AH8747" s="367"/>
    </row>
    <row r="8748" spans="32:34" s="368" customFormat="1" ht="13.9" customHeight="1">
      <c r="AF8748" s="367"/>
      <c r="AH8748" s="367"/>
    </row>
    <row r="8749" spans="32:34" s="368" customFormat="1" ht="13.9" customHeight="1">
      <c r="AF8749" s="367"/>
      <c r="AH8749" s="367"/>
    </row>
    <row r="8750" spans="32:34" s="368" customFormat="1" ht="13.9" customHeight="1">
      <c r="AF8750" s="367"/>
      <c r="AH8750" s="367"/>
    </row>
    <row r="8751" spans="32:34" s="368" customFormat="1" ht="13.9" customHeight="1">
      <c r="AF8751" s="367"/>
      <c r="AH8751" s="367"/>
    </row>
    <row r="8752" spans="32:34" s="368" customFormat="1" ht="13.9" customHeight="1">
      <c r="AF8752" s="367"/>
      <c r="AH8752" s="367"/>
    </row>
    <row r="8753" spans="32:34" s="368" customFormat="1" ht="13.9" customHeight="1">
      <c r="AF8753" s="367"/>
      <c r="AH8753" s="367"/>
    </row>
    <row r="8754" spans="32:34" s="368" customFormat="1" ht="13.9" customHeight="1">
      <c r="AF8754" s="367"/>
      <c r="AH8754" s="367"/>
    </row>
    <row r="8755" spans="32:34" s="368" customFormat="1" ht="13.9" customHeight="1">
      <c r="AF8755" s="367"/>
      <c r="AH8755" s="367"/>
    </row>
    <row r="8756" spans="32:34" s="368" customFormat="1" ht="13.9" customHeight="1">
      <c r="AF8756" s="367"/>
      <c r="AH8756" s="367"/>
    </row>
    <row r="8757" spans="32:34" s="368" customFormat="1" ht="13.9" customHeight="1">
      <c r="AF8757" s="367"/>
      <c r="AH8757" s="367"/>
    </row>
    <row r="8758" spans="32:34" s="368" customFormat="1" ht="13.9" customHeight="1">
      <c r="AF8758" s="367"/>
      <c r="AH8758" s="367"/>
    </row>
    <row r="8759" spans="32:34" s="368" customFormat="1" ht="13.9" customHeight="1">
      <c r="AF8759" s="367"/>
      <c r="AH8759" s="367"/>
    </row>
    <row r="8760" spans="32:34" s="368" customFormat="1" ht="13.9" customHeight="1">
      <c r="AF8760" s="367"/>
      <c r="AH8760" s="367"/>
    </row>
    <row r="8761" spans="32:34" s="368" customFormat="1" ht="13.9" customHeight="1">
      <c r="AF8761" s="367"/>
      <c r="AH8761" s="367"/>
    </row>
    <row r="8762" spans="32:34" s="368" customFormat="1" ht="13.9" customHeight="1">
      <c r="AF8762" s="367"/>
      <c r="AH8762" s="367"/>
    </row>
    <row r="8763" spans="32:34" s="368" customFormat="1" ht="13.9" customHeight="1">
      <c r="AF8763" s="367"/>
      <c r="AH8763" s="367"/>
    </row>
    <row r="8764" spans="32:34" s="368" customFormat="1" ht="13.9" customHeight="1">
      <c r="AF8764" s="367"/>
      <c r="AH8764" s="367"/>
    </row>
    <row r="8765" spans="32:34" s="368" customFormat="1" ht="13.9" customHeight="1">
      <c r="AF8765" s="367"/>
      <c r="AH8765" s="367"/>
    </row>
    <row r="8766" spans="32:34" s="368" customFormat="1" ht="13.9" customHeight="1">
      <c r="AF8766" s="367"/>
      <c r="AH8766" s="367"/>
    </row>
    <row r="8767" spans="32:34" s="368" customFormat="1" ht="13.9" customHeight="1">
      <c r="AF8767" s="367"/>
      <c r="AH8767" s="367"/>
    </row>
    <row r="8768" spans="32:34" s="368" customFormat="1" ht="13.9" customHeight="1">
      <c r="AF8768" s="367"/>
      <c r="AH8768" s="367"/>
    </row>
    <row r="8769" spans="32:34" s="368" customFormat="1" ht="13.9" customHeight="1">
      <c r="AF8769" s="367"/>
      <c r="AH8769" s="367"/>
    </row>
    <row r="8770" spans="32:34" s="368" customFormat="1" ht="13.9" customHeight="1">
      <c r="AF8770" s="367"/>
      <c r="AH8770" s="367"/>
    </row>
    <row r="8771" spans="32:34" s="368" customFormat="1" ht="13.9" customHeight="1">
      <c r="AF8771" s="367"/>
      <c r="AH8771" s="367"/>
    </row>
    <row r="8772" spans="32:34" s="368" customFormat="1" ht="13.9" customHeight="1">
      <c r="AF8772" s="367"/>
      <c r="AH8772" s="367"/>
    </row>
    <row r="8773" spans="32:34" s="368" customFormat="1" ht="13.9" customHeight="1">
      <c r="AF8773" s="367"/>
      <c r="AH8773" s="367"/>
    </row>
    <row r="8774" spans="32:34" s="368" customFormat="1" ht="13.9" customHeight="1">
      <c r="AF8774" s="367"/>
      <c r="AH8774" s="367"/>
    </row>
    <row r="8775" spans="32:34" s="368" customFormat="1" ht="13.9" customHeight="1">
      <c r="AF8775" s="367"/>
      <c r="AH8775" s="367"/>
    </row>
    <row r="8776" spans="32:34" s="368" customFormat="1" ht="13.9" customHeight="1">
      <c r="AF8776" s="367"/>
      <c r="AH8776" s="367"/>
    </row>
    <row r="8777" spans="32:34" s="368" customFormat="1" ht="13.9" customHeight="1">
      <c r="AF8777" s="367"/>
      <c r="AH8777" s="367"/>
    </row>
    <row r="8778" spans="32:34" s="368" customFormat="1" ht="13.9" customHeight="1">
      <c r="AF8778" s="367"/>
      <c r="AH8778" s="367"/>
    </row>
    <row r="8779" spans="32:34" s="368" customFormat="1" ht="13.9" customHeight="1">
      <c r="AF8779" s="367"/>
      <c r="AH8779" s="367"/>
    </row>
    <row r="8780" spans="32:34" s="368" customFormat="1" ht="13.9" customHeight="1">
      <c r="AF8780" s="367"/>
      <c r="AH8780" s="367"/>
    </row>
    <row r="8781" spans="32:34" s="368" customFormat="1" ht="13.9" customHeight="1">
      <c r="AF8781" s="367"/>
      <c r="AH8781" s="367"/>
    </row>
    <row r="8782" spans="32:34" s="368" customFormat="1" ht="13.9" customHeight="1">
      <c r="AF8782" s="367"/>
      <c r="AH8782" s="367"/>
    </row>
    <row r="8783" spans="32:34" s="368" customFormat="1" ht="13.9" customHeight="1">
      <c r="AF8783" s="367"/>
      <c r="AH8783" s="367"/>
    </row>
    <row r="8784" spans="32:34" s="368" customFormat="1" ht="13.9" customHeight="1">
      <c r="AF8784" s="367"/>
      <c r="AH8784" s="367"/>
    </row>
    <row r="8785" spans="32:34" s="368" customFormat="1" ht="13.9" customHeight="1">
      <c r="AF8785" s="367"/>
      <c r="AH8785" s="367"/>
    </row>
    <row r="8786" spans="32:34" s="368" customFormat="1" ht="13.9" customHeight="1">
      <c r="AF8786" s="367"/>
      <c r="AH8786" s="367"/>
    </row>
    <row r="8787" spans="32:34" s="368" customFormat="1" ht="13.9" customHeight="1">
      <c r="AF8787" s="367"/>
      <c r="AH8787" s="367"/>
    </row>
    <row r="8788" spans="32:34" s="368" customFormat="1" ht="13.9" customHeight="1">
      <c r="AF8788" s="367"/>
      <c r="AH8788" s="367"/>
    </row>
    <row r="8789" spans="32:34" s="368" customFormat="1" ht="13.9" customHeight="1">
      <c r="AF8789" s="367"/>
      <c r="AH8789" s="367"/>
    </row>
    <row r="8790" spans="32:34" s="368" customFormat="1" ht="13.9" customHeight="1">
      <c r="AF8790" s="367"/>
      <c r="AH8790" s="367"/>
    </row>
    <row r="8791" spans="32:34" s="368" customFormat="1" ht="13.9" customHeight="1">
      <c r="AF8791" s="367"/>
      <c r="AH8791" s="367"/>
    </row>
    <row r="8792" spans="32:34" s="368" customFormat="1" ht="13.9" customHeight="1">
      <c r="AF8792" s="367"/>
      <c r="AH8792" s="367"/>
    </row>
    <row r="8793" spans="32:34" s="368" customFormat="1" ht="13.9" customHeight="1">
      <c r="AF8793" s="367"/>
      <c r="AH8793" s="367"/>
    </row>
    <row r="8794" spans="32:34" s="368" customFormat="1" ht="13.9" customHeight="1">
      <c r="AF8794" s="367"/>
      <c r="AH8794" s="367"/>
    </row>
    <row r="8795" spans="32:34" s="368" customFormat="1" ht="13.9" customHeight="1">
      <c r="AF8795" s="367"/>
      <c r="AH8795" s="367"/>
    </row>
    <row r="8796" spans="32:34" s="368" customFormat="1" ht="13.9" customHeight="1">
      <c r="AF8796" s="367"/>
      <c r="AH8796" s="367"/>
    </row>
    <row r="8797" spans="32:34" s="368" customFormat="1" ht="13.9" customHeight="1">
      <c r="AF8797" s="367"/>
      <c r="AH8797" s="367"/>
    </row>
    <row r="8798" spans="32:34" s="368" customFormat="1" ht="13.9" customHeight="1">
      <c r="AF8798" s="367"/>
      <c r="AH8798" s="367"/>
    </row>
    <row r="8799" spans="32:34" s="368" customFormat="1" ht="13.9" customHeight="1">
      <c r="AF8799" s="367"/>
      <c r="AH8799" s="367"/>
    </row>
    <row r="8800" spans="32:34" s="368" customFormat="1" ht="13.9" customHeight="1">
      <c r="AF8800" s="367"/>
      <c r="AH8800" s="367"/>
    </row>
    <row r="8801" spans="32:34" s="368" customFormat="1" ht="13.9" customHeight="1">
      <c r="AF8801" s="367"/>
      <c r="AH8801" s="367"/>
    </row>
    <row r="8802" spans="32:34" s="368" customFormat="1" ht="13.9" customHeight="1">
      <c r="AF8802" s="367"/>
      <c r="AH8802" s="367"/>
    </row>
    <row r="8803" spans="32:34" s="368" customFormat="1" ht="13.9" customHeight="1">
      <c r="AF8803" s="367"/>
      <c r="AH8803" s="367"/>
    </row>
    <row r="8804" spans="32:34" s="368" customFormat="1" ht="13.9" customHeight="1">
      <c r="AF8804" s="367"/>
      <c r="AH8804" s="367"/>
    </row>
    <row r="8805" spans="32:34" s="368" customFormat="1" ht="13.9" customHeight="1">
      <c r="AF8805" s="367"/>
      <c r="AH8805" s="367"/>
    </row>
    <row r="8806" spans="32:34" s="368" customFormat="1" ht="13.9" customHeight="1">
      <c r="AF8806" s="367"/>
      <c r="AH8806" s="367"/>
    </row>
    <row r="8807" spans="32:34" s="368" customFormat="1" ht="13.9" customHeight="1">
      <c r="AF8807" s="367"/>
      <c r="AH8807" s="367"/>
    </row>
    <row r="8808" spans="32:34" s="368" customFormat="1" ht="13.9" customHeight="1">
      <c r="AF8808" s="367"/>
      <c r="AH8808" s="367"/>
    </row>
    <row r="8809" spans="32:34" s="368" customFormat="1" ht="13.9" customHeight="1">
      <c r="AF8809" s="367"/>
      <c r="AH8809" s="367"/>
    </row>
    <row r="8810" spans="32:34" s="368" customFormat="1" ht="13.9" customHeight="1">
      <c r="AF8810" s="367"/>
      <c r="AH8810" s="367"/>
    </row>
    <row r="8811" spans="32:34" s="368" customFormat="1" ht="13.9" customHeight="1">
      <c r="AF8811" s="367"/>
      <c r="AH8811" s="367"/>
    </row>
    <row r="8812" spans="32:34" s="368" customFormat="1" ht="13.9" customHeight="1">
      <c r="AF8812" s="367"/>
      <c r="AH8812" s="367"/>
    </row>
    <row r="8813" spans="32:34" s="368" customFormat="1" ht="13.9" customHeight="1">
      <c r="AF8813" s="367"/>
      <c r="AH8813" s="367"/>
    </row>
    <row r="8814" spans="32:34" s="368" customFormat="1" ht="13.9" customHeight="1">
      <c r="AF8814" s="367"/>
      <c r="AH8814" s="367"/>
    </row>
    <row r="8815" spans="32:34" s="368" customFormat="1" ht="13.9" customHeight="1">
      <c r="AF8815" s="367"/>
      <c r="AH8815" s="367"/>
    </row>
    <row r="8816" spans="32:34" s="368" customFormat="1" ht="13.9" customHeight="1">
      <c r="AF8816" s="367"/>
      <c r="AH8816" s="367"/>
    </row>
    <row r="8817" spans="32:34" s="368" customFormat="1" ht="13.9" customHeight="1">
      <c r="AF8817" s="367"/>
      <c r="AH8817" s="367"/>
    </row>
    <row r="8818" spans="32:34" s="368" customFormat="1" ht="13.9" customHeight="1">
      <c r="AF8818" s="367"/>
      <c r="AH8818" s="367"/>
    </row>
    <row r="8819" spans="32:34" s="368" customFormat="1" ht="13.9" customHeight="1">
      <c r="AF8819" s="367"/>
      <c r="AH8819" s="367"/>
    </row>
    <row r="8820" spans="32:34" s="368" customFormat="1" ht="13.9" customHeight="1">
      <c r="AF8820" s="367"/>
      <c r="AH8820" s="367"/>
    </row>
    <row r="8821" spans="32:34" s="368" customFormat="1" ht="13.9" customHeight="1">
      <c r="AF8821" s="367"/>
      <c r="AH8821" s="367"/>
    </row>
    <row r="8822" spans="32:34" s="368" customFormat="1" ht="13.9" customHeight="1">
      <c r="AF8822" s="367"/>
      <c r="AH8822" s="367"/>
    </row>
    <row r="8823" spans="32:34" s="368" customFormat="1" ht="13.9" customHeight="1">
      <c r="AF8823" s="367"/>
      <c r="AH8823" s="367"/>
    </row>
    <row r="8824" spans="32:34" s="368" customFormat="1" ht="13.9" customHeight="1">
      <c r="AF8824" s="367"/>
      <c r="AH8824" s="367"/>
    </row>
    <row r="8825" spans="32:34" s="368" customFormat="1" ht="13.9" customHeight="1">
      <c r="AF8825" s="367"/>
      <c r="AH8825" s="367"/>
    </row>
    <row r="8826" spans="32:34" s="368" customFormat="1" ht="13.9" customHeight="1">
      <c r="AF8826" s="367"/>
      <c r="AH8826" s="367"/>
    </row>
    <row r="8827" spans="32:34" s="368" customFormat="1" ht="13.9" customHeight="1">
      <c r="AF8827" s="367"/>
      <c r="AH8827" s="367"/>
    </row>
    <row r="8828" spans="32:34" s="368" customFormat="1" ht="13.9" customHeight="1">
      <c r="AF8828" s="367"/>
      <c r="AH8828" s="367"/>
    </row>
    <row r="8829" spans="32:34" s="368" customFormat="1" ht="13.9" customHeight="1">
      <c r="AF8829" s="367"/>
      <c r="AH8829" s="367"/>
    </row>
    <row r="8830" spans="32:34" s="368" customFormat="1" ht="13.9" customHeight="1">
      <c r="AF8830" s="367"/>
      <c r="AH8830" s="367"/>
    </row>
    <row r="8831" spans="32:34" s="368" customFormat="1" ht="13.9" customHeight="1">
      <c r="AF8831" s="367"/>
      <c r="AH8831" s="367"/>
    </row>
    <row r="8832" spans="32:34" s="368" customFormat="1" ht="13.9" customHeight="1">
      <c r="AF8832" s="367"/>
      <c r="AH8832" s="367"/>
    </row>
    <row r="8833" spans="32:34" s="368" customFormat="1" ht="13.9" customHeight="1">
      <c r="AF8833" s="367"/>
      <c r="AH8833" s="367"/>
    </row>
    <row r="8834" spans="32:34" s="368" customFormat="1" ht="13.9" customHeight="1">
      <c r="AF8834" s="367"/>
      <c r="AH8834" s="367"/>
    </row>
    <row r="8835" spans="32:34" s="368" customFormat="1" ht="13.9" customHeight="1">
      <c r="AF8835" s="367"/>
      <c r="AH8835" s="367"/>
    </row>
    <row r="8836" spans="32:34" s="368" customFormat="1" ht="13.9" customHeight="1">
      <c r="AF8836" s="367"/>
      <c r="AH8836" s="367"/>
    </row>
    <row r="8837" spans="32:34" s="368" customFormat="1" ht="13.9" customHeight="1">
      <c r="AF8837" s="367"/>
      <c r="AH8837" s="367"/>
    </row>
    <row r="8838" spans="32:34" s="368" customFormat="1" ht="13.9" customHeight="1">
      <c r="AF8838" s="367"/>
      <c r="AH8838" s="367"/>
    </row>
    <row r="8839" spans="32:34" s="368" customFormat="1" ht="13.9" customHeight="1">
      <c r="AF8839" s="367"/>
      <c r="AH8839" s="367"/>
    </row>
    <row r="8840" spans="32:34" s="368" customFormat="1" ht="13.9" customHeight="1">
      <c r="AF8840" s="367"/>
      <c r="AH8840" s="367"/>
    </row>
    <row r="8841" spans="32:34" s="368" customFormat="1" ht="13.9" customHeight="1">
      <c r="AF8841" s="367"/>
      <c r="AH8841" s="367"/>
    </row>
    <row r="8842" spans="32:34" s="368" customFormat="1" ht="13.9" customHeight="1">
      <c r="AF8842" s="367"/>
      <c r="AH8842" s="367"/>
    </row>
    <row r="8843" spans="32:34" s="368" customFormat="1" ht="13.9" customHeight="1">
      <c r="AF8843" s="367"/>
      <c r="AH8843" s="367"/>
    </row>
    <row r="8844" spans="32:34" s="368" customFormat="1" ht="13.9" customHeight="1">
      <c r="AF8844" s="367"/>
      <c r="AH8844" s="367"/>
    </row>
    <row r="8845" spans="32:34" s="368" customFormat="1" ht="13.9" customHeight="1">
      <c r="AF8845" s="367"/>
      <c r="AH8845" s="367"/>
    </row>
    <row r="8846" spans="32:34" s="368" customFormat="1" ht="13.9" customHeight="1">
      <c r="AF8846" s="367"/>
      <c r="AH8846" s="367"/>
    </row>
    <row r="8847" spans="32:34" s="368" customFormat="1" ht="13.9" customHeight="1">
      <c r="AF8847" s="367"/>
      <c r="AH8847" s="367"/>
    </row>
    <row r="8848" spans="32:34" s="368" customFormat="1" ht="13.9" customHeight="1">
      <c r="AF8848" s="367"/>
      <c r="AH8848" s="367"/>
    </row>
    <row r="8849" spans="32:34" s="368" customFormat="1" ht="13.9" customHeight="1">
      <c r="AF8849" s="367"/>
      <c r="AH8849" s="367"/>
    </row>
    <row r="8850" spans="32:34" s="368" customFormat="1" ht="13.9" customHeight="1">
      <c r="AF8850" s="367"/>
      <c r="AH8850" s="367"/>
    </row>
    <row r="8851" spans="32:34" s="368" customFormat="1" ht="13.9" customHeight="1">
      <c r="AF8851" s="367"/>
      <c r="AH8851" s="367"/>
    </row>
    <row r="8852" spans="32:34" s="368" customFormat="1" ht="13.9" customHeight="1">
      <c r="AF8852" s="367"/>
      <c r="AH8852" s="367"/>
    </row>
    <row r="8853" spans="32:34" s="368" customFormat="1" ht="13.9" customHeight="1">
      <c r="AF8853" s="367"/>
      <c r="AH8853" s="367"/>
    </row>
    <row r="8854" spans="32:34" s="368" customFormat="1" ht="13.9" customHeight="1">
      <c r="AF8854" s="367"/>
      <c r="AH8854" s="367"/>
    </row>
    <row r="8855" spans="32:34" s="368" customFormat="1" ht="13.9" customHeight="1">
      <c r="AF8855" s="367"/>
      <c r="AH8855" s="367"/>
    </row>
    <row r="8856" spans="32:34" s="368" customFormat="1" ht="13.9" customHeight="1">
      <c r="AF8856" s="367"/>
      <c r="AH8856" s="367"/>
    </row>
    <row r="8857" spans="32:34" s="368" customFormat="1" ht="13.9" customHeight="1">
      <c r="AF8857" s="367"/>
      <c r="AH8857" s="367"/>
    </row>
    <row r="8858" spans="32:34" s="368" customFormat="1" ht="13.9" customHeight="1">
      <c r="AF8858" s="367"/>
      <c r="AH8858" s="367"/>
    </row>
    <row r="8859" spans="32:34" s="368" customFormat="1" ht="13.9" customHeight="1">
      <c r="AF8859" s="367"/>
      <c r="AH8859" s="367"/>
    </row>
    <row r="8860" spans="32:34" s="368" customFormat="1" ht="13.9" customHeight="1">
      <c r="AF8860" s="367"/>
      <c r="AH8860" s="367"/>
    </row>
    <row r="8861" spans="32:34" s="368" customFormat="1" ht="13.9" customHeight="1">
      <c r="AF8861" s="367"/>
      <c r="AH8861" s="367"/>
    </row>
    <row r="8862" spans="32:34" s="368" customFormat="1" ht="13.9" customHeight="1">
      <c r="AF8862" s="367"/>
      <c r="AH8862" s="367"/>
    </row>
    <row r="8863" spans="32:34" s="368" customFormat="1" ht="13.9" customHeight="1">
      <c r="AF8863" s="367"/>
      <c r="AH8863" s="367"/>
    </row>
    <row r="8864" spans="32:34" s="368" customFormat="1" ht="13.9" customHeight="1">
      <c r="AF8864" s="367"/>
      <c r="AH8864" s="367"/>
    </row>
    <row r="8865" spans="32:34" s="368" customFormat="1" ht="13.9" customHeight="1">
      <c r="AF8865" s="367"/>
      <c r="AH8865" s="367"/>
    </row>
    <row r="8866" spans="32:34" s="368" customFormat="1" ht="13.9" customHeight="1">
      <c r="AF8866" s="367"/>
      <c r="AH8866" s="367"/>
    </row>
    <row r="8867" spans="32:34" s="368" customFormat="1" ht="13.9" customHeight="1">
      <c r="AF8867" s="367"/>
      <c r="AH8867" s="367"/>
    </row>
    <row r="8868" spans="32:34" s="368" customFormat="1" ht="13.9" customHeight="1">
      <c r="AF8868" s="367"/>
      <c r="AH8868" s="367"/>
    </row>
    <row r="8869" spans="32:34" s="368" customFormat="1" ht="13.9" customHeight="1">
      <c r="AF8869" s="367"/>
      <c r="AH8869" s="367"/>
    </row>
    <row r="8870" spans="32:34" s="368" customFormat="1" ht="13.9" customHeight="1">
      <c r="AF8870" s="367"/>
      <c r="AH8870" s="367"/>
    </row>
    <row r="8871" spans="32:34" s="368" customFormat="1" ht="13.9" customHeight="1">
      <c r="AF8871" s="367"/>
      <c r="AH8871" s="367"/>
    </row>
    <row r="8872" spans="32:34" s="368" customFormat="1" ht="13.9" customHeight="1">
      <c r="AF8872" s="367"/>
      <c r="AH8872" s="367"/>
    </row>
    <row r="8873" spans="32:34" s="368" customFormat="1" ht="13.9" customHeight="1">
      <c r="AF8873" s="367"/>
      <c r="AH8873" s="367"/>
    </row>
    <row r="8874" spans="32:34" s="368" customFormat="1" ht="13.9" customHeight="1">
      <c r="AF8874" s="367"/>
      <c r="AH8874" s="367"/>
    </row>
    <row r="8875" spans="32:34" s="368" customFormat="1" ht="13.9" customHeight="1">
      <c r="AF8875" s="367"/>
      <c r="AH8875" s="367"/>
    </row>
    <row r="8876" spans="32:34" s="368" customFormat="1" ht="13.9" customHeight="1">
      <c r="AF8876" s="367"/>
      <c r="AH8876" s="367"/>
    </row>
    <row r="8877" spans="32:34" s="368" customFormat="1" ht="13.9" customHeight="1">
      <c r="AF8877" s="367"/>
      <c r="AH8877" s="367"/>
    </row>
    <row r="8878" spans="32:34" s="368" customFormat="1" ht="13.9" customHeight="1">
      <c r="AF8878" s="367"/>
      <c r="AH8878" s="367"/>
    </row>
    <row r="8879" spans="32:34" s="368" customFormat="1" ht="13.9" customHeight="1">
      <c r="AF8879" s="367"/>
      <c r="AH8879" s="367"/>
    </row>
    <row r="8880" spans="32:34" s="368" customFormat="1" ht="13.9" customHeight="1">
      <c r="AF8880" s="367"/>
      <c r="AH8880" s="367"/>
    </row>
    <row r="8881" spans="32:34" s="368" customFormat="1" ht="13.9" customHeight="1">
      <c r="AF8881" s="367"/>
      <c r="AH8881" s="367"/>
    </row>
    <row r="8882" spans="32:34" s="368" customFormat="1" ht="13.9" customHeight="1">
      <c r="AF8882" s="367"/>
      <c r="AH8882" s="367"/>
    </row>
    <row r="8883" spans="32:34" s="368" customFormat="1" ht="13.9" customHeight="1">
      <c r="AF8883" s="367"/>
      <c r="AH8883" s="367"/>
    </row>
    <row r="8884" spans="32:34" s="368" customFormat="1" ht="13.9" customHeight="1">
      <c r="AF8884" s="367"/>
      <c r="AH8884" s="367"/>
    </row>
    <row r="8885" spans="32:34" s="368" customFormat="1" ht="13.9" customHeight="1">
      <c r="AF8885" s="367"/>
      <c r="AH8885" s="367"/>
    </row>
    <row r="8886" spans="32:34" s="368" customFormat="1" ht="13.9" customHeight="1">
      <c r="AF8886" s="367"/>
      <c r="AH8886" s="367"/>
    </row>
    <row r="8887" spans="32:34" s="368" customFormat="1" ht="13.9" customHeight="1">
      <c r="AF8887" s="367"/>
      <c r="AH8887" s="367"/>
    </row>
    <row r="8888" spans="32:34" s="368" customFormat="1" ht="13.9" customHeight="1">
      <c r="AF8888" s="367"/>
      <c r="AH8888" s="367"/>
    </row>
    <row r="8889" spans="32:34" s="368" customFormat="1" ht="13.9" customHeight="1">
      <c r="AF8889" s="367"/>
      <c r="AH8889" s="367"/>
    </row>
    <row r="8890" spans="32:34" s="368" customFormat="1" ht="13.9" customHeight="1">
      <c r="AF8890" s="367"/>
      <c r="AH8890" s="367"/>
    </row>
    <row r="8891" spans="32:34" s="368" customFormat="1" ht="13.9" customHeight="1">
      <c r="AF8891" s="367"/>
      <c r="AH8891" s="367"/>
    </row>
    <row r="8892" spans="32:34" s="368" customFormat="1" ht="13.9" customHeight="1">
      <c r="AF8892" s="367"/>
      <c r="AH8892" s="367"/>
    </row>
    <row r="8893" spans="32:34" s="368" customFormat="1" ht="13.9" customHeight="1">
      <c r="AF8893" s="367"/>
      <c r="AH8893" s="367"/>
    </row>
    <row r="8894" spans="32:34" s="368" customFormat="1" ht="13.9" customHeight="1">
      <c r="AF8894" s="367"/>
      <c r="AH8894" s="367"/>
    </row>
    <row r="8895" spans="32:34" s="368" customFormat="1" ht="13.9" customHeight="1">
      <c r="AF8895" s="367"/>
      <c r="AH8895" s="367"/>
    </row>
    <row r="8896" spans="32:34" s="368" customFormat="1" ht="13.9" customHeight="1">
      <c r="AF8896" s="367"/>
      <c r="AH8896" s="367"/>
    </row>
    <row r="8897" spans="32:34" s="368" customFormat="1" ht="13.9" customHeight="1">
      <c r="AF8897" s="367"/>
      <c r="AH8897" s="367"/>
    </row>
    <row r="8898" spans="32:34" s="368" customFormat="1" ht="13.9" customHeight="1">
      <c r="AF8898" s="367"/>
      <c r="AH8898" s="367"/>
    </row>
    <row r="8899" spans="32:34" s="368" customFormat="1" ht="13.9" customHeight="1">
      <c r="AF8899" s="367"/>
      <c r="AH8899" s="367"/>
    </row>
    <row r="8900" spans="32:34" s="368" customFormat="1" ht="13.9" customHeight="1">
      <c r="AF8900" s="367"/>
      <c r="AH8900" s="367"/>
    </row>
    <row r="8901" spans="32:34" s="368" customFormat="1" ht="13.9" customHeight="1">
      <c r="AF8901" s="367"/>
      <c r="AH8901" s="367"/>
    </row>
    <row r="8902" spans="32:34" s="368" customFormat="1" ht="13.9" customHeight="1">
      <c r="AF8902" s="367"/>
      <c r="AH8902" s="367"/>
    </row>
    <row r="8903" spans="32:34" s="368" customFormat="1" ht="13.9" customHeight="1">
      <c r="AF8903" s="367"/>
      <c r="AH8903" s="367"/>
    </row>
    <row r="8904" spans="32:34" s="368" customFormat="1" ht="13.9" customHeight="1">
      <c r="AF8904" s="367"/>
      <c r="AH8904" s="367"/>
    </row>
    <row r="8905" spans="32:34" s="368" customFormat="1" ht="13.9" customHeight="1">
      <c r="AF8905" s="367"/>
      <c r="AH8905" s="367"/>
    </row>
    <row r="8906" spans="32:34" s="368" customFormat="1" ht="13.9" customHeight="1">
      <c r="AF8906" s="367"/>
      <c r="AH8906" s="367"/>
    </row>
    <row r="8907" spans="32:34" s="368" customFormat="1" ht="13.9" customHeight="1">
      <c r="AF8907" s="367"/>
      <c r="AH8907" s="367"/>
    </row>
    <row r="8908" spans="32:34" s="368" customFormat="1" ht="13.9" customHeight="1">
      <c r="AF8908" s="367"/>
      <c r="AH8908" s="367"/>
    </row>
    <row r="8909" spans="32:34" s="368" customFormat="1" ht="13.9" customHeight="1">
      <c r="AF8909" s="367"/>
      <c r="AH8909" s="367"/>
    </row>
    <row r="8910" spans="32:34" s="368" customFormat="1" ht="13.9" customHeight="1">
      <c r="AF8910" s="367"/>
      <c r="AH8910" s="367"/>
    </row>
    <row r="8911" spans="32:34" s="368" customFormat="1" ht="13.9" customHeight="1">
      <c r="AF8911" s="367"/>
      <c r="AH8911" s="367"/>
    </row>
    <row r="8912" spans="32:34" s="368" customFormat="1" ht="13.9" customHeight="1">
      <c r="AF8912" s="367"/>
      <c r="AH8912" s="367"/>
    </row>
    <row r="8913" spans="32:34" s="368" customFormat="1" ht="13.9" customHeight="1">
      <c r="AF8913" s="367"/>
      <c r="AH8913" s="367"/>
    </row>
    <row r="8914" spans="32:34" s="368" customFormat="1" ht="13.9" customHeight="1">
      <c r="AF8914" s="367"/>
      <c r="AH8914" s="367"/>
    </row>
    <row r="8915" spans="32:34" s="368" customFormat="1" ht="13.9" customHeight="1">
      <c r="AF8915" s="367"/>
      <c r="AH8915" s="367"/>
    </row>
    <row r="8916" spans="32:34" s="368" customFormat="1" ht="13.9" customHeight="1">
      <c r="AF8916" s="367"/>
      <c r="AH8916" s="367"/>
    </row>
    <row r="8917" spans="32:34" s="368" customFormat="1" ht="13.9" customHeight="1">
      <c r="AF8917" s="367"/>
      <c r="AH8917" s="367"/>
    </row>
    <row r="8918" spans="32:34" s="368" customFormat="1" ht="13.9" customHeight="1">
      <c r="AF8918" s="367"/>
      <c r="AH8918" s="367"/>
    </row>
    <row r="8919" spans="32:34" s="368" customFormat="1" ht="13.9" customHeight="1">
      <c r="AF8919" s="367"/>
      <c r="AH8919" s="367"/>
    </row>
    <row r="8920" spans="32:34" s="368" customFormat="1" ht="13.9" customHeight="1">
      <c r="AF8920" s="367"/>
      <c r="AH8920" s="367"/>
    </row>
    <row r="8921" spans="32:34" s="368" customFormat="1" ht="13.9" customHeight="1">
      <c r="AF8921" s="367"/>
      <c r="AH8921" s="367"/>
    </row>
    <row r="8922" spans="32:34" s="368" customFormat="1" ht="13.9" customHeight="1">
      <c r="AF8922" s="367"/>
      <c r="AH8922" s="367"/>
    </row>
    <row r="8923" spans="32:34" s="368" customFormat="1" ht="13.9" customHeight="1">
      <c r="AF8923" s="367"/>
      <c r="AH8923" s="367"/>
    </row>
    <row r="8924" spans="32:34" s="368" customFormat="1" ht="13.9" customHeight="1">
      <c r="AF8924" s="367"/>
      <c r="AH8924" s="367"/>
    </row>
    <row r="8925" spans="32:34" s="368" customFormat="1" ht="13.9" customHeight="1">
      <c r="AF8925" s="367"/>
      <c r="AH8925" s="367"/>
    </row>
    <row r="8926" spans="32:34" s="368" customFormat="1" ht="13.9" customHeight="1">
      <c r="AF8926" s="367"/>
      <c r="AH8926" s="367"/>
    </row>
    <row r="8927" spans="32:34" s="368" customFormat="1" ht="13.9" customHeight="1">
      <c r="AF8927" s="367"/>
      <c r="AH8927" s="367"/>
    </row>
    <row r="8928" spans="32:34" s="368" customFormat="1" ht="13.9" customHeight="1">
      <c r="AF8928" s="367"/>
      <c r="AH8928" s="367"/>
    </row>
    <row r="8929" spans="32:34" s="368" customFormat="1" ht="13.9" customHeight="1">
      <c r="AF8929" s="367"/>
      <c r="AH8929" s="367"/>
    </row>
    <row r="8930" spans="32:34" s="368" customFormat="1" ht="13.9" customHeight="1">
      <c r="AF8930" s="367"/>
      <c r="AH8930" s="367"/>
    </row>
    <row r="8931" spans="32:34" s="368" customFormat="1" ht="13.9" customHeight="1">
      <c r="AF8931" s="367"/>
      <c r="AH8931" s="367"/>
    </row>
    <row r="8932" spans="32:34" s="368" customFormat="1" ht="13.9" customHeight="1">
      <c r="AF8932" s="367"/>
      <c r="AH8932" s="367"/>
    </row>
    <row r="8933" spans="32:34" s="368" customFormat="1" ht="13.9" customHeight="1">
      <c r="AF8933" s="367"/>
      <c r="AH8933" s="367"/>
    </row>
    <row r="8934" spans="32:34" s="368" customFormat="1" ht="13.9" customHeight="1">
      <c r="AF8934" s="367"/>
      <c r="AH8934" s="367"/>
    </row>
    <row r="8935" spans="32:34" s="368" customFormat="1" ht="13.9" customHeight="1">
      <c r="AF8935" s="367"/>
      <c r="AH8935" s="367"/>
    </row>
    <row r="8936" spans="32:34" s="368" customFormat="1" ht="13.9" customHeight="1">
      <c r="AF8936" s="367"/>
      <c r="AH8936" s="367"/>
    </row>
    <row r="8937" spans="32:34" s="368" customFormat="1" ht="13.9" customHeight="1">
      <c r="AF8937" s="367"/>
      <c r="AH8937" s="367"/>
    </row>
    <row r="8938" spans="32:34" s="368" customFormat="1" ht="13.9" customHeight="1">
      <c r="AF8938" s="367"/>
      <c r="AH8938" s="367"/>
    </row>
    <row r="8939" spans="32:34" s="368" customFormat="1" ht="13.9" customHeight="1">
      <c r="AF8939" s="367"/>
      <c r="AH8939" s="367"/>
    </row>
    <row r="8940" spans="32:34" s="368" customFormat="1" ht="13.9" customHeight="1">
      <c r="AF8940" s="367"/>
      <c r="AH8940" s="367"/>
    </row>
    <row r="8941" spans="32:34" s="368" customFormat="1" ht="13.9" customHeight="1">
      <c r="AF8941" s="367"/>
      <c r="AH8941" s="367"/>
    </row>
    <row r="8942" spans="32:34" s="368" customFormat="1" ht="13.9" customHeight="1">
      <c r="AF8942" s="367"/>
      <c r="AH8942" s="367"/>
    </row>
    <row r="8943" spans="32:34" s="368" customFormat="1" ht="13.9" customHeight="1">
      <c r="AF8943" s="367"/>
      <c r="AH8943" s="367"/>
    </row>
    <row r="8944" spans="32:34" s="368" customFormat="1" ht="13.9" customHeight="1">
      <c r="AF8944" s="367"/>
      <c r="AH8944" s="367"/>
    </row>
    <row r="8945" spans="32:34" s="368" customFormat="1" ht="13.9" customHeight="1">
      <c r="AF8945" s="367"/>
      <c r="AH8945" s="367"/>
    </row>
    <row r="8946" spans="32:34" s="368" customFormat="1" ht="13.9" customHeight="1">
      <c r="AF8946" s="367"/>
      <c r="AH8946" s="367"/>
    </row>
    <row r="8947" spans="32:34" s="368" customFormat="1" ht="13.9" customHeight="1">
      <c r="AF8947" s="367"/>
      <c r="AH8947" s="367"/>
    </row>
    <row r="8948" spans="32:34" s="368" customFormat="1" ht="13.9" customHeight="1">
      <c r="AF8948" s="367"/>
      <c r="AH8948" s="367"/>
    </row>
    <row r="8949" spans="32:34" s="368" customFormat="1" ht="13.9" customHeight="1">
      <c r="AF8949" s="367"/>
      <c r="AH8949" s="367"/>
    </row>
    <row r="8950" spans="32:34" s="368" customFormat="1" ht="13.9" customHeight="1">
      <c r="AF8950" s="367"/>
      <c r="AH8950" s="367"/>
    </row>
    <row r="8951" spans="32:34" s="368" customFormat="1" ht="13.9" customHeight="1">
      <c r="AF8951" s="367"/>
      <c r="AH8951" s="367"/>
    </row>
    <row r="8952" spans="32:34" s="368" customFormat="1" ht="13.9" customHeight="1">
      <c r="AF8952" s="367"/>
      <c r="AH8952" s="367"/>
    </row>
    <row r="8953" spans="32:34" s="368" customFormat="1" ht="13.9" customHeight="1">
      <c r="AF8953" s="367"/>
      <c r="AH8953" s="367"/>
    </row>
    <row r="8954" spans="32:34" s="368" customFormat="1" ht="13.9" customHeight="1">
      <c r="AF8954" s="367"/>
      <c r="AH8954" s="367"/>
    </row>
    <row r="8955" spans="32:34" s="368" customFormat="1" ht="13.9" customHeight="1">
      <c r="AF8955" s="367"/>
      <c r="AH8955" s="367"/>
    </row>
    <row r="8956" spans="32:34" s="368" customFormat="1" ht="13.9" customHeight="1">
      <c r="AF8956" s="367"/>
      <c r="AH8956" s="367"/>
    </row>
    <row r="8957" spans="32:34" s="368" customFormat="1" ht="13.9" customHeight="1">
      <c r="AF8957" s="367"/>
      <c r="AH8957" s="367"/>
    </row>
    <row r="8958" spans="32:34" s="368" customFormat="1" ht="13.9" customHeight="1">
      <c r="AF8958" s="367"/>
      <c r="AH8958" s="367"/>
    </row>
    <row r="8959" spans="32:34" s="368" customFormat="1" ht="13.9" customHeight="1">
      <c r="AF8959" s="367"/>
      <c r="AH8959" s="367"/>
    </row>
    <row r="8960" spans="32:34" s="368" customFormat="1" ht="13.9" customHeight="1">
      <c r="AF8960" s="367"/>
      <c r="AH8960" s="367"/>
    </row>
    <row r="8961" spans="32:34" s="368" customFormat="1" ht="13.9" customHeight="1">
      <c r="AF8961" s="367"/>
      <c r="AH8961" s="367"/>
    </row>
    <row r="8962" spans="32:34" s="368" customFormat="1" ht="13.9" customHeight="1">
      <c r="AF8962" s="367"/>
      <c r="AH8962" s="367"/>
    </row>
    <row r="8963" spans="32:34" s="368" customFormat="1" ht="13.9" customHeight="1">
      <c r="AF8963" s="367"/>
      <c r="AH8963" s="367"/>
    </row>
    <row r="8964" spans="32:34" s="368" customFormat="1" ht="13.9" customHeight="1">
      <c r="AF8964" s="367"/>
      <c r="AH8964" s="367"/>
    </row>
    <row r="8965" spans="32:34" s="368" customFormat="1" ht="13.9" customHeight="1">
      <c r="AF8965" s="367"/>
      <c r="AH8965" s="367"/>
    </row>
    <row r="8966" spans="32:34" s="368" customFormat="1" ht="13.9" customHeight="1">
      <c r="AF8966" s="367"/>
      <c r="AH8966" s="367"/>
    </row>
    <row r="8967" spans="32:34" s="368" customFormat="1" ht="13.9" customHeight="1">
      <c r="AF8967" s="367"/>
      <c r="AH8967" s="367"/>
    </row>
    <row r="8968" spans="32:34" s="368" customFormat="1" ht="13.9" customHeight="1">
      <c r="AF8968" s="367"/>
      <c r="AH8968" s="367"/>
    </row>
    <row r="8969" spans="32:34" s="368" customFormat="1" ht="13.9" customHeight="1">
      <c r="AF8969" s="367"/>
      <c r="AH8969" s="367"/>
    </row>
    <row r="8970" spans="32:34" s="368" customFormat="1" ht="13.9" customHeight="1">
      <c r="AF8970" s="367"/>
      <c r="AH8970" s="367"/>
    </row>
    <row r="8971" spans="32:34" s="368" customFormat="1" ht="13.9" customHeight="1">
      <c r="AF8971" s="367"/>
      <c r="AH8971" s="367"/>
    </row>
    <row r="8972" spans="32:34" s="368" customFormat="1" ht="13.9" customHeight="1">
      <c r="AF8972" s="367"/>
      <c r="AH8972" s="367"/>
    </row>
    <row r="8973" spans="32:34" s="368" customFormat="1" ht="13.9" customHeight="1">
      <c r="AF8973" s="367"/>
      <c r="AH8973" s="367"/>
    </row>
    <row r="8974" spans="32:34" s="368" customFormat="1" ht="13.9" customHeight="1">
      <c r="AF8974" s="367"/>
      <c r="AH8974" s="367"/>
    </row>
    <row r="8975" spans="32:34" s="368" customFormat="1" ht="13.9" customHeight="1">
      <c r="AF8975" s="367"/>
      <c r="AH8975" s="367"/>
    </row>
    <row r="8976" spans="32:34" s="368" customFormat="1" ht="13.9" customHeight="1">
      <c r="AF8976" s="367"/>
      <c r="AH8976" s="367"/>
    </row>
    <row r="8977" spans="32:34" s="368" customFormat="1" ht="13.9" customHeight="1">
      <c r="AF8977" s="367"/>
      <c r="AH8977" s="367"/>
    </row>
    <row r="8978" spans="32:34" s="368" customFormat="1" ht="13.9" customHeight="1">
      <c r="AF8978" s="367"/>
      <c r="AH8978" s="367"/>
    </row>
    <row r="8979" spans="32:34" s="368" customFormat="1" ht="13.9" customHeight="1">
      <c r="AF8979" s="367"/>
      <c r="AH8979" s="367"/>
    </row>
    <row r="8980" spans="32:34" s="368" customFormat="1" ht="13.9" customHeight="1">
      <c r="AF8980" s="367"/>
      <c r="AH8980" s="367"/>
    </row>
    <row r="8981" spans="32:34" s="368" customFormat="1" ht="13.9" customHeight="1">
      <c r="AF8981" s="367"/>
      <c r="AH8981" s="367"/>
    </row>
    <row r="8982" spans="32:34" s="368" customFormat="1" ht="13.9" customHeight="1">
      <c r="AF8982" s="367"/>
      <c r="AH8982" s="367"/>
    </row>
    <row r="8983" spans="32:34" s="368" customFormat="1" ht="13.9" customHeight="1">
      <c r="AF8983" s="367"/>
      <c r="AH8983" s="367"/>
    </row>
    <row r="8984" spans="32:34" s="368" customFormat="1" ht="13.9" customHeight="1">
      <c r="AF8984" s="367"/>
      <c r="AH8984" s="367"/>
    </row>
    <row r="8985" spans="32:34" s="368" customFormat="1" ht="13.9" customHeight="1">
      <c r="AF8985" s="367"/>
      <c r="AH8985" s="367"/>
    </row>
    <row r="8986" spans="32:34" s="368" customFormat="1" ht="13.9" customHeight="1">
      <c r="AF8986" s="367"/>
      <c r="AH8986" s="367"/>
    </row>
    <row r="8987" spans="32:34" s="368" customFormat="1" ht="13.9" customHeight="1">
      <c r="AF8987" s="367"/>
      <c r="AH8987" s="367"/>
    </row>
    <row r="8988" spans="32:34" s="368" customFormat="1" ht="13.9" customHeight="1">
      <c r="AF8988" s="367"/>
      <c r="AH8988" s="367"/>
    </row>
    <row r="8989" spans="32:34" s="368" customFormat="1" ht="13.9" customHeight="1">
      <c r="AF8989" s="367"/>
      <c r="AH8989" s="367"/>
    </row>
    <row r="8990" spans="32:34" s="368" customFormat="1" ht="13.9" customHeight="1">
      <c r="AF8990" s="367"/>
      <c r="AH8990" s="367"/>
    </row>
    <row r="8991" spans="32:34" s="368" customFormat="1" ht="13.9" customHeight="1">
      <c r="AF8991" s="367"/>
      <c r="AH8991" s="367"/>
    </row>
    <row r="8992" spans="32:34" s="368" customFormat="1" ht="13.9" customHeight="1">
      <c r="AF8992" s="367"/>
      <c r="AH8992" s="367"/>
    </row>
    <row r="8993" spans="32:34" s="368" customFormat="1" ht="13.9" customHeight="1">
      <c r="AF8993" s="367"/>
      <c r="AH8993" s="367"/>
    </row>
    <row r="8994" spans="32:34" s="368" customFormat="1" ht="13.9" customHeight="1">
      <c r="AF8994" s="367"/>
      <c r="AH8994" s="367"/>
    </row>
    <row r="8995" spans="32:34" s="368" customFormat="1" ht="13.9" customHeight="1">
      <c r="AF8995" s="367"/>
      <c r="AH8995" s="367"/>
    </row>
    <row r="8996" spans="32:34" s="368" customFormat="1" ht="13.9" customHeight="1">
      <c r="AF8996" s="367"/>
      <c r="AH8996" s="367"/>
    </row>
    <row r="8997" spans="32:34" s="368" customFormat="1" ht="13.9" customHeight="1">
      <c r="AF8997" s="367"/>
      <c r="AH8997" s="367"/>
    </row>
    <row r="8998" spans="32:34" s="368" customFormat="1" ht="13.9" customHeight="1">
      <c r="AF8998" s="367"/>
      <c r="AH8998" s="367"/>
    </row>
    <row r="8999" spans="32:34" s="368" customFormat="1" ht="13.9" customHeight="1">
      <c r="AF8999" s="367"/>
      <c r="AH8999" s="367"/>
    </row>
    <row r="9000" spans="32:34" s="368" customFormat="1" ht="13.9" customHeight="1">
      <c r="AF9000" s="367"/>
      <c r="AH9000" s="367"/>
    </row>
    <row r="9001" spans="32:34" s="368" customFormat="1" ht="13.9" customHeight="1">
      <c r="AF9001" s="367"/>
      <c r="AH9001" s="367"/>
    </row>
    <row r="9002" spans="32:34" s="368" customFormat="1" ht="13.9" customHeight="1">
      <c r="AF9002" s="367"/>
      <c r="AH9002" s="367"/>
    </row>
    <row r="9003" spans="32:34" s="368" customFormat="1" ht="13.9" customHeight="1">
      <c r="AF9003" s="367"/>
      <c r="AH9003" s="367"/>
    </row>
    <row r="9004" spans="32:34" s="368" customFormat="1" ht="13.9" customHeight="1">
      <c r="AF9004" s="367"/>
      <c r="AH9004" s="367"/>
    </row>
    <row r="9005" spans="32:34" s="368" customFormat="1" ht="13.9" customHeight="1">
      <c r="AF9005" s="367"/>
      <c r="AH9005" s="367"/>
    </row>
    <row r="9006" spans="32:34" s="368" customFormat="1" ht="13.9" customHeight="1">
      <c r="AF9006" s="367"/>
      <c r="AH9006" s="367"/>
    </row>
    <row r="9007" spans="32:34" s="368" customFormat="1" ht="13.9" customHeight="1">
      <c r="AF9007" s="367"/>
      <c r="AH9007" s="367"/>
    </row>
    <row r="9008" spans="32:34" s="368" customFormat="1" ht="13.9" customHeight="1">
      <c r="AF9008" s="367"/>
      <c r="AH9008" s="367"/>
    </row>
    <row r="9009" spans="32:34" s="368" customFormat="1" ht="13.9" customHeight="1">
      <c r="AF9009" s="367"/>
      <c r="AH9009" s="367"/>
    </row>
    <row r="9010" spans="32:34" s="368" customFormat="1" ht="13.9" customHeight="1">
      <c r="AF9010" s="367"/>
      <c r="AH9010" s="367"/>
    </row>
    <row r="9011" spans="32:34" s="368" customFormat="1" ht="13.9" customHeight="1">
      <c r="AF9011" s="367"/>
      <c r="AH9011" s="367"/>
    </row>
    <row r="9012" spans="32:34" s="368" customFormat="1" ht="13.9" customHeight="1">
      <c r="AF9012" s="367"/>
      <c r="AH9012" s="367"/>
    </row>
    <row r="9013" spans="32:34" s="368" customFormat="1" ht="13.9" customHeight="1">
      <c r="AF9013" s="367"/>
      <c r="AH9013" s="367"/>
    </row>
    <row r="9014" spans="32:34" s="368" customFormat="1" ht="13.9" customHeight="1">
      <c r="AF9014" s="367"/>
      <c r="AH9014" s="367"/>
    </row>
    <row r="9015" spans="32:34" s="368" customFormat="1" ht="13.9" customHeight="1">
      <c r="AF9015" s="367"/>
      <c r="AH9015" s="367"/>
    </row>
    <row r="9016" spans="32:34" s="368" customFormat="1" ht="13.9" customHeight="1">
      <c r="AF9016" s="367"/>
      <c r="AH9016" s="367"/>
    </row>
    <row r="9017" spans="32:34" s="368" customFormat="1" ht="13.9" customHeight="1">
      <c r="AF9017" s="367"/>
      <c r="AH9017" s="367"/>
    </row>
    <row r="9018" spans="32:34" s="368" customFormat="1" ht="13.9" customHeight="1">
      <c r="AF9018" s="367"/>
      <c r="AH9018" s="367"/>
    </row>
    <row r="9019" spans="32:34" s="368" customFormat="1" ht="13.9" customHeight="1">
      <c r="AF9019" s="367"/>
      <c r="AH9019" s="367"/>
    </row>
    <row r="9020" spans="32:34" s="368" customFormat="1" ht="13.9" customHeight="1">
      <c r="AF9020" s="367"/>
      <c r="AH9020" s="367"/>
    </row>
    <row r="9021" spans="32:34" s="368" customFormat="1" ht="13.9" customHeight="1">
      <c r="AF9021" s="367"/>
      <c r="AH9021" s="367"/>
    </row>
    <row r="9022" spans="32:34" s="368" customFormat="1" ht="13.9" customHeight="1">
      <c r="AF9022" s="367"/>
      <c r="AH9022" s="367"/>
    </row>
    <row r="9023" spans="32:34" s="368" customFormat="1" ht="13.9" customHeight="1">
      <c r="AF9023" s="367"/>
      <c r="AH9023" s="367"/>
    </row>
    <row r="9024" spans="32:34" s="368" customFormat="1" ht="13.9" customHeight="1">
      <c r="AF9024" s="367"/>
      <c r="AH9024" s="367"/>
    </row>
    <row r="9025" spans="32:34" s="368" customFormat="1" ht="13.9" customHeight="1">
      <c r="AF9025" s="367"/>
      <c r="AH9025" s="367"/>
    </row>
    <row r="9026" spans="32:34" s="368" customFormat="1" ht="13.9" customHeight="1">
      <c r="AF9026" s="367"/>
      <c r="AH9026" s="367"/>
    </row>
    <row r="9027" spans="32:34" s="368" customFormat="1" ht="13.9" customHeight="1">
      <c r="AF9027" s="367"/>
      <c r="AH9027" s="367"/>
    </row>
    <row r="9028" spans="32:34" s="368" customFormat="1" ht="13.9" customHeight="1">
      <c r="AF9028" s="367"/>
      <c r="AH9028" s="367"/>
    </row>
    <row r="9029" spans="32:34" s="368" customFormat="1" ht="13.9" customHeight="1">
      <c r="AF9029" s="367"/>
      <c r="AH9029" s="367"/>
    </row>
    <row r="9030" spans="32:34" s="368" customFormat="1" ht="13.9" customHeight="1">
      <c r="AF9030" s="367"/>
      <c r="AH9030" s="367"/>
    </row>
    <row r="9031" spans="32:34" s="368" customFormat="1" ht="13.9" customHeight="1">
      <c r="AF9031" s="367"/>
      <c r="AH9031" s="367"/>
    </row>
    <row r="9032" spans="32:34" s="368" customFormat="1" ht="13.9" customHeight="1">
      <c r="AF9032" s="367"/>
      <c r="AH9032" s="367"/>
    </row>
    <row r="9033" spans="32:34" s="368" customFormat="1" ht="13.9" customHeight="1">
      <c r="AF9033" s="367"/>
      <c r="AH9033" s="367"/>
    </row>
    <row r="9034" spans="32:34" s="368" customFormat="1" ht="13.9" customHeight="1">
      <c r="AF9034" s="367"/>
      <c r="AH9034" s="367"/>
    </row>
    <row r="9035" spans="32:34" s="368" customFormat="1" ht="13.9" customHeight="1">
      <c r="AF9035" s="367"/>
      <c r="AH9035" s="367"/>
    </row>
    <row r="9036" spans="32:34" s="368" customFormat="1" ht="13.9" customHeight="1">
      <c r="AF9036" s="367"/>
      <c r="AH9036" s="367"/>
    </row>
    <row r="9037" spans="32:34" s="368" customFormat="1" ht="13.9" customHeight="1">
      <c r="AF9037" s="367"/>
      <c r="AH9037" s="367"/>
    </row>
    <row r="9038" spans="32:34" s="368" customFormat="1" ht="13.9" customHeight="1">
      <c r="AF9038" s="367"/>
      <c r="AH9038" s="367"/>
    </row>
    <row r="9039" spans="32:34" s="368" customFormat="1" ht="13.9" customHeight="1">
      <c r="AF9039" s="367"/>
      <c r="AH9039" s="367"/>
    </row>
    <row r="9040" spans="32:34" s="368" customFormat="1" ht="13.9" customHeight="1">
      <c r="AF9040" s="367"/>
      <c r="AH9040" s="367"/>
    </row>
    <row r="9041" spans="32:34" s="368" customFormat="1" ht="13.9" customHeight="1">
      <c r="AF9041" s="367"/>
      <c r="AH9041" s="367"/>
    </row>
    <row r="9042" spans="32:34" s="368" customFormat="1" ht="13.9" customHeight="1">
      <c r="AF9042" s="367"/>
      <c r="AH9042" s="367"/>
    </row>
    <row r="9043" spans="32:34" s="368" customFormat="1" ht="13.9" customHeight="1">
      <c r="AF9043" s="367"/>
      <c r="AH9043" s="367"/>
    </row>
    <row r="9044" spans="32:34" s="368" customFormat="1" ht="13.9" customHeight="1">
      <c r="AF9044" s="367"/>
      <c r="AH9044" s="367"/>
    </row>
    <row r="9045" spans="32:34" s="368" customFormat="1" ht="13.9" customHeight="1">
      <c r="AF9045" s="367"/>
      <c r="AH9045" s="367"/>
    </row>
    <row r="9046" spans="32:34" s="368" customFormat="1" ht="13.9" customHeight="1">
      <c r="AF9046" s="367"/>
      <c r="AH9046" s="367"/>
    </row>
    <row r="9047" spans="32:34" s="368" customFormat="1" ht="13.9" customHeight="1">
      <c r="AF9047" s="367"/>
      <c r="AH9047" s="367"/>
    </row>
    <row r="9048" spans="32:34" s="368" customFormat="1" ht="13.9" customHeight="1">
      <c r="AF9048" s="367"/>
      <c r="AH9048" s="367"/>
    </row>
    <row r="9049" spans="32:34" s="368" customFormat="1" ht="13.9" customHeight="1">
      <c r="AF9049" s="367"/>
      <c r="AH9049" s="367"/>
    </row>
    <row r="9050" spans="32:34" s="368" customFormat="1" ht="13.9" customHeight="1">
      <c r="AF9050" s="367"/>
      <c r="AH9050" s="367"/>
    </row>
    <row r="9051" spans="32:34" s="368" customFormat="1" ht="13.9" customHeight="1">
      <c r="AF9051" s="367"/>
      <c r="AH9051" s="367"/>
    </row>
    <row r="9052" spans="32:34" s="368" customFormat="1" ht="13.9" customHeight="1">
      <c r="AF9052" s="367"/>
      <c r="AH9052" s="367"/>
    </row>
    <row r="9053" spans="32:34" s="368" customFormat="1" ht="13.9" customHeight="1">
      <c r="AF9053" s="367"/>
      <c r="AH9053" s="367"/>
    </row>
    <row r="9054" spans="32:34" s="368" customFormat="1" ht="13.9" customHeight="1">
      <c r="AF9054" s="367"/>
      <c r="AH9054" s="367"/>
    </row>
    <row r="9055" spans="32:34" s="368" customFormat="1" ht="13.9" customHeight="1">
      <c r="AF9055" s="367"/>
      <c r="AH9055" s="367"/>
    </row>
    <row r="9056" spans="32:34" s="368" customFormat="1" ht="13.9" customHeight="1">
      <c r="AF9056" s="367"/>
      <c r="AH9056" s="367"/>
    </row>
    <row r="9057" spans="32:34" s="368" customFormat="1" ht="13.9" customHeight="1">
      <c r="AF9057" s="367"/>
      <c r="AH9057" s="367"/>
    </row>
    <row r="9058" spans="32:34" s="368" customFormat="1" ht="13.9" customHeight="1">
      <c r="AF9058" s="367"/>
      <c r="AH9058" s="367"/>
    </row>
    <row r="9059" spans="32:34" s="368" customFormat="1" ht="13.9" customHeight="1">
      <c r="AF9059" s="367"/>
      <c r="AH9059" s="367"/>
    </row>
    <row r="9060" spans="32:34" s="368" customFormat="1" ht="13.9" customHeight="1">
      <c r="AF9060" s="367"/>
      <c r="AH9060" s="367"/>
    </row>
    <row r="9061" spans="32:34" s="368" customFormat="1" ht="13.9" customHeight="1">
      <c r="AF9061" s="367"/>
      <c r="AH9061" s="367"/>
    </row>
    <row r="9062" spans="32:34" s="368" customFormat="1" ht="13.9" customHeight="1">
      <c r="AF9062" s="367"/>
      <c r="AH9062" s="367"/>
    </row>
    <row r="9063" spans="32:34" s="368" customFormat="1" ht="13.9" customHeight="1">
      <c r="AF9063" s="367"/>
      <c r="AH9063" s="367"/>
    </row>
    <row r="9064" spans="32:34" s="368" customFormat="1" ht="13.9" customHeight="1">
      <c r="AF9064" s="367"/>
      <c r="AH9064" s="367"/>
    </row>
    <row r="9065" spans="32:34" s="368" customFormat="1" ht="13.9" customHeight="1">
      <c r="AF9065" s="367"/>
      <c r="AH9065" s="367"/>
    </row>
    <row r="9066" spans="32:34" s="368" customFormat="1" ht="13.9" customHeight="1">
      <c r="AF9066" s="367"/>
      <c r="AH9066" s="367"/>
    </row>
    <row r="9067" spans="32:34" s="368" customFormat="1" ht="13.9" customHeight="1">
      <c r="AF9067" s="367"/>
      <c r="AH9067" s="367"/>
    </row>
    <row r="9068" spans="32:34" s="368" customFormat="1" ht="13.9" customHeight="1">
      <c r="AF9068" s="367"/>
      <c r="AH9068" s="367"/>
    </row>
    <row r="9069" spans="32:34" s="368" customFormat="1" ht="13.9" customHeight="1">
      <c r="AF9069" s="367"/>
      <c r="AH9069" s="367"/>
    </row>
    <row r="9070" spans="32:34" s="368" customFormat="1" ht="13.9" customHeight="1">
      <c r="AF9070" s="367"/>
      <c r="AH9070" s="367"/>
    </row>
    <row r="9071" spans="32:34" s="368" customFormat="1" ht="13.9" customHeight="1">
      <c r="AF9071" s="367"/>
      <c r="AH9071" s="367"/>
    </row>
    <row r="9072" spans="32:34" s="368" customFormat="1" ht="13.9" customHeight="1">
      <c r="AF9072" s="367"/>
      <c r="AH9072" s="367"/>
    </row>
    <row r="9073" spans="32:34" s="368" customFormat="1" ht="13.9" customHeight="1">
      <c r="AF9073" s="367"/>
      <c r="AH9073" s="367"/>
    </row>
    <row r="9074" spans="32:34" s="368" customFormat="1" ht="13.9" customHeight="1">
      <c r="AF9074" s="367"/>
      <c r="AH9074" s="367"/>
    </row>
    <row r="9075" spans="32:34" s="368" customFormat="1" ht="13.9" customHeight="1">
      <c r="AF9075" s="367"/>
      <c r="AH9075" s="367"/>
    </row>
    <row r="9076" spans="32:34" s="368" customFormat="1" ht="13.9" customHeight="1">
      <c r="AF9076" s="367"/>
      <c r="AH9076" s="367"/>
    </row>
    <row r="9077" spans="32:34" s="368" customFormat="1" ht="13.9" customHeight="1">
      <c r="AF9077" s="367"/>
      <c r="AH9077" s="367"/>
    </row>
    <row r="9078" spans="32:34" s="368" customFormat="1" ht="13.9" customHeight="1">
      <c r="AF9078" s="367"/>
      <c r="AH9078" s="367"/>
    </row>
    <row r="9079" spans="32:34" s="368" customFormat="1" ht="13.9" customHeight="1">
      <c r="AF9079" s="367"/>
      <c r="AH9079" s="367"/>
    </row>
    <row r="9080" spans="32:34" s="368" customFormat="1" ht="13.9" customHeight="1">
      <c r="AF9080" s="367"/>
      <c r="AH9080" s="367"/>
    </row>
    <row r="9081" spans="32:34" s="368" customFormat="1" ht="13.9" customHeight="1">
      <c r="AF9081" s="367"/>
      <c r="AH9081" s="367"/>
    </row>
    <row r="9082" spans="32:34" s="368" customFormat="1" ht="13.9" customHeight="1">
      <c r="AF9082" s="367"/>
      <c r="AH9082" s="367"/>
    </row>
    <row r="9083" spans="32:34" s="368" customFormat="1" ht="13.9" customHeight="1">
      <c r="AF9083" s="367"/>
      <c r="AH9083" s="367"/>
    </row>
    <row r="9084" spans="32:34" s="368" customFormat="1" ht="13.9" customHeight="1">
      <c r="AF9084" s="367"/>
      <c r="AH9084" s="367"/>
    </row>
    <row r="9085" spans="32:34" s="368" customFormat="1" ht="13.9" customHeight="1">
      <c r="AF9085" s="367"/>
      <c r="AH9085" s="367"/>
    </row>
    <row r="9086" spans="32:34" s="368" customFormat="1" ht="13.9" customHeight="1">
      <c r="AF9086" s="367"/>
      <c r="AH9086" s="367"/>
    </row>
    <row r="9087" spans="32:34" s="368" customFormat="1" ht="13.9" customHeight="1">
      <c r="AF9087" s="367"/>
      <c r="AH9087" s="367"/>
    </row>
    <row r="9088" spans="32:34" s="368" customFormat="1" ht="13.9" customHeight="1">
      <c r="AF9088" s="367"/>
      <c r="AH9088" s="367"/>
    </row>
    <row r="9089" spans="32:34" s="368" customFormat="1" ht="13.9" customHeight="1">
      <c r="AF9089" s="367"/>
      <c r="AH9089" s="367"/>
    </row>
    <row r="9090" spans="32:34" s="368" customFormat="1" ht="13.9" customHeight="1">
      <c r="AF9090" s="367"/>
      <c r="AH9090" s="367"/>
    </row>
    <row r="9091" spans="32:34" s="368" customFormat="1" ht="13.9" customHeight="1">
      <c r="AF9091" s="367"/>
      <c r="AH9091" s="367"/>
    </row>
    <row r="9092" spans="32:34" s="368" customFormat="1" ht="13.9" customHeight="1">
      <c r="AF9092" s="367"/>
      <c r="AH9092" s="367"/>
    </row>
    <row r="9093" spans="32:34" s="368" customFormat="1" ht="13.9" customHeight="1">
      <c r="AF9093" s="367"/>
      <c r="AH9093" s="367"/>
    </row>
    <row r="9094" spans="32:34" s="368" customFormat="1" ht="13.9" customHeight="1">
      <c r="AF9094" s="367"/>
      <c r="AH9094" s="367"/>
    </row>
    <row r="9095" spans="32:34" s="368" customFormat="1" ht="13.9" customHeight="1">
      <c r="AF9095" s="367"/>
      <c r="AH9095" s="367"/>
    </row>
    <row r="9096" spans="32:34" s="368" customFormat="1" ht="13.9" customHeight="1">
      <c r="AF9096" s="367"/>
      <c r="AH9096" s="367"/>
    </row>
    <row r="9097" spans="32:34" s="368" customFormat="1" ht="13.9" customHeight="1">
      <c r="AF9097" s="367"/>
      <c r="AH9097" s="367"/>
    </row>
    <row r="9098" spans="32:34" s="368" customFormat="1" ht="13.9" customHeight="1">
      <c r="AF9098" s="367"/>
      <c r="AH9098" s="367"/>
    </row>
    <row r="9099" spans="32:34" s="368" customFormat="1" ht="13.9" customHeight="1">
      <c r="AF9099" s="367"/>
      <c r="AH9099" s="367"/>
    </row>
    <row r="9100" spans="32:34" s="368" customFormat="1" ht="13.9" customHeight="1">
      <c r="AF9100" s="367"/>
      <c r="AH9100" s="367"/>
    </row>
    <row r="9101" spans="32:34" s="368" customFormat="1" ht="13.9" customHeight="1">
      <c r="AF9101" s="367"/>
      <c r="AH9101" s="367"/>
    </row>
    <row r="9102" spans="32:34" s="368" customFormat="1" ht="13.9" customHeight="1">
      <c r="AF9102" s="367"/>
      <c r="AH9102" s="367"/>
    </row>
    <row r="9103" spans="32:34" s="368" customFormat="1" ht="13.9" customHeight="1">
      <c r="AF9103" s="367"/>
      <c r="AH9103" s="367"/>
    </row>
    <row r="9104" spans="32:34" s="368" customFormat="1" ht="13.9" customHeight="1">
      <c r="AF9104" s="367"/>
      <c r="AH9104" s="367"/>
    </row>
    <row r="9105" spans="32:34" s="368" customFormat="1" ht="13.9" customHeight="1">
      <c r="AF9105" s="367"/>
      <c r="AH9105" s="367"/>
    </row>
    <row r="9106" spans="32:34" s="368" customFormat="1" ht="13.9" customHeight="1">
      <c r="AF9106" s="367"/>
      <c r="AH9106" s="367"/>
    </row>
    <row r="9107" spans="32:34" s="368" customFormat="1" ht="13.9" customHeight="1">
      <c r="AF9107" s="367"/>
      <c r="AH9107" s="367"/>
    </row>
    <row r="9108" spans="32:34" s="368" customFormat="1" ht="13.9" customHeight="1">
      <c r="AF9108" s="367"/>
      <c r="AH9108" s="367"/>
    </row>
    <row r="9109" spans="32:34" s="368" customFormat="1" ht="13.9" customHeight="1">
      <c r="AF9109" s="367"/>
      <c r="AH9109" s="367"/>
    </row>
    <row r="9110" spans="32:34" s="368" customFormat="1" ht="13.9" customHeight="1">
      <c r="AF9110" s="367"/>
      <c r="AH9110" s="367"/>
    </row>
    <row r="9111" spans="32:34" s="368" customFormat="1" ht="13.9" customHeight="1">
      <c r="AF9111" s="367"/>
      <c r="AH9111" s="367"/>
    </row>
    <row r="9112" spans="32:34" s="368" customFormat="1" ht="13.9" customHeight="1">
      <c r="AF9112" s="367"/>
      <c r="AH9112" s="367"/>
    </row>
    <row r="9113" spans="32:34" s="368" customFormat="1" ht="13.9" customHeight="1">
      <c r="AF9113" s="367"/>
      <c r="AH9113" s="367"/>
    </row>
    <row r="9114" spans="32:34" s="368" customFormat="1" ht="13.9" customHeight="1">
      <c r="AF9114" s="367"/>
      <c r="AH9114" s="367"/>
    </row>
    <row r="9115" spans="32:34" s="368" customFormat="1" ht="13.9" customHeight="1">
      <c r="AF9115" s="367"/>
      <c r="AH9115" s="367"/>
    </row>
    <row r="9116" spans="32:34" s="368" customFormat="1" ht="13.9" customHeight="1">
      <c r="AF9116" s="367"/>
      <c r="AH9116" s="367"/>
    </row>
    <row r="9117" spans="32:34" s="368" customFormat="1" ht="13.9" customHeight="1">
      <c r="AF9117" s="367"/>
      <c r="AH9117" s="367"/>
    </row>
    <row r="9118" spans="32:34" s="368" customFormat="1" ht="13.9" customHeight="1">
      <c r="AF9118" s="367"/>
      <c r="AH9118" s="367"/>
    </row>
    <row r="9119" spans="32:34" s="368" customFormat="1" ht="13.9" customHeight="1">
      <c r="AF9119" s="367"/>
      <c r="AH9119" s="367"/>
    </row>
    <row r="9120" spans="32:34" s="368" customFormat="1" ht="13.9" customHeight="1">
      <c r="AF9120" s="367"/>
      <c r="AH9120" s="367"/>
    </row>
    <row r="9121" spans="32:34" s="368" customFormat="1" ht="13.9" customHeight="1">
      <c r="AF9121" s="367"/>
      <c r="AH9121" s="367"/>
    </row>
    <row r="9122" spans="32:34" s="368" customFormat="1" ht="13.9" customHeight="1">
      <c r="AF9122" s="367"/>
      <c r="AH9122" s="367"/>
    </row>
    <row r="9123" spans="32:34" s="368" customFormat="1" ht="13.9" customHeight="1">
      <c r="AF9123" s="367"/>
      <c r="AH9123" s="367"/>
    </row>
    <row r="9124" spans="32:34" s="368" customFormat="1" ht="13.9" customHeight="1">
      <c r="AF9124" s="367"/>
      <c r="AH9124" s="367"/>
    </row>
    <row r="9125" spans="32:34" s="368" customFormat="1" ht="13.9" customHeight="1">
      <c r="AF9125" s="367"/>
      <c r="AH9125" s="367"/>
    </row>
    <row r="9126" spans="32:34" s="368" customFormat="1" ht="13.9" customHeight="1">
      <c r="AF9126" s="367"/>
      <c r="AH9126" s="367"/>
    </row>
    <row r="9127" spans="32:34" s="368" customFormat="1" ht="13.9" customHeight="1">
      <c r="AF9127" s="367"/>
      <c r="AH9127" s="367"/>
    </row>
    <row r="9128" spans="32:34" s="368" customFormat="1" ht="13.9" customHeight="1">
      <c r="AF9128" s="367"/>
      <c r="AH9128" s="367"/>
    </row>
    <row r="9129" spans="32:34" s="368" customFormat="1" ht="13.9" customHeight="1">
      <c r="AF9129" s="367"/>
      <c r="AH9129" s="367"/>
    </row>
    <row r="9130" spans="32:34" s="368" customFormat="1" ht="13.9" customHeight="1">
      <c r="AF9130" s="367"/>
      <c r="AH9130" s="367"/>
    </row>
    <row r="9131" spans="32:34" s="368" customFormat="1" ht="13.9" customHeight="1">
      <c r="AF9131" s="367"/>
      <c r="AH9131" s="367"/>
    </row>
    <row r="9132" spans="32:34" s="368" customFormat="1" ht="13.9" customHeight="1">
      <c r="AF9132" s="367"/>
      <c r="AH9132" s="367"/>
    </row>
    <row r="9133" spans="32:34" s="368" customFormat="1" ht="13.9" customHeight="1">
      <c r="AF9133" s="367"/>
      <c r="AH9133" s="367"/>
    </row>
    <row r="9134" spans="32:34" s="368" customFormat="1" ht="13.9" customHeight="1">
      <c r="AF9134" s="367"/>
      <c r="AH9134" s="367"/>
    </row>
    <row r="9135" spans="32:34" s="368" customFormat="1" ht="13.9" customHeight="1">
      <c r="AF9135" s="367"/>
      <c r="AH9135" s="367"/>
    </row>
    <row r="9136" spans="32:34" s="368" customFormat="1" ht="13.9" customHeight="1">
      <c r="AF9136" s="367"/>
      <c r="AH9136" s="367"/>
    </row>
    <row r="9137" spans="32:34" s="368" customFormat="1" ht="13.9" customHeight="1">
      <c r="AF9137" s="367"/>
      <c r="AH9137" s="367"/>
    </row>
    <row r="9138" spans="32:34" s="368" customFormat="1" ht="13.9" customHeight="1">
      <c r="AF9138" s="367"/>
      <c r="AH9138" s="367"/>
    </row>
    <row r="9139" spans="32:34" s="368" customFormat="1" ht="13.9" customHeight="1">
      <c r="AF9139" s="367"/>
      <c r="AH9139" s="367"/>
    </row>
    <row r="9140" spans="32:34" s="368" customFormat="1" ht="13.9" customHeight="1">
      <c r="AF9140" s="367"/>
      <c r="AH9140" s="367"/>
    </row>
    <row r="9141" spans="32:34" s="368" customFormat="1" ht="13.9" customHeight="1">
      <c r="AF9141" s="367"/>
      <c r="AH9141" s="367"/>
    </row>
    <row r="9142" spans="32:34" s="368" customFormat="1" ht="13.9" customHeight="1">
      <c r="AF9142" s="367"/>
      <c r="AH9142" s="367"/>
    </row>
    <row r="9143" spans="32:34" s="368" customFormat="1" ht="13.9" customHeight="1">
      <c r="AF9143" s="367"/>
      <c r="AH9143" s="367"/>
    </row>
    <row r="9144" spans="32:34" s="368" customFormat="1" ht="13.9" customHeight="1">
      <c r="AF9144" s="367"/>
      <c r="AH9144" s="367"/>
    </row>
    <row r="9145" spans="32:34" s="368" customFormat="1" ht="13.9" customHeight="1">
      <c r="AF9145" s="367"/>
      <c r="AH9145" s="367"/>
    </row>
    <row r="9146" spans="32:34" s="368" customFormat="1" ht="13.9" customHeight="1">
      <c r="AF9146" s="367"/>
      <c r="AH9146" s="367"/>
    </row>
    <row r="9147" spans="32:34" s="368" customFormat="1" ht="13.9" customHeight="1">
      <c r="AF9147" s="367"/>
      <c r="AH9147" s="367"/>
    </row>
    <row r="9148" spans="32:34" s="368" customFormat="1" ht="13.9" customHeight="1">
      <c r="AF9148" s="367"/>
      <c r="AH9148" s="367"/>
    </row>
    <row r="9149" spans="32:34" s="368" customFormat="1" ht="13.9" customHeight="1">
      <c r="AF9149" s="367"/>
      <c r="AH9149" s="367"/>
    </row>
    <row r="9150" spans="32:34" s="368" customFormat="1" ht="13.9" customHeight="1">
      <c r="AF9150" s="367"/>
      <c r="AH9150" s="367"/>
    </row>
    <row r="9151" spans="32:34" s="368" customFormat="1" ht="13.9" customHeight="1">
      <c r="AF9151" s="367"/>
      <c r="AH9151" s="367"/>
    </row>
    <row r="9152" spans="32:34" s="368" customFormat="1" ht="13.9" customHeight="1">
      <c r="AF9152" s="367"/>
      <c r="AH9152" s="367"/>
    </row>
    <row r="9153" spans="32:34" s="368" customFormat="1" ht="13.9" customHeight="1">
      <c r="AF9153" s="367"/>
      <c r="AH9153" s="367"/>
    </row>
    <row r="9154" spans="32:34" s="368" customFormat="1" ht="13.9" customHeight="1">
      <c r="AF9154" s="367"/>
      <c r="AH9154" s="367"/>
    </row>
    <row r="9155" spans="32:34" s="368" customFormat="1" ht="13.9" customHeight="1">
      <c r="AF9155" s="367"/>
      <c r="AH9155" s="367"/>
    </row>
    <row r="9156" spans="32:34" s="368" customFormat="1" ht="13.9" customHeight="1">
      <c r="AF9156" s="367"/>
      <c r="AH9156" s="367"/>
    </row>
    <row r="9157" spans="32:34" s="368" customFormat="1" ht="13.9" customHeight="1">
      <c r="AF9157" s="367"/>
      <c r="AH9157" s="367"/>
    </row>
    <row r="9158" spans="32:34" s="368" customFormat="1" ht="13.9" customHeight="1">
      <c r="AF9158" s="367"/>
      <c r="AH9158" s="367"/>
    </row>
    <row r="9159" spans="32:34" s="368" customFormat="1" ht="13.9" customHeight="1">
      <c r="AF9159" s="367"/>
      <c r="AH9159" s="367"/>
    </row>
    <row r="9160" spans="32:34" s="368" customFormat="1" ht="13.9" customHeight="1">
      <c r="AF9160" s="367"/>
      <c r="AH9160" s="367"/>
    </row>
    <row r="9161" spans="32:34" s="368" customFormat="1" ht="13.9" customHeight="1">
      <c r="AF9161" s="367"/>
      <c r="AH9161" s="367"/>
    </row>
    <row r="9162" spans="32:34" s="368" customFormat="1" ht="13.9" customHeight="1">
      <c r="AF9162" s="367"/>
      <c r="AH9162" s="367"/>
    </row>
    <row r="9163" spans="32:34" s="368" customFormat="1" ht="13.9" customHeight="1">
      <c r="AF9163" s="367"/>
      <c r="AH9163" s="367"/>
    </row>
    <row r="9164" spans="32:34" s="368" customFormat="1" ht="13.9" customHeight="1">
      <c r="AF9164" s="367"/>
      <c r="AH9164" s="367"/>
    </row>
    <row r="9165" spans="32:34" s="368" customFormat="1" ht="13.9" customHeight="1">
      <c r="AF9165" s="367"/>
      <c r="AH9165" s="367"/>
    </row>
    <row r="9166" spans="32:34" s="368" customFormat="1" ht="13.9" customHeight="1">
      <c r="AF9166" s="367"/>
      <c r="AH9166" s="367"/>
    </row>
    <row r="9167" spans="32:34" s="368" customFormat="1" ht="13.9" customHeight="1">
      <c r="AF9167" s="367"/>
      <c r="AH9167" s="367"/>
    </row>
    <row r="9168" spans="32:34" s="368" customFormat="1" ht="13.9" customHeight="1">
      <c r="AF9168" s="367"/>
      <c r="AH9168" s="367"/>
    </row>
    <row r="9169" spans="32:34" s="368" customFormat="1" ht="13.9" customHeight="1">
      <c r="AF9169" s="367"/>
      <c r="AH9169" s="367"/>
    </row>
    <row r="9170" spans="32:34" s="368" customFormat="1" ht="13.9" customHeight="1">
      <c r="AF9170" s="367"/>
      <c r="AH9170" s="367"/>
    </row>
    <row r="9171" spans="32:34" s="368" customFormat="1" ht="13.9" customHeight="1">
      <c r="AF9171" s="367"/>
      <c r="AH9171" s="367"/>
    </row>
    <row r="9172" spans="32:34" s="368" customFormat="1" ht="13.9" customHeight="1">
      <c r="AF9172" s="367"/>
      <c r="AH9172" s="367"/>
    </row>
    <row r="9173" spans="32:34" s="368" customFormat="1" ht="13.9" customHeight="1">
      <c r="AF9173" s="367"/>
      <c r="AH9173" s="367"/>
    </row>
    <row r="9174" spans="32:34" s="368" customFormat="1" ht="13.9" customHeight="1">
      <c r="AF9174" s="367"/>
      <c r="AH9174" s="367"/>
    </row>
    <row r="9175" spans="32:34" s="368" customFormat="1" ht="13.9" customHeight="1">
      <c r="AF9175" s="367"/>
      <c r="AH9175" s="367"/>
    </row>
    <row r="9176" spans="32:34" s="368" customFormat="1" ht="13.9" customHeight="1">
      <c r="AF9176" s="367"/>
      <c r="AH9176" s="367"/>
    </row>
    <row r="9177" spans="32:34" s="368" customFormat="1" ht="13.9" customHeight="1">
      <c r="AF9177" s="367"/>
      <c r="AH9177" s="367"/>
    </row>
    <row r="9178" spans="32:34" s="368" customFormat="1" ht="13.9" customHeight="1">
      <c r="AF9178" s="367"/>
      <c r="AH9178" s="367"/>
    </row>
    <row r="9179" spans="32:34" s="368" customFormat="1" ht="13.9" customHeight="1">
      <c r="AF9179" s="367"/>
      <c r="AH9179" s="367"/>
    </row>
    <row r="9180" spans="32:34" s="368" customFormat="1" ht="13.9" customHeight="1">
      <c r="AF9180" s="367"/>
      <c r="AH9180" s="367"/>
    </row>
    <row r="9181" spans="32:34" s="368" customFormat="1" ht="13.9" customHeight="1">
      <c r="AF9181" s="367"/>
      <c r="AH9181" s="367"/>
    </row>
    <row r="9182" spans="32:34" s="368" customFormat="1" ht="13.9" customHeight="1">
      <c r="AF9182" s="367"/>
      <c r="AH9182" s="367"/>
    </row>
    <row r="9183" spans="32:34" s="368" customFormat="1" ht="13.9" customHeight="1">
      <c r="AF9183" s="367"/>
      <c r="AH9183" s="367"/>
    </row>
    <row r="9184" spans="32:34" s="368" customFormat="1" ht="13.9" customHeight="1">
      <c r="AF9184" s="367"/>
      <c r="AH9184" s="367"/>
    </row>
    <row r="9185" spans="32:34" s="368" customFormat="1" ht="13.9" customHeight="1">
      <c r="AF9185" s="367"/>
      <c r="AH9185" s="367"/>
    </row>
    <row r="9186" spans="32:34" s="368" customFormat="1" ht="13.9" customHeight="1">
      <c r="AF9186" s="367"/>
      <c r="AH9186" s="367"/>
    </row>
    <row r="9187" spans="32:34" s="368" customFormat="1" ht="13.9" customHeight="1">
      <c r="AF9187" s="367"/>
      <c r="AH9187" s="367"/>
    </row>
    <row r="9188" spans="32:34" s="368" customFormat="1" ht="13.9" customHeight="1">
      <c r="AF9188" s="367"/>
      <c r="AH9188" s="367"/>
    </row>
    <row r="9189" spans="32:34" s="368" customFormat="1" ht="13.9" customHeight="1">
      <c r="AF9189" s="367"/>
      <c r="AH9189" s="367"/>
    </row>
    <row r="9190" spans="32:34" s="368" customFormat="1" ht="13.9" customHeight="1">
      <c r="AF9190" s="367"/>
      <c r="AH9190" s="367"/>
    </row>
    <row r="9191" spans="32:34" s="368" customFormat="1" ht="13.9" customHeight="1">
      <c r="AF9191" s="367"/>
      <c r="AH9191" s="367"/>
    </row>
    <row r="9192" spans="32:34" s="368" customFormat="1" ht="13.9" customHeight="1">
      <c r="AF9192" s="367"/>
      <c r="AH9192" s="367"/>
    </row>
    <row r="9193" spans="32:34" s="368" customFormat="1" ht="13.9" customHeight="1">
      <c r="AF9193" s="367"/>
      <c r="AH9193" s="367"/>
    </row>
    <row r="9194" spans="32:34" s="368" customFormat="1" ht="13.9" customHeight="1">
      <c r="AF9194" s="367"/>
      <c r="AH9194" s="367"/>
    </row>
    <row r="9195" spans="32:34" s="368" customFormat="1" ht="13.9" customHeight="1">
      <c r="AF9195" s="367"/>
      <c r="AH9195" s="367"/>
    </row>
    <row r="9196" spans="32:34" s="368" customFormat="1" ht="13.9" customHeight="1">
      <c r="AF9196" s="367"/>
      <c r="AH9196" s="367"/>
    </row>
    <row r="9197" spans="32:34" s="368" customFormat="1" ht="13.9" customHeight="1">
      <c r="AF9197" s="367"/>
      <c r="AH9197" s="367"/>
    </row>
    <row r="9198" spans="32:34" s="368" customFormat="1" ht="13.9" customHeight="1">
      <c r="AF9198" s="367"/>
      <c r="AH9198" s="367"/>
    </row>
    <row r="9199" spans="32:34" s="368" customFormat="1" ht="13.9" customHeight="1">
      <c r="AF9199" s="367"/>
      <c r="AH9199" s="367"/>
    </row>
    <row r="9200" spans="32:34" s="368" customFormat="1" ht="13.9" customHeight="1">
      <c r="AF9200" s="367"/>
      <c r="AH9200" s="367"/>
    </row>
    <row r="9201" spans="32:34" s="368" customFormat="1" ht="13.9" customHeight="1">
      <c r="AF9201" s="367"/>
      <c r="AH9201" s="367"/>
    </row>
    <row r="9202" spans="32:34" s="368" customFormat="1" ht="13.9" customHeight="1">
      <c r="AF9202" s="367"/>
      <c r="AH9202" s="367"/>
    </row>
    <row r="9203" spans="32:34" s="368" customFormat="1" ht="13.9" customHeight="1">
      <c r="AF9203" s="367"/>
      <c r="AH9203" s="367"/>
    </row>
    <row r="9204" spans="32:34" s="368" customFormat="1" ht="13.9" customHeight="1">
      <c r="AF9204" s="367"/>
      <c r="AH9204" s="367"/>
    </row>
    <row r="9205" spans="32:34" s="368" customFormat="1" ht="13.9" customHeight="1">
      <c r="AF9205" s="367"/>
      <c r="AH9205" s="367"/>
    </row>
    <row r="9206" spans="32:34" s="368" customFormat="1" ht="13.9" customHeight="1">
      <c r="AF9206" s="367"/>
      <c r="AH9206" s="367"/>
    </row>
    <row r="9207" spans="32:34" s="368" customFormat="1" ht="13.9" customHeight="1">
      <c r="AF9207" s="367"/>
      <c r="AH9207" s="367"/>
    </row>
    <row r="9208" spans="32:34" s="368" customFormat="1" ht="13.9" customHeight="1">
      <c r="AF9208" s="367"/>
      <c r="AH9208" s="367"/>
    </row>
    <row r="9209" spans="32:34" s="368" customFormat="1" ht="13.9" customHeight="1">
      <c r="AF9209" s="367"/>
      <c r="AH9209" s="367"/>
    </row>
    <row r="9210" spans="32:34" s="368" customFormat="1" ht="13.9" customHeight="1">
      <c r="AF9210" s="367"/>
      <c r="AH9210" s="367"/>
    </row>
    <row r="9211" spans="32:34" s="368" customFormat="1" ht="13.9" customHeight="1">
      <c r="AF9211" s="367"/>
      <c r="AH9211" s="367"/>
    </row>
    <row r="9212" spans="32:34" s="368" customFormat="1" ht="13.9" customHeight="1">
      <c r="AF9212" s="367"/>
      <c r="AH9212" s="367"/>
    </row>
    <row r="9213" spans="32:34" s="368" customFormat="1" ht="13.9" customHeight="1">
      <c r="AF9213" s="367"/>
      <c r="AH9213" s="367"/>
    </row>
    <row r="9214" spans="32:34" s="368" customFormat="1" ht="13.9" customHeight="1">
      <c r="AF9214" s="367"/>
      <c r="AH9214" s="367"/>
    </row>
    <row r="9215" spans="32:34" s="368" customFormat="1" ht="13.9" customHeight="1">
      <c r="AF9215" s="367"/>
      <c r="AH9215" s="367"/>
    </row>
    <row r="9216" spans="32:34" s="368" customFormat="1" ht="13.9" customHeight="1">
      <c r="AF9216" s="367"/>
      <c r="AH9216" s="367"/>
    </row>
    <row r="9217" spans="32:34" s="368" customFormat="1" ht="13.9" customHeight="1">
      <c r="AF9217" s="367"/>
      <c r="AH9217" s="367"/>
    </row>
    <row r="9218" spans="32:34" s="368" customFormat="1" ht="13.9" customHeight="1">
      <c r="AF9218" s="367"/>
      <c r="AH9218" s="367"/>
    </row>
    <row r="9219" spans="32:34" s="368" customFormat="1" ht="13.9" customHeight="1">
      <c r="AF9219" s="367"/>
      <c r="AH9219" s="367"/>
    </row>
    <row r="9220" spans="32:34" s="368" customFormat="1" ht="13.9" customHeight="1">
      <c r="AF9220" s="367"/>
      <c r="AH9220" s="367"/>
    </row>
    <row r="9221" spans="32:34" s="368" customFormat="1" ht="13.9" customHeight="1">
      <c r="AF9221" s="367"/>
      <c r="AH9221" s="367"/>
    </row>
    <row r="9222" spans="32:34" s="368" customFormat="1" ht="13.9" customHeight="1">
      <c r="AF9222" s="367"/>
      <c r="AH9222" s="367"/>
    </row>
    <row r="9223" spans="32:34" s="368" customFormat="1" ht="13.9" customHeight="1">
      <c r="AF9223" s="367"/>
      <c r="AH9223" s="367"/>
    </row>
    <row r="9224" spans="32:34" s="368" customFormat="1" ht="13.9" customHeight="1">
      <c r="AF9224" s="367"/>
      <c r="AH9224" s="367"/>
    </row>
    <row r="9225" spans="32:34" s="368" customFormat="1" ht="13.9" customHeight="1">
      <c r="AF9225" s="367"/>
      <c r="AH9225" s="367"/>
    </row>
    <row r="9226" spans="32:34" s="368" customFormat="1" ht="13.9" customHeight="1">
      <c r="AF9226" s="367"/>
      <c r="AH9226" s="367"/>
    </row>
    <row r="9227" spans="32:34" s="368" customFormat="1" ht="13.9" customHeight="1">
      <c r="AF9227" s="367"/>
      <c r="AH9227" s="367"/>
    </row>
    <row r="9228" spans="32:34" s="368" customFormat="1" ht="13.9" customHeight="1">
      <c r="AF9228" s="367"/>
      <c r="AH9228" s="367"/>
    </row>
    <row r="9229" spans="32:34" s="368" customFormat="1" ht="13.9" customHeight="1">
      <c r="AF9229" s="367"/>
      <c r="AH9229" s="367"/>
    </row>
    <row r="9230" spans="32:34" s="368" customFormat="1" ht="13.9" customHeight="1">
      <c r="AF9230" s="367"/>
      <c r="AH9230" s="367"/>
    </row>
    <row r="9231" spans="32:34" s="368" customFormat="1" ht="13.9" customHeight="1">
      <c r="AF9231" s="367"/>
      <c r="AH9231" s="367"/>
    </row>
    <row r="9232" spans="32:34" s="368" customFormat="1" ht="13.9" customHeight="1">
      <c r="AF9232" s="367"/>
      <c r="AH9232" s="367"/>
    </row>
    <row r="9233" spans="32:34" s="368" customFormat="1" ht="13.9" customHeight="1">
      <c r="AF9233" s="367"/>
      <c r="AH9233" s="367"/>
    </row>
    <row r="9234" spans="32:34" s="368" customFormat="1" ht="13.9" customHeight="1">
      <c r="AF9234" s="367"/>
      <c r="AH9234" s="367"/>
    </row>
    <row r="9235" spans="32:34" s="368" customFormat="1" ht="13.9" customHeight="1">
      <c r="AF9235" s="367"/>
      <c r="AH9235" s="367"/>
    </row>
    <row r="9236" spans="32:34" s="368" customFormat="1" ht="13.9" customHeight="1">
      <c r="AF9236" s="367"/>
      <c r="AH9236" s="367"/>
    </row>
    <row r="9237" spans="32:34" s="368" customFormat="1" ht="13.9" customHeight="1">
      <c r="AF9237" s="367"/>
      <c r="AH9237" s="367"/>
    </row>
    <row r="9238" spans="32:34" s="368" customFormat="1" ht="13.9" customHeight="1">
      <c r="AF9238" s="367"/>
      <c r="AH9238" s="367"/>
    </row>
    <row r="9239" spans="32:34" s="368" customFormat="1" ht="13.9" customHeight="1">
      <c r="AF9239" s="367"/>
      <c r="AH9239" s="367"/>
    </row>
    <row r="9240" spans="32:34" s="368" customFormat="1" ht="13.9" customHeight="1">
      <c r="AF9240" s="367"/>
      <c r="AH9240" s="367"/>
    </row>
    <row r="9241" spans="32:34" s="368" customFormat="1" ht="13.9" customHeight="1">
      <c r="AF9241" s="367"/>
      <c r="AH9241" s="367"/>
    </row>
    <row r="9242" spans="32:34" s="368" customFormat="1" ht="13.9" customHeight="1">
      <c r="AF9242" s="367"/>
      <c r="AH9242" s="367"/>
    </row>
    <row r="9243" spans="32:34" s="368" customFormat="1" ht="13.9" customHeight="1">
      <c r="AF9243" s="367"/>
      <c r="AH9243" s="367"/>
    </row>
    <row r="9244" spans="32:34" s="368" customFormat="1" ht="13.9" customHeight="1">
      <c r="AF9244" s="367"/>
      <c r="AH9244" s="367"/>
    </row>
    <row r="9245" spans="32:34" s="368" customFormat="1" ht="13.9" customHeight="1">
      <c r="AF9245" s="367"/>
      <c r="AH9245" s="367"/>
    </row>
    <row r="9246" spans="32:34" s="368" customFormat="1" ht="13.9" customHeight="1">
      <c r="AF9246" s="367"/>
      <c r="AH9246" s="367"/>
    </row>
    <row r="9247" spans="32:34" s="368" customFormat="1" ht="13.9" customHeight="1">
      <c r="AF9247" s="367"/>
      <c r="AH9247" s="367"/>
    </row>
    <row r="9248" spans="32:34" s="368" customFormat="1" ht="13.9" customHeight="1">
      <c r="AF9248" s="367"/>
      <c r="AH9248" s="367"/>
    </row>
    <row r="9249" spans="32:34" s="368" customFormat="1" ht="13.9" customHeight="1">
      <c r="AF9249" s="367"/>
      <c r="AH9249" s="367"/>
    </row>
    <row r="9250" spans="32:34" s="368" customFormat="1" ht="13.9" customHeight="1">
      <c r="AF9250" s="367"/>
      <c r="AH9250" s="367"/>
    </row>
    <row r="9251" spans="32:34" s="368" customFormat="1" ht="13.9" customHeight="1">
      <c r="AF9251" s="367"/>
      <c r="AH9251" s="367"/>
    </row>
    <row r="9252" spans="32:34" s="368" customFormat="1" ht="13.9" customHeight="1">
      <c r="AF9252" s="367"/>
      <c r="AH9252" s="367"/>
    </row>
    <row r="9253" spans="32:34" s="368" customFormat="1" ht="13.9" customHeight="1">
      <c r="AF9253" s="367"/>
      <c r="AH9253" s="367"/>
    </row>
    <row r="9254" spans="32:34" s="368" customFormat="1" ht="13.9" customHeight="1">
      <c r="AF9254" s="367"/>
      <c r="AH9254" s="367"/>
    </row>
    <row r="9255" spans="32:34" s="368" customFormat="1" ht="13.9" customHeight="1">
      <c r="AF9255" s="367"/>
      <c r="AH9255" s="367"/>
    </row>
    <row r="9256" spans="32:34" s="368" customFormat="1" ht="13.9" customHeight="1">
      <c r="AF9256" s="367"/>
      <c r="AH9256" s="367"/>
    </row>
    <row r="9257" spans="32:34" s="368" customFormat="1" ht="13.9" customHeight="1">
      <c r="AF9257" s="367"/>
      <c r="AH9257" s="367"/>
    </row>
    <row r="9258" spans="32:34" s="368" customFormat="1" ht="13.9" customHeight="1">
      <c r="AF9258" s="367"/>
      <c r="AH9258" s="367"/>
    </row>
    <row r="9259" spans="32:34" s="368" customFormat="1" ht="13.9" customHeight="1">
      <c r="AF9259" s="367"/>
      <c r="AH9259" s="367"/>
    </row>
    <row r="9260" spans="32:34" s="368" customFormat="1" ht="13.9" customHeight="1">
      <c r="AF9260" s="367"/>
      <c r="AH9260" s="367"/>
    </row>
    <row r="9261" spans="32:34" s="368" customFormat="1" ht="13.9" customHeight="1">
      <c r="AF9261" s="367"/>
      <c r="AH9261" s="367"/>
    </row>
    <row r="9262" spans="32:34" s="368" customFormat="1" ht="13.9" customHeight="1">
      <c r="AF9262" s="367"/>
      <c r="AH9262" s="367"/>
    </row>
    <row r="9263" spans="32:34" s="368" customFormat="1" ht="13.9" customHeight="1">
      <c r="AF9263" s="367"/>
      <c r="AH9263" s="367"/>
    </row>
    <row r="9264" spans="32:34" s="368" customFormat="1" ht="13.9" customHeight="1">
      <c r="AF9264" s="367"/>
      <c r="AH9264" s="367"/>
    </row>
    <row r="9265" spans="32:34" s="368" customFormat="1" ht="13.9" customHeight="1">
      <c r="AF9265" s="367"/>
      <c r="AH9265" s="367"/>
    </row>
    <row r="9266" spans="32:34" s="368" customFormat="1" ht="13.9" customHeight="1">
      <c r="AF9266" s="367"/>
      <c r="AH9266" s="367"/>
    </row>
    <row r="9267" spans="32:34" s="368" customFormat="1" ht="13.9" customHeight="1">
      <c r="AF9267" s="367"/>
      <c r="AH9267" s="367"/>
    </row>
    <row r="9268" spans="32:34" s="368" customFormat="1" ht="13.9" customHeight="1">
      <c r="AF9268" s="367"/>
      <c r="AH9268" s="367"/>
    </row>
    <row r="9269" spans="32:34" s="368" customFormat="1" ht="13.9" customHeight="1">
      <c r="AF9269" s="367"/>
      <c r="AH9269" s="367"/>
    </row>
    <row r="9270" spans="32:34" s="368" customFormat="1" ht="13.9" customHeight="1">
      <c r="AF9270" s="367"/>
      <c r="AH9270" s="367"/>
    </row>
    <row r="9271" spans="32:34" s="368" customFormat="1" ht="13.9" customHeight="1">
      <c r="AF9271" s="367"/>
      <c r="AH9271" s="367"/>
    </row>
    <row r="9272" spans="32:34" s="368" customFormat="1" ht="13.9" customHeight="1">
      <c r="AF9272" s="367"/>
      <c r="AH9272" s="367"/>
    </row>
    <row r="9273" spans="32:34" s="368" customFormat="1" ht="13.9" customHeight="1">
      <c r="AF9273" s="367"/>
      <c r="AH9273" s="367"/>
    </row>
    <row r="9274" spans="32:34" s="368" customFormat="1" ht="13.9" customHeight="1">
      <c r="AF9274" s="367"/>
      <c r="AH9274" s="367"/>
    </row>
    <row r="9275" spans="32:34" s="368" customFormat="1" ht="13.9" customHeight="1">
      <c r="AF9275" s="367"/>
      <c r="AH9275" s="367"/>
    </row>
    <row r="9276" spans="32:34" s="368" customFormat="1" ht="13.9" customHeight="1">
      <c r="AF9276" s="367"/>
      <c r="AH9276" s="367"/>
    </row>
    <row r="9277" spans="32:34" s="368" customFormat="1" ht="13.9" customHeight="1">
      <c r="AF9277" s="367"/>
      <c r="AH9277" s="367"/>
    </row>
    <row r="9278" spans="32:34" s="368" customFormat="1" ht="13.9" customHeight="1">
      <c r="AF9278" s="367"/>
      <c r="AH9278" s="367"/>
    </row>
    <row r="9279" spans="32:34" s="368" customFormat="1" ht="13.9" customHeight="1">
      <c r="AF9279" s="367"/>
      <c r="AH9279" s="367"/>
    </row>
    <row r="9280" spans="32:34" s="368" customFormat="1" ht="13.9" customHeight="1">
      <c r="AF9280" s="367"/>
      <c r="AH9280" s="367"/>
    </row>
    <row r="9281" spans="32:34" s="368" customFormat="1" ht="13.9" customHeight="1">
      <c r="AF9281" s="367"/>
      <c r="AH9281" s="367"/>
    </row>
    <row r="9282" spans="32:34" s="368" customFormat="1" ht="13.9" customHeight="1">
      <c r="AF9282" s="367"/>
      <c r="AH9282" s="367"/>
    </row>
    <row r="9283" spans="32:34" s="368" customFormat="1" ht="13.9" customHeight="1">
      <c r="AF9283" s="367"/>
      <c r="AH9283" s="367"/>
    </row>
    <row r="9284" spans="32:34" s="368" customFormat="1" ht="13.9" customHeight="1">
      <c r="AF9284" s="367"/>
      <c r="AH9284" s="367"/>
    </row>
    <row r="9285" spans="32:34" s="368" customFormat="1" ht="13.9" customHeight="1">
      <c r="AF9285" s="367"/>
      <c r="AH9285" s="367"/>
    </row>
    <row r="9286" spans="32:34" s="368" customFormat="1" ht="13.9" customHeight="1">
      <c r="AF9286" s="367"/>
      <c r="AH9286" s="367"/>
    </row>
    <row r="9287" spans="32:34" s="368" customFormat="1" ht="13.9" customHeight="1">
      <c r="AF9287" s="367"/>
      <c r="AH9287" s="367"/>
    </row>
    <row r="9288" spans="32:34" s="368" customFormat="1" ht="13.9" customHeight="1">
      <c r="AF9288" s="367"/>
      <c r="AH9288" s="367"/>
    </row>
    <row r="9289" spans="32:34" s="368" customFormat="1" ht="13.9" customHeight="1">
      <c r="AF9289" s="367"/>
      <c r="AH9289" s="367"/>
    </row>
    <row r="9290" spans="32:34" s="368" customFormat="1" ht="13.9" customHeight="1">
      <c r="AF9290" s="367"/>
      <c r="AH9290" s="367"/>
    </row>
    <row r="9291" spans="32:34" s="368" customFormat="1" ht="13.9" customHeight="1">
      <c r="AF9291" s="367"/>
      <c r="AH9291" s="367"/>
    </row>
    <row r="9292" spans="32:34" s="368" customFormat="1" ht="13.9" customHeight="1">
      <c r="AF9292" s="367"/>
      <c r="AH9292" s="367"/>
    </row>
    <row r="9293" spans="32:34" s="368" customFormat="1" ht="13.9" customHeight="1">
      <c r="AF9293" s="367"/>
      <c r="AH9293" s="367"/>
    </row>
    <row r="9294" spans="32:34" s="368" customFormat="1" ht="13.9" customHeight="1">
      <c r="AF9294" s="367"/>
      <c r="AH9294" s="367"/>
    </row>
    <row r="9295" spans="32:34" s="368" customFormat="1" ht="13.9" customHeight="1">
      <c r="AF9295" s="367"/>
      <c r="AH9295" s="367"/>
    </row>
    <row r="9296" spans="32:34" s="368" customFormat="1" ht="13.9" customHeight="1">
      <c r="AF9296" s="367"/>
      <c r="AH9296" s="367"/>
    </row>
    <row r="9297" spans="32:34" s="368" customFormat="1" ht="13.9" customHeight="1">
      <c r="AF9297" s="367"/>
      <c r="AH9297" s="367"/>
    </row>
    <row r="9298" spans="32:34" s="368" customFormat="1" ht="13.9" customHeight="1">
      <c r="AF9298" s="367"/>
      <c r="AH9298" s="367"/>
    </row>
    <row r="9299" spans="32:34" s="368" customFormat="1" ht="13.9" customHeight="1">
      <c r="AF9299" s="367"/>
      <c r="AH9299" s="367"/>
    </row>
    <row r="9300" spans="32:34" s="368" customFormat="1" ht="13.9" customHeight="1">
      <c r="AF9300" s="367"/>
      <c r="AH9300" s="367"/>
    </row>
    <row r="9301" spans="32:34" s="368" customFormat="1" ht="13.9" customHeight="1">
      <c r="AF9301" s="367"/>
      <c r="AH9301" s="367"/>
    </row>
    <row r="9302" spans="32:34" s="368" customFormat="1" ht="13.9" customHeight="1">
      <c r="AF9302" s="367"/>
      <c r="AH9302" s="367"/>
    </row>
    <row r="9303" spans="32:34" s="368" customFormat="1" ht="13.9" customHeight="1">
      <c r="AF9303" s="367"/>
      <c r="AH9303" s="367"/>
    </row>
    <row r="9304" spans="32:34" s="368" customFormat="1" ht="13.9" customHeight="1">
      <c r="AF9304" s="367"/>
      <c r="AH9304" s="367"/>
    </row>
    <row r="9305" spans="32:34" s="368" customFormat="1" ht="13.9" customHeight="1">
      <c r="AF9305" s="367"/>
      <c r="AH9305" s="367"/>
    </row>
    <row r="9306" spans="32:34" s="368" customFormat="1" ht="13.9" customHeight="1">
      <c r="AF9306" s="367"/>
      <c r="AH9306" s="367"/>
    </row>
    <row r="9307" spans="32:34" s="368" customFormat="1" ht="13.9" customHeight="1">
      <c r="AF9307" s="367"/>
      <c r="AH9307" s="367"/>
    </row>
    <row r="9308" spans="32:34" s="368" customFormat="1" ht="13.9" customHeight="1">
      <c r="AF9308" s="367"/>
      <c r="AH9308" s="367"/>
    </row>
    <row r="9309" spans="32:34" s="368" customFormat="1" ht="13.9" customHeight="1">
      <c r="AF9309" s="367"/>
      <c r="AH9309" s="367"/>
    </row>
    <row r="9310" spans="32:34" s="368" customFormat="1" ht="13.9" customHeight="1">
      <c r="AF9310" s="367"/>
      <c r="AH9310" s="367"/>
    </row>
    <row r="9311" spans="32:34" s="368" customFormat="1" ht="13.9" customHeight="1">
      <c r="AF9311" s="367"/>
      <c r="AH9311" s="367"/>
    </row>
    <row r="9312" spans="32:34" s="368" customFormat="1" ht="13.9" customHeight="1">
      <c r="AF9312" s="367"/>
      <c r="AH9312" s="367"/>
    </row>
    <row r="9313" spans="32:34" s="368" customFormat="1" ht="13.9" customHeight="1">
      <c r="AF9313" s="367"/>
      <c r="AH9313" s="367"/>
    </row>
    <row r="9314" spans="32:34" s="368" customFormat="1" ht="13.9" customHeight="1">
      <c r="AF9314" s="367"/>
      <c r="AH9314" s="367"/>
    </row>
    <row r="9315" spans="32:34" s="368" customFormat="1" ht="13.9" customHeight="1">
      <c r="AF9315" s="367"/>
      <c r="AH9315" s="367"/>
    </row>
    <row r="9316" spans="32:34" s="368" customFormat="1" ht="13.9" customHeight="1">
      <c r="AF9316" s="367"/>
      <c r="AH9316" s="367"/>
    </row>
    <row r="9317" spans="32:34" s="368" customFormat="1" ht="13.9" customHeight="1">
      <c r="AF9317" s="367"/>
      <c r="AH9317" s="367"/>
    </row>
    <row r="9318" spans="32:34" s="368" customFormat="1" ht="13.9" customHeight="1">
      <c r="AF9318" s="367"/>
      <c r="AH9318" s="367"/>
    </row>
    <row r="9319" spans="32:34" s="368" customFormat="1" ht="13.9" customHeight="1">
      <c r="AF9319" s="367"/>
      <c r="AH9319" s="367"/>
    </row>
    <row r="9320" spans="32:34" s="368" customFormat="1" ht="13.9" customHeight="1">
      <c r="AF9320" s="367"/>
      <c r="AH9320" s="367"/>
    </row>
    <row r="9321" spans="32:34" s="368" customFormat="1" ht="13.9" customHeight="1">
      <c r="AF9321" s="367"/>
      <c r="AH9321" s="367"/>
    </row>
    <row r="9322" spans="32:34" s="368" customFormat="1" ht="13.9" customHeight="1">
      <c r="AF9322" s="367"/>
      <c r="AH9322" s="367"/>
    </row>
    <row r="9323" spans="32:34" s="368" customFormat="1" ht="13.9" customHeight="1">
      <c r="AF9323" s="367"/>
      <c r="AH9323" s="367"/>
    </row>
    <row r="9324" spans="32:34" s="368" customFormat="1" ht="13.9" customHeight="1">
      <c r="AF9324" s="367"/>
      <c r="AH9324" s="367"/>
    </row>
    <row r="9325" spans="32:34" s="368" customFormat="1" ht="13.9" customHeight="1">
      <c r="AF9325" s="367"/>
      <c r="AH9325" s="367"/>
    </row>
    <row r="9326" spans="32:34" s="368" customFormat="1" ht="13.9" customHeight="1">
      <c r="AF9326" s="367"/>
      <c r="AH9326" s="367"/>
    </row>
    <row r="9327" spans="32:34" s="368" customFormat="1" ht="13.9" customHeight="1">
      <c r="AF9327" s="367"/>
      <c r="AH9327" s="367"/>
    </row>
    <row r="9328" spans="32:34" s="368" customFormat="1" ht="13.9" customHeight="1">
      <c r="AF9328" s="367"/>
      <c r="AH9328" s="367"/>
    </row>
    <row r="9329" spans="32:34" s="368" customFormat="1" ht="13.9" customHeight="1">
      <c r="AF9329" s="367"/>
      <c r="AH9329" s="367"/>
    </row>
    <row r="9330" spans="32:34" s="368" customFormat="1" ht="13.9" customHeight="1">
      <c r="AF9330" s="367"/>
      <c r="AH9330" s="367"/>
    </row>
    <row r="9331" spans="32:34" s="368" customFormat="1" ht="13.9" customHeight="1">
      <c r="AF9331" s="367"/>
      <c r="AH9331" s="367"/>
    </row>
    <row r="9332" spans="32:34" s="368" customFormat="1" ht="13.9" customHeight="1">
      <c r="AF9332" s="367"/>
      <c r="AH9332" s="367"/>
    </row>
    <row r="9333" spans="32:34" s="368" customFormat="1" ht="13.9" customHeight="1">
      <c r="AF9333" s="367"/>
      <c r="AH9333" s="367"/>
    </row>
    <row r="9334" spans="32:34" s="368" customFormat="1" ht="13.9" customHeight="1">
      <c r="AF9334" s="367"/>
      <c r="AH9334" s="367"/>
    </row>
    <row r="9335" spans="32:34" s="368" customFormat="1" ht="13.9" customHeight="1">
      <c r="AF9335" s="367"/>
      <c r="AH9335" s="367"/>
    </row>
    <row r="9336" spans="32:34" s="368" customFormat="1" ht="13.9" customHeight="1">
      <c r="AF9336" s="367"/>
      <c r="AH9336" s="367"/>
    </row>
    <row r="9337" spans="32:34" s="368" customFormat="1" ht="13.9" customHeight="1">
      <c r="AF9337" s="367"/>
      <c r="AH9337" s="367"/>
    </row>
    <row r="9338" spans="32:34" s="368" customFormat="1" ht="13.9" customHeight="1">
      <c r="AF9338" s="367"/>
      <c r="AH9338" s="367"/>
    </row>
    <row r="9339" spans="32:34" s="368" customFormat="1" ht="13.9" customHeight="1">
      <c r="AF9339" s="367"/>
      <c r="AH9339" s="367"/>
    </row>
    <row r="9340" spans="32:34" s="368" customFormat="1" ht="13.9" customHeight="1">
      <c r="AF9340" s="367"/>
      <c r="AH9340" s="367"/>
    </row>
    <row r="9341" spans="32:34" s="368" customFormat="1" ht="13.9" customHeight="1">
      <c r="AF9341" s="367"/>
      <c r="AH9341" s="367"/>
    </row>
    <row r="9342" spans="32:34" s="368" customFormat="1" ht="13.9" customHeight="1">
      <c r="AF9342" s="367"/>
      <c r="AH9342" s="367"/>
    </row>
    <row r="9343" spans="32:34" s="368" customFormat="1" ht="13.9" customHeight="1">
      <c r="AF9343" s="367"/>
      <c r="AH9343" s="367"/>
    </row>
    <row r="9344" spans="32:34" s="368" customFormat="1" ht="13.9" customHeight="1">
      <c r="AF9344" s="367"/>
      <c r="AH9344" s="367"/>
    </row>
    <row r="9345" spans="32:34" s="368" customFormat="1" ht="13.9" customHeight="1">
      <c r="AF9345" s="367"/>
      <c r="AH9345" s="367"/>
    </row>
    <row r="9346" spans="32:34" s="368" customFormat="1" ht="13.9" customHeight="1">
      <c r="AF9346" s="367"/>
      <c r="AH9346" s="367"/>
    </row>
    <row r="9347" spans="32:34" s="368" customFormat="1" ht="13.9" customHeight="1">
      <c r="AF9347" s="367"/>
      <c r="AH9347" s="367"/>
    </row>
    <row r="9348" spans="32:34" s="368" customFormat="1" ht="13.9" customHeight="1">
      <c r="AF9348" s="367"/>
      <c r="AH9348" s="367"/>
    </row>
    <row r="9349" spans="32:34" s="368" customFormat="1" ht="13.9" customHeight="1">
      <c r="AF9349" s="367"/>
      <c r="AH9349" s="367"/>
    </row>
    <row r="9350" spans="32:34" s="368" customFormat="1" ht="13.9" customHeight="1">
      <c r="AF9350" s="367"/>
      <c r="AH9350" s="367"/>
    </row>
    <row r="9351" spans="32:34" s="368" customFormat="1" ht="13.9" customHeight="1">
      <c r="AF9351" s="367"/>
      <c r="AH9351" s="367"/>
    </row>
    <row r="9352" spans="32:34" s="368" customFormat="1" ht="13.9" customHeight="1">
      <c r="AF9352" s="367"/>
      <c r="AH9352" s="367"/>
    </row>
    <row r="9353" spans="32:34" s="368" customFormat="1" ht="13.9" customHeight="1">
      <c r="AF9353" s="367"/>
      <c r="AH9353" s="367"/>
    </row>
    <row r="9354" spans="32:34" s="368" customFormat="1" ht="13.9" customHeight="1">
      <c r="AF9354" s="367"/>
      <c r="AH9354" s="367"/>
    </row>
    <row r="9355" spans="32:34" s="368" customFormat="1" ht="13.9" customHeight="1">
      <c r="AF9355" s="367"/>
      <c r="AH9355" s="367"/>
    </row>
    <row r="9356" spans="32:34" s="368" customFormat="1" ht="13.9" customHeight="1">
      <c r="AF9356" s="367"/>
      <c r="AH9356" s="367"/>
    </row>
    <row r="9357" spans="32:34" s="368" customFormat="1" ht="13.9" customHeight="1">
      <c r="AF9357" s="367"/>
      <c r="AH9357" s="367"/>
    </row>
    <row r="9358" spans="32:34" s="368" customFormat="1" ht="13.9" customHeight="1">
      <c r="AF9358" s="367"/>
      <c r="AH9358" s="367"/>
    </row>
    <row r="9359" spans="32:34" s="368" customFormat="1" ht="13.9" customHeight="1">
      <c r="AF9359" s="367"/>
      <c r="AH9359" s="367"/>
    </row>
    <row r="9360" spans="32:34" s="368" customFormat="1" ht="13.9" customHeight="1">
      <c r="AF9360" s="367"/>
      <c r="AH9360" s="367"/>
    </row>
    <row r="9361" spans="32:34" s="368" customFormat="1" ht="13.9" customHeight="1">
      <c r="AF9361" s="367"/>
      <c r="AH9361" s="367"/>
    </row>
    <row r="9362" spans="32:34" s="368" customFormat="1" ht="13.9" customHeight="1">
      <c r="AF9362" s="367"/>
      <c r="AH9362" s="367"/>
    </row>
    <row r="9363" spans="32:34" s="368" customFormat="1" ht="13.9" customHeight="1">
      <c r="AF9363" s="367"/>
      <c r="AH9363" s="367"/>
    </row>
    <row r="9364" spans="32:34" s="368" customFormat="1" ht="13.9" customHeight="1">
      <c r="AF9364" s="367"/>
      <c r="AH9364" s="367"/>
    </row>
    <row r="9365" spans="32:34" s="368" customFormat="1" ht="13.9" customHeight="1">
      <c r="AF9365" s="367"/>
      <c r="AH9365" s="367"/>
    </row>
    <row r="9366" spans="32:34" s="368" customFormat="1" ht="13.9" customHeight="1">
      <c r="AF9366" s="367"/>
      <c r="AH9366" s="367"/>
    </row>
    <row r="9367" spans="32:34" s="368" customFormat="1" ht="13.9" customHeight="1">
      <c r="AF9367" s="367"/>
      <c r="AH9367" s="367"/>
    </row>
    <row r="9368" spans="32:34" s="368" customFormat="1" ht="13.9" customHeight="1">
      <c r="AF9368" s="367"/>
      <c r="AH9368" s="367"/>
    </row>
    <row r="9369" spans="32:34" s="368" customFormat="1" ht="13.9" customHeight="1">
      <c r="AF9369" s="367"/>
      <c r="AH9369" s="367"/>
    </row>
    <row r="9370" spans="32:34" s="368" customFormat="1" ht="13.9" customHeight="1">
      <c r="AF9370" s="367"/>
      <c r="AH9370" s="367"/>
    </row>
    <row r="9371" spans="32:34" s="368" customFormat="1" ht="13.9" customHeight="1">
      <c r="AF9371" s="367"/>
      <c r="AH9371" s="367"/>
    </row>
    <row r="9372" spans="32:34" s="368" customFormat="1" ht="13.9" customHeight="1">
      <c r="AF9372" s="367"/>
      <c r="AH9372" s="367"/>
    </row>
    <row r="9373" spans="32:34" s="368" customFormat="1" ht="13.9" customHeight="1">
      <c r="AF9373" s="367"/>
      <c r="AH9373" s="367"/>
    </row>
    <row r="9374" spans="32:34" s="368" customFormat="1" ht="13.9" customHeight="1">
      <c r="AF9374" s="367"/>
      <c r="AH9374" s="367"/>
    </row>
    <row r="9375" spans="32:34" s="368" customFormat="1" ht="13.9" customHeight="1">
      <c r="AF9375" s="367"/>
      <c r="AH9375" s="367"/>
    </row>
    <row r="9376" spans="32:34" s="368" customFormat="1" ht="13.9" customHeight="1">
      <c r="AF9376" s="367"/>
      <c r="AH9376" s="367"/>
    </row>
    <row r="9377" spans="32:34" s="368" customFormat="1" ht="13.9" customHeight="1">
      <c r="AF9377" s="367"/>
      <c r="AH9377" s="367"/>
    </row>
    <row r="9378" spans="32:34" s="368" customFormat="1" ht="13.9" customHeight="1">
      <c r="AF9378" s="367"/>
      <c r="AH9378" s="367"/>
    </row>
    <row r="9379" spans="32:34" s="368" customFormat="1" ht="13.9" customHeight="1">
      <c r="AF9379" s="367"/>
      <c r="AH9379" s="367"/>
    </row>
    <row r="9380" spans="32:34" s="368" customFormat="1" ht="13.9" customHeight="1">
      <c r="AF9380" s="367"/>
      <c r="AH9380" s="367"/>
    </row>
    <row r="9381" spans="32:34" s="368" customFormat="1" ht="13.9" customHeight="1">
      <c r="AF9381" s="367"/>
      <c r="AH9381" s="367"/>
    </row>
    <row r="9382" spans="32:34" s="368" customFormat="1" ht="13.9" customHeight="1">
      <c r="AF9382" s="367"/>
      <c r="AH9382" s="367"/>
    </row>
    <row r="9383" spans="32:34" s="368" customFormat="1" ht="13.9" customHeight="1">
      <c r="AF9383" s="367"/>
      <c r="AH9383" s="367"/>
    </row>
    <row r="9384" spans="32:34" s="368" customFormat="1" ht="13.9" customHeight="1">
      <c r="AF9384" s="367"/>
      <c r="AH9384" s="367"/>
    </row>
    <row r="9385" spans="32:34" s="368" customFormat="1" ht="13.9" customHeight="1">
      <c r="AF9385" s="367"/>
      <c r="AH9385" s="367"/>
    </row>
    <row r="9386" spans="32:34" s="368" customFormat="1" ht="13.9" customHeight="1">
      <c r="AF9386" s="367"/>
      <c r="AH9386" s="367"/>
    </row>
    <row r="9387" spans="32:34" s="368" customFormat="1" ht="13.9" customHeight="1">
      <c r="AF9387" s="367"/>
      <c r="AH9387" s="367"/>
    </row>
    <row r="9388" spans="32:34" s="368" customFormat="1" ht="13.9" customHeight="1">
      <c r="AF9388" s="367"/>
      <c r="AH9388" s="367"/>
    </row>
    <row r="9389" spans="32:34" s="368" customFormat="1" ht="13.9" customHeight="1">
      <c r="AF9389" s="367"/>
      <c r="AH9389" s="367"/>
    </row>
    <row r="9390" spans="32:34" s="368" customFormat="1" ht="13.9" customHeight="1">
      <c r="AF9390" s="367"/>
      <c r="AH9390" s="367"/>
    </row>
    <row r="9391" spans="32:34" s="368" customFormat="1" ht="13.9" customHeight="1">
      <c r="AF9391" s="367"/>
      <c r="AH9391" s="367"/>
    </row>
    <row r="9392" spans="32:34" s="368" customFormat="1" ht="13.9" customHeight="1">
      <c r="AF9392" s="367"/>
      <c r="AH9392" s="367"/>
    </row>
    <row r="9393" spans="32:34" s="368" customFormat="1" ht="13.9" customHeight="1">
      <c r="AF9393" s="367"/>
      <c r="AH9393" s="367"/>
    </row>
    <row r="9394" spans="32:34" s="368" customFormat="1" ht="13.9" customHeight="1">
      <c r="AF9394" s="367"/>
      <c r="AH9394" s="367"/>
    </row>
    <row r="9395" spans="32:34" s="368" customFormat="1" ht="13.9" customHeight="1">
      <c r="AF9395" s="367"/>
      <c r="AH9395" s="367"/>
    </row>
    <row r="9396" spans="32:34" s="368" customFormat="1" ht="13.9" customHeight="1">
      <c r="AF9396" s="367"/>
      <c r="AH9396" s="367"/>
    </row>
    <row r="9397" spans="32:34" s="368" customFormat="1" ht="13.9" customHeight="1">
      <c r="AF9397" s="367"/>
      <c r="AH9397" s="367"/>
    </row>
    <row r="9398" spans="32:34" s="368" customFormat="1" ht="13.9" customHeight="1">
      <c r="AF9398" s="367"/>
      <c r="AH9398" s="367"/>
    </row>
    <row r="9399" spans="32:34" s="368" customFormat="1" ht="13.9" customHeight="1">
      <c r="AF9399" s="367"/>
      <c r="AH9399" s="367"/>
    </row>
    <row r="9400" spans="32:34" s="368" customFormat="1" ht="13.9" customHeight="1">
      <c r="AF9400" s="367"/>
      <c r="AH9400" s="367"/>
    </row>
    <row r="9401" spans="32:34" s="368" customFormat="1" ht="13.9" customHeight="1">
      <c r="AF9401" s="367"/>
      <c r="AH9401" s="367"/>
    </row>
    <row r="9402" spans="32:34" s="368" customFormat="1" ht="13.9" customHeight="1">
      <c r="AF9402" s="367"/>
      <c r="AH9402" s="367"/>
    </row>
    <row r="9403" spans="32:34" s="368" customFormat="1" ht="13.9" customHeight="1">
      <c r="AF9403" s="367"/>
      <c r="AH9403" s="367"/>
    </row>
    <row r="9404" spans="32:34" s="368" customFormat="1" ht="13.9" customHeight="1">
      <c r="AF9404" s="367"/>
      <c r="AH9404" s="367"/>
    </row>
    <row r="9405" spans="32:34" s="368" customFormat="1" ht="13.9" customHeight="1">
      <c r="AF9405" s="367"/>
      <c r="AH9405" s="367"/>
    </row>
    <row r="9406" spans="32:34" s="368" customFormat="1" ht="13.9" customHeight="1">
      <c r="AF9406" s="367"/>
      <c r="AH9406" s="367"/>
    </row>
    <row r="9407" spans="32:34" s="368" customFormat="1" ht="13.9" customHeight="1">
      <c r="AF9407" s="367"/>
      <c r="AH9407" s="367"/>
    </row>
    <row r="9408" spans="32:34" s="368" customFormat="1" ht="13.9" customHeight="1">
      <c r="AF9408" s="367"/>
      <c r="AH9408" s="367"/>
    </row>
    <row r="9409" spans="32:34" s="368" customFormat="1" ht="13.9" customHeight="1">
      <c r="AF9409" s="367"/>
      <c r="AH9409" s="367"/>
    </row>
    <row r="9410" spans="32:34" s="368" customFormat="1" ht="13.9" customHeight="1">
      <c r="AF9410" s="367"/>
      <c r="AH9410" s="367"/>
    </row>
    <row r="9411" spans="32:34" s="368" customFormat="1" ht="13.9" customHeight="1">
      <c r="AF9411" s="367"/>
      <c r="AH9411" s="367"/>
    </row>
    <row r="9412" spans="32:34" s="368" customFormat="1" ht="13.9" customHeight="1">
      <c r="AF9412" s="367"/>
      <c r="AH9412" s="367"/>
    </row>
    <row r="9413" spans="32:34" s="368" customFormat="1" ht="13.9" customHeight="1">
      <c r="AF9413" s="367"/>
      <c r="AH9413" s="367"/>
    </row>
    <row r="9414" spans="32:34" s="368" customFormat="1" ht="13.9" customHeight="1">
      <c r="AF9414" s="367"/>
      <c r="AH9414" s="367"/>
    </row>
    <row r="9415" spans="32:34" s="368" customFormat="1" ht="13.9" customHeight="1">
      <c r="AF9415" s="367"/>
      <c r="AH9415" s="367"/>
    </row>
    <row r="9416" spans="32:34" s="368" customFormat="1" ht="13.9" customHeight="1">
      <c r="AF9416" s="367"/>
      <c r="AH9416" s="367"/>
    </row>
    <row r="9417" spans="32:34" s="368" customFormat="1" ht="13.9" customHeight="1">
      <c r="AF9417" s="367"/>
      <c r="AH9417" s="367"/>
    </row>
    <row r="9418" spans="32:34" s="368" customFormat="1" ht="13.9" customHeight="1">
      <c r="AF9418" s="367"/>
      <c r="AH9418" s="367"/>
    </row>
    <row r="9419" spans="32:34" s="368" customFormat="1" ht="13.9" customHeight="1">
      <c r="AF9419" s="367"/>
      <c r="AH9419" s="367"/>
    </row>
    <row r="9420" spans="32:34" s="368" customFormat="1" ht="13.9" customHeight="1">
      <c r="AF9420" s="367"/>
      <c r="AH9420" s="367"/>
    </row>
    <row r="9421" spans="32:34" s="368" customFormat="1" ht="13.9" customHeight="1">
      <c r="AF9421" s="367"/>
      <c r="AH9421" s="367"/>
    </row>
    <row r="9422" spans="32:34" s="368" customFormat="1" ht="13.9" customHeight="1">
      <c r="AF9422" s="367"/>
      <c r="AH9422" s="367"/>
    </row>
    <row r="9423" spans="32:34" s="368" customFormat="1" ht="13.9" customHeight="1">
      <c r="AF9423" s="367"/>
      <c r="AH9423" s="367"/>
    </row>
    <row r="9424" spans="32:34" s="368" customFormat="1" ht="13.9" customHeight="1">
      <c r="AF9424" s="367"/>
      <c r="AH9424" s="367"/>
    </row>
    <row r="9425" spans="32:34" s="368" customFormat="1" ht="13.9" customHeight="1">
      <c r="AF9425" s="367"/>
      <c r="AH9425" s="367"/>
    </row>
    <row r="9426" spans="32:34" s="368" customFormat="1" ht="13.9" customHeight="1">
      <c r="AF9426" s="367"/>
      <c r="AH9426" s="367"/>
    </row>
    <row r="9427" spans="32:34" s="368" customFormat="1" ht="13.9" customHeight="1">
      <c r="AF9427" s="367"/>
      <c r="AH9427" s="367"/>
    </row>
    <row r="9428" spans="32:34" s="368" customFormat="1" ht="13.9" customHeight="1">
      <c r="AF9428" s="367"/>
      <c r="AH9428" s="367"/>
    </row>
    <row r="9429" spans="32:34" s="368" customFormat="1" ht="13.9" customHeight="1">
      <c r="AF9429" s="367"/>
      <c r="AH9429" s="367"/>
    </row>
    <row r="9430" spans="32:34" s="368" customFormat="1" ht="13.9" customHeight="1">
      <c r="AF9430" s="367"/>
      <c r="AH9430" s="367"/>
    </row>
    <row r="9431" spans="32:34" s="368" customFormat="1" ht="13.9" customHeight="1">
      <c r="AF9431" s="367"/>
      <c r="AH9431" s="367"/>
    </row>
    <row r="9432" spans="32:34" s="368" customFormat="1" ht="13.9" customHeight="1">
      <c r="AF9432" s="367"/>
      <c r="AH9432" s="367"/>
    </row>
    <row r="9433" spans="32:34" s="368" customFormat="1" ht="13.9" customHeight="1">
      <c r="AF9433" s="367"/>
      <c r="AH9433" s="367"/>
    </row>
    <row r="9434" spans="32:34" s="368" customFormat="1" ht="13.9" customHeight="1">
      <c r="AF9434" s="367"/>
      <c r="AH9434" s="367"/>
    </row>
    <row r="9435" spans="32:34" s="368" customFormat="1" ht="13.9" customHeight="1">
      <c r="AF9435" s="367"/>
      <c r="AH9435" s="367"/>
    </row>
    <row r="9436" spans="32:34" s="368" customFormat="1" ht="13.9" customHeight="1">
      <c r="AF9436" s="367"/>
      <c r="AH9436" s="367"/>
    </row>
    <row r="9437" spans="32:34" s="368" customFormat="1" ht="13.9" customHeight="1">
      <c r="AF9437" s="367"/>
      <c r="AH9437" s="367"/>
    </row>
    <row r="9438" spans="32:34" s="368" customFormat="1" ht="13.9" customHeight="1">
      <c r="AF9438" s="367"/>
      <c r="AH9438" s="367"/>
    </row>
    <row r="9439" spans="32:34" s="368" customFormat="1" ht="13.9" customHeight="1">
      <c r="AF9439" s="367"/>
      <c r="AH9439" s="367"/>
    </row>
    <row r="9440" spans="32:34" s="368" customFormat="1" ht="13.9" customHeight="1">
      <c r="AF9440" s="367"/>
      <c r="AH9440" s="367"/>
    </row>
    <row r="9441" spans="32:34" s="368" customFormat="1" ht="13.9" customHeight="1">
      <c r="AF9441" s="367"/>
      <c r="AH9441" s="367"/>
    </row>
    <row r="9442" spans="32:34" s="368" customFormat="1" ht="13.9" customHeight="1">
      <c r="AF9442" s="367"/>
      <c r="AH9442" s="367"/>
    </row>
    <row r="9443" spans="32:34" s="368" customFormat="1" ht="13.9" customHeight="1">
      <c r="AF9443" s="367"/>
      <c r="AH9443" s="367"/>
    </row>
    <row r="9444" spans="32:34" s="368" customFormat="1" ht="13.9" customHeight="1">
      <c r="AF9444" s="367"/>
      <c r="AH9444" s="367"/>
    </row>
    <row r="9445" spans="32:34" s="368" customFormat="1" ht="13.9" customHeight="1">
      <c r="AF9445" s="367"/>
      <c r="AH9445" s="367"/>
    </row>
    <row r="9446" spans="32:34" s="368" customFormat="1" ht="13.9" customHeight="1">
      <c r="AF9446" s="367"/>
      <c r="AH9446" s="367"/>
    </row>
    <row r="9447" spans="32:34" s="368" customFormat="1" ht="13.9" customHeight="1">
      <c r="AF9447" s="367"/>
      <c r="AH9447" s="367"/>
    </row>
    <row r="9448" spans="32:34" s="368" customFormat="1" ht="13.9" customHeight="1">
      <c r="AF9448" s="367"/>
      <c r="AH9448" s="367"/>
    </row>
    <row r="9449" spans="32:34" s="368" customFormat="1" ht="13.9" customHeight="1">
      <c r="AF9449" s="367"/>
      <c r="AH9449" s="367"/>
    </row>
    <row r="9450" spans="32:34" s="368" customFormat="1" ht="13.9" customHeight="1">
      <c r="AF9450" s="367"/>
      <c r="AH9450" s="367"/>
    </row>
    <row r="9451" spans="32:34" s="368" customFormat="1" ht="13.9" customHeight="1">
      <c r="AF9451" s="367"/>
      <c r="AH9451" s="367"/>
    </row>
    <row r="9452" spans="32:34" s="368" customFormat="1" ht="13.9" customHeight="1">
      <c r="AF9452" s="367"/>
      <c r="AH9452" s="367"/>
    </row>
    <row r="9453" spans="32:34" s="368" customFormat="1" ht="13.9" customHeight="1">
      <c r="AF9453" s="367"/>
      <c r="AH9453" s="367"/>
    </row>
    <row r="9454" spans="32:34" s="368" customFormat="1" ht="13.9" customHeight="1">
      <c r="AF9454" s="367"/>
      <c r="AH9454" s="367"/>
    </row>
    <row r="9455" spans="32:34" s="368" customFormat="1" ht="13.9" customHeight="1">
      <c r="AF9455" s="367"/>
      <c r="AH9455" s="367"/>
    </row>
    <row r="9456" spans="32:34" s="368" customFormat="1" ht="13.9" customHeight="1">
      <c r="AF9456" s="367"/>
      <c r="AH9456" s="367"/>
    </row>
    <row r="9457" spans="32:34" s="368" customFormat="1" ht="13.9" customHeight="1">
      <c r="AF9457" s="367"/>
      <c r="AH9457" s="367"/>
    </row>
    <row r="9458" spans="32:34" s="368" customFormat="1" ht="13.9" customHeight="1">
      <c r="AF9458" s="367"/>
      <c r="AH9458" s="367"/>
    </row>
    <row r="9459" spans="32:34" s="368" customFormat="1" ht="13.9" customHeight="1">
      <c r="AF9459" s="367"/>
      <c r="AH9459" s="367"/>
    </row>
    <row r="9460" spans="32:34" s="368" customFormat="1" ht="13.9" customHeight="1">
      <c r="AF9460" s="367"/>
      <c r="AH9460" s="367"/>
    </row>
    <row r="9461" spans="32:34" s="368" customFormat="1" ht="13.9" customHeight="1">
      <c r="AF9461" s="367"/>
      <c r="AH9461" s="367"/>
    </row>
    <row r="9462" spans="32:34" s="368" customFormat="1" ht="13.9" customHeight="1">
      <c r="AF9462" s="367"/>
      <c r="AH9462" s="367"/>
    </row>
    <row r="9463" spans="32:34" s="368" customFormat="1" ht="13.9" customHeight="1">
      <c r="AF9463" s="367"/>
      <c r="AH9463" s="367"/>
    </row>
    <row r="9464" spans="32:34" s="368" customFormat="1" ht="13.9" customHeight="1">
      <c r="AF9464" s="367"/>
      <c r="AH9464" s="367"/>
    </row>
    <row r="9465" spans="32:34" s="368" customFormat="1" ht="13.9" customHeight="1">
      <c r="AF9465" s="367"/>
      <c r="AH9465" s="367"/>
    </row>
    <row r="9466" spans="32:34" s="368" customFormat="1" ht="13.9" customHeight="1">
      <c r="AF9466" s="367"/>
      <c r="AH9466" s="367"/>
    </row>
    <row r="9467" spans="32:34" s="368" customFormat="1" ht="13.9" customHeight="1">
      <c r="AF9467" s="367"/>
      <c r="AH9467" s="367"/>
    </row>
    <row r="9468" spans="32:34" s="368" customFormat="1" ht="13.9" customHeight="1">
      <c r="AF9468" s="367"/>
      <c r="AH9468" s="367"/>
    </row>
    <row r="9469" spans="32:34" s="368" customFormat="1" ht="13.9" customHeight="1">
      <c r="AF9469" s="367"/>
      <c r="AH9469" s="367"/>
    </row>
    <row r="9470" spans="32:34" s="368" customFormat="1" ht="13.9" customHeight="1">
      <c r="AF9470" s="367"/>
      <c r="AH9470" s="367"/>
    </row>
    <row r="9471" spans="32:34" s="368" customFormat="1" ht="13.9" customHeight="1">
      <c r="AF9471" s="367"/>
      <c r="AH9471" s="367"/>
    </row>
    <row r="9472" spans="32:34" s="368" customFormat="1" ht="13.9" customHeight="1">
      <c r="AF9472" s="367"/>
      <c r="AH9472" s="367"/>
    </row>
    <row r="9473" spans="32:34" s="368" customFormat="1" ht="13.9" customHeight="1">
      <c r="AF9473" s="367"/>
      <c r="AH9473" s="367"/>
    </row>
    <row r="9474" spans="32:34" s="368" customFormat="1" ht="13.9" customHeight="1">
      <c r="AF9474" s="367"/>
      <c r="AH9474" s="367"/>
    </row>
    <row r="9475" spans="32:34" s="368" customFormat="1" ht="13.9" customHeight="1">
      <c r="AF9475" s="367"/>
      <c r="AH9475" s="367"/>
    </row>
    <row r="9476" spans="32:34" s="368" customFormat="1" ht="13.9" customHeight="1">
      <c r="AF9476" s="367"/>
      <c r="AH9476" s="367"/>
    </row>
    <row r="9477" spans="32:34" s="368" customFormat="1" ht="13.9" customHeight="1">
      <c r="AF9477" s="367"/>
      <c r="AH9477" s="367"/>
    </row>
    <row r="9478" spans="32:34" s="368" customFormat="1" ht="13.9" customHeight="1">
      <c r="AF9478" s="367"/>
      <c r="AH9478" s="367"/>
    </row>
    <row r="9479" spans="32:34" s="368" customFormat="1" ht="13.9" customHeight="1">
      <c r="AF9479" s="367"/>
      <c r="AH9479" s="367"/>
    </row>
    <row r="9480" spans="32:34" s="368" customFormat="1" ht="13.9" customHeight="1">
      <c r="AF9480" s="367"/>
      <c r="AH9480" s="367"/>
    </row>
    <row r="9481" spans="32:34" s="368" customFormat="1" ht="13.9" customHeight="1">
      <c r="AF9481" s="367"/>
      <c r="AH9481" s="367"/>
    </row>
    <row r="9482" spans="32:34" s="368" customFormat="1" ht="13.9" customHeight="1">
      <c r="AF9482" s="367"/>
      <c r="AH9482" s="367"/>
    </row>
    <row r="9483" spans="32:34" s="368" customFormat="1" ht="13.9" customHeight="1">
      <c r="AF9483" s="367"/>
      <c r="AH9483" s="367"/>
    </row>
    <row r="9484" spans="32:34" s="368" customFormat="1" ht="13.9" customHeight="1">
      <c r="AF9484" s="367"/>
      <c r="AH9484" s="367"/>
    </row>
    <row r="9485" spans="32:34" s="368" customFormat="1" ht="13.9" customHeight="1">
      <c r="AF9485" s="367"/>
      <c r="AH9485" s="367"/>
    </row>
    <row r="9486" spans="32:34" s="368" customFormat="1" ht="13.9" customHeight="1">
      <c r="AF9486" s="367"/>
      <c r="AH9486" s="367"/>
    </row>
    <row r="9487" spans="32:34" s="368" customFormat="1" ht="13.9" customHeight="1">
      <c r="AF9487" s="367"/>
      <c r="AH9487" s="367"/>
    </row>
    <row r="9488" spans="32:34" s="368" customFormat="1" ht="13.9" customHeight="1">
      <c r="AF9488" s="367"/>
      <c r="AH9488" s="367"/>
    </row>
    <row r="9489" spans="32:34" s="368" customFormat="1" ht="13.9" customHeight="1">
      <c r="AF9489" s="367"/>
      <c r="AH9489" s="367"/>
    </row>
    <row r="9490" spans="32:34" s="368" customFormat="1" ht="13.9" customHeight="1">
      <c r="AF9490" s="367"/>
      <c r="AH9490" s="367"/>
    </row>
    <row r="9491" spans="32:34" s="368" customFormat="1" ht="13.9" customHeight="1">
      <c r="AF9491" s="367"/>
      <c r="AH9491" s="367"/>
    </row>
    <row r="9492" spans="32:34" s="368" customFormat="1" ht="13.9" customHeight="1">
      <c r="AF9492" s="367"/>
      <c r="AH9492" s="367"/>
    </row>
    <row r="9493" spans="32:34" s="368" customFormat="1" ht="13.9" customHeight="1">
      <c r="AF9493" s="367"/>
      <c r="AH9493" s="367"/>
    </row>
    <row r="9494" spans="32:34" s="368" customFormat="1" ht="13.9" customHeight="1">
      <c r="AF9494" s="367"/>
      <c r="AH9494" s="367"/>
    </row>
    <row r="9495" spans="32:34" s="368" customFormat="1" ht="13.9" customHeight="1">
      <c r="AF9495" s="367"/>
      <c r="AH9495" s="367"/>
    </row>
    <row r="9496" spans="32:34" s="368" customFormat="1" ht="13.9" customHeight="1">
      <c r="AF9496" s="367"/>
      <c r="AH9496" s="367"/>
    </row>
    <row r="9497" spans="32:34" s="368" customFormat="1" ht="13.9" customHeight="1">
      <c r="AF9497" s="367"/>
      <c r="AH9497" s="367"/>
    </row>
    <row r="9498" spans="32:34" s="368" customFormat="1" ht="13.9" customHeight="1">
      <c r="AF9498" s="367"/>
      <c r="AH9498" s="367"/>
    </row>
    <row r="9499" spans="32:34" s="368" customFormat="1" ht="13.9" customHeight="1">
      <c r="AF9499" s="367"/>
      <c r="AH9499" s="367"/>
    </row>
    <row r="9500" spans="32:34" s="368" customFormat="1" ht="13.9" customHeight="1">
      <c r="AF9500" s="367"/>
      <c r="AH9500" s="367"/>
    </row>
    <row r="9501" spans="32:34" s="368" customFormat="1" ht="13.9" customHeight="1">
      <c r="AF9501" s="367"/>
      <c r="AH9501" s="367"/>
    </row>
    <row r="9502" spans="32:34" s="368" customFormat="1" ht="13.9" customHeight="1">
      <c r="AF9502" s="367"/>
      <c r="AH9502" s="367"/>
    </row>
    <row r="9503" spans="32:34" s="368" customFormat="1" ht="13.9" customHeight="1">
      <c r="AF9503" s="367"/>
      <c r="AH9503" s="367"/>
    </row>
    <row r="9504" spans="32:34" s="368" customFormat="1" ht="13.9" customHeight="1">
      <c r="AF9504" s="367"/>
      <c r="AH9504" s="367"/>
    </row>
    <row r="9505" spans="32:34" s="368" customFormat="1" ht="13.9" customHeight="1">
      <c r="AF9505" s="367"/>
      <c r="AH9505" s="367"/>
    </row>
    <row r="9506" spans="32:34" s="368" customFormat="1" ht="13.9" customHeight="1">
      <c r="AF9506" s="367"/>
      <c r="AH9506" s="367"/>
    </row>
    <row r="9507" spans="32:34" s="368" customFormat="1" ht="13.9" customHeight="1">
      <c r="AF9507" s="367"/>
      <c r="AH9507" s="367"/>
    </row>
    <row r="9508" spans="32:34" s="368" customFormat="1" ht="13.9" customHeight="1">
      <c r="AF9508" s="367"/>
      <c r="AH9508" s="367"/>
    </row>
    <row r="9509" spans="32:34" s="368" customFormat="1" ht="13.9" customHeight="1">
      <c r="AF9509" s="367"/>
      <c r="AH9509" s="367"/>
    </row>
    <row r="9510" spans="32:34" s="368" customFormat="1" ht="13.9" customHeight="1">
      <c r="AF9510" s="367"/>
      <c r="AH9510" s="367"/>
    </row>
    <row r="9511" spans="32:34" s="368" customFormat="1" ht="13.9" customHeight="1">
      <c r="AF9511" s="367"/>
      <c r="AH9511" s="367"/>
    </row>
    <row r="9512" spans="32:34" s="368" customFormat="1" ht="13.9" customHeight="1">
      <c r="AF9512" s="367"/>
      <c r="AH9512" s="367"/>
    </row>
    <row r="9513" spans="32:34" s="368" customFormat="1" ht="13.9" customHeight="1">
      <c r="AF9513" s="367"/>
      <c r="AH9513" s="367"/>
    </row>
    <row r="9514" spans="32:34" s="368" customFormat="1" ht="13.9" customHeight="1">
      <c r="AF9514" s="367"/>
      <c r="AH9514" s="367"/>
    </row>
    <row r="9515" spans="32:34" s="368" customFormat="1" ht="13.9" customHeight="1">
      <c r="AF9515" s="367"/>
      <c r="AH9515" s="367"/>
    </row>
    <row r="9516" spans="32:34" s="368" customFormat="1" ht="13.9" customHeight="1">
      <c r="AF9516" s="367"/>
      <c r="AH9516" s="367"/>
    </row>
    <row r="9517" spans="32:34" s="368" customFormat="1" ht="13.9" customHeight="1">
      <c r="AF9517" s="367"/>
      <c r="AH9517" s="367"/>
    </row>
    <row r="9518" spans="32:34" s="368" customFormat="1" ht="13.9" customHeight="1">
      <c r="AF9518" s="367"/>
      <c r="AH9518" s="367"/>
    </row>
    <row r="9519" spans="32:34" s="368" customFormat="1" ht="13.9" customHeight="1">
      <c r="AF9519" s="367"/>
      <c r="AH9519" s="367"/>
    </row>
    <row r="9520" spans="32:34" s="368" customFormat="1" ht="13.9" customHeight="1">
      <c r="AF9520" s="367"/>
      <c r="AH9520" s="367"/>
    </row>
    <row r="9521" spans="32:34" s="368" customFormat="1" ht="13.9" customHeight="1">
      <c r="AF9521" s="367"/>
      <c r="AH9521" s="367"/>
    </row>
    <row r="9522" spans="32:34" s="368" customFormat="1" ht="13.9" customHeight="1">
      <c r="AF9522" s="367"/>
      <c r="AH9522" s="367"/>
    </row>
    <row r="9523" spans="32:34" s="368" customFormat="1" ht="13.9" customHeight="1">
      <c r="AF9523" s="367"/>
      <c r="AH9523" s="367"/>
    </row>
    <row r="9524" spans="32:34" s="368" customFormat="1" ht="13.9" customHeight="1">
      <c r="AF9524" s="367"/>
      <c r="AH9524" s="367"/>
    </row>
    <row r="9525" spans="32:34" s="368" customFormat="1" ht="13.9" customHeight="1">
      <c r="AF9525" s="367"/>
      <c r="AH9525" s="367"/>
    </row>
    <row r="9526" spans="32:34" s="368" customFormat="1" ht="13.9" customHeight="1">
      <c r="AF9526" s="367"/>
      <c r="AH9526" s="367"/>
    </row>
    <row r="9527" spans="32:34" s="368" customFormat="1" ht="13.9" customHeight="1">
      <c r="AF9527" s="367"/>
      <c r="AH9527" s="367"/>
    </row>
    <row r="9528" spans="32:34" s="368" customFormat="1" ht="13.9" customHeight="1">
      <c r="AF9528" s="367"/>
      <c r="AH9528" s="367"/>
    </row>
    <row r="9529" spans="32:34" s="368" customFormat="1" ht="13.9" customHeight="1">
      <c r="AF9529" s="367"/>
      <c r="AH9529" s="367"/>
    </row>
    <row r="9530" spans="32:34" s="368" customFormat="1" ht="13.9" customHeight="1">
      <c r="AF9530" s="367"/>
      <c r="AH9530" s="367"/>
    </row>
    <row r="9531" spans="32:34" s="368" customFormat="1" ht="13.9" customHeight="1">
      <c r="AF9531" s="367"/>
      <c r="AH9531" s="367"/>
    </row>
    <row r="9532" spans="32:34" s="368" customFormat="1" ht="13.9" customHeight="1">
      <c r="AF9532" s="367"/>
      <c r="AH9532" s="367"/>
    </row>
    <row r="9533" spans="32:34" s="368" customFormat="1" ht="13.9" customHeight="1">
      <c r="AF9533" s="367"/>
      <c r="AH9533" s="367"/>
    </row>
    <row r="9534" spans="32:34" s="368" customFormat="1" ht="13.9" customHeight="1">
      <c r="AF9534" s="367"/>
      <c r="AH9534" s="367"/>
    </row>
    <row r="9535" spans="32:34" s="368" customFormat="1" ht="13.9" customHeight="1">
      <c r="AF9535" s="367"/>
      <c r="AH9535" s="367"/>
    </row>
    <row r="9536" spans="32:34" s="368" customFormat="1" ht="13.9" customHeight="1">
      <c r="AF9536" s="367"/>
      <c r="AH9536" s="367"/>
    </row>
    <row r="9537" spans="32:34" s="368" customFormat="1" ht="13.9" customHeight="1">
      <c r="AF9537" s="367"/>
      <c r="AH9537" s="367"/>
    </row>
    <row r="9538" spans="32:34" s="368" customFormat="1" ht="13.9" customHeight="1">
      <c r="AF9538" s="367"/>
      <c r="AH9538" s="367"/>
    </row>
    <row r="9539" spans="32:34" s="368" customFormat="1" ht="13.9" customHeight="1">
      <c r="AF9539" s="367"/>
      <c r="AH9539" s="367"/>
    </row>
    <row r="9540" spans="32:34" s="368" customFormat="1" ht="13.9" customHeight="1">
      <c r="AF9540" s="367"/>
      <c r="AH9540" s="367"/>
    </row>
    <row r="9541" spans="32:34" s="368" customFormat="1" ht="13.9" customHeight="1">
      <c r="AF9541" s="367"/>
      <c r="AH9541" s="367"/>
    </row>
    <row r="9542" spans="32:34" s="368" customFormat="1" ht="13.9" customHeight="1">
      <c r="AF9542" s="367"/>
      <c r="AH9542" s="367"/>
    </row>
    <row r="9543" spans="32:34" s="368" customFormat="1" ht="13.9" customHeight="1">
      <c r="AF9543" s="367"/>
      <c r="AH9543" s="367"/>
    </row>
    <row r="9544" spans="32:34" s="368" customFormat="1" ht="13.9" customHeight="1">
      <c r="AF9544" s="367"/>
      <c r="AH9544" s="367"/>
    </row>
    <row r="9545" spans="32:34" s="368" customFormat="1" ht="13.9" customHeight="1">
      <c r="AF9545" s="367"/>
      <c r="AH9545" s="367"/>
    </row>
    <row r="9546" spans="32:34" s="368" customFormat="1" ht="13.9" customHeight="1">
      <c r="AF9546" s="367"/>
      <c r="AH9546" s="367"/>
    </row>
    <row r="9547" spans="32:34" s="368" customFormat="1" ht="13.9" customHeight="1">
      <c r="AF9547" s="367"/>
      <c r="AH9547" s="367"/>
    </row>
    <row r="9548" spans="32:34" s="368" customFormat="1" ht="13.9" customHeight="1">
      <c r="AF9548" s="367"/>
      <c r="AH9548" s="367"/>
    </row>
    <row r="9549" spans="32:34" s="368" customFormat="1" ht="13.9" customHeight="1">
      <c r="AF9549" s="367"/>
      <c r="AH9549" s="367"/>
    </row>
    <row r="9550" spans="32:34" s="368" customFormat="1" ht="13.9" customHeight="1">
      <c r="AF9550" s="367"/>
      <c r="AH9550" s="367"/>
    </row>
    <row r="9551" spans="32:34" s="368" customFormat="1" ht="13.9" customHeight="1">
      <c r="AF9551" s="367"/>
      <c r="AH9551" s="367"/>
    </row>
    <row r="9552" spans="32:34" s="368" customFormat="1" ht="13.9" customHeight="1">
      <c r="AF9552" s="367"/>
      <c r="AH9552" s="367"/>
    </row>
    <row r="9553" spans="32:34" s="368" customFormat="1" ht="13.9" customHeight="1">
      <c r="AF9553" s="367"/>
      <c r="AH9553" s="367"/>
    </row>
    <row r="9554" spans="32:34" s="368" customFormat="1" ht="13.9" customHeight="1">
      <c r="AF9554" s="367"/>
      <c r="AH9554" s="367"/>
    </row>
    <row r="9555" spans="32:34" s="368" customFormat="1" ht="13.9" customHeight="1">
      <c r="AF9555" s="367"/>
      <c r="AH9555" s="367"/>
    </row>
    <row r="9556" spans="32:34" s="368" customFormat="1" ht="13.9" customHeight="1">
      <c r="AF9556" s="367"/>
      <c r="AH9556" s="367"/>
    </row>
    <row r="9557" spans="32:34" s="368" customFormat="1" ht="13.9" customHeight="1">
      <c r="AF9557" s="367"/>
      <c r="AH9557" s="367"/>
    </row>
    <row r="9558" spans="32:34" s="368" customFormat="1" ht="13.9" customHeight="1">
      <c r="AF9558" s="367"/>
      <c r="AH9558" s="367"/>
    </row>
    <row r="9559" spans="32:34" s="368" customFormat="1" ht="13.9" customHeight="1">
      <c r="AF9559" s="367"/>
      <c r="AH9559" s="367"/>
    </row>
    <row r="9560" spans="32:34" s="368" customFormat="1" ht="13.9" customHeight="1">
      <c r="AF9560" s="367"/>
      <c r="AH9560" s="367"/>
    </row>
    <row r="9561" spans="32:34" s="368" customFormat="1" ht="13.9" customHeight="1">
      <c r="AF9561" s="367"/>
      <c r="AH9561" s="367"/>
    </row>
    <row r="9562" spans="32:34" s="368" customFormat="1" ht="13.9" customHeight="1">
      <c r="AF9562" s="367"/>
      <c r="AH9562" s="367"/>
    </row>
    <row r="9563" spans="32:34" s="368" customFormat="1" ht="13.9" customHeight="1">
      <c r="AF9563" s="367"/>
      <c r="AH9563" s="367"/>
    </row>
    <row r="9564" spans="32:34" s="368" customFormat="1" ht="13.9" customHeight="1">
      <c r="AF9564" s="367"/>
      <c r="AH9564" s="367"/>
    </row>
    <row r="9565" spans="32:34" s="368" customFormat="1" ht="13.9" customHeight="1">
      <c r="AF9565" s="367"/>
      <c r="AH9565" s="367"/>
    </row>
    <row r="9566" spans="32:34" s="368" customFormat="1" ht="13.9" customHeight="1">
      <c r="AF9566" s="367"/>
      <c r="AH9566" s="367"/>
    </row>
    <row r="9567" spans="32:34" s="368" customFormat="1" ht="13.9" customHeight="1">
      <c r="AF9567" s="367"/>
      <c r="AH9567" s="367"/>
    </row>
    <row r="9568" spans="32:34" s="368" customFormat="1" ht="13.9" customHeight="1">
      <c r="AF9568" s="367"/>
      <c r="AH9568" s="367"/>
    </row>
    <row r="9569" spans="32:34" s="368" customFormat="1" ht="13.9" customHeight="1">
      <c r="AF9569" s="367"/>
      <c r="AH9569" s="367"/>
    </row>
    <row r="9570" spans="32:34" s="368" customFormat="1" ht="13.9" customHeight="1">
      <c r="AF9570" s="367"/>
      <c r="AH9570" s="367"/>
    </row>
    <row r="9571" spans="32:34" s="368" customFormat="1" ht="13.9" customHeight="1">
      <c r="AF9571" s="367"/>
      <c r="AH9571" s="367"/>
    </row>
    <row r="9572" spans="32:34" s="368" customFormat="1" ht="13.9" customHeight="1">
      <c r="AF9572" s="367"/>
      <c r="AH9572" s="367"/>
    </row>
    <row r="9573" spans="32:34" s="368" customFormat="1" ht="13.9" customHeight="1">
      <c r="AF9573" s="367"/>
      <c r="AH9573" s="367"/>
    </row>
    <row r="9574" spans="32:34" s="368" customFormat="1" ht="13.9" customHeight="1">
      <c r="AF9574" s="367"/>
      <c r="AH9574" s="367"/>
    </row>
    <row r="9575" spans="32:34" s="368" customFormat="1" ht="13.9" customHeight="1">
      <c r="AF9575" s="367"/>
      <c r="AH9575" s="367"/>
    </row>
    <row r="9576" spans="32:34" s="368" customFormat="1" ht="13.9" customHeight="1">
      <c r="AF9576" s="367"/>
      <c r="AH9576" s="367"/>
    </row>
    <row r="9577" spans="32:34" s="368" customFormat="1" ht="13.9" customHeight="1">
      <c r="AF9577" s="367"/>
      <c r="AH9577" s="367"/>
    </row>
    <row r="9578" spans="32:34" s="368" customFormat="1" ht="13.9" customHeight="1">
      <c r="AF9578" s="367"/>
      <c r="AH9578" s="367"/>
    </row>
    <row r="9579" spans="32:34" s="368" customFormat="1" ht="13.9" customHeight="1">
      <c r="AF9579" s="367"/>
      <c r="AH9579" s="367"/>
    </row>
    <row r="9580" spans="32:34" s="368" customFormat="1" ht="13.9" customHeight="1">
      <c r="AF9580" s="367"/>
      <c r="AH9580" s="367"/>
    </row>
    <row r="9581" spans="32:34" s="368" customFormat="1" ht="13.9" customHeight="1">
      <c r="AF9581" s="367"/>
      <c r="AH9581" s="367"/>
    </row>
    <row r="9582" spans="32:34" s="368" customFormat="1" ht="13.9" customHeight="1">
      <c r="AF9582" s="367"/>
      <c r="AH9582" s="367"/>
    </row>
    <row r="9583" spans="32:34" s="368" customFormat="1" ht="13.9" customHeight="1">
      <c r="AF9583" s="367"/>
      <c r="AH9583" s="367"/>
    </row>
    <row r="9584" spans="32:34" s="368" customFormat="1" ht="13.9" customHeight="1">
      <c r="AF9584" s="367"/>
      <c r="AH9584" s="367"/>
    </row>
    <row r="9585" spans="32:34" s="368" customFormat="1" ht="13.9" customHeight="1">
      <c r="AF9585" s="367"/>
      <c r="AH9585" s="367"/>
    </row>
    <row r="9586" spans="32:34" s="368" customFormat="1" ht="13.9" customHeight="1">
      <c r="AF9586" s="367"/>
      <c r="AH9586" s="367"/>
    </row>
    <row r="9587" spans="32:34" s="368" customFormat="1" ht="13.9" customHeight="1">
      <c r="AF9587" s="367"/>
      <c r="AH9587" s="367"/>
    </row>
    <row r="9588" spans="32:34" s="368" customFormat="1" ht="13.9" customHeight="1">
      <c r="AF9588" s="367"/>
      <c r="AH9588" s="367"/>
    </row>
    <row r="9589" spans="32:34" s="368" customFormat="1" ht="13.9" customHeight="1">
      <c r="AF9589" s="367"/>
      <c r="AH9589" s="367"/>
    </row>
    <row r="9590" spans="32:34" s="368" customFormat="1" ht="13.9" customHeight="1">
      <c r="AF9590" s="367"/>
      <c r="AH9590" s="367"/>
    </row>
    <row r="9591" spans="32:34" s="368" customFormat="1" ht="13.9" customHeight="1">
      <c r="AF9591" s="367"/>
      <c r="AH9591" s="367"/>
    </row>
    <row r="9592" spans="32:34" s="368" customFormat="1" ht="13.9" customHeight="1">
      <c r="AF9592" s="367"/>
      <c r="AH9592" s="367"/>
    </row>
    <row r="9593" spans="32:34" s="368" customFormat="1" ht="13.9" customHeight="1">
      <c r="AF9593" s="367"/>
      <c r="AH9593" s="367"/>
    </row>
    <row r="9594" spans="32:34" s="368" customFormat="1" ht="13.9" customHeight="1">
      <c r="AF9594" s="367"/>
      <c r="AH9594" s="367"/>
    </row>
    <row r="9595" spans="32:34" s="368" customFormat="1" ht="13.9" customHeight="1">
      <c r="AF9595" s="367"/>
      <c r="AH9595" s="367"/>
    </row>
    <row r="9596" spans="32:34" s="368" customFormat="1" ht="13.9" customHeight="1">
      <c r="AF9596" s="367"/>
      <c r="AH9596" s="367"/>
    </row>
    <row r="9597" spans="32:34" s="368" customFormat="1" ht="13.9" customHeight="1">
      <c r="AF9597" s="367"/>
      <c r="AH9597" s="367"/>
    </row>
    <row r="9598" spans="32:34" s="368" customFormat="1" ht="13.9" customHeight="1">
      <c r="AF9598" s="367"/>
      <c r="AH9598" s="367"/>
    </row>
    <row r="9599" spans="32:34" s="368" customFormat="1" ht="13.9" customHeight="1">
      <c r="AF9599" s="367"/>
      <c r="AH9599" s="367"/>
    </row>
    <row r="9600" spans="32:34" s="368" customFormat="1" ht="13.9" customHeight="1">
      <c r="AF9600" s="367"/>
      <c r="AH9600" s="367"/>
    </row>
    <row r="9601" spans="32:34" s="368" customFormat="1" ht="13.9" customHeight="1">
      <c r="AF9601" s="367"/>
      <c r="AH9601" s="367"/>
    </row>
    <row r="9602" spans="32:34" s="368" customFormat="1" ht="13.9" customHeight="1">
      <c r="AF9602" s="367"/>
      <c r="AH9602" s="367"/>
    </row>
    <row r="9603" spans="32:34" s="368" customFormat="1" ht="13.9" customHeight="1">
      <c r="AF9603" s="367"/>
      <c r="AH9603" s="367"/>
    </row>
    <row r="9604" spans="32:34" s="368" customFormat="1" ht="13.9" customHeight="1">
      <c r="AF9604" s="367"/>
      <c r="AH9604" s="367"/>
    </row>
    <row r="9605" spans="32:34" s="368" customFormat="1" ht="13.9" customHeight="1">
      <c r="AF9605" s="367"/>
      <c r="AH9605" s="367"/>
    </row>
    <row r="9606" spans="32:34" s="368" customFormat="1" ht="13.9" customHeight="1">
      <c r="AF9606" s="367"/>
      <c r="AH9606" s="367"/>
    </row>
    <row r="9607" spans="32:34" s="368" customFormat="1" ht="13.9" customHeight="1">
      <c r="AF9607" s="367"/>
      <c r="AH9607" s="367"/>
    </row>
    <row r="9608" spans="32:34" s="368" customFormat="1" ht="13.9" customHeight="1">
      <c r="AF9608" s="367"/>
      <c r="AH9608" s="367"/>
    </row>
    <row r="9609" spans="32:34" s="368" customFormat="1" ht="13.9" customHeight="1">
      <c r="AF9609" s="367"/>
      <c r="AH9609" s="367"/>
    </row>
    <row r="9610" spans="32:34" s="368" customFormat="1" ht="13.9" customHeight="1">
      <c r="AF9610" s="367"/>
      <c r="AH9610" s="367"/>
    </row>
    <row r="9611" spans="32:34" s="368" customFormat="1" ht="13.9" customHeight="1">
      <c r="AF9611" s="367"/>
      <c r="AH9611" s="367"/>
    </row>
    <row r="9612" spans="32:34" s="368" customFormat="1" ht="13.9" customHeight="1">
      <c r="AF9612" s="367"/>
      <c r="AH9612" s="367"/>
    </row>
    <row r="9613" spans="32:34" s="368" customFormat="1" ht="13.9" customHeight="1">
      <c r="AF9613" s="367"/>
      <c r="AH9613" s="367"/>
    </row>
    <row r="9614" spans="32:34" s="368" customFormat="1" ht="13.9" customHeight="1">
      <c r="AF9614" s="367"/>
      <c r="AH9614" s="367"/>
    </row>
    <row r="9615" spans="32:34" s="368" customFormat="1" ht="13.9" customHeight="1">
      <c r="AF9615" s="367"/>
      <c r="AH9615" s="367"/>
    </row>
    <row r="9616" spans="32:34" s="368" customFormat="1" ht="13.9" customHeight="1">
      <c r="AF9616" s="367"/>
      <c r="AH9616" s="367"/>
    </row>
    <row r="9617" spans="32:34" s="368" customFormat="1" ht="13.9" customHeight="1">
      <c r="AF9617" s="367"/>
      <c r="AH9617" s="367"/>
    </row>
    <row r="9618" spans="32:34" s="368" customFormat="1" ht="13.9" customHeight="1">
      <c r="AF9618" s="367"/>
      <c r="AH9618" s="367"/>
    </row>
    <row r="9619" spans="32:34" s="368" customFormat="1" ht="13.9" customHeight="1">
      <c r="AF9619" s="367"/>
      <c r="AH9619" s="367"/>
    </row>
    <row r="9620" spans="32:34" s="368" customFormat="1" ht="13.9" customHeight="1">
      <c r="AF9620" s="367"/>
      <c r="AH9620" s="367"/>
    </row>
    <row r="9621" spans="32:34" s="368" customFormat="1" ht="13.9" customHeight="1">
      <c r="AF9621" s="367"/>
      <c r="AH9621" s="367"/>
    </row>
    <row r="9622" spans="32:34" s="368" customFormat="1" ht="13.9" customHeight="1">
      <c r="AF9622" s="367"/>
      <c r="AH9622" s="367"/>
    </row>
    <row r="9623" spans="32:34" s="368" customFormat="1" ht="13.9" customHeight="1">
      <c r="AF9623" s="367"/>
      <c r="AH9623" s="367"/>
    </row>
    <row r="9624" spans="32:34" s="368" customFormat="1" ht="13.9" customHeight="1">
      <c r="AF9624" s="367"/>
      <c r="AH9624" s="367"/>
    </row>
    <row r="9625" spans="32:34" s="368" customFormat="1" ht="13.9" customHeight="1">
      <c r="AF9625" s="367"/>
      <c r="AH9625" s="367"/>
    </row>
    <row r="9626" spans="32:34" s="368" customFormat="1" ht="13.9" customHeight="1">
      <c r="AF9626" s="367"/>
      <c r="AH9626" s="367"/>
    </row>
    <row r="9627" spans="32:34" s="368" customFormat="1" ht="13.9" customHeight="1">
      <c r="AF9627" s="367"/>
      <c r="AH9627" s="367"/>
    </row>
    <row r="9628" spans="32:34" s="368" customFormat="1" ht="13.9" customHeight="1">
      <c r="AF9628" s="367"/>
      <c r="AH9628" s="367"/>
    </row>
    <row r="9629" spans="32:34" s="368" customFormat="1" ht="13.9" customHeight="1">
      <c r="AF9629" s="367"/>
      <c r="AH9629" s="367"/>
    </row>
    <row r="9630" spans="32:34" s="368" customFormat="1" ht="13.9" customHeight="1">
      <c r="AF9630" s="367"/>
      <c r="AH9630" s="367"/>
    </row>
    <row r="9631" spans="32:34" s="368" customFormat="1" ht="13.9" customHeight="1">
      <c r="AF9631" s="367"/>
      <c r="AH9631" s="367"/>
    </row>
    <row r="9632" spans="32:34" s="368" customFormat="1" ht="13.9" customHeight="1">
      <c r="AF9632" s="367"/>
      <c r="AH9632" s="367"/>
    </row>
    <row r="9633" spans="32:34" s="368" customFormat="1" ht="13.9" customHeight="1">
      <c r="AF9633" s="367"/>
      <c r="AH9633" s="367"/>
    </row>
    <row r="9634" spans="32:34" s="368" customFormat="1" ht="13.9" customHeight="1">
      <c r="AF9634" s="367"/>
      <c r="AH9634" s="367"/>
    </row>
    <row r="9635" spans="32:34" s="368" customFormat="1" ht="13.9" customHeight="1">
      <c r="AF9635" s="367"/>
      <c r="AH9635" s="367"/>
    </row>
    <row r="9636" spans="32:34" s="368" customFormat="1" ht="13.9" customHeight="1">
      <c r="AF9636" s="367"/>
      <c r="AH9636" s="367"/>
    </row>
    <row r="9637" spans="32:34" s="368" customFormat="1" ht="13.9" customHeight="1">
      <c r="AF9637" s="367"/>
      <c r="AH9637" s="367"/>
    </row>
    <row r="9638" spans="32:34" s="368" customFormat="1" ht="13.9" customHeight="1">
      <c r="AF9638" s="367"/>
      <c r="AH9638" s="367"/>
    </row>
    <row r="9639" spans="32:34" s="368" customFormat="1" ht="13.9" customHeight="1">
      <c r="AF9639" s="367"/>
      <c r="AH9639" s="367"/>
    </row>
    <row r="9640" spans="32:34" s="368" customFormat="1" ht="13.9" customHeight="1">
      <c r="AF9640" s="367"/>
      <c r="AH9640" s="367"/>
    </row>
    <row r="9641" spans="32:34" s="368" customFormat="1" ht="13.9" customHeight="1">
      <c r="AF9641" s="367"/>
      <c r="AH9641" s="367"/>
    </row>
    <row r="9642" spans="32:34" s="368" customFormat="1" ht="13.9" customHeight="1">
      <c r="AF9642" s="367"/>
      <c r="AH9642" s="367"/>
    </row>
    <row r="9643" spans="32:34" s="368" customFormat="1" ht="13.9" customHeight="1">
      <c r="AF9643" s="367"/>
      <c r="AH9643" s="367"/>
    </row>
    <row r="9644" spans="32:34" s="368" customFormat="1" ht="13.9" customHeight="1">
      <c r="AF9644" s="367"/>
      <c r="AH9644" s="367"/>
    </row>
    <row r="9645" spans="32:34" s="368" customFormat="1" ht="13.9" customHeight="1">
      <c r="AF9645" s="367"/>
      <c r="AH9645" s="367"/>
    </row>
    <row r="9646" spans="32:34" s="368" customFormat="1" ht="13.9" customHeight="1">
      <c r="AF9646" s="367"/>
      <c r="AH9646" s="367"/>
    </row>
    <row r="9647" spans="32:34" s="368" customFormat="1" ht="13.9" customHeight="1">
      <c r="AF9647" s="367"/>
      <c r="AH9647" s="367"/>
    </row>
    <row r="9648" spans="32:34" s="368" customFormat="1" ht="13.9" customHeight="1">
      <c r="AF9648" s="367"/>
      <c r="AH9648" s="367"/>
    </row>
    <row r="9649" spans="32:34" s="368" customFormat="1" ht="13.9" customHeight="1">
      <c r="AF9649" s="367"/>
      <c r="AH9649" s="367"/>
    </row>
    <row r="9650" spans="32:34" s="368" customFormat="1" ht="13.9" customHeight="1">
      <c r="AF9650" s="367"/>
      <c r="AH9650" s="367"/>
    </row>
    <row r="9651" spans="32:34" s="368" customFormat="1" ht="13.9" customHeight="1">
      <c r="AF9651" s="367"/>
      <c r="AH9651" s="367"/>
    </row>
    <row r="9652" spans="32:34" s="368" customFormat="1" ht="13.9" customHeight="1">
      <c r="AF9652" s="367"/>
      <c r="AH9652" s="367"/>
    </row>
    <row r="9653" spans="32:34" s="368" customFormat="1" ht="13.9" customHeight="1">
      <c r="AF9653" s="367"/>
      <c r="AH9653" s="367"/>
    </row>
    <row r="9654" spans="32:34" s="368" customFormat="1" ht="13.9" customHeight="1">
      <c r="AF9654" s="367"/>
      <c r="AH9654" s="367"/>
    </row>
    <row r="9655" spans="32:34" s="368" customFormat="1" ht="13.9" customHeight="1">
      <c r="AF9655" s="367"/>
      <c r="AH9655" s="367"/>
    </row>
    <row r="9656" spans="32:34" s="368" customFormat="1" ht="13.9" customHeight="1">
      <c r="AF9656" s="367"/>
      <c r="AH9656" s="367"/>
    </row>
    <row r="9657" spans="32:34" s="368" customFormat="1" ht="13.9" customHeight="1">
      <c r="AF9657" s="367"/>
      <c r="AH9657" s="367"/>
    </row>
    <row r="9658" spans="32:34" s="368" customFormat="1" ht="13.9" customHeight="1">
      <c r="AF9658" s="367"/>
      <c r="AH9658" s="367"/>
    </row>
    <row r="9659" spans="32:34" s="368" customFormat="1" ht="13.9" customHeight="1">
      <c r="AF9659" s="367"/>
      <c r="AH9659" s="367"/>
    </row>
    <row r="9660" spans="32:34" s="368" customFormat="1" ht="13.9" customHeight="1">
      <c r="AF9660" s="367"/>
      <c r="AH9660" s="367"/>
    </row>
    <row r="9661" spans="32:34" s="368" customFormat="1" ht="13.9" customHeight="1">
      <c r="AF9661" s="367"/>
      <c r="AH9661" s="367"/>
    </row>
    <row r="9662" spans="32:34" s="368" customFormat="1" ht="13.9" customHeight="1">
      <c r="AF9662" s="367"/>
      <c r="AH9662" s="367"/>
    </row>
    <row r="9663" spans="32:34" s="368" customFormat="1" ht="13.9" customHeight="1">
      <c r="AF9663" s="367"/>
      <c r="AH9663" s="367"/>
    </row>
    <row r="9664" spans="32:34" s="368" customFormat="1" ht="13.9" customHeight="1">
      <c r="AF9664" s="367"/>
      <c r="AH9664" s="367"/>
    </row>
    <row r="9665" spans="32:34" s="368" customFormat="1" ht="13.9" customHeight="1">
      <c r="AF9665" s="367"/>
      <c r="AH9665" s="367"/>
    </row>
    <row r="9666" spans="32:34" s="368" customFormat="1" ht="13.9" customHeight="1">
      <c r="AF9666" s="367"/>
      <c r="AH9666" s="367"/>
    </row>
    <row r="9667" spans="32:34" s="368" customFormat="1" ht="13.9" customHeight="1">
      <c r="AF9667" s="367"/>
      <c r="AH9667" s="367"/>
    </row>
    <row r="9668" spans="32:34" s="368" customFormat="1" ht="13.9" customHeight="1">
      <c r="AF9668" s="367"/>
      <c r="AH9668" s="367"/>
    </row>
    <row r="9669" spans="32:34" s="368" customFormat="1" ht="13.9" customHeight="1">
      <c r="AF9669" s="367"/>
      <c r="AH9669" s="367"/>
    </row>
    <row r="9670" spans="32:34" s="368" customFormat="1" ht="13.9" customHeight="1">
      <c r="AF9670" s="367"/>
      <c r="AH9670" s="367"/>
    </row>
    <row r="9671" spans="32:34" s="368" customFormat="1" ht="13.9" customHeight="1">
      <c r="AF9671" s="367"/>
      <c r="AH9671" s="367"/>
    </row>
    <row r="9672" spans="32:34" s="368" customFormat="1" ht="13.9" customHeight="1">
      <c r="AF9672" s="367"/>
      <c r="AH9672" s="367"/>
    </row>
    <row r="9673" spans="32:34" s="368" customFormat="1" ht="13.9" customHeight="1">
      <c r="AF9673" s="367"/>
      <c r="AH9673" s="367"/>
    </row>
    <row r="9674" spans="32:34" s="368" customFormat="1" ht="13.9" customHeight="1">
      <c r="AF9674" s="367"/>
      <c r="AH9674" s="367"/>
    </row>
    <row r="9675" spans="32:34" s="368" customFormat="1" ht="13.9" customHeight="1">
      <c r="AF9675" s="367"/>
      <c r="AH9675" s="367"/>
    </row>
    <row r="9676" spans="32:34" s="368" customFormat="1" ht="13.9" customHeight="1">
      <c r="AF9676" s="367"/>
      <c r="AH9676" s="367"/>
    </row>
    <row r="9677" spans="32:34" s="368" customFormat="1" ht="13.9" customHeight="1">
      <c r="AF9677" s="367"/>
      <c r="AH9677" s="367"/>
    </row>
    <row r="9678" spans="32:34" s="368" customFormat="1" ht="13.9" customHeight="1">
      <c r="AF9678" s="367"/>
      <c r="AH9678" s="367"/>
    </row>
    <row r="9679" spans="32:34" s="368" customFormat="1" ht="13.9" customHeight="1">
      <c r="AF9679" s="367"/>
      <c r="AH9679" s="367"/>
    </row>
    <row r="9680" spans="32:34" s="368" customFormat="1" ht="13.9" customHeight="1">
      <c r="AF9680" s="367"/>
      <c r="AH9680" s="367"/>
    </row>
    <row r="9681" spans="32:34" s="368" customFormat="1" ht="13.9" customHeight="1">
      <c r="AF9681" s="367"/>
      <c r="AH9681" s="367"/>
    </row>
    <row r="9682" spans="32:34" s="368" customFormat="1" ht="13.9" customHeight="1">
      <c r="AF9682" s="367"/>
      <c r="AH9682" s="367"/>
    </row>
    <row r="9683" spans="32:34" s="368" customFormat="1" ht="13.9" customHeight="1">
      <c r="AF9683" s="367"/>
      <c r="AH9683" s="367"/>
    </row>
    <row r="9684" spans="32:34" s="368" customFormat="1" ht="13.9" customHeight="1">
      <c r="AF9684" s="367"/>
      <c r="AH9684" s="367"/>
    </row>
    <row r="9685" spans="32:34" s="368" customFormat="1" ht="13.9" customHeight="1">
      <c r="AF9685" s="367"/>
      <c r="AH9685" s="367"/>
    </row>
    <row r="9686" spans="32:34" s="368" customFormat="1" ht="13.9" customHeight="1">
      <c r="AF9686" s="367"/>
      <c r="AH9686" s="367"/>
    </row>
    <row r="9687" spans="32:34" s="368" customFormat="1" ht="13.9" customHeight="1">
      <c r="AF9687" s="367"/>
      <c r="AH9687" s="367"/>
    </row>
    <row r="9688" spans="32:34" s="368" customFormat="1" ht="13.9" customHeight="1">
      <c r="AF9688" s="367"/>
      <c r="AH9688" s="367"/>
    </row>
    <row r="9689" spans="32:34" s="368" customFormat="1" ht="13.9" customHeight="1">
      <c r="AF9689" s="367"/>
      <c r="AH9689" s="367"/>
    </row>
    <row r="9690" spans="32:34" s="368" customFormat="1" ht="13.9" customHeight="1">
      <c r="AF9690" s="367"/>
      <c r="AH9690" s="367"/>
    </row>
    <row r="9691" spans="32:34" s="368" customFormat="1" ht="13.9" customHeight="1">
      <c r="AF9691" s="367"/>
      <c r="AH9691" s="367"/>
    </row>
    <row r="9692" spans="32:34" s="368" customFormat="1" ht="13.9" customHeight="1">
      <c r="AF9692" s="367"/>
      <c r="AH9692" s="367"/>
    </row>
    <row r="9693" spans="32:34" s="368" customFormat="1" ht="13.9" customHeight="1">
      <c r="AF9693" s="367"/>
      <c r="AH9693" s="367"/>
    </row>
    <row r="9694" spans="32:34" s="368" customFormat="1" ht="13.9" customHeight="1">
      <c r="AF9694" s="367"/>
      <c r="AH9694" s="367"/>
    </row>
    <row r="9695" spans="32:34" s="368" customFormat="1" ht="13.9" customHeight="1">
      <c r="AF9695" s="367"/>
      <c r="AH9695" s="367"/>
    </row>
    <row r="9696" spans="32:34" s="368" customFormat="1" ht="13.9" customHeight="1">
      <c r="AF9696" s="367"/>
      <c r="AH9696" s="367"/>
    </row>
    <row r="9697" spans="32:34" s="368" customFormat="1" ht="13.9" customHeight="1">
      <c r="AF9697" s="367"/>
      <c r="AH9697" s="367"/>
    </row>
    <row r="9698" spans="32:34" s="368" customFormat="1" ht="13.9" customHeight="1">
      <c r="AF9698" s="367"/>
      <c r="AH9698" s="367"/>
    </row>
    <row r="9699" spans="32:34" s="368" customFormat="1" ht="13.9" customHeight="1">
      <c r="AF9699" s="367"/>
      <c r="AH9699" s="367"/>
    </row>
    <row r="9700" spans="32:34" s="368" customFormat="1" ht="13.9" customHeight="1">
      <c r="AF9700" s="367"/>
      <c r="AH9700" s="367"/>
    </row>
    <row r="9701" spans="32:34" s="368" customFormat="1" ht="13.9" customHeight="1">
      <c r="AF9701" s="367"/>
      <c r="AH9701" s="367"/>
    </row>
    <row r="9702" spans="32:34" s="368" customFormat="1" ht="13.9" customHeight="1">
      <c r="AF9702" s="367"/>
      <c r="AH9702" s="367"/>
    </row>
    <row r="9703" spans="32:34" s="368" customFormat="1" ht="13.9" customHeight="1">
      <c r="AF9703" s="367"/>
      <c r="AH9703" s="367"/>
    </row>
    <row r="9704" spans="32:34" s="368" customFormat="1" ht="13.9" customHeight="1">
      <c r="AF9704" s="367"/>
      <c r="AH9704" s="367"/>
    </row>
    <row r="9705" spans="32:34" s="368" customFormat="1" ht="13.9" customHeight="1">
      <c r="AF9705" s="367"/>
      <c r="AH9705" s="367"/>
    </row>
    <row r="9706" spans="32:34" s="368" customFormat="1" ht="13.9" customHeight="1">
      <c r="AF9706" s="367"/>
      <c r="AH9706" s="367"/>
    </row>
    <row r="9707" spans="32:34" s="368" customFormat="1" ht="13.9" customHeight="1">
      <c r="AF9707" s="367"/>
      <c r="AH9707" s="367"/>
    </row>
    <row r="9708" spans="32:34" s="368" customFormat="1" ht="13.9" customHeight="1">
      <c r="AF9708" s="367"/>
      <c r="AH9708" s="367"/>
    </row>
    <row r="9709" spans="32:34" s="368" customFormat="1" ht="13.9" customHeight="1">
      <c r="AF9709" s="367"/>
      <c r="AH9709" s="367"/>
    </row>
    <row r="9710" spans="32:34" s="368" customFormat="1" ht="13.9" customHeight="1">
      <c r="AF9710" s="367"/>
      <c r="AH9710" s="367"/>
    </row>
    <row r="9711" spans="32:34" s="368" customFormat="1" ht="13.9" customHeight="1">
      <c r="AF9711" s="367"/>
      <c r="AH9711" s="367"/>
    </row>
    <row r="9712" spans="32:34" s="368" customFormat="1" ht="13.9" customHeight="1">
      <c r="AF9712" s="367"/>
      <c r="AH9712" s="367"/>
    </row>
    <row r="9713" spans="32:34" s="368" customFormat="1" ht="13.9" customHeight="1">
      <c r="AF9713" s="367"/>
      <c r="AH9713" s="367"/>
    </row>
    <row r="9714" spans="32:34" s="368" customFormat="1" ht="13.9" customHeight="1">
      <c r="AF9714" s="367"/>
      <c r="AH9714" s="367"/>
    </row>
    <row r="9715" spans="32:34" s="368" customFormat="1" ht="13.9" customHeight="1">
      <c r="AF9715" s="367"/>
      <c r="AH9715" s="367"/>
    </row>
    <row r="9716" spans="32:34" s="368" customFormat="1" ht="13.9" customHeight="1">
      <c r="AF9716" s="367"/>
      <c r="AH9716" s="367"/>
    </row>
    <row r="9717" spans="32:34" s="368" customFormat="1" ht="13.9" customHeight="1">
      <c r="AF9717" s="367"/>
      <c r="AH9717" s="367"/>
    </row>
    <row r="9718" spans="32:34" s="368" customFormat="1" ht="13.9" customHeight="1">
      <c r="AF9718" s="367"/>
      <c r="AH9718" s="367"/>
    </row>
    <row r="9719" spans="32:34" s="368" customFormat="1" ht="13.9" customHeight="1">
      <c r="AF9719" s="367"/>
      <c r="AH9719" s="367"/>
    </row>
    <row r="9720" spans="32:34" s="368" customFormat="1" ht="13.9" customHeight="1">
      <c r="AF9720" s="367"/>
      <c r="AH9720" s="367"/>
    </row>
    <row r="9721" spans="32:34" s="368" customFormat="1" ht="13.9" customHeight="1">
      <c r="AF9721" s="367"/>
      <c r="AH9721" s="367"/>
    </row>
    <row r="9722" spans="32:34" s="368" customFormat="1" ht="13.9" customHeight="1">
      <c r="AF9722" s="367"/>
      <c r="AH9722" s="367"/>
    </row>
    <row r="9723" spans="32:34" s="368" customFormat="1" ht="13.9" customHeight="1">
      <c r="AF9723" s="367"/>
      <c r="AH9723" s="367"/>
    </row>
    <row r="9724" spans="32:34" s="368" customFormat="1" ht="13.9" customHeight="1">
      <c r="AF9724" s="367"/>
      <c r="AH9724" s="367"/>
    </row>
    <row r="9725" spans="32:34" s="368" customFormat="1" ht="13.9" customHeight="1">
      <c r="AF9725" s="367"/>
      <c r="AH9725" s="367"/>
    </row>
    <row r="9726" spans="32:34" s="368" customFormat="1" ht="13.9" customHeight="1">
      <c r="AF9726" s="367"/>
      <c r="AH9726" s="367"/>
    </row>
    <row r="9727" spans="32:34" s="368" customFormat="1" ht="13.9" customHeight="1">
      <c r="AF9727" s="367"/>
      <c r="AH9727" s="367"/>
    </row>
    <row r="9728" spans="32:34" s="368" customFormat="1" ht="13.9" customHeight="1">
      <c r="AF9728" s="367"/>
      <c r="AH9728" s="367"/>
    </row>
    <row r="9729" spans="32:34" s="368" customFormat="1" ht="13.9" customHeight="1">
      <c r="AF9729" s="367"/>
      <c r="AH9729" s="367"/>
    </row>
    <row r="9730" spans="32:34" s="368" customFormat="1" ht="13.9" customHeight="1">
      <c r="AF9730" s="367"/>
      <c r="AH9730" s="367"/>
    </row>
    <row r="9731" spans="32:34" s="368" customFormat="1" ht="13.9" customHeight="1">
      <c r="AF9731" s="367"/>
      <c r="AH9731" s="367"/>
    </row>
    <row r="9732" spans="32:34" s="368" customFormat="1" ht="13.9" customHeight="1">
      <c r="AF9732" s="367"/>
      <c r="AH9732" s="367"/>
    </row>
    <row r="9733" spans="32:34" s="368" customFormat="1" ht="13.9" customHeight="1">
      <c r="AF9733" s="367"/>
      <c r="AH9733" s="367"/>
    </row>
    <row r="9734" spans="32:34" s="368" customFormat="1" ht="13.9" customHeight="1">
      <c r="AF9734" s="367"/>
      <c r="AH9734" s="367"/>
    </row>
    <row r="9735" spans="32:34" s="368" customFormat="1" ht="13.9" customHeight="1">
      <c r="AF9735" s="367"/>
      <c r="AH9735" s="367"/>
    </row>
    <row r="9736" spans="32:34" s="368" customFormat="1" ht="13.9" customHeight="1">
      <c r="AF9736" s="367"/>
      <c r="AH9736" s="367"/>
    </row>
    <row r="9737" spans="32:34" s="368" customFormat="1" ht="13.9" customHeight="1">
      <c r="AF9737" s="367"/>
      <c r="AH9737" s="367"/>
    </row>
    <row r="9738" spans="32:34" s="368" customFormat="1" ht="13.9" customHeight="1">
      <c r="AF9738" s="367"/>
      <c r="AH9738" s="367"/>
    </row>
    <row r="9739" spans="32:34" s="368" customFormat="1" ht="13.9" customHeight="1">
      <c r="AF9739" s="367"/>
      <c r="AH9739" s="367"/>
    </row>
    <row r="9740" spans="32:34" s="368" customFormat="1" ht="13.9" customHeight="1">
      <c r="AF9740" s="367"/>
      <c r="AH9740" s="367"/>
    </row>
    <row r="9741" spans="32:34" s="368" customFormat="1" ht="13.9" customHeight="1">
      <c r="AF9741" s="367"/>
      <c r="AH9741" s="367"/>
    </row>
    <row r="9742" spans="32:34" s="368" customFormat="1" ht="13.9" customHeight="1">
      <c r="AF9742" s="367"/>
      <c r="AH9742" s="367"/>
    </row>
    <row r="9743" spans="32:34" s="368" customFormat="1" ht="13.9" customHeight="1">
      <c r="AF9743" s="367"/>
      <c r="AH9743" s="367"/>
    </row>
    <row r="9744" spans="32:34" s="368" customFormat="1" ht="13.9" customHeight="1">
      <c r="AF9744" s="367"/>
      <c r="AH9744" s="367"/>
    </row>
    <row r="9745" spans="32:34" s="368" customFormat="1" ht="13.9" customHeight="1">
      <c r="AF9745" s="367"/>
      <c r="AH9745" s="367"/>
    </row>
    <row r="9746" spans="32:34" s="368" customFormat="1" ht="13.9" customHeight="1">
      <c r="AF9746" s="367"/>
      <c r="AH9746" s="367"/>
    </row>
    <row r="9747" spans="32:34" s="368" customFormat="1" ht="13.9" customHeight="1">
      <c r="AF9747" s="367"/>
      <c r="AH9747" s="367"/>
    </row>
    <row r="9748" spans="32:34" s="368" customFormat="1" ht="13.9" customHeight="1">
      <c r="AF9748" s="367"/>
      <c r="AH9748" s="367"/>
    </row>
    <row r="9749" spans="32:34" s="368" customFormat="1" ht="13.9" customHeight="1">
      <c r="AF9749" s="367"/>
      <c r="AH9749" s="367"/>
    </row>
    <row r="9750" spans="32:34" s="368" customFormat="1" ht="13.9" customHeight="1">
      <c r="AF9750" s="367"/>
      <c r="AH9750" s="367"/>
    </row>
    <row r="9751" spans="32:34" s="368" customFormat="1" ht="13.9" customHeight="1">
      <c r="AF9751" s="367"/>
      <c r="AH9751" s="367"/>
    </row>
    <row r="9752" spans="32:34" s="368" customFormat="1" ht="13.9" customHeight="1">
      <c r="AF9752" s="367"/>
      <c r="AH9752" s="367"/>
    </row>
    <row r="9753" spans="32:34" s="368" customFormat="1" ht="13.9" customHeight="1">
      <c r="AF9753" s="367"/>
      <c r="AH9753" s="367"/>
    </row>
    <row r="9754" spans="32:34" s="368" customFormat="1" ht="13.9" customHeight="1">
      <c r="AF9754" s="367"/>
      <c r="AH9754" s="367"/>
    </row>
    <row r="9755" spans="32:34" s="368" customFormat="1" ht="13.9" customHeight="1">
      <c r="AF9755" s="367"/>
      <c r="AH9755" s="367"/>
    </row>
    <row r="9756" spans="32:34" s="368" customFormat="1" ht="13.9" customHeight="1">
      <c r="AF9756" s="367"/>
      <c r="AH9756" s="367"/>
    </row>
    <row r="9757" spans="32:34" s="368" customFormat="1" ht="13.9" customHeight="1">
      <c r="AF9757" s="367"/>
      <c r="AH9757" s="367"/>
    </row>
    <row r="9758" spans="32:34" s="368" customFormat="1" ht="13.9" customHeight="1">
      <c r="AF9758" s="367"/>
      <c r="AH9758" s="367"/>
    </row>
    <row r="9759" spans="32:34" s="368" customFormat="1" ht="13.9" customHeight="1">
      <c r="AF9759" s="367"/>
      <c r="AH9759" s="367"/>
    </row>
    <row r="9760" spans="32:34" s="368" customFormat="1" ht="13.9" customHeight="1">
      <c r="AF9760" s="367"/>
      <c r="AH9760" s="367"/>
    </row>
    <row r="9761" spans="32:34" s="368" customFormat="1" ht="13.9" customHeight="1">
      <c r="AF9761" s="367"/>
      <c r="AH9761" s="367"/>
    </row>
    <row r="9762" spans="32:34" s="368" customFormat="1" ht="13.9" customHeight="1">
      <c r="AF9762" s="367"/>
      <c r="AH9762" s="367"/>
    </row>
    <row r="9763" spans="32:34" s="368" customFormat="1" ht="13.9" customHeight="1">
      <c r="AF9763" s="367"/>
      <c r="AH9763" s="367"/>
    </row>
    <row r="9764" spans="32:34" s="368" customFormat="1" ht="13.9" customHeight="1">
      <c r="AF9764" s="367"/>
      <c r="AH9764" s="367"/>
    </row>
    <row r="9765" spans="32:34" s="368" customFormat="1" ht="13.9" customHeight="1">
      <c r="AF9765" s="367"/>
      <c r="AH9765" s="367"/>
    </row>
    <row r="9766" spans="32:34" s="368" customFormat="1" ht="13.9" customHeight="1">
      <c r="AF9766" s="367"/>
      <c r="AH9766" s="367"/>
    </row>
    <row r="9767" spans="32:34" s="368" customFormat="1" ht="13.9" customHeight="1">
      <c r="AF9767" s="367"/>
      <c r="AH9767" s="367"/>
    </row>
    <row r="9768" spans="32:34" s="368" customFormat="1" ht="13.9" customHeight="1">
      <c r="AF9768" s="367"/>
      <c r="AH9768" s="367"/>
    </row>
    <row r="9769" spans="32:34" s="368" customFormat="1" ht="13.9" customHeight="1">
      <c r="AF9769" s="367"/>
      <c r="AH9769" s="367"/>
    </row>
    <row r="9770" spans="32:34" s="368" customFormat="1" ht="13.9" customHeight="1">
      <c r="AF9770" s="367"/>
      <c r="AH9770" s="367"/>
    </row>
    <row r="9771" spans="32:34" s="368" customFormat="1" ht="13.9" customHeight="1">
      <c r="AF9771" s="367"/>
      <c r="AH9771" s="367"/>
    </row>
    <row r="9772" spans="32:34" s="368" customFormat="1" ht="13.9" customHeight="1">
      <c r="AF9772" s="367"/>
      <c r="AH9772" s="367"/>
    </row>
    <row r="9773" spans="32:34" s="368" customFormat="1" ht="13.9" customHeight="1">
      <c r="AF9773" s="367"/>
      <c r="AH9773" s="367"/>
    </row>
    <row r="9774" spans="32:34" s="368" customFormat="1" ht="13.9" customHeight="1">
      <c r="AF9774" s="367"/>
      <c r="AH9774" s="367"/>
    </row>
    <row r="9775" spans="32:34" s="368" customFormat="1" ht="13.9" customHeight="1">
      <c r="AF9775" s="367"/>
      <c r="AH9775" s="367"/>
    </row>
    <row r="9776" spans="32:34" s="368" customFormat="1" ht="13.9" customHeight="1">
      <c r="AF9776" s="367"/>
      <c r="AH9776" s="367"/>
    </row>
    <row r="9777" spans="32:34" s="368" customFormat="1" ht="13.9" customHeight="1">
      <c r="AF9777" s="367"/>
      <c r="AH9777" s="367"/>
    </row>
    <row r="9778" spans="32:34" s="368" customFormat="1" ht="13.9" customHeight="1">
      <c r="AF9778" s="367"/>
      <c r="AH9778" s="367"/>
    </row>
    <row r="9779" spans="32:34" s="368" customFormat="1" ht="13.9" customHeight="1">
      <c r="AF9779" s="367"/>
      <c r="AH9779" s="367"/>
    </row>
    <row r="9780" spans="32:34" s="368" customFormat="1" ht="13.9" customHeight="1">
      <c r="AF9780" s="367"/>
      <c r="AH9780" s="367"/>
    </row>
    <row r="9781" spans="32:34" s="368" customFormat="1" ht="13.9" customHeight="1">
      <c r="AF9781" s="367"/>
      <c r="AH9781" s="367"/>
    </row>
    <row r="9782" spans="32:34" s="368" customFormat="1" ht="13.9" customHeight="1">
      <c r="AF9782" s="367"/>
      <c r="AH9782" s="367"/>
    </row>
    <row r="9783" spans="32:34" s="368" customFormat="1" ht="13.9" customHeight="1">
      <c r="AF9783" s="367"/>
      <c r="AH9783" s="367"/>
    </row>
    <row r="9784" spans="32:34" s="368" customFormat="1" ht="13.9" customHeight="1">
      <c r="AF9784" s="367"/>
      <c r="AH9784" s="367"/>
    </row>
    <row r="9785" spans="32:34" s="368" customFormat="1" ht="13.9" customHeight="1">
      <c r="AF9785" s="367"/>
      <c r="AH9785" s="367"/>
    </row>
    <row r="9786" spans="32:34" s="368" customFormat="1" ht="13.9" customHeight="1">
      <c r="AF9786" s="367"/>
      <c r="AH9786" s="367"/>
    </row>
    <row r="9787" spans="32:34" s="368" customFormat="1" ht="13.9" customHeight="1">
      <c r="AF9787" s="367"/>
      <c r="AH9787" s="367"/>
    </row>
    <row r="9788" spans="32:34" s="368" customFormat="1" ht="13.9" customHeight="1">
      <c r="AF9788" s="367"/>
      <c r="AH9788" s="367"/>
    </row>
    <row r="9789" spans="32:34" s="368" customFormat="1" ht="13.9" customHeight="1">
      <c r="AF9789" s="367"/>
      <c r="AH9789" s="367"/>
    </row>
    <row r="9790" spans="32:34" s="368" customFormat="1" ht="13.9" customHeight="1">
      <c r="AF9790" s="367"/>
      <c r="AH9790" s="367"/>
    </row>
    <row r="9791" spans="32:34" s="368" customFormat="1" ht="13.9" customHeight="1">
      <c r="AF9791" s="367"/>
      <c r="AH9791" s="367"/>
    </row>
    <row r="9792" spans="32:34" s="368" customFormat="1" ht="13.9" customHeight="1">
      <c r="AF9792" s="367"/>
      <c r="AH9792" s="367"/>
    </row>
    <row r="9793" spans="32:34" s="368" customFormat="1" ht="13.9" customHeight="1">
      <c r="AF9793" s="367"/>
      <c r="AH9793" s="367"/>
    </row>
    <row r="9794" spans="32:34" s="368" customFormat="1" ht="13.9" customHeight="1">
      <c r="AF9794" s="367"/>
      <c r="AH9794" s="367"/>
    </row>
    <row r="9795" spans="32:34" s="368" customFormat="1" ht="13.9" customHeight="1">
      <c r="AF9795" s="367"/>
      <c r="AH9795" s="367"/>
    </row>
    <row r="9796" spans="32:34" s="368" customFormat="1" ht="13.9" customHeight="1">
      <c r="AF9796" s="367"/>
      <c r="AH9796" s="367"/>
    </row>
    <row r="9797" spans="32:34" s="368" customFormat="1" ht="13.9" customHeight="1">
      <c r="AF9797" s="367"/>
      <c r="AH9797" s="367"/>
    </row>
    <row r="9798" spans="32:34" s="368" customFormat="1" ht="13.9" customHeight="1">
      <c r="AF9798" s="367"/>
      <c r="AH9798" s="367"/>
    </row>
    <row r="9799" spans="32:34" s="368" customFormat="1" ht="13.9" customHeight="1">
      <c r="AF9799" s="367"/>
      <c r="AH9799" s="367"/>
    </row>
    <row r="9800" spans="32:34" s="368" customFormat="1" ht="13.9" customHeight="1">
      <c r="AF9800" s="367"/>
      <c r="AH9800" s="367"/>
    </row>
    <row r="9801" spans="32:34" s="368" customFormat="1" ht="13.9" customHeight="1">
      <c r="AF9801" s="367"/>
      <c r="AH9801" s="367"/>
    </row>
    <row r="9802" spans="32:34" s="368" customFormat="1" ht="13.9" customHeight="1">
      <c r="AF9802" s="367"/>
      <c r="AH9802" s="367"/>
    </row>
    <row r="9803" spans="32:34" s="368" customFormat="1" ht="13.9" customHeight="1">
      <c r="AF9803" s="367"/>
      <c r="AH9803" s="367"/>
    </row>
    <row r="9804" spans="32:34" s="368" customFormat="1" ht="13.9" customHeight="1">
      <c r="AF9804" s="367"/>
      <c r="AH9804" s="367"/>
    </row>
    <row r="9805" spans="32:34" s="368" customFormat="1" ht="13.9" customHeight="1">
      <c r="AF9805" s="367"/>
      <c r="AH9805" s="367"/>
    </row>
    <row r="9806" spans="32:34" s="368" customFormat="1" ht="13.9" customHeight="1">
      <c r="AF9806" s="367"/>
      <c r="AH9806" s="367"/>
    </row>
    <row r="9807" spans="32:34" s="368" customFormat="1" ht="13.9" customHeight="1">
      <c r="AF9807" s="367"/>
      <c r="AH9807" s="367"/>
    </row>
    <row r="9808" spans="32:34" s="368" customFormat="1" ht="13.9" customHeight="1">
      <c r="AF9808" s="367"/>
      <c r="AH9808" s="367"/>
    </row>
    <row r="9809" spans="32:34" s="368" customFormat="1" ht="13.9" customHeight="1">
      <c r="AF9809" s="367"/>
      <c r="AH9809" s="367"/>
    </row>
    <row r="9810" spans="32:34" s="368" customFormat="1" ht="13.9" customHeight="1">
      <c r="AF9810" s="367"/>
      <c r="AH9810" s="367"/>
    </row>
    <row r="9811" spans="32:34" s="368" customFormat="1" ht="13.9" customHeight="1">
      <c r="AF9811" s="367"/>
      <c r="AH9811" s="367"/>
    </row>
    <row r="9812" spans="32:34" s="368" customFormat="1" ht="13.9" customHeight="1">
      <c r="AF9812" s="367"/>
      <c r="AH9812" s="367"/>
    </row>
    <row r="9813" spans="32:34" s="368" customFormat="1" ht="13.9" customHeight="1">
      <c r="AF9813" s="367"/>
      <c r="AH9813" s="367"/>
    </row>
    <row r="9814" spans="32:34" s="368" customFormat="1" ht="13.9" customHeight="1">
      <c r="AF9814" s="367"/>
      <c r="AH9814" s="367"/>
    </row>
    <row r="9815" spans="32:34" s="368" customFormat="1" ht="13.9" customHeight="1">
      <c r="AF9815" s="367"/>
      <c r="AH9815" s="367"/>
    </row>
    <row r="9816" spans="32:34" s="368" customFormat="1" ht="13.9" customHeight="1">
      <c r="AF9816" s="367"/>
      <c r="AH9816" s="367"/>
    </row>
    <row r="9817" spans="32:34" s="368" customFormat="1" ht="13.9" customHeight="1">
      <c r="AF9817" s="367"/>
      <c r="AH9817" s="367"/>
    </row>
    <row r="9818" spans="32:34" s="368" customFormat="1" ht="13.9" customHeight="1">
      <c r="AF9818" s="367"/>
      <c r="AH9818" s="367"/>
    </row>
    <row r="9819" spans="32:34" s="368" customFormat="1" ht="13.9" customHeight="1">
      <c r="AF9819" s="367"/>
      <c r="AH9819" s="367"/>
    </row>
    <row r="9820" spans="32:34" s="368" customFormat="1" ht="13.9" customHeight="1">
      <c r="AF9820" s="367"/>
      <c r="AH9820" s="367"/>
    </row>
    <row r="9821" spans="32:34" s="368" customFormat="1" ht="13.9" customHeight="1">
      <c r="AF9821" s="367"/>
      <c r="AH9821" s="367"/>
    </row>
    <row r="9822" spans="32:34" s="368" customFormat="1" ht="13.9" customHeight="1">
      <c r="AF9822" s="367"/>
      <c r="AH9822" s="367"/>
    </row>
    <row r="9823" spans="32:34" s="368" customFormat="1" ht="13.9" customHeight="1">
      <c r="AF9823" s="367"/>
      <c r="AH9823" s="367"/>
    </row>
    <row r="9824" spans="32:34" s="368" customFormat="1" ht="13.9" customHeight="1">
      <c r="AF9824" s="367"/>
      <c r="AH9824" s="367"/>
    </row>
    <row r="9825" spans="32:34" s="368" customFormat="1" ht="13.9" customHeight="1">
      <c r="AF9825" s="367"/>
      <c r="AH9825" s="367"/>
    </row>
    <row r="9826" spans="32:34" s="368" customFormat="1" ht="13.9" customHeight="1">
      <c r="AF9826" s="367"/>
      <c r="AH9826" s="367"/>
    </row>
    <row r="9827" spans="32:34" s="368" customFormat="1" ht="13.9" customHeight="1">
      <c r="AF9827" s="367"/>
      <c r="AH9827" s="367"/>
    </row>
    <row r="9828" spans="32:34" s="368" customFormat="1" ht="13.9" customHeight="1">
      <c r="AF9828" s="367"/>
      <c r="AH9828" s="367"/>
    </row>
    <row r="9829" spans="32:34" s="368" customFormat="1" ht="13.9" customHeight="1">
      <c r="AF9829" s="367"/>
      <c r="AH9829" s="367"/>
    </row>
    <row r="9830" spans="32:34" s="368" customFormat="1" ht="13.9" customHeight="1">
      <c r="AF9830" s="367"/>
      <c r="AH9830" s="367"/>
    </row>
    <row r="9831" spans="32:34" s="368" customFormat="1" ht="13.9" customHeight="1">
      <c r="AF9831" s="367"/>
      <c r="AH9831" s="367"/>
    </row>
    <row r="9832" spans="32:34" s="368" customFormat="1" ht="13.9" customHeight="1">
      <c r="AF9832" s="367"/>
      <c r="AH9832" s="367"/>
    </row>
    <row r="9833" spans="32:34" s="368" customFormat="1" ht="13.9" customHeight="1">
      <c r="AF9833" s="367"/>
      <c r="AH9833" s="367"/>
    </row>
    <row r="9834" spans="32:34" s="368" customFormat="1" ht="13.9" customHeight="1">
      <c r="AF9834" s="367"/>
      <c r="AH9834" s="367"/>
    </row>
    <row r="9835" spans="32:34" s="368" customFormat="1" ht="13.9" customHeight="1">
      <c r="AF9835" s="367"/>
      <c r="AH9835" s="367"/>
    </row>
    <row r="9836" spans="32:34" s="368" customFormat="1" ht="13.9" customHeight="1">
      <c r="AF9836" s="367"/>
      <c r="AH9836" s="367"/>
    </row>
    <row r="9837" spans="32:34" s="368" customFormat="1" ht="13.9" customHeight="1">
      <c r="AF9837" s="367"/>
      <c r="AH9837" s="367"/>
    </row>
    <row r="9838" spans="32:34" s="368" customFormat="1" ht="13.9" customHeight="1">
      <c r="AF9838" s="367"/>
      <c r="AH9838" s="367"/>
    </row>
    <row r="9839" spans="32:34" s="368" customFormat="1" ht="13.9" customHeight="1">
      <c r="AF9839" s="367"/>
      <c r="AH9839" s="367"/>
    </row>
    <row r="9840" spans="32:34" s="368" customFormat="1" ht="13.9" customHeight="1">
      <c r="AF9840" s="367"/>
      <c r="AH9840" s="367"/>
    </row>
    <row r="9841" spans="32:34" s="368" customFormat="1" ht="13.9" customHeight="1">
      <c r="AF9841" s="367"/>
      <c r="AH9841" s="367"/>
    </row>
    <row r="9842" spans="32:34" s="368" customFormat="1" ht="13.9" customHeight="1">
      <c r="AF9842" s="367"/>
      <c r="AH9842" s="367"/>
    </row>
    <row r="9843" spans="32:34" s="368" customFormat="1" ht="13.9" customHeight="1">
      <c r="AF9843" s="367"/>
      <c r="AH9843" s="367"/>
    </row>
    <row r="9844" spans="32:34" s="368" customFormat="1" ht="13.9" customHeight="1">
      <c r="AF9844" s="367"/>
      <c r="AH9844" s="367"/>
    </row>
    <row r="9845" spans="32:34" s="368" customFormat="1" ht="13.9" customHeight="1">
      <c r="AF9845" s="367"/>
      <c r="AH9845" s="367"/>
    </row>
    <row r="9846" spans="32:34" s="368" customFormat="1" ht="13.9" customHeight="1">
      <c r="AF9846" s="367"/>
      <c r="AH9846" s="367"/>
    </row>
    <row r="9847" spans="32:34" s="368" customFormat="1" ht="13.9" customHeight="1">
      <c r="AF9847" s="367"/>
      <c r="AH9847" s="367"/>
    </row>
    <row r="9848" spans="32:34" s="368" customFormat="1" ht="13.9" customHeight="1">
      <c r="AF9848" s="367"/>
      <c r="AH9848" s="367"/>
    </row>
    <row r="9849" spans="32:34" s="368" customFormat="1" ht="13.9" customHeight="1">
      <c r="AF9849" s="367"/>
      <c r="AH9849" s="367"/>
    </row>
    <row r="9850" spans="32:34" s="368" customFormat="1" ht="13.9" customHeight="1">
      <c r="AF9850" s="367"/>
      <c r="AH9850" s="367"/>
    </row>
    <row r="9851" spans="32:34" s="368" customFormat="1" ht="13.9" customHeight="1">
      <c r="AF9851" s="367"/>
      <c r="AH9851" s="367"/>
    </row>
    <row r="9852" spans="32:34" s="368" customFormat="1" ht="13.9" customHeight="1">
      <c r="AF9852" s="367"/>
      <c r="AH9852" s="367"/>
    </row>
    <row r="9853" spans="32:34" s="368" customFormat="1" ht="13.9" customHeight="1">
      <c r="AF9853" s="367"/>
      <c r="AH9853" s="367"/>
    </row>
    <row r="9854" spans="32:34" s="368" customFormat="1" ht="13.9" customHeight="1">
      <c r="AF9854" s="367"/>
      <c r="AH9854" s="367"/>
    </row>
    <row r="9855" spans="32:34" s="368" customFormat="1" ht="13.9" customHeight="1">
      <c r="AF9855" s="367"/>
      <c r="AH9855" s="367"/>
    </row>
    <row r="9856" spans="32:34" s="368" customFormat="1" ht="13.9" customHeight="1">
      <c r="AF9856" s="367"/>
      <c r="AH9856" s="367"/>
    </row>
    <row r="9857" spans="32:34" s="368" customFormat="1" ht="13.9" customHeight="1">
      <c r="AF9857" s="367"/>
      <c r="AH9857" s="367"/>
    </row>
    <row r="9858" spans="32:34" s="368" customFormat="1" ht="13.9" customHeight="1">
      <c r="AF9858" s="367"/>
      <c r="AH9858" s="367"/>
    </row>
    <row r="9859" spans="32:34" s="368" customFormat="1" ht="13.9" customHeight="1">
      <c r="AF9859" s="367"/>
      <c r="AH9859" s="367"/>
    </row>
    <row r="9860" spans="32:34" s="368" customFormat="1" ht="13.9" customHeight="1">
      <c r="AF9860" s="367"/>
      <c r="AH9860" s="367"/>
    </row>
    <row r="9861" spans="32:34" s="368" customFormat="1" ht="13.9" customHeight="1">
      <c r="AF9861" s="367"/>
      <c r="AH9861" s="367"/>
    </row>
    <row r="9862" spans="32:34" s="368" customFormat="1" ht="13.9" customHeight="1">
      <c r="AF9862" s="367"/>
      <c r="AH9862" s="367"/>
    </row>
    <row r="9863" spans="32:34" s="368" customFormat="1" ht="13.9" customHeight="1">
      <c r="AF9863" s="367"/>
      <c r="AH9863" s="367"/>
    </row>
    <row r="9864" spans="32:34" s="368" customFormat="1" ht="13.9" customHeight="1">
      <c r="AF9864" s="367"/>
      <c r="AH9864" s="367"/>
    </row>
    <row r="9865" spans="32:34" s="368" customFormat="1" ht="13.9" customHeight="1">
      <c r="AF9865" s="367"/>
      <c r="AH9865" s="367"/>
    </row>
    <row r="9866" spans="32:34" s="368" customFormat="1" ht="13.9" customHeight="1">
      <c r="AF9866" s="367"/>
      <c r="AH9866" s="367"/>
    </row>
    <row r="9867" spans="32:34" s="368" customFormat="1" ht="13.9" customHeight="1">
      <c r="AF9867" s="367"/>
      <c r="AH9867" s="367"/>
    </row>
    <row r="9868" spans="32:34" s="368" customFormat="1" ht="13.9" customHeight="1">
      <c r="AF9868" s="367"/>
      <c r="AH9868" s="367"/>
    </row>
    <row r="9869" spans="32:34" s="368" customFormat="1" ht="13.9" customHeight="1">
      <c r="AF9869" s="367"/>
      <c r="AH9869" s="367"/>
    </row>
    <row r="9870" spans="32:34" s="368" customFormat="1" ht="13.9" customHeight="1">
      <c r="AF9870" s="367"/>
      <c r="AH9870" s="367"/>
    </row>
    <row r="9871" spans="32:34" s="368" customFormat="1" ht="13.9" customHeight="1">
      <c r="AF9871" s="367"/>
      <c r="AH9871" s="367"/>
    </row>
    <row r="9872" spans="32:34" s="368" customFormat="1" ht="13.9" customHeight="1">
      <c r="AF9872" s="367"/>
      <c r="AH9872" s="367"/>
    </row>
    <row r="9873" spans="32:34" s="368" customFormat="1" ht="13.9" customHeight="1">
      <c r="AF9873" s="367"/>
      <c r="AH9873" s="367"/>
    </row>
    <row r="9874" spans="32:34" s="368" customFormat="1" ht="13.9" customHeight="1">
      <c r="AF9874" s="367"/>
      <c r="AH9874" s="367"/>
    </row>
    <row r="9875" spans="32:34" s="368" customFormat="1" ht="13.9" customHeight="1">
      <c r="AF9875" s="367"/>
      <c r="AH9875" s="367"/>
    </row>
    <row r="9876" spans="32:34" s="368" customFormat="1" ht="13.9" customHeight="1">
      <c r="AF9876" s="367"/>
      <c r="AH9876" s="367"/>
    </row>
    <row r="9877" spans="32:34" s="368" customFormat="1" ht="13.9" customHeight="1">
      <c r="AF9877" s="367"/>
      <c r="AH9877" s="367"/>
    </row>
    <row r="9878" spans="32:34" s="368" customFormat="1" ht="13.9" customHeight="1">
      <c r="AF9878" s="367"/>
      <c r="AH9878" s="367"/>
    </row>
    <row r="9879" spans="32:34" s="368" customFormat="1" ht="13.9" customHeight="1">
      <c r="AF9879" s="367"/>
      <c r="AH9879" s="367"/>
    </row>
    <row r="9880" spans="32:34" s="368" customFormat="1" ht="13.9" customHeight="1">
      <c r="AF9880" s="367"/>
      <c r="AH9880" s="367"/>
    </row>
    <row r="9881" spans="32:34" s="368" customFormat="1" ht="13.9" customHeight="1">
      <c r="AF9881" s="367"/>
      <c r="AH9881" s="367"/>
    </row>
    <row r="9882" spans="32:34" s="368" customFormat="1" ht="13.9" customHeight="1">
      <c r="AF9882" s="367"/>
      <c r="AH9882" s="367"/>
    </row>
    <row r="9883" spans="32:34" s="368" customFormat="1" ht="13.9" customHeight="1">
      <c r="AF9883" s="367"/>
      <c r="AH9883" s="367"/>
    </row>
    <row r="9884" spans="32:34" s="368" customFormat="1" ht="13.9" customHeight="1">
      <c r="AF9884" s="367"/>
      <c r="AH9884" s="367"/>
    </row>
    <row r="9885" spans="32:34" s="368" customFormat="1" ht="13.9" customHeight="1">
      <c r="AF9885" s="367"/>
      <c r="AH9885" s="367"/>
    </row>
    <row r="9886" spans="32:34" s="368" customFormat="1" ht="13.9" customHeight="1">
      <c r="AF9886" s="367"/>
      <c r="AH9886" s="367"/>
    </row>
    <row r="9887" spans="32:34" s="368" customFormat="1" ht="13.9" customHeight="1">
      <c r="AF9887" s="367"/>
      <c r="AH9887" s="367"/>
    </row>
    <row r="9888" spans="32:34" s="368" customFormat="1" ht="13.9" customHeight="1">
      <c r="AF9888" s="367"/>
      <c r="AH9888" s="367"/>
    </row>
    <row r="9889" spans="32:34" s="368" customFormat="1" ht="13.9" customHeight="1">
      <c r="AF9889" s="367"/>
      <c r="AH9889" s="367"/>
    </row>
    <row r="9890" spans="32:34" s="368" customFormat="1" ht="13.9" customHeight="1">
      <c r="AF9890" s="367"/>
      <c r="AH9890" s="367"/>
    </row>
    <row r="9891" spans="32:34" s="368" customFormat="1" ht="13.9" customHeight="1">
      <c r="AF9891" s="367"/>
      <c r="AH9891" s="367"/>
    </row>
    <row r="9892" spans="32:34" s="368" customFormat="1" ht="13.9" customHeight="1">
      <c r="AF9892" s="367"/>
      <c r="AH9892" s="367"/>
    </row>
    <row r="9893" spans="32:34" s="368" customFormat="1" ht="13.9" customHeight="1">
      <c r="AF9893" s="367"/>
      <c r="AH9893" s="367"/>
    </row>
    <row r="9894" spans="32:34" s="368" customFormat="1" ht="13.9" customHeight="1">
      <c r="AF9894" s="367"/>
      <c r="AH9894" s="367"/>
    </row>
    <row r="9895" spans="32:34" s="368" customFormat="1" ht="13.9" customHeight="1">
      <c r="AF9895" s="367"/>
      <c r="AH9895" s="367"/>
    </row>
    <row r="9896" spans="32:34" s="368" customFormat="1" ht="13.9" customHeight="1">
      <c r="AF9896" s="367"/>
      <c r="AH9896" s="367"/>
    </row>
    <row r="9897" spans="32:34" s="368" customFormat="1" ht="13.9" customHeight="1">
      <c r="AF9897" s="367"/>
      <c r="AH9897" s="367"/>
    </row>
    <row r="9898" spans="32:34" s="368" customFormat="1" ht="13.9" customHeight="1">
      <c r="AF9898" s="367"/>
      <c r="AH9898" s="367"/>
    </row>
    <row r="9899" spans="32:34" s="368" customFormat="1" ht="13.9" customHeight="1">
      <c r="AF9899" s="367"/>
      <c r="AH9899" s="367"/>
    </row>
  </sheetData>
  <sheetProtection formatCells="0" insertRows="0" deleteRows="0" selectLockedCells="1"/>
  <mergeCells count="63">
    <mergeCell ref="C37:D37"/>
    <mergeCell ref="E37:F37"/>
    <mergeCell ref="G37:Y37"/>
    <mergeCell ref="Z37:AD37"/>
    <mergeCell ref="C38:D38"/>
    <mergeCell ref="E38:F38"/>
    <mergeCell ref="G38:Y38"/>
    <mergeCell ref="Z38:AD38"/>
    <mergeCell ref="C35:D35"/>
    <mergeCell ref="E35:F35"/>
    <mergeCell ref="G35:Y35"/>
    <mergeCell ref="Z35:AD35"/>
    <mergeCell ref="C36:D36"/>
    <mergeCell ref="E36:F36"/>
    <mergeCell ref="G36:Y36"/>
    <mergeCell ref="Z36:AD36"/>
    <mergeCell ref="C33:D33"/>
    <mergeCell ref="E33:F33"/>
    <mergeCell ref="G33:Y33"/>
    <mergeCell ref="Z33:AD33"/>
    <mergeCell ref="C34:D34"/>
    <mergeCell ref="E34:F34"/>
    <mergeCell ref="G34:Y34"/>
    <mergeCell ref="Z34:AD34"/>
    <mergeCell ref="C31:D31"/>
    <mergeCell ref="E31:F31"/>
    <mergeCell ref="G31:Y31"/>
    <mergeCell ref="Z31:AD31"/>
    <mergeCell ref="C32:D32"/>
    <mergeCell ref="E32:F32"/>
    <mergeCell ref="G32:Y32"/>
    <mergeCell ref="Z32:AD32"/>
    <mergeCell ref="C29:D29"/>
    <mergeCell ref="E29:F29"/>
    <mergeCell ref="G29:Y29"/>
    <mergeCell ref="Z29:AD29"/>
    <mergeCell ref="C30:D30"/>
    <mergeCell ref="E30:F30"/>
    <mergeCell ref="G30:Y30"/>
    <mergeCell ref="Z30:AD30"/>
    <mergeCell ref="D21:W21"/>
    <mergeCell ref="AC21:AE21"/>
    <mergeCell ref="Z27:AD27"/>
    <mergeCell ref="C28:D28"/>
    <mergeCell ref="E28:F28"/>
    <mergeCell ref="G28:Y28"/>
    <mergeCell ref="Z28:AD28"/>
    <mergeCell ref="D20:W20"/>
    <mergeCell ref="A5:AE5"/>
    <mergeCell ref="D7:W7"/>
    <mergeCell ref="D8:W8"/>
    <mergeCell ref="AC8:AE8"/>
    <mergeCell ref="A13:E13"/>
    <mergeCell ref="F13:H13"/>
    <mergeCell ref="I13:J13"/>
    <mergeCell ref="K13:M13"/>
    <mergeCell ref="N13:P13"/>
    <mergeCell ref="Q13:R13"/>
    <mergeCell ref="S13:X13"/>
    <mergeCell ref="Y13:Z13"/>
    <mergeCell ref="AA13:AB13"/>
    <mergeCell ref="AC13:AD13"/>
    <mergeCell ref="A18:AE18"/>
  </mergeCells>
  <printOptions horizontalCentered="1"/>
  <pageMargins left="0.78740157480314965" right="0.39370078740157483" top="0.39370078740157483" bottom="0.78740157480314965" header="2.1653543307086616" footer="0.19685039370078741"/>
  <pageSetup paperSize="9" scale="85" firstPageNumber="2" orientation="portrait" useFirstPageNumber="1" r:id="rId1"/>
  <headerFooter scaleWithDoc="0">
    <oddFooter>&amp;R&amp;P</oddFoot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728B-9686-4C94-8ECA-30577190462D}">
  <dimension ref="A1:CA9917"/>
  <sheetViews>
    <sheetView showGridLines="0" view="pageBreakPreview" topLeftCell="A34" zoomScaleNormal="100" zoomScaleSheetLayoutView="100" workbookViewId="0">
      <selection activeCell="G37" sqref="G37:Y37"/>
    </sheetView>
  </sheetViews>
  <sheetFormatPr defaultColWidth="2.7265625" defaultRowHeight="13.9" customHeight="1"/>
  <cols>
    <col min="1" max="1" width="4.7265625" style="307" customWidth="1"/>
    <col min="2" max="2" width="3.26953125" style="307" customWidth="1"/>
    <col min="3" max="5" width="2.7265625" style="307"/>
    <col min="6" max="6" width="3.26953125" style="307" customWidth="1"/>
    <col min="7" max="25" width="2.7265625" style="307"/>
    <col min="26" max="26" width="8.453125" style="395" bestFit="1" customWidth="1"/>
    <col min="27" max="28" width="2.7265625" style="307"/>
    <col min="29" max="29" width="10.7265625" style="307" bestFit="1" customWidth="1"/>
    <col min="30" max="32" width="2.7265625" style="307"/>
    <col min="33" max="33" width="21.26953125" style="307" hidden="1" customWidth="1"/>
    <col min="34" max="34" width="13.453125" style="304" hidden="1" customWidth="1"/>
    <col min="35" max="35" width="5.1796875" style="307" hidden="1" customWidth="1"/>
    <col min="36" max="36" width="15" style="304" hidden="1" customWidth="1"/>
    <col min="37" max="37" width="11.7265625" style="304" hidden="1" customWidth="1"/>
    <col min="38" max="38" width="9.453125" style="307" hidden="1" customWidth="1"/>
    <col min="39" max="39" width="8.7265625" style="307" hidden="1" customWidth="1"/>
    <col min="40" max="40" width="7.1796875" style="307" hidden="1" customWidth="1"/>
    <col min="41" max="41" width="11.453125" style="307" hidden="1" customWidth="1"/>
    <col min="42" max="42" width="10.7265625" style="307" hidden="1" customWidth="1"/>
    <col min="43" max="43" width="9" style="307" hidden="1" customWidth="1"/>
    <col min="44" max="44" width="11.453125" style="307" hidden="1" customWidth="1"/>
    <col min="45" max="52" width="0" style="307" hidden="1" customWidth="1"/>
    <col min="53" max="16384" width="2.7265625" style="307"/>
  </cols>
  <sheetData>
    <row r="1" spans="1:79" ht="13.9" hidden="1" customHeight="1">
      <c r="A1" s="302" t="s">
        <v>461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77"/>
      <c r="AA1" s="303"/>
      <c r="AB1" s="303"/>
      <c r="AC1" s="303"/>
      <c r="AD1" s="303"/>
      <c r="AE1" s="303"/>
      <c r="AF1" s="378"/>
      <c r="AG1" s="378"/>
      <c r="AI1" s="305" t="s">
        <v>462</v>
      </c>
      <c r="AJ1" s="306"/>
      <c r="BX1" s="308"/>
      <c r="BY1" s="309"/>
      <c r="BZ1" s="309"/>
      <c r="CA1" s="309"/>
    </row>
    <row r="2" spans="1:79" ht="13.9" hidden="1" customHeight="1">
      <c r="A2" s="310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79"/>
      <c r="AA2" s="311"/>
      <c r="AB2" s="311"/>
      <c r="AC2" s="311"/>
      <c r="AD2" s="311"/>
      <c r="AE2" s="311"/>
      <c r="AF2" s="380"/>
      <c r="AG2" s="380"/>
      <c r="BX2" s="308"/>
      <c r="BY2" s="309"/>
      <c r="BZ2" s="309"/>
      <c r="CA2" s="309"/>
    </row>
    <row r="3" spans="1:79" ht="13.9" hidden="1" customHeight="1">
      <c r="A3" s="310"/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79"/>
      <c r="AA3" s="311"/>
      <c r="AB3" s="311"/>
      <c r="AC3" s="311"/>
      <c r="AD3" s="311"/>
      <c r="AE3" s="311"/>
      <c r="AF3" s="380"/>
      <c r="AG3" s="380"/>
      <c r="AI3" s="312" t="s">
        <v>463</v>
      </c>
      <c r="AJ3" s="306"/>
      <c r="BX3" s="308"/>
      <c r="BY3" s="309"/>
      <c r="BZ3" s="309"/>
      <c r="CA3" s="309"/>
    </row>
    <row r="4" spans="1:79" ht="13.9" hidden="1" customHeight="1">
      <c r="A4" s="313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81"/>
      <c r="AA4" s="314"/>
      <c r="AB4" s="314"/>
      <c r="AC4" s="314"/>
      <c r="AD4" s="314"/>
      <c r="AE4" s="314"/>
      <c r="AF4" s="382"/>
      <c r="AG4" s="382"/>
      <c r="AI4" s="312" t="s">
        <v>464</v>
      </c>
      <c r="AJ4" s="306"/>
      <c r="BX4" s="308"/>
      <c r="BY4" s="309"/>
      <c r="BZ4" s="309"/>
      <c r="CA4" s="309"/>
    </row>
    <row r="5" spans="1:79" s="317" customFormat="1" ht="13.9" hidden="1" customHeight="1">
      <c r="A5" s="734" t="s">
        <v>465</v>
      </c>
      <c r="B5" s="734"/>
      <c r="C5" s="734"/>
      <c r="D5" s="734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  <c r="V5" s="734"/>
      <c r="W5" s="734"/>
      <c r="X5" s="734"/>
      <c r="Y5" s="734"/>
      <c r="Z5" s="734"/>
      <c r="AA5" s="734"/>
      <c r="AB5" s="734"/>
      <c r="AC5" s="734"/>
      <c r="AD5" s="734"/>
      <c r="AE5" s="734"/>
      <c r="AF5" s="734"/>
      <c r="AG5" s="315"/>
      <c r="AH5" s="316"/>
      <c r="AI5" s="312"/>
      <c r="AJ5" s="306"/>
      <c r="AK5" s="304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X5" s="308"/>
      <c r="BY5" s="318"/>
      <c r="BZ5" s="318"/>
      <c r="CA5" s="318"/>
    </row>
    <row r="6" spans="1:79" ht="13.9" hidden="1" customHeight="1">
      <c r="A6" s="319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77"/>
      <c r="AA6" s="303"/>
      <c r="AB6" s="303"/>
      <c r="AC6" s="303"/>
      <c r="AD6" s="303"/>
      <c r="AE6" s="303"/>
      <c r="AF6" s="378"/>
      <c r="AG6" s="378"/>
      <c r="AI6" s="312" t="s">
        <v>466</v>
      </c>
      <c r="AJ6" s="321"/>
      <c r="AK6" s="316"/>
      <c r="AL6" s="317"/>
      <c r="AM6" s="317"/>
      <c r="AN6" s="317"/>
      <c r="AO6" s="317"/>
      <c r="AP6" s="317"/>
      <c r="AQ6" s="317"/>
      <c r="AR6" s="317"/>
      <c r="AS6" s="317"/>
      <c r="AT6" s="317"/>
      <c r="AU6" s="317"/>
      <c r="AV6" s="317"/>
      <c r="AW6" s="317"/>
      <c r="AX6" s="317"/>
      <c r="AY6" s="317"/>
      <c r="AZ6" s="317"/>
      <c r="BA6" s="317"/>
      <c r="BB6" s="317"/>
      <c r="BC6" s="317"/>
      <c r="BD6" s="317"/>
      <c r="BE6" s="317"/>
      <c r="BF6" s="317"/>
      <c r="BG6" s="317"/>
      <c r="BH6" s="317"/>
      <c r="BI6" s="317"/>
      <c r="BJ6" s="317"/>
      <c r="BK6" s="317"/>
      <c r="BL6" s="317"/>
      <c r="BM6" s="317"/>
      <c r="BN6" s="317"/>
      <c r="BO6" s="317"/>
      <c r="BP6" s="317"/>
      <c r="BQ6" s="317"/>
      <c r="BR6" s="317"/>
      <c r="BS6" s="317"/>
      <c r="BT6" s="317"/>
      <c r="BU6" s="317"/>
      <c r="BV6" s="317"/>
      <c r="BX6" s="308"/>
      <c r="BY6" s="309"/>
      <c r="BZ6" s="309"/>
      <c r="CA6" s="309"/>
    </row>
    <row r="7" spans="1:79" ht="13.9" hidden="1" customHeight="1">
      <c r="A7" s="310" t="s">
        <v>445</v>
      </c>
      <c r="B7" s="311"/>
      <c r="C7" s="311"/>
      <c r="D7" s="735" t="s">
        <v>467</v>
      </c>
      <c r="E7" s="735"/>
      <c r="F7" s="735"/>
      <c r="G7" s="735"/>
      <c r="H7" s="735"/>
      <c r="I7" s="735"/>
      <c r="J7" s="735"/>
      <c r="K7" s="735"/>
      <c r="L7" s="735"/>
      <c r="M7" s="735"/>
      <c r="N7" s="735"/>
      <c r="O7" s="735"/>
      <c r="P7" s="735"/>
      <c r="Q7" s="735"/>
      <c r="R7" s="736"/>
      <c r="S7" s="736"/>
      <c r="T7" s="736"/>
      <c r="U7" s="736"/>
      <c r="V7" s="736"/>
      <c r="W7" s="736"/>
      <c r="X7" s="311" t="s">
        <v>448</v>
      </c>
      <c r="Y7" s="311"/>
      <c r="Z7" s="379"/>
      <c r="AA7" s="311"/>
      <c r="AB7" s="311"/>
      <c r="AC7" s="763">
        <v>42736</v>
      </c>
      <c r="AD7" s="763"/>
      <c r="AE7" s="763"/>
      <c r="AF7" s="764"/>
      <c r="AG7" s="383"/>
      <c r="AI7" s="312" t="s">
        <v>468</v>
      </c>
      <c r="AJ7" s="306"/>
      <c r="BX7" s="308"/>
      <c r="BY7" s="309"/>
      <c r="BZ7" s="309"/>
      <c r="CA7" s="309"/>
    </row>
    <row r="8" spans="1:79" ht="13.9" hidden="1" customHeight="1">
      <c r="A8" s="310"/>
      <c r="B8" s="311"/>
      <c r="C8" s="311"/>
      <c r="D8" s="735" t="s">
        <v>469</v>
      </c>
      <c r="E8" s="735"/>
      <c r="F8" s="735"/>
      <c r="G8" s="735"/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6"/>
      <c r="S8" s="736"/>
      <c r="T8" s="736"/>
      <c r="U8" s="736"/>
      <c r="V8" s="736"/>
      <c r="W8" s="736"/>
      <c r="X8" s="311" t="s">
        <v>470</v>
      </c>
      <c r="Y8" s="311"/>
      <c r="Z8" s="379"/>
      <c r="AA8" s="311"/>
      <c r="AB8" s="311"/>
      <c r="AC8" s="737"/>
      <c r="AD8" s="737"/>
      <c r="AE8" s="737"/>
      <c r="AF8" s="765"/>
      <c r="AG8" s="384"/>
      <c r="AI8" s="312"/>
      <c r="AJ8" s="306"/>
      <c r="BX8" s="308"/>
      <c r="BY8" s="309"/>
      <c r="BZ8" s="309"/>
      <c r="CA8" s="309"/>
    </row>
    <row r="9" spans="1:79" ht="13.9" hidden="1" customHeight="1">
      <c r="A9" s="310"/>
      <c r="B9" s="311"/>
      <c r="C9" s="311"/>
      <c r="D9" s="324" t="s">
        <v>472</v>
      </c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11"/>
      <c r="Y9" s="311"/>
      <c r="Z9" s="379"/>
      <c r="AA9" s="311"/>
      <c r="AB9" s="311"/>
      <c r="AC9" s="323"/>
      <c r="AD9" s="323"/>
      <c r="AE9" s="323"/>
      <c r="AF9" s="384"/>
      <c r="AG9" s="384"/>
      <c r="AI9" s="312"/>
      <c r="AJ9" s="306"/>
      <c r="BX9" s="308"/>
      <c r="BY9" s="309"/>
      <c r="BZ9" s="309"/>
      <c r="CA9" s="309"/>
    </row>
    <row r="10" spans="1:79" ht="13.9" hidden="1" customHeight="1">
      <c r="A10" s="310" t="s">
        <v>473</v>
      </c>
      <c r="B10" s="311"/>
      <c r="C10" s="311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5"/>
      <c r="T10" s="325"/>
      <c r="U10" s="325"/>
      <c r="V10" s="325"/>
      <c r="W10" s="325"/>
      <c r="X10" s="311" t="s">
        <v>474</v>
      </c>
      <c r="Y10" s="311"/>
      <c r="Z10" s="379"/>
      <c r="AA10" s="311"/>
      <c r="AB10" s="311"/>
      <c r="AC10" s="766" t="s">
        <v>453</v>
      </c>
      <c r="AD10" s="766"/>
      <c r="AE10" s="766"/>
      <c r="AF10" s="767"/>
      <c r="AG10" s="385"/>
      <c r="AI10" s="312" t="s">
        <v>475</v>
      </c>
      <c r="AJ10" s="328"/>
      <c r="AK10" s="386"/>
      <c r="AL10" s="329"/>
      <c r="AM10" s="329"/>
      <c r="AN10" s="329"/>
      <c r="AO10" s="329"/>
      <c r="AP10" s="329"/>
      <c r="AQ10" s="329"/>
      <c r="AR10" s="329"/>
      <c r="BX10" s="309"/>
      <c r="BY10" s="309"/>
      <c r="BZ10" s="309"/>
      <c r="CA10" s="309"/>
    </row>
    <row r="11" spans="1:79" ht="13.9" hidden="1" customHeight="1">
      <c r="A11" s="310"/>
      <c r="B11" s="311"/>
      <c r="C11" s="311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11" t="s">
        <v>476</v>
      </c>
      <c r="Y11" s="311"/>
      <c r="Z11" s="379"/>
      <c r="AA11" s="311"/>
      <c r="AB11" s="311"/>
      <c r="AC11" s="766">
        <v>10117</v>
      </c>
      <c r="AD11" s="766"/>
      <c r="AE11" s="766"/>
      <c r="AF11" s="767"/>
      <c r="AG11" s="385"/>
      <c r="AI11" s="312" t="s">
        <v>477</v>
      </c>
      <c r="AJ11" s="306"/>
      <c r="BX11" s="309"/>
      <c r="BY11" s="309"/>
      <c r="BZ11" s="309"/>
      <c r="CA11" s="309"/>
    </row>
    <row r="12" spans="1:79" ht="13.9" hidden="1" customHeight="1">
      <c r="A12" s="310" t="s">
        <v>478</v>
      </c>
      <c r="B12" s="311"/>
      <c r="C12" s="311"/>
      <c r="D12" s="326" t="s">
        <v>479</v>
      </c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11" t="s">
        <v>480</v>
      </c>
      <c r="Y12" s="311"/>
      <c r="Z12" s="379"/>
      <c r="AA12" s="311"/>
      <c r="AB12" s="311"/>
      <c r="AC12" s="311"/>
      <c r="AD12" s="770"/>
      <c r="AE12" s="770"/>
      <c r="AF12" s="771"/>
      <c r="AG12" s="388"/>
      <c r="AJ12" s="306"/>
      <c r="BX12" s="309"/>
      <c r="BY12" s="309"/>
      <c r="BZ12" s="309"/>
      <c r="CA12" s="309"/>
    </row>
    <row r="13" spans="1:79" ht="13.9" hidden="1" customHeight="1" thickBot="1">
      <c r="A13" s="738"/>
      <c r="B13" s="739"/>
      <c r="C13" s="739"/>
      <c r="D13" s="739"/>
      <c r="E13" s="739"/>
      <c r="F13" s="739"/>
      <c r="G13" s="739"/>
      <c r="H13" s="739"/>
      <c r="I13" s="739"/>
      <c r="J13" s="739"/>
      <c r="K13" s="739"/>
      <c r="L13" s="739"/>
      <c r="M13" s="739"/>
      <c r="N13" s="739"/>
      <c r="O13" s="739"/>
      <c r="P13" s="739"/>
      <c r="Q13" s="739"/>
      <c r="R13" s="739"/>
      <c r="S13" s="739"/>
      <c r="T13" s="739"/>
      <c r="U13" s="739"/>
      <c r="V13" s="739"/>
      <c r="W13" s="739"/>
      <c r="X13" s="739"/>
      <c r="Y13" s="739"/>
      <c r="Z13" s="739"/>
      <c r="AA13" s="739"/>
      <c r="AB13" s="739"/>
      <c r="AC13" s="330"/>
      <c r="AD13" s="389"/>
      <c r="AE13" s="739"/>
      <c r="AF13" s="768"/>
      <c r="AG13" s="390"/>
      <c r="BX13" s="309"/>
      <c r="BY13" s="309"/>
      <c r="BZ13" s="309"/>
      <c r="CA13" s="309"/>
    </row>
    <row r="14" spans="1:79" ht="13.9" customHeight="1">
      <c r="A14" s="331"/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91"/>
      <c r="AA14" s="332"/>
      <c r="AB14" s="332"/>
      <c r="AC14" s="332"/>
      <c r="AD14" s="332"/>
      <c r="AE14" s="332"/>
      <c r="AF14" s="333"/>
      <c r="AG14" s="378"/>
      <c r="AI14" s="305" t="s">
        <v>462</v>
      </c>
      <c r="AJ14" s="306"/>
      <c r="BX14" s="308"/>
      <c r="BY14" s="309"/>
      <c r="BZ14" s="309"/>
      <c r="CA14" s="309"/>
    </row>
    <row r="15" spans="1:79" ht="13.9" customHeight="1">
      <c r="A15" s="335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79"/>
      <c r="AA15" s="311"/>
      <c r="AB15" s="311"/>
      <c r="AC15" s="311"/>
      <c r="AD15" s="311"/>
      <c r="AE15" s="311"/>
      <c r="AF15" s="336"/>
      <c r="AG15" s="380"/>
      <c r="BX15" s="308"/>
      <c r="BY15" s="309"/>
      <c r="BZ15" s="309"/>
      <c r="CA15" s="309"/>
    </row>
    <row r="16" spans="1:79" ht="13.9" customHeight="1">
      <c r="A16" s="335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79"/>
      <c r="AA16" s="311"/>
      <c r="AB16" s="311"/>
      <c r="AC16" s="311"/>
      <c r="AD16" s="311"/>
      <c r="AE16" s="311"/>
      <c r="AF16" s="336"/>
      <c r="AG16" s="380"/>
      <c r="AI16" s="312" t="s">
        <v>463</v>
      </c>
      <c r="AJ16" s="306"/>
      <c r="BX16" s="308"/>
      <c r="BY16" s="309"/>
      <c r="BZ16" s="309"/>
      <c r="CA16" s="309"/>
    </row>
    <row r="17" spans="1:79" ht="13.9" customHeight="1">
      <c r="A17" s="337"/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81"/>
      <c r="AA17" s="314"/>
      <c r="AB17" s="314"/>
      <c r="AC17" s="314"/>
      <c r="AD17" s="314"/>
      <c r="AE17" s="314"/>
      <c r="AF17" s="338"/>
      <c r="AG17" s="382"/>
      <c r="AI17" s="312" t="s">
        <v>464</v>
      </c>
      <c r="AJ17" s="306"/>
      <c r="BX17" s="308"/>
      <c r="BY17" s="309"/>
      <c r="BZ17" s="309"/>
      <c r="CA17" s="309"/>
    </row>
    <row r="18" spans="1:79" s="317" customFormat="1" ht="16.5" customHeight="1">
      <c r="A18" s="740" t="s">
        <v>641</v>
      </c>
      <c r="B18" s="741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741"/>
      <c r="O18" s="741"/>
      <c r="P18" s="741"/>
      <c r="Q18" s="741"/>
      <c r="R18" s="741"/>
      <c r="S18" s="741"/>
      <c r="T18" s="741"/>
      <c r="U18" s="741"/>
      <c r="V18" s="741"/>
      <c r="W18" s="741"/>
      <c r="X18" s="741"/>
      <c r="Y18" s="741"/>
      <c r="Z18" s="741"/>
      <c r="AA18" s="741"/>
      <c r="AB18" s="741"/>
      <c r="AC18" s="741"/>
      <c r="AD18" s="741"/>
      <c r="AE18" s="741"/>
      <c r="AF18" s="742"/>
      <c r="AG18" s="392"/>
      <c r="AH18" s="316"/>
      <c r="AI18" s="312"/>
      <c r="AJ18" s="306"/>
      <c r="AK18" s="304"/>
      <c r="AL18" s="307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7"/>
      <c r="BR18" s="307"/>
      <c r="BS18" s="307"/>
      <c r="BT18" s="307"/>
      <c r="BU18" s="307"/>
      <c r="BV18" s="307"/>
      <c r="BX18" s="308"/>
      <c r="BY18" s="318"/>
      <c r="BZ18" s="318"/>
      <c r="CA18" s="318"/>
    </row>
    <row r="19" spans="1:79" ht="13.9" customHeight="1">
      <c r="A19" s="341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77"/>
      <c r="AA19" s="303"/>
      <c r="AB19" s="303"/>
      <c r="AC19" s="303"/>
      <c r="AD19" s="303"/>
      <c r="AE19" s="303"/>
      <c r="AF19" s="342"/>
      <c r="AG19" s="378"/>
      <c r="AI19" s="312" t="s">
        <v>466</v>
      </c>
      <c r="AJ19" s="321"/>
      <c r="AK19" s="316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17"/>
      <c r="BR19" s="317"/>
      <c r="BS19" s="317"/>
      <c r="BT19" s="317"/>
      <c r="BU19" s="317"/>
      <c r="BV19" s="317"/>
      <c r="BX19" s="308"/>
      <c r="BY19" s="309"/>
      <c r="BZ19" s="309"/>
      <c r="CA19" s="309"/>
    </row>
    <row r="20" spans="1:79" ht="13.9" customHeight="1">
      <c r="A20" s="335" t="s">
        <v>445</v>
      </c>
      <c r="B20" s="311"/>
      <c r="C20" s="311"/>
      <c r="D20" s="733" t="s">
        <v>1</v>
      </c>
      <c r="E20" s="733"/>
      <c r="F20" s="733"/>
      <c r="G20" s="733"/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3"/>
      <c r="T20" s="733"/>
      <c r="U20" s="733"/>
      <c r="V20" s="733"/>
      <c r="W20" s="733"/>
      <c r="X20" s="311" t="s">
        <v>448</v>
      </c>
      <c r="Y20" s="311"/>
      <c r="Z20" s="379"/>
      <c r="AA20" s="311"/>
      <c r="AB20" s="311"/>
      <c r="AC20" s="763">
        <v>44866</v>
      </c>
      <c r="AD20" s="763"/>
      <c r="AE20" s="763"/>
      <c r="AF20" s="769"/>
      <c r="AG20" s="383"/>
      <c r="AI20" s="312" t="s">
        <v>468</v>
      </c>
      <c r="AJ20" s="306"/>
      <c r="BX20" s="308"/>
      <c r="BY20" s="309"/>
      <c r="BZ20" s="309"/>
      <c r="CA20" s="309"/>
    </row>
    <row r="21" spans="1:79" ht="13.9" customHeight="1">
      <c r="A21" s="335"/>
      <c r="B21" s="311"/>
      <c r="C21" s="311"/>
      <c r="D21" s="733"/>
      <c r="E21" s="733"/>
      <c r="F21" s="733"/>
      <c r="G21" s="733"/>
      <c r="H21" s="733"/>
      <c r="I21" s="733"/>
      <c r="J21" s="733"/>
      <c r="K21" s="733"/>
      <c r="L21" s="733"/>
      <c r="M21" s="733"/>
      <c r="N21" s="733"/>
      <c r="O21" s="733"/>
      <c r="P21" s="733"/>
      <c r="Q21" s="733"/>
      <c r="R21" s="733"/>
      <c r="S21" s="733"/>
      <c r="T21" s="733"/>
      <c r="U21" s="733"/>
      <c r="V21" s="733"/>
      <c r="W21" s="733"/>
      <c r="X21" s="311" t="s">
        <v>470</v>
      </c>
      <c r="Y21" s="311"/>
      <c r="Z21" s="379"/>
      <c r="AA21" s="311"/>
      <c r="AB21" s="311"/>
      <c r="AC21" s="737" t="s">
        <v>642</v>
      </c>
      <c r="AD21" s="737"/>
      <c r="AE21" s="737"/>
      <c r="AF21" s="743"/>
      <c r="AG21" s="384"/>
      <c r="AI21" s="312"/>
      <c r="AJ21" s="306"/>
      <c r="BX21" s="308"/>
      <c r="BY21" s="309"/>
      <c r="BZ21" s="309"/>
      <c r="CA21" s="309"/>
    </row>
    <row r="22" spans="1:79" ht="13.9" customHeight="1">
      <c r="A22" s="335"/>
      <c r="B22" s="311"/>
      <c r="C22" s="311"/>
      <c r="D22" s="34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11"/>
      <c r="Y22" s="311"/>
      <c r="Z22" s="379"/>
      <c r="AA22" s="311"/>
      <c r="AB22" s="311"/>
      <c r="AC22" s="323"/>
      <c r="AD22" s="323"/>
      <c r="AE22" s="323"/>
      <c r="AF22" s="344"/>
      <c r="AG22" s="384"/>
      <c r="AI22" s="312"/>
      <c r="AJ22" s="306"/>
      <c r="BX22" s="308"/>
      <c r="BY22" s="309"/>
      <c r="BZ22" s="309"/>
      <c r="CA22" s="309"/>
    </row>
    <row r="23" spans="1:79" ht="13.9" customHeight="1">
      <c r="A23" s="335" t="s">
        <v>473</v>
      </c>
      <c r="B23" s="311"/>
      <c r="C23" s="311"/>
      <c r="D23" s="326" t="s">
        <v>643</v>
      </c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5"/>
      <c r="T23" s="325"/>
      <c r="U23" s="325"/>
      <c r="V23" s="325"/>
      <c r="W23" s="325"/>
      <c r="X23" s="311" t="s">
        <v>474</v>
      </c>
      <c r="Y23" s="311"/>
      <c r="Z23" s="379"/>
      <c r="AA23" s="311"/>
      <c r="AB23" s="311"/>
      <c r="AC23" s="766" t="s">
        <v>453</v>
      </c>
      <c r="AD23" s="766"/>
      <c r="AE23" s="766"/>
      <c r="AF23" s="778"/>
      <c r="AG23" s="385"/>
      <c r="AI23" s="312" t="s">
        <v>475</v>
      </c>
      <c r="AJ23" s="328"/>
      <c r="AK23" s="386"/>
      <c r="AL23" s="329"/>
      <c r="AM23" s="329"/>
      <c r="AN23" s="329"/>
      <c r="AO23" s="329"/>
      <c r="AP23" s="329"/>
      <c r="AQ23" s="329"/>
      <c r="AR23" s="329"/>
      <c r="BX23" s="309"/>
      <c r="BY23" s="309"/>
      <c r="BZ23" s="309"/>
      <c r="CA23" s="309"/>
    </row>
    <row r="24" spans="1:79" ht="13.9" customHeight="1">
      <c r="A24" s="335"/>
      <c r="B24" s="311"/>
      <c r="C24" s="311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11" t="s">
        <v>476</v>
      </c>
      <c r="Y24" s="311"/>
      <c r="Z24" s="379"/>
      <c r="AA24" s="311"/>
      <c r="AB24" s="311"/>
      <c r="AC24" s="766" t="s">
        <v>482</v>
      </c>
      <c r="AD24" s="766"/>
      <c r="AE24" s="766"/>
      <c r="AF24" s="778"/>
      <c r="AG24" s="385"/>
      <c r="AI24" s="312" t="s">
        <v>477</v>
      </c>
      <c r="AJ24" s="306"/>
      <c r="BX24" s="309"/>
      <c r="BY24" s="309"/>
      <c r="BZ24" s="309"/>
      <c r="CA24" s="309"/>
    </row>
    <row r="25" spans="1:79" ht="13.9" customHeight="1">
      <c r="A25" s="335" t="s">
        <v>478</v>
      </c>
      <c r="B25" s="311"/>
      <c r="C25" s="311"/>
      <c r="D25" s="326" t="s">
        <v>644</v>
      </c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11"/>
      <c r="Y25" s="311"/>
      <c r="Z25" s="311"/>
      <c r="AA25" s="311"/>
      <c r="AB25" s="311"/>
      <c r="AC25" s="311"/>
      <c r="AD25" s="770"/>
      <c r="AE25" s="770"/>
      <c r="AF25" s="779"/>
      <c r="AG25" s="388"/>
      <c r="AJ25" s="306"/>
      <c r="BX25" s="309"/>
      <c r="BY25" s="309"/>
      <c r="BZ25" s="309"/>
      <c r="CA25" s="309"/>
    </row>
    <row r="26" spans="1:79" ht="18.75" customHeight="1">
      <c r="A26" s="347"/>
      <c r="B26" s="348"/>
      <c r="C26" s="348"/>
      <c r="D26" s="349"/>
      <c r="E26" s="348"/>
      <c r="F26" s="314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93"/>
      <c r="AA26" s="348"/>
      <c r="AB26" s="348"/>
      <c r="AC26" s="348"/>
      <c r="AD26" s="394"/>
      <c r="AE26" s="348"/>
      <c r="AF26" s="350"/>
      <c r="AG26" s="390"/>
      <c r="BX26" s="309"/>
      <c r="BY26" s="309"/>
      <c r="BZ26" s="309"/>
      <c r="CA26" s="309"/>
    </row>
    <row r="27" spans="1:79" ht="13.9" customHeight="1">
      <c r="A27" s="351" t="s">
        <v>485</v>
      </c>
      <c r="B27" s="352" t="s">
        <v>486</v>
      </c>
      <c r="C27" s="352" t="s">
        <v>487</v>
      </c>
      <c r="D27" s="352"/>
      <c r="E27" s="352" t="s">
        <v>488</v>
      </c>
      <c r="F27" s="352"/>
      <c r="G27" s="353" t="s">
        <v>489</v>
      </c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5"/>
      <c r="Z27" s="395" t="s">
        <v>648</v>
      </c>
      <c r="AA27" s="352"/>
      <c r="AB27" s="352"/>
      <c r="AC27" s="453" t="s">
        <v>649</v>
      </c>
      <c r="AD27" s="353"/>
      <c r="AE27" s="354"/>
      <c r="AF27" s="396"/>
      <c r="AG27" s="355"/>
      <c r="AI27" s="312"/>
    </row>
    <row r="28" spans="1:79" s="368" customFormat="1" ht="13.9" customHeight="1">
      <c r="A28" s="397" t="s">
        <v>79</v>
      </c>
      <c r="B28" s="398"/>
      <c r="C28" s="780"/>
      <c r="D28" s="780"/>
      <c r="E28" s="781"/>
      <c r="F28" s="781"/>
      <c r="G28" s="782" t="s">
        <v>649</v>
      </c>
      <c r="H28" s="782"/>
      <c r="I28" s="782"/>
      <c r="J28" s="782"/>
      <c r="K28" s="782"/>
      <c r="L28" s="782"/>
      <c r="M28" s="782"/>
      <c r="N28" s="782"/>
      <c r="O28" s="782"/>
      <c r="P28" s="782"/>
      <c r="Q28" s="782"/>
      <c r="R28" s="782"/>
      <c r="S28" s="782"/>
      <c r="T28" s="782"/>
      <c r="U28" s="782"/>
      <c r="V28" s="782"/>
      <c r="W28" s="782"/>
      <c r="X28" s="782"/>
      <c r="Y28" s="782"/>
      <c r="Z28" s="783"/>
      <c r="AA28" s="783"/>
      <c r="AB28" s="783"/>
      <c r="AC28" s="784"/>
      <c r="AD28" s="784"/>
      <c r="AE28" s="784"/>
      <c r="AF28" s="785"/>
      <c r="AG28" s="399"/>
      <c r="AH28" s="367"/>
      <c r="AJ28" s="367"/>
      <c r="AK28" s="367"/>
    </row>
    <row r="29" spans="1:79" s="368" customFormat="1" ht="19.899999999999999" customHeight="1">
      <c r="A29" s="400" t="s">
        <v>504</v>
      </c>
      <c r="B29" s="401"/>
      <c r="C29" s="772" t="s">
        <v>311</v>
      </c>
      <c r="D29" s="772"/>
      <c r="E29" s="773" t="s">
        <v>491</v>
      </c>
      <c r="F29" s="773"/>
      <c r="G29" s="774" t="s">
        <v>650</v>
      </c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  <c r="Z29" s="775">
        <v>0</v>
      </c>
      <c r="AA29" s="775"/>
      <c r="AB29" s="775"/>
      <c r="AC29" s="841">
        <v>0</v>
      </c>
      <c r="AD29" s="841"/>
      <c r="AE29" s="841"/>
      <c r="AF29" s="842"/>
      <c r="AG29" s="402"/>
      <c r="AH29" s="367"/>
      <c r="AJ29" s="367"/>
    </row>
    <row r="30" spans="1:79" s="368" customFormat="1" ht="197.25" customHeight="1">
      <c r="A30" s="403"/>
      <c r="B30" s="404"/>
      <c r="C30" s="405"/>
      <c r="D30" s="406"/>
      <c r="E30" s="407"/>
      <c r="F30" s="408"/>
      <c r="G30" s="843" t="s">
        <v>651</v>
      </c>
      <c r="H30" s="843"/>
      <c r="I30" s="843"/>
      <c r="J30" s="843"/>
      <c r="K30" s="843"/>
      <c r="L30" s="843"/>
      <c r="M30" s="843"/>
      <c r="N30" s="843"/>
      <c r="O30" s="843"/>
      <c r="P30" s="843"/>
      <c r="Q30" s="843"/>
      <c r="R30" s="843"/>
      <c r="S30" s="843"/>
      <c r="T30" s="843"/>
      <c r="U30" s="843"/>
      <c r="V30" s="843"/>
      <c r="W30" s="843"/>
      <c r="X30" s="843"/>
      <c r="Y30" s="843"/>
      <c r="Z30" s="409"/>
      <c r="AA30" s="410"/>
      <c r="AB30" s="410"/>
      <c r="AC30" s="454"/>
      <c r="AD30" s="455"/>
      <c r="AE30" s="455"/>
      <c r="AF30" s="456"/>
      <c r="AG30" s="411"/>
      <c r="AH30" s="367"/>
      <c r="AJ30" s="367"/>
    </row>
    <row r="31" spans="1:79" s="368" customFormat="1" ht="19.899999999999999" customHeight="1">
      <c r="A31" s="400" t="s">
        <v>573</v>
      </c>
      <c r="B31" s="401"/>
      <c r="C31" s="772" t="s">
        <v>311</v>
      </c>
      <c r="D31" s="772"/>
      <c r="E31" s="773" t="s">
        <v>491</v>
      </c>
      <c r="F31" s="773"/>
      <c r="G31" s="774" t="s">
        <v>652</v>
      </c>
      <c r="H31" s="774"/>
      <c r="I31" s="774"/>
      <c r="J31" s="774"/>
      <c r="K31" s="774"/>
      <c r="L31" s="774"/>
      <c r="M31" s="774"/>
      <c r="N31" s="774"/>
      <c r="O31" s="774"/>
      <c r="P31" s="774"/>
      <c r="Q31" s="774"/>
      <c r="R31" s="774"/>
      <c r="S31" s="774"/>
      <c r="T31" s="774"/>
      <c r="U31" s="774"/>
      <c r="V31" s="774"/>
      <c r="W31" s="774"/>
      <c r="X31" s="774"/>
      <c r="Y31" s="774"/>
      <c r="Z31" s="775">
        <v>0</v>
      </c>
      <c r="AA31" s="775"/>
      <c r="AB31" s="775"/>
      <c r="AC31" s="838">
        <v>0</v>
      </c>
      <c r="AD31" s="839"/>
      <c r="AE31" s="839"/>
      <c r="AF31" s="840"/>
      <c r="AG31" s="402"/>
      <c r="AH31" s="367"/>
      <c r="AJ31" s="367"/>
      <c r="AK31" s="367"/>
      <c r="AL31" s="427"/>
    </row>
    <row r="32" spans="1:79" s="368" customFormat="1" ht="15" customHeight="1">
      <c r="A32" s="419"/>
      <c r="B32" s="420"/>
      <c r="C32" s="798"/>
      <c r="D32" s="799"/>
      <c r="E32" s="800"/>
      <c r="F32" s="801"/>
      <c r="G32" s="802" t="s">
        <v>511</v>
      </c>
      <c r="H32" s="802"/>
      <c r="I32" s="802"/>
      <c r="J32" s="802"/>
      <c r="K32" s="802"/>
      <c r="L32" s="802"/>
      <c r="M32" s="802"/>
      <c r="N32" s="802"/>
      <c r="O32" s="802"/>
      <c r="P32" s="802"/>
      <c r="Q32" s="802"/>
      <c r="R32" s="802"/>
      <c r="S32" s="802"/>
      <c r="T32" s="802"/>
      <c r="U32" s="802"/>
      <c r="V32" s="802"/>
      <c r="W32" s="802"/>
      <c r="X32" s="802"/>
      <c r="Y32" s="802"/>
      <c r="Z32" s="415"/>
      <c r="AA32" s="416"/>
      <c r="AB32" s="416"/>
      <c r="AC32" s="457"/>
      <c r="AD32" s="458"/>
      <c r="AE32" s="458"/>
      <c r="AF32" s="459"/>
      <c r="AG32" s="416"/>
      <c r="AH32" s="367"/>
      <c r="AJ32" s="367"/>
      <c r="AK32" s="367"/>
    </row>
    <row r="33" spans="1:44" s="368" customFormat="1" ht="249" customHeight="1">
      <c r="A33" s="419"/>
      <c r="B33" s="420"/>
      <c r="C33" s="798"/>
      <c r="D33" s="799"/>
      <c r="E33" s="800"/>
      <c r="F33" s="801"/>
      <c r="G33" s="844" t="s">
        <v>653</v>
      </c>
      <c r="H33" s="844"/>
      <c r="I33" s="844"/>
      <c r="J33" s="844"/>
      <c r="K33" s="844"/>
      <c r="L33" s="844"/>
      <c r="M33" s="844"/>
      <c r="N33" s="844"/>
      <c r="O33" s="844"/>
      <c r="P33" s="844"/>
      <c r="Q33" s="844"/>
      <c r="R33" s="844"/>
      <c r="S33" s="844"/>
      <c r="T33" s="844"/>
      <c r="U33" s="844"/>
      <c r="V33" s="844"/>
      <c r="W33" s="844"/>
      <c r="X33" s="844"/>
      <c r="Y33" s="844"/>
      <c r="Z33" s="415"/>
      <c r="AA33" s="416"/>
      <c r="AB33" s="416"/>
      <c r="AC33" s="457"/>
      <c r="AD33" s="458"/>
      <c r="AE33" s="458"/>
      <c r="AF33" s="459"/>
      <c r="AG33" s="416"/>
      <c r="AH33" s="367"/>
      <c r="AJ33" s="367"/>
      <c r="AK33" s="367"/>
    </row>
    <row r="34" spans="1:44" s="368" customFormat="1" ht="19.899999999999999" customHeight="1">
      <c r="A34" s="400" t="s">
        <v>576</v>
      </c>
      <c r="B34" s="401"/>
      <c r="C34" s="772" t="s">
        <v>311</v>
      </c>
      <c r="D34" s="772"/>
      <c r="E34" s="773" t="s">
        <v>491</v>
      </c>
      <c r="F34" s="773"/>
      <c r="G34" s="774" t="s">
        <v>654</v>
      </c>
      <c r="H34" s="774"/>
      <c r="I34" s="774"/>
      <c r="J34" s="774"/>
      <c r="K34" s="774"/>
      <c r="L34" s="774"/>
      <c r="M34" s="774"/>
      <c r="N34" s="774"/>
      <c r="O34" s="774"/>
      <c r="P34" s="774"/>
      <c r="Q34" s="774"/>
      <c r="R34" s="774"/>
      <c r="S34" s="774"/>
      <c r="T34" s="774"/>
      <c r="U34" s="774"/>
      <c r="V34" s="774"/>
      <c r="W34" s="774"/>
      <c r="X34" s="774"/>
      <c r="Y34" s="774"/>
      <c r="Z34" s="775">
        <v>0</v>
      </c>
      <c r="AA34" s="775"/>
      <c r="AB34" s="775"/>
      <c r="AC34" s="838">
        <v>0</v>
      </c>
      <c r="AD34" s="839"/>
      <c r="AE34" s="839"/>
      <c r="AF34" s="840"/>
      <c r="AG34" s="416"/>
      <c r="AH34" s="367"/>
      <c r="AJ34" s="367"/>
      <c r="AK34" s="367"/>
    </row>
    <row r="35" spans="1:44" s="368" customFormat="1" ht="28.15" customHeight="1">
      <c r="A35" s="419"/>
      <c r="B35" s="420"/>
      <c r="C35" s="798"/>
      <c r="D35" s="799"/>
      <c r="E35" s="800"/>
      <c r="F35" s="801"/>
      <c r="G35" s="802" t="s">
        <v>511</v>
      </c>
      <c r="H35" s="802"/>
      <c r="I35" s="802"/>
      <c r="J35" s="802"/>
      <c r="K35" s="802"/>
      <c r="L35" s="802"/>
      <c r="M35" s="802"/>
      <c r="N35" s="802"/>
      <c r="O35" s="802"/>
      <c r="P35" s="802"/>
      <c r="Q35" s="802"/>
      <c r="R35" s="802"/>
      <c r="S35" s="802"/>
      <c r="T35" s="802"/>
      <c r="U35" s="802"/>
      <c r="V35" s="802"/>
      <c r="W35" s="802"/>
      <c r="X35" s="802"/>
      <c r="Y35" s="802"/>
      <c r="Z35" s="415"/>
      <c r="AA35" s="416"/>
      <c r="AB35" s="416"/>
      <c r="AC35" s="457"/>
      <c r="AD35" s="458"/>
      <c r="AE35" s="458"/>
      <c r="AF35" s="459"/>
      <c r="AG35" s="411"/>
      <c r="AH35" s="367"/>
      <c r="AJ35" s="367"/>
    </row>
    <row r="36" spans="1:44" s="368" customFormat="1" ht="75" customHeight="1">
      <c r="A36" s="419"/>
      <c r="B36" s="420"/>
      <c r="C36" s="798"/>
      <c r="D36" s="799"/>
      <c r="E36" s="800"/>
      <c r="F36" s="801"/>
      <c r="G36" s="844" t="s">
        <v>655</v>
      </c>
      <c r="H36" s="844"/>
      <c r="I36" s="844"/>
      <c r="J36" s="844"/>
      <c r="K36" s="844"/>
      <c r="L36" s="844"/>
      <c r="M36" s="844"/>
      <c r="N36" s="844"/>
      <c r="O36" s="844"/>
      <c r="P36" s="844"/>
      <c r="Q36" s="844"/>
      <c r="R36" s="844"/>
      <c r="S36" s="844"/>
      <c r="T36" s="844"/>
      <c r="U36" s="844"/>
      <c r="V36" s="844"/>
      <c r="W36" s="844"/>
      <c r="X36" s="844"/>
      <c r="Y36" s="844"/>
      <c r="Z36" s="415"/>
      <c r="AA36" s="416"/>
      <c r="AB36" s="416"/>
      <c r="AC36" s="457"/>
      <c r="AD36" s="458"/>
      <c r="AE36" s="458"/>
      <c r="AF36" s="459"/>
      <c r="AG36" s="416"/>
      <c r="AH36" s="367"/>
      <c r="AJ36" s="367"/>
      <c r="AK36" s="367"/>
    </row>
    <row r="37" spans="1:44" s="368" customFormat="1" ht="20.25" customHeight="1">
      <c r="A37" s="400" t="s">
        <v>579</v>
      </c>
      <c r="B37" s="401"/>
      <c r="C37" s="772" t="s">
        <v>311</v>
      </c>
      <c r="D37" s="772"/>
      <c r="E37" s="773" t="s">
        <v>491</v>
      </c>
      <c r="F37" s="773"/>
      <c r="G37" s="774" t="s">
        <v>656</v>
      </c>
      <c r="H37" s="774"/>
      <c r="I37" s="774"/>
      <c r="J37" s="774"/>
      <c r="K37" s="774"/>
      <c r="L37" s="774"/>
      <c r="M37" s="774"/>
      <c r="N37" s="774"/>
      <c r="O37" s="774"/>
      <c r="P37" s="774"/>
      <c r="Q37" s="774"/>
      <c r="R37" s="774"/>
      <c r="S37" s="774"/>
      <c r="T37" s="774"/>
      <c r="U37" s="774"/>
      <c r="V37" s="774"/>
      <c r="W37" s="774"/>
      <c r="X37" s="774"/>
      <c r="Y37" s="774"/>
      <c r="Z37" s="775">
        <v>0</v>
      </c>
      <c r="AA37" s="775"/>
      <c r="AB37" s="775"/>
      <c r="AC37" s="838">
        <v>0</v>
      </c>
      <c r="AD37" s="839"/>
      <c r="AE37" s="839"/>
      <c r="AF37" s="840"/>
      <c r="AG37" s="402"/>
      <c r="AH37" s="367"/>
      <c r="AJ37" s="367"/>
      <c r="AK37" s="367"/>
    </row>
    <row r="38" spans="1:44" s="368" customFormat="1" ht="139.9" customHeight="1">
      <c r="A38" s="400"/>
      <c r="B38" s="401"/>
      <c r="C38" s="772"/>
      <c r="D38" s="772"/>
      <c r="E38" s="773"/>
      <c r="F38" s="773"/>
      <c r="G38" s="802" t="s">
        <v>657</v>
      </c>
      <c r="H38" s="802"/>
      <c r="I38" s="802"/>
      <c r="J38" s="802"/>
      <c r="K38" s="802"/>
      <c r="L38" s="802"/>
      <c r="M38" s="802"/>
      <c r="N38" s="802"/>
      <c r="O38" s="802"/>
      <c r="P38" s="802"/>
      <c r="Q38" s="802"/>
      <c r="R38" s="802"/>
      <c r="S38" s="802"/>
      <c r="T38" s="802"/>
      <c r="U38" s="802"/>
      <c r="V38" s="802"/>
      <c r="W38" s="802"/>
      <c r="X38" s="802"/>
      <c r="Y38" s="802"/>
      <c r="Z38" s="758"/>
      <c r="AA38" s="758"/>
      <c r="AB38" s="758"/>
      <c r="AC38" s="841"/>
      <c r="AD38" s="841"/>
      <c r="AE38" s="841"/>
      <c r="AF38" s="842"/>
      <c r="AG38" s="402"/>
      <c r="AH38" s="367"/>
      <c r="AJ38" s="367"/>
      <c r="AK38" s="367"/>
    </row>
    <row r="39" spans="1:44" s="368" customFormat="1" ht="15" customHeight="1">
      <c r="A39" s="419"/>
      <c r="B39" s="420"/>
      <c r="C39" s="798"/>
      <c r="D39" s="799"/>
      <c r="E39" s="800"/>
      <c r="F39" s="801"/>
      <c r="G39" s="777" t="s">
        <v>658</v>
      </c>
      <c r="H39" s="777"/>
      <c r="I39" s="777"/>
      <c r="J39" s="777"/>
      <c r="K39" s="777"/>
      <c r="L39" s="777"/>
      <c r="M39" s="777"/>
      <c r="N39" s="777"/>
      <c r="O39" s="777"/>
      <c r="P39" s="777"/>
      <c r="Q39" s="777"/>
      <c r="R39" s="777"/>
      <c r="S39" s="777"/>
      <c r="T39" s="777"/>
      <c r="U39" s="777"/>
      <c r="V39" s="777"/>
      <c r="W39" s="777"/>
      <c r="X39" s="777"/>
      <c r="Y39" s="777"/>
      <c r="Z39" s="415"/>
      <c r="AA39" s="416"/>
      <c r="AB39" s="416"/>
      <c r="AC39" s="457"/>
      <c r="AD39" s="458"/>
      <c r="AE39" s="458"/>
      <c r="AF39" s="459"/>
      <c r="AG39" s="416"/>
      <c r="AH39" s="367"/>
      <c r="AJ39" s="367"/>
      <c r="AK39" s="367"/>
    </row>
    <row r="40" spans="1:44" s="368" customFormat="1" ht="20.25" customHeight="1">
      <c r="A40" s="400" t="s">
        <v>493</v>
      </c>
      <c r="B40" s="401"/>
      <c r="C40" s="772" t="s">
        <v>311</v>
      </c>
      <c r="D40" s="772"/>
      <c r="E40" s="773" t="s">
        <v>491</v>
      </c>
      <c r="F40" s="773"/>
      <c r="G40" s="803" t="s">
        <v>659</v>
      </c>
      <c r="H40" s="803"/>
      <c r="I40" s="803"/>
      <c r="J40" s="803"/>
      <c r="K40" s="803"/>
      <c r="L40" s="803"/>
      <c r="M40" s="803"/>
      <c r="N40" s="803"/>
      <c r="O40" s="803"/>
      <c r="P40" s="803"/>
      <c r="Q40" s="803"/>
      <c r="R40" s="803"/>
      <c r="S40" s="803"/>
      <c r="T40" s="803"/>
      <c r="U40" s="803"/>
      <c r="V40" s="803"/>
      <c r="W40" s="803"/>
      <c r="X40" s="803"/>
      <c r="Y40" s="803"/>
      <c r="Z40" s="775">
        <v>0</v>
      </c>
      <c r="AA40" s="775"/>
      <c r="AB40" s="775"/>
      <c r="AC40" s="838">
        <v>0</v>
      </c>
      <c r="AD40" s="839"/>
      <c r="AE40" s="839"/>
      <c r="AF40" s="840"/>
      <c r="AG40" s="402"/>
      <c r="AH40" s="367"/>
      <c r="AJ40" s="367"/>
      <c r="AK40" s="367"/>
    </row>
    <row r="41" spans="1:44" s="368" customFormat="1" ht="38.25" customHeight="1">
      <c r="A41" s="400"/>
      <c r="B41" s="401"/>
      <c r="C41" s="772"/>
      <c r="D41" s="772"/>
      <c r="E41" s="773"/>
      <c r="F41" s="773"/>
      <c r="G41" s="802" t="s">
        <v>660</v>
      </c>
      <c r="H41" s="802"/>
      <c r="I41" s="802"/>
      <c r="J41" s="802"/>
      <c r="K41" s="802"/>
      <c r="L41" s="802"/>
      <c r="M41" s="802"/>
      <c r="N41" s="802"/>
      <c r="O41" s="802"/>
      <c r="P41" s="802"/>
      <c r="Q41" s="802"/>
      <c r="R41" s="802"/>
      <c r="S41" s="802"/>
      <c r="T41" s="802"/>
      <c r="U41" s="802"/>
      <c r="V41" s="802"/>
      <c r="W41" s="802"/>
      <c r="X41" s="802"/>
      <c r="Y41" s="802"/>
      <c r="Z41" s="758"/>
      <c r="AA41" s="758"/>
      <c r="AB41" s="758"/>
      <c r="AC41" s="841"/>
      <c r="AD41" s="841"/>
      <c r="AE41" s="841"/>
      <c r="AF41" s="842"/>
      <c r="AG41" s="402"/>
      <c r="AH41" s="367"/>
      <c r="AJ41" s="427"/>
      <c r="AK41" s="427"/>
      <c r="AL41" s="427"/>
      <c r="AM41" s="427"/>
      <c r="AN41" s="427"/>
      <c r="AO41" s="427"/>
      <c r="AP41" s="427"/>
      <c r="AQ41" s="427"/>
      <c r="AR41" s="427"/>
    </row>
    <row r="42" spans="1:44" s="368" customFormat="1" ht="37.5" customHeight="1">
      <c r="A42" s="419"/>
      <c r="B42" s="420"/>
      <c r="C42" s="798"/>
      <c r="D42" s="799"/>
      <c r="E42" s="800"/>
      <c r="F42" s="801"/>
      <c r="G42" s="822"/>
      <c r="H42" s="823"/>
      <c r="I42" s="823"/>
      <c r="J42" s="823"/>
      <c r="K42" s="823"/>
      <c r="L42" s="823"/>
      <c r="M42" s="823"/>
      <c r="N42" s="823"/>
      <c r="O42" s="823"/>
      <c r="P42" s="823"/>
      <c r="Q42" s="823"/>
      <c r="R42" s="823"/>
      <c r="S42" s="823"/>
      <c r="T42" s="823"/>
      <c r="U42" s="823"/>
      <c r="V42" s="823"/>
      <c r="W42" s="823"/>
      <c r="X42" s="823"/>
      <c r="Y42" s="824"/>
      <c r="Z42" s="415"/>
      <c r="AA42" s="416"/>
      <c r="AB42" s="416"/>
      <c r="AC42" s="457"/>
      <c r="AD42" s="458"/>
      <c r="AE42" s="458"/>
      <c r="AF42" s="459"/>
      <c r="AG42" s="411"/>
      <c r="AH42" s="367"/>
      <c r="AJ42" s="367"/>
      <c r="AK42" s="367"/>
    </row>
    <row r="43" spans="1:44" s="368" customFormat="1" ht="15.75" customHeight="1">
      <c r="A43" s="369" t="s">
        <v>495</v>
      </c>
      <c r="C43" s="755"/>
      <c r="D43" s="755"/>
      <c r="E43" s="756"/>
      <c r="F43" s="756"/>
      <c r="G43" s="803" t="s">
        <v>41</v>
      </c>
      <c r="H43" s="803"/>
      <c r="I43" s="803"/>
      <c r="J43" s="803"/>
      <c r="K43" s="803"/>
      <c r="L43" s="803"/>
      <c r="M43" s="803"/>
      <c r="N43" s="803"/>
      <c r="O43" s="803"/>
      <c r="P43" s="803"/>
      <c r="Q43" s="803"/>
      <c r="R43" s="803"/>
      <c r="S43" s="803"/>
      <c r="T43" s="803"/>
      <c r="U43" s="803"/>
      <c r="V43" s="803"/>
      <c r="W43" s="803"/>
      <c r="X43" s="803"/>
      <c r="Y43" s="803"/>
      <c r="Z43" s="758"/>
      <c r="AA43" s="758"/>
      <c r="AB43" s="758"/>
      <c r="AC43" s="841"/>
      <c r="AD43" s="841"/>
      <c r="AE43" s="841"/>
      <c r="AF43" s="842"/>
      <c r="AG43" s="416"/>
      <c r="AH43" s="367"/>
      <c r="AJ43" s="367"/>
      <c r="AK43" s="367"/>
    </row>
    <row r="44" spans="1:44" s="368" customFormat="1" ht="13.9" customHeight="1">
      <c r="A44" s="400" t="s">
        <v>624</v>
      </c>
      <c r="B44" s="401"/>
      <c r="C44" s="772" t="s">
        <v>311</v>
      </c>
      <c r="D44" s="772"/>
      <c r="E44" s="773" t="s">
        <v>491</v>
      </c>
      <c r="F44" s="773"/>
      <c r="G44" s="802" t="s">
        <v>661</v>
      </c>
      <c r="H44" s="802"/>
      <c r="I44" s="802"/>
      <c r="J44" s="802"/>
      <c r="K44" s="802"/>
      <c r="L44" s="802"/>
      <c r="M44" s="802"/>
      <c r="N44" s="802"/>
      <c r="O44" s="802"/>
      <c r="P44" s="802"/>
      <c r="Q44" s="802"/>
      <c r="R44" s="802"/>
      <c r="S44" s="802"/>
      <c r="T44" s="802"/>
      <c r="U44" s="802"/>
      <c r="V44" s="802"/>
      <c r="W44" s="802"/>
      <c r="X44" s="802"/>
      <c r="Y44" s="802"/>
      <c r="Z44" s="775">
        <v>0</v>
      </c>
      <c r="AA44" s="775"/>
      <c r="AB44" s="775"/>
      <c r="AC44" s="838">
        <v>0</v>
      </c>
      <c r="AD44" s="839"/>
      <c r="AE44" s="839"/>
      <c r="AF44" s="840"/>
      <c r="AG44" s="366"/>
      <c r="AH44" s="367"/>
      <c r="AI44" s="428"/>
      <c r="AJ44" s="366"/>
      <c r="AK44" s="367"/>
    </row>
    <row r="45" spans="1:44" s="368" customFormat="1" ht="42" customHeight="1">
      <c r="A45" s="400"/>
      <c r="B45" s="401"/>
      <c r="C45" s="772"/>
      <c r="D45" s="772"/>
      <c r="E45" s="773"/>
      <c r="F45" s="773"/>
      <c r="G45" s="802" t="s">
        <v>662</v>
      </c>
      <c r="H45" s="802"/>
      <c r="I45" s="802"/>
      <c r="J45" s="802"/>
      <c r="K45" s="802"/>
      <c r="L45" s="802"/>
      <c r="M45" s="802"/>
      <c r="N45" s="802"/>
      <c r="O45" s="802"/>
      <c r="P45" s="802"/>
      <c r="Q45" s="802"/>
      <c r="R45" s="802"/>
      <c r="S45" s="802"/>
      <c r="T45" s="802"/>
      <c r="U45" s="802"/>
      <c r="V45" s="802"/>
      <c r="W45" s="802"/>
      <c r="X45" s="802"/>
      <c r="Y45" s="802"/>
      <c r="Z45" s="758"/>
      <c r="AA45" s="758"/>
      <c r="AB45" s="758"/>
      <c r="AC45" s="841"/>
      <c r="AD45" s="841"/>
      <c r="AE45" s="841"/>
      <c r="AF45" s="842"/>
      <c r="AG45" s="429"/>
      <c r="AH45" s="430"/>
      <c r="AI45" s="431"/>
      <c r="AJ45" s="366"/>
      <c r="AK45" s="367"/>
    </row>
    <row r="46" spans="1:44" s="368" customFormat="1" ht="82.9" customHeight="1">
      <c r="A46" s="400"/>
      <c r="B46" s="401"/>
      <c r="C46" s="772"/>
      <c r="D46" s="772"/>
      <c r="E46" s="773"/>
      <c r="F46" s="773"/>
      <c r="G46" s="802"/>
      <c r="H46" s="802"/>
      <c r="I46" s="802"/>
      <c r="J46" s="802"/>
      <c r="K46" s="802"/>
      <c r="L46" s="802"/>
      <c r="M46" s="802"/>
      <c r="N46" s="802"/>
      <c r="O46" s="802"/>
      <c r="P46" s="802"/>
      <c r="Q46" s="802"/>
      <c r="R46" s="802"/>
      <c r="S46" s="802"/>
      <c r="T46" s="802"/>
      <c r="U46" s="802"/>
      <c r="V46" s="802"/>
      <c r="W46" s="802"/>
      <c r="X46" s="802"/>
      <c r="Y46" s="802"/>
      <c r="Z46" s="758"/>
      <c r="AA46" s="758"/>
      <c r="AB46" s="758"/>
      <c r="AC46" s="841"/>
      <c r="AD46" s="841"/>
      <c r="AE46" s="841"/>
      <c r="AF46" s="842"/>
      <c r="AG46" s="429"/>
      <c r="AH46" s="430"/>
      <c r="AI46" s="431"/>
      <c r="AJ46" s="366"/>
      <c r="AK46" s="367"/>
      <c r="AL46" s="367"/>
    </row>
    <row r="47" spans="1:44" s="368" customFormat="1" ht="18" customHeight="1">
      <c r="A47" s="432" t="s">
        <v>121</v>
      </c>
      <c r="B47" s="375"/>
      <c r="C47" s="772" t="s">
        <v>311</v>
      </c>
      <c r="D47" s="772"/>
      <c r="E47" s="773" t="s">
        <v>491</v>
      </c>
      <c r="F47" s="773"/>
      <c r="G47" s="808" t="s">
        <v>539</v>
      </c>
      <c r="H47" s="808"/>
      <c r="I47" s="808"/>
      <c r="J47" s="808"/>
      <c r="K47" s="808"/>
      <c r="L47" s="808"/>
      <c r="M47" s="808"/>
      <c r="N47" s="808"/>
      <c r="O47" s="808"/>
      <c r="P47" s="808"/>
      <c r="Q47" s="808"/>
      <c r="R47" s="808"/>
      <c r="S47" s="808"/>
      <c r="T47" s="808"/>
      <c r="U47" s="808"/>
      <c r="V47" s="808"/>
      <c r="W47" s="808"/>
      <c r="X47" s="808"/>
      <c r="Y47" s="808"/>
      <c r="Z47" s="775">
        <v>0</v>
      </c>
      <c r="AA47" s="775"/>
      <c r="AB47" s="775"/>
      <c r="AC47" s="838">
        <v>0</v>
      </c>
      <c r="AD47" s="839"/>
      <c r="AE47" s="839"/>
      <c r="AF47" s="840"/>
      <c r="AG47" s="429"/>
      <c r="AH47" s="430"/>
      <c r="AI47" s="431"/>
      <c r="AJ47" s="366"/>
      <c r="AK47" s="367"/>
      <c r="AL47" s="367"/>
    </row>
    <row r="48" spans="1:44" s="368" customFormat="1" ht="24" customHeight="1">
      <c r="A48" s="400"/>
      <c r="B48" s="401"/>
      <c r="C48" s="772"/>
      <c r="D48" s="772"/>
      <c r="E48" s="773"/>
      <c r="F48" s="773"/>
      <c r="G48" s="802" t="s">
        <v>540</v>
      </c>
      <c r="H48" s="802"/>
      <c r="I48" s="802"/>
      <c r="J48" s="802"/>
      <c r="K48" s="802"/>
      <c r="L48" s="802"/>
      <c r="M48" s="802"/>
      <c r="N48" s="802"/>
      <c r="O48" s="802"/>
      <c r="P48" s="802"/>
      <c r="Q48" s="802"/>
      <c r="R48" s="802"/>
      <c r="S48" s="802"/>
      <c r="T48" s="802"/>
      <c r="U48" s="802"/>
      <c r="V48" s="802"/>
      <c r="W48" s="802"/>
      <c r="X48" s="802"/>
      <c r="Y48" s="802"/>
      <c r="Z48" s="775"/>
      <c r="AA48" s="775"/>
      <c r="AB48" s="775"/>
      <c r="AC48" s="841"/>
      <c r="AD48" s="841"/>
      <c r="AE48" s="841"/>
      <c r="AF48" s="842"/>
      <c r="AG48" s="429"/>
      <c r="AH48" s="430"/>
      <c r="AI48" s="431"/>
      <c r="AJ48" s="366"/>
      <c r="AK48" s="367"/>
    </row>
    <row r="49" spans="1:39" s="368" customFormat="1" ht="21" customHeight="1">
      <c r="A49" s="400"/>
      <c r="B49" s="401"/>
      <c r="C49" s="772"/>
      <c r="D49" s="772"/>
      <c r="E49" s="773"/>
      <c r="F49" s="773"/>
      <c r="G49" s="844" t="s">
        <v>663</v>
      </c>
      <c r="H49" s="844"/>
      <c r="I49" s="844"/>
      <c r="J49" s="844"/>
      <c r="K49" s="844"/>
      <c r="L49" s="844"/>
      <c r="M49" s="844"/>
      <c r="N49" s="844"/>
      <c r="O49" s="844"/>
      <c r="P49" s="844"/>
      <c r="Q49" s="844"/>
      <c r="R49" s="844"/>
      <c r="S49" s="844"/>
      <c r="T49" s="844"/>
      <c r="U49" s="844"/>
      <c r="V49" s="844"/>
      <c r="W49" s="844"/>
      <c r="X49" s="844"/>
      <c r="Y49" s="844"/>
      <c r="Z49" s="758"/>
      <c r="AA49" s="758"/>
      <c r="AB49" s="758"/>
      <c r="AC49" s="841"/>
      <c r="AD49" s="841"/>
      <c r="AE49" s="841"/>
      <c r="AF49" s="842"/>
      <c r="AG49" s="366"/>
      <c r="AH49" s="367"/>
      <c r="AI49" s="428"/>
      <c r="AJ49" s="366"/>
      <c r="AK49" s="367"/>
    </row>
    <row r="50" spans="1:39" s="368" customFormat="1" ht="32.25" customHeight="1">
      <c r="A50" s="400"/>
      <c r="B50" s="401"/>
      <c r="C50" s="772"/>
      <c r="D50" s="772"/>
      <c r="E50" s="773"/>
      <c r="F50" s="773"/>
      <c r="G50" s="802" t="s">
        <v>542</v>
      </c>
      <c r="H50" s="802"/>
      <c r="I50" s="802"/>
      <c r="J50" s="802"/>
      <c r="K50" s="802"/>
      <c r="L50" s="802"/>
      <c r="M50" s="802"/>
      <c r="N50" s="802"/>
      <c r="O50" s="802"/>
      <c r="P50" s="802"/>
      <c r="Q50" s="802"/>
      <c r="R50" s="802"/>
      <c r="S50" s="802"/>
      <c r="T50" s="802"/>
      <c r="U50" s="802"/>
      <c r="V50" s="802"/>
      <c r="W50" s="802"/>
      <c r="X50" s="802"/>
      <c r="Y50" s="802"/>
      <c r="Z50" s="758"/>
      <c r="AA50" s="758"/>
      <c r="AB50" s="758"/>
      <c r="AC50" s="841"/>
      <c r="AD50" s="841"/>
      <c r="AE50" s="841"/>
      <c r="AF50" s="842"/>
      <c r="AG50" s="429"/>
      <c r="AH50" s="430"/>
      <c r="AI50" s="431"/>
      <c r="AJ50" s="366"/>
      <c r="AK50" s="367"/>
      <c r="AL50" s="427"/>
    </row>
    <row r="51" spans="1:39" s="368" customFormat="1" ht="115.9" customHeight="1">
      <c r="A51" s="400"/>
      <c r="B51" s="401"/>
      <c r="C51" s="772"/>
      <c r="D51" s="772"/>
      <c r="E51" s="773"/>
      <c r="F51" s="773"/>
      <c r="G51" s="802" t="s">
        <v>543</v>
      </c>
      <c r="H51" s="802"/>
      <c r="I51" s="802"/>
      <c r="J51" s="802"/>
      <c r="K51" s="802"/>
      <c r="L51" s="802"/>
      <c r="M51" s="802"/>
      <c r="N51" s="802"/>
      <c r="O51" s="802"/>
      <c r="P51" s="802"/>
      <c r="Q51" s="802"/>
      <c r="R51" s="802"/>
      <c r="S51" s="802"/>
      <c r="T51" s="802"/>
      <c r="U51" s="802"/>
      <c r="V51" s="802"/>
      <c r="W51" s="802"/>
      <c r="X51" s="802"/>
      <c r="Y51" s="802"/>
      <c r="Z51" s="758"/>
      <c r="AA51" s="758"/>
      <c r="AB51" s="758"/>
      <c r="AC51" s="841"/>
      <c r="AD51" s="841"/>
      <c r="AE51" s="841"/>
      <c r="AF51" s="842"/>
      <c r="AG51" s="429"/>
      <c r="AH51" s="430"/>
      <c r="AI51" s="431"/>
      <c r="AJ51" s="366"/>
      <c r="AK51" s="367"/>
    </row>
    <row r="52" spans="1:39" s="368" customFormat="1" ht="36.65" customHeight="1">
      <c r="A52" s="400"/>
      <c r="B52" s="401"/>
      <c r="C52" s="772"/>
      <c r="D52" s="772"/>
      <c r="E52" s="773"/>
      <c r="F52" s="773"/>
      <c r="G52" s="802" t="s">
        <v>544</v>
      </c>
      <c r="H52" s="802"/>
      <c r="I52" s="802"/>
      <c r="J52" s="802"/>
      <c r="K52" s="802"/>
      <c r="L52" s="802"/>
      <c r="M52" s="802"/>
      <c r="N52" s="802"/>
      <c r="O52" s="802"/>
      <c r="P52" s="802"/>
      <c r="Q52" s="802"/>
      <c r="R52" s="802"/>
      <c r="S52" s="802"/>
      <c r="T52" s="802"/>
      <c r="U52" s="802"/>
      <c r="V52" s="802"/>
      <c r="W52" s="802"/>
      <c r="X52" s="802"/>
      <c r="Y52" s="802"/>
      <c r="Z52" s="758"/>
      <c r="AA52" s="758"/>
      <c r="AB52" s="758"/>
      <c r="AC52" s="841"/>
      <c r="AD52" s="841"/>
      <c r="AE52" s="841"/>
      <c r="AF52" s="842"/>
      <c r="AG52" s="429"/>
      <c r="AH52" s="430"/>
      <c r="AI52" s="431"/>
      <c r="AJ52" s="366"/>
      <c r="AK52" s="367"/>
    </row>
    <row r="53" spans="1:39" s="368" customFormat="1" ht="35.25" customHeight="1">
      <c r="A53" s="400"/>
      <c r="B53" s="401"/>
      <c r="C53" s="772"/>
      <c r="D53" s="772"/>
      <c r="E53" s="773"/>
      <c r="F53" s="773"/>
      <c r="G53" s="802" t="s">
        <v>545</v>
      </c>
      <c r="H53" s="802"/>
      <c r="I53" s="802"/>
      <c r="J53" s="802"/>
      <c r="K53" s="802"/>
      <c r="L53" s="802"/>
      <c r="M53" s="802"/>
      <c r="N53" s="802"/>
      <c r="O53" s="802"/>
      <c r="P53" s="802"/>
      <c r="Q53" s="802"/>
      <c r="R53" s="802"/>
      <c r="S53" s="802"/>
      <c r="T53" s="802"/>
      <c r="U53" s="802"/>
      <c r="V53" s="802"/>
      <c r="W53" s="802"/>
      <c r="X53" s="802"/>
      <c r="Y53" s="802"/>
      <c r="Z53" s="758"/>
      <c r="AA53" s="758"/>
      <c r="AB53" s="758"/>
      <c r="AC53" s="841"/>
      <c r="AD53" s="841"/>
      <c r="AE53" s="841"/>
      <c r="AF53" s="842"/>
      <c r="AG53" s="429"/>
      <c r="AH53" s="430"/>
      <c r="AI53" s="431"/>
      <c r="AJ53" s="366"/>
      <c r="AK53" s="367"/>
    </row>
    <row r="54" spans="1:39" s="368" customFormat="1" ht="36.75" customHeight="1">
      <c r="A54" s="400"/>
      <c r="B54" s="401"/>
      <c r="C54" s="772"/>
      <c r="D54" s="772"/>
      <c r="E54" s="773"/>
      <c r="F54" s="773"/>
      <c r="G54" s="802" t="s">
        <v>546</v>
      </c>
      <c r="H54" s="802"/>
      <c r="I54" s="802"/>
      <c r="J54" s="802"/>
      <c r="K54" s="802"/>
      <c r="L54" s="802"/>
      <c r="M54" s="802"/>
      <c r="N54" s="802"/>
      <c r="O54" s="802"/>
      <c r="P54" s="802"/>
      <c r="Q54" s="802"/>
      <c r="R54" s="802"/>
      <c r="S54" s="802"/>
      <c r="T54" s="802"/>
      <c r="U54" s="802"/>
      <c r="V54" s="802"/>
      <c r="W54" s="802"/>
      <c r="X54" s="802"/>
      <c r="Y54" s="802"/>
      <c r="Z54" s="758"/>
      <c r="AA54" s="758"/>
      <c r="AB54" s="758"/>
      <c r="AC54" s="841"/>
      <c r="AD54" s="841"/>
      <c r="AE54" s="841"/>
      <c r="AF54" s="842"/>
      <c r="AG54" s="429"/>
      <c r="AH54" s="430"/>
      <c r="AI54" s="431"/>
      <c r="AJ54" s="366"/>
      <c r="AK54" s="367"/>
    </row>
    <row r="55" spans="1:39" s="368" customFormat="1" ht="13.9" customHeight="1">
      <c r="A55" s="400"/>
      <c r="B55" s="401"/>
      <c r="C55" s="772"/>
      <c r="D55" s="772"/>
      <c r="E55" s="773"/>
      <c r="F55" s="773"/>
      <c r="G55" s="802" t="s">
        <v>547</v>
      </c>
      <c r="H55" s="802"/>
      <c r="I55" s="802"/>
      <c r="J55" s="802"/>
      <c r="K55" s="802"/>
      <c r="L55" s="802"/>
      <c r="M55" s="802"/>
      <c r="N55" s="802"/>
      <c r="O55" s="802"/>
      <c r="P55" s="802"/>
      <c r="Q55" s="802"/>
      <c r="R55" s="802"/>
      <c r="S55" s="802"/>
      <c r="T55" s="802"/>
      <c r="U55" s="802"/>
      <c r="V55" s="802"/>
      <c r="W55" s="802"/>
      <c r="X55" s="802"/>
      <c r="Y55" s="802"/>
      <c r="Z55" s="758"/>
      <c r="AA55" s="758"/>
      <c r="AB55" s="758"/>
      <c r="AC55" s="841"/>
      <c r="AD55" s="841"/>
      <c r="AE55" s="841"/>
      <c r="AF55" s="842"/>
      <c r="AG55" s="429"/>
      <c r="AH55" s="430"/>
      <c r="AI55" s="431"/>
      <c r="AJ55" s="366"/>
      <c r="AK55" s="367"/>
    </row>
    <row r="56" spans="1:39" s="368" customFormat="1" ht="25.5" customHeight="1">
      <c r="A56" s="400"/>
      <c r="B56" s="401"/>
      <c r="C56" s="772"/>
      <c r="D56" s="772"/>
      <c r="E56" s="773"/>
      <c r="F56" s="773"/>
      <c r="G56" s="802" t="s">
        <v>548</v>
      </c>
      <c r="H56" s="802"/>
      <c r="I56" s="802"/>
      <c r="J56" s="802"/>
      <c r="K56" s="802"/>
      <c r="L56" s="802"/>
      <c r="M56" s="802"/>
      <c r="N56" s="802"/>
      <c r="O56" s="802"/>
      <c r="P56" s="802"/>
      <c r="Q56" s="802"/>
      <c r="R56" s="802"/>
      <c r="S56" s="802"/>
      <c r="T56" s="802"/>
      <c r="U56" s="802"/>
      <c r="V56" s="802"/>
      <c r="W56" s="802"/>
      <c r="X56" s="802"/>
      <c r="Y56" s="802"/>
      <c r="Z56" s="758"/>
      <c r="AA56" s="758"/>
      <c r="AB56" s="758"/>
      <c r="AC56" s="841"/>
      <c r="AD56" s="841"/>
      <c r="AE56" s="841"/>
      <c r="AF56" s="842"/>
      <c r="AG56" s="429"/>
      <c r="AH56" s="430"/>
      <c r="AI56" s="431"/>
      <c r="AJ56" s="366"/>
      <c r="AK56" s="367"/>
    </row>
    <row r="57" spans="1:39" s="368" customFormat="1" ht="21.75" customHeight="1">
      <c r="A57" s="400"/>
      <c r="B57" s="401"/>
      <c r="C57" s="772"/>
      <c r="D57" s="772"/>
      <c r="E57" s="773"/>
      <c r="F57" s="773"/>
      <c r="G57" s="802" t="s">
        <v>549</v>
      </c>
      <c r="H57" s="802"/>
      <c r="I57" s="802"/>
      <c r="J57" s="802"/>
      <c r="K57" s="802"/>
      <c r="L57" s="802"/>
      <c r="M57" s="802"/>
      <c r="N57" s="802"/>
      <c r="O57" s="802"/>
      <c r="P57" s="802"/>
      <c r="Q57" s="802"/>
      <c r="R57" s="802"/>
      <c r="S57" s="802"/>
      <c r="T57" s="802"/>
      <c r="U57" s="802"/>
      <c r="V57" s="802"/>
      <c r="W57" s="802"/>
      <c r="X57" s="802"/>
      <c r="Y57" s="802"/>
      <c r="Z57" s="758"/>
      <c r="AA57" s="758"/>
      <c r="AB57" s="758"/>
      <c r="AC57" s="841"/>
      <c r="AD57" s="841"/>
      <c r="AE57" s="841"/>
      <c r="AF57" s="842"/>
      <c r="AG57" s="429"/>
      <c r="AH57" s="430"/>
      <c r="AI57" s="431"/>
      <c r="AJ57" s="366"/>
      <c r="AK57" s="367"/>
    </row>
    <row r="58" spans="1:39" s="368" customFormat="1" ht="31.15" customHeight="1">
      <c r="A58" s="400"/>
      <c r="B58" s="401"/>
      <c r="C58" s="772"/>
      <c r="D58" s="772"/>
      <c r="E58" s="773"/>
      <c r="F58" s="773"/>
      <c r="G58" s="802" t="s">
        <v>664</v>
      </c>
      <c r="H58" s="802"/>
      <c r="I58" s="802"/>
      <c r="J58" s="802"/>
      <c r="K58" s="802"/>
      <c r="L58" s="802"/>
      <c r="M58" s="802"/>
      <c r="N58" s="802"/>
      <c r="O58" s="802"/>
      <c r="P58" s="802"/>
      <c r="Q58" s="802"/>
      <c r="R58" s="802"/>
      <c r="S58" s="802"/>
      <c r="T58" s="802"/>
      <c r="U58" s="802"/>
      <c r="V58" s="802"/>
      <c r="W58" s="802"/>
      <c r="X58" s="802"/>
      <c r="Y58" s="802"/>
      <c r="Z58" s="758"/>
      <c r="AA58" s="758"/>
      <c r="AB58" s="758"/>
      <c r="AC58" s="841"/>
      <c r="AD58" s="841"/>
      <c r="AE58" s="841"/>
      <c r="AF58" s="842"/>
      <c r="AG58" s="429"/>
      <c r="AH58" s="430"/>
      <c r="AI58" s="431"/>
      <c r="AJ58" s="366"/>
      <c r="AK58" s="367"/>
    </row>
    <row r="59" spans="1:39" s="368" customFormat="1" ht="24" customHeight="1">
      <c r="A59" s="400"/>
      <c r="B59" s="401"/>
      <c r="C59" s="772"/>
      <c r="D59" s="772"/>
      <c r="E59" s="773"/>
      <c r="F59" s="773"/>
      <c r="G59" s="802" t="s">
        <v>665</v>
      </c>
      <c r="H59" s="802"/>
      <c r="I59" s="802"/>
      <c r="J59" s="802"/>
      <c r="K59" s="802"/>
      <c r="L59" s="802"/>
      <c r="M59" s="802"/>
      <c r="N59" s="802"/>
      <c r="O59" s="802"/>
      <c r="P59" s="802"/>
      <c r="Q59" s="802"/>
      <c r="R59" s="802"/>
      <c r="S59" s="802"/>
      <c r="T59" s="802"/>
      <c r="U59" s="802"/>
      <c r="V59" s="802"/>
      <c r="W59" s="802"/>
      <c r="X59" s="802"/>
      <c r="Y59" s="802"/>
      <c r="Z59" s="758"/>
      <c r="AA59" s="758"/>
      <c r="AB59" s="758"/>
      <c r="AC59" s="841"/>
      <c r="AD59" s="841"/>
      <c r="AE59" s="841"/>
      <c r="AF59" s="842"/>
      <c r="AG59" s="429"/>
      <c r="AH59" s="430"/>
      <c r="AI59" s="431"/>
      <c r="AJ59" s="366"/>
      <c r="AK59" s="367"/>
    </row>
    <row r="60" spans="1:39" s="368" customFormat="1" ht="36.75" customHeight="1">
      <c r="A60" s="400"/>
      <c r="B60" s="401"/>
      <c r="C60" s="772"/>
      <c r="D60" s="772"/>
      <c r="E60" s="773"/>
      <c r="F60" s="773"/>
      <c r="G60" s="802" t="s">
        <v>555</v>
      </c>
      <c r="H60" s="802"/>
      <c r="I60" s="802"/>
      <c r="J60" s="802"/>
      <c r="K60" s="802"/>
      <c r="L60" s="802"/>
      <c r="M60" s="802"/>
      <c r="N60" s="802"/>
      <c r="O60" s="802"/>
      <c r="P60" s="802"/>
      <c r="Q60" s="802"/>
      <c r="R60" s="802"/>
      <c r="S60" s="802"/>
      <c r="T60" s="802"/>
      <c r="U60" s="802"/>
      <c r="V60" s="802"/>
      <c r="W60" s="802"/>
      <c r="X60" s="802"/>
      <c r="Y60" s="802"/>
      <c r="Z60" s="758"/>
      <c r="AA60" s="758"/>
      <c r="AB60" s="758"/>
      <c r="AC60" s="841"/>
      <c r="AD60" s="841"/>
      <c r="AE60" s="841"/>
      <c r="AF60" s="842"/>
      <c r="AG60" s="429"/>
      <c r="AH60" s="430"/>
      <c r="AI60" s="431"/>
      <c r="AJ60" s="366"/>
      <c r="AK60" s="367"/>
    </row>
    <row r="61" spans="1:39" s="368" customFormat="1" ht="13.9" customHeight="1">
      <c r="A61" s="400"/>
      <c r="B61" s="401"/>
      <c r="C61" s="772"/>
      <c r="D61" s="772"/>
      <c r="E61" s="773"/>
      <c r="F61" s="773"/>
      <c r="G61" s="802" t="s">
        <v>556</v>
      </c>
      <c r="H61" s="802"/>
      <c r="I61" s="802"/>
      <c r="J61" s="802"/>
      <c r="K61" s="802"/>
      <c r="L61" s="802"/>
      <c r="M61" s="802"/>
      <c r="N61" s="802"/>
      <c r="O61" s="802"/>
      <c r="P61" s="802"/>
      <c r="Q61" s="802"/>
      <c r="R61" s="802"/>
      <c r="S61" s="802"/>
      <c r="T61" s="802"/>
      <c r="U61" s="802"/>
      <c r="V61" s="802"/>
      <c r="W61" s="802"/>
      <c r="X61" s="802"/>
      <c r="Y61" s="802"/>
      <c r="Z61" s="758"/>
      <c r="AA61" s="758"/>
      <c r="AB61" s="758"/>
      <c r="AC61" s="841"/>
      <c r="AD61" s="841"/>
      <c r="AE61" s="841"/>
      <c r="AF61" s="842"/>
      <c r="AG61" s="429"/>
      <c r="AH61" s="430"/>
      <c r="AI61" s="431"/>
      <c r="AJ61" s="366"/>
      <c r="AK61" s="367"/>
      <c r="AL61" s="773"/>
      <c r="AM61" s="773"/>
    </row>
    <row r="62" spans="1:39" s="368" customFormat="1" ht="13.9" customHeight="1">
      <c r="A62" s="400"/>
      <c r="B62" s="401"/>
      <c r="C62" s="772"/>
      <c r="D62" s="772"/>
      <c r="E62" s="773"/>
      <c r="F62" s="773"/>
      <c r="G62" s="802" t="s">
        <v>557</v>
      </c>
      <c r="H62" s="802"/>
      <c r="I62" s="802"/>
      <c r="J62" s="802"/>
      <c r="K62" s="802"/>
      <c r="L62" s="802"/>
      <c r="M62" s="802"/>
      <c r="N62" s="802"/>
      <c r="O62" s="802"/>
      <c r="P62" s="802"/>
      <c r="Q62" s="802"/>
      <c r="R62" s="802"/>
      <c r="S62" s="802"/>
      <c r="T62" s="802"/>
      <c r="U62" s="802"/>
      <c r="V62" s="802"/>
      <c r="W62" s="802"/>
      <c r="X62" s="802"/>
      <c r="Y62" s="802"/>
      <c r="Z62" s="758"/>
      <c r="AA62" s="758"/>
      <c r="AB62" s="758"/>
      <c r="AC62" s="841"/>
      <c r="AD62" s="841"/>
      <c r="AE62" s="841"/>
      <c r="AF62" s="842"/>
      <c r="AG62" s="429"/>
      <c r="AH62" s="430"/>
      <c r="AI62" s="431"/>
      <c r="AJ62" s="366"/>
      <c r="AK62" s="367"/>
    </row>
    <row r="63" spans="1:39" s="368" customFormat="1" ht="13.9" customHeight="1" thickBot="1">
      <c r="A63" s="432"/>
      <c r="B63" s="375"/>
      <c r="C63" s="806"/>
      <c r="D63" s="806"/>
      <c r="E63" s="807"/>
      <c r="F63" s="807"/>
      <c r="G63" s="808"/>
      <c r="H63" s="808"/>
      <c r="I63" s="808"/>
      <c r="J63" s="808"/>
      <c r="K63" s="808"/>
      <c r="L63" s="808"/>
      <c r="M63" s="808"/>
      <c r="N63" s="808"/>
      <c r="O63" s="808"/>
      <c r="P63" s="808"/>
      <c r="Q63" s="808"/>
      <c r="R63" s="808"/>
      <c r="S63" s="808"/>
      <c r="T63" s="808"/>
      <c r="U63" s="808"/>
      <c r="V63" s="808"/>
      <c r="W63" s="808"/>
      <c r="X63" s="808"/>
      <c r="Y63" s="808"/>
      <c r="Z63" s="758"/>
      <c r="AA63" s="758"/>
      <c r="AB63" s="758"/>
      <c r="AC63" s="841"/>
      <c r="AD63" s="841"/>
      <c r="AE63" s="841"/>
      <c r="AF63" s="842"/>
      <c r="AG63" s="429"/>
      <c r="AH63" s="430"/>
      <c r="AI63" s="431"/>
      <c r="AJ63" s="366"/>
      <c r="AK63" s="367"/>
    </row>
    <row r="64" spans="1:39" s="368" customFormat="1" ht="13.9" customHeight="1" thickTop="1" thickBot="1">
      <c r="A64" s="436"/>
      <c r="B64" s="437"/>
      <c r="C64" s="809"/>
      <c r="D64" s="809"/>
      <c r="E64" s="810"/>
      <c r="F64" s="810"/>
      <c r="G64" s="811" t="s">
        <v>666</v>
      </c>
      <c r="H64" s="811"/>
      <c r="I64" s="811"/>
      <c r="J64" s="811"/>
      <c r="K64" s="811"/>
      <c r="L64" s="811"/>
      <c r="M64" s="811"/>
      <c r="N64" s="811"/>
      <c r="O64" s="811"/>
      <c r="P64" s="811"/>
      <c r="Q64" s="811"/>
      <c r="R64" s="811"/>
      <c r="S64" s="811"/>
      <c r="T64" s="811"/>
      <c r="U64" s="811"/>
      <c r="V64" s="811"/>
      <c r="W64" s="811"/>
      <c r="X64" s="811"/>
      <c r="Y64" s="811"/>
      <c r="Z64" s="845">
        <f>SUM(Z29:AB63)</f>
        <v>0</v>
      </c>
      <c r="AA64" s="846"/>
      <c r="AB64" s="846"/>
      <c r="AC64" s="847">
        <f>SUM(AC28:AF63)</f>
        <v>0</v>
      </c>
      <c r="AD64" s="813"/>
      <c r="AE64" s="813"/>
      <c r="AF64" s="848"/>
      <c r="AG64" s="429"/>
      <c r="AH64" s="430"/>
      <c r="AI64" s="431"/>
      <c r="AJ64" s="366"/>
      <c r="AK64" s="367"/>
    </row>
    <row r="65" spans="26:37" s="368" customFormat="1" ht="13.9" customHeight="1">
      <c r="Z65" s="439"/>
      <c r="AH65" s="367"/>
      <c r="AJ65" s="367"/>
      <c r="AK65" s="367"/>
    </row>
    <row r="66" spans="26:37" s="368" customFormat="1" ht="13.9" customHeight="1">
      <c r="Z66" s="439"/>
      <c r="AH66" s="367"/>
      <c r="AJ66" s="367"/>
      <c r="AK66" s="367"/>
    </row>
    <row r="67" spans="26:37" s="368" customFormat="1" ht="13.9" customHeight="1">
      <c r="Z67" s="439"/>
      <c r="AH67" s="367"/>
      <c r="AJ67" s="367"/>
      <c r="AK67" s="367"/>
    </row>
    <row r="68" spans="26:37" s="368" customFormat="1" ht="13.9" customHeight="1">
      <c r="Z68" s="439"/>
      <c r="AH68" s="367"/>
      <c r="AJ68" s="367"/>
      <c r="AK68" s="367"/>
    </row>
    <row r="69" spans="26:37" s="368" customFormat="1" ht="13.9" customHeight="1">
      <c r="Z69" s="439"/>
      <c r="AH69" s="367"/>
      <c r="AJ69" s="367"/>
      <c r="AK69" s="367"/>
    </row>
    <row r="70" spans="26:37" s="368" customFormat="1" ht="13.9" customHeight="1">
      <c r="Z70" s="439"/>
      <c r="AH70" s="367"/>
      <c r="AJ70" s="367"/>
      <c r="AK70" s="367"/>
    </row>
    <row r="71" spans="26:37" s="368" customFormat="1" ht="13.9" customHeight="1">
      <c r="Z71" s="439"/>
      <c r="AH71" s="367"/>
      <c r="AJ71" s="367"/>
      <c r="AK71" s="367"/>
    </row>
    <row r="72" spans="26:37" s="368" customFormat="1" ht="13.9" customHeight="1">
      <c r="Z72" s="439"/>
      <c r="AH72" s="367"/>
      <c r="AJ72" s="367"/>
      <c r="AK72" s="367"/>
    </row>
    <row r="73" spans="26:37" s="368" customFormat="1" ht="13.9" customHeight="1">
      <c r="Z73" s="439"/>
      <c r="AH73" s="367"/>
      <c r="AJ73" s="367"/>
      <c r="AK73" s="367"/>
    </row>
    <row r="74" spans="26:37" s="368" customFormat="1" ht="13.9" customHeight="1">
      <c r="Z74" s="439"/>
      <c r="AH74" s="367"/>
      <c r="AJ74" s="367"/>
      <c r="AK74" s="367"/>
    </row>
    <row r="75" spans="26:37" s="368" customFormat="1" ht="13.9" customHeight="1">
      <c r="Z75" s="439"/>
      <c r="AH75" s="367"/>
      <c r="AJ75" s="367"/>
      <c r="AK75" s="367"/>
    </row>
    <row r="76" spans="26:37" s="368" customFormat="1" ht="13.9" customHeight="1">
      <c r="Z76" s="439"/>
      <c r="AH76" s="367"/>
      <c r="AJ76" s="367"/>
      <c r="AK76" s="367"/>
    </row>
    <row r="77" spans="26:37" s="368" customFormat="1" ht="13.9" customHeight="1">
      <c r="Z77" s="439"/>
      <c r="AH77" s="367"/>
      <c r="AJ77" s="367"/>
      <c r="AK77" s="367"/>
    </row>
    <row r="78" spans="26:37" s="368" customFormat="1" ht="13.9" customHeight="1">
      <c r="Z78" s="439"/>
      <c r="AH78" s="367"/>
      <c r="AJ78" s="367"/>
      <c r="AK78" s="367"/>
    </row>
    <row r="79" spans="26:37" s="368" customFormat="1" ht="13.9" customHeight="1">
      <c r="Z79" s="439"/>
      <c r="AH79" s="367"/>
      <c r="AJ79" s="367"/>
      <c r="AK79" s="367"/>
    </row>
    <row r="80" spans="26:37" s="368" customFormat="1" ht="13.9" customHeight="1">
      <c r="Z80" s="439"/>
      <c r="AH80" s="367"/>
      <c r="AJ80" s="367"/>
      <c r="AK80" s="367"/>
    </row>
    <row r="81" spans="26:37" s="368" customFormat="1" ht="13.9" customHeight="1">
      <c r="Z81" s="439"/>
      <c r="AH81" s="367"/>
      <c r="AJ81" s="367"/>
      <c r="AK81" s="367"/>
    </row>
    <row r="82" spans="26:37" s="368" customFormat="1" ht="13.9" customHeight="1">
      <c r="Z82" s="439"/>
      <c r="AH82" s="367"/>
      <c r="AJ82" s="367"/>
      <c r="AK82" s="367"/>
    </row>
    <row r="83" spans="26:37" s="368" customFormat="1" ht="13.9" customHeight="1">
      <c r="Z83" s="439"/>
      <c r="AH83" s="367"/>
      <c r="AJ83" s="367"/>
      <c r="AK83" s="367"/>
    </row>
    <row r="84" spans="26:37" s="368" customFormat="1" ht="13.9" customHeight="1">
      <c r="Z84" s="439"/>
      <c r="AH84" s="367"/>
      <c r="AJ84" s="367"/>
      <c r="AK84" s="367"/>
    </row>
    <row r="85" spans="26:37" s="368" customFormat="1" ht="13.9" customHeight="1">
      <c r="Z85" s="439"/>
      <c r="AH85" s="367"/>
      <c r="AJ85" s="367"/>
      <c r="AK85" s="367"/>
    </row>
    <row r="86" spans="26:37" s="368" customFormat="1" ht="13.9" customHeight="1">
      <c r="Z86" s="439"/>
      <c r="AH86" s="367"/>
      <c r="AJ86" s="367"/>
      <c r="AK86" s="367"/>
    </row>
    <row r="87" spans="26:37" s="368" customFormat="1" ht="13.9" customHeight="1">
      <c r="Z87" s="439"/>
      <c r="AH87" s="367"/>
      <c r="AJ87" s="367"/>
      <c r="AK87" s="367"/>
    </row>
    <row r="88" spans="26:37" s="368" customFormat="1" ht="13.9" customHeight="1">
      <c r="Z88" s="439"/>
      <c r="AH88" s="367"/>
      <c r="AJ88" s="367"/>
      <c r="AK88" s="367"/>
    </row>
    <row r="89" spans="26:37" s="368" customFormat="1" ht="13.9" customHeight="1">
      <c r="Z89" s="439"/>
      <c r="AH89" s="367"/>
      <c r="AJ89" s="367"/>
      <c r="AK89" s="367"/>
    </row>
    <row r="90" spans="26:37" s="368" customFormat="1" ht="13.9" customHeight="1">
      <c r="Z90" s="439"/>
      <c r="AH90" s="367"/>
      <c r="AJ90" s="367"/>
      <c r="AK90" s="367"/>
    </row>
    <row r="91" spans="26:37" s="368" customFormat="1" ht="13.9" customHeight="1">
      <c r="Z91" s="439"/>
      <c r="AH91" s="367"/>
      <c r="AJ91" s="367"/>
      <c r="AK91" s="367"/>
    </row>
    <row r="92" spans="26:37" s="368" customFormat="1" ht="13.9" customHeight="1">
      <c r="Z92" s="439"/>
      <c r="AH92" s="367"/>
      <c r="AJ92" s="367"/>
      <c r="AK92" s="367"/>
    </row>
    <row r="93" spans="26:37" s="368" customFormat="1" ht="13.9" customHeight="1">
      <c r="Z93" s="439"/>
      <c r="AH93" s="367"/>
      <c r="AJ93" s="367"/>
      <c r="AK93" s="367"/>
    </row>
    <row r="94" spans="26:37" s="368" customFormat="1" ht="13.9" customHeight="1">
      <c r="Z94" s="439"/>
      <c r="AH94" s="367"/>
      <c r="AJ94" s="367"/>
      <c r="AK94" s="367"/>
    </row>
    <row r="95" spans="26:37" s="368" customFormat="1" ht="13.9" customHeight="1">
      <c r="Z95" s="439"/>
      <c r="AH95" s="367"/>
      <c r="AJ95" s="367"/>
      <c r="AK95" s="367"/>
    </row>
    <row r="96" spans="26:37" s="368" customFormat="1" ht="13.9" customHeight="1">
      <c r="Z96" s="439"/>
      <c r="AH96" s="367"/>
      <c r="AJ96" s="367"/>
      <c r="AK96" s="367"/>
    </row>
    <row r="97" spans="26:37" s="368" customFormat="1" ht="13.9" customHeight="1">
      <c r="Z97" s="439"/>
      <c r="AH97" s="367"/>
      <c r="AJ97" s="367"/>
      <c r="AK97" s="367"/>
    </row>
    <row r="98" spans="26:37" s="368" customFormat="1" ht="13.9" customHeight="1">
      <c r="Z98" s="439"/>
      <c r="AH98" s="367"/>
      <c r="AJ98" s="367"/>
      <c r="AK98" s="367"/>
    </row>
    <row r="99" spans="26:37" s="368" customFormat="1" ht="13.9" customHeight="1">
      <c r="Z99" s="439"/>
      <c r="AH99" s="367"/>
      <c r="AJ99" s="367"/>
      <c r="AK99" s="367"/>
    </row>
    <row r="100" spans="26:37" s="368" customFormat="1" ht="13.9" customHeight="1">
      <c r="Z100" s="439"/>
      <c r="AH100" s="367"/>
      <c r="AJ100" s="367"/>
      <c r="AK100" s="367"/>
    </row>
    <row r="101" spans="26:37" s="368" customFormat="1" ht="13.9" customHeight="1">
      <c r="Z101" s="439"/>
      <c r="AH101" s="367"/>
      <c r="AJ101" s="367"/>
      <c r="AK101" s="367"/>
    </row>
    <row r="102" spans="26:37" s="368" customFormat="1" ht="13.9" customHeight="1">
      <c r="Z102" s="439"/>
      <c r="AH102" s="367"/>
      <c r="AJ102" s="367"/>
      <c r="AK102" s="367"/>
    </row>
    <row r="103" spans="26:37" s="368" customFormat="1" ht="13.9" customHeight="1">
      <c r="Z103" s="439"/>
      <c r="AH103" s="367"/>
      <c r="AJ103" s="367"/>
      <c r="AK103" s="367"/>
    </row>
    <row r="104" spans="26:37" s="368" customFormat="1" ht="13.9" customHeight="1">
      <c r="Z104" s="439"/>
      <c r="AH104" s="367"/>
      <c r="AJ104" s="367"/>
      <c r="AK104" s="367"/>
    </row>
    <row r="105" spans="26:37" s="368" customFormat="1" ht="13.9" customHeight="1">
      <c r="Z105" s="439"/>
      <c r="AH105" s="367"/>
      <c r="AJ105" s="367"/>
      <c r="AK105" s="367"/>
    </row>
    <row r="106" spans="26:37" s="368" customFormat="1" ht="13.9" customHeight="1">
      <c r="Z106" s="439"/>
      <c r="AH106" s="367"/>
      <c r="AJ106" s="367"/>
      <c r="AK106" s="367"/>
    </row>
    <row r="107" spans="26:37" s="368" customFormat="1" ht="13.9" customHeight="1">
      <c r="Z107" s="439"/>
      <c r="AH107" s="367"/>
      <c r="AJ107" s="367"/>
      <c r="AK107" s="367"/>
    </row>
    <row r="108" spans="26:37" s="368" customFormat="1" ht="13.9" customHeight="1">
      <c r="Z108" s="439"/>
      <c r="AH108" s="367"/>
      <c r="AJ108" s="367"/>
      <c r="AK108" s="367"/>
    </row>
    <row r="109" spans="26:37" s="368" customFormat="1" ht="13.9" customHeight="1">
      <c r="Z109" s="439"/>
      <c r="AH109" s="367"/>
      <c r="AJ109" s="367"/>
      <c r="AK109" s="367"/>
    </row>
    <row r="110" spans="26:37" s="368" customFormat="1" ht="13.9" customHeight="1">
      <c r="Z110" s="439"/>
      <c r="AH110" s="367"/>
      <c r="AJ110" s="367"/>
      <c r="AK110" s="367"/>
    </row>
    <row r="111" spans="26:37" s="368" customFormat="1" ht="13.9" customHeight="1">
      <c r="Z111" s="439"/>
      <c r="AH111" s="367"/>
      <c r="AJ111" s="367"/>
      <c r="AK111" s="367"/>
    </row>
    <row r="112" spans="26:37" s="368" customFormat="1" ht="13.9" customHeight="1">
      <c r="Z112" s="439"/>
      <c r="AH112" s="367"/>
      <c r="AJ112" s="367"/>
      <c r="AK112" s="367"/>
    </row>
    <row r="113" spans="26:37" s="368" customFormat="1" ht="13.9" customHeight="1">
      <c r="Z113" s="439"/>
      <c r="AH113" s="367"/>
      <c r="AJ113" s="367"/>
      <c r="AK113" s="367"/>
    </row>
    <row r="114" spans="26:37" s="368" customFormat="1" ht="13.9" customHeight="1">
      <c r="Z114" s="439"/>
      <c r="AH114" s="367"/>
      <c r="AJ114" s="367"/>
      <c r="AK114" s="367"/>
    </row>
    <row r="115" spans="26:37" s="368" customFormat="1" ht="13.9" customHeight="1">
      <c r="Z115" s="439"/>
      <c r="AH115" s="367"/>
      <c r="AJ115" s="367"/>
      <c r="AK115" s="367"/>
    </row>
    <row r="116" spans="26:37" s="368" customFormat="1" ht="13.9" customHeight="1">
      <c r="Z116" s="439"/>
      <c r="AH116" s="367"/>
      <c r="AJ116" s="367"/>
      <c r="AK116" s="367"/>
    </row>
    <row r="117" spans="26:37" s="368" customFormat="1" ht="13.9" customHeight="1">
      <c r="Z117" s="439"/>
      <c r="AH117" s="367"/>
      <c r="AJ117" s="367"/>
      <c r="AK117" s="367"/>
    </row>
    <row r="118" spans="26:37" s="368" customFormat="1" ht="13.9" customHeight="1">
      <c r="Z118" s="439"/>
      <c r="AH118" s="367"/>
      <c r="AJ118" s="367"/>
      <c r="AK118" s="367"/>
    </row>
    <row r="119" spans="26:37" s="368" customFormat="1" ht="13.9" customHeight="1">
      <c r="Z119" s="439"/>
      <c r="AH119" s="367"/>
      <c r="AJ119" s="367"/>
      <c r="AK119" s="367"/>
    </row>
    <row r="120" spans="26:37" s="368" customFormat="1" ht="13.9" customHeight="1">
      <c r="Z120" s="439"/>
      <c r="AH120" s="367"/>
      <c r="AJ120" s="367"/>
      <c r="AK120" s="367"/>
    </row>
    <row r="121" spans="26:37" s="368" customFormat="1" ht="13.9" customHeight="1">
      <c r="Z121" s="439"/>
      <c r="AH121" s="367"/>
      <c r="AJ121" s="367"/>
      <c r="AK121" s="367"/>
    </row>
    <row r="122" spans="26:37" s="368" customFormat="1" ht="13.9" customHeight="1">
      <c r="Z122" s="439"/>
      <c r="AH122" s="367"/>
      <c r="AJ122" s="367"/>
      <c r="AK122" s="367"/>
    </row>
    <row r="123" spans="26:37" s="368" customFormat="1" ht="13.9" customHeight="1">
      <c r="Z123" s="439"/>
      <c r="AH123" s="367"/>
      <c r="AJ123" s="367"/>
      <c r="AK123" s="367"/>
    </row>
    <row r="124" spans="26:37" s="368" customFormat="1" ht="13.9" customHeight="1">
      <c r="Z124" s="439"/>
      <c r="AH124" s="367"/>
      <c r="AJ124" s="367"/>
      <c r="AK124" s="367"/>
    </row>
    <row r="125" spans="26:37" s="368" customFormat="1" ht="13.9" customHeight="1">
      <c r="Z125" s="439"/>
      <c r="AH125" s="367"/>
      <c r="AJ125" s="367"/>
      <c r="AK125" s="367"/>
    </row>
    <row r="126" spans="26:37" s="368" customFormat="1" ht="13.9" customHeight="1">
      <c r="Z126" s="439"/>
      <c r="AH126" s="367"/>
      <c r="AJ126" s="367"/>
      <c r="AK126" s="367"/>
    </row>
    <row r="127" spans="26:37" s="368" customFormat="1" ht="13.9" customHeight="1">
      <c r="Z127" s="439"/>
      <c r="AH127" s="367"/>
      <c r="AJ127" s="367"/>
      <c r="AK127" s="367"/>
    </row>
    <row r="128" spans="26:37" s="368" customFormat="1" ht="13.9" customHeight="1">
      <c r="Z128" s="439"/>
      <c r="AH128" s="367"/>
      <c r="AJ128" s="367"/>
      <c r="AK128" s="367"/>
    </row>
    <row r="129" spans="26:37" s="368" customFormat="1" ht="13.9" customHeight="1">
      <c r="Z129" s="439"/>
      <c r="AH129" s="367"/>
      <c r="AJ129" s="367"/>
      <c r="AK129" s="367"/>
    </row>
    <row r="130" spans="26:37" s="368" customFormat="1" ht="13.9" customHeight="1">
      <c r="Z130" s="439"/>
      <c r="AH130" s="367"/>
      <c r="AJ130" s="367"/>
      <c r="AK130" s="367"/>
    </row>
    <row r="131" spans="26:37" s="368" customFormat="1" ht="13.9" customHeight="1">
      <c r="Z131" s="439"/>
      <c r="AH131" s="367"/>
      <c r="AJ131" s="367"/>
      <c r="AK131" s="367"/>
    </row>
    <row r="132" spans="26:37" s="368" customFormat="1" ht="13.9" customHeight="1">
      <c r="Z132" s="439"/>
      <c r="AH132" s="367"/>
      <c r="AJ132" s="367"/>
      <c r="AK132" s="367"/>
    </row>
    <row r="133" spans="26:37" s="368" customFormat="1" ht="13.9" customHeight="1">
      <c r="Z133" s="439"/>
      <c r="AH133" s="367"/>
      <c r="AJ133" s="367"/>
      <c r="AK133" s="367"/>
    </row>
    <row r="134" spans="26:37" s="368" customFormat="1" ht="13.9" customHeight="1">
      <c r="Z134" s="439"/>
      <c r="AH134" s="367"/>
      <c r="AJ134" s="367"/>
      <c r="AK134" s="367"/>
    </row>
    <row r="135" spans="26:37" s="368" customFormat="1" ht="13.9" customHeight="1">
      <c r="Z135" s="439"/>
      <c r="AH135" s="367"/>
      <c r="AJ135" s="367"/>
      <c r="AK135" s="367"/>
    </row>
    <row r="136" spans="26:37" s="368" customFormat="1" ht="13.9" customHeight="1">
      <c r="Z136" s="439"/>
      <c r="AH136" s="367"/>
      <c r="AJ136" s="367"/>
      <c r="AK136" s="367"/>
    </row>
    <row r="137" spans="26:37" s="368" customFormat="1" ht="13.9" customHeight="1">
      <c r="Z137" s="439"/>
      <c r="AH137" s="367"/>
      <c r="AJ137" s="367"/>
      <c r="AK137" s="367"/>
    </row>
    <row r="138" spans="26:37" s="368" customFormat="1" ht="13.9" customHeight="1">
      <c r="Z138" s="439"/>
      <c r="AH138" s="367"/>
      <c r="AJ138" s="367"/>
      <c r="AK138" s="367"/>
    </row>
    <row r="139" spans="26:37" s="368" customFormat="1" ht="13.9" customHeight="1">
      <c r="Z139" s="439"/>
      <c r="AH139" s="367"/>
      <c r="AJ139" s="367"/>
      <c r="AK139" s="367"/>
    </row>
    <row r="140" spans="26:37" s="368" customFormat="1" ht="13.9" customHeight="1">
      <c r="Z140" s="439"/>
      <c r="AH140" s="367"/>
      <c r="AJ140" s="367"/>
      <c r="AK140" s="367"/>
    </row>
    <row r="141" spans="26:37" s="368" customFormat="1" ht="13.9" customHeight="1">
      <c r="Z141" s="439"/>
      <c r="AH141" s="367"/>
      <c r="AJ141" s="367"/>
      <c r="AK141" s="367"/>
    </row>
    <row r="142" spans="26:37" s="368" customFormat="1" ht="13.9" customHeight="1">
      <c r="Z142" s="439"/>
      <c r="AH142" s="367"/>
      <c r="AJ142" s="367"/>
      <c r="AK142" s="367"/>
    </row>
    <row r="143" spans="26:37" s="368" customFormat="1" ht="13.9" customHeight="1">
      <c r="Z143" s="439"/>
      <c r="AH143" s="367"/>
      <c r="AJ143" s="367"/>
      <c r="AK143" s="367"/>
    </row>
    <row r="144" spans="26:37" s="368" customFormat="1" ht="13.9" customHeight="1">
      <c r="Z144" s="439"/>
      <c r="AH144" s="367"/>
      <c r="AJ144" s="367"/>
      <c r="AK144" s="367"/>
    </row>
    <row r="145" spans="26:37" s="368" customFormat="1" ht="13.9" customHeight="1">
      <c r="Z145" s="439"/>
      <c r="AH145" s="367"/>
      <c r="AJ145" s="367"/>
      <c r="AK145" s="367"/>
    </row>
    <row r="146" spans="26:37" s="368" customFormat="1" ht="13.9" customHeight="1">
      <c r="Z146" s="439"/>
      <c r="AH146" s="367"/>
      <c r="AJ146" s="367"/>
      <c r="AK146" s="367"/>
    </row>
    <row r="147" spans="26:37" s="368" customFormat="1" ht="13.9" customHeight="1">
      <c r="Z147" s="439"/>
      <c r="AH147" s="367"/>
      <c r="AJ147" s="367"/>
      <c r="AK147" s="367"/>
    </row>
    <row r="148" spans="26:37" s="368" customFormat="1" ht="13.9" customHeight="1">
      <c r="Z148" s="439"/>
      <c r="AH148" s="367"/>
      <c r="AJ148" s="367"/>
      <c r="AK148" s="367"/>
    </row>
    <row r="149" spans="26:37" s="368" customFormat="1" ht="13.9" customHeight="1">
      <c r="Z149" s="439"/>
      <c r="AH149" s="367"/>
      <c r="AJ149" s="367"/>
      <c r="AK149" s="367"/>
    </row>
    <row r="150" spans="26:37" s="368" customFormat="1" ht="13.9" customHeight="1">
      <c r="Z150" s="439"/>
      <c r="AH150" s="367"/>
      <c r="AJ150" s="367"/>
      <c r="AK150" s="367"/>
    </row>
    <row r="151" spans="26:37" s="368" customFormat="1" ht="13.9" customHeight="1">
      <c r="Z151" s="439"/>
      <c r="AH151" s="367"/>
      <c r="AJ151" s="367"/>
      <c r="AK151" s="367"/>
    </row>
    <row r="152" spans="26:37" s="368" customFormat="1" ht="13.9" customHeight="1">
      <c r="Z152" s="439"/>
      <c r="AH152" s="367"/>
      <c r="AJ152" s="367"/>
      <c r="AK152" s="367"/>
    </row>
    <row r="153" spans="26:37" s="368" customFormat="1" ht="13.9" customHeight="1">
      <c r="Z153" s="439"/>
      <c r="AH153" s="367"/>
      <c r="AJ153" s="367"/>
      <c r="AK153" s="367"/>
    </row>
    <row r="154" spans="26:37" s="368" customFormat="1" ht="13.9" customHeight="1">
      <c r="Z154" s="439"/>
      <c r="AH154" s="367"/>
      <c r="AJ154" s="367"/>
      <c r="AK154" s="367"/>
    </row>
    <row r="155" spans="26:37" s="368" customFormat="1" ht="13.9" customHeight="1">
      <c r="Z155" s="439"/>
      <c r="AH155" s="367"/>
      <c r="AJ155" s="367"/>
      <c r="AK155" s="367"/>
    </row>
    <row r="156" spans="26:37" s="368" customFormat="1" ht="13.9" customHeight="1">
      <c r="Z156" s="439"/>
      <c r="AH156" s="367"/>
      <c r="AJ156" s="367"/>
      <c r="AK156" s="367"/>
    </row>
    <row r="157" spans="26:37" s="368" customFormat="1" ht="13.9" customHeight="1">
      <c r="Z157" s="439"/>
      <c r="AH157" s="367"/>
      <c r="AJ157" s="367"/>
      <c r="AK157" s="367"/>
    </row>
    <row r="158" spans="26:37" s="368" customFormat="1" ht="13.9" customHeight="1">
      <c r="Z158" s="439"/>
      <c r="AH158" s="367"/>
      <c r="AJ158" s="367"/>
      <c r="AK158" s="367"/>
    </row>
    <row r="159" spans="26:37" s="368" customFormat="1" ht="13.9" customHeight="1">
      <c r="Z159" s="439"/>
      <c r="AH159" s="367"/>
      <c r="AJ159" s="367"/>
      <c r="AK159" s="367"/>
    </row>
    <row r="160" spans="26:37" s="368" customFormat="1" ht="13.9" customHeight="1">
      <c r="Z160" s="439"/>
      <c r="AH160" s="367"/>
      <c r="AJ160" s="367"/>
      <c r="AK160" s="367"/>
    </row>
    <row r="161" spans="26:37" s="368" customFormat="1" ht="13.9" customHeight="1">
      <c r="Z161" s="439"/>
      <c r="AH161" s="367"/>
      <c r="AJ161" s="367"/>
      <c r="AK161" s="367"/>
    </row>
    <row r="162" spans="26:37" s="368" customFormat="1" ht="13.9" customHeight="1">
      <c r="Z162" s="439"/>
      <c r="AH162" s="367"/>
      <c r="AJ162" s="367"/>
      <c r="AK162" s="367"/>
    </row>
    <row r="163" spans="26:37" s="368" customFormat="1" ht="13.9" customHeight="1">
      <c r="Z163" s="439"/>
      <c r="AH163" s="367"/>
      <c r="AJ163" s="367"/>
      <c r="AK163" s="367"/>
    </row>
    <row r="164" spans="26:37" s="368" customFormat="1" ht="13.9" customHeight="1">
      <c r="Z164" s="439"/>
      <c r="AH164" s="367"/>
      <c r="AJ164" s="367"/>
      <c r="AK164" s="367"/>
    </row>
    <row r="165" spans="26:37" s="368" customFormat="1" ht="13.9" customHeight="1">
      <c r="Z165" s="439"/>
      <c r="AH165" s="367"/>
      <c r="AJ165" s="367"/>
      <c r="AK165" s="367"/>
    </row>
    <row r="166" spans="26:37" s="368" customFormat="1" ht="13.9" customHeight="1">
      <c r="Z166" s="439"/>
      <c r="AH166" s="367"/>
      <c r="AJ166" s="367"/>
      <c r="AK166" s="367"/>
    </row>
    <row r="167" spans="26:37" s="368" customFormat="1" ht="13.9" customHeight="1">
      <c r="Z167" s="439"/>
      <c r="AH167" s="367"/>
      <c r="AJ167" s="367"/>
      <c r="AK167" s="367"/>
    </row>
    <row r="168" spans="26:37" s="368" customFormat="1" ht="13.9" customHeight="1">
      <c r="Z168" s="439"/>
      <c r="AH168" s="367"/>
      <c r="AJ168" s="367"/>
      <c r="AK168" s="367"/>
    </row>
    <row r="169" spans="26:37" s="368" customFormat="1" ht="13.9" customHeight="1">
      <c r="Z169" s="439"/>
      <c r="AH169" s="367"/>
      <c r="AJ169" s="367"/>
      <c r="AK169" s="367"/>
    </row>
    <row r="170" spans="26:37" s="368" customFormat="1" ht="13.9" customHeight="1">
      <c r="Z170" s="439"/>
      <c r="AH170" s="367"/>
      <c r="AJ170" s="367"/>
      <c r="AK170" s="367"/>
    </row>
    <row r="171" spans="26:37" s="368" customFormat="1" ht="13.9" customHeight="1">
      <c r="Z171" s="439"/>
      <c r="AH171" s="367"/>
      <c r="AJ171" s="367"/>
      <c r="AK171" s="367"/>
    </row>
    <row r="172" spans="26:37" s="368" customFormat="1" ht="13.9" customHeight="1">
      <c r="Z172" s="439"/>
      <c r="AH172" s="367"/>
      <c r="AJ172" s="367"/>
      <c r="AK172" s="367"/>
    </row>
    <row r="173" spans="26:37" s="368" customFormat="1" ht="13.9" customHeight="1">
      <c r="Z173" s="439"/>
      <c r="AH173" s="367"/>
      <c r="AJ173" s="367"/>
      <c r="AK173" s="367"/>
    </row>
    <row r="174" spans="26:37" s="368" customFormat="1" ht="13.9" customHeight="1">
      <c r="Z174" s="439"/>
      <c r="AH174" s="367"/>
      <c r="AJ174" s="367"/>
      <c r="AK174" s="367"/>
    </row>
    <row r="175" spans="26:37" s="368" customFormat="1" ht="13.9" customHeight="1">
      <c r="Z175" s="439"/>
      <c r="AH175" s="367"/>
      <c r="AJ175" s="367"/>
      <c r="AK175" s="367"/>
    </row>
    <row r="176" spans="26:37" s="368" customFormat="1" ht="13.9" customHeight="1">
      <c r="Z176" s="439"/>
      <c r="AH176" s="367"/>
      <c r="AJ176" s="367"/>
      <c r="AK176" s="367"/>
    </row>
    <row r="177" spans="26:37" s="368" customFormat="1" ht="13.9" customHeight="1">
      <c r="Z177" s="439"/>
      <c r="AH177" s="367"/>
      <c r="AJ177" s="367"/>
      <c r="AK177" s="367"/>
    </row>
    <row r="178" spans="26:37" s="368" customFormat="1" ht="13.9" customHeight="1">
      <c r="Z178" s="439"/>
      <c r="AH178" s="367"/>
      <c r="AJ178" s="367"/>
      <c r="AK178" s="367"/>
    </row>
    <row r="179" spans="26:37" s="368" customFormat="1" ht="13.9" customHeight="1">
      <c r="Z179" s="439"/>
      <c r="AH179" s="367"/>
      <c r="AJ179" s="367"/>
      <c r="AK179" s="367"/>
    </row>
    <row r="180" spans="26:37" s="368" customFormat="1" ht="13.9" customHeight="1">
      <c r="Z180" s="439"/>
      <c r="AH180" s="367"/>
      <c r="AJ180" s="367"/>
      <c r="AK180" s="367"/>
    </row>
    <row r="181" spans="26:37" s="368" customFormat="1" ht="13.9" customHeight="1">
      <c r="Z181" s="439"/>
      <c r="AH181" s="367"/>
      <c r="AJ181" s="367"/>
      <c r="AK181" s="367"/>
    </row>
    <row r="182" spans="26:37" s="368" customFormat="1" ht="13.9" customHeight="1">
      <c r="Z182" s="439"/>
      <c r="AH182" s="367"/>
      <c r="AJ182" s="367"/>
      <c r="AK182" s="367"/>
    </row>
    <row r="183" spans="26:37" s="368" customFormat="1" ht="13.9" customHeight="1">
      <c r="Z183" s="439"/>
      <c r="AH183" s="367"/>
      <c r="AJ183" s="367"/>
      <c r="AK183" s="367"/>
    </row>
    <row r="184" spans="26:37" s="368" customFormat="1" ht="13.9" customHeight="1">
      <c r="Z184" s="439"/>
      <c r="AH184" s="367"/>
      <c r="AJ184" s="367"/>
      <c r="AK184" s="367"/>
    </row>
    <row r="185" spans="26:37" s="368" customFormat="1" ht="13.9" customHeight="1">
      <c r="Z185" s="439"/>
      <c r="AH185" s="367"/>
      <c r="AJ185" s="367"/>
      <c r="AK185" s="367"/>
    </row>
    <row r="186" spans="26:37" s="368" customFormat="1" ht="13.9" customHeight="1">
      <c r="Z186" s="439"/>
      <c r="AH186" s="367"/>
      <c r="AJ186" s="367"/>
      <c r="AK186" s="367"/>
    </row>
    <row r="187" spans="26:37" s="368" customFormat="1" ht="13.9" customHeight="1">
      <c r="Z187" s="439"/>
      <c r="AH187" s="367"/>
      <c r="AJ187" s="367"/>
      <c r="AK187" s="367"/>
    </row>
    <row r="188" spans="26:37" s="368" customFormat="1" ht="13.9" customHeight="1">
      <c r="Z188" s="439"/>
      <c r="AH188" s="367"/>
      <c r="AJ188" s="367"/>
      <c r="AK188" s="367"/>
    </row>
    <row r="189" spans="26:37" s="368" customFormat="1" ht="13.9" customHeight="1">
      <c r="Z189" s="439"/>
      <c r="AH189" s="367"/>
      <c r="AJ189" s="367"/>
      <c r="AK189" s="367"/>
    </row>
    <row r="190" spans="26:37" s="368" customFormat="1" ht="13.9" customHeight="1">
      <c r="Z190" s="439"/>
      <c r="AH190" s="367"/>
      <c r="AJ190" s="367"/>
      <c r="AK190" s="367"/>
    </row>
    <row r="191" spans="26:37" s="368" customFormat="1" ht="13.9" customHeight="1">
      <c r="Z191" s="439"/>
      <c r="AH191" s="367"/>
      <c r="AJ191" s="367"/>
      <c r="AK191" s="367"/>
    </row>
    <row r="192" spans="26:37" s="368" customFormat="1" ht="13.9" customHeight="1">
      <c r="Z192" s="439"/>
      <c r="AH192" s="367"/>
      <c r="AJ192" s="367"/>
      <c r="AK192" s="367"/>
    </row>
    <row r="193" spans="26:37" s="368" customFormat="1" ht="13.9" customHeight="1">
      <c r="Z193" s="439"/>
      <c r="AH193" s="367"/>
      <c r="AJ193" s="367"/>
      <c r="AK193" s="367"/>
    </row>
    <row r="194" spans="26:37" s="368" customFormat="1" ht="13.9" customHeight="1">
      <c r="Z194" s="439"/>
      <c r="AH194" s="367"/>
      <c r="AJ194" s="367"/>
      <c r="AK194" s="367"/>
    </row>
    <row r="195" spans="26:37" s="368" customFormat="1" ht="13.9" customHeight="1">
      <c r="Z195" s="439"/>
      <c r="AH195" s="367"/>
      <c r="AJ195" s="367"/>
      <c r="AK195" s="367"/>
    </row>
    <row r="196" spans="26:37" s="368" customFormat="1" ht="13.9" customHeight="1">
      <c r="Z196" s="439"/>
      <c r="AH196" s="367"/>
      <c r="AJ196" s="367"/>
      <c r="AK196" s="367"/>
    </row>
    <row r="197" spans="26:37" s="368" customFormat="1" ht="13.9" customHeight="1">
      <c r="Z197" s="439"/>
      <c r="AH197" s="367"/>
      <c r="AJ197" s="367"/>
      <c r="AK197" s="367"/>
    </row>
    <row r="198" spans="26:37" s="368" customFormat="1" ht="13.9" customHeight="1">
      <c r="Z198" s="439"/>
      <c r="AH198" s="367"/>
      <c r="AJ198" s="367"/>
      <c r="AK198" s="367"/>
    </row>
    <row r="199" spans="26:37" s="368" customFormat="1" ht="13.9" customHeight="1">
      <c r="Z199" s="439"/>
      <c r="AH199" s="367"/>
      <c r="AJ199" s="367"/>
      <c r="AK199" s="367"/>
    </row>
    <row r="200" spans="26:37" s="368" customFormat="1" ht="13.9" customHeight="1">
      <c r="Z200" s="439"/>
      <c r="AH200" s="367"/>
      <c r="AJ200" s="367"/>
      <c r="AK200" s="367"/>
    </row>
    <row r="201" spans="26:37" s="368" customFormat="1" ht="13.9" customHeight="1">
      <c r="Z201" s="439"/>
      <c r="AH201" s="367"/>
      <c r="AJ201" s="367"/>
      <c r="AK201" s="367"/>
    </row>
    <row r="202" spans="26:37" s="368" customFormat="1" ht="13.9" customHeight="1">
      <c r="Z202" s="439"/>
      <c r="AH202" s="367"/>
      <c r="AJ202" s="367"/>
      <c r="AK202" s="367"/>
    </row>
    <row r="203" spans="26:37" s="368" customFormat="1" ht="13.9" customHeight="1">
      <c r="Z203" s="439"/>
      <c r="AH203" s="367"/>
      <c r="AJ203" s="367"/>
      <c r="AK203" s="367"/>
    </row>
    <row r="204" spans="26:37" s="368" customFormat="1" ht="13.9" customHeight="1">
      <c r="Z204" s="439"/>
      <c r="AH204" s="367"/>
      <c r="AJ204" s="367"/>
      <c r="AK204" s="367"/>
    </row>
    <row r="205" spans="26:37" s="368" customFormat="1" ht="13.9" customHeight="1">
      <c r="Z205" s="439"/>
      <c r="AH205" s="367"/>
      <c r="AJ205" s="367"/>
      <c r="AK205" s="367"/>
    </row>
    <row r="206" spans="26:37" s="368" customFormat="1" ht="13.9" customHeight="1">
      <c r="Z206" s="439"/>
      <c r="AH206" s="367"/>
      <c r="AJ206" s="367"/>
      <c r="AK206" s="367"/>
    </row>
    <row r="207" spans="26:37" s="368" customFormat="1" ht="13.9" customHeight="1">
      <c r="Z207" s="439"/>
      <c r="AH207" s="367"/>
      <c r="AJ207" s="367"/>
      <c r="AK207" s="367"/>
    </row>
    <row r="208" spans="26:37" s="368" customFormat="1" ht="13.9" customHeight="1">
      <c r="Z208" s="439"/>
      <c r="AH208" s="367"/>
      <c r="AJ208" s="367"/>
      <c r="AK208" s="367"/>
    </row>
    <row r="209" spans="26:37" s="368" customFormat="1" ht="13.9" customHeight="1">
      <c r="Z209" s="439"/>
      <c r="AH209" s="367"/>
      <c r="AJ209" s="367"/>
      <c r="AK209" s="367"/>
    </row>
    <row r="210" spans="26:37" s="368" customFormat="1" ht="13.9" customHeight="1">
      <c r="Z210" s="439"/>
      <c r="AH210" s="367"/>
      <c r="AJ210" s="367"/>
      <c r="AK210" s="367"/>
    </row>
    <row r="211" spans="26:37" s="368" customFormat="1" ht="13.9" customHeight="1">
      <c r="Z211" s="439"/>
      <c r="AH211" s="367"/>
      <c r="AJ211" s="367"/>
      <c r="AK211" s="367"/>
    </row>
    <row r="212" spans="26:37" s="368" customFormat="1" ht="13.9" customHeight="1">
      <c r="Z212" s="439"/>
      <c r="AH212" s="367"/>
      <c r="AJ212" s="367"/>
      <c r="AK212" s="367"/>
    </row>
    <row r="213" spans="26:37" s="368" customFormat="1" ht="13.9" customHeight="1">
      <c r="Z213" s="439"/>
      <c r="AH213" s="367"/>
      <c r="AJ213" s="367"/>
      <c r="AK213" s="367"/>
    </row>
    <row r="214" spans="26:37" s="368" customFormat="1" ht="13.9" customHeight="1">
      <c r="Z214" s="439"/>
      <c r="AH214" s="367"/>
      <c r="AJ214" s="367"/>
      <c r="AK214" s="367"/>
    </row>
    <row r="215" spans="26:37" s="368" customFormat="1" ht="13.9" customHeight="1">
      <c r="Z215" s="439"/>
      <c r="AH215" s="367"/>
      <c r="AJ215" s="367"/>
      <c r="AK215" s="367"/>
    </row>
    <row r="216" spans="26:37" s="368" customFormat="1" ht="13.9" customHeight="1">
      <c r="Z216" s="439"/>
      <c r="AH216" s="367"/>
      <c r="AJ216" s="367"/>
      <c r="AK216" s="367"/>
    </row>
    <row r="217" spans="26:37" s="368" customFormat="1" ht="13.9" customHeight="1">
      <c r="Z217" s="439"/>
      <c r="AH217" s="367"/>
      <c r="AJ217" s="367"/>
      <c r="AK217" s="367"/>
    </row>
    <row r="218" spans="26:37" s="368" customFormat="1" ht="13.9" customHeight="1">
      <c r="Z218" s="439"/>
      <c r="AH218" s="367"/>
      <c r="AJ218" s="367"/>
      <c r="AK218" s="367"/>
    </row>
    <row r="219" spans="26:37" s="368" customFormat="1" ht="13.9" customHeight="1">
      <c r="Z219" s="439"/>
      <c r="AH219" s="367"/>
      <c r="AJ219" s="367"/>
      <c r="AK219" s="367"/>
    </row>
    <row r="220" spans="26:37" s="368" customFormat="1" ht="13.9" customHeight="1">
      <c r="Z220" s="439"/>
      <c r="AH220" s="367"/>
      <c r="AJ220" s="367"/>
      <c r="AK220" s="367"/>
    </row>
    <row r="221" spans="26:37" s="368" customFormat="1" ht="13.9" customHeight="1">
      <c r="Z221" s="439"/>
      <c r="AH221" s="367"/>
      <c r="AJ221" s="367"/>
      <c r="AK221" s="367"/>
    </row>
    <row r="222" spans="26:37" s="368" customFormat="1" ht="13.9" customHeight="1">
      <c r="Z222" s="439"/>
      <c r="AH222" s="367"/>
      <c r="AJ222" s="367"/>
      <c r="AK222" s="367"/>
    </row>
    <row r="223" spans="26:37" s="368" customFormat="1" ht="13.9" customHeight="1">
      <c r="Z223" s="439"/>
      <c r="AH223" s="367"/>
      <c r="AJ223" s="367"/>
      <c r="AK223" s="367"/>
    </row>
    <row r="224" spans="26:37" s="368" customFormat="1" ht="13.9" customHeight="1">
      <c r="Z224" s="439"/>
      <c r="AH224" s="367"/>
      <c r="AJ224" s="367"/>
      <c r="AK224" s="367"/>
    </row>
    <row r="225" spans="26:37" s="368" customFormat="1" ht="13.9" customHeight="1">
      <c r="Z225" s="439"/>
      <c r="AH225" s="367"/>
      <c r="AJ225" s="367"/>
      <c r="AK225" s="367"/>
    </row>
    <row r="226" spans="26:37" s="368" customFormat="1" ht="13.9" customHeight="1">
      <c r="Z226" s="439"/>
      <c r="AH226" s="367"/>
      <c r="AJ226" s="367"/>
      <c r="AK226" s="367"/>
    </row>
    <row r="227" spans="26:37" s="368" customFormat="1" ht="13.9" customHeight="1">
      <c r="Z227" s="439"/>
      <c r="AH227" s="367"/>
      <c r="AJ227" s="367"/>
      <c r="AK227" s="367"/>
    </row>
    <row r="228" spans="26:37" s="368" customFormat="1" ht="13.9" customHeight="1">
      <c r="Z228" s="439"/>
      <c r="AH228" s="367"/>
      <c r="AJ228" s="367"/>
      <c r="AK228" s="367"/>
    </row>
    <row r="229" spans="26:37" s="368" customFormat="1" ht="13.9" customHeight="1">
      <c r="Z229" s="439"/>
      <c r="AH229" s="367"/>
      <c r="AJ229" s="367"/>
      <c r="AK229" s="367"/>
    </row>
    <row r="230" spans="26:37" s="368" customFormat="1" ht="13.9" customHeight="1">
      <c r="Z230" s="439"/>
      <c r="AH230" s="367"/>
      <c r="AJ230" s="367"/>
      <c r="AK230" s="367"/>
    </row>
    <row r="231" spans="26:37" s="368" customFormat="1" ht="13.9" customHeight="1">
      <c r="Z231" s="439"/>
      <c r="AH231" s="367"/>
      <c r="AJ231" s="367"/>
      <c r="AK231" s="367"/>
    </row>
    <row r="232" spans="26:37" s="368" customFormat="1" ht="13.9" customHeight="1">
      <c r="Z232" s="439"/>
      <c r="AH232" s="367"/>
      <c r="AJ232" s="367"/>
      <c r="AK232" s="367"/>
    </row>
    <row r="233" spans="26:37" s="368" customFormat="1" ht="13.9" customHeight="1">
      <c r="Z233" s="439"/>
      <c r="AH233" s="367"/>
      <c r="AJ233" s="367"/>
      <c r="AK233" s="367"/>
    </row>
    <row r="234" spans="26:37" s="368" customFormat="1" ht="13.9" customHeight="1">
      <c r="Z234" s="439"/>
      <c r="AH234" s="367"/>
      <c r="AJ234" s="367"/>
      <c r="AK234" s="367"/>
    </row>
    <row r="235" spans="26:37" s="368" customFormat="1" ht="13.9" customHeight="1">
      <c r="Z235" s="439"/>
      <c r="AH235" s="367"/>
      <c r="AJ235" s="367"/>
      <c r="AK235" s="367"/>
    </row>
    <row r="236" spans="26:37" s="368" customFormat="1" ht="13.9" customHeight="1">
      <c r="Z236" s="439"/>
      <c r="AH236" s="367"/>
      <c r="AJ236" s="367"/>
      <c r="AK236" s="367"/>
    </row>
    <row r="237" spans="26:37" s="368" customFormat="1" ht="13.9" customHeight="1">
      <c r="Z237" s="439"/>
      <c r="AH237" s="367"/>
      <c r="AJ237" s="367"/>
      <c r="AK237" s="367"/>
    </row>
    <row r="238" spans="26:37" s="368" customFormat="1" ht="13.9" customHeight="1">
      <c r="Z238" s="439"/>
      <c r="AH238" s="367"/>
      <c r="AJ238" s="367"/>
      <c r="AK238" s="367"/>
    </row>
    <row r="239" spans="26:37" s="368" customFormat="1" ht="13.9" customHeight="1">
      <c r="Z239" s="439"/>
      <c r="AH239" s="367"/>
      <c r="AJ239" s="367"/>
      <c r="AK239" s="367"/>
    </row>
    <row r="240" spans="26:37" s="368" customFormat="1" ht="13.9" customHeight="1">
      <c r="Z240" s="439"/>
      <c r="AH240" s="367"/>
      <c r="AJ240" s="367"/>
      <c r="AK240" s="367"/>
    </row>
    <row r="241" spans="26:37" s="368" customFormat="1" ht="13.9" customHeight="1">
      <c r="Z241" s="439"/>
      <c r="AH241" s="367"/>
      <c r="AJ241" s="367"/>
      <c r="AK241" s="367"/>
    </row>
    <row r="242" spans="26:37" s="368" customFormat="1" ht="13.9" customHeight="1">
      <c r="Z242" s="439"/>
      <c r="AH242" s="367"/>
      <c r="AJ242" s="367"/>
      <c r="AK242" s="367"/>
    </row>
    <row r="243" spans="26:37" s="368" customFormat="1" ht="13.9" customHeight="1">
      <c r="Z243" s="439"/>
      <c r="AH243" s="367"/>
      <c r="AJ243" s="367"/>
      <c r="AK243" s="367"/>
    </row>
    <row r="244" spans="26:37" s="368" customFormat="1" ht="13.9" customHeight="1">
      <c r="Z244" s="439"/>
      <c r="AH244" s="367"/>
      <c r="AJ244" s="367"/>
      <c r="AK244" s="367"/>
    </row>
    <row r="245" spans="26:37" s="368" customFormat="1" ht="13.9" customHeight="1">
      <c r="Z245" s="439"/>
      <c r="AH245" s="367"/>
      <c r="AJ245" s="367"/>
      <c r="AK245" s="367"/>
    </row>
    <row r="246" spans="26:37" s="368" customFormat="1" ht="13.9" customHeight="1">
      <c r="Z246" s="439"/>
      <c r="AH246" s="367"/>
      <c r="AJ246" s="367"/>
      <c r="AK246" s="367"/>
    </row>
    <row r="247" spans="26:37" s="368" customFormat="1" ht="13.9" customHeight="1">
      <c r="Z247" s="439"/>
      <c r="AH247" s="367"/>
      <c r="AJ247" s="367"/>
      <c r="AK247" s="367"/>
    </row>
    <row r="248" spans="26:37" s="368" customFormat="1" ht="13.9" customHeight="1">
      <c r="Z248" s="439"/>
      <c r="AH248" s="367"/>
      <c r="AJ248" s="367"/>
      <c r="AK248" s="367"/>
    </row>
    <row r="249" spans="26:37" s="368" customFormat="1" ht="13.9" customHeight="1">
      <c r="Z249" s="439"/>
      <c r="AH249" s="367"/>
      <c r="AJ249" s="367"/>
      <c r="AK249" s="367"/>
    </row>
    <row r="250" spans="26:37" s="368" customFormat="1" ht="13.9" customHeight="1">
      <c r="Z250" s="439"/>
      <c r="AH250" s="367"/>
      <c r="AJ250" s="367"/>
      <c r="AK250" s="367"/>
    </row>
    <row r="251" spans="26:37" s="368" customFormat="1" ht="13.9" customHeight="1">
      <c r="Z251" s="439"/>
      <c r="AH251" s="367"/>
      <c r="AJ251" s="367"/>
      <c r="AK251" s="367"/>
    </row>
    <row r="252" spans="26:37" s="368" customFormat="1" ht="13.9" customHeight="1">
      <c r="Z252" s="439"/>
      <c r="AH252" s="367"/>
      <c r="AJ252" s="367"/>
      <c r="AK252" s="367"/>
    </row>
    <row r="253" spans="26:37" s="368" customFormat="1" ht="13.9" customHeight="1">
      <c r="Z253" s="439"/>
      <c r="AH253" s="367"/>
      <c r="AJ253" s="367"/>
      <c r="AK253" s="367"/>
    </row>
    <row r="254" spans="26:37" s="368" customFormat="1" ht="13.9" customHeight="1">
      <c r="Z254" s="439"/>
      <c r="AH254" s="367"/>
      <c r="AJ254" s="367"/>
      <c r="AK254" s="367"/>
    </row>
    <row r="255" spans="26:37" s="368" customFormat="1" ht="13.9" customHeight="1">
      <c r="Z255" s="439"/>
      <c r="AH255" s="367"/>
      <c r="AJ255" s="367"/>
      <c r="AK255" s="367"/>
    </row>
    <row r="256" spans="26:37" s="368" customFormat="1" ht="13.9" customHeight="1">
      <c r="Z256" s="439"/>
      <c r="AH256" s="367"/>
      <c r="AJ256" s="367"/>
      <c r="AK256" s="367"/>
    </row>
    <row r="257" spans="26:37" s="368" customFormat="1" ht="13.9" customHeight="1">
      <c r="Z257" s="439"/>
      <c r="AH257" s="367"/>
      <c r="AJ257" s="367"/>
      <c r="AK257" s="367"/>
    </row>
    <row r="258" spans="26:37" s="368" customFormat="1" ht="13.9" customHeight="1">
      <c r="Z258" s="439"/>
      <c r="AH258" s="367"/>
      <c r="AJ258" s="367"/>
      <c r="AK258" s="367"/>
    </row>
    <row r="259" spans="26:37" s="368" customFormat="1" ht="13.9" customHeight="1">
      <c r="Z259" s="439"/>
      <c r="AH259" s="367"/>
      <c r="AJ259" s="367"/>
      <c r="AK259" s="367"/>
    </row>
    <row r="260" spans="26:37" s="368" customFormat="1" ht="13.9" customHeight="1">
      <c r="Z260" s="439"/>
      <c r="AH260" s="367"/>
      <c r="AJ260" s="367"/>
      <c r="AK260" s="367"/>
    </row>
    <row r="261" spans="26:37" s="368" customFormat="1" ht="13.9" customHeight="1">
      <c r="Z261" s="439"/>
      <c r="AH261" s="367"/>
      <c r="AJ261" s="367"/>
      <c r="AK261" s="367"/>
    </row>
    <row r="262" spans="26:37" s="368" customFormat="1" ht="13.9" customHeight="1">
      <c r="Z262" s="439"/>
      <c r="AH262" s="367"/>
      <c r="AJ262" s="367"/>
      <c r="AK262" s="367"/>
    </row>
    <row r="263" spans="26:37" s="368" customFormat="1" ht="13.9" customHeight="1">
      <c r="Z263" s="439"/>
      <c r="AH263" s="367"/>
      <c r="AJ263" s="367"/>
      <c r="AK263" s="367"/>
    </row>
    <row r="264" spans="26:37" s="368" customFormat="1" ht="13.9" customHeight="1">
      <c r="Z264" s="439"/>
      <c r="AH264" s="367"/>
      <c r="AJ264" s="367"/>
      <c r="AK264" s="367"/>
    </row>
    <row r="265" spans="26:37" s="368" customFormat="1" ht="13.9" customHeight="1">
      <c r="Z265" s="439"/>
      <c r="AH265" s="367"/>
      <c r="AJ265" s="367"/>
      <c r="AK265" s="367"/>
    </row>
    <row r="266" spans="26:37" s="368" customFormat="1" ht="13.9" customHeight="1">
      <c r="Z266" s="439"/>
      <c r="AH266" s="367"/>
      <c r="AJ266" s="367"/>
      <c r="AK266" s="367"/>
    </row>
    <row r="267" spans="26:37" s="368" customFormat="1" ht="13.9" customHeight="1">
      <c r="Z267" s="439"/>
      <c r="AH267" s="367"/>
      <c r="AJ267" s="367"/>
      <c r="AK267" s="367"/>
    </row>
    <row r="268" spans="26:37" s="368" customFormat="1" ht="13.9" customHeight="1">
      <c r="Z268" s="439"/>
      <c r="AH268" s="367"/>
      <c r="AJ268" s="367"/>
      <c r="AK268" s="367"/>
    </row>
    <row r="269" spans="26:37" s="368" customFormat="1" ht="13.9" customHeight="1">
      <c r="Z269" s="439"/>
      <c r="AH269" s="367"/>
      <c r="AJ269" s="367"/>
      <c r="AK269" s="367"/>
    </row>
    <row r="270" spans="26:37" s="368" customFormat="1" ht="13.9" customHeight="1">
      <c r="Z270" s="439"/>
      <c r="AH270" s="367"/>
      <c r="AJ270" s="367"/>
      <c r="AK270" s="367"/>
    </row>
    <row r="271" spans="26:37" s="368" customFormat="1" ht="13.9" customHeight="1">
      <c r="Z271" s="439"/>
      <c r="AH271" s="367"/>
      <c r="AJ271" s="367"/>
      <c r="AK271" s="367"/>
    </row>
    <row r="272" spans="26:37" s="368" customFormat="1" ht="13.9" customHeight="1">
      <c r="Z272" s="439"/>
      <c r="AH272" s="367"/>
      <c r="AJ272" s="367"/>
      <c r="AK272" s="367"/>
    </row>
    <row r="273" spans="26:37" s="368" customFormat="1" ht="13.9" customHeight="1">
      <c r="Z273" s="439"/>
      <c r="AH273" s="367"/>
      <c r="AJ273" s="367"/>
      <c r="AK273" s="367"/>
    </row>
    <row r="274" spans="26:37" s="368" customFormat="1" ht="13.9" customHeight="1">
      <c r="Z274" s="439"/>
      <c r="AH274" s="367"/>
      <c r="AJ274" s="367"/>
      <c r="AK274" s="367"/>
    </row>
    <row r="275" spans="26:37" s="368" customFormat="1" ht="13.9" customHeight="1">
      <c r="Z275" s="439"/>
      <c r="AH275" s="367"/>
      <c r="AJ275" s="367"/>
      <c r="AK275" s="367"/>
    </row>
    <row r="276" spans="26:37" s="368" customFormat="1" ht="13.9" customHeight="1">
      <c r="Z276" s="439"/>
      <c r="AH276" s="367"/>
      <c r="AJ276" s="367"/>
      <c r="AK276" s="367"/>
    </row>
    <row r="277" spans="26:37" s="368" customFormat="1" ht="13.9" customHeight="1">
      <c r="Z277" s="439"/>
      <c r="AH277" s="367"/>
      <c r="AJ277" s="367"/>
      <c r="AK277" s="367"/>
    </row>
    <row r="278" spans="26:37" s="368" customFormat="1" ht="13.9" customHeight="1">
      <c r="Z278" s="439"/>
      <c r="AH278" s="367"/>
      <c r="AJ278" s="367"/>
      <c r="AK278" s="367"/>
    </row>
    <row r="279" spans="26:37" s="368" customFormat="1" ht="13.9" customHeight="1">
      <c r="Z279" s="439"/>
      <c r="AH279" s="367"/>
      <c r="AJ279" s="367"/>
      <c r="AK279" s="367"/>
    </row>
    <row r="280" spans="26:37" s="368" customFormat="1" ht="13.9" customHeight="1">
      <c r="Z280" s="439"/>
      <c r="AH280" s="367"/>
      <c r="AJ280" s="367"/>
      <c r="AK280" s="367"/>
    </row>
    <row r="281" spans="26:37" s="368" customFormat="1" ht="13.9" customHeight="1">
      <c r="Z281" s="439"/>
      <c r="AH281" s="367"/>
      <c r="AJ281" s="367"/>
      <c r="AK281" s="367"/>
    </row>
    <row r="282" spans="26:37" s="368" customFormat="1" ht="13.9" customHeight="1">
      <c r="Z282" s="439"/>
      <c r="AH282" s="367"/>
      <c r="AJ282" s="367"/>
      <c r="AK282" s="367"/>
    </row>
    <row r="283" spans="26:37" s="368" customFormat="1" ht="13.9" customHeight="1">
      <c r="Z283" s="439"/>
      <c r="AH283" s="367"/>
      <c r="AJ283" s="367"/>
      <c r="AK283" s="367"/>
    </row>
    <row r="284" spans="26:37" s="368" customFormat="1" ht="13.9" customHeight="1">
      <c r="Z284" s="439"/>
      <c r="AH284" s="367"/>
      <c r="AJ284" s="367"/>
      <c r="AK284" s="367"/>
    </row>
    <row r="285" spans="26:37" s="368" customFormat="1" ht="13.9" customHeight="1">
      <c r="Z285" s="439"/>
      <c r="AH285" s="367"/>
      <c r="AJ285" s="367"/>
      <c r="AK285" s="367"/>
    </row>
    <row r="286" spans="26:37" s="368" customFormat="1" ht="13.9" customHeight="1">
      <c r="Z286" s="439"/>
      <c r="AH286" s="367"/>
      <c r="AJ286" s="367"/>
      <c r="AK286" s="367"/>
    </row>
    <row r="287" spans="26:37" s="368" customFormat="1" ht="13.9" customHeight="1">
      <c r="Z287" s="439"/>
      <c r="AH287" s="367"/>
      <c r="AJ287" s="367"/>
      <c r="AK287" s="367"/>
    </row>
    <row r="288" spans="26:37" s="368" customFormat="1" ht="13.9" customHeight="1">
      <c r="Z288" s="439"/>
      <c r="AH288" s="367"/>
      <c r="AJ288" s="367"/>
      <c r="AK288" s="367"/>
    </row>
    <row r="289" spans="26:37" s="368" customFormat="1" ht="13.9" customHeight="1">
      <c r="Z289" s="439"/>
      <c r="AH289" s="367"/>
      <c r="AJ289" s="367"/>
      <c r="AK289" s="367"/>
    </row>
    <row r="290" spans="26:37" s="368" customFormat="1" ht="13.9" customHeight="1">
      <c r="Z290" s="439"/>
      <c r="AH290" s="367"/>
      <c r="AJ290" s="367"/>
      <c r="AK290" s="367"/>
    </row>
    <row r="291" spans="26:37" s="368" customFormat="1" ht="13.9" customHeight="1">
      <c r="Z291" s="439"/>
      <c r="AH291" s="367"/>
      <c r="AJ291" s="367"/>
      <c r="AK291" s="367"/>
    </row>
    <row r="292" spans="26:37" s="368" customFormat="1" ht="13.9" customHeight="1">
      <c r="Z292" s="439"/>
      <c r="AH292" s="367"/>
      <c r="AJ292" s="367"/>
      <c r="AK292" s="367"/>
    </row>
    <row r="293" spans="26:37" s="368" customFormat="1" ht="13.9" customHeight="1">
      <c r="Z293" s="439"/>
      <c r="AH293" s="367"/>
      <c r="AJ293" s="367"/>
      <c r="AK293" s="367"/>
    </row>
    <row r="294" spans="26:37" s="368" customFormat="1" ht="13.9" customHeight="1">
      <c r="Z294" s="439"/>
      <c r="AH294" s="367"/>
      <c r="AJ294" s="367"/>
      <c r="AK294" s="367"/>
    </row>
    <row r="295" spans="26:37" s="368" customFormat="1" ht="13.9" customHeight="1">
      <c r="Z295" s="439"/>
      <c r="AH295" s="367"/>
      <c r="AJ295" s="367"/>
      <c r="AK295" s="367"/>
    </row>
    <row r="296" spans="26:37" s="368" customFormat="1" ht="13.9" customHeight="1">
      <c r="Z296" s="439"/>
      <c r="AH296" s="367"/>
      <c r="AJ296" s="367"/>
      <c r="AK296" s="367"/>
    </row>
    <row r="297" spans="26:37" s="368" customFormat="1" ht="13.9" customHeight="1">
      <c r="Z297" s="439"/>
      <c r="AH297" s="367"/>
      <c r="AJ297" s="367"/>
      <c r="AK297" s="367"/>
    </row>
    <row r="298" spans="26:37" s="368" customFormat="1" ht="13.9" customHeight="1">
      <c r="Z298" s="439"/>
      <c r="AH298" s="367"/>
      <c r="AJ298" s="367"/>
      <c r="AK298" s="367"/>
    </row>
    <row r="299" spans="26:37" s="368" customFormat="1" ht="13.9" customHeight="1">
      <c r="Z299" s="439"/>
      <c r="AH299" s="367"/>
      <c r="AJ299" s="367"/>
      <c r="AK299" s="367"/>
    </row>
    <row r="300" spans="26:37" s="368" customFormat="1" ht="13.9" customHeight="1">
      <c r="Z300" s="439"/>
      <c r="AH300" s="367"/>
      <c r="AJ300" s="367"/>
      <c r="AK300" s="367"/>
    </row>
    <row r="301" spans="26:37" s="368" customFormat="1" ht="13.9" customHeight="1">
      <c r="Z301" s="439"/>
      <c r="AH301" s="367"/>
      <c r="AJ301" s="367"/>
      <c r="AK301" s="367"/>
    </row>
    <row r="302" spans="26:37" s="368" customFormat="1" ht="13.9" customHeight="1">
      <c r="Z302" s="439"/>
      <c r="AH302" s="367"/>
      <c r="AJ302" s="367"/>
      <c r="AK302" s="367"/>
    </row>
    <row r="303" spans="26:37" s="368" customFormat="1" ht="13.9" customHeight="1">
      <c r="Z303" s="439"/>
      <c r="AH303" s="367"/>
      <c r="AJ303" s="367"/>
      <c r="AK303" s="367"/>
    </row>
    <row r="304" spans="26:37" s="368" customFormat="1" ht="13.9" customHeight="1">
      <c r="Z304" s="439"/>
      <c r="AH304" s="367"/>
      <c r="AJ304" s="367"/>
      <c r="AK304" s="367"/>
    </row>
    <row r="305" spans="26:37" s="368" customFormat="1" ht="13.9" customHeight="1">
      <c r="Z305" s="439"/>
      <c r="AH305" s="367"/>
      <c r="AJ305" s="367"/>
      <c r="AK305" s="367"/>
    </row>
    <row r="306" spans="26:37" s="368" customFormat="1" ht="13.9" customHeight="1">
      <c r="Z306" s="439"/>
      <c r="AH306" s="367"/>
      <c r="AJ306" s="367"/>
      <c r="AK306" s="367"/>
    </row>
    <row r="307" spans="26:37" s="368" customFormat="1" ht="13.9" customHeight="1">
      <c r="Z307" s="439"/>
      <c r="AH307" s="367"/>
      <c r="AJ307" s="367"/>
      <c r="AK307" s="367"/>
    </row>
    <row r="308" spans="26:37" s="368" customFormat="1" ht="13.9" customHeight="1">
      <c r="Z308" s="439"/>
      <c r="AH308" s="367"/>
      <c r="AJ308" s="367"/>
      <c r="AK308" s="367"/>
    </row>
    <row r="309" spans="26:37" s="368" customFormat="1" ht="13.9" customHeight="1">
      <c r="Z309" s="439"/>
      <c r="AH309" s="367"/>
      <c r="AJ309" s="367"/>
      <c r="AK309" s="367"/>
    </row>
    <row r="310" spans="26:37" s="368" customFormat="1" ht="13.9" customHeight="1">
      <c r="Z310" s="439"/>
      <c r="AH310" s="367"/>
      <c r="AJ310" s="367"/>
      <c r="AK310" s="367"/>
    </row>
    <row r="311" spans="26:37" s="368" customFormat="1" ht="13.9" customHeight="1">
      <c r="Z311" s="439"/>
      <c r="AH311" s="367"/>
      <c r="AJ311" s="367"/>
      <c r="AK311" s="367"/>
    </row>
    <row r="312" spans="26:37" s="368" customFormat="1" ht="13.9" customHeight="1">
      <c r="Z312" s="439"/>
      <c r="AH312" s="367"/>
      <c r="AJ312" s="367"/>
      <c r="AK312" s="367"/>
    </row>
    <row r="313" spans="26:37" s="368" customFormat="1" ht="13.9" customHeight="1">
      <c r="Z313" s="439"/>
      <c r="AH313" s="367"/>
      <c r="AJ313" s="367"/>
      <c r="AK313" s="367"/>
    </row>
    <row r="314" spans="26:37" s="368" customFormat="1" ht="13.9" customHeight="1">
      <c r="Z314" s="439"/>
      <c r="AH314" s="367"/>
      <c r="AJ314" s="367"/>
      <c r="AK314" s="367"/>
    </row>
    <row r="315" spans="26:37" s="368" customFormat="1" ht="13.9" customHeight="1">
      <c r="Z315" s="439"/>
      <c r="AH315" s="367"/>
      <c r="AJ315" s="367"/>
      <c r="AK315" s="367"/>
    </row>
    <row r="316" spans="26:37" s="368" customFormat="1" ht="13.9" customHeight="1">
      <c r="Z316" s="439"/>
      <c r="AH316" s="367"/>
      <c r="AJ316" s="367"/>
      <c r="AK316" s="367"/>
    </row>
    <row r="317" spans="26:37" s="368" customFormat="1" ht="13.9" customHeight="1">
      <c r="Z317" s="439"/>
      <c r="AH317" s="367"/>
      <c r="AJ317" s="367"/>
      <c r="AK317" s="367"/>
    </row>
    <row r="318" spans="26:37" s="368" customFormat="1" ht="13.9" customHeight="1">
      <c r="Z318" s="439"/>
      <c r="AH318" s="367"/>
      <c r="AJ318" s="367"/>
      <c r="AK318" s="367"/>
    </row>
    <row r="319" spans="26:37" s="368" customFormat="1" ht="13.9" customHeight="1">
      <c r="Z319" s="439"/>
      <c r="AH319" s="367"/>
      <c r="AJ319" s="367"/>
      <c r="AK319" s="367"/>
    </row>
    <row r="320" spans="26:37" s="368" customFormat="1" ht="13.9" customHeight="1">
      <c r="Z320" s="439"/>
      <c r="AH320" s="367"/>
      <c r="AJ320" s="367"/>
      <c r="AK320" s="367"/>
    </row>
    <row r="321" spans="26:37" s="368" customFormat="1" ht="13.9" customHeight="1">
      <c r="Z321" s="439"/>
      <c r="AH321" s="367"/>
      <c r="AJ321" s="367"/>
      <c r="AK321" s="367"/>
    </row>
    <row r="322" spans="26:37" s="368" customFormat="1" ht="13.9" customHeight="1">
      <c r="Z322" s="439"/>
      <c r="AH322" s="367"/>
      <c r="AJ322" s="367"/>
      <c r="AK322" s="367"/>
    </row>
    <row r="323" spans="26:37" s="368" customFormat="1" ht="13.9" customHeight="1">
      <c r="Z323" s="439"/>
      <c r="AH323" s="367"/>
      <c r="AJ323" s="367"/>
      <c r="AK323" s="367"/>
    </row>
    <row r="324" spans="26:37" s="368" customFormat="1" ht="13.9" customHeight="1">
      <c r="Z324" s="439"/>
      <c r="AH324" s="367"/>
      <c r="AJ324" s="367"/>
      <c r="AK324" s="367"/>
    </row>
    <row r="325" spans="26:37" s="368" customFormat="1" ht="13.9" customHeight="1">
      <c r="Z325" s="439"/>
      <c r="AH325" s="367"/>
      <c r="AJ325" s="367"/>
      <c r="AK325" s="367"/>
    </row>
    <row r="326" spans="26:37" s="368" customFormat="1" ht="13.9" customHeight="1">
      <c r="Z326" s="439"/>
      <c r="AH326" s="367"/>
      <c r="AJ326" s="367"/>
      <c r="AK326" s="367"/>
    </row>
    <row r="327" spans="26:37" s="368" customFormat="1" ht="13.9" customHeight="1">
      <c r="Z327" s="439"/>
      <c r="AH327" s="367"/>
      <c r="AJ327" s="367"/>
      <c r="AK327" s="367"/>
    </row>
    <row r="328" spans="26:37" s="368" customFormat="1" ht="13.9" customHeight="1">
      <c r="Z328" s="439"/>
      <c r="AH328" s="367"/>
      <c r="AJ328" s="367"/>
      <c r="AK328" s="367"/>
    </row>
    <row r="329" spans="26:37" s="368" customFormat="1" ht="13.9" customHeight="1">
      <c r="Z329" s="439"/>
      <c r="AH329" s="367"/>
      <c r="AJ329" s="367"/>
      <c r="AK329" s="367"/>
    </row>
    <row r="330" spans="26:37" s="368" customFormat="1" ht="13.9" customHeight="1">
      <c r="Z330" s="439"/>
      <c r="AH330" s="367"/>
      <c r="AJ330" s="367"/>
      <c r="AK330" s="367"/>
    </row>
    <row r="331" spans="26:37" s="368" customFormat="1" ht="13.9" customHeight="1">
      <c r="Z331" s="439"/>
      <c r="AH331" s="367"/>
      <c r="AJ331" s="367"/>
      <c r="AK331" s="367"/>
    </row>
    <row r="332" spans="26:37" s="368" customFormat="1" ht="13.9" customHeight="1">
      <c r="Z332" s="439"/>
      <c r="AH332" s="367"/>
      <c r="AJ332" s="367"/>
      <c r="AK332" s="367"/>
    </row>
    <row r="333" spans="26:37" s="368" customFormat="1" ht="13.9" customHeight="1">
      <c r="Z333" s="439"/>
      <c r="AH333" s="367"/>
      <c r="AJ333" s="367"/>
      <c r="AK333" s="367"/>
    </row>
    <row r="334" spans="26:37" s="368" customFormat="1" ht="13.9" customHeight="1">
      <c r="Z334" s="439"/>
      <c r="AH334" s="367"/>
      <c r="AJ334" s="367"/>
      <c r="AK334" s="367"/>
    </row>
    <row r="335" spans="26:37" s="368" customFormat="1" ht="13.9" customHeight="1">
      <c r="Z335" s="439"/>
      <c r="AH335" s="367"/>
      <c r="AJ335" s="367"/>
      <c r="AK335" s="367"/>
    </row>
    <row r="336" spans="26:37" s="368" customFormat="1" ht="13.9" customHeight="1">
      <c r="Z336" s="439"/>
      <c r="AH336" s="367"/>
      <c r="AJ336" s="367"/>
      <c r="AK336" s="367"/>
    </row>
    <row r="337" spans="26:37" s="368" customFormat="1" ht="13.9" customHeight="1">
      <c r="Z337" s="439"/>
      <c r="AH337" s="367"/>
      <c r="AJ337" s="367"/>
      <c r="AK337" s="367"/>
    </row>
    <row r="338" spans="26:37" s="368" customFormat="1" ht="13.9" customHeight="1">
      <c r="Z338" s="439"/>
      <c r="AH338" s="367"/>
      <c r="AJ338" s="367"/>
      <c r="AK338" s="367"/>
    </row>
    <row r="339" spans="26:37" s="368" customFormat="1" ht="13.9" customHeight="1">
      <c r="Z339" s="439"/>
      <c r="AH339" s="367"/>
      <c r="AJ339" s="367"/>
      <c r="AK339" s="367"/>
    </row>
    <row r="340" spans="26:37" s="368" customFormat="1" ht="13.9" customHeight="1">
      <c r="Z340" s="439"/>
      <c r="AH340" s="367"/>
      <c r="AJ340" s="367"/>
      <c r="AK340" s="367"/>
    </row>
    <row r="341" spans="26:37" s="368" customFormat="1" ht="13.9" customHeight="1">
      <c r="Z341" s="439"/>
      <c r="AH341" s="367"/>
      <c r="AJ341" s="367"/>
      <c r="AK341" s="367"/>
    </row>
    <row r="342" spans="26:37" s="368" customFormat="1" ht="13.9" customHeight="1">
      <c r="Z342" s="439"/>
      <c r="AH342" s="367"/>
      <c r="AJ342" s="367"/>
      <c r="AK342" s="367"/>
    </row>
    <row r="343" spans="26:37" s="368" customFormat="1" ht="13.9" customHeight="1">
      <c r="Z343" s="439"/>
      <c r="AH343" s="367"/>
      <c r="AJ343" s="367"/>
      <c r="AK343" s="367"/>
    </row>
    <row r="344" spans="26:37" s="368" customFormat="1" ht="13.9" customHeight="1">
      <c r="Z344" s="439"/>
      <c r="AH344" s="367"/>
      <c r="AJ344" s="367"/>
      <c r="AK344" s="367"/>
    </row>
    <row r="345" spans="26:37" s="368" customFormat="1" ht="13.9" customHeight="1">
      <c r="Z345" s="439"/>
      <c r="AH345" s="367"/>
      <c r="AJ345" s="367"/>
      <c r="AK345" s="367"/>
    </row>
    <row r="346" spans="26:37" s="368" customFormat="1" ht="13.9" customHeight="1">
      <c r="Z346" s="439"/>
      <c r="AH346" s="367"/>
      <c r="AJ346" s="367"/>
      <c r="AK346" s="367"/>
    </row>
    <row r="347" spans="26:37" s="368" customFormat="1" ht="13.9" customHeight="1">
      <c r="Z347" s="439"/>
      <c r="AH347" s="367"/>
      <c r="AJ347" s="367"/>
      <c r="AK347" s="367"/>
    </row>
    <row r="348" spans="26:37" s="368" customFormat="1" ht="13.9" customHeight="1">
      <c r="Z348" s="439"/>
      <c r="AH348" s="367"/>
      <c r="AJ348" s="367"/>
      <c r="AK348" s="367"/>
    </row>
    <row r="349" spans="26:37" s="368" customFormat="1" ht="13.9" customHeight="1">
      <c r="Z349" s="439"/>
      <c r="AH349" s="367"/>
      <c r="AJ349" s="367"/>
      <c r="AK349" s="367"/>
    </row>
    <row r="350" spans="26:37" s="368" customFormat="1" ht="13.9" customHeight="1">
      <c r="Z350" s="439"/>
      <c r="AH350" s="367"/>
      <c r="AJ350" s="367"/>
      <c r="AK350" s="367"/>
    </row>
    <row r="351" spans="26:37" s="368" customFormat="1" ht="13.9" customHeight="1">
      <c r="Z351" s="439"/>
      <c r="AH351" s="367"/>
      <c r="AJ351" s="367"/>
      <c r="AK351" s="367"/>
    </row>
    <row r="352" spans="26:37" s="368" customFormat="1" ht="13.9" customHeight="1">
      <c r="Z352" s="439"/>
      <c r="AH352" s="367"/>
      <c r="AJ352" s="367"/>
      <c r="AK352" s="367"/>
    </row>
    <row r="353" spans="26:37" s="368" customFormat="1" ht="13.9" customHeight="1">
      <c r="Z353" s="439"/>
      <c r="AH353" s="367"/>
      <c r="AJ353" s="367"/>
      <c r="AK353" s="367"/>
    </row>
    <row r="354" spans="26:37" s="368" customFormat="1" ht="13.9" customHeight="1">
      <c r="Z354" s="439"/>
      <c r="AH354" s="367"/>
      <c r="AJ354" s="367"/>
      <c r="AK354" s="367"/>
    </row>
    <row r="355" spans="26:37" s="368" customFormat="1" ht="13.9" customHeight="1">
      <c r="Z355" s="439"/>
      <c r="AH355" s="367"/>
      <c r="AJ355" s="367"/>
      <c r="AK355" s="367"/>
    </row>
    <row r="356" spans="26:37" s="368" customFormat="1" ht="13.9" customHeight="1">
      <c r="Z356" s="439"/>
      <c r="AH356" s="367"/>
      <c r="AJ356" s="367"/>
      <c r="AK356" s="367"/>
    </row>
    <row r="357" spans="26:37" s="368" customFormat="1" ht="13.9" customHeight="1">
      <c r="Z357" s="439"/>
      <c r="AH357" s="367"/>
      <c r="AJ357" s="367"/>
      <c r="AK357" s="367"/>
    </row>
    <row r="358" spans="26:37" s="368" customFormat="1" ht="13.9" customHeight="1">
      <c r="Z358" s="439"/>
      <c r="AH358" s="367"/>
      <c r="AJ358" s="367"/>
      <c r="AK358" s="367"/>
    </row>
    <row r="359" spans="26:37" s="368" customFormat="1" ht="13.9" customHeight="1">
      <c r="Z359" s="439"/>
      <c r="AH359" s="367"/>
      <c r="AJ359" s="367"/>
      <c r="AK359" s="367"/>
    </row>
    <row r="360" spans="26:37" s="368" customFormat="1" ht="13.9" customHeight="1">
      <c r="Z360" s="439"/>
      <c r="AH360" s="367"/>
      <c r="AJ360" s="367"/>
      <c r="AK360" s="367"/>
    </row>
    <row r="361" spans="26:37" s="368" customFormat="1" ht="13.9" customHeight="1">
      <c r="Z361" s="439"/>
      <c r="AH361" s="367"/>
      <c r="AJ361" s="367"/>
      <c r="AK361" s="367"/>
    </row>
    <row r="362" spans="26:37" s="368" customFormat="1" ht="13.9" customHeight="1">
      <c r="Z362" s="439"/>
      <c r="AH362" s="367"/>
      <c r="AJ362" s="367"/>
      <c r="AK362" s="367"/>
    </row>
    <row r="363" spans="26:37" s="368" customFormat="1" ht="13.9" customHeight="1">
      <c r="Z363" s="439"/>
      <c r="AH363" s="367"/>
      <c r="AJ363" s="367"/>
      <c r="AK363" s="367"/>
    </row>
    <row r="364" spans="26:37" s="368" customFormat="1" ht="13.9" customHeight="1">
      <c r="Z364" s="439"/>
      <c r="AH364" s="367"/>
      <c r="AJ364" s="367"/>
      <c r="AK364" s="367"/>
    </row>
    <row r="365" spans="26:37" s="368" customFormat="1" ht="13.9" customHeight="1">
      <c r="Z365" s="439"/>
      <c r="AH365" s="367"/>
      <c r="AJ365" s="367"/>
      <c r="AK365" s="367"/>
    </row>
    <row r="366" spans="26:37" s="368" customFormat="1" ht="13.9" customHeight="1">
      <c r="Z366" s="439"/>
      <c r="AH366" s="367"/>
      <c r="AJ366" s="367"/>
      <c r="AK366" s="367"/>
    </row>
    <row r="367" spans="26:37" s="368" customFormat="1" ht="13.9" customHeight="1">
      <c r="Z367" s="439"/>
      <c r="AH367" s="367"/>
      <c r="AJ367" s="367"/>
      <c r="AK367" s="367"/>
    </row>
    <row r="368" spans="26:37" s="368" customFormat="1" ht="13.9" customHeight="1">
      <c r="Z368" s="439"/>
      <c r="AH368" s="367"/>
      <c r="AJ368" s="367"/>
      <c r="AK368" s="367"/>
    </row>
    <row r="369" spans="26:37" s="368" customFormat="1" ht="13.9" customHeight="1">
      <c r="Z369" s="439"/>
      <c r="AH369" s="367"/>
      <c r="AJ369" s="367"/>
      <c r="AK369" s="367"/>
    </row>
    <row r="370" spans="26:37" s="368" customFormat="1" ht="13.9" customHeight="1">
      <c r="Z370" s="439"/>
      <c r="AH370" s="367"/>
      <c r="AJ370" s="367"/>
      <c r="AK370" s="367"/>
    </row>
    <row r="371" spans="26:37" s="368" customFormat="1" ht="13.9" customHeight="1">
      <c r="Z371" s="439"/>
      <c r="AH371" s="367"/>
      <c r="AJ371" s="367"/>
      <c r="AK371" s="367"/>
    </row>
    <row r="372" spans="26:37" s="368" customFormat="1" ht="13.9" customHeight="1">
      <c r="Z372" s="439"/>
      <c r="AH372" s="367"/>
      <c r="AJ372" s="367"/>
      <c r="AK372" s="367"/>
    </row>
    <row r="373" spans="26:37" s="368" customFormat="1" ht="13.9" customHeight="1">
      <c r="Z373" s="439"/>
      <c r="AH373" s="367"/>
      <c r="AJ373" s="367"/>
      <c r="AK373" s="367"/>
    </row>
    <row r="374" spans="26:37" s="368" customFormat="1" ht="13.9" customHeight="1">
      <c r="Z374" s="439"/>
      <c r="AH374" s="367"/>
      <c r="AJ374" s="367"/>
      <c r="AK374" s="367"/>
    </row>
    <row r="375" spans="26:37" s="368" customFormat="1" ht="13.9" customHeight="1">
      <c r="Z375" s="439"/>
      <c r="AH375" s="367"/>
      <c r="AJ375" s="367"/>
      <c r="AK375" s="367"/>
    </row>
    <row r="376" spans="26:37" s="368" customFormat="1" ht="13.9" customHeight="1">
      <c r="Z376" s="439"/>
      <c r="AH376" s="367"/>
      <c r="AJ376" s="367"/>
      <c r="AK376" s="367"/>
    </row>
    <row r="377" spans="26:37" s="368" customFormat="1" ht="13.9" customHeight="1">
      <c r="Z377" s="439"/>
      <c r="AH377" s="367"/>
      <c r="AJ377" s="367"/>
      <c r="AK377" s="367"/>
    </row>
    <row r="378" spans="26:37" s="368" customFormat="1" ht="13.9" customHeight="1">
      <c r="Z378" s="439"/>
      <c r="AH378" s="367"/>
      <c r="AJ378" s="367"/>
      <c r="AK378" s="367"/>
    </row>
    <row r="379" spans="26:37" s="368" customFormat="1" ht="13.9" customHeight="1">
      <c r="Z379" s="439"/>
      <c r="AH379" s="367"/>
      <c r="AJ379" s="367"/>
      <c r="AK379" s="367"/>
    </row>
    <row r="380" spans="26:37" s="368" customFormat="1" ht="13.9" customHeight="1">
      <c r="Z380" s="439"/>
      <c r="AH380" s="367"/>
      <c r="AJ380" s="367"/>
      <c r="AK380" s="367"/>
    </row>
    <row r="381" spans="26:37" s="368" customFormat="1" ht="13.9" customHeight="1">
      <c r="Z381" s="439"/>
      <c r="AH381" s="367"/>
      <c r="AJ381" s="367"/>
      <c r="AK381" s="367"/>
    </row>
    <row r="382" spans="26:37" s="368" customFormat="1" ht="13.9" customHeight="1">
      <c r="Z382" s="439"/>
      <c r="AH382" s="367"/>
      <c r="AJ382" s="367"/>
      <c r="AK382" s="367"/>
    </row>
    <row r="383" spans="26:37" s="368" customFormat="1" ht="13.9" customHeight="1">
      <c r="Z383" s="439"/>
      <c r="AH383" s="367"/>
      <c r="AJ383" s="367"/>
      <c r="AK383" s="367"/>
    </row>
    <row r="384" spans="26:37" s="368" customFormat="1" ht="13.9" customHeight="1">
      <c r="Z384" s="439"/>
      <c r="AH384" s="367"/>
      <c r="AJ384" s="367"/>
      <c r="AK384" s="367"/>
    </row>
    <row r="385" spans="26:37" s="368" customFormat="1" ht="13.9" customHeight="1">
      <c r="Z385" s="439"/>
      <c r="AH385" s="367"/>
      <c r="AJ385" s="367"/>
      <c r="AK385" s="367"/>
    </row>
    <row r="386" spans="26:37" s="368" customFormat="1" ht="13.9" customHeight="1">
      <c r="Z386" s="439"/>
      <c r="AH386" s="367"/>
      <c r="AJ386" s="367"/>
      <c r="AK386" s="367"/>
    </row>
    <row r="387" spans="26:37" s="368" customFormat="1" ht="13.9" customHeight="1">
      <c r="Z387" s="439"/>
      <c r="AH387" s="367"/>
      <c r="AJ387" s="367"/>
      <c r="AK387" s="367"/>
    </row>
    <row r="388" spans="26:37" s="368" customFormat="1" ht="13.9" customHeight="1">
      <c r="Z388" s="439"/>
      <c r="AH388" s="367"/>
      <c r="AJ388" s="367"/>
      <c r="AK388" s="367"/>
    </row>
    <row r="389" spans="26:37" s="368" customFormat="1" ht="13.9" customHeight="1">
      <c r="Z389" s="439"/>
      <c r="AH389" s="367"/>
      <c r="AJ389" s="367"/>
      <c r="AK389" s="367"/>
    </row>
    <row r="390" spans="26:37" s="368" customFormat="1" ht="13.9" customHeight="1">
      <c r="Z390" s="439"/>
      <c r="AH390" s="367"/>
      <c r="AJ390" s="367"/>
      <c r="AK390" s="367"/>
    </row>
    <row r="391" spans="26:37" s="368" customFormat="1" ht="13.9" customHeight="1">
      <c r="Z391" s="439"/>
      <c r="AH391" s="367"/>
      <c r="AJ391" s="367"/>
      <c r="AK391" s="367"/>
    </row>
    <row r="392" spans="26:37" s="368" customFormat="1" ht="13.9" customHeight="1">
      <c r="Z392" s="439"/>
      <c r="AH392" s="367"/>
      <c r="AJ392" s="367"/>
      <c r="AK392" s="367"/>
    </row>
    <row r="393" spans="26:37" s="368" customFormat="1" ht="13.9" customHeight="1">
      <c r="Z393" s="439"/>
      <c r="AH393" s="367"/>
      <c r="AJ393" s="367"/>
      <c r="AK393" s="367"/>
    </row>
    <row r="394" spans="26:37" s="368" customFormat="1" ht="13.9" customHeight="1">
      <c r="Z394" s="439"/>
      <c r="AH394" s="367"/>
      <c r="AJ394" s="367"/>
      <c r="AK394" s="367"/>
    </row>
    <row r="395" spans="26:37" s="368" customFormat="1" ht="13.9" customHeight="1">
      <c r="Z395" s="439"/>
      <c r="AH395" s="367"/>
      <c r="AJ395" s="367"/>
      <c r="AK395" s="367"/>
    </row>
    <row r="396" spans="26:37" s="368" customFormat="1" ht="13.9" customHeight="1">
      <c r="Z396" s="439"/>
      <c r="AH396" s="367"/>
      <c r="AJ396" s="367"/>
      <c r="AK396" s="367"/>
    </row>
    <row r="397" spans="26:37" s="368" customFormat="1" ht="13.9" customHeight="1">
      <c r="Z397" s="439"/>
      <c r="AH397" s="367"/>
      <c r="AJ397" s="367"/>
      <c r="AK397" s="367"/>
    </row>
    <row r="398" spans="26:37" s="368" customFormat="1" ht="13.9" customHeight="1">
      <c r="Z398" s="439"/>
      <c r="AH398" s="367"/>
      <c r="AJ398" s="367"/>
      <c r="AK398" s="367"/>
    </row>
    <row r="399" spans="26:37" s="368" customFormat="1" ht="13.9" customHeight="1">
      <c r="Z399" s="439"/>
      <c r="AH399" s="367"/>
      <c r="AJ399" s="367"/>
      <c r="AK399" s="367"/>
    </row>
    <row r="400" spans="26:37" s="368" customFormat="1" ht="13.9" customHeight="1">
      <c r="Z400" s="439"/>
      <c r="AH400" s="367"/>
      <c r="AJ400" s="367"/>
      <c r="AK400" s="367"/>
    </row>
    <row r="401" spans="26:37" s="368" customFormat="1" ht="13.9" customHeight="1">
      <c r="Z401" s="439"/>
      <c r="AH401" s="367"/>
      <c r="AJ401" s="367"/>
      <c r="AK401" s="367"/>
    </row>
    <row r="402" spans="26:37" s="368" customFormat="1" ht="13.9" customHeight="1">
      <c r="Z402" s="439"/>
      <c r="AH402" s="367"/>
      <c r="AJ402" s="367"/>
      <c r="AK402" s="367"/>
    </row>
    <row r="403" spans="26:37" s="368" customFormat="1" ht="13.9" customHeight="1">
      <c r="Z403" s="439"/>
      <c r="AH403" s="367"/>
      <c r="AJ403" s="367"/>
      <c r="AK403" s="367"/>
    </row>
    <row r="404" spans="26:37" s="368" customFormat="1" ht="13.9" customHeight="1">
      <c r="Z404" s="439"/>
      <c r="AH404" s="367"/>
      <c r="AJ404" s="367"/>
      <c r="AK404" s="367"/>
    </row>
    <row r="405" spans="26:37" s="368" customFormat="1" ht="13.9" customHeight="1">
      <c r="Z405" s="439"/>
      <c r="AH405" s="367"/>
      <c r="AJ405" s="367"/>
      <c r="AK405" s="367"/>
    </row>
    <row r="406" spans="26:37" s="368" customFormat="1" ht="13.9" customHeight="1">
      <c r="Z406" s="439"/>
      <c r="AH406" s="367"/>
      <c r="AJ406" s="367"/>
      <c r="AK406" s="367"/>
    </row>
    <row r="407" spans="26:37" s="368" customFormat="1" ht="13.9" customHeight="1">
      <c r="Z407" s="439"/>
      <c r="AH407" s="367"/>
      <c r="AJ407" s="367"/>
      <c r="AK407" s="367"/>
    </row>
    <row r="408" spans="26:37" s="368" customFormat="1" ht="13.9" customHeight="1">
      <c r="Z408" s="439"/>
      <c r="AH408" s="367"/>
      <c r="AJ408" s="367"/>
      <c r="AK408" s="367"/>
    </row>
    <row r="409" spans="26:37" s="368" customFormat="1" ht="13.9" customHeight="1">
      <c r="Z409" s="439"/>
      <c r="AH409" s="367"/>
      <c r="AJ409" s="367"/>
      <c r="AK409" s="367"/>
    </row>
    <row r="410" spans="26:37" s="368" customFormat="1" ht="13.9" customHeight="1">
      <c r="Z410" s="439"/>
      <c r="AH410" s="367"/>
      <c r="AJ410" s="367"/>
      <c r="AK410" s="367"/>
    </row>
    <row r="411" spans="26:37" s="368" customFormat="1" ht="13.9" customHeight="1">
      <c r="Z411" s="439"/>
      <c r="AH411" s="367"/>
      <c r="AJ411" s="367"/>
      <c r="AK411" s="367"/>
    </row>
    <row r="412" spans="26:37" s="368" customFormat="1" ht="13.9" customHeight="1">
      <c r="Z412" s="439"/>
      <c r="AH412" s="367"/>
      <c r="AJ412" s="367"/>
      <c r="AK412" s="367"/>
    </row>
    <row r="413" spans="26:37" s="368" customFormat="1" ht="13.9" customHeight="1">
      <c r="Z413" s="439"/>
      <c r="AH413" s="367"/>
      <c r="AJ413" s="367"/>
      <c r="AK413" s="367"/>
    </row>
    <row r="414" spans="26:37" s="368" customFormat="1" ht="13.9" customHeight="1">
      <c r="Z414" s="439"/>
      <c r="AH414" s="367"/>
      <c r="AJ414" s="367"/>
      <c r="AK414" s="367"/>
    </row>
    <row r="415" spans="26:37" s="368" customFormat="1" ht="13.9" customHeight="1">
      <c r="Z415" s="439"/>
      <c r="AH415" s="367"/>
      <c r="AJ415" s="367"/>
      <c r="AK415" s="367"/>
    </row>
    <row r="416" spans="26:37" s="368" customFormat="1" ht="13.9" customHeight="1">
      <c r="Z416" s="439"/>
      <c r="AH416" s="367"/>
      <c r="AJ416" s="367"/>
      <c r="AK416" s="367"/>
    </row>
    <row r="417" spans="26:37" s="368" customFormat="1" ht="13.9" customHeight="1">
      <c r="Z417" s="439"/>
      <c r="AH417" s="367"/>
      <c r="AJ417" s="367"/>
      <c r="AK417" s="367"/>
    </row>
    <row r="418" spans="26:37" s="368" customFormat="1" ht="13.9" customHeight="1">
      <c r="Z418" s="439"/>
      <c r="AH418" s="367"/>
      <c r="AJ418" s="367"/>
      <c r="AK418" s="367"/>
    </row>
    <row r="419" spans="26:37" s="368" customFormat="1" ht="13.9" customHeight="1">
      <c r="Z419" s="439"/>
      <c r="AH419" s="367"/>
      <c r="AJ419" s="367"/>
      <c r="AK419" s="367"/>
    </row>
    <row r="420" spans="26:37" s="368" customFormat="1" ht="13.9" customHeight="1">
      <c r="Z420" s="439"/>
      <c r="AH420" s="367"/>
      <c r="AJ420" s="367"/>
      <c r="AK420" s="367"/>
    </row>
    <row r="421" spans="26:37" s="368" customFormat="1" ht="13.9" customHeight="1">
      <c r="Z421" s="439"/>
      <c r="AH421" s="367"/>
      <c r="AJ421" s="367"/>
      <c r="AK421" s="367"/>
    </row>
    <row r="422" spans="26:37" s="368" customFormat="1" ht="13.9" customHeight="1">
      <c r="Z422" s="439"/>
      <c r="AH422" s="367"/>
      <c r="AJ422" s="367"/>
      <c r="AK422" s="367"/>
    </row>
    <row r="423" spans="26:37" s="368" customFormat="1" ht="13.9" customHeight="1">
      <c r="Z423" s="439"/>
      <c r="AH423" s="367"/>
      <c r="AJ423" s="367"/>
      <c r="AK423" s="367"/>
    </row>
    <row r="424" spans="26:37" s="368" customFormat="1" ht="13.9" customHeight="1">
      <c r="Z424" s="439"/>
      <c r="AH424" s="367"/>
      <c r="AJ424" s="367"/>
      <c r="AK424" s="367"/>
    </row>
    <row r="425" spans="26:37" s="368" customFormat="1" ht="13.9" customHeight="1">
      <c r="Z425" s="439"/>
      <c r="AH425" s="367"/>
      <c r="AJ425" s="367"/>
      <c r="AK425" s="367"/>
    </row>
    <row r="426" spans="26:37" s="368" customFormat="1" ht="13.9" customHeight="1">
      <c r="Z426" s="439"/>
      <c r="AH426" s="367"/>
      <c r="AJ426" s="367"/>
      <c r="AK426" s="367"/>
    </row>
    <row r="427" spans="26:37" s="368" customFormat="1" ht="13.9" customHeight="1">
      <c r="Z427" s="439"/>
      <c r="AH427" s="367"/>
      <c r="AJ427" s="367"/>
      <c r="AK427" s="367"/>
    </row>
    <row r="428" spans="26:37" s="368" customFormat="1" ht="13.9" customHeight="1">
      <c r="Z428" s="439"/>
      <c r="AH428" s="367"/>
      <c r="AJ428" s="367"/>
      <c r="AK428" s="367"/>
    </row>
    <row r="429" spans="26:37" s="368" customFormat="1" ht="13.9" customHeight="1">
      <c r="Z429" s="439"/>
      <c r="AH429" s="367"/>
      <c r="AJ429" s="367"/>
      <c r="AK429" s="367"/>
    </row>
    <row r="430" spans="26:37" s="368" customFormat="1" ht="13.9" customHeight="1">
      <c r="Z430" s="439"/>
      <c r="AH430" s="367"/>
      <c r="AJ430" s="367"/>
      <c r="AK430" s="367"/>
    </row>
    <row r="431" spans="26:37" s="368" customFormat="1" ht="13.9" customHeight="1">
      <c r="Z431" s="439"/>
      <c r="AH431" s="367"/>
      <c r="AJ431" s="367"/>
      <c r="AK431" s="367"/>
    </row>
    <row r="432" spans="26:37" s="368" customFormat="1" ht="13.9" customHeight="1">
      <c r="Z432" s="439"/>
      <c r="AH432" s="367"/>
      <c r="AJ432" s="367"/>
      <c r="AK432" s="367"/>
    </row>
    <row r="433" spans="26:37" s="368" customFormat="1" ht="13.9" customHeight="1">
      <c r="Z433" s="439"/>
      <c r="AH433" s="367"/>
      <c r="AJ433" s="367"/>
      <c r="AK433" s="367"/>
    </row>
    <row r="434" spans="26:37" s="368" customFormat="1" ht="13.9" customHeight="1">
      <c r="Z434" s="439"/>
      <c r="AH434" s="367"/>
      <c r="AJ434" s="367"/>
      <c r="AK434" s="367"/>
    </row>
    <row r="435" spans="26:37" s="368" customFormat="1" ht="13.9" customHeight="1">
      <c r="Z435" s="439"/>
      <c r="AH435" s="367"/>
      <c r="AJ435" s="367"/>
      <c r="AK435" s="367"/>
    </row>
    <row r="436" spans="26:37" s="368" customFormat="1" ht="13.9" customHeight="1">
      <c r="Z436" s="439"/>
      <c r="AH436" s="367"/>
      <c r="AJ436" s="367"/>
      <c r="AK436" s="367"/>
    </row>
    <row r="437" spans="26:37" s="368" customFormat="1" ht="13.9" customHeight="1">
      <c r="Z437" s="439"/>
      <c r="AH437" s="367"/>
      <c r="AJ437" s="367"/>
      <c r="AK437" s="367"/>
    </row>
    <row r="438" spans="26:37" s="368" customFormat="1" ht="13.9" customHeight="1">
      <c r="Z438" s="439"/>
      <c r="AH438" s="367"/>
      <c r="AJ438" s="367"/>
      <c r="AK438" s="367"/>
    </row>
    <row r="439" spans="26:37" s="368" customFormat="1" ht="13.9" customHeight="1">
      <c r="Z439" s="439"/>
      <c r="AH439" s="367"/>
      <c r="AJ439" s="367"/>
      <c r="AK439" s="367"/>
    </row>
    <row r="440" spans="26:37" s="368" customFormat="1" ht="13.9" customHeight="1">
      <c r="Z440" s="439"/>
      <c r="AH440" s="367"/>
      <c r="AJ440" s="367"/>
      <c r="AK440" s="367"/>
    </row>
    <row r="441" spans="26:37" s="368" customFormat="1" ht="13.9" customHeight="1">
      <c r="Z441" s="439"/>
      <c r="AH441" s="367"/>
      <c r="AJ441" s="367"/>
      <c r="AK441" s="367"/>
    </row>
    <row r="442" spans="26:37" s="368" customFormat="1" ht="13.9" customHeight="1">
      <c r="Z442" s="439"/>
      <c r="AH442" s="367"/>
      <c r="AJ442" s="367"/>
      <c r="AK442" s="367"/>
    </row>
    <row r="443" spans="26:37" s="368" customFormat="1" ht="13.9" customHeight="1">
      <c r="Z443" s="439"/>
      <c r="AH443" s="367"/>
      <c r="AJ443" s="367"/>
      <c r="AK443" s="367"/>
    </row>
    <row r="444" spans="26:37" s="368" customFormat="1" ht="13.9" customHeight="1">
      <c r="Z444" s="439"/>
      <c r="AH444" s="367"/>
      <c r="AJ444" s="367"/>
      <c r="AK444" s="367"/>
    </row>
    <row r="445" spans="26:37" s="368" customFormat="1" ht="13.9" customHeight="1">
      <c r="Z445" s="439"/>
      <c r="AH445" s="367"/>
      <c r="AJ445" s="367"/>
      <c r="AK445" s="367"/>
    </row>
    <row r="446" spans="26:37" s="368" customFormat="1" ht="13.9" customHeight="1">
      <c r="Z446" s="439"/>
      <c r="AH446" s="367"/>
      <c r="AJ446" s="367"/>
      <c r="AK446" s="367"/>
    </row>
    <row r="447" spans="26:37" s="368" customFormat="1" ht="13.9" customHeight="1">
      <c r="Z447" s="439"/>
      <c r="AH447" s="367"/>
      <c r="AJ447" s="367"/>
      <c r="AK447" s="367"/>
    </row>
    <row r="448" spans="26:37" s="368" customFormat="1" ht="13.9" customHeight="1">
      <c r="Z448" s="439"/>
      <c r="AH448" s="367"/>
      <c r="AJ448" s="367"/>
      <c r="AK448" s="367"/>
    </row>
    <row r="449" spans="26:37" s="368" customFormat="1" ht="13.9" customHeight="1">
      <c r="Z449" s="439"/>
      <c r="AH449" s="367"/>
      <c r="AJ449" s="367"/>
      <c r="AK449" s="367"/>
    </row>
    <row r="450" spans="26:37" s="368" customFormat="1" ht="13.9" customHeight="1">
      <c r="Z450" s="439"/>
      <c r="AH450" s="367"/>
      <c r="AJ450" s="367"/>
      <c r="AK450" s="367"/>
    </row>
    <row r="451" spans="26:37" s="368" customFormat="1" ht="13.9" customHeight="1">
      <c r="Z451" s="439"/>
      <c r="AH451" s="367"/>
      <c r="AJ451" s="367"/>
      <c r="AK451" s="367"/>
    </row>
    <row r="452" spans="26:37" s="368" customFormat="1" ht="13.9" customHeight="1">
      <c r="Z452" s="439"/>
      <c r="AH452" s="367"/>
      <c r="AJ452" s="367"/>
      <c r="AK452" s="367"/>
    </row>
    <row r="453" spans="26:37" s="368" customFormat="1" ht="13.9" customHeight="1">
      <c r="Z453" s="439"/>
      <c r="AH453" s="367"/>
      <c r="AJ453" s="367"/>
      <c r="AK453" s="367"/>
    </row>
    <row r="454" spans="26:37" s="368" customFormat="1" ht="13.9" customHeight="1">
      <c r="Z454" s="439"/>
      <c r="AH454" s="367"/>
      <c r="AJ454" s="367"/>
      <c r="AK454" s="367"/>
    </row>
    <row r="455" spans="26:37" s="368" customFormat="1" ht="13.9" customHeight="1">
      <c r="Z455" s="439"/>
      <c r="AH455" s="367"/>
      <c r="AJ455" s="367"/>
      <c r="AK455" s="367"/>
    </row>
    <row r="456" spans="26:37" s="368" customFormat="1" ht="13.9" customHeight="1">
      <c r="Z456" s="439"/>
      <c r="AH456" s="367"/>
      <c r="AJ456" s="367"/>
      <c r="AK456" s="367"/>
    </row>
    <row r="457" spans="26:37" s="368" customFormat="1" ht="13.9" customHeight="1">
      <c r="Z457" s="439"/>
      <c r="AH457" s="367"/>
      <c r="AJ457" s="367"/>
      <c r="AK457" s="367"/>
    </row>
    <row r="458" spans="26:37" s="368" customFormat="1" ht="13.9" customHeight="1">
      <c r="Z458" s="439"/>
      <c r="AH458" s="367"/>
      <c r="AJ458" s="367"/>
      <c r="AK458" s="367"/>
    </row>
    <row r="459" spans="26:37" s="368" customFormat="1" ht="13.9" customHeight="1">
      <c r="Z459" s="439"/>
      <c r="AH459" s="367"/>
      <c r="AJ459" s="367"/>
      <c r="AK459" s="367"/>
    </row>
    <row r="460" spans="26:37" s="368" customFormat="1" ht="13.9" customHeight="1">
      <c r="Z460" s="439"/>
      <c r="AH460" s="367"/>
      <c r="AJ460" s="367"/>
      <c r="AK460" s="367"/>
    </row>
    <row r="461" spans="26:37" s="368" customFormat="1" ht="13.9" customHeight="1">
      <c r="Z461" s="439"/>
      <c r="AH461" s="367"/>
      <c r="AJ461" s="367"/>
      <c r="AK461" s="367"/>
    </row>
    <row r="462" spans="26:37" s="368" customFormat="1" ht="13.9" customHeight="1">
      <c r="Z462" s="439"/>
      <c r="AH462" s="367"/>
      <c r="AJ462" s="367"/>
      <c r="AK462" s="367"/>
    </row>
    <row r="463" spans="26:37" s="368" customFormat="1" ht="13.9" customHeight="1">
      <c r="Z463" s="439"/>
      <c r="AH463" s="367"/>
      <c r="AJ463" s="367"/>
      <c r="AK463" s="367"/>
    </row>
    <row r="464" spans="26:37" s="368" customFormat="1" ht="13.9" customHeight="1">
      <c r="Z464" s="439"/>
      <c r="AH464" s="367"/>
      <c r="AJ464" s="367"/>
      <c r="AK464" s="367"/>
    </row>
    <row r="465" spans="26:37" s="368" customFormat="1" ht="13.9" customHeight="1">
      <c r="Z465" s="439"/>
      <c r="AH465" s="367"/>
      <c r="AJ465" s="367"/>
      <c r="AK465" s="367"/>
    </row>
    <row r="466" spans="26:37" s="368" customFormat="1" ht="13.9" customHeight="1">
      <c r="Z466" s="439"/>
      <c r="AH466" s="367"/>
      <c r="AJ466" s="367"/>
      <c r="AK466" s="367"/>
    </row>
    <row r="467" spans="26:37" s="368" customFormat="1" ht="13.9" customHeight="1">
      <c r="Z467" s="439"/>
      <c r="AH467" s="367"/>
      <c r="AJ467" s="367"/>
      <c r="AK467" s="367"/>
    </row>
    <row r="468" spans="26:37" s="368" customFormat="1" ht="13.9" customHeight="1">
      <c r="Z468" s="439"/>
      <c r="AH468" s="367"/>
      <c r="AJ468" s="367"/>
      <c r="AK468" s="367"/>
    </row>
    <row r="469" spans="26:37" s="368" customFormat="1" ht="13.9" customHeight="1">
      <c r="Z469" s="439"/>
      <c r="AH469" s="367"/>
      <c r="AJ469" s="367"/>
      <c r="AK469" s="367"/>
    </row>
    <row r="470" spans="26:37" s="368" customFormat="1" ht="13.9" customHeight="1">
      <c r="Z470" s="439"/>
      <c r="AH470" s="367"/>
      <c r="AJ470" s="367"/>
      <c r="AK470" s="367"/>
    </row>
    <row r="471" spans="26:37" s="368" customFormat="1" ht="13.9" customHeight="1">
      <c r="Z471" s="439"/>
      <c r="AH471" s="367"/>
      <c r="AJ471" s="367"/>
      <c r="AK471" s="367"/>
    </row>
    <row r="472" spans="26:37" s="368" customFormat="1" ht="13.9" customHeight="1">
      <c r="Z472" s="439"/>
      <c r="AH472" s="367"/>
      <c r="AJ472" s="367"/>
      <c r="AK472" s="367"/>
    </row>
    <row r="473" spans="26:37" s="368" customFormat="1" ht="13.9" customHeight="1">
      <c r="Z473" s="439"/>
      <c r="AH473" s="367"/>
      <c r="AJ473" s="367"/>
      <c r="AK473" s="367"/>
    </row>
    <row r="474" spans="26:37" s="368" customFormat="1" ht="13.9" customHeight="1">
      <c r="Z474" s="439"/>
      <c r="AH474" s="367"/>
      <c r="AJ474" s="367"/>
      <c r="AK474" s="367"/>
    </row>
    <row r="475" spans="26:37" s="368" customFormat="1" ht="13.9" customHeight="1">
      <c r="Z475" s="439"/>
      <c r="AH475" s="367"/>
      <c r="AJ475" s="367"/>
      <c r="AK475" s="367"/>
    </row>
    <row r="476" spans="26:37" s="368" customFormat="1" ht="13.9" customHeight="1">
      <c r="Z476" s="439"/>
      <c r="AH476" s="367"/>
      <c r="AJ476" s="367"/>
      <c r="AK476" s="367"/>
    </row>
    <row r="477" spans="26:37" s="368" customFormat="1" ht="13.9" customHeight="1">
      <c r="Z477" s="439"/>
      <c r="AH477" s="367"/>
      <c r="AJ477" s="367"/>
      <c r="AK477" s="367"/>
    </row>
    <row r="478" spans="26:37" s="368" customFormat="1" ht="13.9" customHeight="1">
      <c r="Z478" s="439"/>
      <c r="AH478" s="367"/>
      <c r="AJ478" s="367"/>
      <c r="AK478" s="367"/>
    </row>
    <row r="479" spans="26:37" s="368" customFormat="1" ht="13.9" customHeight="1">
      <c r="Z479" s="439"/>
      <c r="AH479" s="367"/>
      <c r="AJ479" s="367"/>
      <c r="AK479" s="367"/>
    </row>
    <row r="480" spans="26:37" s="368" customFormat="1" ht="13.9" customHeight="1">
      <c r="Z480" s="439"/>
      <c r="AH480" s="367"/>
      <c r="AJ480" s="367"/>
      <c r="AK480" s="367"/>
    </row>
    <row r="481" spans="26:37" s="368" customFormat="1" ht="13.9" customHeight="1">
      <c r="Z481" s="439"/>
      <c r="AH481" s="367"/>
      <c r="AJ481" s="367"/>
      <c r="AK481" s="367"/>
    </row>
    <row r="482" spans="26:37" s="368" customFormat="1" ht="13.9" customHeight="1">
      <c r="Z482" s="439"/>
      <c r="AH482" s="367"/>
      <c r="AJ482" s="367"/>
      <c r="AK482" s="367"/>
    </row>
    <row r="483" spans="26:37" s="368" customFormat="1" ht="13.9" customHeight="1">
      <c r="Z483" s="439"/>
      <c r="AH483" s="367"/>
      <c r="AJ483" s="367"/>
      <c r="AK483" s="367"/>
    </row>
    <row r="484" spans="26:37" s="368" customFormat="1" ht="13.9" customHeight="1">
      <c r="Z484" s="439"/>
      <c r="AH484" s="367"/>
      <c r="AJ484" s="367"/>
      <c r="AK484" s="367"/>
    </row>
    <row r="485" spans="26:37" s="368" customFormat="1" ht="13.9" customHeight="1">
      <c r="Z485" s="439"/>
      <c r="AH485" s="367"/>
      <c r="AJ485" s="367"/>
      <c r="AK485" s="367"/>
    </row>
    <row r="486" spans="26:37" s="368" customFormat="1" ht="13.9" customHeight="1">
      <c r="Z486" s="439"/>
      <c r="AH486" s="367"/>
      <c r="AJ486" s="367"/>
      <c r="AK486" s="367"/>
    </row>
    <row r="487" spans="26:37" s="368" customFormat="1" ht="13.9" customHeight="1">
      <c r="Z487" s="439"/>
      <c r="AH487" s="367"/>
      <c r="AJ487" s="367"/>
      <c r="AK487" s="367"/>
    </row>
    <row r="488" spans="26:37" s="368" customFormat="1" ht="13.9" customHeight="1">
      <c r="Z488" s="439"/>
      <c r="AH488" s="367"/>
      <c r="AJ488" s="367"/>
      <c r="AK488" s="367"/>
    </row>
    <row r="489" spans="26:37" s="368" customFormat="1" ht="13.9" customHeight="1">
      <c r="Z489" s="439"/>
      <c r="AH489" s="367"/>
      <c r="AJ489" s="367"/>
      <c r="AK489" s="367"/>
    </row>
    <row r="490" spans="26:37" s="368" customFormat="1" ht="13.9" customHeight="1">
      <c r="Z490" s="439"/>
      <c r="AH490" s="367"/>
      <c r="AJ490" s="367"/>
      <c r="AK490" s="367"/>
    </row>
    <row r="491" spans="26:37" s="368" customFormat="1" ht="13.9" customHeight="1">
      <c r="Z491" s="439"/>
      <c r="AH491" s="367"/>
      <c r="AJ491" s="367"/>
      <c r="AK491" s="367"/>
    </row>
    <row r="492" spans="26:37" s="368" customFormat="1" ht="13.9" customHeight="1">
      <c r="Z492" s="439"/>
      <c r="AH492" s="367"/>
      <c r="AJ492" s="367"/>
      <c r="AK492" s="367"/>
    </row>
    <row r="493" spans="26:37" s="368" customFormat="1" ht="13.9" customHeight="1">
      <c r="Z493" s="439"/>
      <c r="AH493" s="367"/>
      <c r="AJ493" s="367"/>
      <c r="AK493" s="367"/>
    </row>
    <row r="494" spans="26:37" s="368" customFormat="1" ht="13.9" customHeight="1">
      <c r="Z494" s="439"/>
      <c r="AH494" s="367"/>
      <c r="AJ494" s="367"/>
      <c r="AK494" s="367"/>
    </row>
    <row r="495" spans="26:37" s="368" customFormat="1" ht="13.9" customHeight="1">
      <c r="Z495" s="439"/>
      <c r="AH495" s="367"/>
      <c r="AJ495" s="367"/>
      <c r="AK495" s="367"/>
    </row>
    <row r="496" spans="26:37" s="368" customFormat="1" ht="13.9" customHeight="1">
      <c r="Z496" s="439"/>
      <c r="AH496" s="367"/>
      <c r="AJ496" s="367"/>
      <c r="AK496" s="367"/>
    </row>
    <row r="497" spans="26:37" s="368" customFormat="1" ht="13.9" customHeight="1">
      <c r="Z497" s="439"/>
      <c r="AH497" s="367"/>
      <c r="AJ497" s="367"/>
      <c r="AK497" s="367"/>
    </row>
    <row r="498" spans="26:37" s="368" customFormat="1" ht="13.9" customHeight="1">
      <c r="Z498" s="439"/>
      <c r="AH498" s="367"/>
      <c r="AJ498" s="367"/>
      <c r="AK498" s="367"/>
    </row>
    <row r="499" spans="26:37" s="368" customFormat="1" ht="13.9" customHeight="1">
      <c r="Z499" s="439"/>
      <c r="AH499" s="367"/>
      <c r="AJ499" s="367"/>
      <c r="AK499" s="367"/>
    </row>
    <row r="500" spans="26:37" s="368" customFormat="1" ht="13.9" customHeight="1">
      <c r="Z500" s="439"/>
      <c r="AH500" s="367"/>
      <c r="AJ500" s="367"/>
      <c r="AK500" s="367"/>
    </row>
    <row r="501" spans="26:37" s="368" customFormat="1" ht="13.9" customHeight="1">
      <c r="Z501" s="439"/>
      <c r="AH501" s="367"/>
      <c r="AJ501" s="367"/>
      <c r="AK501" s="367"/>
    </row>
    <row r="502" spans="26:37" s="368" customFormat="1" ht="13.9" customHeight="1">
      <c r="Z502" s="439"/>
      <c r="AH502" s="367"/>
      <c r="AJ502" s="367"/>
      <c r="AK502" s="367"/>
    </row>
    <row r="503" spans="26:37" s="368" customFormat="1" ht="13.9" customHeight="1">
      <c r="Z503" s="439"/>
      <c r="AH503" s="367"/>
      <c r="AJ503" s="367"/>
      <c r="AK503" s="367"/>
    </row>
    <row r="504" spans="26:37" s="368" customFormat="1" ht="13.9" customHeight="1">
      <c r="Z504" s="439"/>
      <c r="AH504" s="367"/>
      <c r="AJ504" s="367"/>
      <c r="AK504" s="367"/>
    </row>
    <row r="505" spans="26:37" s="368" customFormat="1" ht="13.9" customHeight="1">
      <c r="Z505" s="439"/>
      <c r="AH505" s="367"/>
      <c r="AJ505" s="367"/>
      <c r="AK505" s="367"/>
    </row>
    <row r="506" spans="26:37" s="368" customFormat="1" ht="13.9" customHeight="1">
      <c r="Z506" s="439"/>
      <c r="AH506" s="367"/>
      <c r="AJ506" s="367"/>
      <c r="AK506" s="367"/>
    </row>
    <row r="507" spans="26:37" s="368" customFormat="1" ht="13.9" customHeight="1">
      <c r="Z507" s="439"/>
      <c r="AH507" s="367"/>
      <c r="AJ507" s="367"/>
      <c r="AK507" s="367"/>
    </row>
    <row r="508" spans="26:37" s="368" customFormat="1" ht="13.9" customHeight="1">
      <c r="Z508" s="439"/>
      <c r="AH508" s="367"/>
      <c r="AJ508" s="367"/>
      <c r="AK508" s="367"/>
    </row>
    <row r="509" spans="26:37" s="368" customFormat="1" ht="13.9" customHeight="1">
      <c r="Z509" s="439"/>
      <c r="AH509" s="367"/>
      <c r="AJ509" s="367"/>
      <c r="AK509" s="367"/>
    </row>
    <row r="510" spans="26:37" s="368" customFormat="1" ht="13.9" customHeight="1">
      <c r="Z510" s="439"/>
      <c r="AH510" s="367"/>
      <c r="AJ510" s="367"/>
      <c r="AK510" s="367"/>
    </row>
    <row r="511" spans="26:37" s="368" customFormat="1" ht="13.9" customHeight="1">
      <c r="Z511" s="439"/>
      <c r="AH511" s="367"/>
      <c r="AJ511" s="367"/>
      <c r="AK511" s="367"/>
    </row>
    <row r="512" spans="26:37" s="368" customFormat="1" ht="13.9" customHeight="1">
      <c r="Z512" s="439"/>
      <c r="AH512" s="367"/>
      <c r="AJ512" s="367"/>
      <c r="AK512" s="367"/>
    </row>
    <row r="513" spans="26:37" s="368" customFormat="1" ht="13.9" customHeight="1">
      <c r="Z513" s="439"/>
      <c r="AH513" s="367"/>
      <c r="AJ513" s="367"/>
      <c r="AK513" s="367"/>
    </row>
    <row r="514" spans="26:37" s="368" customFormat="1" ht="13.9" customHeight="1">
      <c r="Z514" s="439"/>
      <c r="AH514" s="367"/>
      <c r="AJ514" s="367"/>
      <c r="AK514" s="367"/>
    </row>
    <row r="515" spans="26:37" s="368" customFormat="1" ht="13.9" customHeight="1">
      <c r="Z515" s="439"/>
      <c r="AH515" s="367"/>
      <c r="AJ515" s="367"/>
      <c r="AK515" s="367"/>
    </row>
    <row r="516" spans="26:37" s="368" customFormat="1" ht="13.9" customHeight="1">
      <c r="Z516" s="439"/>
      <c r="AH516" s="367"/>
      <c r="AJ516" s="367"/>
      <c r="AK516" s="367"/>
    </row>
    <row r="517" spans="26:37" s="368" customFormat="1" ht="13.9" customHeight="1">
      <c r="Z517" s="439"/>
      <c r="AH517" s="367"/>
      <c r="AJ517" s="367"/>
      <c r="AK517" s="367"/>
    </row>
    <row r="518" spans="26:37" s="368" customFormat="1" ht="13.9" customHeight="1">
      <c r="Z518" s="439"/>
      <c r="AH518" s="367"/>
      <c r="AJ518" s="367"/>
      <c r="AK518" s="367"/>
    </row>
    <row r="519" spans="26:37" s="368" customFormat="1" ht="13.9" customHeight="1">
      <c r="Z519" s="439"/>
      <c r="AH519" s="367"/>
      <c r="AJ519" s="367"/>
      <c r="AK519" s="367"/>
    </row>
    <row r="520" spans="26:37" s="368" customFormat="1" ht="13.9" customHeight="1">
      <c r="Z520" s="439"/>
      <c r="AH520" s="367"/>
      <c r="AJ520" s="367"/>
      <c r="AK520" s="367"/>
    </row>
    <row r="521" spans="26:37" s="368" customFormat="1" ht="13.9" customHeight="1">
      <c r="Z521" s="439"/>
      <c r="AH521" s="367"/>
      <c r="AJ521" s="367"/>
      <c r="AK521" s="367"/>
    </row>
    <row r="522" spans="26:37" s="368" customFormat="1" ht="13.9" customHeight="1">
      <c r="Z522" s="439"/>
      <c r="AH522" s="367"/>
      <c r="AJ522" s="367"/>
      <c r="AK522" s="367"/>
    </row>
    <row r="523" spans="26:37" s="368" customFormat="1" ht="13.9" customHeight="1">
      <c r="Z523" s="439"/>
      <c r="AH523" s="367"/>
      <c r="AJ523" s="367"/>
      <c r="AK523" s="367"/>
    </row>
    <row r="524" spans="26:37" s="368" customFormat="1" ht="13.9" customHeight="1">
      <c r="Z524" s="439"/>
      <c r="AH524" s="367"/>
      <c r="AJ524" s="367"/>
      <c r="AK524" s="367"/>
    </row>
    <row r="525" spans="26:37" s="368" customFormat="1" ht="13.9" customHeight="1">
      <c r="Z525" s="439"/>
      <c r="AH525" s="367"/>
      <c r="AJ525" s="367"/>
      <c r="AK525" s="367"/>
    </row>
    <row r="526" spans="26:37" s="368" customFormat="1" ht="13.9" customHeight="1">
      <c r="Z526" s="439"/>
      <c r="AH526" s="367"/>
      <c r="AJ526" s="367"/>
      <c r="AK526" s="367"/>
    </row>
    <row r="527" spans="26:37" s="368" customFormat="1" ht="13.9" customHeight="1">
      <c r="Z527" s="439"/>
      <c r="AH527" s="367"/>
      <c r="AJ527" s="367"/>
      <c r="AK527" s="367"/>
    </row>
    <row r="528" spans="26:37" s="368" customFormat="1" ht="13.9" customHeight="1">
      <c r="Z528" s="439"/>
      <c r="AH528" s="367"/>
      <c r="AJ528" s="367"/>
      <c r="AK528" s="367"/>
    </row>
    <row r="529" spans="26:37" s="368" customFormat="1" ht="13.9" customHeight="1">
      <c r="Z529" s="439"/>
      <c r="AH529" s="367"/>
      <c r="AJ529" s="367"/>
      <c r="AK529" s="367"/>
    </row>
    <row r="530" spans="26:37" s="368" customFormat="1" ht="13.9" customHeight="1">
      <c r="Z530" s="439"/>
      <c r="AH530" s="367"/>
      <c r="AJ530" s="367"/>
      <c r="AK530" s="367"/>
    </row>
    <row r="531" spans="26:37" s="368" customFormat="1" ht="13.9" customHeight="1">
      <c r="Z531" s="439"/>
      <c r="AH531" s="367"/>
      <c r="AJ531" s="367"/>
      <c r="AK531" s="367"/>
    </row>
    <row r="532" spans="26:37" s="368" customFormat="1" ht="13.9" customHeight="1">
      <c r="Z532" s="439"/>
      <c r="AH532" s="367"/>
      <c r="AJ532" s="367"/>
      <c r="AK532" s="367"/>
    </row>
    <row r="533" spans="26:37" s="368" customFormat="1" ht="13.9" customHeight="1">
      <c r="Z533" s="439"/>
      <c r="AH533" s="367"/>
      <c r="AJ533" s="367"/>
      <c r="AK533" s="367"/>
    </row>
    <row r="534" spans="26:37" s="368" customFormat="1" ht="13.9" customHeight="1">
      <c r="Z534" s="439"/>
      <c r="AH534" s="367"/>
      <c r="AJ534" s="367"/>
      <c r="AK534" s="367"/>
    </row>
    <row r="535" spans="26:37" s="368" customFormat="1" ht="13.9" customHeight="1">
      <c r="Z535" s="439"/>
      <c r="AH535" s="367"/>
      <c r="AJ535" s="367"/>
      <c r="AK535" s="367"/>
    </row>
    <row r="536" spans="26:37" s="368" customFormat="1" ht="13.9" customHeight="1">
      <c r="Z536" s="439"/>
      <c r="AH536" s="367"/>
      <c r="AJ536" s="367"/>
      <c r="AK536" s="367"/>
    </row>
    <row r="537" spans="26:37" s="368" customFormat="1" ht="13.9" customHeight="1">
      <c r="Z537" s="439"/>
      <c r="AH537" s="367"/>
      <c r="AJ537" s="367"/>
      <c r="AK537" s="367"/>
    </row>
    <row r="538" spans="26:37" s="368" customFormat="1" ht="13.9" customHeight="1">
      <c r="Z538" s="439"/>
      <c r="AH538" s="367"/>
      <c r="AJ538" s="367"/>
      <c r="AK538" s="367"/>
    </row>
    <row r="539" spans="26:37" s="368" customFormat="1" ht="13.9" customHeight="1">
      <c r="Z539" s="439"/>
      <c r="AH539" s="367"/>
      <c r="AJ539" s="367"/>
      <c r="AK539" s="367"/>
    </row>
    <row r="540" spans="26:37" s="368" customFormat="1" ht="13.9" customHeight="1">
      <c r="Z540" s="439"/>
      <c r="AH540" s="367"/>
      <c r="AJ540" s="367"/>
      <c r="AK540" s="367"/>
    </row>
    <row r="541" spans="26:37" s="368" customFormat="1" ht="13.9" customHeight="1">
      <c r="Z541" s="439"/>
      <c r="AH541" s="367"/>
      <c r="AJ541" s="367"/>
      <c r="AK541" s="367"/>
    </row>
    <row r="542" spans="26:37" s="368" customFormat="1" ht="13.9" customHeight="1">
      <c r="Z542" s="439"/>
      <c r="AH542" s="367"/>
      <c r="AJ542" s="367"/>
      <c r="AK542" s="367"/>
    </row>
    <row r="543" spans="26:37" s="368" customFormat="1" ht="13.9" customHeight="1">
      <c r="Z543" s="439"/>
      <c r="AH543" s="367"/>
      <c r="AJ543" s="367"/>
      <c r="AK543" s="367"/>
    </row>
    <row r="544" spans="26:37" s="368" customFormat="1" ht="13.9" customHeight="1">
      <c r="Z544" s="439"/>
      <c r="AH544" s="367"/>
      <c r="AJ544" s="367"/>
      <c r="AK544" s="367"/>
    </row>
    <row r="545" spans="26:37" s="368" customFormat="1" ht="13.9" customHeight="1">
      <c r="Z545" s="439"/>
      <c r="AH545" s="367"/>
      <c r="AJ545" s="367"/>
      <c r="AK545" s="367"/>
    </row>
    <row r="546" spans="26:37" s="368" customFormat="1" ht="13.9" customHeight="1">
      <c r="Z546" s="439"/>
      <c r="AH546" s="367"/>
      <c r="AJ546" s="367"/>
      <c r="AK546" s="367"/>
    </row>
    <row r="547" spans="26:37" s="368" customFormat="1" ht="13.9" customHeight="1">
      <c r="Z547" s="439"/>
      <c r="AH547" s="367"/>
      <c r="AJ547" s="367"/>
      <c r="AK547" s="367"/>
    </row>
    <row r="548" spans="26:37" s="368" customFormat="1" ht="13.9" customHeight="1">
      <c r="Z548" s="439"/>
      <c r="AH548" s="367"/>
      <c r="AJ548" s="367"/>
      <c r="AK548" s="367"/>
    </row>
    <row r="549" spans="26:37" s="368" customFormat="1" ht="13.9" customHeight="1">
      <c r="Z549" s="439"/>
      <c r="AH549" s="367"/>
      <c r="AJ549" s="367"/>
      <c r="AK549" s="367"/>
    </row>
    <row r="550" spans="26:37" s="368" customFormat="1" ht="13.9" customHeight="1">
      <c r="Z550" s="439"/>
      <c r="AH550" s="367"/>
      <c r="AJ550" s="367"/>
      <c r="AK550" s="367"/>
    </row>
    <row r="551" spans="26:37" s="368" customFormat="1" ht="13.9" customHeight="1">
      <c r="Z551" s="439"/>
      <c r="AH551" s="367"/>
      <c r="AJ551" s="367"/>
      <c r="AK551" s="367"/>
    </row>
    <row r="552" spans="26:37" s="368" customFormat="1" ht="13.9" customHeight="1">
      <c r="Z552" s="439"/>
      <c r="AH552" s="367"/>
      <c r="AJ552" s="367"/>
      <c r="AK552" s="367"/>
    </row>
    <row r="553" spans="26:37" s="368" customFormat="1" ht="13.9" customHeight="1">
      <c r="Z553" s="439"/>
      <c r="AH553" s="367"/>
      <c r="AJ553" s="367"/>
      <c r="AK553" s="367"/>
    </row>
    <row r="554" spans="26:37" s="368" customFormat="1" ht="13.9" customHeight="1">
      <c r="Z554" s="439"/>
      <c r="AH554" s="367"/>
      <c r="AJ554" s="367"/>
      <c r="AK554" s="367"/>
    </row>
    <row r="555" spans="26:37" s="368" customFormat="1" ht="13.9" customHeight="1">
      <c r="Z555" s="439"/>
      <c r="AH555" s="367"/>
      <c r="AJ555" s="367"/>
      <c r="AK555" s="367"/>
    </row>
    <row r="556" spans="26:37" s="368" customFormat="1" ht="13.9" customHeight="1">
      <c r="Z556" s="439"/>
      <c r="AH556" s="367"/>
      <c r="AJ556" s="367"/>
      <c r="AK556" s="367"/>
    </row>
    <row r="557" spans="26:37" s="368" customFormat="1" ht="13.9" customHeight="1">
      <c r="Z557" s="439"/>
      <c r="AH557" s="367"/>
      <c r="AJ557" s="367"/>
      <c r="AK557" s="367"/>
    </row>
    <row r="558" spans="26:37" s="368" customFormat="1" ht="13.9" customHeight="1">
      <c r="Z558" s="439"/>
      <c r="AH558" s="367"/>
      <c r="AJ558" s="367"/>
      <c r="AK558" s="367"/>
    </row>
    <row r="559" spans="26:37" s="368" customFormat="1" ht="13.9" customHeight="1">
      <c r="Z559" s="439"/>
      <c r="AH559" s="367"/>
      <c r="AJ559" s="367"/>
      <c r="AK559" s="367"/>
    </row>
    <row r="560" spans="26:37" s="368" customFormat="1" ht="13.9" customHeight="1">
      <c r="Z560" s="439"/>
      <c r="AH560" s="367"/>
      <c r="AJ560" s="367"/>
      <c r="AK560" s="367"/>
    </row>
    <row r="561" spans="26:37" s="368" customFormat="1" ht="13.9" customHeight="1">
      <c r="Z561" s="439"/>
      <c r="AH561" s="367"/>
      <c r="AJ561" s="367"/>
      <c r="AK561" s="367"/>
    </row>
    <row r="562" spans="26:37" s="368" customFormat="1" ht="13.9" customHeight="1">
      <c r="Z562" s="439"/>
      <c r="AH562" s="367"/>
      <c r="AJ562" s="367"/>
      <c r="AK562" s="367"/>
    </row>
    <row r="563" spans="26:37" s="368" customFormat="1" ht="13.9" customHeight="1">
      <c r="Z563" s="439"/>
      <c r="AH563" s="367"/>
      <c r="AJ563" s="367"/>
      <c r="AK563" s="367"/>
    </row>
    <row r="564" spans="26:37" s="368" customFormat="1" ht="13.9" customHeight="1">
      <c r="Z564" s="439"/>
      <c r="AH564" s="367"/>
      <c r="AJ564" s="367"/>
      <c r="AK564" s="367"/>
    </row>
    <row r="565" spans="26:37" s="368" customFormat="1" ht="13.9" customHeight="1">
      <c r="Z565" s="439"/>
      <c r="AH565" s="367"/>
      <c r="AJ565" s="367"/>
      <c r="AK565" s="367"/>
    </row>
    <row r="566" spans="26:37" s="368" customFormat="1" ht="13.9" customHeight="1">
      <c r="Z566" s="439"/>
      <c r="AH566" s="367"/>
      <c r="AJ566" s="367"/>
      <c r="AK566" s="367"/>
    </row>
    <row r="567" spans="26:37" s="368" customFormat="1" ht="13.9" customHeight="1">
      <c r="Z567" s="439"/>
      <c r="AH567" s="367"/>
      <c r="AJ567" s="367"/>
      <c r="AK567" s="367"/>
    </row>
    <row r="568" spans="26:37" s="368" customFormat="1" ht="13.9" customHeight="1">
      <c r="Z568" s="439"/>
      <c r="AH568" s="367"/>
      <c r="AJ568" s="367"/>
      <c r="AK568" s="367"/>
    </row>
    <row r="569" spans="26:37" s="368" customFormat="1" ht="13.9" customHeight="1">
      <c r="Z569" s="439"/>
      <c r="AH569" s="367"/>
      <c r="AJ569" s="367"/>
      <c r="AK569" s="367"/>
    </row>
    <row r="570" spans="26:37" s="368" customFormat="1" ht="13.9" customHeight="1">
      <c r="Z570" s="439"/>
      <c r="AH570" s="367"/>
      <c r="AJ570" s="367"/>
      <c r="AK570" s="367"/>
    </row>
    <row r="571" spans="26:37" s="368" customFormat="1" ht="13.9" customHeight="1">
      <c r="Z571" s="439"/>
      <c r="AH571" s="367"/>
      <c r="AJ571" s="367"/>
      <c r="AK571" s="367"/>
    </row>
    <row r="572" spans="26:37" s="368" customFormat="1" ht="13.9" customHeight="1">
      <c r="Z572" s="439"/>
      <c r="AH572" s="367"/>
      <c r="AJ572" s="367"/>
      <c r="AK572" s="367"/>
    </row>
    <row r="573" spans="26:37" s="368" customFormat="1" ht="13.9" customHeight="1">
      <c r="Z573" s="439"/>
      <c r="AH573" s="367"/>
      <c r="AJ573" s="367"/>
      <c r="AK573" s="367"/>
    </row>
    <row r="574" spans="26:37" s="368" customFormat="1" ht="13.9" customHeight="1">
      <c r="Z574" s="439"/>
      <c r="AH574" s="367"/>
      <c r="AJ574" s="367"/>
      <c r="AK574" s="367"/>
    </row>
    <row r="575" spans="26:37" s="368" customFormat="1" ht="13.9" customHeight="1">
      <c r="Z575" s="439"/>
      <c r="AH575" s="367"/>
      <c r="AJ575" s="367"/>
      <c r="AK575" s="367"/>
    </row>
    <row r="576" spans="26:37" s="368" customFormat="1" ht="13.9" customHeight="1">
      <c r="Z576" s="439"/>
      <c r="AH576" s="367"/>
      <c r="AJ576" s="367"/>
      <c r="AK576" s="367"/>
    </row>
    <row r="577" spans="26:37" s="368" customFormat="1" ht="13.9" customHeight="1">
      <c r="Z577" s="439"/>
      <c r="AH577" s="367"/>
      <c r="AJ577" s="367"/>
      <c r="AK577" s="367"/>
    </row>
    <row r="578" spans="26:37" s="368" customFormat="1" ht="13.9" customHeight="1">
      <c r="Z578" s="439"/>
      <c r="AH578" s="367"/>
      <c r="AJ578" s="367"/>
      <c r="AK578" s="367"/>
    </row>
    <row r="579" spans="26:37" s="368" customFormat="1" ht="13.9" customHeight="1">
      <c r="Z579" s="439"/>
      <c r="AH579" s="367"/>
      <c r="AJ579" s="367"/>
      <c r="AK579" s="367"/>
    </row>
    <row r="580" spans="26:37" s="368" customFormat="1" ht="13.9" customHeight="1">
      <c r="Z580" s="439"/>
      <c r="AH580" s="367"/>
      <c r="AJ580" s="367"/>
      <c r="AK580" s="367"/>
    </row>
    <row r="581" spans="26:37" s="368" customFormat="1" ht="13.9" customHeight="1">
      <c r="Z581" s="439"/>
      <c r="AH581" s="367"/>
      <c r="AJ581" s="367"/>
      <c r="AK581" s="367"/>
    </row>
    <row r="582" spans="26:37" s="368" customFormat="1" ht="13.9" customHeight="1">
      <c r="Z582" s="439"/>
      <c r="AH582" s="367"/>
      <c r="AJ582" s="367"/>
      <c r="AK582" s="367"/>
    </row>
    <row r="583" spans="26:37" s="368" customFormat="1" ht="13.9" customHeight="1">
      <c r="Z583" s="439"/>
      <c r="AH583" s="367"/>
      <c r="AJ583" s="367"/>
      <c r="AK583" s="367"/>
    </row>
    <row r="584" spans="26:37" s="368" customFormat="1" ht="13.9" customHeight="1">
      <c r="Z584" s="439"/>
      <c r="AH584" s="367"/>
      <c r="AJ584" s="367"/>
      <c r="AK584" s="367"/>
    </row>
    <row r="585" spans="26:37" s="368" customFormat="1" ht="13.9" customHeight="1">
      <c r="Z585" s="439"/>
      <c r="AH585" s="367"/>
      <c r="AJ585" s="367"/>
      <c r="AK585" s="367"/>
    </row>
    <row r="586" spans="26:37" s="368" customFormat="1" ht="13.9" customHeight="1">
      <c r="Z586" s="439"/>
      <c r="AH586" s="367"/>
      <c r="AJ586" s="367"/>
      <c r="AK586" s="367"/>
    </row>
    <row r="587" spans="26:37" s="368" customFormat="1" ht="13.9" customHeight="1">
      <c r="Z587" s="439"/>
      <c r="AH587" s="367"/>
      <c r="AJ587" s="367"/>
      <c r="AK587" s="367"/>
    </row>
    <row r="588" spans="26:37" s="368" customFormat="1" ht="13.9" customHeight="1">
      <c r="Z588" s="439"/>
      <c r="AH588" s="367"/>
      <c r="AJ588" s="367"/>
      <c r="AK588" s="367"/>
    </row>
    <row r="589" spans="26:37" s="368" customFormat="1" ht="13.9" customHeight="1">
      <c r="Z589" s="439"/>
      <c r="AH589" s="367"/>
      <c r="AJ589" s="367"/>
      <c r="AK589" s="367"/>
    </row>
    <row r="590" spans="26:37" s="368" customFormat="1" ht="13.9" customHeight="1">
      <c r="Z590" s="439"/>
      <c r="AH590" s="367"/>
      <c r="AJ590" s="367"/>
      <c r="AK590" s="367"/>
    </row>
    <row r="591" spans="26:37" s="368" customFormat="1" ht="13.9" customHeight="1">
      <c r="Z591" s="439"/>
      <c r="AH591" s="367"/>
      <c r="AJ591" s="367"/>
      <c r="AK591" s="367"/>
    </row>
    <row r="592" spans="26:37" s="368" customFormat="1" ht="13.9" customHeight="1">
      <c r="Z592" s="439"/>
      <c r="AH592" s="367"/>
      <c r="AJ592" s="367"/>
      <c r="AK592" s="367"/>
    </row>
    <row r="593" spans="26:37" s="368" customFormat="1" ht="13.9" customHeight="1">
      <c r="Z593" s="439"/>
      <c r="AH593" s="367"/>
      <c r="AJ593" s="367"/>
      <c r="AK593" s="367"/>
    </row>
    <row r="594" spans="26:37" s="368" customFormat="1" ht="13.9" customHeight="1">
      <c r="Z594" s="439"/>
      <c r="AH594" s="367"/>
      <c r="AJ594" s="367"/>
      <c r="AK594" s="367"/>
    </row>
    <row r="595" spans="26:37" s="368" customFormat="1" ht="13.9" customHeight="1">
      <c r="Z595" s="439"/>
      <c r="AH595" s="367"/>
      <c r="AJ595" s="367"/>
      <c r="AK595" s="367"/>
    </row>
    <row r="596" spans="26:37" s="368" customFormat="1" ht="13.9" customHeight="1">
      <c r="Z596" s="439"/>
      <c r="AH596" s="367"/>
      <c r="AJ596" s="367"/>
      <c r="AK596" s="367"/>
    </row>
    <row r="597" spans="26:37" s="368" customFormat="1" ht="13.9" customHeight="1">
      <c r="Z597" s="439"/>
      <c r="AH597" s="367"/>
      <c r="AJ597" s="367"/>
      <c r="AK597" s="367"/>
    </row>
    <row r="598" spans="26:37" s="368" customFormat="1" ht="13.9" customHeight="1">
      <c r="Z598" s="439"/>
      <c r="AH598" s="367"/>
      <c r="AJ598" s="367"/>
      <c r="AK598" s="367"/>
    </row>
    <row r="599" spans="26:37" s="368" customFormat="1" ht="13.9" customHeight="1">
      <c r="Z599" s="439"/>
      <c r="AH599" s="367"/>
      <c r="AJ599" s="367"/>
      <c r="AK599" s="367"/>
    </row>
    <row r="600" spans="26:37" s="368" customFormat="1" ht="13.9" customHeight="1">
      <c r="Z600" s="439"/>
      <c r="AH600" s="367"/>
      <c r="AJ600" s="367"/>
      <c r="AK600" s="367"/>
    </row>
    <row r="601" spans="26:37" s="368" customFormat="1" ht="13.9" customHeight="1">
      <c r="Z601" s="439"/>
      <c r="AH601" s="367"/>
      <c r="AJ601" s="367"/>
      <c r="AK601" s="367"/>
    </row>
    <row r="602" spans="26:37" s="368" customFormat="1" ht="13.9" customHeight="1">
      <c r="Z602" s="439"/>
      <c r="AH602" s="367"/>
      <c r="AJ602" s="367"/>
      <c r="AK602" s="367"/>
    </row>
    <row r="603" spans="26:37" s="368" customFormat="1" ht="13.9" customHeight="1">
      <c r="Z603" s="439"/>
      <c r="AH603" s="367"/>
      <c r="AJ603" s="367"/>
      <c r="AK603" s="367"/>
    </row>
    <row r="604" spans="26:37" s="368" customFormat="1" ht="13.9" customHeight="1">
      <c r="Z604" s="439"/>
      <c r="AH604" s="367"/>
      <c r="AJ604" s="367"/>
      <c r="AK604" s="367"/>
    </row>
    <row r="605" spans="26:37" s="368" customFormat="1" ht="13.9" customHeight="1">
      <c r="Z605" s="439"/>
      <c r="AH605" s="367"/>
      <c r="AJ605" s="367"/>
      <c r="AK605" s="367"/>
    </row>
    <row r="606" spans="26:37" s="368" customFormat="1" ht="13.9" customHeight="1">
      <c r="Z606" s="439"/>
      <c r="AH606" s="367"/>
      <c r="AJ606" s="367"/>
      <c r="AK606" s="367"/>
    </row>
    <row r="607" spans="26:37" s="368" customFormat="1" ht="13.9" customHeight="1">
      <c r="Z607" s="439"/>
      <c r="AH607" s="367"/>
      <c r="AJ607" s="367"/>
      <c r="AK607" s="367"/>
    </row>
    <row r="608" spans="26:37" s="368" customFormat="1" ht="13.9" customHeight="1">
      <c r="Z608" s="439"/>
      <c r="AH608" s="367"/>
      <c r="AJ608" s="367"/>
      <c r="AK608" s="367"/>
    </row>
    <row r="609" spans="26:37" s="368" customFormat="1" ht="13.9" customHeight="1">
      <c r="Z609" s="439"/>
      <c r="AH609" s="367"/>
      <c r="AJ609" s="367"/>
      <c r="AK609" s="367"/>
    </row>
    <row r="610" spans="26:37" s="368" customFormat="1" ht="13.9" customHeight="1">
      <c r="Z610" s="439"/>
      <c r="AH610" s="367"/>
      <c r="AJ610" s="367"/>
      <c r="AK610" s="367"/>
    </row>
    <row r="611" spans="26:37" s="368" customFormat="1" ht="13.9" customHeight="1">
      <c r="Z611" s="439"/>
      <c r="AH611" s="367"/>
      <c r="AJ611" s="367"/>
      <c r="AK611" s="367"/>
    </row>
    <row r="612" spans="26:37" s="368" customFormat="1" ht="13.9" customHeight="1">
      <c r="Z612" s="439"/>
      <c r="AH612" s="367"/>
      <c r="AJ612" s="367"/>
      <c r="AK612" s="367"/>
    </row>
    <row r="613" spans="26:37" s="368" customFormat="1" ht="13.9" customHeight="1">
      <c r="Z613" s="439"/>
      <c r="AH613" s="367"/>
      <c r="AJ613" s="367"/>
      <c r="AK613" s="367"/>
    </row>
    <row r="614" spans="26:37" s="368" customFormat="1" ht="13.9" customHeight="1">
      <c r="Z614" s="439"/>
      <c r="AH614" s="367"/>
      <c r="AJ614" s="367"/>
      <c r="AK614" s="367"/>
    </row>
    <row r="615" spans="26:37" s="368" customFormat="1" ht="13.9" customHeight="1">
      <c r="Z615" s="439"/>
      <c r="AH615" s="367"/>
      <c r="AJ615" s="367"/>
      <c r="AK615" s="367"/>
    </row>
    <row r="616" spans="26:37" s="368" customFormat="1" ht="13.9" customHeight="1">
      <c r="Z616" s="439"/>
      <c r="AH616" s="367"/>
      <c r="AJ616" s="367"/>
      <c r="AK616" s="367"/>
    </row>
    <row r="617" spans="26:37" s="368" customFormat="1" ht="13.9" customHeight="1">
      <c r="Z617" s="439"/>
      <c r="AH617" s="367"/>
      <c r="AJ617" s="367"/>
      <c r="AK617" s="367"/>
    </row>
    <row r="618" spans="26:37" s="368" customFormat="1" ht="13.9" customHeight="1">
      <c r="Z618" s="439"/>
      <c r="AH618" s="367"/>
      <c r="AJ618" s="367"/>
      <c r="AK618" s="367"/>
    </row>
    <row r="619" spans="26:37" s="368" customFormat="1" ht="13.9" customHeight="1">
      <c r="Z619" s="439"/>
      <c r="AH619" s="367"/>
      <c r="AJ619" s="367"/>
      <c r="AK619" s="367"/>
    </row>
    <row r="620" spans="26:37" s="368" customFormat="1" ht="13.9" customHeight="1">
      <c r="Z620" s="439"/>
      <c r="AH620" s="367"/>
      <c r="AJ620" s="367"/>
      <c r="AK620" s="367"/>
    </row>
    <row r="621" spans="26:37" s="368" customFormat="1" ht="13.9" customHeight="1">
      <c r="Z621" s="439"/>
      <c r="AH621" s="367"/>
      <c r="AJ621" s="367"/>
      <c r="AK621" s="367"/>
    </row>
    <row r="622" spans="26:37" s="368" customFormat="1" ht="13.9" customHeight="1">
      <c r="Z622" s="439"/>
      <c r="AH622" s="367"/>
      <c r="AJ622" s="367"/>
      <c r="AK622" s="367"/>
    </row>
    <row r="623" spans="26:37" s="368" customFormat="1" ht="13.9" customHeight="1">
      <c r="Z623" s="439"/>
      <c r="AH623" s="367"/>
      <c r="AJ623" s="367"/>
      <c r="AK623" s="367"/>
    </row>
    <row r="624" spans="26:37" s="368" customFormat="1" ht="13.9" customHeight="1">
      <c r="Z624" s="439"/>
      <c r="AH624" s="367"/>
      <c r="AJ624" s="367"/>
      <c r="AK624" s="367"/>
    </row>
    <row r="625" spans="26:37" s="368" customFormat="1" ht="13.9" customHeight="1">
      <c r="Z625" s="439"/>
      <c r="AH625" s="367"/>
      <c r="AJ625" s="367"/>
      <c r="AK625" s="367"/>
    </row>
    <row r="626" spans="26:37" s="368" customFormat="1" ht="13.9" customHeight="1">
      <c r="Z626" s="439"/>
      <c r="AH626" s="367"/>
      <c r="AJ626" s="367"/>
      <c r="AK626" s="367"/>
    </row>
    <row r="627" spans="26:37" s="368" customFormat="1" ht="13.9" customHeight="1">
      <c r="Z627" s="439"/>
      <c r="AH627" s="367"/>
      <c r="AJ627" s="367"/>
      <c r="AK627" s="367"/>
    </row>
    <row r="628" spans="26:37" s="368" customFormat="1" ht="13.9" customHeight="1">
      <c r="Z628" s="439"/>
      <c r="AH628" s="367"/>
      <c r="AJ628" s="367"/>
      <c r="AK628" s="367"/>
    </row>
    <row r="629" spans="26:37" s="368" customFormat="1" ht="13.9" customHeight="1">
      <c r="Z629" s="439"/>
      <c r="AH629" s="367"/>
      <c r="AJ629" s="367"/>
      <c r="AK629" s="367"/>
    </row>
    <row r="630" spans="26:37" s="368" customFormat="1" ht="13.9" customHeight="1">
      <c r="Z630" s="439"/>
      <c r="AH630" s="367"/>
      <c r="AJ630" s="367"/>
      <c r="AK630" s="367"/>
    </row>
    <row r="631" spans="26:37" s="368" customFormat="1" ht="13.9" customHeight="1">
      <c r="Z631" s="439"/>
      <c r="AH631" s="367"/>
      <c r="AJ631" s="367"/>
      <c r="AK631" s="367"/>
    </row>
    <row r="632" spans="26:37" s="368" customFormat="1" ht="13.9" customHeight="1">
      <c r="Z632" s="439"/>
      <c r="AH632" s="367"/>
      <c r="AJ632" s="367"/>
      <c r="AK632" s="367"/>
    </row>
    <row r="633" spans="26:37" s="368" customFormat="1" ht="13.9" customHeight="1">
      <c r="Z633" s="439"/>
      <c r="AH633" s="367"/>
      <c r="AJ633" s="367"/>
      <c r="AK633" s="367"/>
    </row>
    <row r="634" spans="26:37" s="368" customFormat="1" ht="13.9" customHeight="1">
      <c r="Z634" s="439"/>
      <c r="AH634" s="367"/>
      <c r="AJ634" s="367"/>
      <c r="AK634" s="367"/>
    </row>
    <row r="635" spans="26:37" s="368" customFormat="1" ht="13.9" customHeight="1">
      <c r="Z635" s="439"/>
      <c r="AH635" s="367"/>
      <c r="AJ635" s="367"/>
      <c r="AK635" s="367"/>
    </row>
    <row r="636" spans="26:37" s="368" customFormat="1" ht="13.9" customHeight="1">
      <c r="Z636" s="439"/>
      <c r="AH636" s="367"/>
      <c r="AJ636" s="367"/>
      <c r="AK636" s="367"/>
    </row>
    <row r="637" spans="26:37" s="368" customFormat="1" ht="13.9" customHeight="1">
      <c r="Z637" s="439"/>
      <c r="AH637" s="367"/>
      <c r="AJ637" s="367"/>
      <c r="AK637" s="367"/>
    </row>
    <row r="638" spans="26:37" s="368" customFormat="1" ht="13.9" customHeight="1">
      <c r="Z638" s="439"/>
      <c r="AH638" s="367"/>
      <c r="AJ638" s="367"/>
      <c r="AK638" s="367"/>
    </row>
    <row r="639" spans="26:37" s="368" customFormat="1" ht="13.9" customHeight="1">
      <c r="Z639" s="439"/>
      <c r="AH639" s="367"/>
      <c r="AJ639" s="367"/>
      <c r="AK639" s="367"/>
    </row>
    <row r="640" spans="26:37" s="368" customFormat="1" ht="13.9" customHeight="1">
      <c r="Z640" s="439"/>
      <c r="AH640" s="367"/>
      <c r="AJ640" s="367"/>
      <c r="AK640" s="367"/>
    </row>
    <row r="641" spans="26:37" s="368" customFormat="1" ht="13.9" customHeight="1">
      <c r="Z641" s="439"/>
      <c r="AH641" s="367"/>
      <c r="AJ641" s="367"/>
      <c r="AK641" s="367"/>
    </row>
    <row r="642" spans="26:37" s="368" customFormat="1" ht="13.9" customHeight="1">
      <c r="Z642" s="439"/>
      <c r="AH642" s="367"/>
      <c r="AJ642" s="367"/>
      <c r="AK642" s="367"/>
    </row>
    <row r="643" spans="26:37" s="368" customFormat="1" ht="13.9" customHeight="1">
      <c r="Z643" s="439"/>
      <c r="AH643" s="367"/>
      <c r="AJ643" s="367"/>
      <c r="AK643" s="367"/>
    </row>
    <row r="644" spans="26:37" s="368" customFormat="1" ht="13.9" customHeight="1">
      <c r="Z644" s="439"/>
      <c r="AH644" s="367"/>
      <c r="AJ644" s="367"/>
      <c r="AK644" s="367"/>
    </row>
    <row r="645" spans="26:37" s="368" customFormat="1" ht="13.9" customHeight="1">
      <c r="Z645" s="439"/>
      <c r="AH645" s="367"/>
      <c r="AJ645" s="367"/>
      <c r="AK645" s="367"/>
    </row>
    <row r="646" spans="26:37" s="368" customFormat="1" ht="13.9" customHeight="1">
      <c r="Z646" s="439"/>
      <c r="AH646" s="367"/>
      <c r="AJ646" s="367"/>
      <c r="AK646" s="367"/>
    </row>
    <row r="647" spans="26:37" s="368" customFormat="1" ht="13.9" customHeight="1">
      <c r="Z647" s="439"/>
      <c r="AH647" s="367"/>
      <c r="AJ647" s="367"/>
      <c r="AK647" s="367"/>
    </row>
    <row r="648" spans="26:37" s="368" customFormat="1" ht="13.9" customHeight="1">
      <c r="Z648" s="439"/>
      <c r="AH648" s="367"/>
      <c r="AJ648" s="367"/>
      <c r="AK648" s="367"/>
    </row>
    <row r="649" spans="26:37" s="368" customFormat="1" ht="13.9" customHeight="1">
      <c r="Z649" s="439"/>
      <c r="AH649" s="367"/>
      <c r="AJ649" s="367"/>
      <c r="AK649" s="367"/>
    </row>
    <row r="650" spans="26:37" s="368" customFormat="1" ht="13.9" customHeight="1">
      <c r="Z650" s="439"/>
      <c r="AH650" s="367"/>
      <c r="AJ650" s="367"/>
      <c r="AK650" s="367"/>
    </row>
    <row r="651" spans="26:37" s="368" customFormat="1" ht="13.9" customHeight="1">
      <c r="Z651" s="439"/>
      <c r="AH651" s="367"/>
      <c r="AJ651" s="367"/>
      <c r="AK651" s="367"/>
    </row>
    <row r="652" spans="26:37" s="368" customFormat="1" ht="13.9" customHeight="1">
      <c r="Z652" s="439"/>
      <c r="AH652" s="367"/>
      <c r="AJ652" s="367"/>
      <c r="AK652" s="367"/>
    </row>
    <row r="653" spans="26:37" s="368" customFormat="1" ht="13.9" customHeight="1">
      <c r="Z653" s="439"/>
      <c r="AH653" s="367"/>
      <c r="AJ653" s="367"/>
      <c r="AK653" s="367"/>
    </row>
    <row r="654" spans="26:37" s="368" customFormat="1" ht="13.9" customHeight="1">
      <c r="Z654" s="439"/>
      <c r="AH654" s="367"/>
      <c r="AJ654" s="367"/>
      <c r="AK654" s="367"/>
    </row>
    <row r="655" spans="26:37" s="368" customFormat="1" ht="13.9" customHeight="1">
      <c r="Z655" s="439"/>
      <c r="AH655" s="367"/>
      <c r="AJ655" s="367"/>
      <c r="AK655" s="367"/>
    </row>
    <row r="656" spans="26:37" s="368" customFormat="1" ht="13.9" customHeight="1">
      <c r="Z656" s="439"/>
      <c r="AH656" s="367"/>
      <c r="AJ656" s="367"/>
      <c r="AK656" s="367"/>
    </row>
    <row r="657" spans="26:37" s="368" customFormat="1" ht="13.9" customHeight="1">
      <c r="Z657" s="439"/>
      <c r="AH657" s="367"/>
      <c r="AJ657" s="367"/>
      <c r="AK657" s="367"/>
    </row>
    <row r="658" spans="26:37" s="368" customFormat="1" ht="13.9" customHeight="1">
      <c r="Z658" s="439"/>
      <c r="AH658" s="367"/>
      <c r="AJ658" s="367"/>
      <c r="AK658" s="367"/>
    </row>
    <row r="659" spans="26:37" s="368" customFormat="1" ht="13.9" customHeight="1">
      <c r="Z659" s="439"/>
      <c r="AH659" s="367"/>
      <c r="AJ659" s="367"/>
      <c r="AK659" s="367"/>
    </row>
    <row r="660" spans="26:37" s="368" customFormat="1" ht="13.9" customHeight="1">
      <c r="Z660" s="439"/>
      <c r="AH660" s="367"/>
      <c r="AJ660" s="367"/>
      <c r="AK660" s="367"/>
    </row>
    <row r="661" spans="26:37" s="368" customFormat="1" ht="13.9" customHeight="1">
      <c r="Z661" s="439"/>
      <c r="AH661" s="367"/>
      <c r="AJ661" s="367"/>
      <c r="AK661" s="367"/>
    </row>
    <row r="662" spans="26:37" s="368" customFormat="1" ht="13.9" customHeight="1">
      <c r="Z662" s="439"/>
      <c r="AH662" s="367"/>
      <c r="AJ662" s="367"/>
      <c r="AK662" s="367"/>
    </row>
    <row r="663" spans="26:37" s="368" customFormat="1" ht="13.9" customHeight="1">
      <c r="Z663" s="439"/>
      <c r="AH663" s="367"/>
      <c r="AJ663" s="367"/>
      <c r="AK663" s="367"/>
    </row>
    <row r="664" spans="26:37" s="368" customFormat="1" ht="13.9" customHeight="1">
      <c r="Z664" s="439"/>
      <c r="AH664" s="367"/>
      <c r="AJ664" s="367"/>
      <c r="AK664" s="367"/>
    </row>
    <row r="665" spans="26:37" s="368" customFormat="1" ht="13.9" customHeight="1">
      <c r="Z665" s="439"/>
      <c r="AH665" s="367"/>
      <c r="AJ665" s="367"/>
      <c r="AK665" s="367"/>
    </row>
    <row r="666" spans="26:37" s="368" customFormat="1" ht="13.9" customHeight="1">
      <c r="Z666" s="439"/>
      <c r="AH666" s="367"/>
      <c r="AJ666" s="367"/>
      <c r="AK666" s="367"/>
    </row>
    <row r="667" spans="26:37" s="368" customFormat="1" ht="13.9" customHeight="1">
      <c r="Z667" s="439"/>
      <c r="AH667" s="367"/>
      <c r="AJ667" s="367"/>
      <c r="AK667" s="367"/>
    </row>
    <row r="668" spans="26:37" s="368" customFormat="1" ht="13.9" customHeight="1">
      <c r="Z668" s="439"/>
      <c r="AH668" s="367"/>
      <c r="AJ668" s="367"/>
      <c r="AK668" s="367"/>
    </row>
    <row r="669" spans="26:37" s="368" customFormat="1" ht="13.9" customHeight="1">
      <c r="Z669" s="439"/>
      <c r="AH669" s="367"/>
      <c r="AJ669" s="367"/>
      <c r="AK669" s="367"/>
    </row>
    <row r="670" spans="26:37" s="368" customFormat="1" ht="13.9" customHeight="1">
      <c r="Z670" s="439"/>
      <c r="AH670" s="367"/>
      <c r="AJ670" s="367"/>
      <c r="AK670" s="367"/>
    </row>
    <row r="671" spans="26:37" s="368" customFormat="1" ht="13.9" customHeight="1">
      <c r="Z671" s="439"/>
      <c r="AH671" s="367"/>
      <c r="AJ671" s="367"/>
      <c r="AK671" s="367"/>
    </row>
    <row r="672" spans="26:37" s="368" customFormat="1" ht="13.9" customHeight="1">
      <c r="Z672" s="439"/>
      <c r="AH672" s="367"/>
      <c r="AJ672" s="367"/>
      <c r="AK672" s="367"/>
    </row>
    <row r="673" spans="26:37" s="368" customFormat="1" ht="13.9" customHeight="1">
      <c r="Z673" s="439"/>
      <c r="AH673" s="367"/>
      <c r="AJ673" s="367"/>
      <c r="AK673" s="367"/>
    </row>
    <row r="674" spans="26:37" s="368" customFormat="1" ht="13.9" customHeight="1">
      <c r="Z674" s="439"/>
      <c r="AH674" s="367"/>
      <c r="AJ674" s="367"/>
      <c r="AK674" s="367"/>
    </row>
    <row r="675" spans="26:37" s="368" customFormat="1" ht="13.9" customHeight="1">
      <c r="Z675" s="439"/>
      <c r="AH675" s="367"/>
      <c r="AJ675" s="367"/>
      <c r="AK675" s="367"/>
    </row>
    <row r="676" spans="26:37" s="368" customFormat="1" ht="13.9" customHeight="1">
      <c r="Z676" s="439"/>
      <c r="AH676" s="367"/>
      <c r="AJ676" s="367"/>
      <c r="AK676" s="367"/>
    </row>
    <row r="677" spans="26:37" s="368" customFormat="1" ht="13.9" customHeight="1">
      <c r="Z677" s="439"/>
      <c r="AH677" s="367"/>
      <c r="AJ677" s="367"/>
      <c r="AK677" s="367"/>
    </row>
    <row r="678" spans="26:37" s="368" customFormat="1" ht="13.9" customHeight="1">
      <c r="Z678" s="439"/>
      <c r="AH678" s="367"/>
      <c r="AJ678" s="367"/>
      <c r="AK678" s="367"/>
    </row>
    <row r="679" spans="26:37" s="368" customFormat="1" ht="13.9" customHeight="1">
      <c r="Z679" s="439"/>
      <c r="AH679" s="367"/>
      <c r="AJ679" s="367"/>
      <c r="AK679" s="367"/>
    </row>
    <row r="680" spans="26:37" s="368" customFormat="1" ht="13.9" customHeight="1">
      <c r="Z680" s="439"/>
      <c r="AH680" s="367"/>
      <c r="AJ680" s="367"/>
      <c r="AK680" s="367"/>
    </row>
    <row r="681" spans="26:37" s="368" customFormat="1" ht="13.9" customHeight="1">
      <c r="Z681" s="439"/>
      <c r="AH681" s="367"/>
      <c r="AJ681" s="367"/>
      <c r="AK681" s="367"/>
    </row>
    <row r="682" spans="26:37" s="368" customFormat="1" ht="13.9" customHeight="1">
      <c r="Z682" s="439"/>
      <c r="AH682" s="367"/>
      <c r="AJ682" s="367"/>
      <c r="AK682" s="367"/>
    </row>
    <row r="683" spans="26:37" s="368" customFormat="1" ht="13.9" customHeight="1">
      <c r="Z683" s="439"/>
      <c r="AH683" s="367"/>
      <c r="AJ683" s="367"/>
      <c r="AK683" s="367"/>
    </row>
    <row r="684" spans="26:37" s="368" customFormat="1" ht="13.9" customHeight="1">
      <c r="Z684" s="439"/>
      <c r="AH684" s="367"/>
      <c r="AJ684" s="367"/>
      <c r="AK684" s="367"/>
    </row>
    <row r="685" spans="26:37" s="368" customFormat="1" ht="13.9" customHeight="1">
      <c r="Z685" s="439"/>
      <c r="AH685" s="367"/>
      <c r="AJ685" s="367"/>
      <c r="AK685" s="367"/>
    </row>
    <row r="686" spans="26:37" s="368" customFormat="1" ht="13.9" customHeight="1">
      <c r="Z686" s="439"/>
      <c r="AH686" s="367"/>
      <c r="AJ686" s="367"/>
      <c r="AK686" s="367"/>
    </row>
    <row r="687" spans="26:37" s="368" customFormat="1" ht="13.9" customHeight="1">
      <c r="Z687" s="439"/>
      <c r="AH687" s="367"/>
      <c r="AJ687" s="367"/>
      <c r="AK687" s="367"/>
    </row>
    <row r="688" spans="26:37" s="368" customFormat="1" ht="13.9" customHeight="1">
      <c r="Z688" s="439"/>
      <c r="AH688" s="367"/>
      <c r="AJ688" s="367"/>
      <c r="AK688" s="367"/>
    </row>
    <row r="689" spans="26:37" s="368" customFormat="1" ht="13.9" customHeight="1">
      <c r="Z689" s="439"/>
      <c r="AH689" s="367"/>
      <c r="AJ689" s="367"/>
      <c r="AK689" s="367"/>
    </row>
    <row r="690" spans="26:37" s="368" customFormat="1" ht="13.9" customHeight="1">
      <c r="Z690" s="439"/>
      <c r="AH690" s="367"/>
      <c r="AJ690" s="367"/>
      <c r="AK690" s="367"/>
    </row>
    <row r="691" spans="26:37" s="368" customFormat="1" ht="13.9" customHeight="1">
      <c r="Z691" s="439"/>
      <c r="AH691" s="367"/>
      <c r="AJ691" s="367"/>
      <c r="AK691" s="367"/>
    </row>
    <row r="692" spans="26:37" s="368" customFormat="1" ht="13.9" customHeight="1">
      <c r="Z692" s="439"/>
      <c r="AH692" s="367"/>
      <c r="AJ692" s="367"/>
      <c r="AK692" s="367"/>
    </row>
    <row r="693" spans="26:37" s="368" customFormat="1" ht="13.9" customHeight="1">
      <c r="Z693" s="439"/>
      <c r="AH693" s="367"/>
      <c r="AJ693" s="367"/>
      <c r="AK693" s="367"/>
    </row>
    <row r="694" spans="26:37" s="368" customFormat="1" ht="13.9" customHeight="1">
      <c r="Z694" s="439"/>
      <c r="AH694" s="367"/>
      <c r="AJ694" s="367"/>
      <c r="AK694" s="367"/>
    </row>
    <row r="695" spans="26:37" s="368" customFormat="1" ht="13.9" customHeight="1">
      <c r="Z695" s="439"/>
      <c r="AH695" s="367"/>
      <c r="AJ695" s="367"/>
      <c r="AK695" s="367"/>
    </row>
    <row r="696" spans="26:37" s="368" customFormat="1" ht="13.9" customHeight="1">
      <c r="Z696" s="439"/>
      <c r="AH696" s="367"/>
      <c r="AJ696" s="367"/>
      <c r="AK696" s="367"/>
    </row>
    <row r="697" spans="26:37" s="368" customFormat="1" ht="13.9" customHeight="1">
      <c r="Z697" s="439"/>
      <c r="AH697" s="367"/>
      <c r="AJ697" s="367"/>
      <c r="AK697" s="367"/>
    </row>
    <row r="698" spans="26:37" s="368" customFormat="1" ht="13.9" customHeight="1">
      <c r="Z698" s="439"/>
      <c r="AH698" s="367"/>
      <c r="AJ698" s="367"/>
      <c r="AK698" s="367"/>
    </row>
    <row r="699" spans="26:37" s="368" customFormat="1" ht="13.9" customHeight="1">
      <c r="Z699" s="439"/>
      <c r="AH699" s="367"/>
      <c r="AJ699" s="367"/>
      <c r="AK699" s="367"/>
    </row>
    <row r="700" spans="26:37" s="368" customFormat="1" ht="13.9" customHeight="1">
      <c r="Z700" s="439"/>
      <c r="AH700" s="367"/>
      <c r="AJ700" s="367"/>
      <c r="AK700" s="367"/>
    </row>
    <row r="701" spans="26:37" s="368" customFormat="1" ht="13.9" customHeight="1">
      <c r="Z701" s="439"/>
      <c r="AH701" s="367"/>
      <c r="AJ701" s="367"/>
      <c r="AK701" s="367"/>
    </row>
    <row r="702" spans="26:37" s="368" customFormat="1" ht="13.9" customHeight="1">
      <c r="Z702" s="439"/>
      <c r="AH702" s="367"/>
      <c r="AJ702" s="367"/>
      <c r="AK702" s="367"/>
    </row>
    <row r="703" spans="26:37" s="368" customFormat="1" ht="13.9" customHeight="1">
      <c r="Z703" s="439"/>
      <c r="AH703" s="367"/>
      <c r="AJ703" s="367"/>
      <c r="AK703" s="367"/>
    </row>
    <row r="704" spans="26:37" s="368" customFormat="1" ht="13.9" customHeight="1">
      <c r="Z704" s="439"/>
      <c r="AH704" s="367"/>
      <c r="AJ704" s="367"/>
      <c r="AK704" s="367"/>
    </row>
    <row r="705" spans="26:37" s="368" customFormat="1" ht="13.9" customHeight="1">
      <c r="Z705" s="439"/>
      <c r="AH705" s="367"/>
      <c r="AJ705" s="367"/>
      <c r="AK705" s="367"/>
    </row>
    <row r="706" spans="26:37" s="368" customFormat="1" ht="13.9" customHeight="1">
      <c r="Z706" s="439"/>
      <c r="AH706" s="367"/>
      <c r="AJ706" s="367"/>
      <c r="AK706" s="367"/>
    </row>
    <row r="707" spans="26:37" s="368" customFormat="1" ht="13.9" customHeight="1">
      <c r="Z707" s="439"/>
      <c r="AH707" s="367"/>
      <c r="AJ707" s="367"/>
      <c r="AK707" s="367"/>
    </row>
    <row r="708" spans="26:37" s="368" customFormat="1" ht="13.9" customHeight="1">
      <c r="Z708" s="439"/>
      <c r="AH708" s="367"/>
      <c r="AJ708" s="367"/>
      <c r="AK708" s="367"/>
    </row>
    <row r="709" spans="26:37" s="368" customFormat="1" ht="13.9" customHeight="1">
      <c r="Z709" s="439"/>
      <c r="AH709" s="367"/>
      <c r="AJ709" s="367"/>
      <c r="AK709" s="367"/>
    </row>
    <row r="710" spans="26:37" s="368" customFormat="1" ht="13.9" customHeight="1">
      <c r="Z710" s="439"/>
      <c r="AH710" s="367"/>
      <c r="AJ710" s="367"/>
      <c r="AK710" s="367"/>
    </row>
    <row r="711" spans="26:37" s="368" customFormat="1" ht="13.9" customHeight="1">
      <c r="Z711" s="439"/>
      <c r="AH711" s="367"/>
      <c r="AJ711" s="367"/>
      <c r="AK711" s="367"/>
    </row>
    <row r="712" spans="26:37" s="368" customFormat="1" ht="13.9" customHeight="1">
      <c r="Z712" s="439"/>
      <c r="AH712" s="367"/>
      <c r="AJ712" s="367"/>
      <c r="AK712" s="367"/>
    </row>
    <row r="713" spans="26:37" s="368" customFormat="1" ht="13.9" customHeight="1">
      <c r="Z713" s="439"/>
      <c r="AH713" s="367"/>
      <c r="AJ713" s="367"/>
      <c r="AK713" s="367"/>
    </row>
    <row r="714" spans="26:37" s="368" customFormat="1" ht="13.9" customHeight="1">
      <c r="Z714" s="439"/>
      <c r="AH714" s="367"/>
      <c r="AJ714" s="367"/>
      <c r="AK714" s="367"/>
    </row>
    <row r="715" spans="26:37" s="368" customFormat="1" ht="13.9" customHeight="1">
      <c r="Z715" s="439"/>
      <c r="AH715" s="367"/>
      <c r="AJ715" s="367"/>
      <c r="AK715" s="367"/>
    </row>
    <row r="716" spans="26:37" s="368" customFormat="1" ht="13.9" customHeight="1">
      <c r="Z716" s="439"/>
      <c r="AH716" s="367"/>
      <c r="AJ716" s="367"/>
      <c r="AK716" s="367"/>
    </row>
    <row r="717" spans="26:37" s="368" customFormat="1" ht="13.9" customHeight="1">
      <c r="Z717" s="439"/>
      <c r="AH717" s="367"/>
      <c r="AJ717" s="367"/>
      <c r="AK717" s="367"/>
    </row>
    <row r="718" spans="26:37" s="368" customFormat="1" ht="13.9" customHeight="1">
      <c r="Z718" s="439"/>
      <c r="AH718" s="367"/>
      <c r="AJ718" s="367"/>
      <c r="AK718" s="367"/>
    </row>
    <row r="719" spans="26:37" s="368" customFormat="1" ht="13.9" customHeight="1">
      <c r="Z719" s="439"/>
      <c r="AH719" s="367"/>
      <c r="AJ719" s="367"/>
      <c r="AK719" s="367"/>
    </row>
    <row r="720" spans="26:37" s="368" customFormat="1" ht="13.9" customHeight="1">
      <c r="Z720" s="439"/>
      <c r="AH720" s="367"/>
      <c r="AJ720" s="367"/>
      <c r="AK720" s="367"/>
    </row>
    <row r="721" spans="26:37" s="368" customFormat="1" ht="13.9" customHeight="1">
      <c r="Z721" s="439"/>
      <c r="AH721" s="367"/>
      <c r="AJ721" s="367"/>
      <c r="AK721" s="367"/>
    </row>
    <row r="722" spans="26:37" s="368" customFormat="1" ht="13.9" customHeight="1">
      <c r="Z722" s="439"/>
      <c r="AH722" s="367"/>
      <c r="AJ722" s="367"/>
      <c r="AK722" s="367"/>
    </row>
    <row r="723" spans="26:37" s="368" customFormat="1" ht="13.9" customHeight="1">
      <c r="Z723" s="439"/>
      <c r="AH723" s="367"/>
      <c r="AJ723" s="367"/>
      <c r="AK723" s="367"/>
    </row>
    <row r="724" spans="26:37" s="368" customFormat="1" ht="13.9" customHeight="1">
      <c r="Z724" s="439"/>
      <c r="AH724" s="367"/>
      <c r="AJ724" s="367"/>
      <c r="AK724" s="367"/>
    </row>
    <row r="725" spans="26:37" s="368" customFormat="1" ht="13.9" customHeight="1">
      <c r="Z725" s="439"/>
      <c r="AH725" s="367"/>
      <c r="AJ725" s="367"/>
      <c r="AK725" s="367"/>
    </row>
    <row r="726" spans="26:37" s="368" customFormat="1" ht="13.9" customHeight="1">
      <c r="Z726" s="439"/>
      <c r="AH726" s="367"/>
      <c r="AJ726" s="367"/>
      <c r="AK726" s="367"/>
    </row>
    <row r="727" spans="26:37" s="368" customFormat="1" ht="13.9" customHeight="1">
      <c r="Z727" s="439"/>
      <c r="AH727" s="367"/>
      <c r="AJ727" s="367"/>
      <c r="AK727" s="367"/>
    </row>
    <row r="728" spans="26:37" s="368" customFormat="1" ht="13.9" customHeight="1">
      <c r="Z728" s="439"/>
      <c r="AH728" s="367"/>
      <c r="AJ728" s="367"/>
      <c r="AK728" s="367"/>
    </row>
    <row r="729" spans="26:37" s="368" customFormat="1" ht="13.9" customHeight="1">
      <c r="Z729" s="439"/>
      <c r="AH729" s="367"/>
      <c r="AJ729" s="367"/>
      <c r="AK729" s="367"/>
    </row>
    <row r="730" spans="26:37" s="368" customFormat="1" ht="13.9" customHeight="1">
      <c r="Z730" s="439"/>
      <c r="AH730" s="367"/>
      <c r="AJ730" s="367"/>
      <c r="AK730" s="367"/>
    </row>
    <row r="731" spans="26:37" s="368" customFormat="1" ht="13.9" customHeight="1">
      <c r="Z731" s="439"/>
      <c r="AH731" s="367"/>
      <c r="AJ731" s="367"/>
      <c r="AK731" s="367"/>
    </row>
    <row r="732" spans="26:37" s="368" customFormat="1" ht="13.9" customHeight="1">
      <c r="Z732" s="439"/>
      <c r="AH732" s="367"/>
      <c r="AJ732" s="367"/>
      <c r="AK732" s="367"/>
    </row>
    <row r="733" spans="26:37" s="368" customFormat="1" ht="13.9" customHeight="1">
      <c r="Z733" s="439"/>
      <c r="AH733" s="367"/>
      <c r="AJ733" s="367"/>
      <c r="AK733" s="367"/>
    </row>
    <row r="734" spans="26:37" s="368" customFormat="1" ht="13.9" customHeight="1">
      <c r="Z734" s="439"/>
      <c r="AH734" s="367"/>
      <c r="AJ734" s="367"/>
      <c r="AK734" s="367"/>
    </row>
    <row r="735" spans="26:37" s="368" customFormat="1" ht="13.9" customHeight="1">
      <c r="Z735" s="439"/>
      <c r="AH735" s="367"/>
      <c r="AJ735" s="367"/>
      <c r="AK735" s="367"/>
    </row>
    <row r="736" spans="26:37" s="368" customFormat="1" ht="13.9" customHeight="1">
      <c r="Z736" s="439"/>
      <c r="AH736" s="367"/>
      <c r="AJ736" s="367"/>
      <c r="AK736" s="367"/>
    </row>
    <row r="737" spans="26:37" s="368" customFormat="1" ht="13.9" customHeight="1">
      <c r="Z737" s="439"/>
      <c r="AH737" s="367"/>
      <c r="AJ737" s="367"/>
      <c r="AK737" s="367"/>
    </row>
    <row r="738" spans="26:37" s="368" customFormat="1" ht="13.9" customHeight="1">
      <c r="Z738" s="439"/>
      <c r="AH738" s="367"/>
      <c r="AJ738" s="367"/>
      <c r="AK738" s="367"/>
    </row>
    <row r="739" spans="26:37" s="368" customFormat="1" ht="13.9" customHeight="1">
      <c r="Z739" s="439"/>
      <c r="AH739" s="367"/>
      <c r="AJ739" s="367"/>
      <c r="AK739" s="367"/>
    </row>
    <row r="740" spans="26:37" s="368" customFormat="1" ht="13.9" customHeight="1">
      <c r="Z740" s="439"/>
      <c r="AH740" s="367"/>
      <c r="AJ740" s="367"/>
      <c r="AK740" s="367"/>
    </row>
    <row r="741" spans="26:37" s="368" customFormat="1" ht="13.9" customHeight="1">
      <c r="Z741" s="439"/>
      <c r="AH741" s="367"/>
      <c r="AJ741" s="367"/>
      <c r="AK741" s="367"/>
    </row>
    <row r="742" spans="26:37" s="368" customFormat="1" ht="13.9" customHeight="1">
      <c r="Z742" s="439"/>
      <c r="AH742" s="367"/>
      <c r="AJ742" s="367"/>
      <c r="AK742" s="367"/>
    </row>
    <row r="743" spans="26:37" s="368" customFormat="1" ht="13.9" customHeight="1">
      <c r="Z743" s="439"/>
      <c r="AH743" s="367"/>
      <c r="AJ743" s="367"/>
      <c r="AK743" s="367"/>
    </row>
    <row r="744" spans="26:37" s="368" customFormat="1" ht="13.9" customHeight="1">
      <c r="Z744" s="439"/>
      <c r="AH744" s="367"/>
      <c r="AJ744" s="367"/>
      <c r="AK744" s="367"/>
    </row>
    <row r="745" spans="26:37" s="368" customFormat="1" ht="13.9" customHeight="1">
      <c r="Z745" s="439"/>
      <c r="AH745" s="367"/>
      <c r="AJ745" s="367"/>
      <c r="AK745" s="367"/>
    </row>
    <row r="746" spans="26:37" s="368" customFormat="1" ht="13.9" customHeight="1">
      <c r="Z746" s="439"/>
      <c r="AH746" s="367"/>
      <c r="AJ746" s="367"/>
      <c r="AK746" s="367"/>
    </row>
    <row r="747" spans="26:37" s="368" customFormat="1" ht="13.9" customHeight="1">
      <c r="Z747" s="439"/>
      <c r="AH747" s="367"/>
      <c r="AJ747" s="367"/>
      <c r="AK747" s="367"/>
    </row>
    <row r="748" spans="26:37" s="368" customFormat="1" ht="13.9" customHeight="1">
      <c r="Z748" s="439"/>
      <c r="AH748" s="367"/>
      <c r="AJ748" s="367"/>
      <c r="AK748" s="367"/>
    </row>
    <row r="749" spans="26:37" s="368" customFormat="1" ht="13.9" customHeight="1">
      <c r="Z749" s="439"/>
      <c r="AH749" s="367"/>
      <c r="AJ749" s="367"/>
      <c r="AK749" s="367"/>
    </row>
    <row r="750" spans="26:37" s="368" customFormat="1" ht="13.9" customHeight="1">
      <c r="Z750" s="439"/>
      <c r="AH750" s="367"/>
      <c r="AJ750" s="367"/>
      <c r="AK750" s="367"/>
    </row>
    <row r="751" spans="26:37" s="368" customFormat="1" ht="13.9" customHeight="1">
      <c r="Z751" s="439"/>
      <c r="AH751" s="367"/>
      <c r="AJ751" s="367"/>
      <c r="AK751" s="367"/>
    </row>
    <row r="752" spans="26:37" s="368" customFormat="1" ht="13.9" customHeight="1">
      <c r="Z752" s="439"/>
      <c r="AH752" s="367"/>
      <c r="AJ752" s="367"/>
      <c r="AK752" s="367"/>
    </row>
    <row r="753" spans="26:37" s="368" customFormat="1" ht="13.9" customHeight="1">
      <c r="Z753" s="439"/>
      <c r="AH753" s="367"/>
      <c r="AJ753" s="367"/>
      <c r="AK753" s="367"/>
    </row>
    <row r="754" spans="26:37" s="368" customFormat="1" ht="13.9" customHeight="1">
      <c r="Z754" s="439"/>
      <c r="AH754" s="367"/>
      <c r="AJ754" s="367"/>
      <c r="AK754" s="367"/>
    </row>
    <row r="755" spans="26:37" s="368" customFormat="1" ht="13.9" customHeight="1">
      <c r="Z755" s="439"/>
      <c r="AH755" s="367"/>
      <c r="AJ755" s="367"/>
      <c r="AK755" s="367"/>
    </row>
    <row r="756" spans="26:37" s="368" customFormat="1" ht="13.9" customHeight="1">
      <c r="Z756" s="439"/>
      <c r="AH756" s="367"/>
      <c r="AJ756" s="367"/>
      <c r="AK756" s="367"/>
    </row>
    <row r="757" spans="26:37" s="368" customFormat="1" ht="13.9" customHeight="1">
      <c r="Z757" s="439"/>
      <c r="AH757" s="367"/>
      <c r="AJ757" s="367"/>
      <c r="AK757" s="367"/>
    </row>
    <row r="758" spans="26:37" s="368" customFormat="1" ht="13.9" customHeight="1">
      <c r="Z758" s="439"/>
      <c r="AH758" s="367"/>
      <c r="AJ758" s="367"/>
      <c r="AK758" s="367"/>
    </row>
    <row r="759" spans="26:37" s="368" customFormat="1" ht="13.9" customHeight="1">
      <c r="Z759" s="439"/>
      <c r="AH759" s="367"/>
      <c r="AJ759" s="367"/>
      <c r="AK759" s="367"/>
    </row>
    <row r="760" spans="26:37" s="368" customFormat="1" ht="13.9" customHeight="1">
      <c r="Z760" s="439"/>
      <c r="AH760" s="367"/>
      <c r="AJ760" s="367"/>
      <c r="AK760" s="367"/>
    </row>
    <row r="761" spans="26:37" s="368" customFormat="1" ht="13.9" customHeight="1">
      <c r="Z761" s="439"/>
      <c r="AH761" s="367"/>
      <c r="AJ761" s="367"/>
      <c r="AK761" s="367"/>
    </row>
    <row r="762" spans="26:37" s="368" customFormat="1" ht="13.9" customHeight="1">
      <c r="Z762" s="439"/>
      <c r="AH762" s="367"/>
      <c r="AJ762" s="367"/>
      <c r="AK762" s="367"/>
    </row>
    <row r="763" spans="26:37" s="368" customFormat="1" ht="13.9" customHeight="1">
      <c r="Z763" s="439"/>
      <c r="AH763" s="367"/>
      <c r="AJ763" s="367"/>
      <c r="AK763" s="367"/>
    </row>
    <row r="764" spans="26:37" s="368" customFormat="1" ht="13.9" customHeight="1">
      <c r="Z764" s="439"/>
      <c r="AH764" s="367"/>
      <c r="AJ764" s="367"/>
      <c r="AK764" s="367"/>
    </row>
    <row r="765" spans="26:37" s="368" customFormat="1" ht="13.9" customHeight="1">
      <c r="Z765" s="439"/>
      <c r="AH765" s="367"/>
      <c r="AJ765" s="367"/>
      <c r="AK765" s="367"/>
    </row>
    <row r="766" spans="26:37" s="368" customFormat="1" ht="13.9" customHeight="1">
      <c r="Z766" s="439"/>
      <c r="AH766" s="367"/>
      <c r="AJ766" s="367"/>
      <c r="AK766" s="367"/>
    </row>
    <row r="767" spans="26:37" s="368" customFormat="1" ht="13.9" customHeight="1">
      <c r="Z767" s="439"/>
      <c r="AH767" s="367"/>
      <c r="AJ767" s="367"/>
      <c r="AK767" s="367"/>
    </row>
    <row r="768" spans="26:37" s="368" customFormat="1" ht="13.9" customHeight="1">
      <c r="Z768" s="439"/>
      <c r="AH768" s="367"/>
      <c r="AJ768" s="367"/>
      <c r="AK768" s="367"/>
    </row>
    <row r="769" spans="26:37" s="368" customFormat="1" ht="13.9" customHeight="1">
      <c r="Z769" s="439"/>
      <c r="AH769" s="367"/>
      <c r="AJ769" s="367"/>
      <c r="AK769" s="367"/>
    </row>
    <row r="770" spans="26:37" s="368" customFormat="1" ht="13.9" customHeight="1">
      <c r="Z770" s="439"/>
      <c r="AH770" s="367"/>
      <c r="AJ770" s="367"/>
      <c r="AK770" s="367"/>
    </row>
    <row r="771" spans="26:37" s="368" customFormat="1" ht="13.9" customHeight="1">
      <c r="Z771" s="439"/>
      <c r="AH771" s="367"/>
      <c r="AJ771" s="367"/>
      <c r="AK771" s="367"/>
    </row>
    <row r="772" spans="26:37" s="368" customFormat="1" ht="13.9" customHeight="1">
      <c r="Z772" s="439"/>
      <c r="AH772" s="367"/>
      <c r="AJ772" s="367"/>
      <c r="AK772" s="367"/>
    </row>
    <row r="773" spans="26:37" s="368" customFormat="1" ht="13.9" customHeight="1">
      <c r="Z773" s="439"/>
      <c r="AH773" s="367"/>
      <c r="AJ773" s="367"/>
      <c r="AK773" s="367"/>
    </row>
    <row r="774" spans="26:37" s="368" customFormat="1" ht="13.9" customHeight="1">
      <c r="Z774" s="439"/>
      <c r="AH774" s="367"/>
      <c r="AJ774" s="367"/>
      <c r="AK774" s="367"/>
    </row>
    <row r="775" spans="26:37" s="368" customFormat="1" ht="13.9" customHeight="1">
      <c r="Z775" s="439"/>
      <c r="AH775" s="367"/>
      <c r="AJ775" s="367"/>
      <c r="AK775" s="367"/>
    </row>
    <row r="776" spans="26:37" s="368" customFormat="1" ht="13.9" customHeight="1">
      <c r="Z776" s="439"/>
      <c r="AH776" s="367"/>
      <c r="AJ776" s="367"/>
      <c r="AK776" s="367"/>
    </row>
    <row r="777" spans="26:37" s="368" customFormat="1" ht="13.9" customHeight="1">
      <c r="Z777" s="439"/>
      <c r="AH777" s="367"/>
      <c r="AJ777" s="367"/>
      <c r="AK777" s="367"/>
    </row>
    <row r="778" spans="26:37" s="368" customFormat="1" ht="13.9" customHeight="1">
      <c r="Z778" s="439"/>
      <c r="AH778" s="367"/>
      <c r="AJ778" s="367"/>
      <c r="AK778" s="367"/>
    </row>
    <row r="779" spans="26:37" s="368" customFormat="1" ht="13.9" customHeight="1">
      <c r="Z779" s="439"/>
      <c r="AH779" s="367"/>
      <c r="AJ779" s="367"/>
      <c r="AK779" s="367"/>
    </row>
    <row r="780" spans="26:37" s="368" customFormat="1" ht="13.9" customHeight="1">
      <c r="Z780" s="439"/>
      <c r="AH780" s="367"/>
      <c r="AJ780" s="367"/>
      <c r="AK780" s="367"/>
    </row>
    <row r="781" spans="26:37" s="368" customFormat="1" ht="13.9" customHeight="1">
      <c r="Z781" s="439"/>
      <c r="AH781" s="367"/>
      <c r="AJ781" s="367"/>
      <c r="AK781" s="367"/>
    </row>
    <row r="782" spans="26:37" s="368" customFormat="1" ht="13.9" customHeight="1">
      <c r="Z782" s="439"/>
      <c r="AH782" s="367"/>
      <c r="AJ782" s="367"/>
      <c r="AK782" s="367"/>
    </row>
    <row r="783" spans="26:37" s="368" customFormat="1" ht="13.9" customHeight="1">
      <c r="Z783" s="439"/>
      <c r="AH783" s="367"/>
      <c r="AJ783" s="367"/>
      <c r="AK783" s="367"/>
    </row>
    <row r="784" spans="26:37" s="368" customFormat="1" ht="13.9" customHeight="1">
      <c r="Z784" s="439"/>
      <c r="AH784" s="367"/>
      <c r="AJ784" s="367"/>
      <c r="AK784" s="367"/>
    </row>
    <row r="785" spans="26:37" s="368" customFormat="1" ht="13.9" customHeight="1">
      <c r="Z785" s="439"/>
      <c r="AH785" s="367"/>
      <c r="AJ785" s="367"/>
      <c r="AK785" s="367"/>
    </row>
    <row r="786" spans="26:37" s="368" customFormat="1" ht="13.9" customHeight="1">
      <c r="Z786" s="439"/>
      <c r="AH786" s="367"/>
      <c r="AJ786" s="367"/>
      <c r="AK786" s="367"/>
    </row>
    <row r="787" spans="26:37" s="368" customFormat="1" ht="13.9" customHeight="1">
      <c r="Z787" s="439"/>
      <c r="AH787" s="367"/>
      <c r="AJ787" s="367"/>
      <c r="AK787" s="367"/>
    </row>
    <row r="788" spans="26:37" s="368" customFormat="1" ht="13.9" customHeight="1">
      <c r="Z788" s="439"/>
      <c r="AH788" s="367"/>
      <c r="AJ788" s="367"/>
      <c r="AK788" s="367"/>
    </row>
    <row r="789" spans="26:37" s="368" customFormat="1" ht="13.9" customHeight="1">
      <c r="Z789" s="439"/>
      <c r="AH789" s="367"/>
      <c r="AJ789" s="367"/>
      <c r="AK789" s="367"/>
    </row>
    <row r="790" spans="26:37" s="368" customFormat="1" ht="13.9" customHeight="1">
      <c r="Z790" s="439"/>
      <c r="AH790" s="367"/>
      <c r="AJ790" s="367"/>
      <c r="AK790" s="367"/>
    </row>
    <row r="791" spans="26:37" s="368" customFormat="1" ht="13.9" customHeight="1">
      <c r="Z791" s="439"/>
      <c r="AH791" s="367"/>
      <c r="AJ791" s="367"/>
      <c r="AK791" s="367"/>
    </row>
    <row r="792" spans="26:37" s="368" customFormat="1" ht="13.9" customHeight="1">
      <c r="Z792" s="439"/>
      <c r="AH792" s="367"/>
      <c r="AJ792" s="367"/>
      <c r="AK792" s="367"/>
    </row>
    <row r="793" spans="26:37" s="368" customFormat="1" ht="13.9" customHeight="1">
      <c r="Z793" s="439"/>
      <c r="AH793" s="367"/>
      <c r="AJ793" s="367"/>
      <c r="AK793" s="367"/>
    </row>
    <row r="794" spans="26:37" s="368" customFormat="1" ht="13.9" customHeight="1">
      <c r="Z794" s="439"/>
      <c r="AH794" s="367"/>
      <c r="AJ794" s="367"/>
      <c r="AK794" s="367"/>
    </row>
    <row r="795" spans="26:37" s="368" customFormat="1" ht="13.9" customHeight="1">
      <c r="Z795" s="439"/>
      <c r="AH795" s="367"/>
      <c r="AJ795" s="367"/>
      <c r="AK795" s="367"/>
    </row>
    <row r="796" spans="26:37" s="368" customFormat="1" ht="13.9" customHeight="1">
      <c r="Z796" s="439"/>
      <c r="AH796" s="367"/>
      <c r="AJ796" s="367"/>
      <c r="AK796" s="367"/>
    </row>
    <row r="797" spans="26:37" s="368" customFormat="1" ht="13.9" customHeight="1">
      <c r="Z797" s="439"/>
      <c r="AH797" s="367"/>
      <c r="AJ797" s="367"/>
      <c r="AK797" s="367"/>
    </row>
    <row r="798" spans="26:37" s="368" customFormat="1" ht="13.9" customHeight="1">
      <c r="Z798" s="439"/>
      <c r="AH798" s="367"/>
      <c r="AJ798" s="367"/>
      <c r="AK798" s="367"/>
    </row>
    <row r="799" spans="26:37" s="368" customFormat="1" ht="13.9" customHeight="1">
      <c r="Z799" s="439"/>
      <c r="AH799" s="367"/>
      <c r="AJ799" s="367"/>
      <c r="AK799" s="367"/>
    </row>
    <row r="800" spans="26:37" s="368" customFormat="1" ht="13.9" customHeight="1">
      <c r="Z800" s="439"/>
      <c r="AH800" s="367"/>
      <c r="AJ800" s="367"/>
      <c r="AK800" s="367"/>
    </row>
    <row r="801" spans="26:37" s="368" customFormat="1" ht="13.9" customHeight="1">
      <c r="Z801" s="439"/>
      <c r="AH801" s="367"/>
      <c r="AJ801" s="367"/>
      <c r="AK801" s="367"/>
    </row>
    <row r="802" spans="26:37" s="368" customFormat="1" ht="13.9" customHeight="1">
      <c r="Z802" s="439"/>
      <c r="AH802" s="367"/>
      <c r="AJ802" s="367"/>
      <c r="AK802" s="367"/>
    </row>
    <row r="803" spans="26:37" s="368" customFormat="1" ht="13.9" customHeight="1">
      <c r="Z803" s="439"/>
      <c r="AH803" s="367"/>
      <c r="AJ803" s="367"/>
      <c r="AK803" s="367"/>
    </row>
    <row r="804" spans="26:37" s="368" customFormat="1" ht="13.9" customHeight="1">
      <c r="Z804" s="439"/>
      <c r="AH804" s="367"/>
      <c r="AJ804" s="367"/>
      <c r="AK804" s="367"/>
    </row>
    <row r="805" spans="26:37" s="368" customFormat="1" ht="13.9" customHeight="1">
      <c r="Z805" s="439"/>
      <c r="AH805" s="367"/>
      <c r="AJ805" s="367"/>
      <c r="AK805" s="367"/>
    </row>
    <row r="806" spans="26:37" s="368" customFormat="1" ht="13.9" customHeight="1">
      <c r="Z806" s="439"/>
      <c r="AH806" s="367"/>
      <c r="AJ806" s="367"/>
      <c r="AK806" s="367"/>
    </row>
    <row r="807" spans="26:37" s="368" customFormat="1" ht="13.9" customHeight="1">
      <c r="Z807" s="439"/>
      <c r="AH807" s="367"/>
      <c r="AJ807" s="367"/>
      <c r="AK807" s="367"/>
    </row>
    <row r="808" spans="26:37" s="368" customFormat="1" ht="13.9" customHeight="1">
      <c r="Z808" s="439"/>
      <c r="AH808" s="367"/>
      <c r="AJ808" s="367"/>
      <c r="AK808" s="367"/>
    </row>
    <row r="809" spans="26:37" s="368" customFormat="1" ht="13.9" customHeight="1">
      <c r="Z809" s="439"/>
      <c r="AH809" s="367"/>
      <c r="AJ809" s="367"/>
      <c r="AK809" s="367"/>
    </row>
    <row r="810" spans="26:37" s="368" customFormat="1" ht="13.9" customHeight="1">
      <c r="Z810" s="439"/>
      <c r="AH810" s="367"/>
      <c r="AJ810" s="367"/>
      <c r="AK810" s="367"/>
    </row>
    <row r="811" spans="26:37" s="368" customFormat="1" ht="13.9" customHeight="1">
      <c r="Z811" s="439"/>
      <c r="AH811" s="367"/>
      <c r="AJ811" s="367"/>
      <c r="AK811" s="367"/>
    </row>
    <row r="812" spans="26:37" s="368" customFormat="1" ht="13.9" customHeight="1">
      <c r="Z812" s="439"/>
      <c r="AH812" s="367"/>
      <c r="AJ812" s="367"/>
      <c r="AK812" s="367"/>
    </row>
    <row r="813" spans="26:37" s="368" customFormat="1" ht="13.9" customHeight="1">
      <c r="Z813" s="439"/>
      <c r="AH813" s="367"/>
      <c r="AJ813" s="367"/>
      <c r="AK813" s="367"/>
    </row>
    <row r="814" spans="26:37" s="368" customFormat="1" ht="13.9" customHeight="1">
      <c r="Z814" s="439"/>
      <c r="AH814" s="367"/>
      <c r="AJ814" s="367"/>
      <c r="AK814" s="367"/>
    </row>
    <row r="815" spans="26:37" s="368" customFormat="1" ht="13.9" customHeight="1">
      <c r="Z815" s="439"/>
      <c r="AH815" s="367"/>
      <c r="AJ815" s="367"/>
      <c r="AK815" s="367"/>
    </row>
    <row r="816" spans="26:37" s="368" customFormat="1" ht="13.9" customHeight="1">
      <c r="Z816" s="439"/>
      <c r="AH816" s="367"/>
      <c r="AJ816" s="367"/>
      <c r="AK816" s="367"/>
    </row>
    <row r="817" spans="26:37" s="368" customFormat="1" ht="13.9" customHeight="1">
      <c r="Z817" s="439"/>
      <c r="AH817" s="367"/>
      <c r="AJ817" s="367"/>
      <c r="AK817" s="367"/>
    </row>
    <row r="818" spans="26:37" s="368" customFormat="1" ht="13.9" customHeight="1">
      <c r="Z818" s="439"/>
      <c r="AH818" s="367"/>
      <c r="AJ818" s="367"/>
      <c r="AK818" s="367"/>
    </row>
    <row r="819" spans="26:37" s="368" customFormat="1" ht="13.9" customHeight="1">
      <c r="Z819" s="439"/>
      <c r="AH819" s="367"/>
      <c r="AJ819" s="367"/>
      <c r="AK819" s="367"/>
    </row>
    <row r="820" spans="26:37" s="368" customFormat="1" ht="13.9" customHeight="1">
      <c r="Z820" s="439"/>
      <c r="AH820" s="367"/>
      <c r="AJ820" s="367"/>
      <c r="AK820" s="367"/>
    </row>
    <row r="821" spans="26:37" s="368" customFormat="1" ht="13.9" customHeight="1">
      <c r="Z821" s="439"/>
      <c r="AH821" s="367"/>
      <c r="AJ821" s="367"/>
      <c r="AK821" s="367"/>
    </row>
    <row r="822" spans="26:37" s="368" customFormat="1" ht="13.9" customHeight="1">
      <c r="Z822" s="439"/>
      <c r="AH822" s="367"/>
      <c r="AJ822" s="367"/>
      <c r="AK822" s="367"/>
    </row>
    <row r="823" spans="26:37" s="368" customFormat="1" ht="13.9" customHeight="1">
      <c r="Z823" s="439"/>
      <c r="AH823" s="367"/>
      <c r="AJ823" s="367"/>
      <c r="AK823" s="367"/>
    </row>
    <row r="824" spans="26:37" s="368" customFormat="1" ht="13.9" customHeight="1">
      <c r="Z824" s="439"/>
      <c r="AH824" s="367"/>
      <c r="AJ824" s="367"/>
      <c r="AK824" s="367"/>
    </row>
    <row r="825" spans="26:37" s="368" customFormat="1" ht="13.9" customHeight="1">
      <c r="Z825" s="439"/>
      <c r="AH825" s="367"/>
      <c r="AJ825" s="367"/>
      <c r="AK825" s="367"/>
    </row>
    <row r="826" spans="26:37" s="368" customFormat="1" ht="13.9" customHeight="1">
      <c r="Z826" s="439"/>
      <c r="AH826" s="367"/>
      <c r="AJ826" s="367"/>
      <c r="AK826" s="367"/>
    </row>
    <row r="827" spans="26:37" s="368" customFormat="1" ht="13.9" customHeight="1">
      <c r="Z827" s="439"/>
      <c r="AH827" s="367"/>
      <c r="AJ827" s="367"/>
      <c r="AK827" s="367"/>
    </row>
    <row r="828" spans="26:37" s="368" customFormat="1" ht="13.9" customHeight="1">
      <c r="Z828" s="439"/>
      <c r="AH828" s="367"/>
      <c r="AJ828" s="367"/>
      <c r="AK828" s="367"/>
    </row>
    <row r="829" spans="26:37" s="368" customFormat="1" ht="13.9" customHeight="1">
      <c r="Z829" s="439"/>
      <c r="AH829" s="367"/>
      <c r="AJ829" s="367"/>
      <c r="AK829" s="367"/>
    </row>
    <row r="830" spans="26:37" s="368" customFormat="1" ht="13.9" customHeight="1">
      <c r="Z830" s="439"/>
      <c r="AH830" s="367"/>
      <c r="AJ830" s="367"/>
      <c r="AK830" s="367"/>
    </row>
    <row r="831" spans="26:37" s="368" customFormat="1" ht="13.9" customHeight="1">
      <c r="Z831" s="439"/>
      <c r="AH831" s="367"/>
      <c r="AJ831" s="367"/>
      <c r="AK831" s="367"/>
    </row>
    <row r="832" spans="26:37" s="368" customFormat="1" ht="13.9" customHeight="1">
      <c r="Z832" s="439"/>
      <c r="AH832" s="367"/>
      <c r="AJ832" s="367"/>
      <c r="AK832" s="367"/>
    </row>
    <row r="833" spans="26:37" s="368" customFormat="1" ht="13.9" customHeight="1">
      <c r="Z833" s="439"/>
      <c r="AH833" s="367"/>
      <c r="AJ833" s="367"/>
      <c r="AK833" s="367"/>
    </row>
    <row r="834" spans="26:37" s="368" customFormat="1" ht="13.9" customHeight="1">
      <c r="Z834" s="439"/>
      <c r="AH834" s="367"/>
      <c r="AJ834" s="367"/>
      <c r="AK834" s="367"/>
    </row>
    <row r="835" spans="26:37" s="368" customFormat="1" ht="13.9" customHeight="1">
      <c r="Z835" s="439"/>
      <c r="AH835" s="367"/>
      <c r="AJ835" s="367"/>
      <c r="AK835" s="367"/>
    </row>
    <row r="836" spans="26:37" s="368" customFormat="1" ht="13.9" customHeight="1">
      <c r="Z836" s="439"/>
      <c r="AH836" s="367"/>
      <c r="AJ836" s="367"/>
      <c r="AK836" s="367"/>
    </row>
    <row r="837" spans="26:37" s="368" customFormat="1" ht="13.9" customHeight="1">
      <c r="Z837" s="439"/>
      <c r="AH837" s="367"/>
      <c r="AJ837" s="367"/>
      <c r="AK837" s="367"/>
    </row>
    <row r="838" spans="26:37" s="368" customFormat="1" ht="13.9" customHeight="1">
      <c r="Z838" s="439"/>
      <c r="AH838" s="367"/>
      <c r="AJ838" s="367"/>
      <c r="AK838" s="367"/>
    </row>
    <row r="839" spans="26:37" s="368" customFormat="1" ht="13.9" customHeight="1">
      <c r="Z839" s="439"/>
      <c r="AH839" s="367"/>
      <c r="AJ839" s="367"/>
      <c r="AK839" s="367"/>
    </row>
    <row r="840" spans="26:37" s="368" customFormat="1" ht="13.9" customHeight="1">
      <c r="Z840" s="439"/>
      <c r="AH840" s="367"/>
      <c r="AJ840" s="367"/>
      <c r="AK840" s="367"/>
    </row>
    <row r="841" spans="26:37" s="368" customFormat="1" ht="13.9" customHeight="1">
      <c r="Z841" s="439"/>
      <c r="AH841" s="367"/>
      <c r="AJ841" s="367"/>
      <c r="AK841" s="367"/>
    </row>
    <row r="842" spans="26:37" s="368" customFormat="1" ht="13.9" customHeight="1">
      <c r="Z842" s="439"/>
      <c r="AH842" s="367"/>
      <c r="AJ842" s="367"/>
      <c r="AK842" s="367"/>
    </row>
    <row r="843" spans="26:37" s="368" customFormat="1" ht="13.9" customHeight="1">
      <c r="Z843" s="439"/>
      <c r="AH843" s="367"/>
      <c r="AJ843" s="367"/>
      <c r="AK843" s="367"/>
    </row>
    <row r="844" spans="26:37" s="368" customFormat="1" ht="13.9" customHeight="1">
      <c r="Z844" s="439"/>
      <c r="AH844" s="367"/>
      <c r="AJ844" s="367"/>
      <c r="AK844" s="367"/>
    </row>
    <row r="845" spans="26:37" s="368" customFormat="1" ht="13.9" customHeight="1">
      <c r="Z845" s="439"/>
      <c r="AH845" s="367"/>
      <c r="AJ845" s="367"/>
      <c r="AK845" s="367"/>
    </row>
    <row r="846" spans="26:37" s="368" customFormat="1" ht="13.9" customHeight="1">
      <c r="Z846" s="439"/>
      <c r="AH846" s="367"/>
      <c r="AJ846" s="367"/>
      <c r="AK846" s="367"/>
    </row>
    <row r="847" spans="26:37" s="368" customFormat="1" ht="13.9" customHeight="1">
      <c r="Z847" s="439"/>
      <c r="AH847" s="367"/>
      <c r="AJ847" s="367"/>
      <c r="AK847" s="367"/>
    </row>
    <row r="848" spans="26:37" s="368" customFormat="1" ht="13.9" customHeight="1">
      <c r="Z848" s="439"/>
      <c r="AH848" s="367"/>
      <c r="AJ848" s="367"/>
      <c r="AK848" s="367"/>
    </row>
    <row r="849" spans="26:37" s="368" customFormat="1" ht="13.9" customHeight="1">
      <c r="Z849" s="439"/>
      <c r="AH849" s="367"/>
      <c r="AJ849" s="367"/>
      <c r="AK849" s="367"/>
    </row>
    <row r="850" spans="26:37" s="368" customFormat="1" ht="13.9" customHeight="1">
      <c r="Z850" s="439"/>
      <c r="AH850" s="367"/>
      <c r="AJ850" s="367"/>
      <c r="AK850" s="367"/>
    </row>
    <row r="851" spans="26:37" s="368" customFormat="1" ht="13.9" customHeight="1">
      <c r="Z851" s="439"/>
      <c r="AH851" s="367"/>
      <c r="AJ851" s="367"/>
      <c r="AK851" s="367"/>
    </row>
    <row r="852" spans="26:37" s="368" customFormat="1" ht="13.9" customHeight="1">
      <c r="Z852" s="439"/>
      <c r="AH852" s="367"/>
      <c r="AJ852" s="367"/>
      <c r="AK852" s="367"/>
    </row>
    <row r="853" spans="26:37" s="368" customFormat="1" ht="13.9" customHeight="1">
      <c r="Z853" s="439"/>
      <c r="AH853" s="367"/>
      <c r="AJ853" s="367"/>
      <c r="AK853" s="367"/>
    </row>
    <row r="854" spans="26:37" s="368" customFormat="1" ht="13.9" customHeight="1">
      <c r="Z854" s="439"/>
      <c r="AH854" s="367"/>
      <c r="AJ854" s="367"/>
      <c r="AK854" s="367"/>
    </row>
    <row r="855" spans="26:37" s="368" customFormat="1" ht="13.9" customHeight="1">
      <c r="Z855" s="439"/>
      <c r="AH855" s="367"/>
      <c r="AJ855" s="367"/>
      <c r="AK855" s="367"/>
    </row>
    <row r="856" spans="26:37" s="368" customFormat="1" ht="13.9" customHeight="1">
      <c r="Z856" s="439"/>
      <c r="AH856" s="367"/>
      <c r="AJ856" s="367"/>
      <c r="AK856" s="367"/>
    </row>
    <row r="857" spans="26:37" s="368" customFormat="1" ht="13.9" customHeight="1">
      <c r="Z857" s="439"/>
      <c r="AH857" s="367"/>
      <c r="AJ857" s="367"/>
      <c r="AK857" s="367"/>
    </row>
    <row r="858" spans="26:37" s="368" customFormat="1" ht="13.9" customHeight="1">
      <c r="Z858" s="439"/>
      <c r="AH858" s="367"/>
      <c r="AJ858" s="367"/>
      <c r="AK858" s="367"/>
    </row>
    <row r="859" spans="26:37" s="368" customFormat="1" ht="13.9" customHeight="1">
      <c r="Z859" s="439"/>
      <c r="AH859" s="367"/>
      <c r="AJ859" s="367"/>
      <c r="AK859" s="367"/>
    </row>
    <row r="860" spans="26:37" s="368" customFormat="1" ht="13.9" customHeight="1">
      <c r="Z860" s="439"/>
      <c r="AH860" s="367"/>
      <c r="AJ860" s="367"/>
      <c r="AK860" s="367"/>
    </row>
    <row r="861" spans="26:37" s="368" customFormat="1" ht="13.9" customHeight="1">
      <c r="Z861" s="439"/>
      <c r="AH861" s="367"/>
      <c r="AJ861" s="367"/>
      <c r="AK861" s="367"/>
    </row>
    <row r="862" spans="26:37" s="368" customFormat="1" ht="13.9" customHeight="1">
      <c r="Z862" s="439"/>
      <c r="AH862" s="367"/>
      <c r="AJ862" s="367"/>
      <c r="AK862" s="367"/>
    </row>
    <row r="863" spans="26:37" s="368" customFormat="1" ht="13.9" customHeight="1">
      <c r="Z863" s="439"/>
      <c r="AH863" s="367"/>
      <c r="AJ863" s="367"/>
      <c r="AK863" s="367"/>
    </row>
    <row r="864" spans="26:37" s="368" customFormat="1" ht="13.9" customHeight="1">
      <c r="Z864" s="439"/>
      <c r="AH864" s="367"/>
      <c r="AJ864" s="367"/>
      <c r="AK864" s="367"/>
    </row>
    <row r="865" spans="26:37" s="368" customFormat="1" ht="13.9" customHeight="1">
      <c r="Z865" s="439"/>
      <c r="AH865" s="367"/>
      <c r="AJ865" s="367"/>
      <c r="AK865" s="367"/>
    </row>
    <row r="866" spans="26:37" s="368" customFormat="1" ht="13.9" customHeight="1">
      <c r="Z866" s="439"/>
      <c r="AH866" s="367"/>
      <c r="AJ866" s="367"/>
      <c r="AK866" s="367"/>
    </row>
    <row r="867" spans="26:37" s="368" customFormat="1" ht="13.9" customHeight="1">
      <c r="Z867" s="439"/>
      <c r="AH867" s="367"/>
      <c r="AJ867" s="367"/>
      <c r="AK867" s="367"/>
    </row>
    <row r="868" spans="26:37" s="368" customFormat="1" ht="13.9" customHeight="1">
      <c r="Z868" s="439"/>
      <c r="AH868" s="367"/>
      <c r="AJ868" s="367"/>
      <c r="AK868" s="367"/>
    </row>
    <row r="869" spans="26:37" s="368" customFormat="1" ht="13.9" customHeight="1">
      <c r="Z869" s="439"/>
      <c r="AH869" s="367"/>
      <c r="AJ869" s="367"/>
      <c r="AK869" s="367"/>
    </row>
    <row r="870" spans="26:37" s="368" customFormat="1" ht="13.9" customHeight="1">
      <c r="Z870" s="439"/>
      <c r="AH870" s="367"/>
      <c r="AJ870" s="367"/>
      <c r="AK870" s="367"/>
    </row>
    <row r="871" spans="26:37" s="368" customFormat="1" ht="13.9" customHeight="1">
      <c r="Z871" s="439"/>
      <c r="AH871" s="367"/>
      <c r="AJ871" s="367"/>
      <c r="AK871" s="367"/>
    </row>
    <row r="872" spans="26:37" s="368" customFormat="1" ht="13.9" customHeight="1">
      <c r="Z872" s="439"/>
      <c r="AH872" s="367"/>
      <c r="AJ872" s="367"/>
      <c r="AK872" s="367"/>
    </row>
    <row r="873" spans="26:37" s="368" customFormat="1" ht="13.9" customHeight="1">
      <c r="Z873" s="439"/>
      <c r="AH873" s="367"/>
      <c r="AJ873" s="367"/>
      <c r="AK873" s="367"/>
    </row>
    <row r="874" spans="26:37" s="368" customFormat="1" ht="13.9" customHeight="1">
      <c r="Z874" s="439"/>
      <c r="AH874" s="367"/>
      <c r="AJ874" s="367"/>
      <c r="AK874" s="367"/>
    </row>
    <row r="875" spans="26:37" s="368" customFormat="1" ht="13.9" customHeight="1">
      <c r="Z875" s="439"/>
      <c r="AH875" s="367"/>
      <c r="AJ875" s="367"/>
      <c r="AK875" s="367"/>
    </row>
    <row r="876" spans="26:37" s="368" customFormat="1" ht="13.9" customHeight="1">
      <c r="Z876" s="439"/>
      <c r="AH876" s="367"/>
      <c r="AJ876" s="367"/>
      <c r="AK876" s="367"/>
    </row>
    <row r="877" spans="26:37" s="368" customFormat="1" ht="13.9" customHeight="1">
      <c r="Z877" s="439"/>
      <c r="AH877" s="367"/>
      <c r="AJ877" s="367"/>
      <c r="AK877" s="367"/>
    </row>
    <row r="878" spans="26:37" s="368" customFormat="1" ht="13.9" customHeight="1">
      <c r="Z878" s="439"/>
      <c r="AH878" s="367"/>
      <c r="AJ878" s="367"/>
      <c r="AK878" s="367"/>
    </row>
    <row r="879" spans="26:37" s="368" customFormat="1" ht="13.9" customHeight="1">
      <c r="Z879" s="439"/>
      <c r="AH879" s="367"/>
      <c r="AJ879" s="367"/>
      <c r="AK879" s="367"/>
    </row>
    <row r="880" spans="26:37" s="368" customFormat="1" ht="13.9" customHeight="1">
      <c r="Z880" s="439"/>
      <c r="AH880" s="367"/>
      <c r="AJ880" s="367"/>
      <c r="AK880" s="367"/>
    </row>
    <row r="881" spans="26:37" s="368" customFormat="1" ht="13.9" customHeight="1">
      <c r="Z881" s="439"/>
      <c r="AH881" s="367"/>
      <c r="AJ881" s="367"/>
      <c r="AK881" s="367"/>
    </row>
    <row r="882" spans="26:37" s="368" customFormat="1" ht="13.9" customHeight="1">
      <c r="Z882" s="439"/>
      <c r="AH882" s="367"/>
      <c r="AJ882" s="367"/>
      <c r="AK882" s="367"/>
    </row>
    <row r="883" spans="26:37" s="368" customFormat="1" ht="13.9" customHeight="1">
      <c r="Z883" s="439"/>
      <c r="AH883" s="367"/>
      <c r="AJ883" s="367"/>
      <c r="AK883" s="367"/>
    </row>
    <row r="884" spans="26:37" s="368" customFormat="1" ht="13.9" customHeight="1">
      <c r="Z884" s="439"/>
      <c r="AH884" s="367"/>
      <c r="AJ884" s="367"/>
      <c r="AK884" s="367"/>
    </row>
    <row r="885" spans="26:37" s="368" customFormat="1" ht="13.9" customHeight="1">
      <c r="Z885" s="439"/>
      <c r="AH885" s="367"/>
      <c r="AJ885" s="367"/>
      <c r="AK885" s="367"/>
    </row>
    <row r="886" spans="26:37" s="368" customFormat="1" ht="13.9" customHeight="1">
      <c r="Z886" s="439"/>
      <c r="AH886" s="367"/>
      <c r="AJ886" s="367"/>
      <c r="AK886" s="367"/>
    </row>
    <row r="887" spans="26:37" s="368" customFormat="1" ht="13.9" customHeight="1">
      <c r="Z887" s="439"/>
      <c r="AH887" s="367"/>
      <c r="AJ887" s="367"/>
      <c r="AK887" s="367"/>
    </row>
    <row r="888" spans="26:37" s="368" customFormat="1" ht="13.9" customHeight="1">
      <c r="Z888" s="439"/>
      <c r="AH888" s="367"/>
      <c r="AJ888" s="367"/>
      <c r="AK888" s="367"/>
    </row>
    <row r="889" spans="26:37" s="368" customFormat="1" ht="13.9" customHeight="1">
      <c r="Z889" s="439"/>
      <c r="AH889" s="367"/>
      <c r="AJ889" s="367"/>
      <c r="AK889" s="367"/>
    </row>
    <row r="890" spans="26:37" s="368" customFormat="1" ht="13.9" customHeight="1">
      <c r="Z890" s="439"/>
      <c r="AH890" s="367"/>
      <c r="AJ890" s="367"/>
      <c r="AK890" s="367"/>
    </row>
    <row r="891" spans="26:37" s="368" customFormat="1" ht="13.9" customHeight="1">
      <c r="Z891" s="439"/>
      <c r="AH891" s="367"/>
      <c r="AJ891" s="367"/>
      <c r="AK891" s="367"/>
    </row>
    <row r="892" spans="26:37" s="368" customFormat="1" ht="13.9" customHeight="1">
      <c r="Z892" s="439"/>
      <c r="AH892" s="367"/>
      <c r="AJ892" s="367"/>
      <c r="AK892" s="367"/>
    </row>
    <row r="893" spans="26:37" s="368" customFormat="1" ht="13.9" customHeight="1">
      <c r="Z893" s="439"/>
      <c r="AH893" s="367"/>
      <c r="AJ893" s="367"/>
      <c r="AK893" s="367"/>
    </row>
    <row r="894" spans="26:37" s="368" customFormat="1" ht="13.9" customHeight="1">
      <c r="Z894" s="439"/>
      <c r="AH894" s="367"/>
      <c r="AJ894" s="367"/>
      <c r="AK894" s="367"/>
    </row>
    <row r="895" spans="26:37" s="368" customFormat="1" ht="13.9" customHeight="1">
      <c r="Z895" s="439"/>
      <c r="AH895" s="367"/>
      <c r="AJ895" s="367"/>
      <c r="AK895" s="367"/>
    </row>
    <row r="896" spans="26:37" s="368" customFormat="1" ht="13.9" customHeight="1">
      <c r="Z896" s="439"/>
      <c r="AH896" s="367"/>
      <c r="AJ896" s="367"/>
      <c r="AK896" s="367"/>
    </row>
    <row r="897" spans="26:37" s="368" customFormat="1" ht="13.9" customHeight="1">
      <c r="Z897" s="439"/>
      <c r="AH897" s="367"/>
      <c r="AJ897" s="367"/>
      <c r="AK897" s="367"/>
    </row>
    <row r="898" spans="26:37" s="368" customFormat="1" ht="13.9" customHeight="1">
      <c r="Z898" s="439"/>
      <c r="AH898" s="367"/>
      <c r="AJ898" s="367"/>
      <c r="AK898" s="367"/>
    </row>
    <row r="899" spans="26:37" s="368" customFormat="1" ht="13.9" customHeight="1">
      <c r="Z899" s="439"/>
      <c r="AH899" s="367"/>
      <c r="AJ899" s="367"/>
      <c r="AK899" s="367"/>
    </row>
    <row r="900" spans="26:37" s="368" customFormat="1" ht="13.9" customHeight="1">
      <c r="Z900" s="439"/>
      <c r="AH900" s="367"/>
      <c r="AJ900" s="367"/>
      <c r="AK900" s="367"/>
    </row>
    <row r="901" spans="26:37" s="368" customFormat="1" ht="13.9" customHeight="1">
      <c r="Z901" s="439"/>
      <c r="AH901" s="367"/>
      <c r="AJ901" s="367"/>
      <c r="AK901" s="367"/>
    </row>
    <row r="902" spans="26:37" s="368" customFormat="1" ht="13.9" customHeight="1">
      <c r="Z902" s="439"/>
      <c r="AH902" s="367"/>
      <c r="AJ902" s="367"/>
      <c r="AK902" s="367"/>
    </row>
    <row r="903" spans="26:37" s="368" customFormat="1" ht="13.9" customHeight="1">
      <c r="Z903" s="439"/>
      <c r="AH903" s="367"/>
      <c r="AJ903" s="367"/>
      <c r="AK903" s="367"/>
    </row>
    <row r="904" spans="26:37" s="368" customFormat="1" ht="13.9" customHeight="1">
      <c r="Z904" s="439"/>
      <c r="AH904" s="367"/>
      <c r="AJ904" s="367"/>
      <c r="AK904" s="367"/>
    </row>
    <row r="905" spans="26:37" s="368" customFormat="1" ht="13.9" customHeight="1">
      <c r="Z905" s="439"/>
      <c r="AH905" s="367"/>
      <c r="AJ905" s="367"/>
      <c r="AK905" s="367"/>
    </row>
    <row r="906" spans="26:37" s="368" customFormat="1" ht="13.9" customHeight="1">
      <c r="Z906" s="439"/>
      <c r="AH906" s="367"/>
      <c r="AJ906" s="367"/>
      <c r="AK906" s="367"/>
    </row>
    <row r="907" spans="26:37" s="368" customFormat="1" ht="13.9" customHeight="1">
      <c r="Z907" s="439"/>
      <c r="AH907" s="367"/>
      <c r="AJ907" s="367"/>
      <c r="AK907" s="367"/>
    </row>
    <row r="908" spans="26:37" s="368" customFormat="1" ht="13.9" customHeight="1">
      <c r="Z908" s="439"/>
      <c r="AH908" s="367"/>
      <c r="AJ908" s="367"/>
      <c r="AK908" s="367"/>
    </row>
    <row r="909" spans="26:37" s="368" customFormat="1" ht="13.9" customHeight="1">
      <c r="Z909" s="439"/>
      <c r="AH909" s="367"/>
      <c r="AJ909" s="367"/>
      <c r="AK909" s="367"/>
    </row>
    <row r="910" spans="26:37" s="368" customFormat="1" ht="13.9" customHeight="1">
      <c r="Z910" s="439"/>
      <c r="AH910" s="367"/>
      <c r="AJ910" s="367"/>
      <c r="AK910" s="367"/>
    </row>
    <row r="911" spans="26:37" s="368" customFormat="1" ht="13.9" customHeight="1">
      <c r="Z911" s="439"/>
      <c r="AH911" s="367"/>
      <c r="AJ911" s="367"/>
      <c r="AK911" s="367"/>
    </row>
    <row r="912" spans="26:37" s="368" customFormat="1" ht="13.9" customHeight="1">
      <c r="Z912" s="439"/>
      <c r="AH912" s="367"/>
      <c r="AJ912" s="367"/>
      <c r="AK912" s="367"/>
    </row>
    <row r="913" spans="26:37" s="368" customFormat="1" ht="13.9" customHeight="1">
      <c r="Z913" s="439"/>
      <c r="AH913" s="367"/>
      <c r="AJ913" s="367"/>
      <c r="AK913" s="367"/>
    </row>
    <row r="914" spans="26:37" s="368" customFormat="1" ht="13.9" customHeight="1">
      <c r="Z914" s="439"/>
      <c r="AH914" s="367"/>
      <c r="AJ914" s="367"/>
      <c r="AK914" s="367"/>
    </row>
    <row r="915" spans="26:37" s="368" customFormat="1" ht="13.9" customHeight="1">
      <c r="Z915" s="439"/>
      <c r="AH915" s="367"/>
      <c r="AJ915" s="367"/>
      <c r="AK915" s="367"/>
    </row>
    <row r="916" spans="26:37" s="368" customFormat="1" ht="13.9" customHeight="1">
      <c r="Z916" s="439"/>
      <c r="AH916" s="367"/>
      <c r="AJ916" s="367"/>
      <c r="AK916" s="367"/>
    </row>
    <row r="917" spans="26:37" s="368" customFormat="1" ht="13.9" customHeight="1">
      <c r="Z917" s="439"/>
      <c r="AH917" s="367"/>
      <c r="AJ917" s="367"/>
      <c r="AK917" s="367"/>
    </row>
    <row r="918" spans="26:37" s="368" customFormat="1" ht="13.9" customHeight="1">
      <c r="Z918" s="439"/>
      <c r="AH918" s="367"/>
      <c r="AJ918" s="367"/>
      <c r="AK918" s="367"/>
    </row>
    <row r="919" spans="26:37" s="368" customFormat="1" ht="13.9" customHeight="1">
      <c r="Z919" s="439"/>
      <c r="AH919" s="367"/>
      <c r="AJ919" s="367"/>
      <c r="AK919" s="367"/>
    </row>
    <row r="920" spans="26:37" s="368" customFormat="1" ht="13.9" customHeight="1">
      <c r="Z920" s="439"/>
      <c r="AH920" s="367"/>
      <c r="AJ920" s="367"/>
      <c r="AK920" s="367"/>
    </row>
    <row r="921" spans="26:37" s="368" customFormat="1" ht="13.9" customHeight="1">
      <c r="Z921" s="439"/>
      <c r="AH921" s="367"/>
      <c r="AJ921" s="367"/>
      <c r="AK921" s="367"/>
    </row>
    <row r="922" spans="26:37" s="368" customFormat="1" ht="13.9" customHeight="1">
      <c r="Z922" s="439"/>
      <c r="AH922" s="367"/>
      <c r="AJ922" s="367"/>
      <c r="AK922" s="367"/>
    </row>
    <row r="923" spans="26:37" s="368" customFormat="1" ht="13.9" customHeight="1">
      <c r="Z923" s="439"/>
      <c r="AH923" s="367"/>
      <c r="AJ923" s="367"/>
      <c r="AK923" s="367"/>
    </row>
    <row r="924" spans="26:37" s="368" customFormat="1" ht="13.9" customHeight="1">
      <c r="Z924" s="439"/>
      <c r="AH924" s="367"/>
      <c r="AJ924" s="367"/>
      <c r="AK924" s="367"/>
    </row>
    <row r="925" spans="26:37" s="368" customFormat="1" ht="13.9" customHeight="1">
      <c r="Z925" s="439"/>
      <c r="AH925" s="367"/>
      <c r="AJ925" s="367"/>
      <c r="AK925" s="367"/>
    </row>
    <row r="926" spans="26:37" s="368" customFormat="1" ht="13.9" customHeight="1">
      <c r="Z926" s="439"/>
      <c r="AH926" s="367"/>
      <c r="AJ926" s="367"/>
      <c r="AK926" s="367"/>
    </row>
    <row r="927" spans="26:37" s="368" customFormat="1" ht="13.9" customHeight="1">
      <c r="Z927" s="439"/>
      <c r="AH927" s="367"/>
      <c r="AJ927" s="367"/>
      <c r="AK927" s="367"/>
    </row>
    <row r="928" spans="26:37" s="368" customFormat="1" ht="13.9" customHeight="1">
      <c r="Z928" s="439"/>
      <c r="AH928" s="367"/>
      <c r="AJ928" s="367"/>
      <c r="AK928" s="367"/>
    </row>
    <row r="929" spans="26:37" s="368" customFormat="1" ht="13.9" customHeight="1">
      <c r="Z929" s="439"/>
      <c r="AH929" s="367"/>
      <c r="AJ929" s="367"/>
      <c r="AK929" s="367"/>
    </row>
    <row r="930" spans="26:37" s="368" customFormat="1" ht="13.9" customHeight="1">
      <c r="Z930" s="439"/>
      <c r="AH930" s="367"/>
      <c r="AJ930" s="367"/>
      <c r="AK930" s="367"/>
    </row>
    <row r="931" spans="26:37" s="368" customFormat="1" ht="13.9" customHeight="1">
      <c r="Z931" s="439"/>
      <c r="AH931" s="367"/>
      <c r="AJ931" s="367"/>
      <c r="AK931" s="367"/>
    </row>
    <row r="932" spans="26:37" s="368" customFormat="1" ht="13.9" customHeight="1">
      <c r="Z932" s="439"/>
      <c r="AH932" s="367"/>
      <c r="AJ932" s="367"/>
      <c r="AK932" s="367"/>
    </row>
    <row r="933" spans="26:37" s="368" customFormat="1" ht="13.9" customHeight="1">
      <c r="Z933" s="439"/>
      <c r="AH933" s="367"/>
      <c r="AJ933" s="367"/>
      <c r="AK933" s="367"/>
    </row>
    <row r="934" spans="26:37" s="368" customFormat="1" ht="13.9" customHeight="1">
      <c r="Z934" s="439"/>
      <c r="AH934" s="367"/>
      <c r="AJ934" s="367"/>
      <c r="AK934" s="367"/>
    </row>
    <row r="935" spans="26:37" s="368" customFormat="1" ht="13.9" customHeight="1">
      <c r="Z935" s="439"/>
      <c r="AH935" s="367"/>
      <c r="AJ935" s="367"/>
      <c r="AK935" s="367"/>
    </row>
    <row r="936" spans="26:37" s="368" customFormat="1" ht="13.9" customHeight="1">
      <c r="Z936" s="439"/>
      <c r="AH936" s="367"/>
      <c r="AJ936" s="367"/>
      <c r="AK936" s="367"/>
    </row>
    <row r="937" spans="26:37" s="368" customFormat="1" ht="13.9" customHeight="1">
      <c r="Z937" s="439"/>
      <c r="AH937" s="367"/>
      <c r="AJ937" s="367"/>
      <c r="AK937" s="367"/>
    </row>
    <row r="938" spans="26:37" s="368" customFormat="1" ht="13.9" customHeight="1">
      <c r="Z938" s="439"/>
      <c r="AH938" s="367"/>
      <c r="AJ938" s="367"/>
      <c r="AK938" s="367"/>
    </row>
    <row r="939" spans="26:37" s="368" customFormat="1" ht="13.9" customHeight="1">
      <c r="Z939" s="439"/>
      <c r="AH939" s="367"/>
      <c r="AJ939" s="367"/>
      <c r="AK939" s="367"/>
    </row>
    <row r="940" spans="26:37" s="368" customFormat="1" ht="13.9" customHeight="1">
      <c r="Z940" s="439"/>
      <c r="AH940" s="367"/>
      <c r="AJ940" s="367"/>
      <c r="AK940" s="367"/>
    </row>
    <row r="941" spans="26:37" s="368" customFormat="1" ht="13.9" customHeight="1">
      <c r="Z941" s="439"/>
      <c r="AH941" s="367"/>
      <c r="AJ941" s="367"/>
      <c r="AK941" s="367"/>
    </row>
    <row r="942" spans="26:37" s="368" customFormat="1" ht="13.9" customHeight="1">
      <c r="Z942" s="439"/>
      <c r="AH942" s="367"/>
      <c r="AJ942" s="367"/>
      <c r="AK942" s="367"/>
    </row>
    <row r="943" spans="26:37" s="368" customFormat="1" ht="13.9" customHeight="1">
      <c r="Z943" s="439"/>
      <c r="AH943" s="367"/>
      <c r="AJ943" s="367"/>
      <c r="AK943" s="367"/>
    </row>
    <row r="944" spans="26:37" s="368" customFormat="1" ht="13.9" customHeight="1">
      <c r="Z944" s="439"/>
      <c r="AH944" s="367"/>
      <c r="AJ944" s="367"/>
      <c r="AK944" s="367"/>
    </row>
    <row r="945" spans="26:37" s="368" customFormat="1" ht="13.9" customHeight="1">
      <c r="Z945" s="439"/>
      <c r="AH945" s="367"/>
      <c r="AJ945" s="367"/>
      <c r="AK945" s="367"/>
    </row>
    <row r="946" spans="26:37" s="368" customFormat="1" ht="13.9" customHeight="1">
      <c r="Z946" s="439"/>
      <c r="AH946" s="367"/>
      <c r="AJ946" s="367"/>
      <c r="AK946" s="367"/>
    </row>
    <row r="947" spans="26:37" s="368" customFormat="1" ht="13.9" customHeight="1">
      <c r="Z947" s="439"/>
      <c r="AH947" s="367"/>
      <c r="AJ947" s="367"/>
      <c r="AK947" s="367"/>
    </row>
    <row r="948" spans="26:37" s="368" customFormat="1" ht="13.9" customHeight="1">
      <c r="Z948" s="439"/>
      <c r="AH948" s="367"/>
      <c r="AJ948" s="367"/>
      <c r="AK948" s="367"/>
    </row>
    <row r="949" spans="26:37" s="368" customFormat="1" ht="13.9" customHeight="1">
      <c r="Z949" s="439"/>
      <c r="AH949" s="367"/>
      <c r="AJ949" s="367"/>
      <c r="AK949" s="367"/>
    </row>
    <row r="950" spans="26:37" s="368" customFormat="1" ht="13.9" customHeight="1">
      <c r="Z950" s="439"/>
      <c r="AH950" s="367"/>
      <c r="AJ950" s="367"/>
      <c r="AK950" s="367"/>
    </row>
    <row r="951" spans="26:37" s="368" customFormat="1" ht="13.9" customHeight="1">
      <c r="Z951" s="439"/>
      <c r="AH951" s="367"/>
      <c r="AJ951" s="367"/>
      <c r="AK951" s="367"/>
    </row>
    <row r="952" spans="26:37" s="368" customFormat="1" ht="13.9" customHeight="1">
      <c r="Z952" s="439"/>
      <c r="AH952" s="367"/>
      <c r="AJ952" s="367"/>
      <c r="AK952" s="367"/>
    </row>
    <row r="953" spans="26:37" s="368" customFormat="1" ht="13.9" customHeight="1">
      <c r="Z953" s="439"/>
      <c r="AH953" s="367"/>
      <c r="AJ953" s="367"/>
      <c r="AK953" s="367"/>
    </row>
    <row r="954" spans="26:37" s="368" customFormat="1" ht="13.9" customHeight="1">
      <c r="Z954" s="439"/>
      <c r="AH954" s="367"/>
      <c r="AJ954" s="367"/>
      <c r="AK954" s="367"/>
    </row>
    <row r="955" spans="26:37" s="368" customFormat="1" ht="13.9" customHeight="1">
      <c r="Z955" s="439"/>
      <c r="AH955" s="367"/>
      <c r="AJ955" s="367"/>
      <c r="AK955" s="367"/>
    </row>
    <row r="956" spans="26:37" s="368" customFormat="1" ht="13.9" customHeight="1">
      <c r="Z956" s="439"/>
      <c r="AH956" s="367"/>
      <c r="AJ956" s="367"/>
      <c r="AK956" s="367"/>
    </row>
    <row r="957" spans="26:37" s="368" customFormat="1" ht="13.9" customHeight="1">
      <c r="Z957" s="439"/>
      <c r="AH957" s="367"/>
      <c r="AJ957" s="367"/>
      <c r="AK957" s="367"/>
    </row>
    <row r="958" spans="26:37" s="368" customFormat="1" ht="13.9" customHeight="1">
      <c r="Z958" s="439"/>
      <c r="AH958" s="367"/>
      <c r="AJ958" s="367"/>
      <c r="AK958" s="367"/>
    </row>
    <row r="959" spans="26:37" s="368" customFormat="1" ht="13.9" customHeight="1">
      <c r="Z959" s="439"/>
      <c r="AH959" s="367"/>
      <c r="AJ959" s="367"/>
      <c r="AK959" s="367"/>
    </row>
    <row r="960" spans="26:37" s="368" customFormat="1" ht="13.9" customHeight="1">
      <c r="Z960" s="439"/>
      <c r="AH960" s="367"/>
      <c r="AJ960" s="367"/>
      <c r="AK960" s="367"/>
    </row>
    <row r="961" spans="26:37" s="368" customFormat="1" ht="13.9" customHeight="1">
      <c r="Z961" s="439"/>
      <c r="AH961" s="367"/>
      <c r="AJ961" s="367"/>
      <c r="AK961" s="367"/>
    </row>
    <row r="962" spans="26:37" s="368" customFormat="1" ht="13.9" customHeight="1">
      <c r="Z962" s="439"/>
      <c r="AH962" s="367"/>
      <c r="AJ962" s="367"/>
      <c r="AK962" s="367"/>
    </row>
    <row r="963" spans="26:37" s="368" customFormat="1" ht="13.9" customHeight="1">
      <c r="Z963" s="439"/>
      <c r="AH963" s="367"/>
      <c r="AJ963" s="367"/>
      <c r="AK963" s="367"/>
    </row>
    <row r="964" spans="26:37" s="368" customFormat="1" ht="13.9" customHeight="1">
      <c r="Z964" s="439"/>
      <c r="AH964" s="367"/>
      <c r="AJ964" s="367"/>
      <c r="AK964" s="367"/>
    </row>
    <row r="965" spans="26:37" s="368" customFormat="1" ht="13.9" customHeight="1">
      <c r="Z965" s="439"/>
      <c r="AH965" s="367"/>
      <c r="AJ965" s="367"/>
      <c r="AK965" s="367"/>
    </row>
    <row r="966" spans="26:37" s="368" customFormat="1" ht="13.9" customHeight="1">
      <c r="Z966" s="439"/>
      <c r="AH966" s="367"/>
      <c r="AJ966" s="367"/>
      <c r="AK966" s="367"/>
    </row>
    <row r="967" spans="26:37" s="368" customFormat="1" ht="13.9" customHeight="1">
      <c r="Z967" s="439"/>
      <c r="AH967" s="367"/>
      <c r="AJ967" s="367"/>
      <c r="AK967" s="367"/>
    </row>
    <row r="968" spans="26:37" s="368" customFormat="1" ht="13.9" customHeight="1">
      <c r="Z968" s="439"/>
      <c r="AH968" s="367"/>
      <c r="AJ968" s="367"/>
      <c r="AK968" s="367"/>
    </row>
    <row r="969" spans="26:37" s="368" customFormat="1" ht="13.9" customHeight="1">
      <c r="Z969" s="439"/>
      <c r="AH969" s="367"/>
      <c r="AJ969" s="367"/>
      <c r="AK969" s="367"/>
    </row>
    <row r="970" spans="26:37" s="368" customFormat="1" ht="13.9" customHeight="1">
      <c r="Z970" s="439"/>
      <c r="AH970" s="367"/>
      <c r="AJ970" s="367"/>
      <c r="AK970" s="367"/>
    </row>
    <row r="971" spans="26:37" s="368" customFormat="1" ht="13.9" customHeight="1">
      <c r="Z971" s="439"/>
      <c r="AH971" s="367"/>
      <c r="AJ971" s="367"/>
      <c r="AK971" s="367"/>
    </row>
    <row r="972" spans="26:37" s="368" customFormat="1" ht="13.9" customHeight="1">
      <c r="Z972" s="439"/>
      <c r="AH972" s="367"/>
      <c r="AJ972" s="367"/>
      <c r="AK972" s="367"/>
    </row>
    <row r="973" spans="26:37" s="368" customFormat="1" ht="13.9" customHeight="1">
      <c r="Z973" s="439"/>
      <c r="AH973" s="367"/>
      <c r="AJ973" s="367"/>
      <c r="AK973" s="367"/>
    </row>
    <row r="974" spans="26:37" s="368" customFormat="1" ht="13.9" customHeight="1">
      <c r="Z974" s="439"/>
      <c r="AH974" s="367"/>
      <c r="AJ974" s="367"/>
      <c r="AK974" s="367"/>
    </row>
    <row r="975" spans="26:37" s="368" customFormat="1" ht="13.9" customHeight="1">
      <c r="Z975" s="439"/>
      <c r="AH975" s="367"/>
      <c r="AJ975" s="367"/>
      <c r="AK975" s="367"/>
    </row>
    <row r="976" spans="26:37" s="368" customFormat="1" ht="13.9" customHeight="1">
      <c r="Z976" s="439"/>
      <c r="AH976" s="367"/>
      <c r="AJ976" s="367"/>
      <c r="AK976" s="367"/>
    </row>
    <row r="977" spans="26:37" s="368" customFormat="1" ht="13.9" customHeight="1">
      <c r="Z977" s="439"/>
      <c r="AH977" s="367"/>
      <c r="AJ977" s="367"/>
      <c r="AK977" s="367"/>
    </row>
    <row r="978" spans="26:37" s="368" customFormat="1" ht="13.9" customHeight="1">
      <c r="Z978" s="439"/>
      <c r="AH978" s="367"/>
      <c r="AJ978" s="367"/>
      <c r="AK978" s="367"/>
    </row>
    <row r="979" spans="26:37" s="368" customFormat="1" ht="13.9" customHeight="1">
      <c r="Z979" s="439"/>
      <c r="AH979" s="367"/>
      <c r="AJ979" s="367"/>
      <c r="AK979" s="367"/>
    </row>
    <row r="980" spans="26:37" s="368" customFormat="1" ht="13.9" customHeight="1">
      <c r="Z980" s="439"/>
      <c r="AH980" s="367"/>
      <c r="AJ980" s="367"/>
      <c r="AK980" s="367"/>
    </row>
    <row r="981" spans="26:37" s="368" customFormat="1" ht="13.9" customHeight="1">
      <c r="Z981" s="439"/>
      <c r="AH981" s="367"/>
      <c r="AJ981" s="367"/>
      <c r="AK981" s="367"/>
    </row>
    <row r="982" spans="26:37" s="368" customFormat="1" ht="13.9" customHeight="1">
      <c r="Z982" s="439"/>
      <c r="AH982" s="367"/>
      <c r="AJ982" s="367"/>
      <c r="AK982" s="367"/>
    </row>
    <row r="983" spans="26:37" s="368" customFormat="1" ht="13.9" customHeight="1">
      <c r="Z983" s="439"/>
      <c r="AH983" s="367"/>
      <c r="AJ983" s="367"/>
      <c r="AK983" s="367"/>
    </row>
    <row r="984" spans="26:37" s="368" customFormat="1" ht="13.9" customHeight="1">
      <c r="Z984" s="439"/>
      <c r="AH984" s="367"/>
      <c r="AJ984" s="367"/>
      <c r="AK984" s="367"/>
    </row>
    <row r="985" spans="26:37" s="368" customFormat="1" ht="13.9" customHeight="1">
      <c r="Z985" s="439"/>
      <c r="AH985" s="367"/>
      <c r="AJ985" s="367"/>
      <c r="AK985" s="367"/>
    </row>
    <row r="986" spans="26:37" s="368" customFormat="1" ht="13.9" customHeight="1">
      <c r="Z986" s="439"/>
      <c r="AH986" s="367"/>
      <c r="AJ986" s="367"/>
      <c r="AK986" s="367"/>
    </row>
    <row r="987" spans="26:37" s="368" customFormat="1" ht="13.9" customHeight="1">
      <c r="Z987" s="439"/>
      <c r="AH987" s="367"/>
      <c r="AJ987" s="367"/>
      <c r="AK987" s="367"/>
    </row>
    <row r="988" spans="26:37" s="368" customFormat="1" ht="13.9" customHeight="1">
      <c r="Z988" s="439"/>
      <c r="AH988" s="367"/>
      <c r="AJ988" s="367"/>
      <c r="AK988" s="367"/>
    </row>
    <row r="989" spans="26:37" s="368" customFormat="1" ht="13.9" customHeight="1">
      <c r="Z989" s="439"/>
      <c r="AH989" s="367"/>
      <c r="AJ989" s="367"/>
      <c r="AK989" s="367"/>
    </row>
    <row r="990" spans="26:37" s="368" customFormat="1" ht="13.9" customHeight="1">
      <c r="Z990" s="439"/>
      <c r="AH990" s="367"/>
      <c r="AJ990" s="367"/>
      <c r="AK990" s="367"/>
    </row>
    <row r="991" spans="26:37" s="368" customFormat="1" ht="13.9" customHeight="1">
      <c r="Z991" s="439"/>
      <c r="AH991" s="367"/>
      <c r="AJ991" s="367"/>
      <c r="AK991" s="367"/>
    </row>
    <row r="992" spans="26:37" s="368" customFormat="1" ht="13.9" customHeight="1">
      <c r="Z992" s="439"/>
      <c r="AH992" s="367"/>
      <c r="AJ992" s="367"/>
      <c r="AK992" s="367"/>
    </row>
    <row r="993" spans="26:37" s="368" customFormat="1" ht="13.9" customHeight="1">
      <c r="Z993" s="439"/>
      <c r="AH993" s="367"/>
      <c r="AJ993" s="367"/>
      <c r="AK993" s="367"/>
    </row>
    <row r="994" spans="26:37" s="368" customFormat="1" ht="13.9" customHeight="1">
      <c r="Z994" s="439"/>
      <c r="AH994" s="367"/>
      <c r="AJ994" s="367"/>
      <c r="AK994" s="367"/>
    </row>
    <row r="995" spans="26:37" s="368" customFormat="1" ht="13.9" customHeight="1">
      <c r="Z995" s="439"/>
      <c r="AH995" s="367"/>
      <c r="AJ995" s="367"/>
      <c r="AK995" s="367"/>
    </row>
    <row r="996" spans="26:37" s="368" customFormat="1" ht="13.9" customHeight="1">
      <c r="Z996" s="439"/>
      <c r="AH996" s="367"/>
      <c r="AJ996" s="367"/>
      <c r="AK996" s="367"/>
    </row>
    <row r="997" spans="26:37" s="368" customFormat="1" ht="13.9" customHeight="1">
      <c r="Z997" s="439"/>
      <c r="AH997" s="367"/>
      <c r="AJ997" s="367"/>
      <c r="AK997" s="367"/>
    </row>
    <row r="998" spans="26:37" s="368" customFormat="1" ht="13.9" customHeight="1">
      <c r="Z998" s="439"/>
      <c r="AH998" s="367"/>
      <c r="AJ998" s="367"/>
      <c r="AK998" s="367"/>
    </row>
    <row r="999" spans="26:37" s="368" customFormat="1" ht="13.9" customHeight="1">
      <c r="Z999" s="439"/>
      <c r="AH999" s="367"/>
      <c r="AJ999" s="367"/>
      <c r="AK999" s="367"/>
    </row>
    <row r="1000" spans="26:37" s="368" customFormat="1" ht="13.9" customHeight="1">
      <c r="Z1000" s="439"/>
      <c r="AH1000" s="367"/>
      <c r="AJ1000" s="367"/>
      <c r="AK1000" s="367"/>
    </row>
    <row r="1001" spans="26:37" s="368" customFormat="1" ht="13.9" customHeight="1">
      <c r="Z1001" s="439"/>
      <c r="AH1001" s="367"/>
      <c r="AJ1001" s="367"/>
      <c r="AK1001" s="367"/>
    </row>
    <row r="1002" spans="26:37" s="368" customFormat="1" ht="13.9" customHeight="1">
      <c r="Z1002" s="439"/>
      <c r="AH1002" s="367"/>
      <c r="AJ1002" s="367"/>
      <c r="AK1002" s="367"/>
    </row>
    <row r="1003" spans="26:37" s="368" customFormat="1" ht="13.9" customHeight="1">
      <c r="Z1003" s="439"/>
      <c r="AH1003" s="367"/>
      <c r="AJ1003" s="367"/>
      <c r="AK1003" s="367"/>
    </row>
    <row r="1004" spans="26:37" s="368" customFormat="1" ht="13.9" customHeight="1">
      <c r="Z1004" s="439"/>
      <c r="AH1004" s="367"/>
      <c r="AJ1004" s="367"/>
      <c r="AK1004" s="367"/>
    </row>
    <row r="1005" spans="26:37" s="368" customFormat="1" ht="13.9" customHeight="1">
      <c r="Z1005" s="439"/>
      <c r="AH1005" s="367"/>
      <c r="AJ1005" s="367"/>
      <c r="AK1005" s="367"/>
    </row>
    <row r="1006" spans="26:37" s="368" customFormat="1" ht="13.9" customHeight="1">
      <c r="Z1006" s="439"/>
      <c r="AH1006" s="367"/>
      <c r="AJ1006" s="367"/>
      <c r="AK1006" s="367"/>
    </row>
    <row r="1007" spans="26:37" s="368" customFormat="1" ht="13.9" customHeight="1">
      <c r="Z1007" s="439"/>
      <c r="AH1007" s="367"/>
      <c r="AJ1007" s="367"/>
      <c r="AK1007" s="367"/>
    </row>
    <row r="1008" spans="26:37" s="368" customFormat="1" ht="13.9" customHeight="1">
      <c r="Z1008" s="439"/>
      <c r="AH1008" s="367"/>
      <c r="AJ1008" s="367"/>
      <c r="AK1008" s="367"/>
    </row>
    <row r="1009" spans="26:37" s="368" customFormat="1" ht="13.9" customHeight="1">
      <c r="Z1009" s="439"/>
      <c r="AH1009" s="367"/>
      <c r="AJ1009" s="367"/>
      <c r="AK1009" s="367"/>
    </row>
    <row r="1010" spans="26:37" s="368" customFormat="1" ht="13.9" customHeight="1">
      <c r="Z1010" s="439"/>
      <c r="AH1010" s="367"/>
      <c r="AJ1010" s="367"/>
      <c r="AK1010" s="367"/>
    </row>
    <row r="1011" spans="26:37" s="368" customFormat="1" ht="13.9" customHeight="1">
      <c r="Z1011" s="439"/>
      <c r="AH1011" s="367"/>
      <c r="AJ1011" s="367"/>
      <c r="AK1011" s="367"/>
    </row>
    <row r="1012" spans="26:37" s="368" customFormat="1" ht="13.9" customHeight="1">
      <c r="Z1012" s="439"/>
      <c r="AH1012" s="367"/>
      <c r="AJ1012" s="367"/>
      <c r="AK1012" s="367"/>
    </row>
    <row r="1013" spans="26:37" s="368" customFormat="1" ht="13.9" customHeight="1">
      <c r="Z1013" s="439"/>
      <c r="AH1013" s="367"/>
      <c r="AJ1013" s="367"/>
      <c r="AK1013" s="367"/>
    </row>
    <row r="1014" spans="26:37" s="368" customFormat="1" ht="13.9" customHeight="1">
      <c r="Z1014" s="439"/>
      <c r="AH1014" s="367"/>
      <c r="AJ1014" s="367"/>
      <c r="AK1014" s="367"/>
    </row>
    <row r="1015" spans="26:37" s="368" customFormat="1" ht="13.9" customHeight="1">
      <c r="Z1015" s="439"/>
      <c r="AH1015" s="367"/>
      <c r="AJ1015" s="367"/>
      <c r="AK1015" s="367"/>
    </row>
    <row r="1016" spans="26:37" s="368" customFormat="1" ht="13.9" customHeight="1">
      <c r="Z1016" s="439"/>
      <c r="AH1016" s="367"/>
      <c r="AJ1016" s="367"/>
      <c r="AK1016" s="367"/>
    </row>
    <row r="1017" spans="26:37" s="368" customFormat="1" ht="13.9" customHeight="1">
      <c r="Z1017" s="439"/>
      <c r="AH1017" s="367"/>
      <c r="AJ1017" s="367"/>
      <c r="AK1017" s="367"/>
    </row>
    <row r="1018" spans="26:37" s="368" customFormat="1" ht="13.9" customHeight="1">
      <c r="Z1018" s="439"/>
      <c r="AH1018" s="367"/>
      <c r="AJ1018" s="367"/>
      <c r="AK1018" s="367"/>
    </row>
    <row r="1019" spans="26:37" s="368" customFormat="1" ht="13.9" customHeight="1">
      <c r="Z1019" s="439"/>
      <c r="AH1019" s="367"/>
      <c r="AJ1019" s="367"/>
      <c r="AK1019" s="367"/>
    </row>
    <row r="1020" spans="26:37" s="368" customFormat="1" ht="13.9" customHeight="1">
      <c r="Z1020" s="439"/>
      <c r="AH1020" s="367"/>
      <c r="AJ1020" s="367"/>
      <c r="AK1020" s="367"/>
    </row>
    <row r="1021" spans="26:37" s="368" customFormat="1" ht="13.9" customHeight="1">
      <c r="Z1021" s="439"/>
      <c r="AH1021" s="367"/>
      <c r="AJ1021" s="367"/>
      <c r="AK1021" s="367"/>
    </row>
    <row r="1022" spans="26:37" s="368" customFormat="1" ht="13.9" customHeight="1">
      <c r="Z1022" s="439"/>
      <c r="AH1022" s="367"/>
      <c r="AJ1022" s="367"/>
      <c r="AK1022" s="367"/>
    </row>
    <row r="1023" spans="26:37" s="368" customFormat="1" ht="13.9" customHeight="1">
      <c r="Z1023" s="439"/>
      <c r="AH1023" s="367"/>
      <c r="AJ1023" s="367"/>
      <c r="AK1023" s="367"/>
    </row>
    <row r="1024" spans="26:37" s="368" customFormat="1" ht="13.9" customHeight="1">
      <c r="Z1024" s="439"/>
      <c r="AH1024" s="367"/>
      <c r="AJ1024" s="367"/>
      <c r="AK1024" s="367"/>
    </row>
    <row r="1025" spans="26:37" s="368" customFormat="1" ht="13.9" customHeight="1">
      <c r="Z1025" s="439"/>
      <c r="AH1025" s="367"/>
      <c r="AJ1025" s="367"/>
      <c r="AK1025" s="367"/>
    </row>
    <row r="1026" spans="26:37" s="368" customFormat="1" ht="13.9" customHeight="1">
      <c r="Z1026" s="439"/>
      <c r="AH1026" s="367"/>
      <c r="AJ1026" s="367"/>
      <c r="AK1026" s="367"/>
    </row>
    <row r="1027" spans="26:37" s="368" customFormat="1" ht="13.9" customHeight="1">
      <c r="Z1027" s="439"/>
      <c r="AH1027" s="367"/>
      <c r="AJ1027" s="367"/>
      <c r="AK1027" s="367"/>
    </row>
    <row r="1028" spans="26:37" s="368" customFormat="1" ht="13.9" customHeight="1">
      <c r="Z1028" s="439"/>
      <c r="AH1028" s="367"/>
      <c r="AJ1028" s="367"/>
      <c r="AK1028" s="367"/>
    </row>
    <row r="1029" spans="26:37" s="368" customFormat="1" ht="13.9" customHeight="1">
      <c r="Z1029" s="439"/>
      <c r="AH1029" s="367"/>
      <c r="AJ1029" s="367"/>
      <c r="AK1029" s="367"/>
    </row>
    <row r="1030" spans="26:37" s="368" customFormat="1" ht="13.9" customHeight="1">
      <c r="Z1030" s="439"/>
      <c r="AH1030" s="367"/>
      <c r="AJ1030" s="367"/>
      <c r="AK1030" s="367"/>
    </row>
    <row r="1031" spans="26:37" s="368" customFormat="1" ht="13.9" customHeight="1">
      <c r="Z1031" s="439"/>
      <c r="AH1031" s="367"/>
      <c r="AJ1031" s="367"/>
      <c r="AK1031" s="367"/>
    </row>
    <row r="1032" spans="26:37" s="368" customFormat="1" ht="13.9" customHeight="1">
      <c r="Z1032" s="439"/>
      <c r="AH1032" s="367"/>
      <c r="AJ1032" s="367"/>
      <c r="AK1032" s="367"/>
    </row>
    <row r="1033" spans="26:37" s="368" customFormat="1" ht="13.9" customHeight="1">
      <c r="Z1033" s="439"/>
      <c r="AH1033" s="367"/>
      <c r="AJ1033" s="367"/>
      <c r="AK1033" s="367"/>
    </row>
    <row r="1034" spans="26:37" s="368" customFormat="1" ht="13.9" customHeight="1">
      <c r="Z1034" s="439"/>
      <c r="AH1034" s="367"/>
      <c r="AJ1034" s="367"/>
      <c r="AK1034" s="367"/>
    </row>
    <row r="1035" spans="26:37" s="368" customFormat="1" ht="13.9" customHeight="1">
      <c r="Z1035" s="439"/>
      <c r="AH1035" s="367"/>
      <c r="AJ1035" s="367"/>
      <c r="AK1035" s="367"/>
    </row>
    <row r="1036" spans="26:37" s="368" customFormat="1" ht="13.9" customHeight="1">
      <c r="Z1036" s="439"/>
      <c r="AH1036" s="367"/>
      <c r="AJ1036" s="367"/>
      <c r="AK1036" s="367"/>
    </row>
    <row r="1037" spans="26:37" s="368" customFormat="1" ht="13.9" customHeight="1">
      <c r="Z1037" s="439"/>
      <c r="AH1037" s="367"/>
      <c r="AJ1037" s="367"/>
      <c r="AK1037" s="367"/>
    </row>
    <row r="1038" spans="26:37" s="368" customFormat="1" ht="13.9" customHeight="1">
      <c r="Z1038" s="439"/>
      <c r="AH1038" s="367"/>
      <c r="AJ1038" s="367"/>
      <c r="AK1038" s="367"/>
    </row>
    <row r="1039" spans="26:37" s="368" customFormat="1" ht="13.9" customHeight="1">
      <c r="Z1039" s="439"/>
      <c r="AH1039" s="367"/>
      <c r="AJ1039" s="367"/>
      <c r="AK1039" s="367"/>
    </row>
    <row r="1040" spans="26:37" s="368" customFormat="1" ht="13.9" customHeight="1">
      <c r="Z1040" s="439"/>
      <c r="AH1040" s="367"/>
      <c r="AJ1040" s="367"/>
      <c r="AK1040" s="367"/>
    </row>
    <row r="1041" spans="26:37" s="368" customFormat="1" ht="13.9" customHeight="1">
      <c r="Z1041" s="439"/>
      <c r="AH1041" s="367"/>
      <c r="AJ1041" s="367"/>
      <c r="AK1041" s="367"/>
    </row>
    <row r="1042" spans="26:37" s="368" customFormat="1" ht="13.9" customHeight="1">
      <c r="Z1042" s="439"/>
      <c r="AH1042" s="367"/>
      <c r="AJ1042" s="367"/>
      <c r="AK1042" s="367"/>
    </row>
    <row r="1043" spans="26:37" s="368" customFormat="1" ht="13.9" customHeight="1">
      <c r="Z1043" s="439"/>
      <c r="AH1043" s="367"/>
      <c r="AJ1043" s="367"/>
      <c r="AK1043" s="367"/>
    </row>
    <row r="1044" spans="26:37" s="368" customFormat="1" ht="13.9" customHeight="1">
      <c r="Z1044" s="439"/>
      <c r="AH1044" s="367"/>
      <c r="AJ1044" s="367"/>
      <c r="AK1044" s="367"/>
    </row>
    <row r="1045" spans="26:37" s="368" customFormat="1" ht="13.9" customHeight="1">
      <c r="Z1045" s="439"/>
      <c r="AH1045" s="367"/>
      <c r="AJ1045" s="367"/>
      <c r="AK1045" s="367"/>
    </row>
    <row r="1046" spans="26:37" s="368" customFormat="1" ht="13.9" customHeight="1">
      <c r="Z1046" s="439"/>
      <c r="AH1046" s="367"/>
      <c r="AJ1046" s="367"/>
      <c r="AK1046" s="367"/>
    </row>
    <row r="1047" spans="26:37" s="368" customFormat="1" ht="13.9" customHeight="1">
      <c r="Z1047" s="439"/>
      <c r="AH1047" s="367"/>
      <c r="AJ1047" s="367"/>
      <c r="AK1047" s="367"/>
    </row>
    <row r="1048" spans="26:37" s="368" customFormat="1" ht="13.9" customHeight="1">
      <c r="Z1048" s="439"/>
      <c r="AH1048" s="367"/>
      <c r="AJ1048" s="367"/>
      <c r="AK1048" s="367"/>
    </row>
    <row r="1049" spans="26:37" s="368" customFormat="1" ht="13.9" customHeight="1">
      <c r="Z1049" s="439"/>
      <c r="AH1049" s="367"/>
      <c r="AJ1049" s="367"/>
      <c r="AK1049" s="367"/>
    </row>
    <row r="1050" spans="26:37" s="368" customFormat="1" ht="13.9" customHeight="1">
      <c r="Z1050" s="439"/>
      <c r="AH1050" s="367"/>
      <c r="AJ1050" s="367"/>
      <c r="AK1050" s="367"/>
    </row>
    <row r="1051" spans="26:37" s="368" customFormat="1" ht="13.9" customHeight="1">
      <c r="Z1051" s="439"/>
      <c r="AH1051" s="367"/>
      <c r="AJ1051" s="367"/>
      <c r="AK1051" s="367"/>
    </row>
    <row r="1052" spans="26:37" s="368" customFormat="1" ht="13.9" customHeight="1">
      <c r="Z1052" s="439"/>
      <c r="AH1052" s="367"/>
      <c r="AJ1052" s="367"/>
      <c r="AK1052" s="367"/>
    </row>
    <row r="1053" spans="26:37" s="368" customFormat="1" ht="13.9" customHeight="1">
      <c r="Z1053" s="439"/>
      <c r="AH1053" s="367"/>
      <c r="AJ1053" s="367"/>
      <c r="AK1053" s="367"/>
    </row>
    <row r="1054" spans="26:37" s="368" customFormat="1" ht="13.9" customHeight="1">
      <c r="Z1054" s="439"/>
      <c r="AH1054" s="367"/>
      <c r="AJ1054" s="367"/>
      <c r="AK1054" s="367"/>
    </row>
    <row r="1055" spans="26:37" s="368" customFormat="1" ht="13.9" customHeight="1">
      <c r="Z1055" s="439"/>
      <c r="AH1055" s="367"/>
      <c r="AJ1055" s="367"/>
      <c r="AK1055" s="367"/>
    </row>
    <row r="1056" spans="26:37" s="368" customFormat="1" ht="13.9" customHeight="1">
      <c r="Z1056" s="439"/>
      <c r="AH1056" s="367"/>
      <c r="AJ1056" s="367"/>
      <c r="AK1056" s="367"/>
    </row>
    <row r="1057" spans="26:37" s="368" customFormat="1" ht="13.9" customHeight="1">
      <c r="Z1057" s="439"/>
      <c r="AH1057" s="367"/>
      <c r="AJ1057" s="367"/>
      <c r="AK1057" s="367"/>
    </row>
    <row r="1058" spans="26:37" s="368" customFormat="1" ht="13.9" customHeight="1">
      <c r="Z1058" s="439"/>
      <c r="AH1058" s="367"/>
      <c r="AJ1058" s="367"/>
      <c r="AK1058" s="367"/>
    </row>
    <row r="1059" spans="26:37" s="368" customFormat="1" ht="13.9" customHeight="1">
      <c r="Z1059" s="439"/>
      <c r="AH1059" s="367"/>
      <c r="AJ1059" s="367"/>
      <c r="AK1059" s="367"/>
    </row>
    <row r="1060" spans="26:37" s="368" customFormat="1" ht="13.9" customHeight="1">
      <c r="Z1060" s="439"/>
      <c r="AH1060" s="367"/>
      <c r="AJ1060" s="367"/>
      <c r="AK1060" s="367"/>
    </row>
    <row r="1061" spans="26:37" s="368" customFormat="1" ht="13.9" customHeight="1">
      <c r="Z1061" s="439"/>
      <c r="AH1061" s="367"/>
      <c r="AJ1061" s="367"/>
      <c r="AK1061" s="367"/>
    </row>
    <row r="1062" spans="26:37" s="368" customFormat="1" ht="13.9" customHeight="1">
      <c r="Z1062" s="439"/>
      <c r="AH1062" s="367"/>
      <c r="AJ1062" s="367"/>
      <c r="AK1062" s="367"/>
    </row>
    <row r="1063" spans="26:37" s="368" customFormat="1" ht="13.9" customHeight="1">
      <c r="Z1063" s="439"/>
      <c r="AH1063" s="367"/>
      <c r="AJ1063" s="367"/>
      <c r="AK1063" s="367"/>
    </row>
    <row r="1064" spans="26:37" s="368" customFormat="1" ht="13.9" customHeight="1">
      <c r="Z1064" s="439"/>
      <c r="AH1064" s="367"/>
      <c r="AJ1064" s="367"/>
      <c r="AK1064" s="367"/>
    </row>
    <row r="1065" spans="26:37" s="368" customFormat="1" ht="13.9" customHeight="1">
      <c r="Z1065" s="439"/>
      <c r="AH1065" s="367"/>
      <c r="AJ1065" s="367"/>
      <c r="AK1065" s="367"/>
    </row>
    <row r="1066" spans="26:37" s="368" customFormat="1" ht="13.9" customHeight="1">
      <c r="Z1066" s="439"/>
      <c r="AH1066" s="367"/>
      <c r="AJ1066" s="367"/>
      <c r="AK1066" s="367"/>
    </row>
    <row r="1067" spans="26:37" s="368" customFormat="1" ht="13.9" customHeight="1">
      <c r="Z1067" s="439"/>
      <c r="AH1067" s="367"/>
      <c r="AJ1067" s="367"/>
      <c r="AK1067" s="367"/>
    </row>
    <row r="1068" spans="26:37" s="368" customFormat="1" ht="13.9" customHeight="1">
      <c r="Z1068" s="439"/>
      <c r="AH1068" s="367"/>
      <c r="AJ1068" s="367"/>
      <c r="AK1068" s="367"/>
    </row>
    <row r="1069" spans="26:37" s="368" customFormat="1" ht="13.9" customHeight="1">
      <c r="Z1069" s="439"/>
      <c r="AH1069" s="367"/>
      <c r="AJ1069" s="367"/>
      <c r="AK1069" s="367"/>
    </row>
    <row r="1070" spans="26:37" s="368" customFormat="1" ht="13.9" customHeight="1">
      <c r="Z1070" s="439"/>
      <c r="AH1070" s="367"/>
      <c r="AJ1070" s="367"/>
      <c r="AK1070" s="367"/>
    </row>
    <row r="1071" spans="26:37" s="368" customFormat="1" ht="13.9" customHeight="1">
      <c r="Z1071" s="439"/>
      <c r="AH1071" s="367"/>
      <c r="AJ1071" s="367"/>
      <c r="AK1071" s="367"/>
    </row>
    <row r="1072" spans="26:37" s="368" customFormat="1" ht="13.9" customHeight="1">
      <c r="Z1072" s="439"/>
      <c r="AH1072" s="367"/>
      <c r="AJ1072" s="367"/>
      <c r="AK1072" s="367"/>
    </row>
    <row r="1073" spans="26:37" s="368" customFormat="1" ht="13.9" customHeight="1">
      <c r="Z1073" s="439"/>
      <c r="AH1073" s="367"/>
      <c r="AJ1073" s="367"/>
      <c r="AK1073" s="367"/>
    </row>
    <row r="1074" spans="26:37" s="368" customFormat="1" ht="13.9" customHeight="1">
      <c r="Z1074" s="439"/>
      <c r="AH1074" s="367"/>
      <c r="AJ1074" s="367"/>
      <c r="AK1074" s="367"/>
    </row>
    <row r="1075" spans="26:37" s="368" customFormat="1" ht="13.9" customHeight="1">
      <c r="Z1075" s="439"/>
      <c r="AH1075" s="367"/>
      <c r="AJ1075" s="367"/>
      <c r="AK1075" s="367"/>
    </row>
    <row r="1076" spans="26:37" s="368" customFormat="1" ht="13.9" customHeight="1">
      <c r="Z1076" s="439"/>
      <c r="AH1076" s="367"/>
      <c r="AJ1076" s="367"/>
      <c r="AK1076" s="367"/>
    </row>
    <row r="1077" spans="26:37" s="368" customFormat="1" ht="13.9" customHeight="1">
      <c r="Z1077" s="439"/>
      <c r="AH1077" s="367"/>
      <c r="AJ1077" s="367"/>
      <c r="AK1077" s="367"/>
    </row>
    <row r="1078" spans="26:37" s="368" customFormat="1" ht="13.9" customHeight="1">
      <c r="Z1078" s="439"/>
      <c r="AH1078" s="367"/>
      <c r="AJ1078" s="367"/>
      <c r="AK1078" s="367"/>
    </row>
    <row r="1079" spans="26:37" s="368" customFormat="1" ht="13.9" customHeight="1">
      <c r="Z1079" s="439"/>
      <c r="AH1079" s="367"/>
      <c r="AJ1079" s="367"/>
      <c r="AK1079" s="367"/>
    </row>
    <row r="1080" spans="26:37" s="368" customFormat="1" ht="13.9" customHeight="1">
      <c r="Z1080" s="439"/>
      <c r="AH1080" s="367"/>
      <c r="AJ1080" s="367"/>
      <c r="AK1080" s="367"/>
    </row>
    <row r="1081" spans="26:37" s="368" customFormat="1" ht="13.9" customHeight="1">
      <c r="Z1081" s="439"/>
      <c r="AH1081" s="367"/>
      <c r="AJ1081" s="367"/>
      <c r="AK1081" s="367"/>
    </row>
    <row r="1082" spans="26:37" s="368" customFormat="1" ht="13.9" customHeight="1">
      <c r="Z1082" s="439"/>
      <c r="AH1082" s="367"/>
      <c r="AJ1082" s="367"/>
      <c r="AK1082" s="367"/>
    </row>
    <row r="1083" spans="26:37" s="368" customFormat="1" ht="13.9" customHeight="1">
      <c r="Z1083" s="439"/>
      <c r="AH1083" s="367"/>
      <c r="AJ1083" s="367"/>
      <c r="AK1083" s="367"/>
    </row>
    <row r="1084" spans="26:37" s="368" customFormat="1" ht="13.9" customHeight="1">
      <c r="Z1084" s="439"/>
      <c r="AH1084" s="367"/>
      <c r="AJ1084" s="367"/>
      <c r="AK1084" s="367"/>
    </row>
    <row r="1085" spans="26:37" s="368" customFormat="1" ht="13.9" customHeight="1">
      <c r="Z1085" s="439"/>
      <c r="AH1085" s="367"/>
      <c r="AJ1085" s="367"/>
      <c r="AK1085" s="367"/>
    </row>
    <row r="1086" spans="26:37" s="368" customFormat="1" ht="13.9" customHeight="1">
      <c r="Z1086" s="439"/>
      <c r="AH1086" s="367"/>
      <c r="AJ1086" s="367"/>
      <c r="AK1086" s="367"/>
    </row>
    <row r="1087" spans="26:37" s="368" customFormat="1" ht="13.9" customHeight="1">
      <c r="Z1087" s="439"/>
      <c r="AH1087" s="367"/>
      <c r="AJ1087" s="367"/>
      <c r="AK1087" s="367"/>
    </row>
    <row r="1088" spans="26:37" s="368" customFormat="1" ht="13.9" customHeight="1">
      <c r="Z1088" s="439"/>
      <c r="AH1088" s="367"/>
      <c r="AJ1088" s="367"/>
      <c r="AK1088" s="367"/>
    </row>
    <row r="1089" spans="26:37" s="368" customFormat="1" ht="13.9" customHeight="1">
      <c r="Z1089" s="439"/>
      <c r="AH1089" s="367"/>
      <c r="AJ1089" s="367"/>
      <c r="AK1089" s="367"/>
    </row>
    <row r="1090" spans="26:37" s="368" customFormat="1" ht="13.9" customHeight="1">
      <c r="Z1090" s="439"/>
      <c r="AH1090" s="367"/>
      <c r="AJ1090" s="367"/>
      <c r="AK1090" s="367"/>
    </row>
    <row r="1091" spans="26:37" s="368" customFormat="1" ht="13.9" customHeight="1">
      <c r="Z1091" s="439"/>
      <c r="AH1091" s="367"/>
      <c r="AJ1091" s="367"/>
      <c r="AK1091" s="367"/>
    </row>
    <row r="1092" spans="26:37" s="368" customFormat="1" ht="13.9" customHeight="1">
      <c r="Z1092" s="439"/>
      <c r="AH1092" s="367"/>
      <c r="AJ1092" s="367"/>
      <c r="AK1092" s="367"/>
    </row>
    <row r="1093" spans="26:37" s="368" customFormat="1" ht="13.9" customHeight="1">
      <c r="Z1093" s="439"/>
      <c r="AH1093" s="367"/>
      <c r="AJ1093" s="367"/>
      <c r="AK1093" s="367"/>
    </row>
    <row r="1094" spans="26:37" s="368" customFormat="1" ht="13.9" customHeight="1">
      <c r="Z1094" s="439"/>
      <c r="AH1094" s="367"/>
      <c r="AJ1094" s="367"/>
      <c r="AK1094" s="367"/>
    </row>
    <row r="1095" spans="26:37" s="368" customFormat="1" ht="13.9" customHeight="1">
      <c r="Z1095" s="439"/>
      <c r="AH1095" s="367"/>
      <c r="AJ1095" s="367"/>
      <c r="AK1095" s="367"/>
    </row>
    <row r="1096" spans="26:37" s="368" customFormat="1" ht="13.9" customHeight="1">
      <c r="Z1096" s="439"/>
      <c r="AH1096" s="367"/>
      <c r="AJ1096" s="367"/>
      <c r="AK1096" s="367"/>
    </row>
    <row r="1097" spans="26:37" s="368" customFormat="1" ht="13.9" customHeight="1">
      <c r="Z1097" s="439"/>
      <c r="AH1097" s="367"/>
      <c r="AJ1097" s="367"/>
      <c r="AK1097" s="367"/>
    </row>
    <row r="1098" spans="26:37" s="368" customFormat="1" ht="13.9" customHeight="1">
      <c r="Z1098" s="439"/>
      <c r="AH1098" s="367"/>
      <c r="AJ1098" s="367"/>
      <c r="AK1098" s="367"/>
    </row>
    <row r="1099" spans="26:37" s="368" customFormat="1" ht="13.9" customHeight="1">
      <c r="Z1099" s="439"/>
      <c r="AH1099" s="367"/>
      <c r="AJ1099" s="367"/>
      <c r="AK1099" s="367"/>
    </row>
    <row r="1100" spans="26:37" s="368" customFormat="1" ht="13.9" customHeight="1">
      <c r="Z1100" s="439"/>
      <c r="AH1100" s="367"/>
      <c r="AJ1100" s="367"/>
      <c r="AK1100" s="367"/>
    </row>
    <row r="1101" spans="26:37" s="368" customFormat="1" ht="13.9" customHeight="1">
      <c r="Z1101" s="439"/>
      <c r="AH1101" s="367"/>
      <c r="AJ1101" s="367"/>
      <c r="AK1101" s="367"/>
    </row>
    <row r="1102" spans="26:37" s="368" customFormat="1" ht="13.9" customHeight="1">
      <c r="Z1102" s="439"/>
      <c r="AH1102" s="367"/>
      <c r="AJ1102" s="367"/>
      <c r="AK1102" s="367"/>
    </row>
    <row r="1103" spans="26:37" s="368" customFormat="1" ht="13.9" customHeight="1">
      <c r="Z1103" s="439"/>
      <c r="AH1103" s="367"/>
      <c r="AJ1103" s="367"/>
      <c r="AK1103" s="367"/>
    </row>
    <row r="1104" spans="26:37" s="368" customFormat="1" ht="13.9" customHeight="1">
      <c r="Z1104" s="439"/>
      <c r="AH1104" s="367"/>
      <c r="AJ1104" s="367"/>
      <c r="AK1104" s="367"/>
    </row>
    <row r="1105" spans="26:37" s="368" customFormat="1" ht="13.9" customHeight="1">
      <c r="Z1105" s="439"/>
      <c r="AH1105" s="367"/>
      <c r="AJ1105" s="367"/>
      <c r="AK1105" s="367"/>
    </row>
    <row r="1106" spans="26:37" s="368" customFormat="1" ht="13.9" customHeight="1">
      <c r="Z1106" s="439"/>
      <c r="AH1106" s="367"/>
      <c r="AJ1106" s="367"/>
      <c r="AK1106" s="367"/>
    </row>
    <row r="1107" spans="26:37" s="368" customFormat="1" ht="13.9" customHeight="1">
      <c r="Z1107" s="439"/>
      <c r="AH1107" s="367"/>
      <c r="AJ1107" s="367"/>
      <c r="AK1107" s="367"/>
    </row>
    <row r="1108" spans="26:37" s="368" customFormat="1" ht="13.9" customHeight="1">
      <c r="Z1108" s="439"/>
      <c r="AH1108" s="367"/>
      <c r="AJ1108" s="367"/>
      <c r="AK1108" s="367"/>
    </row>
    <row r="1109" spans="26:37" s="368" customFormat="1" ht="13.9" customHeight="1">
      <c r="Z1109" s="439"/>
      <c r="AH1109" s="367"/>
      <c r="AJ1109" s="367"/>
      <c r="AK1109" s="367"/>
    </row>
    <row r="1110" spans="26:37" s="368" customFormat="1" ht="13.9" customHeight="1">
      <c r="Z1110" s="439"/>
      <c r="AH1110" s="367"/>
      <c r="AJ1110" s="367"/>
      <c r="AK1110" s="367"/>
    </row>
    <row r="1111" spans="26:37" s="368" customFormat="1" ht="13.9" customHeight="1">
      <c r="Z1111" s="439"/>
      <c r="AH1111" s="367"/>
      <c r="AJ1111" s="367"/>
      <c r="AK1111" s="367"/>
    </row>
    <row r="1112" spans="26:37" s="368" customFormat="1" ht="13.9" customHeight="1">
      <c r="Z1112" s="439"/>
      <c r="AH1112" s="367"/>
      <c r="AJ1112" s="367"/>
      <c r="AK1112" s="367"/>
    </row>
    <row r="1113" spans="26:37" s="368" customFormat="1" ht="13.9" customHeight="1">
      <c r="Z1113" s="439"/>
      <c r="AH1113" s="367"/>
      <c r="AJ1113" s="367"/>
      <c r="AK1113" s="367"/>
    </row>
    <row r="1114" spans="26:37" s="368" customFormat="1" ht="13.9" customHeight="1">
      <c r="Z1114" s="439"/>
      <c r="AH1114" s="367"/>
      <c r="AJ1114" s="367"/>
      <c r="AK1114" s="367"/>
    </row>
    <row r="1115" spans="26:37" s="368" customFormat="1" ht="13.9" customHeight="1">
      <c r="Z1115" s="439"/>
      <c r="AH1115" s="367"/>
      <c r="AJ1115" s="367"/>
      <c r="AK1115" s="367"/>
    </row>
    <row r="1116" spans="26:37" s="368" customFormat="1" ht="13.9" customHeight="1">
      <c r="Z1116" s="439"/>
      <c r="AH1116" s="367"/>
      <c r="AJ1116" s="367"/>
      <c r="AK1116" s="367"/>
    </row>
    <row r="1117" spans="26:37" s="368" customFormat="1" ht="13.9" customHeight="1">
      <c r="Z1117" s="439"/>
      <c r="AH1117" s="367"/>
      <c r="AJ1117" s="367"/>
      <c r="AK1117" s="367"/>
    </row>
    <row r="1118" spans="26:37" s="368" customFormat="1" ht="13.9" customHeight="1">
      <c r="Z1118" s="439"/>
      <c r="AH1118" s="367"/>
      <c r="AJ1118" s="367"/>
      <c r="AK1118" s="367"/>
    </row>
    <row r="1119" spans="26:37" s="368" customFormat="1" ht="13.9" customHeight="1">
      <c r="Z1119" s="439"/>
      <c r="AH1119" s="367"/>
      <c r="AJ1119" s="367"/>
      <c r="AK1119" s="367"/>
    </row>
    <row r="1120" spans="26:37" s="368" customFormat="1" ht="13.9" customHeight="1">
      <c r="Z1120" s="439"/>
      <c r="AH1120" s="367"/>
      <c r="AJ1120" s="367"/>
      <c r="AK1120" s="367"/>
    </row>
    <row r="1121" spans="26:37" s="368" customFormat="1" ht="13.9" customHeight="1">
      <c r="Z1121" s="439"/>
      <c r="AH1121" s="367"/>
      <c r="AJ1121" s="367"/>
      <c r="AK1121" s="367"/>
    </row>
    <row r="1122" spans="26:37" s="368" customFormat="1" ht="13.9" customHeight="1">
      <c r="Z1122" s="439"/>
      <c r="AH1122" s="367"/>
      <c r="AJ1122" s="367"/>
      <c r="AK1122" s="367"/>
    </row>
    <row r="1123" spans="26:37" s="368" customFormat="1" ht="13.9" customHeight="1">
      <c r="Z1123" s="439"/>
      <c r="AH1123" s="367"/>
      <c r="AJ1123" s="367"/>
      <c r="AK1123" s="367"/>
    </row>
    <row r="1124" spans="26:37" s="368" customFormat="1" ht="13.9" customHeight="1">
      <c r="Z1124" s="439"/>
      <c r="AH1124" s="367"/>
      <c r="AJ1124" s="367"/>
      <c r="AK1124" s="367"/>
    </row>
    <row r="1125" spans="26:37" s="368" customFormat="1" ht="13.9" customHeight="1">
      <c r="Z1125" s="439"/>
      <c r="AH1125" s="367"/>
      <c r="AJ1125" s="367"/>
      <c r="AK1125" s="367"/>
    </row>
    <row r="1126" spans="26:37" s="368" customFormat="1" ht="13.9" customHeight="1">
      <c r="Z1126" s="439"/>
      <c r="AH1126" s="367"/>
      <c r="AJ1126" s="367"/>
      <c r="AK1126" s="367"/>
    </row>
    <row r="1127" spans="26:37" s="368" customFormat="1" ht="13.9" customHeight="1">
      <c r="Z1127" s="439"/>
      <c r="AH1127" s="367"/>
      <c r="AJ1127" s="367"/>
      <c r="AK1127" s="367"/>
    </row>
    <row r="1128" spans="26:37" s="368" customFormat="1" ht="13.9" customHeight="1">
      <c r="Z1128" s="439"/>
      <c r="AH1128" s="367"/>
      <c r="AJ1128" s="367"/>
      <c r="AK1128" s="367"/>
    </row>
    <row r="1129" spans="26:37" s="368" customFormat="1" ht="13.9" customHeight="1">
      <c r="Z1129" s="439"/>
      <c r="AH1129" s="367"/>
      <c r="AJ1129" s="367"/>
      <c r="AK1129" s="367"/>
    </row>
    <row r="1130" spans="26:37" s="368" customFormat="1" ht="13.9" customHeight="1">
      <c r="Z1130" s="439"/>
      <c r="AH1130" s="367"/>
      <c r="AJ1130" s="367"/>
      <c r="AK1130" s="367"/>
    </row>
    <row r="1131" spans="26:37" s="368" customFormat="1" ht="13.9" customHeight="1">
      <c r="Z1131" s="439"/>
      <c r="AH1131" s="367"/>
      <c r="AJ1131" s="367"/>
      <c r="AK1131" s="367"/>
    </row>
    <row r="1132" spans="26:37" s="368" customFormat="1" ht="13.9" customHeight="1">
      <c r="Z1132" s="439"/>
      <c r="AH1132" s="367"/>
      <c r="AJ1132" s="367"/>
      <c r="AK1132" s="367"/>
    </row>
    <row r="1133" spans="26:37" s="368" customFormat="1" ht="13.9" customHeight="1">
      <c r="Z1133" s="439"/>
      <c r="AH1133" s="367"/>
      <c r="AJ1133" s="367"/>
      <c r="AK1133" s="367"/>
    </row>
    <row r="1134" spans="26:37" s="368" customFormat="1" ht="13.9" customHeight="1">
      <c r="Z1134" s="439"/>
      <c r="AH1134" s="367"/>
      <c r="AJ1134" s="367"/>
      <c r="AK1134" s="367"/>
    </row>
    <row r="1135" spans="26:37" s="368" customFormat="1" ht="13.9" customHeight="1">
      <c r="Z1135" s="439"/>
      <c r="AH1135" s="367"/>
      <c r="AJ1135" s="367"/>
      <c r="AK1135" s="367"/>
    </row>
    <row r="1136" spans="26:37" s="368" customFormat="1" ht="13.9" customHeight="1">
      <c r="Z1136" s="439"/>
      <c r="AH1136" s="367"/>
      <c r="AJ1136" s="367"/>
      <c r="AK1136" s="367"/>
    </row>
    <row r="1137" spans="26:37" s="368" customFormat="1" ht="13.9" customHeight="1">
      <c r="Z1137" s="439"/>
      <c r="AH1137" s="367"/>
      <c r="AJ1137" s="367"/>
      <c r="AK1137" s="367"/>
    </row>
    <row r="1138" spans="26:37" s="368" customFormat="1" ht="13.9" customHeight="1">
      <c r="Z1138" s="439"/>
      <c r="AH1138" s="367"/>
      <c r="AJ1138" s="367"/>
      <c r="AK1138" s="367"/>
    </row>
    <row r="1139" spans="26:37" s="368" customFormat="1" ht="13.9" customHeight="1">
      <c r="Z1139" s="439"/>
      <c r="AH1139" s="367"/>
      <c r="AJ1139" s="367"/>
      <c r="AK1139" s="367"/>
    </row>
    <row r="1140" spans="26:37" s="368" customFormat="1" ht="13.9" customHeight="1">
      <c r="Z1140" s="439"/>
      <c r="AH1140" s="367"/>
      <c r="AJ1140" s="367"/>
      <c r="AK1140" s="367"/>
    </row>
    <row r="1141" spans="26:37" s="368" customFormat="1" ht="13.9" customHeight="1">
      <c r="Z1141" s="439"/>
      <c r="AH1141" s="367"/>
      <c r="AJ1141" s="367"/>
      <c r="AK1141" s="367"/>
    </row>
    <row r="1142" spans="26:37" s="368" customFormat="1" ht="13.9" customHeight="1">
      <c r="Z1142" s="439"/>
      <c r="AH1142" s="367"/>
      <c r="AJ1142" s="367"/>
      <c r="AK1142" s="367"/>
    </row>
    <row r="1143" spans="26:37" s="368" customFormat="1" ht="13.9" customHeight="1">
      <c r="Z1143" s="439"/>
      <c r="AH1143" s="367"/>
      <c r="AJ1143" s="367"/>
      <c r="AK1143" s="367"/>
    </row>
    <row r="1144" spans="26:37" s="368" customFormat="1" ht="13.9" customHeight="1">
      <c r="Z1144" s="439"/>
      <c r="AH1144" s="367"/>
      <c r="AJ1144" s="367"/>
      <c r="AK1144" s="367"/>
    </row>
    <row r="1145" spans="26:37" s="368" customFormat="1" ht="13.9" customHeight="1">
      <c r="Z1145" s="439"/>
      <c r="AH1145" s="367"/>
      <c r="AJ1145" s="367"/>
      <c r="AK1145" s="367"/>
    </row>
    <row r="1146" spans="26:37" s="368" customFormat="1" ht="13.9" customHeight="1">
      <c r="Z1146" s="439"/>
      <c r="AH1146" s="367"/>
      <c r="AJ1146" s="367"/>
      <c r="AK1146" s="367"/>
    </row>
    <row r="1147" spans="26:37" s="368" customFormat="1" ht="13.9" customHeight="1">
      <c r="Z1147" s="439"/>
      <c r="AH1147" s="367"/>
      <c r="AJ1147" s="367"/>
      <c r="AK1147" s="367"/>
    </row>
    <row r="1148" spans="26:37" s="368" customFormat="1" ht="13.9" customHeight="1">
      <c r="Z1148" s="439"/>
      <c r="AH1148" s="367"/>
      <c r="AJ1148" s="367"/>
      <c r="AK1148" s="367"/>
    </row>
    <row r="1149" spans="26:37" s="368" customFormat="1" ht="13.9" customHeight="1">
      <c r="Z1149" s="439"/>
      <c r="AH1149" s="367"/>
      <c r="AJ1149" s="367"/>
      <c r="AK1149" s="367"/>
    </row>
    <row r="1150" spans="26:37" s="368" customFormat="1" ht="13.9" customHeight="1">
      <c r="Z1150" s="439"/>
      <c r="AH1150" s="367"/>
      <c r="AJ1150" s="367"/>
      <c r="AK1150" s="367"/>
    </row>
    <row r="1151" spans="26:37" s="368" customFormat="1" ht="13.9" customHeight="1">
      <c r="Z1151" s="439"/>
      <c r="AH1151" s="367"/>
      <c r="AJ1151" s="367"/>
      <c r="AK1151" s="367"/>
    </row>
    <row r="1152" spans="26:37" s="368" customFormat="1" ht="13.9" customHeight="1">
      <c r="Z1152" s="439"/>
      <c r="AH1152" s="367"/>
      <c r="AJ1152" s="367"/>
      <c r="AK1152" s="367"/>
    </row>
    <row r="1153" spans="26:37" s="368" customFormat="1" ht="13.9" customHeight="1">
      <c r="Z1153" s="439"/>
      <c r="AH1153" s="367"/>
      <c r="AJ1153" s="367"/>
      <c r="AK1153" s="367"/>
    </row>
    <row r="1154" spans="26:37" s="368" customFormat="1" ht="13.9" customHeight="1">
      <c r="Z1154" s="439"/>
      <c r="AH1154" s="367"/>
      <c r="AJ1154" s="367"/>
      <c r="AK1154" s="367"/>
    </row>
    <row r="1155" spans="26:37" s="368" customFormat="1" ht="13.9" customHeight="1">
      <c r="Z1155" s="439"/>
      <c r="AH1155" s="367"/>
      <c r="AJ1155" s="367"/>
      <c r="AK1155" s="367"/>
    </row>
    <row r="1156" spans="26:37" s="368" customFormat="1" ht="13.9" customHeight="1">
      <c r="Z1156" s="439"/>
      <c r="AH1156" s="367"/>
      <c r="AJ1156" s="367"/>
      <c r="AK1156" s="367"/>
    </row>
    <row r="1157" spans="26:37" s="368" customFormat="1" ht="13.9" customHeight="1">
      <c r="Z1157" s="439"/>
      <c r="AH1157" s="367"/>
      <c r="AJ1157" s="367"/>
      <c r="AK1157" s="367"/>
    </row>
    <row r="1158" spans="26:37" s="368" customFormat="1" ht="13.9" customHeight="1">
      <c r="Z1158" s="439"/>
      <c r="AH1158" s="367"/>
      <c r="AJ1158" s="367"/>
      <c r="AK1158" s="367"/>
    </row>
    <row r="1159" spans="26:37" s="368" customFormat="1" ht="13.9" customHeight="1">
      <c r="Z1159" s="439"/>
      <c r="AH1159" s="367"/>
      <c r="AJ1159" s="367"/>
      <c r="AK1159" s="367"/>
    </row>
    <row r="1160" spans="26:37" s="368" customFormat="1" ht="13.9" customHeight="1">
      <c r="Z1160" s="439"/>
      <c r="AH1160" s="367"/>
      <c r="AJ1160" s="367"/>
      <c r="AK1160" s="367"/>
    </row>
    <row r="1161" spans="26:37" s="368" customFormat="1" ht="13.9" customHeight="1">
      <c r="Z1161" s="439"/>
      <c r="AH1161" s="367"/>
      <c r="AJ1161" s="367"/>
      <c r="AK1161" s="367"/>
    </row>
    <row r="1162" spans="26:37" s="368" customFormat="1" ht="13.9" customHeight="1">
      <c r="Z1162" s="439"/>
      <c r="AH1162" s="367"/>
      <c r="AJ1162" s="367"/>
      <c r="AK1162" s="367"/>
    </row>
    <row r="1163" spans="26:37" s="368" customFormat="1" ht="13.9" customHeight="1">
      <c r="Z1163" s="439"/>
      <c r="AH1163" s="367"/>
      <c r="AJ1163" s="367"/>
      <c r="AK1163" s="367"/>
    </row>
    <row r="1164" spans="26:37" s="368" customFormat="1" ht="13.9" customHeight="1">
      <c r="Z1164" s="439"/>
      <c r="AH1164" s="367"/>
      <c r="AJ1164" s="367"/>
      <c r="AK1164" s="367"/>
    </row>
    <row r="1165" spans="26:37" s="368" customFormat="1" ht="13.9" customHeight="1">
      <c r="Z1165" s="439"/>
      <c r="AH1165" s="367"/>
      <c r="AJ1165" s="367"/>
      <c r="AK1165" s="367"/>
    </row>
    <row r="1166" spans="26:37" s="368" customFormat="1" ht="13.9" customHeight="1">
      <c r="Z1166" s="439"/>
      <c r="AH1166" s="367"/>
      <c r="AJ1166" s="367"/>
      <c r="AK1166" s="367"/>
    </row>
    <row r="1167" spans="26:37" s="368" customFormat="1" ht="13.9" customHeight="1">
      <c r="Z1167" s="439"/>
      <c r="AH1167" s="367"/>
      <c r="AJ1167" s="367"/>
      <c r="AK1167" s="367"/>
    </row>
    <row r="1168" spans="26:37" s="368" customFormat="1" ht="13.9" customHeight="1">
      <c r="Z1168" s="439"/>
      <c r="AH1168" s="367"/>
      <c r="AJ1168" s="367"/>
      <c r="AK1168" s="367"/>
    </row>
    <row r="1169" spans="26:37" s="368" customFormat="1" ht="13.9" customHeight="1">
      <c r="Z1169" s="439"/>
      <c r="AH1169" s="367"/>
      <c r="AJ1169" s="367"/>
      <c r="AK1169" s="367"/>
    </row>
    <row r="1170" spans="26:37" s="368" customFormat="1" ht="13.9" customHeight="1">
      <c r="Z1170" s="439"/>
      <c r="AH1170" s="367"/>
      <c r="AJ1170" s="367"/>
      <c r="AK1170" s="367"/>
    </row>
    <row r="1171" spans="26:37" s="368" customFormat="1" ht="13.9" customHeight="1">
      <c r="Z1171" s="439"/>
      <c r="AH1171" s="367"/>
      <c r="AJ1171" s="367"/>
      <c r="AK1171" s="367"/>
    </row>
    <row r="1172" spans="26:37" s="368" customFormat="1" ht="13.9" customHeight="1">
      <c r="Z1172" s="439"/>
      <c r="AH1172" s="367"/>
      <c r="AJ1172" s="367"/>
      <c r="AK1172" s="367"/>
    </row>
    <row r="1173" spans="26:37" s="368" customFormat="1" ht="13.9" customHeight="1">
      <c r="Z1173" s="439"/>
      <c r="AH1173" s="367"/>
      <c r="AJ1173" s="367"/>
      <c r="AK1173" s="367"/>
    </row>
    <row r="1174" spans="26:37" s="368" customFormat="1" ht="13.9" customHeight="1">
      <c r="Z1174" s="439"/>
      <c r="AH1174" s="367"/>
      <c r="AJ1174" s="367"/>
      <c r="AK1174" s="367"/>
    </row>
    <row r="1175" spans="26:37" s="368" customFormat="1" ht="13.9" customHeight="1">
      <c r="Z1175" s="439"/>
      <c r="AH1175" s="367"/>
      <c r="AJ1175" s="367"/>
      <c r="AK1175" s="367"/>
    </row>
    <row r="1176" spans="26:37" s="368" customFormat="1" ht="13.9" customHeight="1">
      <c r="Z1176" s="439"/>
      <c r="AH1176" s="367"/>
      <c r="AJ1176" s="367"/>
      <c r="AK1176" s="367"/>
    </row>
    <row r="1177" spans="26:37" s="368" customFormat="1" ht="13.9" customHeight="1">
      <c r="Z1177" s="439"/>
      <c r="AH1177" s="367"/>
      <c r="AJ1177" s="367"/>
      <c r="AK1177" s="367"/>
    </row>
    <row r="1178" spans="26:37" s="368" customFormat="1" ht="13.9" customHeight="1">
      <c r="Z1178" s="439"/>
      <c r="AH1178" s="367"/>
      <c r="AJ1178" s="367"/>
      <c r="AK1178" s="367"/>
    </row>
    <row r="1179" spans="26:37" s="368" customFormat="1" ht="13.9" customHeight="1">
      <c r="Z1179" s="439"/>
      <c r="AH1179" s="367"/>
      <c r="AJ1179" s="367"/>
      <c r="AK1179" s="367"/>
    </row>
    <row r="1180" spans="26:37" s="368" customFormat="1" ht="13.9" customHeight="1">
      <c r="Z1180" s="439"/>
      <c r="AH1180" s="367"/>
      <c r="AJ1180" s="367"/>
      <c r="AK1180" s="367"/>
    </row>
    <row r="1181" spans="26:37" s="368" customFormat="1" ht="13.9" customHeight="1">
      <c r="Z1181" s="439"/>
      <c r="AH1181" s="367"/>
      <c r="AJ1181" s="367"/>
      <c r="AK1181" s="367"/>
    </row>
    <row r="1182" spans="26:37" s="368" customFormat="1" ht="13.9" customHeight="1">
      <c r="Z1182" s="439"/>
      <c r="AH1182" s="367"/>
      <c r="AJ1182" s="367"/>
      <c r="AK1182" s="367"/>
    </row>
    <row r="1183" spans="26:37" s="368" customFormat="1" ht="13.9" customHeight="1">
      <c r="Z1183" s="439"/>
      <c r="AH1183" s="367"/>
      <c r="AJ1183" s="367"/>
      <c r="AK1183" s="367"/>
    </row>
    <row r="1184" spans="26:37" s="368" customFormat="1" ht="13.9" customHeight="1">
      <c r="Z1184" s="439"/>
      <c r="AH1184" s="367"/>
      <c r="AJ1184" s="367"/>
      <c r="AK1184" s="367"/>
    </row>
    <row r="1185" spans="26:37" s="368" customFormat="1" ht="13.9" customHeight="1">
      <c r="Z1185" s="439"/>
      <c r="AH1185" s="367"/>
      <c r="AJ1185" s="367"/>
      <c r="AK1185" s="367"/>
    </row>
    <row r="1186" spans="26:37" s="368" customFormat="1" ht="13.9" customHeight="1">
      <c r="Z1186" s="439"/>
      <c r="AH1186" s="367"/>
      <c r="AJ1186" s="367"/>
      <c r="AK1186" s="367"/>
    </row>
    <row r="1187" spans="26:37" s="368" customFormat="1" ht="13.9" customHeight="1">
      <c r="Z1187" s="439"/>
      <c r="AH1187" s="367"/>
      <c r="AJ1187" s="367"/>
      <c r="AK1187" s="367"/>
    </row>
    <row r="1188" spans="26:37" s="368" customFormat="1" ht="13.9" customHeight="1">
      <c r="Z1188" s="439"/>
      <c r="AH1188" s="367"/>
      <c r="AJ1188" s="367"/>
      <c r="AK1188" s="367"/>
    </row>
    <row r="1189" spans="26:37" s="368" customFormat="1" ht="13.9" customHeight="1">
      <c r="Z1189" s="439"/>
      <c r="AH1189" s="367"/>
      <c r="AJ1189" s="367"/>
      <c r="AK1189" s="367"/>
    </row>
    <row r="1190" spans="26:37" s="368" customFormat="1" ht="13.9" customHeight="1">
      <c r="Z1190" s="439"/>
      <c r="AH1190" s="367"/>
      <c r="AJ1190" s="367"/>
      <c r="AK1190" s="367"/>
    </row>
    <row r="1191" spans="26:37" s="368" customFormat="1" ht="13.9" customHeight="1">
      <c r="Z1191" s="439"/>
      <c r="AH1191" s="367"/>
      <c r="AJ1191" s="367"/>
      <c r="AK1191" s="367"/>
    </row>
    <row r="1192" spans="26:37" s="368" customFormat="1" ht="13.9" customHeight="1">
      <c r="Z1192" s="439"/>
      <c r="AH1192" s="367"/>
      <c r="AJ1192" s="367"/>
      <c r="AK1192" s="367"/>
    </row>
    <row r="1193" spans="26:37" s="368" customFormat="1" ht="13.9" customHeight="1">
      <c r="Z1193" s="439"/>
      <c r="AH1193" s="367"/>
      <c r="AJ1193" s="367"/>
      <c r="AK1193" s="367"/>
    </row>
    <row r="1194" spans="26:37" s="368" customFormat="1" ht="13.9" customHeight="1">
      <c r="Z1194" s="439"/>
      <c r="AH1194" s="367"/>
      <c r="AJ1194" s="367"/>
      <c r="AK1194" s="367"/>
    </row>
    <row r="1195" spans="26:37" s="368" customFormat="1" ht="13.9" customHeight="1">
      <c r="Z1195" s="439"/>
      <c r="AH1195" s="367"/>
      <c r="AJ1195" s="367"/>
      <c r="AK1195" s="367"/>
    </row>
    <row r="1196" spans="26:37" s="368" customFormat="1" ht="13.9" customHeight="1">
      <c r="Z1196" s="439"/>
      <c r="AH1196" s="367"/>
      <c r="AJ1196" s="367"/>
      <c r="AK1196" s="367"/>
    </row>
    <row r="1197" spans="26:37" s="368" customFormat="1" ht="13.9" customHeight="1">
      <c r="Z1197" s="439"/>
      <c r="AH1197" s="367"/>
      <c r="AJ1197" s="367"/>
      <c r="AK1197" s="367"/>
    </row>
    <row r="1198" spans="26:37" s="368" customFormat="1" ht="13.9" customHeight="1">
      <c r="Z1198" s="439"/>
      <c r="AH1198" s="367"/>
      <c r="AJ1198" s="367"/>
      <c r="AK1198" s="367"/>
    </row>
    <row r="1199" spans="26:37" s="368" customFormat="1" ht="13.9" customHeight="1">
      <c r="Z1199" s="439"/>
      <c r="AH1199" s="367"/>
      <c r="AJ1199" s="367"/>
      <c r="AK1199" s="367"/>
    </row>
    <row r="1200" spans="26:37" s="368" customFormat="1" ht="13.9" customHeight="1">
      <c r="Z1200" s="439"/>
      <c r="AH1200" s="367"/>
      <c r="AJ1200" s="367"/>
      <c r="AK1200" s="367"/>
    </row>
    <row r="1201" spans="26:37" s="368" customFormat="1" ht="13.9" customHeight="1">
      <c r="Z1201" s="439"/>
      <c r="AH1201" s="367"/>
      <c r="AJ1201" s="367"/>
      <c r="AK1201" s="367"/>
    </row>
    <row r="1202" spans="26:37" s="368" customFormat="1" ht="13.9" customHeight="1">
      <c r="Z1202" s="439"/>
      <c r="AH1202" s="367"/>
      <c r="AJ1202" s="367"/>
      <c r="AK1202" s="367"/>
    </row>
    <row r="1203" spans="26:37" s="368" customFormat="1" ht="13.9" customHeight="1">
      <c r="Z1203" s="439"/>
      <c r="AH1203" s="367"/>
      <c r="AJ1203" s="367"/>
      <c r="AK1203" s="367"/>
    </row>
    <row r="1204" spans="26:37" s="368" customFormat="1" ht="13.9" customHeight="1">
      <c r="Z1204" s="439"/>
      <c r="AH1204" s="367"/>
      <c r="AJ1204" s="367"/>
      <c r="AK1204" s="367"/>
    </row>
    <row r="1205" spans="26:37" s="368" customFormat="1" ht="13.9" customHeight="1">
      <c r="Z1205" s="439"/>
      <c r="AH1205" s="367"/>
      <c r="AJ1205" s="367"/>
      <c r="AK1205" s="367"/>
    </row>
    <row r="1206" spans="26:37" s="368" customFormat="1" ht="13.9" customHeight="1">
      <c r="Z1206" s="439"/>
      <c r="AH1206" s="367"/>
      <c r="AJ1206" s="367"/>
      <c r="AK1206" s="367"/>
    </row>
    <row r="1207" spans="26:37" s="368" customFormat="1" ht="13.9" customHeight="1">
      <c r="Z1207" s="439"/>
      <c r="AH1207" s="367"/>
      <c r="AJ1207" s="367"/>
      <c r="AK1207" s="367"/>
    </row>
    <row r="1208" spans="26:37" s="368" customFormat="1" ht="13.9" customHeight="1">
      <c r="Z1208" s="439"/>
      <c r="AH1208" s="367"/>
      <c r="AJ1208" s="367"/>
      <c r="AK1208" s="367"/>
    </row>
    <row r="1209" spans="26:37" s="368" customFormat="1" ht="13.9" customHeight="1">
      <c r="Z1209" s="439"/>
      <c r="AH1209" s="367"/>
      <c r="AJ1209" s="367"/>
      <c r="AK1209" s="367"/>
    </row>
    <row r="1210" spans="26:37" s="368" customFormat="1" ht="13.9" customHeight="1">
      <c r="Z1210" s="439"/>
      <c r="AH1210" s="367"/>
      <c r="AJ1210" s="367"/>
      <c r="AK1210" s="367"/>
    </row>
    <row r="1211" spans="26:37" s="368" customFormat="1" ht="13.9" customHeight="1">
      <c r="Z1211" s="439"/>
      <c r="AH1211" s="367"/>
      <c r="AJ1211" s="367"/>
      <c r="AK1211" s="367"/>
    </row>
    <row r="1212" spans="26:37" s="368" customFormat="1" ht="13.9" customHeight="1">
      <c r="Z1212" s="439"/>
      <c r="AH1212" s="367"/>
      <c r="AJ1212" s="367"/>
      <c r="AK1212" s="367"/>
    </row>
    <row r="1213" spans="26:37" s="368" customFormat="1" ht="13.9" customHeight="1">
      <c r="Z1213" s="439"/>
      <c r="AH1213" s="367"/>
      <c r="AJ1213" s="367"/>
      <c r="AK1213" s="367"/>
    </row>
    <row r="1214" spans="26:37" s="368" customFormat="1" ht="13.9" customHeight="1">
      <c r="Z1214" s="439"/>
      <c r="AH1214" s="367"/>
      <c r="AJ1214" s="367"/>
      <c r="AK1214" s="367"/>
    </row>
    <row r="1215" spans="26:37" s="368" customFormat="1" ht="13.9" customHeight="1">
      <c r="Z1215" s="439"/>
      <c r="AH1215" s="367"/>
      <c r="AJ1215" s="367"/>
      <c r="AK1215" s="367"/>
    </row>
    <row r="1216" spans="26:37" s="368" customFormat="1" ht="13.9" customHeight="1">
      <c r="Z1216" s="439"/>
      <c r="AH1216" s="367"/>
      <c r="AJ1216" s="367"/>
      <c r="AK1216" s="367"/>
    </row>
    <row r="1217" spans="26:37" s="368" customFormat="1" ht="13.9" customHeight="1">
      <c r="Z1217" s="439"/>
      <c r="AH1217" s="367"/>
      <c r="AJ1217" s="367"/>
      <c r="AK1217" s="367"/>
    </row>
    <row r="1218" spans="26:37" s="368" customFormat="1" ht="13.9" customHeight="1">
      <c r="Z1218" s="439"/>
      <c r="AH1218" s="367"/>
      <c r="AJ1218" s="367"/>
      <c r="AK1218" s="367"/>
    </row>
    <row r="1219" spans="26:37" s="368" customFormat="1" ht="13.9" customHeight="1">
      <c r="Z1219" s="439"/>
      <c r="AH1219" s="367"/>
      <c r="AJ1219" s="367"/>
      <c r="AK1219" s="367"/>
    </row>
    <row r="1220" spans="26:37" s="368" customFormat="1" ht="13.9" customHeight="1">
      <c r="Z1220" s="439"/>
      <c r="AH1220" s="367"/>
      <c r="AJ1220" s="367"/>
      <c r="AK1220" s="367"/>
    </row>
    <row r="1221" spans="26:37" s="368" customFormat="1" ht="13.9" customHeight="1">
      <c r="Z1221" s="439"/>
      <c r="AH1221" s="367"/>
      <c r="AJ1221" s="367"/>
      <c r="AK1221" s="367"/>
    </row>
    <row r="1222" spans="26:37" s="368" customFormat="1" ht="13.9" customHeight="1">
      <c r="Z1222" s="439"/>
      <c r="AH1222" s="367"/>
      <c r="AJ1222" s="367"/>
      <c r="AK1222" s="367"/>
    </row>
    <row r="1223" spans="26:37" s="368" customFormat="1" ht="13.9" customHeight="1">
      <c r="Z1223" s="439"/>
      <c r="AH1223" s="367"/>
      <c r="AJ1223" s="367"/>
      <c r="AK1223" s="367"/>
    </row>
    <row r="1224" spans="26:37" s="368" customFormat="1" ht="13.9" customHeight="1">
      <c r="Z1224" s="439"/>
      <c r="AH1224" s="367"/>
      <c r="AJ1224" s="367"/>
      <c r="AK1224" s="367"/>
    </row>
    <row r="1225" spans="26:37" s="368" customFormat="1" ht="13.9" customHeight="1">
      <c r="Z1225" s="439"/>
      <c r="AH1225" s="367"/>
      <c r="AJ1225" s="367"/>
      <c r="AK1225" s="367"/>
    </row>
    <row r="1226" spans="26:37" s="368" customFormat="1" ht="13.9" customHeight="1">
      <c r="Z1226" s="439"/>
      <c r="AH1226" s="367"/>
      <c r="AJ1226" s="367"/>
      <c r="AK1226" s="367"/>
    </row>
    <row r="1227" spans="26:37" s="368" customFormat="1" ht="13.9" customHeight="1">
      <c r="Z1227" s="439"/>
      <c r="AH1227" s="367"/>
      <c r="AJ1227" s="367"/>
      <c r="AK1227" s="367"/>
    </row>
    <row r="1228" spans="26:37" s="368" customFormat="1" ht="13.9" customHeight="1">
      <c r="Z1228" s="439"/>
      <c r="AH1228" s="367"/>
      <c r="AJ1228" s="367"/>
      <c r="AK1228" s="367"/>
    </row>
    <row r="1229" spans="26:37" s="368" customFormat="1" ht="13.9" customHeight="1">
      <c r="Z1229" s="439"/>
      <c r="AH1229" s="367"/>
      <c r="AJ1229" s="367"/>
      <c r="AK1229" s="367"/>
    </row>
    <row r="1230" spans="26:37" s="368" customFormat="1" ht="13.9" customHeight="1">
      <c r="Z1230" s="439"/>
      <c r="AH1230" s="367"/>
      <c r="AJ1230" s="367"/>
      <c r="AK1230" s="367"/>
    </row>
    <row r="1231" spans="26:37" s="368" customFormat="1" ht="13.9" customHeight="1">
      <c r="Z1231" s="439"/>
      <c r="AH1231" s="367"/>
      <c r="AJ1231" s="367"/>
      <c r="AK1231" s="367"/>
    </row>
    <row r="1232" spans="26:37" s="368" customFormat="1" ht="13.9" customHeight="1">
      <c r="Z1232" s="439"/>
      <c r="AH1232" s="367"/>
      <c r="AJ1232" s="367"/>
      <c r="AK1232" s="367"/>
    </row>
    <row r="1233" spans="26:37" s="368" customFormat="1" ht="13.9" customHeight="1">
      <c r="Z1233" s="439"/>
      <c r="AH1233" s="367"/>
      <c r="AJ1233" s="367"/>
      <c r="AK1233" s="367"/>
    </row>
    <row r="1234" spans="26:37" s="368" customFormat="1" ht="13.9" customHeight="1">
      <c r="Z1234" s="439"/>
      <c r="AH1234" s="367"/>
      <c r="AJ1234" s="367"/>
      <c r="AK1234" s="367"/>
    </row>
    <row r="1235" spans="26:37" s="368" customFormat="1" ht="13.9" customHeight="1">
      <c r="Z1235" s="439"/>
      <c r="AH1235" s="367"/>
      <c r="AJ1235" s="367"/>
      <c r="AK1235" s="367"/>
    </row>
    <row r="1236" spans="26:37" s="368" customFormat="1" ht="13.9" customHeight="1">
      <c r="Z1236" s="439"/>
      <c r="AH1236" s="367"/>
      <c r="AJ1236" s="367"/>
      <c r="AK1236" s="367"/>
    </row>
    <row r="1237" spans="26:37" s="368" customFormat="1" ht="13.9" customHeight="1">
      <c r="Z1237" s="439"/>
      <c r="AH1237" s="367"/>
      <c r="AJ1237" s="367"/>
      <c r="AK1237" s="367"/>
    </row>
    <row r="1238" spans="26:37" s="368" customFormat="1" ht="13.9" customHeight="1">
      <c r="Z1238" s="439"/>
      <c r="AH1238" s="367"/>
      <c r="AJ1238" s="367"/>
      <c r="AK1238" s="367"/>
    </row>
    <row r="1239" spans="26:37" s="368" customFormat="1" ht="13.9" customHeight="1">
      <c r="Z1239" s="439"/>
      <c r="AH1239" s="367"/>
      <c r="AJ1239" s="367"/>
      <c r="AK1239" s="367"/>
    </row>
    <row r="1240" spans="26:37" s="368" customFormat="1" ht="13.9" customHeight="1">
      <c r="Z1240" s="439"/>
      <c r="AH1240" s="367"/>
      <c r="AJ1240" s="367"/>
      <c r="AK1240" s="367"/>
    </row>
    <row r="1241" spans="26:37" s="368" customFormat="1" ht="13.9" customHeight="1">
      <c r="Z1241" s="439"/>
      <c r="AH1241" s="367"/>
      <c r="AJ1241" s="367"/>
      <c r="AK1241" s="367"/>
    </row>
    <row r="1242" spans="26:37" s="368" customFormat="1" ht="13.9" customHeight="1">
      <c r="Z1242" s="439"/>
      <c r="AH1242" s="367"/>
      <c r="AJ1242" s="367"/>
      <c r="AK1242" s="367"/>
    </row>
    <row r="1243" spans="26:37" s="368" customFormat="1" ht="13.9" customHeight="1">
      <c r="Z1243" s="439"/>
      <c r="AH1243" s="367"/>
      <c r="AJ1243" s="367"/>
      <c r="AK1243" s="367"/>
    </row>
    <row r="1244" spans="26:37" s="368" customFormat="1" ht="13.9" customHeight="1">
      <c r="Z1244" s="439"/>
      <c r="AH1244" s="367"/>
      <c r="AJ1244" s="367"/>
      <c r="AK1244" s="367"/>
    </row>
    <row r="1245" spans="26:37" s="368" customFormat="1" ht="13.9" customHeight="1">
      <c r="Z1245" s="439"/>
      <c r="AH1245" s="367"/>
      <c r="AJ1245" s="367"/>
      <c r="AK1245" s="367"/>
    </row>
    <row r="1246" spans="26:37" s="368" customFormat="1" ht="13.9" customHeight="1">
      <c r="Z1246" s="439"/>
      <c r="AH1246" s="367"/>
      <c r="AJ1246" s="367"/>
      <c r="AK1246" s="367"/>
    </row>
    <row r="1247" spans="26:37" s="368" customFormat="1" ht="13.9" customHeight="1">
      <c r="Z1247" s="439"/>
      <c r="AH1247" s="367"/>
      <c r="AJ1247" s="367"/>
      <c r="AK1247" s="367"/>
    </row>
    <row r="1248" spans="26:37" s="368" customFormat="1" ht="13.9" customHeight="1">
      <c r="Z1248" s="439"/>
      <c r="AH1248" s="367"/>
      <c r="AJ1248" s="367"/>
      <c r="AK1248" s="367"/>
    </row>
    <row r="1249" spans="26:37" s="368" customFormat="1" ht="13.9" customHeight="1">
      <c r="Z1249" s="439"/>
      <c r="AH1249" s="367"/>
      <c r="AJ1249" s="367"/>
      <c r="AK1249" s="367"/>
    </row>
    <row r="1250" spans="26:37" s="368" customFormat="1" ht="13.9" customHeight="1">
      <c r="Z1250" s="439"/>
      <c r="AH1250" s="367"/>
      <c r="AJ1250" s="367"/>
      <c r="AK1250" s="367"/>
    </row>
    <row r="1251" spans="26:37" s="368" customFormat="1" ht="13.9" customHeight="1">
      <c r="Z1251" s="439"/>
      <c r="AH1251" s="367"/>
      <c r="AJ1251" s="367"/>
      <c r="AK1251" s="367"/>
    </row>
    <row r="1252" spans="26:37" s="368" customFormat="1" ht="13.9" customHeight="1">
      <c r="Z1252" s="439"/>
      <c r="AH1252" s="367"/>
      <c r="AJ1252" s="367"/>
      <c r="AK1252" s="367"/>
    </row>
    <row r="1253" spans="26:37" s="368" customFormat="1" ht="13.9" customHeight="1">
      <c r="Z1253" s="439"/>
      <c r="AH1253" s="367"/>
      <c r="AJ1253" s="367"/>
      <c r="AK1253" s="367"/>
    </row>
    <row r="1254" spans="26:37" s="368" customFormat="1" ht="13.9" customHeight="1">
      <c r="Z1254" s="439"/>
      <c r="AH1254" s="367"/>
      <c r="AJ1254" s="367"/>
      <c r="AK1254" s="367"/>
    </row>
    <row r="1255" spans="26:37" s="368" customFormat="1" ht="13.9" customHeight="1">
      <c r="Z1255" s="439"/>
      <c r="AH1255" s="367"/>
      <c r="AJ1255" s="367"/>
      <c r="AK1255" s="367"/>
    </row>
    <row r="1256" spans="26:37" s="368" customFormat="1" ht="13.9" customHeight="1">
      <c r="Z1256" s="439"/>
      <c r="AH1256" s="367"/>
      <c r="AJ1256" s="367"/>
      <c r="AK1256" s="367"/>
    </row>
    <row r="1257" spans="26:37" s="368" customFormat="1" ht="13.9" customHeight="1">
      <c r="Z1257" s="439"/>
      <c r="AH1257" s="367"/>
      <c r="AJ1257" s="367"/>
      <c r="AK1257" s="367"/>
    </row>
    <row r="1258" spans="26:37" s="368" customFormat="1" ht="13.9" customHeight="1">
      <c r="Z1258" s="439"/>
      <c r="AH1258" s="367"/>
      <c r="AJ1258" s="367"/>
      <c r="AK1258" s="367"/>
    </row>
    <row r="1259" spans="26:37" s="368" customFormat="1" ht="13.9" customHeight="1">
      <c r="Z1259" s="439"/>
      <c r="AH1259" s="367"/>
      <c r="AJ1259" s="367"/>
      <c r="AK1259" s="367"/>
    </row>
    <row r="1260" spans="26:37" s="368" customFormat="1" ht="13.9" customHeight="1">
      <c r="Z1260" s="439"/>
      <c r="AH1260" s="367"/>
      <c r="AJ1260" s="367"/>
      <c r="AK1260" s="367"/>
    </row>
    <row r="1261" spans="26:37" s="368" customFormat="1" ht="13.9" customHeight="1">
      <c r="Z1261" s="439"/>
      <c r="AH1261" s="367"/>
      <c r="AJ1261" s="367"/>
      <c r="AK1261" s="367"/>
    </row>
    <row r="1262" spans="26:37" s="368" customFormat="1" ht="13.9" customHeight="1">
      <c r="Z1262" s="439"/>
      <c r="AH1262" s="367"/>
      <c r="AJ1262" s="367"/>
      <c r="AK1262" s="367"/>
    </row>
    <row r="1263" spans="26:37" s="368" customFormat="1" ht="13.9" customHeight="1">
      <c r="Z1263" s="439"/>
      <c r="AH1263" s="367"/>
      <c r="AJ1263" s="367"/>
      <c r="AK1263" s="367"/>
    </row>
    <row r="1264" spans="26:37" s="368" customFormat="1" ht="13.9" customHeight="1">
      <c r="Z1264" s="439"/>
      <c r="AH1264" s="367"/>
      <c r="AJ1264" s="367"/>
      <c r="AK1264" s="367"/>
    </row>
    <row r="1265" spans="26:37" s="368" customFormat="1" ht="13.9" customHeight="1">
      <c r="Z1265" s="439"/>
      <c r="AH1265" s="367"/>
      <c r="AJ1265" s="367"/>
      <c r="AK1265" s="367"/>
    </row>
    <row r="1266" spans="26:37" s="368" customFormat="1" ht="13.9" customHeight="1">
      <c r="Z1266" s="439"/>
      <c r="AH1266" s="367"/>
      <c r="AJ1266" s="367"/>
      <c r="AK1266" s="367"/>
    </row>
    <row r="1267" spans="26:37" s="368" customFormat="1" ht="13.9" customHeight="1">
      <c r="Z1267" s="439"/>
      <c r="AH1267" s="367"/>
      <c r="AJ1267" s="367"/>
      <c r="AK1267" s="367"/>
    </row>
    <row r="1268" spans="26:37" s="368" customFormat="1" ht="13.9" customHeight="1">
      <c r="Z1268" s="439"/>
      <c r="AH1268" s="367"/>
      <c r="AJ1268" s="367"/>
      <c r="AK1268" s="367"/>
    </row>
    <row r="1269" spans="26:37" s="368" customFormat="1" ht="13.9" customHeight="1">
      <c r="Z1269" s="439"/>
      <c r="AH1269" s="367"/>
      <c r="AJ1269" s="367"/>
      <c r="AK1269" s="367"/>
    </row>
    <row r="1270" spans="26:37" s="368" customFormat="1" ht="13.9" customHeight="1">
      <c r="Z1270" s="439"/>
      <c r="AH1270" s="367"/>
      <c r="AJ1270" s="367"/>
      <c r="AK1270" s="367"/>
    </row>
    <row r="1271" spans="26:37" s="368" customFormat="1" ht="13.9" customHeight="1">
      <c r="Z1271" s="439"/>
      <c r="AH1271" s="367"/>
      <c r="AJ1271" s="367"/>
      <c r="AK1271" s="367"/>
    </row>
    <row r="1272" spans="26:37" s="368" customFormat="1" ht="13.9" customHeight="1">
      <c r="Z1272" s="439"/>
      <c r="AH1272" s="367"/>
      <c r="AJ1272" s="367"/>
      <c r="AK1272" s="367"/>
    </row>
    <row r="1273" spans="26:37" s="368" customFormat="1" ht="13.9" customHeight="1">
      <c r="Z1273" s="439"/>
      <c r="AH1273" s="367"/>
      <c r="AJ1273" s="367"/>
      <c r="AK1273" s="367"/>
    </row>
    <row r="1274" spans="26:37" s="368" customFormat="1" ht="13.9" customHeight="1">
      <c r="Z1274" s="439"/>
      <c r="AH1274" s="367"/>
      <c r="AJ1274" s="367"/>
      <c r="AK1274" s="367"/>
    </row>
    <row r="1275" spans="26:37" s="368" customFormat="1" ht="13.9" customHeight="1">
      <c r="Z1275" s="439"/>
      <c r="AH1275" s="367"/>
      <c r="AJ1275" s="367"/>
      <c r="AK1275" s="367"/>
    </row>
    <row r="1276" spans="26:37" s="368" customFormat="1" ht="13.9" customHeight="1">
      <c r="Z1276" s="439"/>
      <c r="AH1276" s="367"/>
      <c r="AJ1276" s="367"/>
      <c r="AK1276" s="367"/>
    </row>
    <row r="1277" spans="26:37" s="368" customFormat="1" ht="13.9" customHeight="1">
      <c r="Z1277" s="439"/>
      <c r="AH1277" s="367"/>
      <c r="AJ1277" s="367"/>
      <c r="AK1277" s="367"/>
    </row>
    <row r="1278" spans="26:37" s="368" customFormat="1" ht="13.9" customHeight="1">
      <c r="Z1278" s="439"/>
      <c r="AH1278" s="367"/>
      <c r="AJ1278" s="367"/>
      <c r="AK1278" s="367"/>
    </row>
    <row r="1279" spans="26:37" s="368" customFormat="1" ht="13.9" customHeight="1">
      <c r="Z1279" s="439"/>
      <c r="AH1279" s="367"/>
      <c r="AJ1279" s="367"/>
      <c r="AK1279" s="367"/>
    </row>
    <row r="1280" spans="26:37" s="368" customFormat="1" ht="13.9" customHeight="1">
      <c r="Z1280" s="439"/>
      <c r="AH1280" s="367"/>
      <c r="AJ1280" s="367"/>
      <c r="AK1280" s="367"/>
    </row>
    <row r="1281" spans="26:37" s="368" customFormat="1" ht="13.9" customHeight="1">
      <c r="Z1281" s="439"/>
      <c r="AH1281" s="367"/>
      <c r="AJ1281" s="367"/>
      <c r="AK1281" s="367"/>
    </row>
    <row r="1282" spans="26:37" s="368" customFormat="1" ht="13.9" customHeight="1">
      <c r="Z1282" s="439"/>
      <c r="AH1282" s="367"/>
      <c r="AJ1282" s="367"/>
      <c r="AK1282" s="367"/>
    </row>
    <row r="1283" spans="26:37" s="368" customFormat="1" ht="13.9" customHeight="1">
      <c r="Z1283" s="439"/>
      <c r="AH1283" s="367"/>
      <c r="AJ1283" s="367"/>
      <c r="AK1283" s="367"/>
    </row>
    <row r="1284" spans="26:37" s="368" customFormat="1" ht="13.9" customHeight="1">
      <c r="Z1284" s="439"/>
      <c r="AH1284" s="367"/>
      <c r="AJ1284" s="367"/>
      <c r="AK1284" s="367"/>
    </row>
    <row r="1285" spans="26:37" s="368" customFormat="1" ht="13.9" customHeight="1">
      <c r="Z1285" s="439"/>
      <c r="AH1285" s="367"/>
      <c r="AJ1285" s="367"/>
      <c r="AK1285" s="367"/>
    </row>
    <row r="1286" spans="26:37" s="368" customFormat="1" ht="13.9" customHeight="1">
      <c r="Z1286" s="439"/>
      <c r="AH1286" s="367"/>
      <c r="AJ1286" s="367"/>
      <c r="AK1286" s="367"/>
    </row>
    <row r="1287" spans="26:37" s="368" customFormat="1" ht="13.9" customHeight="1">
      <c r="Z1287" s="439"/>
      <c r="AH1287" s="367"/>
      <c r="AJ1287" s="367"/>
      <c r="AK1287" s="367"/>
    </row>
    <row r="1288" spans="26:37" s="368" customFormat="1" ht="13.9" customHeight="1">
      <c r="Z1288" s="439"/>
      <c r="AH1288" s="367"/>
      <c r="AJ1288" s="367"/>
      <c r="AK1288" s="367"/>
    </row>
    <row r="1289" spans="26:37" s="368" customFormat="1" ht="13.9" customHeight="1">
      <c r="Z1289" s="439"/>
      <c r="AH1289" s="367"/>
      <c r="AJ1289" s="367"/>
      <c r="AK1289" s="367"/>
    </row>
    <row r="1290" spans="26:37" s="368" customFormat="1" ht="13.9" customHeight="1">
      <c r="Z1290" s="439"/>
      <c r="AH1290" s="367"/>
      <c r="AJ1290" s="367"/>
      <c r="AK1290" s="367"/>
    </row>
    <row r="1291" spans="26:37" s="368" customFormat="1" ht="13.9" customHeight="1">
      <c r="Z1291" s="439"/>
      <c r="AH1291" s="367"/>
      <c r="AJ1291" s="367"/>
      <c r="AK1291" s="367"/>
    </row>
    <row r="1292" spans="26:37" s="368" customFormat="1" ht="13.9" customHeight="1">
      <c r="Z1292" s="439"/>
      <c r="AH1292" s="367"/>
      <c r="AJ1292" s="367"/>
      <c r="AK1292" s="367"/>
    </row>
    <row r="1293" spans="26:37" s="368" customFormat="1" ht="13.9" customHeight="1">
      <c r="Z1293" s="439"/>
      <c r="AH1293" s="367"/>
      <c r="AJ1293" s="367"/>
      <c r="AK1293" s="367"/>
    </row>
    <row r="1294" spans="26:37" s="368" customFormat="1" ht="13.9" customHeight="1">
      <c r="Z1294" s="439"/>
      <c r="AH1294" s="367"/>
      <c r="AJ1294" s="367"/>
      <c r="AK1294" s="367"/>
    </row>
    <row r="1295" spans="26:37" s="368" customFormat="1" ht="13.9" customHeight="1">
      <c r="Z1295" s="439"/>
      <c r="AH1295" s="367"/>
      <c r="AJ1295" s="367"/>
      <c r="AK1295" s="367"/>
    </row>
    <row r="1296" spans="26:37" s="368" customFormat="1" ht="13.9" customHeight="1">
      <c r="Z1296" s="439"/>
      <c r="AH1296" s="367"/>
      <c r="AJ1296" s="367"/>
      <c r="AK1296" s="367"/>
    </row>
    <row r="1297" spans="26:37" s="368" customFormat="1" ht="13.9" customHeight="1">
      <c r="Z1297" s="439"/>
      <c r="AH1297" s="367"/>
      <c r="AJ1297" s="367"/>
      <c r="AK1297" s="367"/>
    </row>
    <row r="1298" spans="26:37" s="368" customFormat="1" ht="13.9" customHeight="1">
      <c r="Z1298" s="439"/>
      <c r="AH1298" s="367"/>
      <c r="AJ1298" s="367"/>
      <c r="AK1298" s="367"/>
    </row>
    <row r="1299" spans="26:37" s="368" customFormat="1" ht="13.9" customHeight="1">
      <c r="Z1299" s="439"/>
      <c r="AH1299" s="367"/>
      <c r="AJ1299" s="367"/>
      <c r="AK1299" s="367"/>
    </row>
    <row r="1300" spans="26:37" s="368" customFormat="1" ht="13.9" customHeight="1">
      <c r="Z1300" s="439"/>
      <c r="AH1300" s="367"/>
      <c r="AJ1300" s="367"/>
      <c r="AK1300" s="367"/>
    </row>
    <row r="1301" spans="26:37" s="368" customFormat="1" ht="13.9" customHeight="1">
      <c r="Z1301" s="439"/>
      <c r="AH1301" s="367"/>
      <c r="AJ1301" s="367"/>
      <c r="AK1301" s="367"/>
    </row>
    <row r="1302" spans="26:37" s="368" customFormat="1" ht="13.9" customHeight="1">
      <c r="Z1302" s="439"/>
      <c r="AH1302" s="367"/>
      <c r="AJ1302" s="367"/>
      <c r="AK1302" s="367"/>
    </row>
    <row r="1303" spans="26:37" s="368" customFormat="1" ht="13.9" customHeight="1">
      <c r="Z1303" s="439"/>
      <c r="AH1303" s="367"/>
      <c r="AJ1303" s="367"/>
      <c r="AK1303" s="367"/>
    </row>
    <row r="1304" spans="26:37" s="368" customFormat="1" ht="13.9" customHeight="1">
      <c r="Z1304" s="439"/>
      <c r="AH1304" s="367"/>
      <c r="AJ1304" s="367"/>
      <c r="AK1304" s="367"/>
    </row>
    <row r="1305" spans="26:37" s="368" customFormat="1" ht="13.9" customHeight="1">
      <c r="Z1305" s="439"/>
      <c r="AH1305" s="367"/>
      <c r="AJ1305" s="367"/>
      <c r="AK1305" s="367"/>
    </row>
    <row r="1306" spans="26:37" s="368" customFormat="1" ht="13.9" customHeight="1">
      <c r="Z1306" s="439"/>
      <c r="AH1306" s="367"/>
      <c r="AJ1306" s="367"/>
      <c r="AK1306" s="367"/>
    </row>
    <row r="1307" spans="26:37" s="368" customFormat="1" ht="13.9" customHeight="1">
      <c r="Z1307" s="439"/>
      <c r="AH1307" s="367"/>
      <c r="AJ1307" s="367"/>
      <c r="AK1307" s="367"/>
    </row>
    <row r="1308" spans="26:37" s="368" customFormat="1" ht="13.9" customHeight="1">
      <c r="Z1308" s="439"/>
      <c r="AH1308" s="367"/>
      <c r="AJ1308" s="367"/>
      <c r="AK1308" s="367"/>
    </row>
    <row r="1309" spans="26:37" s="368" customFormat="1" ht="13.9" customHeight="1">
      <c r="Z1309" s="439"/>
      <c r="AH1309" s="367"/>
      <c r="AJ1309" s="367"/>
      <c r="AK1309" s="367"/>
    </row>
    <row r="1310" spans="26:37" s="368" customFormat="1" ht="13.9" customHeight="1">
      <c r="Z1310" s="439"/>
      <c r="AH1310" s="367"/>
      <c r="AJ1310" s="367"/>
      <c r="AK1310" s="367"/>
    </row>
    <row r="1311" spans="26:37" s="368" customFormat="1" ht="13.9" customHeight="1">
      <c r="Z1311" s="439"/>
      <c r="AH1311" s="367"/>
      <c r="AJ1311" s="367"/>
      <c r="AK1311" s="367"/>
    </row>
    <row r="1312" spans="26:37" s="368" customFormat="1" ht="13.9" customHeight="1">
      <c r="Z1312" s="439"/>
      <c r="AH1312" s="367"/>
      <c r="AJ1312" s="367"/>
      <c r="AK1312" s="367"/>
    </row>
    <row r="1313" spans="26:37" s="368" customFormat="1" ht="13.9" customHeight="1">
      <c r="Z1313" s="439"/>
      <c r="AH1313" s="367"/>
      <c r="AJ1313" s="367"/>
      <c r="AK1313" s="367"/>
    </row>
    <row r="1314" spans="26:37" s="368" customFormat="1" ht="13.9" customHeight="1">
      <c r="Z1314" s="439"/>
      <c r="AH1314" s="367"/>
      <c r="AJ1314" s="367"/>
      <c r="AK1314" s="367"/>
    </row>
    <row r="1315" spans="26:37" s="368" customFormat="1" ht="13.9" customHeight="1">
      <c r="Z1315" s="439"/>
      <c r="AH1315" s="367"/>
      <c r="AJ1315" s="367"/>
      <c r="AK1315" s="367"/>
    </row>
    <row r="1316" spans="26:37" s="368" customFormat="1" ht="13.9" customHeight="1">
      <c r="Z1316" s="439"/>
      <c r="AH1316" s="367"/>
      <c r="AJ1316" s="367"/>
      <c r="AK1316" s="367"/>
    </row>
    <row r="1317" spans="26:37" s="368" customFormat="1" ht="13.9" customHeight="1">
      <c r="Z1317" s="439"/>
      <c r="AH1317" s="367"/>
      <c r="AJ1317" s="367"/>
      <c r="AK1317" s="367"/>
    </row>
    <row r="1318" spans="26:37" s="368" customFormat="1" ht="13.9" customHeight="1">
      <c r="Z1318" s="439"/>
      <c r="AH1318" s="367"/>
      <c r="AJ1318" s="367"/>
      <c r="AK1318" s="367"/>
    </row>
    <row r="1319" spans="26:37" s="368" customFormat="1" ht="13.9" customHeight="1">
      <c r="Z1319" s="439"/>
      <c r="AH1319" s="367"/>
      <c r="AJ1319" s="367"/>
      <c r="AK1319" s="367"/>
    </row>
    <row r="1320" spans="26:37" s="368" customFormat="1" ht="13.9" customHeight="1">
      <c r="Z1320" s="439"/>
      <c r="AH1320" s="367"/>
      <c r="AJ1320" s="367"/>
      <c r="AK1320" s="367"/>
    </row>
    <row r="1321" spans="26:37" s="368" customFormat="1" ht="13.9" customHeight="1">
      <c r="Z1321" s="439"/>
      <c r="AH1321" s="367"/>
      <c r="AJ1321" s="367"/>
      <c r="AK1321" s="367"/>
    </row>
    <row r="1322" spans="26:37" s="368" customFormat="1" ht="13.9" customHeight="1">
      <c r="Z1322" s="439"/>
      <c r="AH1322" s="367"/>
      <c r="AJ1322" s="367"/>
      <c r="AK1322" s="367"/>
    </row>
    <row r="1323" spans="26:37" s="368" customFormat="1" ht="13.9" customHeight="1">
      <c r="Z1323" s="439"/>
      <c r="AH1323" s="367"/>
      <c r="AJ1323" s="367"/>
      <c r="AK1323" s="367"/>
    </row>
    <row r="1324" spans="26:37" s="368" customFormat="1" ht="13.9" customHeight="1">
      <c r="Z1324" s="439"/>
      <c r="AH1324" s="367"/>
      <c r="AJ1324" s="367"/>
      <c r="AK1324" s="367"/>
    </row>
    <row r="1325" spans="26:37" s="368" customFormat="1" ht="13.9" customHeight="1">
      <c r="Z1325" s="439"/>
      <c r="AH1325" s="367"/>
      <c r="AJ1325" s="367"/>
      <c r="AK1325" s="367"/>
    </row>
    <row r="1326" spans="26:37" s="368" customFormat="1" ht="13.9" customHeight="1">
      <c r="Z1326" s="439"/>
      <c r="AH1326" s="367"/>
      <c r="AJ1326" s="367"/>
      <c r="AK1326" s="367"/>
    </row>
    <row r="1327" spans="26:37" s="368" customFormat="1" ht="13.9" customHeight="1">
      <c r="Z1327" s="439"/>
      <c r="AH1327" s="367"/>
      <c r="AJ1327" s="367"/>
      <c r="AK1327" s="367"/>
    </row>
    <row r="1328" spans="26:37" s="368" customFormat="1" ht="13.9" customHeight="1">
      <c r="Z1328" s="439"/>
      <c r="AH1328" s="367"/>
      <c r="AJ1328" s="367"/>
      <c r="AK1328" s="367"/>
    </row>
    <row r="1329" spans="26:37" s="368" customFormat="1" ht="13.9" customHeight="1">
      <c r="Z1329" s="439"/>
      <c r="AH1329" s="367"/>
      <c r="AJ1329" s="367"/>
      <c r="AK1329" s="367"/>
    </row>
    <row r="1330" spans="26:37" s="368" customFormat="1" ht="13.9" customHeight="1">
      <c r="Z1330" s="439"/>
      <c r="AH1330" s="367"/>
      <c r="AJ1330" s="367"/>
      <c r="AK1330" s="367"/>
    </row>
    <row r="1331" spans="26:37" s="368" customFormat="1" ht="13.9" customHeight="1">
      <c r="Z1331" s="439"/>
      <c r="AH1331" s="367"/>
      <c r="AJ1331" s="367"/>
      <c r="AK1331" s="367"/>
    </row>
    <row r="1332" spans="26:37" s="368" customFormat="1" ht="13.9" customHeight="1">
      <c r="Z1332" s="439"/>
      <c r="AH1332" s="367"/>
      <c r="AJ1332" s="367"/>
      <c r="AK1332" s="367"/>
    </row>
    <row r="1333" spans="26:37" s="368" customFormat="1" ht="13.9" customHeight="1">
      <c r="Z1333" s="439"/>
      <c r="AH1333" s="367"/>
      <c r="AJ1333" s="367"/>
      <c r="AK1333" s="367"/>
    </row>
    <row r="1334" spans="26:37" s="368" customFormat="1" ht="13.9" customHeight="1">
      <c r="Z1334" s="439"/>
      <c r="AH1334" s="367"/>
      <c r="AJ1334" s="367"/>
      <c r="AK1334" s="367"/>
    </row>
    <row r="1335" spans="26:37" s="368" customFormat="1" ht="13.9" customHeight="1">
      <c r="Z1335" s="439"/>
      <c r="AH1335" s="367"/>
      <c r="AJ1335" s="367"/>
      <c r="AK1335" s="367"/>
    </row>
    <row r="1336" spans="26:37" s="368" customFormat="1" ht="13.9" customHeight="1">
      <c r="Z1336" s="439"/>
      <c r="AH1336" s="367"/>
      <c r="AJ1336" s="367"/>
      <c r="AK1336" s="367"/>
    </row>
    <row r="1337" spans="26:37" s="368" customFormat="1" ht="13.9" customHeight="1">
      <c r="Z1337" s="439"/>
      <c r="AH1337" s="367"/>
      <c r="AJ1337" s="367"/>
      <c r="AK1337" s="367"/>
    </row>
    <row r="1338" spans="26:37" s="368" customFormat="1" ht="13.9" customHeight="1">
      <c r="Z1338" s="439"/>
      <c r="AH1338" s="367"/>
      <c r="AJ1338" s="367"/>
      <c r="AK1338" s="367"/>
    </row>
    <row r="1339" spans="26:37" s="368" customFormat="1" ht="13.9" customHeight="1">
      <c r="Z1339" s="439"/>
      <c r="AH1339" s="367"/>
      <c r="AJ1339" s="367"/>
      <c r="AK1339" s="367"/>
    </row>
    <row r="1340" spans="26:37" s="368" customFormat="1" ht="13.9" customHeight="1">
      <c r="Z1340" s="439"/>
      <c r="AH1340" s="367"/>
      <c r="AJ1340" s="367"/>
      <c r="AK1340" s="367"/>
    </row>
    <row r="1341" spans="26:37" s="368" customFormat="1" ht="13.9" customHeight="1">
      <c r="Z1341" s="439"/>
      <c r="AH1341" s="367"/>
      <c r="AJ1341" s="367"/>
      <c r="AK1341" s="367"/>
    </row>
    <row r="1342" spans="26:37" s="368" customFormat="1" ht="13.9" customHeight="1">
      <c r="Z1342" s="439"/>
      <c r="AH1342" s="367"/>
      <c r="AJ1342" s="367"/>
      <c r="AK1342" s="367"/>
    </row>
    <row r="1343" spans="26:37" s="368" customFormat="1" ht="13.9" customHeight="1">
      <c r="Z1343" s="439"/>
      <c r="AH1343" s="367"/>
      <c r="AJ1343" s="367"/>
      <c r="AK1343" s="367"/>
    </row>
    <row r="1344" spans="26:37" s="368" customFormat="1" ht="13.9" customHeight="1">
      <c r="Z1344" s="439"/>
      <c r="AH1344" s="367"/>
      <c r="AJ1344" s="367"/>
      <c r="AK1344" s="367"/>
    </row>
    <row r="1345" spans="26:37" s="368" customFormat="1" ht="13.9" customHeight="1">
      <c r="Z1345" s="439"/>
      <c r="AH1345" s="367"/>
      <c r="AJ1345" s="367"/>
      <c r="AK1345" s="367"/>
    </row>
    <row r="1346" spans="26:37" s="368" customFormat="1" ht="13.9" customHeight="1">
      <c r="Z1346" s="439"/>
      <c r="AH1346" s="367"/>
      <c r="AJ1346" s="367"/>
      <c r="AK1346" s="367"/>
    </row>
    <row r="1347" spans="26:37" s="368" customFormat="1" ht="13.9" customHeight="1">
      <c r="Z1347" s="439"/>
      <c r="AH1347" s="367"/>
      <c r="AJ1347" s="367"/>
      <c r="AK1347" s="367"/>
    </row>
    <row r="1348" spans="26:37" s="368" customFormat="1" ht="13.9" customHeight="1">
      <c r="Z1348" s="439"/>
      <c r="AH1348" s="367"/>
      <c r="AJ1348" s="367"/>
      <c r="AK1348" s="367"/>
    </row>
    <row r="1349" spans="26:37" s="368" customFormat="1" ht="13.9" customHeight="1">
      <c r="Z1349" s="439"/>
      <c r="AH1349" s="367"/>
      <c r="AJ1349" s="367"/>
      <c r="AK1349" s="367"/>
    </row>
    <row r="1350" spans="26:37" s="368" customFormat="1" ht="13.9" customHeight="1">
      <c r="Z1350" s="439"/>
      <c r="AH1350" s="367"/>
      <c r="AJ1350" s="367"/>
      <c r="AK1350" s="367"/>
    </row>
    <row r="1351" spans="26:37" s="368" customFormat="1" ht="13.9" customHeight="1">
      <c r="Z1351" s="439"/>
      <c r="AH1351" s="367"/>
      <c r="AJ1351" s="367"/>
      <c r="AK1351" s="367"/>
    </row>
    <row r="1352" spans="26:37" s="368" customFormat="1" ht="13.9" customHeight="1">
      <c r="Z1352" s="439"/>
      <c r="AH1352" s="367"/>
      <c r="AJ1352" s="367"/>
      <c r="AK1352" s="367"/>
    </row>
    <row r="1353" spans="26:37" s="368" customFormat="1" ht="13.9" customHeight="1">
      <c r="Z1353" s="439"/>
      <c r="AH1353" s="367"/>
      <c r="AJ1353" s="367"/>
      <c r="AK1353" s="367"/>
    </row>
    <row r="1354" spans="26:37" s="368" customFormat="1" ht="13.9" customHeight="1">
      <c r="Z1354" s="439"/>
      <c r="AH1354" s="367"/>
      <c r="AJ1354" s="367"/>
      <c r="AK1354" s="367"/>
    </row>
    <row r="1355" spans="26:37" s="368" customFormat="1" ht="13.9" customHeight="1">
      <c r="Z1355" s="439"/>
      <c r="AH1355" s="367"/>
      <c r="AJ1355" s="367"/>
      <c r="AK1355" s="367"/>
    </row>
    <row r="1356" spans="26:37" s="368" customFormat="1" ht="13.9" customHeight="1">
      <c r="Z1356" s="439"/>
      <c r="AH1356" s="367"/>
      <c r="AJ1356" s="367"/>
      <c r="AK1356" s="367"/>
    </row>
    <row r="1357" spans="26:37" s="368" customFormat="1" ht="13.9" customHeight="1">
      <c r="Z1357" s="439"/>
      <c r="AH1357" s="367"/>
      <c r="AJ1357" s="367"/>
      <c r="AK1357" s="367"/>
    </row>
    <row r="1358" spans="26:37" s="368" customFormat="1" ht="13.9" customHeight="1">
      <c r="Z1358" s="439"/>
      <c r="AH1358" s="367"/>
      <c r="AJ1358" s="367"/>
      <c r="AK1358" s="367"/>
    </row>
    <row r="1359" spans="26:37" s="368" customFormat="1" ht="13.9" customHeight="1">
      <c r="Z1359" s="439"/>
      <c r="AH1359" s="367"/>
      <c r="AJ1359" s="367"/>
      <c r="AK1359" s="367"/>
    </row>
    <row r="1360" spans="26:37" s="368" customFormat="1" ht="13.9" customHeight="1">
      <c r="Z1360" s="439"/>
      <c r="AH1360" s="367"/>
      <c r="AJ1360" s="367"/>
      <c r="AK1360" s="367"/>
    </row>
    <row r="1361" spans="26:37" s="368" customFormat="1" ht="13.9" customHeight="1">
      <c r="Z1361" s="439"/>
      <c r="AH1361" s="367"/>
      <c r="AJ1361" s="367"/>
      <c r="AK1361" s="367"/>
    </row>
    <row r="1362" spans="26:37" s="368" customFormat="1" ht="13.9" customHeight="1">
      <c r="Z1362" s="439"/>
      <c r="AH1362" s="367"/>
      <c r="AJ1362" s="367"/>
      <c r="AK1362" s="367"/>
    </row>
    <row r="1363" spans="26:37" s="368" customFormat="1" ht="13.9" customHeight="1">
      <c r="Z1363" s="439"/>
      <c r="AH1363" s="367"/>
      <c r="AJ1363" s="367"/>
      <c r="AK1363" s="367"/>
    </row>
    <row r="1364" spans="26:37" s="368" customFormat="1" ht="13.9" customHeight="1">
      <c r="Z1364" s="439"/>
      <c r="AH1364" s="367"/>
      <c r="AJ1364" s="367"/>
      <c r="AK1364" s="367"/>
    </row>
    <row r="1365" spans="26:37" s="368" customFormat="1" ht="13.9" customHeight="1">
      <c r="Z1365" s="439"/>
      <c r="AH1365" s="367"/>
      <c r="AJ1365" s="367"/>
      <c r="AK1365" s="367"/>
    </row>
    <row r="1366" spans="26:37" s="368" customFormat="1" ht="13.9" customHeight="1">
      <c r="Z1366" s="439"/>
      <c r="AH1366" s="367"/>
      <c r="AJ1366" s="367"/>
      <c r="AK1366" s="367"/>
    </row>
    <row r="1367" spans="26:37" s="368" customFormat="1" ht="13.9" customHeight="1">
      <c r="Z1367" s="439"/>
      <c r="AH1367" s="367"/>
      <c r="AJ1367" s="367"/>
      <c r="AK1367" s="367"/>
    </row>
    <row r="1368" spans="26:37" s="368" customFormat="1" ht="13.9" customHeight="1">
      <c r="Z1368" s="439"/>
      <c r="AH1368" s="367"/>
      <c r="AJ1368" s="367"/>
      <c r="AK1368" s="367"/>
    </row>
    <row r="1369" spans="26:37" s="368" customFormat="1" ht="13.9" customHeight="1">
      <c r="Z1369" s="439"/>
      <c r="AH1369" s="367"/>
      <c r="AJ1369" s="367"/>
      <c r="AK1369" s="367"/>
    </row>
    <row r="1370" spans="26:37" s="368" customFormat="1" ht="13.9" customHeight="1">
      <c r="Z1370" s="439"/>
      <c r="AH1370" s="367"/>
      <c r="AJ1370" s="367"/>
      <c r="AK1370" s="367"/>
    </row>
    <row r="1371" spans="26:37" s="368" customFormat="1" ht="13.9" customHeight="1">
      <c r="Z1371" s="439"/>
      <c r="AH1371" s="367"/>
      <c r="AJ1371" s="367"/>
      <c r="AK1371" s="367"/>
    </row>
    <row r="1372" spans="26:37" s="368" customFormat="1" ht="13.9" customHeight="1">
      <c r="Z1372" s="439"/>
      <c r="AH1372" s="367"/>
      <c r="AJ1372" s="367"/>
      <c r="AK1372" s="367"/>
    </row>
    <row r="1373" spans="26:37" s="368" customFormat="1" ht="13.9" customHeight="1">
      <c r="Z1373" s="439"/>
      <c r="AH1373" s="367"/>
      <c r="AJ1373" s="367"/>
      <c r="AK1373" s="367"/>
    </row>
    <row r="1374" spans="26:37" s="368" customFormat="1" ht="13.9" customHeight="1">
      <c r="Z1374" s="439"/>
      <c r="AH1374" s="367"/>
      <c r="AJ1374" s="367"/>
      <c r="AK1374" s="367"/>
    </row>
    <row r="1375" spans="26:37" s="368" customFormat="1" ht="13.9" customHeight="1">
      <c r="Z1375" s="439"/>
      <c r="AH1375" s="367"/>
      <c r="AJ1375" s="367"/>
      <c r="AK1375" s="367"/>
    </row>
    <row r="1376" spans="26:37" s="368" customFormat="1" ht="13.9" customHeight="1">
      <c r="Z1376" s="439"/>
      <c r="AH1376" s="367"/>
      <c r="AJ1376" s="367"/>
      <c r="AK1376" s="367"/>
    </row>
    <row r="1377" spans="26:37" s="368" customFormat="1" ht="13.9" customHeight="1">
      <c r="Z1377" s="439"/>
      <c r="AH1377" s="367"/>
      <c r="AJ1377" s="367"/>
      <c r="AK1377" s="367"/>
    </row>
    <row r="1378" spans="26:37" s="368" customFormat="1" ht="13.9" customHeight="1">
      <c r="Z1378" s="439"/>
      <c r="AH1378" s="367"/>
      <c r="AJ1378" s="367"/>
      <c r="AK1378" s="367"/>
    </row>
    <row r="1379" spans="26:37" s="368" customFormat="1" ht="13.9" customHeight="1">
      <c r="Z1379" s="439"/>
      <c r="AH1379" s="367"/>
      <c r="AJ1379" s="367"/>
      <c r="AK1379" s="367"/>
    </row>
    <row r="1380" spans="26:37" s="368" customFormat="1" ht="13.9" customHeight="1">
      <c r="Z1380" s="439"/>
      <c r="AH1380" s="367"/>
      <c r="AJ1380" s="367"/>
      <c r="AK1380" s="367"/>
    </row>
    <row r="1381" spans="26:37" s="368" customFormat="1" ht="13.9" customHeight="1">
      <c r="Z1381" s="439"/>
      <c r="AH1381" s="367"/>
      <c r="AJ1381" s="367"/>
      <c r="AK1381" s="367"/>
    </row>
    <row r="1382" spans="26:37" s="368" customFormat="1" ht="13.9" customHeight="1">
      <c r="Z1382" s="439"/>
      <c r="AH1382" s="367"/>
      <c r="AJ1382" s="367"/>
      <c r="AK1382" s="367"/>
    </row>
    <row r="1383" spans="26:37" s="368" customFormat="1" ht="13.9" customHeight="1">
      <c r="Z1383" s="439"/>
      <c r="AH1383" s="367"/>
      <c r="AJ1383" s="367"/>
      <c r="AK1383" s="367"/>
    </row>
    <row r="1384" spans="26:37" s="368" customFormat="1" ht="13.9" customHeight="1">
      <c r="Z1384" s="439"/>
      <c r="AH1384" s="367"/>
      <c r="AJ1384" s="367"/>
      <c r="AK1384" s="367"/>
    </row>
    <row r="1385" spans="26:37" s="368" customFormat="1" ht="13.9" customHeight="1">
      <c r="Z1385" s="439"/>
      <c r="AH1385" s="367"/>
      <c r="AJ1385" s="367"/>
      <c r="AK1385" s="367"/>
    </row>
    <row r="1386" spans="26:37" s="368" customFormat="1" ht="13.9" customHeight="1">
      <c r="Z1386" s="439"/>
      <c r="AH1386" s="367"/>
      <c r="AJ1386" s="367"/>
      <c r="AK1386" s="367"/>
    </row>
    <row r="1387" spans="26:37" s="368" customFormat="1" ht="13.9" customHeight="1">
      <c r="Z1387" s="439"/>
      <c r="AH1387" s="367"/>
      <c r="AJ1387" s="367"/>
      <c r="AK1387" s="367"/>
    </row>
    <row r="1388" spans="26:37" s="368" customFormat="1" ht="13.9" customHeight="1">
      <c r="Z1388" s="439"/>
      <c r="AH1388" s="367"/>
      <c r="AJ1388" s="367"/>
      <c r="AK1388" s="367"/>
    </row>
    <row r="1389" spans="26:37" s="368" customFormat="1" ht="13.9" customHeight="1">
      <c r="Z1389" s="439"/>
      <c r="AH1389" s="367"/>
      <c r="AJ1389" s="367"/>
      <c r="AK1389" s="367"/>
    </row>
    <row r="1390" spans="26:37" s="368" customFormat="1" ht="13.9" customHeight="1">
      <c r="Z1390" s="439"/>
      <c r="AH1390" s="367"/>
      <c r="AJ1390" s="367"/>
      <c r="AK1390" s="367"/>
    </row>
    <row r="1391" spans="26:37" s="368" customFormat="1" ht="13.9" customHeight="1">
      <c r="Z1391" s="439"/>
      <c r="AH1391" s="367"/>
      <c r="AJ1391" s="367"/>
      <c r="AK1391" s="367"/>
    </row>
    <row r="1392" spans="26:37" s="368" customFormat="1" ht="13.9" customHeight="1">
      <c r="Z1392" s="439"/>
      <c r="AH1392" s="367"/>
      <c r="AJ1392" s="367"/>
      <c r="AK1392" s="367"/>
    </row>
    <row r="1393" spans="26:37" s="368" customFormat="1" ht="13.9" customHeight="1">
      <c r="Z1393" s="439"/>
      <c r="AH1393" s="367"/>
      <c r="AJ1393" s="367"/>
      <c r="AK1393" s="367"/>
    </row>
    <row r="1394" spans="26:37" s="368" customFormat="1" ht="13.9" customHeight="1">
      <c r="Z1394" s="439"/>
      <c r="AH1394" s="367"/>
      <c r="AJ1394" s="367"/>
      <c r="AK1394" s="367"/>
    </row>
    <row r="1395" spans="26:37" s="368" customFormat="1" ht="13.9" customHeight="1">
      <c r="Z1395" s="439"/>
      <c r="AH1395" s="367"/>
      <c r="AJ1395" s="367"/>
      <c r="AK1395" s="367"/>
    </row>
    <row r="1396" spans="26:37" s="368" customFormat="1" ht="13.9" customHeight="1">
      <c r="Z1396" s="439"/>
      <c r="AH1396" s="367"/>
      <c r="AJ1396" s="367"/>
      <c r="AK1396" s="367"/>
    </row>
    <row r="1397" spans="26:37" s="368" customFormat="1" ht="13.9" customHeight="1">
      <c r="Z1397" s="439"/>
      <c r="AH1397" s="367"/>
      <c r="AJ1397" s="367"/>
      <c r="AK1397" s="367"/>
    </row>
    <row r="1398" spans="26:37" s="368" customFormat="1" ht="13.9" customHeight="1">
      <c r="Z1398" s="439"/>
      <c r="AH1398" s="367"/>
      <c r="AJ1398" s="367"/>
      <c r="AK1398" s="367"/>
    </row>
    <row r="1399" spans="26:37" s="368" customFormat="1" ht="13.9" customHeight="1">
      <c r="Z1399" s="439"/>
      <c r="AH1399" s="367"/>
      <c r="AJ1399" s="367"/>
      <c r="AK1399" s="367"/>
    </row>
    <row r="1400" spans="26:37" s="368" customFormat="1" ht="13.9" customHeight="1">
      <c r="Z1400" s="439"/>
      <c r="AH1400" s="367"/>
      <c r="AJ1400" s="367"/>
      <c r="AK1400" s="367"/>
    </row>
    <row r="1401" spans="26:37" s="368" customFormat="1" ht="13.9" customHeight="1">
      <c r="Z1401" s="439"/>
      <c r="AH1401" s="367"/>
      <c r="AJ1401" s="367"/>
      <c r="AK1401" s="367"/>
    </row>
    <row r="1402" spans="26:37" s="368" customFormat="1" ht="13.9" customHeight="1">
      <c r="Z1402" s="439"/>
      <c r="AH1402" s="367"/>
      <c r="AJ1402" s="367"/>
      <c r="AK1402" s="367"/>
    </row>
    <row r="1403" spans="26:37" s="368" customFormat="1" ht="13.9" customHeight="1">
      <c r="Z1403" s="439"/>
      <c r="AH1403" s="367"/>
      <c r="AJ1403" s="367"/>
      <c r="AK1403" s="367"/>
    </row>
    <row r="1404" spans="26:37" s="368" customFormat="1" ht="13.9" customHeight="1">
      <c r="Z1404" s="439"/>
      <c r="AH1404" s="367"/>
      <c r="AJ1404" s="367"/>
      <c r="AK1404" s="367"/>
    </row>
    <row r="1405" spans="26:37" s="368" customFormat="1" ht="13.9" customHeight="1">
      <c r="Z1405" s="439"/>
      <c r="AH1405" s="367"/>
      <c r="AJ1405" s="367"/>
      <c r="AK1405" s="367"/>
    </row>
    <row r="1406" spans="26:37" s="368" customFormat="1" ht="13.9" customHeight="1">
      <c r="Z1406" s="439"/>
      <c r="AH1406" s="367"/>
      <c r="AJ1406" s="367"/>
      <c r="AK1406" s="367"/>
    </row>
    <row r="1407" spans="26:37" s="368" customFormat="1" ht="13.9" customHeight="1">
      <c r="Z1407" s="439"/>
      <c r="AH1407" s="367"/>
      <c r="AJ1407" s="367"/>
      <c r="AK1407" s="367"/>
    </row>
    <row r="1408" spans="26:37" s="368" customFormat="1" ht="13.9" customHeight="1">
      <c r="Z1408" s="439"/>
      <c r="AH1408" s="367"/>
      <c r="AJ1408" s="367"/>
      <c r="AK1408" s="367"/>
    </row>
    <row r="1409" spans="26:37" s="368" customFormat="1" ht="13.9" customHeight="1">
      <c r="Z1409" s="439"/>
      <c r="AH1409" s="367"/>
      <c r="AJ1409" s="367"/>
      <c r="AK1409" s="367"/>
    </row>
    <row r="1410" spans="26:37" s="368" customFormat="1" ht="13.9" customHeight="1">
      <c r="Z1410" s="439"/>
      <c r="AH1410" s="367"/>
      <c r="AJ1410" s="367"/>
      <c r="AK1410" s="367"/>
    </row>
    <row r="1411" spans="26:37" s="368" customFormat="1" ht="13.9" customHeight="1">
      <c r="Z1411" s="439"/>
      <c r="AH1411" s="367"/>
      <c r="AJ1411" s="367"/>
      <c r="AK1411" s="367"/>
    </row>
    <row r="1412" spans="26:37" s="368" customFormat="1" ht="13.9" customHeight="1">
      <c r="Z1412" s="439"/>
      <c r="AH1412" s="367"/>
      <c r="AJ1412" s="367"/>
      <c r="AK1412" s="367"/>
    </row>
    <row r="1413" spans="26:37" s="368" customFormat="1" ht="13.9" customHeight="1">
      <c r="Z1413" s="439"/>
      <c r="AH1413" s="367"/>
      <c r="AJ1413" s="367"/>
      <c r="AK1413" s="367"/>
    </row>
    <row r="1414" spans="26:37" s="368" customFormat="1" ht="13.9" customHeight="1">
      <c r="Z1414" s="439"/>
      <c r="AH1414" s="367"/>
      <c r="AJ1414" s="367"/>
      <c r="AK1414" s="367"/>
    </row>
    <row r="1415" spans="26:37" s="368" customFormat="1" ht="13.9" customHeight="1">
      <c r="Z1415" s="439"/>
      <c r="AH1415" s="367"/>
      <c r="AJ1415" s="367"/>
      <c r="AK1415" s="367"/>
    </row>
    <row r="1416" spans="26:37" s="368" customFormat="1" ht="13.9" customHeight="1">
      <c r="Z1416" s="439"/>
      <c r="AH1416" s="367"/>
      <c r="AJ1416" s="367"/>
      <c r="AK1416" s="367"/>
    </row>
    <row r="1417" spans="26:37" s="368" customFormat="1" ht="13.9" customHeight="1">
      <c r="Z1417" s="439"/>
      <c r="AH1417" s="367"/>
      <c r="AJ1417" s="367"/>
      <c r="AK1417" s="367"/>
    </row>
    <row r="1418" spans="26:37" s="368" customFormat="1" ht="13.9" customHeight="1">
      <c r="Z1418" s="439"/>
      <c r="AH1418" s="367"/>
      <c r="AJ1418" s="367"/>
      <c r="AK1418" s="367"/>
    </row>
    <row r="1419" spans="26:37" s="368" customFormat="1" ht="13.9" customHeight="1">
      <c r="Z1419" s="439"/>
      <c r="AH1419" s="367"/>
      <c r="AJ1419" s="367"/>
      <c r="AK1419" s="367"/>
    </row>
    <row r="1420" spans="26:37" s="368" customFormat="1" ht="13.9" customHeight="1">
      <c r="Z1420" s="439"/>
      <c r="AH1420" s="367"/>
      <c r="AJ1420" s="367"/>
      <c r="AK1420" s="367"/>
    </row>
    <row r="1421" spans="26:37" s="368" customFormat="1" ht="13.9" customHeight="1">
      <c r="Z1421" s="439"/>
      <c r="AH1421" s="367"/>
      <c r="AJ1421" s="367"/>
      <c r="AK1421" s="367"/>
    </row>
    <row r="1422" spans="26:37" s="368" customFormat="1" ht="13.9" customHeight="1">
      <c r="Z1422" s="439"/>
      <c r="AH1422" s="367"/>
      <c r="AJ1422" s="367"/>
      <c r="AK1422" s="367"/>
    </row>
    <row r="1423" spans="26:37" s="368" customFormat="1" ht="13.9" customHeight="1">
      <c r="Z1423" s="439"/>
      <c r="AH1423" s="367"/>
      <c r="AJ1423" s="367"/>
      <c r="AK1423" s="367"/>
    </row>
    <row r="1424" spans="26:37" s="368" customFormat="1" ht="13.9" customHeight="1">
      <c r="Z1424" s="439"/>
      <c r="AH1424" s="367"/>
      <c r="AJ1424" s="367"/>
      <c r="AK1424" s="367"/>
    </row>
    <row r="1425" spans="26:37" s="368" customFormat="1" ht="13.9" customHeight="1">
      <c r="Z1425" s="439"/>
      <c r="AH1425" s="367"/>
      <c r="AJ1425" s="367"/>
      <c r="AK1425" s="367"/>
    </row>
    <row r="1426" spans="26:37" s="368" customFormat="1" ht="13.9" customHeight="1">
      <c r="Z1426" s="439"/>
      <c r="AH1426" s="367"/>
      <c r="AJ1426" s="367"/>
      <c r="AK1426" s="367"/>
    </row>
    <row r="1427" spans="26:37" s="368" customFormat="1" ht="13.9" customHeight="1">
      <c r="Z1427" s="439"/>
      <c r="AH1427" s="367"/>
      <c r="AJ1427" s="367"/>
      <c r="AK1427" s="367"/>
    </row>
    <row r="1428" spans="26:37" s="368" customFormat="1" ht="13.9" customHeight="1">
      <c r="Z1428" s="439"/>
      <c r="AH1428" s="367"/>
      <c r="AJ1428" s="367"/>
      <c r="AK1428" s="367"/>
    </row>
    <row r="1429" spans="26:37" s="368" customFormat="1" ht="13.9" customHeight="1">
      <c r="Z1429" s="439"/>
      <c r="AH1429" s="367"/>
      <c r="AJ1429" s="367"/>
      <c r="AK1429" s="367"/>
    </row>
    <row r="1430" spans="26:37" s="368" customFormat="1" ht="13.9" customHeight="1">
      <c r="Z1430" s="439"/>
      <c r="AH1430" s="367"/>
      <c r="AJ1430" s="367"/>
      <c r="AK1430" s="367"/>
    </row>
    <row r="1431" spans="26:37" s="368" customFormat="1" ht="13.9" customHeight="1">
      <c r="Z1431" s="439"/>
      <c r="AH1431" s="367"/>
      <c r="AJ1431" s="367"/>
      <c r="AK1431" s="367"/>
    </row>
    <row r="1432" spans="26:37" s="368" customFormat="1" ht="13.9" customHeight="1">
      <c r="Z1432" s="439"/>
      <c r="AH1432" s="367"/>
      <c r="AJ1432" s="367"/>
      <c r="AK1432" s="367"/>
    </row>
    <row r="1433" spans="26:37" s="368" customFormat="1" ht="13.9" customHeight="1">
      <c r="Z1433" s="439"/>
      <c r="AH1433" s="367"/>
      <c r="AJ1433" s="367"/>
      <c r="AK1433" s="367"/>
    </row>
    <row r="1434" spans="26:37" s="368" customFormat="1" ht="13.9" customHeight="1">
      <c r="Z1434" s="439"/>
      <c r="AH1434" s="367"/>
      <c r="AJ1434" s="367"/>
      <c r="AK1434" s="367"/>
    </row>
    <row r="1435" spans="26:37" s="368" customFormat="1" ht="13.9" customHeight="1">
      <c r="Z1435" s="439"/>
      <c r="AH1435" s="367"/>
      <c r="AJ1435" s="367"/>
      <c r="AK1435" s="367"/>
    </row>
    <row r="1436" spans="26:37" s="368" customFormat="1" ht="13.9" customHeight="1">
      <c r="Z1436" s="439"/>
      <c r="AH1436" s="367"/>
      <c r="AJ1436" s="367"/>
      <c r="AK1436" s="367"/>
    </row>
    <row r="1437" spans="26:37" s="368" customFormat="1" ht="13.9" customHeight="1">
      <c r="Z1437" s="439"/>
      <c r="AH1437" s="367"/>
      <c r="AJ1437" s="367"/>
      <c r="AK1437" s="367"/>
    </row>
    <row r="1438" spans="26:37" s="368" customFormat="1" ht="13.9" customHeight="1">
      <c r="Z1438" s="439"/>
      <c r="AH1438" s="367"/>
      <c r="AJ1438" s="367"/>
      <c r="AK1438" s="367"/>
    </row>
    <row r="1439" spans="26:37" s="368" customFormat="1" ht="13.9" customHeight="1">
      <c r="Z1439" s="439"/>
      <c r="AH1439" s="367"/>
      <c r="AJ1439" s="367"/>
      <c r="AK1439" s="367"/>
    </row>
    <row r="1440" spans="26:37" s="368" customFormat="1" ht="13.9" customHeight="1">
      <c r="Z1440" s="439"/>
      <c r="AH1440" s="367"/>
      <c r="AJ1440" s="367"/>
      <c r="AK1440" s="367"/>
    </row>
    <row r="1441" spans="26:37" s="368" customFormat="1" ht="13.9" customHeight="1">
      <c r="Z1441" s="439"/>
      <c r="AH1441" s="367"/>
      <c r="AJ1441" s="367"/>
      <c r="AK1441" s="367"/>
    </row>
    <row r="1442" spans="26:37" s="368" customFormat="1" ht="13.9" customHeight="1">
      <c r="Z1442" s="439"/>
      <c r="AH1442" s="367"/>
      <c r="AJ1442" s="367"/>
      <c r="AK1442" s="367"/>
    </row>
    <row r="1443" spans="26:37" s="368" customFormat="1" ht="13.9" customHeight="1">
      <c r="Z1443" s="439"/>
      <c r="AH1443" s="367"/>
      <c r="AJ1443" s="367"/>
      <c r="AK1443" s="367"/>
    </row>
    <row r="1444" spans="26:37" s="368" customFormat="1" ht="13.9" customHeight="1">
      <c r="Z1444" s="439"/>
      <c r="AH1444" s="367"/>
      <c r="AJ1444" s="367"/>
      <c r="AK1444" s="367"/>
    </row>
    <row r="1445" spans="26:37" s="368" customFormat="1" ht="13.9" customHeight="1">
      <c r="Z1445" s="439"/>
      <c r="AH1445" s="367"/>
      <c r="AJ1445" s="367"/>
      <c r="AK1445" s="367"/>
    </row>
    <row r="1446" spans="26:37" s="368" customFormat="1" ht="13.9" customHeight="1">
      <c r="Z1446" s="439"/>
      <c r="AH1446" s="367"/>
      <c r="AJ1446" s="367"/>
      <c r="AK1446" s="367"/>
    </row>
    <row r="1447" spans="26:37" s="368" customFormat="1" ht="13.9" customHeight="1">
      <c r="Z1447" s="439"/>
      <c r="AH1447" s="367"/>
      <c r="AJ1447" s="367"/>
      <c r="AK1447" s="367"/>
    </row>
    <row r="1448" spans="26:37" s="368" customFormat="1" ht="13.9" customHeight="1">
      <c r="Z1448" s="439"/>
      <c r="AH1448" s="367"/>
      <c r="AJ1448" s="367"/>
      <c r="AK1448" s="367"/>
    </row>
    <row r="1449" spans="26:37" s="368" customFormat="1" ht="13.9" customHeight="1">
      <c r="Z1449" s="439"/>
      <c r="AH1449" s="367"/>
      <c r="AJ1449" s="367"/>
      <c r="AK1449" s="367"/>
    </row>
    <row r="1450" spans="26:37" s="368" customFormat="1" ht="13.9" customHeight="1">
      <c r="Z1450" s="439"/>
      <c r="AH1450" s="367"/>
      <c r="AJ1450" s="367"/>
      <c r="AK1450" s="367"/>
    </row>
    <row r="1451" spans="26:37" s="368" customFormat="1" ht="13.9" customHeight="1">
      <c r="Z1451" s="439"/>
      <c r="AH1451" s="367"/>
      <c r="AJ1451" s="367"/>
      <c r="AK1451" s="367"/>
    </row>
    <row r="1452" spans="26:37" s="368" customFormat="1" ht="13.9" customHeight="1">
      <c r="Z1452" s="439"/>
      <c r="AH1452" s="367"/>
      <c r="AJ1452" s="367"/>
      <c r="AK1452" s="367"/>
    </row>
    <row r="1453" spans="26:37" s="368" customFormat="1" ht="13.9" customHeight="1">
      <c r="Z1453" s="439"/>
      <c r="AH1453" s="367"/>
      <c r="AJ1453" s="367"/>
      <c r="AK1453" s="367"/>
    </row>
    <row r="1454" spans="26:37" s="368" customFormat="1" ht="13.9" customHeight="1">
      <c r="Z1454" s="439"/>
      <c r="AH1454" s="367"/>
      <c r="AJ1454" s="367"/>
      <c r="AK1454" s="367"/>
    </row>
    <row r="1455" spans="26:37" s="368" customFormat="1" ht="13.9" customHeight="1">
      <c r="Z1455" s="439"/>
      <c r="AH1455" s="367"/>
      <c r="AJ1455" s="367"/>
      <c r="AK1455" s="367"/>
    </row>
    <row r="1456" spans="26:37" s="368" customFormat="1" ht="13.9" customHeight="1">
      <c r="Z1456" s="439"/>
      <c r="AH1456" s="367"/>
      <c r="AJ1456" s="367"/>
      <c r="AK1456" s="367"/>
    </row>
    <row r="1457" spans="26:37" s="368" customFormat="1" ht="13.9" customHeight="1">
      <c r="Z1457" s="439"/>
      <c r="AH1457" s="367"/>
      <c r="AJ1457" s="367"/>
      <c r="AK1457" s="367"/>
    </row>
    <row r="1458" spans="26:37" s="368" customFormat="1" ht="13.9" customHeight="1">
      <c r="Z1458" s="439"/>
      <c r="AH1458" s="367"/>
      <c r="AJ1458" s="367"/>
      <c r="AK1458" s="367"/>
    </row>
    <row r="1459" spans="26:37" s="368" customFormat="1" ht="13.9" customHeight="1">
      <c r="Z1459" s="439"/>
      <c r="AH1459" s="367"/>
      <c r="AJ1459" s="367"/>
      <c r="AK1459" s="367"/>
    </row>
    <row r="1460" spans="26:37" s="368" customFormat="1" ht="13.9" customHeight="1">
      <c r="Z1460" s="439"/>
      <c r="AH1460" s="367"/>
      <c r="AJ1460" s="367"/>
      <c r="AK1460" s="367"/>
    </row>
    <row r="1461" spans="26:37" s="368" customFormat="1" ht="13.9" customHeight="1">
      <c r="Z1461" s="439"/>
      <c r="AH1461" s="367"/>
      <c r="AJ1461" s="367"/>
      <c r="AK1461" s="367"/>
    </row>
    <row r="1462" spans="26:37" s="368" customFormat="1" ht="13.9" customHeight="1">
      <c r="Z1462" s="439"/>
      <c r="AH1462" s="367"/>
      <c r="AJ1462" s="367"/>
      <c r="AK1462" s="367"/>
    </row>
    <row r="1463" spans="26:37" s="368" customFormat="1" ht="13.9" customHeight="1">
      <c r="Z1463" s="439"/>
      <c r="AH1463" s="367"/>
      <c r="AJ1463" s="367"/>
      <c r="AK1463" s="367"/>
    </row>
    <row r="1464" spans="26:37" s="368" customFormat="1" ht="13.9" customHeight="1">
      <c r="Z1464" s="439"/>
      <c r="AH1464" s="367"/>
      <c r="AJ1464" s="367"/>
      <c r="AK1464" s="367"/>
    </row>
    <row r="1465" spans="26:37" s="368" customFormat="1" ht="13.9" customHeight="1">
      <c r="Z1465" s="439"/>
      <c r="AH1465" s="367"/>
      <c r="AJ1465" s="367"/>
      <c r="AK1465" s="367"/>
    </row>
    <row r="1466" spans="26:37" s="368" customFormat="1" ht="13.9" customHeight="1">
      <c r="Z1466" s="439"/>
      <c r="AH1466" s="367"/>
      <c r="AJ1466" s="367"/>
      <c r="AK1466" s="367"/>
    </row>
    <row r="1467" spans="26:37" s="368" customFormat="1" ht="13.9" customHeight="1">
      <c r="Z1467" s="439"/>
      <c r="AH1467" s="367"/>
      <c r="AJ1467" s="367"/>
      <c r="AK1467" s="367"/>
    </row>
    <row r="1468" spans="26:37" s="368" customFormat="1" ht="13.9" customHeight="1">
      <c r="Z1468" s="439"/>
      <c r="AH1468" s="367"/>
      <c r="AJ1468" s="367"/>
      <c r="AK1468" s="367"/>
    </row>
    <row r="1469" spans="26:37" s="368" customFormat="1" ht="13.9" customHeight="1">
      <c r="Z1469" s="439"/>
      <c r="AH1469" s="367"/>
      <c r="AJ1469" s="367"/>
      <c r="AK1469" s="367"/>
    </row>
    <row r="1470" spans="26:37" s="368" customFormat="1" ht="13.9" customHeight="1">
      <c r="Z1470" s="439"/>
      <c r="AH1470" s="367"/>
      <c r="AJ1470" s="367"/>
      <c r="AK1470" s="367"/>
    </row>
    <row r="1471" spans="26:37" s="368" customFormat="1" ht="13.9" customHeight="1">
      <c r="Z1471" s="439"/>
      <c r="AH1471" s="367"/>
      <c r="AJ1471" s="367"/>
      <c r="AK1471" s="367"/>
    </row>
    <row r="1472" spans="26:37" s="368" customFormat="1" ht="13.9" customHeight="1">
      <c r="Z1472" s="439"/>
      <c r="AH1472" s="367"/>
      <c r="AJ1472" s="367"/>
      <c r="AK1472" s="367"/>
    </row>
    <row r="1473" spans="26:37" s="368" customFormat="1" ht="13.9" customHeight="1">
      <c r="Z1473" s="439"/>
      <c r="AH1473" s="367"/>
      <c r="AJ1473" s="367"/>
      <c r="AK1473" s="367"/>
    </row>
    <row r="1474" spans="26:37" s="368" customFormat="1" ht="13.9" customHeight="1">
      <c r="Z1474" s="439"/>
      <c r="AH1474" s="367"/>
      <c r="AJ1474" s="367"/>
      <c r="AK1474" s="367"/>
    </row>
    <row r="1475" spans="26:37" s="368" customFormat="1" ht="13.9" customHeight="1">
      <c r="Z1475" s="439"/>
      <c r="AH1475" s="367"/>
      <c r="AJ1475" s="367"/>
      <c r="AK1475" s="367"/>
    </row>
    <row r="1476" spans="26:37" s="368" customFormat="1" ht="13.9" customHeight="1">
      <c r="Z1476" s="439"/>
      <c r="AH1476" s="367"/>
      <c r="AJ1476" s="367"/>
      <c r="AK1476" s="367"/>
    </row>
    <row r="1477" spans="26:37" s="368" customFormat="1" ht="13.9" customHeight="1">
      <c r="Z1477" s="439"/>
      <c r="AH1477" s="367"/>
      <c r="AJ1477" s="367"/>
      <c r="AK1477" s="367"/>
    </row>
    <row r="1478" spans="26:37" s="368" customFormat="1" ht="13.9" customHeight="1">
      <c r="Z1478" s="439"/>
      <c r="AH1478" s="367"/>
      <c r="AJ1478" s="367"/>
      <c r="AK1478" s="367"/>
    </row>
    <row r="1479" spans="26:37" s="368" customFormat="1" ht="13.9" customHeight="1">
      <c r="Z1479" s="439"/>
      <c r="AH1479" s="367"/>
      <c r="AJ1479" s="367"/>
      <c r="AK1479" s="367"/>
    </row>
    <row r="1480" spans="26:37" s="368" customFormat="1" ht="13.9" customHeight="1">
      <c r="Z1480" s="439"/>
      <c r="AH1480" s="367"/>
      <c r="AJ1480" s="367"/>
      <c r="AK1480" s="367"/>
    </row>
    <row r="1481" spans="26:37" s="368" customFormat="1" ht="13.9" customHeight="1">
      <c r="Z1481" s="439"/>
      <c r="AH1481" s="367"/>
      <c r="AJ1481" s="367"/>
      <c r="AK1481" s="367"/>
    </row>
    <row r="1482" spans="26:37" s="368" customFormat="1" ht="13.9" customHeight="1">
      <c r="Z1482" s="439"/>
      <c r="AH1482" s="367"/>
      <c r="AJ1482" s="367"/>
      <c r="AK1482" s="367"/>
    </row>
    <row r="1483" spans="26:37" s="368" customFormat="1" ht="13.9" customHeight="1">
      <c r="Z1483" s="439"/>
      <c r="AH1483" s="367"/>
      <c r="AJ1483" s="367"/>
      <c r="AK1483" s="367"/>
    </row>
    <row r="1484" spans="26:37" s="368" customFormat="1" ht="13.9" customHeight="1">
      <c r="Z1484" s="439"/>
      <c r="AH1484" s="367"/>
      <c r="AJ1484" s="367"/>
      <c r="AK1484" s="367"/>
    </row>
    <row r="1485" spans="26:37" s="368" customFormat="1" ht="13.9" customHeight="1">
      <c r="Z1485" s="439"/>
      <c r="AH1485" s="367"/>
      <c r="AJ1485" s="367"/>
      <c r="AK1485" s="367"/>
    </row>
    <row r="1486" spans="26:37" s="368" customFormat="1" ht="13.9" customHeight="1">
      <c r="Z1486" s="439"/>
      <c r="AH1486" s="367"/>
      <c r="AJ1486" s="367"/>
      <c r="AK1486" s="367"/>
    </row>
    <row r="1487" spans="26:37" s="368" customFormat="1" ht="13.9" customHeight="1">
      <c r="Z1487" s="439"/>
      <c r="AH1487" s="367"/>
      <c r="AJ1487" s="367"/>
      <c r="AK1487" s="367"/>
    </row>
    <row r="1488" spans="26:37" s="368" customFormat="1" ht="13.9" customHeight="1">
      <c r="Z1488" s="439"/>
      <c r="AH1488" s="367"/>
      <c r="AJ1488" s="367"/>
      <c r="AK1488" s="367"/>
    </row>
    <row r="1489" spans="26:37" s="368" customFormat="1" ht="13.9" customHeight="1">
      <c r="Z1489" s="439"/>
      <c r="AH1489" s="367"/>
      <c r="AJ1489" s="367"/>
      <c r="AK1489" s="367"/>
    </row>
    <row r="1490" spans="26:37" s="368" customFormat="1" ht="13.9" customHeight="1">
      <c r="Z1490" s="439"/>
      <c r="AH1490" s="367"/>
      <c r="AJ1490" s="367"/>
      <c r="AK1490" s="367"/>
    </row>
    <row r="1491" spans="26:37" s="368" customFormat="1" ht="13.9" customHeight="1">
      <c r="Z1491" s="439"/>
      <c r="AH1491" s="367"/>
      <c r="AJ1491" s="367"/>
      <c r="AK1491" s="367"/>
    </row>
    <row r="1492" spans="26:37" s="368" customFormat="1" ht="13.9" customHeight="1">
      <c r="Z1492" s="439"/>
      <c r="AH1492" s="367"/>
      <c r="AJ1492" s="367"/>
      <c r="AK1492" s="367"/>
    </row>
    <row r="1493" spans="26:37" s="368" customFormat="1" ht="13.9" customHeight="1">
      <c r="Z1493" s="439"/>
      <c r="AH1493" s="367"/>
      <c r="AJ1493" s="367"/>
      <c r="AK1493" s="367"/>
    </row>
    <row r="1494" spans="26:37" s="368" customFormat="1" ht="13.9" customHeight="1">
      <c r="Z1494" s="439"/>
      <c r="AH1494" s="367"/>
      <c r="AJ1494" s="367"/>
      <c r="AK1494" s="367"/>
    </row>
    <row r="1495" spans="26:37" s="368" customFormat="1" ht="13.9" customHeight="1">
      <c r="Z1495" s="439"/>
      <c r="AH1495" s="367"/>
      <c r="AJ1495" s="367"/>
      <c r="AK1495" s="367"/>
    </row>
    <row r="1496" spans="26:37" s="368" customFormat="1" ht="13.9" customHeight="1">
      <c r="Z1496" s="439"/>
      <c r="AH1496" s="367"/>
      <c r="AJ1496" s="367"/>
      <c r="AK1496" s="367"/>
    </row>
    <row r="1497" spans="26:37" s="368" customFormat="1" ht="13.9" customHeight="1">
      <c r="Z1497" s="439"/>
      <c r="AH1497" s="367"/>
      <c r="AJ1497" s="367"/>
      <c r="AK1497" s="367"/>
    </row>
    <row r="1498" spans="26:37" s="368" customFormat="1" ht="13.9" customHeight="1">
      <c r="Z1498" s="439"/>
      <c r="AH1498" s="367"/>
      <c r="AJ1498" s="367"/>
      <c r="AK1498" s="367"/>
    </row>
    <row r="1499" spans="26:37" s="368" customFormat="1" ht="13.9" customHeight="1">
      <c r="Z1499" s="439"/>
      <c r="AH1499" s="367"/>
      <c r="AJ1499" s="367"/>
      <c r="AK1499" s="367"/>
    </row>
    <row r="1500" spans="26:37" s="368" customFormat="1" ht="13.9" customHeight="1">
      <c r="Z1500" s="439"/>
      <c r="AH1500" s="367"/>
      <c r="AJ1500" s="367"/>
      <c r="AK1500" s="367"/>
    </row>
    <row r="1501" spans="26:37" s="368" customFormat="1" ht="13.9" customHeight="1">
      <c r="Z1501" s="439"/>
      <c r="AH1501" s="367"/>
      <c r="AJ1501" s="367"/>
      <c r="AK1501" s="367"/>
    </row>
    <row r="1502" spans="26:37" s="368" customFormat="1" ht="13.9" customHeight="1">
      <c r="Z1502" s="439"/>
      <c r="AH1502" s="367"/>
      <c r="AJ1502" s="367"/>
      <c r="AK1502" s="367"/>
    </row>
    <row r="1503" spans="26:37" s="368" customFormat="1" ht="13.9" customHeight="1">
      <c r="Z1503" s="439"/>
      <c r="AH1503" s="367"/>
      <c r="AJ1503" s="367"/>
      <c r="AK1503" s="367"/>
    </row>
    <row r="1504" spans="26:37" s="368" customFormat="1" ht="13.9" customHeight="1">
      <c r="Z1504" s="439"/>
      <c r="AH1504" s="367"/>
      <c r="AJ1504" s="367"/>
      <c r="AK1504" s="367"/>
    </row>
    <row r="1505" spans="26:37" s="368" customFormat="1" ht="13.9" customHeight="1">
      <c r="Z1505" s="439"/>
      <c r="AH1505" s="367"/>
      <c r="AJ1505" s="367"/>
      <c r="AK1505" s="367"/>
    </row>
    <row r="1506" spans="26:37" s="368" customFormat="1" ht="13.9" customHeight="1">
      <c r="Z1506" s="439"/>
      <c r="AH1506" s="367"/>
      <c r="AJ1506" s="367"/>
      <c r="AK1506" s="367"/>
    </row>
    <row r="1507" spans="26:37" s="368" customFormat="1" ht="13.9" customHeight="1">
      <c r="Z1507" s="439"/>
      <c r="AH1507" s="367"/>
      <c r="AJ1507" s="367"/>
      <c r="AK1507" s="367"/>
    </row>
    <row r="1508" spans="26:37" s="368" customFormat="1" ht="13.9" customHeight="1">
      <c r="Z1508" s="439"/>
      <c r="AH1508" s="367"/>
      <c r="AJ1508" s="367"/>
      <c r="AK1508" s="367"/>
    </row>
    <row r="1509" spans="26:37" s="368" customFormat="1" ht="13.9" customHeight="1">
      <c r="Z1509" s="439"/>
      <c r="AH1509" s="367"/>
      <c r="AJ1509" s="367"/>
      <c r="AK1509" s="367"/>
    </row>
    <row r="1510" spans="26:37" s="368" customFormat="1" ht="13.9" customHeight="1">
      <c r="Z1510" s="439"/>
      <c r="AH1510" s="367"/>
      <c r="AJ1510" s="367"/>
      <c r="AK1510" s="367"/>
    </row>
    <row r="1511" spans="26:37" s="368" customFormat="1" ht="13.9" customHeight="1">
      <c r="Z1511" s="439"/>
      <c r="AH1511" s="367"/>
      <c r="AJ1511" s="367"/>
      <c r="AK1511" s="367"/>
    </row>
    <row r="1512" spans="26:37" s="368" customFormat="1" ht="13.9" customHeight="1">
      <c r="Z1512" s="439"/>
      <c r="AH1512" s="367"/>
      <c r="AJ1512" s="367"/>
      <c r="AK1512" s="367"/>
    </row>
    <row r="1513" spans="26:37" s="368" customFormat="1" ht="13.9" customHeight="1">
      <c r="Z1513" s="439"/>
      <c r="AH1513" s="367"/>
      <c r="AJ1513" s="367"/>
      <c r="AK1513" s="367"/>
    </row>
    <row r="1514" spans="26:37" s="368" customFormat="1" ht="13.9" customHeight="1">
      <c r="Z1514" s="439"/>
      <c r="AH1514" s="367"/>
      <c r="AJ1514" s="367"/>
      <c r="AK1514" s="367"/>
    </row>
    <row r="1515" spans="26:37" s="368" customFormat="1" ht="13.9" customHeight="1">
      <c r="Z1515" s="439"/>
      <c r="AH1515" s="367"/>
      <c r="AJ1515" s="367"/>
      <c r="AK1515" s="367"/>
    </row>
    <row r="1516" spans="26:37" s="368" customFormat="1" ht="13.9" customHeight="1">
      <c r="Z1516" s="439"/>
      <c r="AH1516" s="367"/>
      <c r="AJ1516" s="367"/>
      <c r="AK1516" s="367"/>
    </row>
    <row r="1517" spans="26:37" s="368" customFormat="1" ht="13.9" customHeight="1">
      <c r="Z1517" s="439"/>
      <c r="AH1517" s="367"/>
      <c r="AJ1517" s="367"/>
      <c r="AK1517" s="367"/>
    </row>
    <row r="1518" spans="26:37" s="368" customFormat="1" ht="13.9" customHeight="1">
      <c r="Z1518" s="439"/>
      <c r="AH1518" s="367"/>
      <c r="AJ1518" s="367"/>
      <c r="AK1518" s="367"/>
    </row>
    <row r="1519" spans="26:37" s="368" customFormat="1" ht="13.9" customHeight="1">
      <c r="Z1519" s="439"/>
      <c r="AH1519" s="367"/>
      <c r="AJ1519" s="367"/>
      <c r="AK1519" s="367"/>
    </row>
    <row r="1520" spans="26:37" s="368" customFormat="1" ht="13.9" customHeight="1">
      <c r="Z1520" s="439"/>
      <c r="AH1520" s="367"/>
      <c r="AJ1520" s="367"/>
      <c r="AK1520" s="367"/>
    </row>
    <row r="1521" spans="26:37" s="368" customFormat="1" ht="13.9" customHeight="1">
      <c r="Z1521" s="439"/>
      <c r="AH1521" s="367"/>
      <c r="AJ1521" s="367"/>
      <c r="AK1521" s="367"/>
    </row>
    <row r="1522" spans="26:37" s="368" customFormat="1" ht="13.9" customHeight="1">
      <c r="Z1522" s="439"/>
      <c r="AH1522" s="367"/>
      <c r="AJ1522" s="367"/>
      <c r="AK1522" s="367"/>
    </row>
    <row r="1523" spans="26:37" s="368" customFormat="1" ht="13.9" customHeight="1">
      <c r="Z1523" s="439"/>
      <c r="AH1523" s="367"/>
      <c r="AJ1523" s="367"/>
      <c r="AK1523" s="367"/>
    </row>
    <row r="1524" spans="26:37" s="368" customFormat="1" ht="13.9" customHeight="1">
      <c r="Z1524" s="439"/>
      <c r="AH1524" s="367"/>
      <c r="AJ1524" s="367"/>
      <c r="AK1524" s="367"/>
    </row>
    <row r="1525" spans="26:37" s="368" customFormat="1" ht="13.9" customHeight="1">
      <c r="Z1525" s="439"/>
      <c r="AH1525" s="367"/>
      <c r="AJ1525" s="367"/>
      <c r="AK1525" s="367"/>
    </row>
    <row r="1526" spans="26:37" s="368" customFormat="1" ht="13.9" customHeight="1">
      <c r="Z1526" s="439"/>
      <c r="AH1526" s="367"/>
      <c r="AJ1526" s="367"/>
      <c r="AK1526" s="367"/>
    </row>
    <row r="1527" spans="26:37" s="368" customFormat="1" ht="13.9" customHeight="1">
      <c r="Z1527" s="439"/>
      <c r="AH1527" s="367"/>
      <c r="AJ1527" s="367"/>
      <c r="AK1527" s="367"/>
    </row>
    <row r="1528" spans="26:37" s="368" customFormat="1" ht="13.9" customHeight="1">
      <c r="Z1528" s="439"/>
      <c r="AH1528" s="367"/>
      <c r="AJ1528" s="367"/>
      <c r="AK1528" s="367"/>
    </row>
    <row r="1529" spans="26:37" s="368" customFormat="1" ht="13.9" customHeight="1">
      <c r="Z1529" s="439"/>
      <c r="AH1529" s="367"/>
      <c r="AJ1529" s="367"/>
      <c r="AK1529" s="367"/>
    </row>
    <row r="1530" spans="26:37" s="368" customFormat="1" ht="13.9" customHeight="1">
      <c r="Z1530" s="439"/>
      <c r="AH1530" s="367"/>
      <c r="AJ1530" s="367"/>
      <c r="AK1530" s="367"/>
    </row>
    <row r="1531" spans="26:37" s="368" customFormat="1" ht="13.9" customHeight="1">
      <c r="Z1531" s="439"/>
      <c r="AH1531" s="367"/>
      <c r="AJ1531" s="367"/>
      <c r="AK1531" s="367"/>
    </row>
    <row r="1532" spans="26:37" s="368" customFormat="1" ht="13.9" customHeight="1">
      <c r="Z1532" s="439"/>
      <c r="AH1532" s="367"/>
      <c r="AJ1532" s="367"/>
      <c r="AK1532" s="367"/>
    </row>
    <row r="1533" spans="26:37" s="368" customFormat="1" ht="13.9" customHeight="1">
      <c r="Z1533" s="439"/>
      <c r="AH1533" s="367"/>
      <c r="AJ1533" s="367"/>
      <c r="AK1533" s="367"/>
    </row>
    <row r="1534" spans="26:37" s="368" customFormat="1" ht="13.9" customHeight="1">
      <c r="Z1534" s="439"/>
      <c r="AH1534" s="367"/>
      <c r="AJ1534" s="367"/>
      <c r="AK1534" s="367"/>
    </row>
    <row r="1535" spans="26:37" s="368" customFormat="1" ht="13.9" customHeight="1">
      <c r="Z1535" s="439"/>
      <c r="AH1535" s="367"/>
      <c r="AJ1535" s="367"/>
      <c r="AK1535" s="367"/>
    </row>
    <row r="1536" spans="26:37" s="368" customFormat="1" ht="13.9" customHeight="1">
      <c r="Z1536" s="439"/>
      <c r="AH1536" s="367"/>
      <c r="AJ1536" s="367"/>
      <c r="AK1536" s="367"/>
    </row>
    <row r="1537" spans="26:37" s="368" customFormat="1" ht="13.9" customHeight="1">
      <c r="Z1537" s="439"/>
      <c r="AH1537" s="367"/>
      <c r="AJ1537" s="367"/>
      <c r="AK1537" s="367"/>
    </row>
    <row r="1538" spans="26:37" s="368" customFormat="1" ht="13.9" customHeight="1">
      <c r="Z1538" s="439"/>
      <c r="AH1538" s="367"/>
      <c r="AJ1538" s="367"/>
      <c r="AK1538" s="367"/>
    </row>
    <row r="1539" spans="26:37" s="368" customFormat="1" ht="13.9" customHeight="1">
      <c r="Z1539" s="439"/>
      <c r="AH1539" s="367"/>
      <c r="AJ1539" s="367"/>
      <c r="AK1539" s="367"/>
    </row>
    <row r="1540" spans="26:37" s="368" customFormat="1" ht="13.9" customHeight="1">
      <c r="Z1540" s="439"/>
      <c r="AH1540" s="367"/>
      <c r="AJ1540" s="367"/>
      <c r="AK1540" s="367"/>
    </row>
    <row r="1541" spans="26:37" s="368" customFormat="1" ht="13.9" customHeight="1">
      <c r="Z1541" s="439"/>
      <c r="AH1541" s="367"/>
      <c r="AJ1541" s="367"/>
      <c r="AK1541" s="367"/>
    </row>
    <row r="1542" spans="26:37" s="368" customFormat="1" ht="13.9" customHeight="1">
      <c r="Z1542" s="439"/>
      <c r="AH1542" s="367"/>
      <c r="AJ1542" s="367"/>
      <c r="AK1542" s="367"/>
    </row>
    <row r="1543" spans="26:37" s="368" customFormat="1" ht="13.9" customHeight="1">
      <c r="Z1543" s="439"/>
      <c r="AH1543" s="367"/>
      <c r="AJ1543" s="367"/>
      <c r="AK1543" s="367"/>
    </row>
    <row r="1544" spans="26:37" s="368" customFormat="1" ht="13.9" customHeight="1">
      <c r="Z1544" s="439"/>
      <c r="AH1544" s="367"/>
      <c r="AJ1544" s="367"/>
      <c r="AK1544" s="367"/>
    </row>
    <row r="1545" spans="26:37" s="368" customFormat="1" ht="13.9" customHeight="1">
      <c r="Z1545" s="439"/>
      <c r="AH1545" s="367"/>
      <c r="AJ1545" s="367"/>
      <c r="AK1545" s="367"/>
    </row>
    <row r="1546" spans="26:37" s="368" customFormat="1" ht="13.9" customHeight="1">
      <c r="Z1546" s="439"/>
      <c r="AH1546" s="367"/>
      <c r="AJ1546" s="367"/>
      <c r="AK1546" s="367"/>
    </row>
    <row r="1547" spans="26:37" s="368" customFormat="1" ht="13.9" customHeight="1">
      <c r="Z1547" s="439"/>
      <c r="AH1547" s="367"/>
      <c r="AJ1547" s="367"/>
      <c r="AK1547" s="367"/>
    </row>
    <row r="1548" spans="26:37" s="368" customFormat="1" ht="13.9" customHeight="1">
      <c r="Z1548" s="439"/>
      <c r="AH1548" s="367"/>
      <c r="AJ1548" s="367"/>
      <c r="AK1548" s="367"/>
    </row>
    <row r="1549" spans="26:37" s="368" customFormat="1" ht="13.9" customHeight="1">
      <c r="Z1549" s="439"/>
      <c r="AH1549" s="367"/>
      <c r="AJ1549" s="367"/>
      <c r="AK1549" s="367"/>
    </row>
    <row r="1550" spans="26:37" s="368" customFormat="1" ht="13.9" customHeight="1">
      <c r="Z1550" s="439"/>
      <c r="AH1550" s="367"/>
      <c r="AJ1550" s="367"/>
      <c r="AK1550" s="367"/>
    </row>
    <row r="1551" spans="26:37" s="368" customFormat="1" ht="13.9" customHeight="1">
      <c r="Z1551" s="439"/>
      <c r="AH1551" s="367"/>
      <c r="AJ1551" s="367"/>
      <c r="AK1551" s="367"/>
    </row>
    <row r="1552" spans="26:37" s="368" customFormat="1" ht="13.9" customHeight="1">
      <c r="Z1552" s="439"/>
      <c r="AH1552" s="367"/>
      <c r="AJ1552" s="367"/>
      <c r="AK1552" s="367"/>
    </row>
    <row r="1553" spans="26:37" s="368" customFormat="1" ht="13.9" customHeight="1">
      <c r="Z1553" s="439"/>
      <c r="AH1553" s="367"/>
      <c r="AJ1553" s="367"/>
      <c r="AK1553" s="367"/>
    </row>
    <row r="1554" spans="26:37" s="368" customFormat="1" ht="13.9" customHeight="1">
      <c r="Z1554" s="439"/>
      <c r="AH1554" s="367"/>
      <c r="AJ1554" s="367"/>
      <c r="AK1554" s="367"/>
    </row>
    <row r="1555" spans="26:37" s="368" customFormat="1" ht="13.9" customHeight="1">
      <c r="Z1555" s="439"/>
      <c r="AH1555" s="367"/>
      <c r="AJ1555" s="367"/>
      <c r="AK1555" s="367"/>
    </row>
    <row r="1556" spans="26:37" s="368" customFormat="1" ht="13.9" customHeight="1">
      <c r="Z1556" s="439"/>
      <c r="AH1556" s="367"/>
      <c r="AJ1556" s="367"/>
      <c r="AK1556" s="367"/>
    </row>
    <row r="1557" spans="26:37" s="368" customFormat="1" ht="13.9" customHeight="1">
      <c r="Z1557" s="439"/>
      <c r="AH1557" s="367"/>
      <c r="AJ1557" s="367"/>
      <c r="AK1557" s="367"/>
    </row>
    <row r="1558" spans="26:37" s="368" customFormat="1" ht="13.9" customHeight="1">
      <c r="Z1558" s="439"/>
      <c r="AH1558" s="367"/>
      <c r="AJ1558" s="367"/>
      <c r="AK1558" s="367"/>
    </row>
    <row r="1559" spans="26:37" s="368" customFormat="1" ht="13.9" customHeight="1">
      <c r="Z1559" s="439"/>
      <c r="AH1559" s="367"/>
      <c r="AJ1559" s="367"/>
      <c r="AK1559" s="367"/>
    </row>
    <row r="1560" spans="26:37" s="368" customFormat="1" ht="13.9" customHeight="1">
      <c r="Z1560" s="439"/>
      <c r="AH1560" s="367"/>
      <c r="AJ1560" s="367"/>
      <c r="AK1560" s="367"/>
    </row>
    <row r="1561" spans="26:37" s="368" customFormat="1" ht="13.9" customHeight="1">
      <c r="Z1561" s="439"/>
      <c r="AH1561" s="367"/>
      <c r="AJ1561" s="367"/>
      <c r="AK1561" s="367"/>
    </row>
    <row r="1562" spans="26:37" s="368" customFormat="1" ht="13.9" customHeight="1">
      <c r="Z1562" s="439"/>
      <c r="AH1562" s="367"/>
      <c r="AJ1562" s="367"/>
      <c r="AK1562" s="367"/>
    </row>
    <row r="1563" spans="26:37" s="368" customFormat="1" ht="13.9" customHeight="1">
      <c r="Z1563" s="439"/>
      <c r="AH1563" s="367"/>
      <c r="AJ1563" s="367"/>
      <c r="AK1563" s="367"/>
    </row>
    <row r="1564" spans="26:37" s="368" customFormat="1" ht="13.9" customHeight="1">
      <c r="Z1564" s="439"/>
      <c r="AH1564" s="367"/>
      <c r="AJ1564" s="367"/>
      <c r="AK1564" s="367"/>
    </row>
    <row r="1565" spans="26:37" s="368" customFormat="1" ht="13.9" customHeight="1">
      <c r="Z1565" s="439"/>
      <c r="AH1565" s="367"/>
      <c r="AJ1565" s="367"/>
      <c r="AK1565" s="367"/>
    </row>
    <row r="1566" spans="26:37" s="368" customFormat="1" ht="13.9" customHeight="1">
      <c r="Z1566" s="439"/>
      <c r="AH1566" s="367"/>
      <c r="AJ1566" s="367"/>
      <c r="AK1566" s="367"/>
    </row>
    <row r="1567" spans="26:37" s="368" customFormat="1" ht="13.9" customHeight="1">
      <c r="Z1567" s="439"/>
      <c r="AH1567" s="367"/>
      <c r="AJ1567" s="367"/>
      <c r="AK1567" s="367"/>
    </row>
    <row r="1568" spans="26:37" s="368" customFormat="1" ht="13.9" customHeight="1">
      <c r="Z1568" s="439"/>
      <c r="AH1568" s="367"/>
      <c r="AJ1568" s="367"/>
      <c r="AK1568" s="367"/>
    </row>
    <row r="1569" spans="26:37" s="368" customFormat="1" ht="13.9" customHeight="1">
      <c r="Z1569" s="439"/>
      <c r="AH1569" s="367"/>
      <c r="AJ1569" s="367"/>
      <c r="AK1569" s="367"/>
    </row>
    <row r="1570" spans="26:37" s="368" customFormat="1" ht="13.9" customHeight="1">
      <c r="Z1570" s="439"/>
      <c r="AH1570" s="367"/>
      <c r="AJ1570" s="367"/>
      <c r="AK1570" s="367"/>
    </row>
    <row r="1571" spans="26:37" s="368" customFormat="1" ht="13.9" customHeight="1">
      <c r="Z1571" s="439"/>
      <c r="AH1571" s="367"/>
      <c r="AJ1571" s="367"/>
      <c r="AK1571" s="367"/>
    </row>
    <row r="1572" spans="26:37" s="368" customFormat="1" ht="13.9" customHeight="1">
      <c r="Z1572" s="439"/>
      <c r="AH1572" s="367"/>
      <c r="AJ1572" s="367"/>
      <c r="AK1572" s="367"/>
    </row>
    <row r="1573" spans="26:37" s="368" customFormat="1" ht="13.9" customHeight="1">
      <c r="Z1573" s="439"/>
      <c r="AH1573" s="367"/>
      <c r="AJ1573" s="367"/>
      <c r="AK1573" s="367"/>
    </row>
    <row r="1574" spans="26:37" s="368" customFormat="1" ht="13.9" customHeight="1">
      <c r="Z1574" s="439"/>
      <c r="AH1574" s="367"/>
      <c r="AJ1574" s="367"/>
      <c r="AK1574" s="367"/>
    </row>
    <row r="1575" spans="26:37" s="368" customFormat="1" ht="13.9" customHeight="1">
      <c r="Z1575" s="439"/>
      <c r="AH1575" s="367"/>
      <c r="AJ1575" s="367"/>
      <c r="AK1575" s="367"/>
    </row>
    <row r="1576" spans="26:37" s="368" customFormat="1" ht="13.9" customHeight="1">
      <c r="Z1576" s="439"/>
      <c r="AH1576" s="367"/>
      <c r="AJ1576" s="367"/>
      <c r="AK1576" s="367"/>
    </row>
    <row r="1577" spans="26:37" s="368" customFormat="1" ht="13.9" customHeight="1">
      <c r="Z1577" s="439"/>
      <c r="AH1577" s="367"/>
      <c r="AJ1577" s="367"/>
      <c r="AK1577" s="367"/>
    </row>
    <row r="1578" spans="26:37" s="368" customFormat="1" ht="13.9" customHeight="1">
      <c r="Z1578" s="439"/>
      <c r="AH1578" s="367"/>
      <c r="AJ1578" s="367"/>
      <c r="AK1578" s="367"/>
    </row>
    <row r="1579" spans="26:37" s="368" customFormat="1" ht="13.9" customHeight="1">
      <c r="Z1579" s="439"/>
      <c r="AH1579" s="367"/>
      <c r="AJ1579" s="367"/>
      <c r="AK1579" s="367"/>
    </row>
    <row r="1580" spans="26:37" s="368" customFormat="1" ht="13.9" customHeight="1">
      <c r="Z1580" s="439"/>
      <c r="AH1580" s="367"/>
      <c r="AJ1580" s="367"/>
      <c r="AK1580" s="367"/>
    </row>
    <row r="1581" spans="26:37" s="368" customFormat="1" ht="13.9" customHeight="1">
      <c r="Z1581" s="439"/>
      <c r="AH1581" s="367"/>
      <c r="AJ1581" s="367"/>
      <c r="AK1581" s="367"/>
    </row>
    <row r="1582" spans="26:37" s="368" customFormat="1" ht="13.9" customHeight="1">
      <c r="Z1582" s="439"/>
      <c r="AH1582" s="367"/>
      <c r="AJ1582" s="367"/>
      <c r="AK1582" s="367"/>
    </row>
    <row r="1583" spans="26:37" s="368" customFormat="1" ht="13.9" customHeight="1">
      <c r="Z1583" s="439"/>
      <c r="AH1583" s="367"/>
      <c r="AJ1583" s="367"/>
      <c r="AK1583" s="367"/>
    </row>
    <row r="1584" spans="26:37" s="368" customFormat="1" ht="13.9" customHeight="1">
      <c r="Z1584" s="439"/>
      <c r="AH1584" s="367"/>
      <c r="AJ1584" s="367"/>
      <c r="AK1584" s="367"/>
    </row>
    <row r="1585" spans="26:37" s="368" customFormat="1" ht="13.9" customHeight="1">
      <c r="Z1585" s="439"/>
      <c r="AH1585" s="367"/>
      <c r="AJ1585" s="367"/>
      <c r="AK1585" s="367"/>
    </row>
    <row r="1586" spans="26:37" s="368" customFormat="1" ht="13.9" customHeight="1">
      <c r="Z1586" s="439"/>
      <c r="AH1586" s="367"/>
      <c r="AJ1586" s="367"/>
      <c r="AK1586" s="367"/>
    </row>
    <row r="1587" spans="26:37" s="368" customFormat="1" ht="13.9" customHeight="1">
      <c r="Z1587" s="439"/>
      <c r="AH1587" s="367"/>
      <c r="AJ1587" s="367"/>
      <c r="AK1587" s="367"/>
    </row>
    <row r="1588" spans="26:37" s="368" customFormat="1" ht="13.9" customHeight="1">
      <c r="Z1588" s="439"/>
      <c r="AH1588" s="367"/>
      <c r="AJ1588" s="367"/>
      <c r="AK1588" s="367"/>
    </row>
    <row r="1589" spans="26:37" s="368" customFormat="1" ht="13.9" customHeight="1">
      <c r="Z1589" s="439"/>
      <c r="AH1589" s="367"/>
      <c r="AJ1589" s="367"/>
      <c r="AK1589" s="367"/>
    </row>
    <row r="1590" spans="26:37" s="368" customFormat="1" ht="13.9" customHeight="1">
      <c r="Z1590" s="439"/>
      <c r="AH1590" s="367"/>
      <c r="AJ1590" s="367"/>
      <c r="AK1590" s="367"/>
    </row>
    <row r="1591" spans="26:37" s="368" customFormat="1" ht="13.9" customHeight="1">
      <c r="Z1591" s="439"/>
      <c r="AH1591" s="367"/>
      <c r="AJ1591" s="367"/>
      <c r="AK1591" s="367"/>
    </row>
    <row r="1592" spans="26:37" s="368" customFormat="1" ht="13.9" customHeight="1">
      <c r="Z1592" s="439"/>
      <c r="AH1592" s="367"/>
      <c r="AJ1592" s="367"/>
      <c r="AK1592" s="367"/>
    </row>
    <row r="1593" spans="26:37" s="368" customFormat="1" ht="13.9" customHeight="1">
      <c r="Z1593" s="439"/>
      <c r="AH1593" s="367"/>
      <c r="AJ1593" s="367"/>
      <c r="AK1593" s="367"/>
    </row>
    <row r="1594" spans="26:37" s="368" customFormat="1" ht="13.9" customHeight="1">
      <c r="Z1594" s="439"/>
      <c r="AH1594" s="367"/>
      <c r="AJ1594" s="367"/>
      <c r="AK1594" s="367"/>
    </row>
    <row r="1595" spans="26:37" s="368" customFormat="1" ht="13.9" customHeight="1">
      <c r="Z1595" s="439"/>
      <c r="AH1595" s="367"/>
      <c r="AJ1595" s="367"/>
      <c r="AK1595" s="367"/>
    </row>
    <row r="1596" spans="26:37" s="368" customFormat="1" ht="13.9" customHeight="1">
      <c r="Z1596" s="439"/>
      <c r="AH1596" s="367"/>
      <c r="AJ1596" s="367"/>
      <c r="AK1596" s="367"/>
    </row>
    <row r="1597" spans="26:37" s="368" customFormat="1" ht="13.9" customHeight="1">
      <c r="Z1597" s="439"/>
      <c r="AH1597" s="367"/>
      <c r="AJ1597" s="367"/>
      <c r="AK1597" s="367"/>
    </row>
    <row r="1598" spans="26:37" s="368" customFormat="1" ht="13.9" customHeight="1">
      <c r="Z1598" s="439"/>
      <c r="AH1598" s="367"/>
      <c r="AJ1598" s="367"/>
      <c r="AK1598" s="367"/>
    </row>
    <row r="1599" spans="26:37" s="368" customFormat="1" ht="13.9" customHeight="1">
      <c r="Z1599" s="439"/>
      <c r="AH1599" s="367"/>
      <c r="AJ1599" s="367"/>
      <c r="AK1599" s="367"/>
    </row>
    <row r="1600" spans="26:37" s="368" customFormat="1" ht="13.9" customHeight="1">
      <c r="Z1600" s="439"/>
      <c r="AH1600" s="367"/>
      <c r="AJ1600" s="367"/>
      <c r="AK1600" s="367"/>
    </row>
    <row r="1601" spans="26:37" s="368" customFormat="1" ht="13.9" customHeight="1">
      <c r="Z1601" s="439"/>
      <c r="AH1601" s="367"/>
      <c r="AJ1601" s="367"/>
      <c r="AK1601" s="367"/>
    </row>
    <row r="1602" spans="26:37" s="368" customFormat="1" ht="13.9" customHeight="1">
      <c r="Z1602" s="439"/>
      <c r="AH1602" s="367"/>
      <c r="AJ1602" s="367"/>
      <c r="AK1602" s="367"/>
    </row>
    <row r="1603" spans="26:37" s="368" customFormat="1" ht="13.9" customHeight="1">
      <c r="Z1603" s="439"/>
      <c r="AH1603" s="367"/>
      <c r="AJ1603" s="367"/>
      <c r="AK1603" s="367"/>
    </row>
    <row r="1604" spans="26:37" s="368" customFormat="1" ht="13.9" customHeight="1">
      <c r="Z1604" s="439"/>
      <c r="AH1604" s="367"/>
      <c r="AJ1604" s="367"/>
      <c r="AK1604" s="367"/>
    </row>
    <row r="1605" spans="26:37" s="368" customFormat="1" ht="13.9" customHeight="1">
      <c r="Z1605" s="439"/>
      <c r="AH1605" s="367"/>
      <c r="AJ1605" s="367"/>
      <c r="AK1605" s="367"/>
    </row>
    <row r="1606" spans="26:37" s="368" customFormat="1" ht="13.9" customHeight="1">
      <c r="Z1606" s="439"/>
      <c r="AH1606" s="367"/>
      <c r="AJ1606" s="367"/>
      <c r="AK1606" s="367"/>
    </row>
    <row r="1607" spans="26:37" s="368" customFormat="1" ht="13.9" customHeight="1">
      <c r="Z1607" s="439"/>
      <c r="AH1607" s="367"/>
      <c r="AJ1607" s="367"/>
      <c r="AK1607" s="367"/>
    </row>
    <row r="1608" spans="26:37" s="368" customFormat="1" ht="13.9" customHeight="1">
      <c r="Z1608" s="439"/>
      <c r="AH1608" s="367"/>
      <c r="AJ1608" s="367"/>
      <c r="AK1608" s="367"/>
    </row>
    <row r="1609" spans="26:37" s="368" customFormat="1" ht="13.9" customHeight="1">
      <c r="Z1609" s="439"/>
      <c r="AH1609" s="367"/>
      <c r="AJ1609" s="367"/>
      <c r="AK1609" s="367"/>
    </row>
    <row r="1610" spans="26:37" s="368" customFormat="1" ht="13.9" customHeight="1">
      <c r="Z1610" s="439"/>
      <c r="AH1610" s="367"/>
      <c r="AJ1610" s="367"/>
      <c r="AK1610" s="367"/>
    </row>
    <row r="1611" spans="26:37" s="368" customFormat="1" ht="13.9" customHeight="1">
      <c r="Z1611" s="439"/>
      <c r="AH1611" s="367"/>
      <c r="AJ1611" s="367"/>
      <c r="AK1611" s="367"/>
    </row>
    <row r="1612" spans="26:37" s="368" customFormat="1" ht="13.9" customHeight="1">
      <c r="Z1612" s="439"/>
      <c r="AH1612" s="367"/>
      <c r="AJ1612" s="367"/>
      <c r="AK1612" s="367"/>
    </row>
    <row r="1613" spans="26:37" s="368" customFormat="1" ht="13.9" customHeight="1">
      <c r="Z1613" s="439"/>
      <c r="AH1613" s="367"/>
      <c r="AJ1613" s="367"/>
      <c r="AK1613" s="367"/>
    </row>
    <row r="1614" spans="26:37" s="368" customFormat="1" ht="13.9" customHeight="1">
      <c r="Z1614" s="439"/>
      <c r="AH1614" s="367"/>
      <c r="AJ1614" s="367"/>
      <c r="AK1614" s="367"/>
    </row>
    <row r="1615" spans="26:37" s="368" customFormat="1" ht="13.9" customHeight="1">
      <c r="Z1615" s="439"/>
      <c r="AH1615" s="367"/>
      <c r="AJ1615" s="367"/>
      <c r="AK1615" s="367"/>
    </row>
    <row r="1616" spans="26:37" s="368" customFormat="1" ht="13.9" customHeight="1">
      <c r="Z1616" s="439"/>
      <c r="AH1616" s="367"/>
      <c r="AJ1616" s="367"/>
      <c r="AK1616" s="367"/>
    </row>
    <row r="1617" spans="26:37" s="368" customFormat="1" ht="13.9" customHeight="1">
      <c r="Z1617" s="439"/>
      <c r="AH1617" s="367"/>
      <c r="AJ1617" s="367"/>
      <c r="AK1617" s="367"/>
    </row>
    <row r="1618" spans="26:37" s="368" customFormat="1" ht="13.9" customHeight="1">
      <c r="Z1618" s="439"/>
      <c r="AH1618" s="367"/>
      <c r="AJ1618" s="367"/>
      <c r="AK1618" s="367"/>
    </row>
    <row r="1619" spans="26:37" s="368" customFormat="1" ht="13.9" customHeight="1">
      <c r="Z1619" s="439"/>
      <c r="AH1619" s="367"/>
      <c r="AJ1619" s="367"/>
      <c r="AK1619" s="367"/>
    </row>
    <row r="1620" spans="26:37" s="368" customFormat="1" ht="13.9" customHeight="1">
      <c r="Z1620" s="439"/>
      <c r="AH1620" s="367"/>
      <c r="AJ1620" s="367"/>
      <c r="AK1620" s="367"/>
    </row>
    <row r="1621" spans="26:37" s="368" customFormat="1" ht="13.9" customHeight="1">
      <c r="Z1621" s="439"/>
      <c r="AH1621" s="367"/>
      <c r="AJ1621" s="367"/>
      <c r="AK1621" s="367"/>
    </row>
    <row r="1622" spans="26:37" s="368" customFormat="1" ht="13.9" customHeight="1">
      <c r="Z1622" s="439"/>
      <c r="AH1622" s="367"/>
      <c r="AJ1622" s="367"/>
      <c r="AK1622" s="367"/>
    </row>
    <row r="1623" spans="26:37" s="368" customFormat="1" ht="13.9" customHeight="1">
      <c r="Z1623" s="439"/>
      <c r="AH1623" s="367"/>
      <c r="AJ1623" s="367"/>
      <c r="AK1623" s="367"/>
    </row>
    <row r="1624" spans="26:37" s="368" customFormat="1" ht="13.9" customHeight="1">
      <c r="Z1624" s="439"/>
      <c r="AH1624" s="367"/>
      <c r="AJ1624" s="367"/>
      <c r="AK1624" s="367"/>
    </row>
    <row r="1625" spans="26:37" s="368" customFormat="1" ht="13.9" customHeight="1">
      <c r="Z1625" s="439"/>
      <c r="AH1625" s="367"/>
      <c r="AJ1625" s="367"/>
      <c r="AK1625" s="367"/>
    </row>
    <row r="1626" spans="26:37" s="368" customFormat="1" ht="13.9" customHeight="1">
      <c r="Z1626" s="439"/>
      <c r="AH1626" s="367"/>
      <c r="AJ1626" s="367"/>
      <c r="AK1626" s="367"/>
    </row>
    <row r="1627" spans="26:37" s="368" customFormat="1" ht="13.9" customHeight="1">
      <c r="Z1627" s="439"/>
      <c r="AH1627" s="367"/>
      <c r="AJ1627" s="367"/>
      <c r="AK1627" s="367"/>
    </row>
    <row r="1628" spans="26:37" s="368" customFormat="1" ht="13.9" customHeight="1">
      <c r="Z1628" s="439"/>
      <c r="AH1628" s="367"/>
      <c r="AJ1628" s="367"/>
      <c r="AK1628" s="367"/>
    </row>
    <row r="1629" spans="26:37" s="368" customFormat="1" ht="13.9" customHeight="1">
      <c r="Z1629" s="439"/>
      <c r="AH1629" s="367"/>
      <c r="AJ1629" s="367"/>
      <c r="AK1629" s="367"/>
    </row>
    <row r="1630" spans="26:37" s="368" customFormat="1" ht="13.9" customHeight="1">
      <c r="Z1630" s="439"/>
      <c r="AH1630" s="367"/>
      <c r="AJ1630" s="367"/>
      <c r="AK1630" s="367"/>
    </row>
    <row r="1631" spans="26:37" s="368" customFormat="1" ht="13.9" customHeight="1">
      <c r="Z1631" s="439"/>
      <c r="AH1631" s="367"/>
      <c r="AJ1631" s="367"/>
      <c r="AK1631" s="367"/>
    </row>
    <row r="1632" spans="26:37" s="368" customFormat="1" ht="13.9" customHeight="1">
      <c r="Z1632" s="439"/>
      <c r="AH1632" s="367"/>
      <c r="AJ1632" s="367"/>
      <c r="AK1632" s="367"/>
    </row>
    <row r="1633" spans="26:37" s="368" customFormat="1" ht="13.9" customHeight="1">
      <c r="Z1633" s="439"/>
      <c r="AH1633" s="367"/>
      <c r="AJ1633" s="367"/>
      <c r="AK1633" s="367"/>
    </row>
    <row r="1634" spans="26:37" s="368" customFormat="1" ht="13.9" customHeight="1">
      <c r="Z1634" s="439"/>
      <c r="AH1634" s="367"/>
      <c r="AJ1634" s="367"/>
      <c r="AK1634" s="367"/>
    </row>
    <row r="1635" spans="26:37" s="368" customFormat="1" ht="13.9" customHeight="1">
      <c r="Z1635" s="439"/>
      <c r="AH1635" s="367"/>
      <c r="AJ1635" s="367"/>
      <c r="AK1635" s="367"/>
    </row>
    <row r="1636" spans="26:37" s="368" customFormat="1" ht="13.9" customHeight="1">
      <c r="Z1636" s="439"/>
      <c r="AH1636" s="367"/>
      <c r="AJ1636" s="367"/>
      <c r="AK1636" s="367"/>
    </row>
    <row r="1637" spans="26:37" s="368" customFormat="1" ht="13.9" customHeight="1">
      <c r="Z1637" s="439"/>
      <c r="AH1637" s="367"/>
      <c r="AJ1637" s="367"/>
      <c r="AK1637" s="367"/>
    </row>
    <row r="1638" spans="26:37" s="368" customFormat="1" ht="13.9" customHeight="1">
      <c r="Z1638" s="439"/>
      <c r="AH1638" s="367"/>
      <c r="AJ1638" s="367"/>
      <c r="AK1638" s="367"/>
    </row>
    <row r="1639" spans="26:37" s="368" customFormat="1" ht="13.9" customHeight="1">
      <c r="Z1639" s="439"/>
      <c r="AH1639" s="367"/>
      <c r="AJ1639" s="367"/>
      <c r="AK1639" s="367"/>
    </row>
    <row r="1640" spans="26:37" s="368" customFormat="1" ht="13.9" customHeight="1">
      <c r="Z1640" s="439"/>
      <c r="AH1640" s="367"/>
      <c r="AJ1640" s="367"/>
      <c r="AK1640" s="367"/>
    </row>
    <row r="1641" spans="26:37" s="368" customFormat="1" ht="13.9" customHeight="1">
      <c r="Z1641" s="439"/>
      <c r="AH1641" s="367"/>
      <c r="AJ1641" s="367"/>
      <c r="AK1641" s="367"/>
    </row>
    <row r="1642" spans="26:37" s="368" customFormat="1" ht="13.9" customHeight="1">
      <c r="Z1642" s="439"/>
      <c r="AH1642" s="367"/>
      <c r="AJ1642" s="367"/>
      <c r="AK1642" s="367"/>
    </row>
    <row r="1643" spans="26:37" s="368" customFormat="1" ht="13.9" customHeight="1">
      <c r="Z1643" s="439"/>
      <c r="AH1643" s="367"/>
      <c r="AJ1643" s="367"/>
      <c r="AK1643" s="367"/>
    </row>
    <row r="1644" spans="26:37" s="368" customFormat="1" ht="13.9" customHeight="1">
      <c r="Z1644" s="439"/>
      <c r="AH1644" s="367"/>
      <c r="AJ1644" s="367"/>
      <c r="AK1644" s="367"/>
    </row>
    <row r="1645" spans="26:37" s="368" customFormat="1" ht="13.9" customHeight="1">
      <c r="Z1645" s="439"/>
      <c r="AH1645" s="367"/>
      <c r="AJ1645" s="367"/>
      <c r="AK1645" s="367"/>
    </row>
    <row r="1646" spans="26:37" s="368" customFormat="1" ht="13.9" customHeight="1">
      <c r="Z1646" s="439"/>
      <c r="AH1646" s="367"/>
      <c r="AJ1646" s="367"/>
      <c r="AK1646" s="367"/>
    </row>
    <row r="1647" spans="26:37" s="368" customFormat="1" ht="13.9" customHeight="1">
      <c r="Z1647" s="439"/>
      <c r="AH1647" s="367"/>
      <c r="AJ1647" s="367"/>
      <c r="AK1647" s="367"/>
    </row>
    <row r="1648" spans="26:37" s="368" customFormat="1" ht="13.9" customHeight="1">
      <c r="Z1648" s="439"/>
      <c r="AH1648" s="367"/>
      <c r="AJ1648" s="367"/>
      <c r="AK1648" s="367"/>
    </row>
    <row r="1649" spans="26:37" s="368" customFormat="1" ht="13.9" customHeight="1">
      <c r="Z1649" s="439"/>
      <c r="AH1649" s="367"/>
      <c r="AJ1649" s="367"/>
      <c r="AK1649" s="367"/>
    </row>
    <row r="1650" spans="26:37" s="368" customFormat="1" ht="13.9" customHeight="1">
      <c r="Z1650" s="439"/>
      <c r="AH1650" s="367"/>
      <c r="AJ1650" s="367"/>
      <c r="AK1650" s="367"/>
    </row>
    <row r="1651" spans="26:37" s="368" customFormat="1" ht="13.9" customHeight="1">
      <c r="Z1651" s="439"/>
      <c r="AH1651" s="367"/>
      <c r="AJ1651" s="367"/>
      <c r="AK1651" s="367"/>
    </row>
    <row r="1652" spans="26:37" s="368" customFormat="1" ht="13.9" customHeight="1">
      <c r="Z1652" s="439"/>
      <c r="AH1652" s="367"/>
      <c r="AJ1652" s="367"/>
      <c r="AK1652" s="367"/>
    </row>
    <row r="1653" spans="26:37" s="368" customFormat="1" ht="13.9" customHeight="1">
      <c r="Z1653" s="439"/>
      <c r="AH1653" s="367"/>
      <c r="AJ1653" s="367"/>
      <c r="AK1653" s="367"/>
    </row>
    <row r="1654" spans="26:37" s="368" customFormat="1" ht="13.9" customHeight="1">
      <c r="Z1654" s="439"/>
      <c r="AH1654" s="367"/>
      <c r="AJ1654" s="367"/>
      <c r="AK1654" s="367"/>
    </row>
    <row r="1655" spans="26:37" s="368" customFormat="1" ht="13.9" customHeight="1">
      <c r="Z1655" s="439"/>
      <c r="AH1655" s="367"/>
      <c r="AJ1655" s="367"/>
      <c r="AK1655" s="367"/>
    </row>
    <row r="1656" spans="26:37" s="368" customFormat="1" ht="13.9" customHeight="1">
      <c r="Z1656" s="439"/>
      <c r="AH1656" s="367"/>
      <c r="AJ1656" s="367"/>
      <c r="AK1656" s="367"/>
    </row>
    <row r="1657" spans="26:37" s="368" customFormat="1" ht="13.9" customHeight="1">
      <c r="Z1657" s="439"/>
      <c r="AH1657" s="367"/>
      <c r="AJ1657" s="367"/>
      <c r="AK1657" s="367"/>
    </row>
    <row r="1658" spans="26:37" s="368" customFormat="1" ht="13.9" customHeight="1">
      <c r="Z1658" s="439"/>
      <c r="AH1658" s="367"/>
      <c r="AJ1658" s="367"/>
      <c r="AK1658" s="367"/>
    </row>
    <row r="1659" spans="26:37" s="368" customFormat="1" ht="13.9" customHeight="1">
      <c r="Z1659" s="439"/>
      <c r="AH1659" s="367"/>
      <c r="AJ1659" s="367"/>
      <c r="AK1659" s="367"/>
    </row>
    <row r="1660" spans="26:37" s="368" customFormat="1" ht="13.9" customHeight="1">
      <c r="Z1660" s="439"/>
      <c r="AH1660" s="367"/>
      <c r="AJ1660" s="367"/>
      <c r="AK1660" s="367"/>
    </row>
    <row r="1661" spans="26:37" s="368" customFormat="1" ht="13.9" customHeight="1">
      <c r="Z1661" s="439"/>
      <c r="AH1661" s="367"/>
      <c r="AJ1661" s="367"/>
      <c r="AK1661" s="367"/>
    </row>
    <row r="1662" spans="26:37" s="368" customFormat="1" ht="13.9" customHeight="1">
      <c r="Z1662" s="439"/>
      <c r="AH1662" s="367"/>
      <c r="AJ1662" s="367"/>
      <c r="AK1662" s="367"/>
    </row>
    <row r="1663" spans="26:37" s="368" customFormat="1" ht="13.9" customHeight="1">
      <c r="Z1663" s="439"/>
      <c r="AH1663" s="367"/>
      <c r="AJ1663" s="367"/>
      <c r="AK1663" s="367"/>
    </row>
    <row r="1664" spans="26:37" s="368" customFormat="1" ht="13.9" customHeight="1">
      <c r="Z1664" s="439"/>
      <c r="AH1664" s="367"/>
      <c r="AJ1664" s="367"/>
      <c r="AK1664" s="367"/>
    </row>
    <row r="1665" spans="26:37" s="368" customFormat="1" ht="13.9" customHeight="1">
      <c r="Z1665" s="439"/>
      <c r="AH1665" s="367"/>
      <c r="AJ1665" s="367"/>
      <c r="AK1665" s="367"/>
    </row>
    <row r="1666" spans="26:37" s="368" customFormat="1" ht="13.9" customHeight="1">
      <c r="Z1666" s="439"/>
      <c r="AH1666" s="367"/>
      <c r="AJ1666" s="367"/>
      <c r="AK1666" s="367"/>
    </row>
    <row r="1667" spans="26:37" s="368" customFormat="1" ht="13.9" customHeight="1">
      <c r="Z1667" s="439"/>
      <c r="AH1667" s="367"/>
      <c r="AJ1667" s="367"/>
      <c r="AK1667" s="367"/>
    </row>
    <row r="1668" spans="26:37" s="368" customFormat="1" ht="13.9" customHeight="1">
      <c r="Z1668" s="439"/>
      <c r="AH1668" s="367"/>
      <c r="AJ1668" s="367"/>
      <c r="AK1668" s="367"/>
    </row>
    <row r="1669" spans="26:37" s="368" customFormat="1" ht="13.9" customHeight="1">
      <c r="Z1669" s="439"/>
      <c r="AH1669" s="367"/>
      <c r="AJ1669" s="367"/>
      <c r="AK1669" s="367"/>
    </row>
    <row r="1670" spans="26:37" s="368" customFormat="1" ht="13.9" customHeight="1">
      <c r="Z1670" s="439"/>
      <c r="AH1670" s="367"/>
      <c r="AJ1670" s="367"/>
      <c r="AK1670" s="367"/>
    </row>
    <row r="1671" spans="26:37" s="368" customFormat="1" ht="13.9" customHeight="1">
      <c r="Z1671" s="439"/>
      <c r="AH1671" s="367"/>
      <c r="AJ1671" s="367"/>
      <c r="AK1671" s="367"/>
    </row>
    <row r="1672" spans="26:37" s="368" customFormat="1" ht="13.9" customHeight="1">
      <c r="Z1672" s="439"/>
      <c r="AH1672" s="367"/>
      <c r="AJ1672" s="367"/>
      <c r="AK1672" s="367"/>
    </row>
    <row r="1673" spans="26:37" s="368" customFormat="1" ht="13.9" customHeight="1">
      <c r="Z1673" s="439"/>
      <c r="AH1673" s="367"/>
      <c r="AJ1673" s="367"/>
      <c r="AK1673" s="367"/>
    </row>
    <row r="1674" spans="26:37" s="368" customFormat="1" ht="13.9" customHeight="1">
      <c r="Z1674" s="439"/>
      <c r="AH1674" s="367"/>
      <c r="AJ1674" s="367"/>
      <c r="AK1674" s="367"/>
    </row>
    <row r="1675" spans="26:37" s="368" customFormat="1" ht="13.9" customHeight="1">
      <c r="Z1675" s="439"/>
      <c r="AH1675" s="367"/>
      <c r="AJ1675" s="367"/>
      <c r="AK1675" s="367"/>
    </row>
    <row r="1676" spans="26:37" s="368" customFormat="1" ht="13.9" customHeight="1">
      <c r="Z1676" s="439"/>
      <c r="AH1676" s="367"/>
      <c r="AJ1676" s="367"/>
      <c r="AK1676" s="367"/>
    </row>
    <row r="1677" spans="26:37" s="368" customFormat="1" ht="13.9" customHeight="1">
      <c r="Z1677" s="439"/>
      <c r="AH1677" s="367"/>
      <c r="AJ1677" s="367"/>
      <c r="AK1677" s="367"/>
    </row>
    <row r="1678" spans="26:37" s="368" customFormat="1" ht="13.9" customHeight="1">
      <c r="Z1678" s="439"/>
      <c r="AH1678" s="367"/>
      <c r="AJ1678" s="367"/>
      <c r="AK1678" s="367"/>
    </row>
    <row r="1679" spans="26:37" s="368" customFormat="1" ht="13.9" customHeight="1">
      <c r="Z1679" s="439"/>
      <c r="AH1679" s="367"/>
      <c r="AJ1679" s="367"/>
      <c r="AK1679" s="367"/>
    </row>
    <row r="1680" spans="26:37" s="368" customFormat="1" ht="13.9" customHeight="1">
      <c r="Z1680" s="439"/>
      <c r="AH1680" s="367"/>
      <c r="AJ1680" s="367"/>
      <c r="AK1680" s="367"/>
    </row>
    <row r="1681" spans="26:37" s="368" customFormat="1" ht="13.9" customHeight="1">
      <c r="Z1681" s="439"/>
      <c r="AH1681" s="367"/>
      <c r="AJ1681" s="367"/>
      <c r="AK1681" s="367"/>
    </row>
    <row r="1682" spans="26:37" s="368" customFormat="1" ht="13.9" customHeight="1">
      <c r="Z1682" s="439"/>
      <c r="AH1682" s="367"/>
      <c r="AJ1682" s="367"/>
      <c r="AK1682" s="367"/>
    </row>
    <row r="1683" spans="26:37" s="368" customFormat="1" ht="13.9" customHeight="1">
      <c r="Z1683" s="439"/>
      <c r="AH1683" s="367"/>
      <c r="AJ1683" s="367"/>
      <c r="AK1683" s="367"/>
    </row>
    <row r="1684" spans="26:37" s="368" customFormat="1" ht="13.9" customHeight="1">
      <c r="Z1684" s="439"/>
      <c r="AH1684" s="367"/>
      <c r="AJ1684" s="367"/>
      <c r="AK1684" s="367"/>
    </row>
    <row r="1685" spans="26:37" s="368" customFormat="1" ht="13.9" customHeight="1">
      <c r="Z1685" s="439"/>
      <c r="AH1685" s="367"/>
      <c r="AJ1685" s="367"/>
      <c r="AK1685" s="367"/>
    </row>
    <row r="1686" spans="26:37" s="368" customFormat="1" ht="13.9" customHeight="1">
      <c r="Z1686" s="439"/>
      <c r="AH1686" s="367"/>
      <c r="AJ1686" s="367"/>
      <c r="AK1686" s="367"/>
    </row>
    <row r="1687" spans="26:37" s="368" customFormat="1" ht="13.9" customHeight="1">
      <c r="Z1687" s="439"/>
      <c r="AH1687" s="367"/>
      <c r="AJ1687" s="367"/>
      <c r="AK1687" s="367"/>
    </row>
    <row r="1688" spans="26:37" s="368" customFormat="1" ht="13.9" customHeight="1">
      <c r="Z1688" s="439"/>
      <c r="AH1688" s="367"/>
      <c r="AJ1688" s="367"/>
      <c r="AK1688" s="367"/>
    </row>
    <row r="1689" spans="26:37" s="368" customFormat="1" ht="13.9" customHeight="1">
      <c r="Z1689" s="439"/>
      <c r="AH1689" s="367"/>
      <c r="AJ1689" s="367"/>
      <c r="AK1689" s="367"/>
    </row>
    <row r="1690" spans="26:37" s="368" customFormat="1" ht="13.9" customHeight="1">
      <c r="Z1690" s="439"/>
      <c r="AH1690" s="367"/>
      <c r="AJ1690" s="367"/>
      <c r="AK1690" s="367"/>
    </row>
    <row r="1691" spans="26:37" s="368" customFormat="1" ht="13.9" customHeight="1">
      <c r="Z1691" s="439"/>
      <c r="AH1691" s="367"/>
      <c r="AJ1691" s="367"/>
      <c r="AK1691" s="367"/>
    </row>
    <row r="1692" spans="26:37" s="368" customFormat="1" ht="13.9" customHeight="1">
      <c r="Z1692" s="439"/>
      <c r="AH1692" s="367"/>
      <c r="AJ1692" s="367"/>
      <c r="AK1692" s="367"/>
    </row>
    <row r="1693" spans="26:37" s="368" customFormat="1" ht="13.9" customHeight="1">
      <c r="Z1693" s="439"/>
      <c r="AH1693" s="367"/>
      <c r="AJ1693" s="367"/>
      <c r="AK1693" s="367"/>
    </row>
    <row r="1694" spans="26:37" s="368" customFormat="1" ht="13.9" customHeight="1">
      <c r="Z1694" s="439"/>
      <c r="AH1694" s="367"/>
      <c r="AJ1694" s="367"/>
      <c r="AK1694" s="367"/>
    </row>
    <row r="1695" spans="26:37" s="368" customFormat="1" ht="13.9" customHeight="1">
      <c r="Z1695" s="439"/>
      <c r="AH1695" s="367"/>
      <c r="AJ1695" s="367"/>
      <c r="AK1695" s="367"/>
    </row>
    <row r="1696" spans="26:37" s="368" customFormat="1" ht="13.9" customHeight="1">
      <c r="Z1696" s="439"/>
      <c r="AH1696" s="367"/>
      <c r="AJ1696" s="367"/>
      <c r="AK1696" s="367"/>
    </row>
    <row r="1697" spans="26:37" s="368" customFormat="1" ht="13.9" customHeight="1">
      <c r="Z1697" s="439"/>
      <c r="AH1697" s="367"/>
      <c r="AJ1697" s="367"/>
      <c r="AK1697" s="367"/>
    </row>
    <row r="1698" spans="26:37" s="368" customFormat="1" ht="13.9" customHeight="1">
      <c r="Z1698" s="439"/>
      <c r="AH1698" s="367"/>
      <c r="AJ1698" s="367"/>
      <c r="AK1698" s="367"/>
    </row>
    <row r="1699" spans="26:37" s="368" customFormat="1" ht="13.9" customHeight="1">
      <c r="Z1699" s="439"/>
      <c r="AH1699" s="367"/>
      <c r="AJ1699" s="367"/>
      <c r="AK1699" s="367"/>
    </row>
    <row r="1700" spans="26:37" s="368" customFormat="1" ht="13.9" customHeight="1">
      <c r="Z1700" s="439"/>
      <c r="AH1700" s="367"/>
      <c r="AJ1700" s="367"/>
      <c r="AK1700" s="367"/>
    </row>
    <row r="1701" spans="26:37" s="368" customFormat="1" ht="13.9" customHeight="1">
      <c r="Z1701" s="439"/>
      <c r="AH1701" s="367"/>
      <c r="AJ1701" s="367"/>
      <c r="AK1701" s="367"/>
    </row>
    <row r="1702" spans="26:37" s="368" customFormat="1" ht="13.9" customHeight="1">
      <c r="Z1702" s="439"/>
      <c r="AH1702" s="367"/>
      <c r="AJ1702" s="367"/>
      <c r="AK1702" s="367"/>
    </row>
    <row r="1703" spans="26:37" s="368" customFormat="1" ht="13.9" customHeight="1">
      <c r="Z1703" s="439"/>
      <c r="AH1703" s="367"/>
      <c r="AJ1703" s="367"/>
      <c r="AK1703" s="367"/>
    </row>
    <row r="1704" spans="26:37" s="368" customFormat="1" ht="13.9" customHeight="1">
      <c r="Z1704" s="439"/>
      <c r="AH1704" s="367"/>
      <c r="AJ1704" s="367"/>
      <c r="AK1704" s="367"/>
    </row>
    <row r="1705" spans="26:37" s="368" customFormat="1" ht="13.9" customHeight="1">
      <c r="Z1705" s="439"/>
      <c r="AH1705" s="367"/>
      <c r="AJ1705" s="367"/>
      <c r="AK1705" s="367"/>
    </row>
    <row r="1706" spans="26:37" s="368" customFormat="1" ht="13.9" customHeight="1">
      <c r="Z1706" s="439"/>
      <c r="AH1706" s="367"/>
      <c r="AJ1706" s="367"/>
      <c r="AK1706" s="367"/>
    </row>
    <row r="1707" spans="26:37" s="368" customFormat="1" ht="13.9" customHeight="1">
      <c r="Z1707" s="439"/>
      <c r="AH1707" s="367"/>
      <c r="AJ1707" s="367"/>
      <c r="AK1707" s="367"/>
    </row>
    <row r="1708" spans="26:37" s="368" customFormat="1" ht="13.9" customHeight="1">
      <c r="Z1708" s="439"/>
      <c r="AH1708" s="367"/>
      <c r="AJ1708" s="367"/>
      <c r="AK1708" s="367"/>
    </row>
    <row r="1709" spans="26:37" s="368" customFormat="1" ht="13.9" customHeight="1">
      <c r="Z1709" s="439"/>
      <c r="AH1709" s="367"/>
      <c r="AJ1709" s="367"/>
      <c r="AK1709" s="367"/>
    </row>
    <row r="1710" spans="26:37" s="368" customFormat="1" ht="13.9" customHeight="1">
      <c r="Z1710" s="439"/>
      <c r="AH1710" s="367"/>
      <c r="AJ1710" s="367"/>
      <c r="AK1710" s="367"/>
    </row>
    <row r="1711" spans="26:37" s="368" customFormat="1" ht="13.9" customHeight="1">
      <c r="Z1711" s="439"/>
      <c r="AH1711" s="367"/>
      <c r="AJ1711" s="367"/>
      <c r="AK1711" s="367"/>
    </row>
    <row r="1712" spans="26:37" s="368" customFormat="1" ht="13.9" customHeight="1">
      <c r="Z1712" s="439"/>
      <c r="AH1712" s="367"/>
      <c r="AJ1712" s="367"/>
      <c r="AK1712" s="367"/>
    </row>
    <row r="1713" spans="26:37" s="368" customFormat="1" ht="13.9" customHeight="1">
      <c r="Z1713" s="439"/>
      <c r="AH1713" s="367"/>
      <c r="AJ1713" s="367"/>
      <c r="AK1713" s="367"/>
    </row>
    <row r="1714" spans="26:37" s="368" customFormat="1" ht="13.9" customHeight="1">
      <c r="Z1714" s="439"/>
      <c r="AH1714" s="367"/>
      <c r="AJ1714" s="367"/>
      <c r="AK1714" s="367"/>
    </row>
    <row r="1715" spans="26:37" s="368" customFormat="1" ht="13.9" customHeight="1">
      <c r="Z1715" s="439"/>
      <c r="AH1715" s="367"/>
      <c r="AJ1715" s="367"/>
      <c r="AK1715" s="367"/>
    </row>
    <row r="1716" spans="26:37" s="368" customFormat="1" ht="13.9" customHeight="1">
      <c r="Z1716" s="439"/>
      <c r="AH1716" s="367"/>
      <c r="AJ1716" s="367"/>
      <c r="AK1716" s="367"/>
    </row>
    <row r="1717" spans="26:37" s="368" customFormat="1" ht="13.9" customHeight="1">
      <c r="Z1717" s="439"/>
      <c r="AH1717" s="367"/>
      <c r="AJ1717" s="367"/>
      <c r="AK1717" s="367"/>
    </row>
    <row r="1718" spans="26:37" s="368" customFormat="1" ht="13.9" customHeight="1">
      <c r="Z1718" s="439"/>
      <c r="AH1718" s="367"/>
      <c r="AJ1718" s="367"/>
      <c r="AK1718" s="367"/>
    </row>
    <row r="1719" spans="26:37" s="368" customFormat="1" ht="13.9" customHeight="1">
      <c r="Z1719" s="439"/>
      <c r="AH1719" s="367"/>
      <c r="AJ1719" s="367"/>
      <c r="AK1719" s="367"/>
    </row>
    <row r="1720" spans="26:37" s="368" customFormat="1" ht="13.9" customHeight="1">
      <c r="Z1720" s="439"/>
      <c r="AH1720" s="367"/>
      <c r="AJ1720" s="367"/>
      <c r="AK1720" s="367"/>
    </row>
    <row r="1721" spans="26:37" s="368" customFormat="1" ht="13.9" customHeight="1">
      <c r="Z1721" s="439"/>
      <c r="AH1721" s="367"/>
      <c r="AJ1721" s="367"/>
      <c r="AK1721" s="367"/>
    </row>
    <row r="1722" spans="26:37" s="368" customFormat="1" ht="13.9" customHeight="1">
      <c r="Z1722" s="439"/>
      <c r="AH1722" s="367"/>
      <c r="AJ1722" s="367"/>
      <c r="AK1722" s="367"/>
    </row>
    <row r="1723" spans="26:37" s="368" customFormat="1" ht="13.9" customHeight="1">
      <c r="Z1723" s="439"/>
      <c r="AH1723" s="367"/>
      <c r="AJ1723" s="367"/>
      <c r="AK1723" s="367"/>
    </row>
    <row r="1724" spans="26:37" s="368" customFormat="1" ht="13.9" customHeight="1">
      <c r="Z1724" s="439"/>
      <c r="AH1724" s="367"/>
      <c r="AJ1724" s="367"/>
      <c r="AK1724" s="367"/>
    </row>
    <row r="1725" spans="26:37" s="368" customFormat="1" ht="13.9" customHeight="1">
      <c r="Z1725" s="439"/>
      <c r="AH1725" s="367"/>
      <c r="AJ1725" s="367"/>
      <c r="AK1725" s="367"/>
    </row>
    <row r="1726" spans="26:37" s="368" customFormat="1" ht="13.9" customHeight="1">
      <c r="Z1726" s="439"/>
      <c r="AH1726" s="367"/>
      <c r="AJ1726" s="367"/>
      <c r="AK1726" s="367"/>
    </row>
    <row r="1727" spans="26:37" s="368" customFormat="1" ht="13.9" customHeight="1">
      <c r="Z1727" s="439"/>
      <c r="AH1727" s="367"/>
      <c r="AJ1727" s="367"/>
      <c r="AK1727" s="367"/>
    </row>
    <row r="1728" spans="26:37" s="368" customFormat="1" ht="13.9" customHeight="1">
      <c r="Z1728" s="439"/>
      <c r="AH1728" s="367"/>
      <c r="AJ1728" s="367"/>
      <c r="AK1728" s="367"/>
    </row>
    <row r="1729" spans="26:37" s="368" customFormat="1" ht="13.9" customHeight="1">
      <c r="Z1729" s="439"/>
      <c r="AH1729" s="367"/>
      <c r="AJ1729" s="367"/>
      <c r="AK1729" s="367"/>
    </row>
    <row r="1730" spans="26:37" s="368" customFormat="1" ht="13.9" customHeight="1">
      <c r="Z1730" s="439"/>
      <c r="AH1730" s="367"/>
      <c r="AJ1730" s="367"/>
      <c r="AK1730" s="367"/>
    </row>
    <row r="1731" spans="26:37" s="368" customFormat="1" ht="13.9" customHeight="1">
      <c r="Z1731" s="439"/>
      <c r="AH1731" s="367"/>
      <c r="AJ1731" s="367"/>
      <c r="AK1731" s="367"/>
    </row>
    <row r="1732" spans="26:37" s="368" customFormat="1" ht="13.9" customHeight="1">
      <c r="Z1732" s="439"/>
      <c r="AH1732" s="367"/>
      <c r="AJ1732" s="367"/>
      <c r="AK1732" s="367"/>
    </row>
    <row r="1733" spans="26:37" s="368" customFormat="1" ht="13.9" customHeight="1">
      <c r="Z1733" s="439"/>
      <c r="AH1733" s="367"/>
      <c r="AJ1733" s="367"/>
      <c r="AK1733" s="367"/>
    </row>
    <row r="1734" spans="26:37" s="368" customFormat="1" ht="13.9" customHeight="1">
      <c r="Z1734" s="439"/>
      <c r="AH1734" s="367"/>
      <c r="AJ1734" s="367"/>
      <c r="AK1734" s="367"/>
    </row>
    <row r="1735" spans="26:37" s="368" customFormat="1" ht="13.9" customHeight="1">
      <c r="Z1735" s="439"/>
      <c r="AH1735" s="367"/>
      <c r="AJ1735" s="367"/>
      <c r="AK1735" s="367"/>
    </row>
    <row r="1736" spans="26:37" s="368" customFormat="1" ht="13.9" customHeight="1">
      <c r="Z1736" s="439"/>
      <c r="AH1736" s="367"/>
      <c r="AJ1736" s="367"/>
      <c r="AK1736" s="367"/>
    </row>
    <row r="1737" spans="26:37" s="368" customFormat="1" ht="13.9" customHeight="1">
      <c r="Z1737" s="439"/>
      <c r="AH1737" s="367"/>
      <c r="AJ1737" s="367"/>
      <c r="AK1737" s="367"/>
    </row>
    <row r="1738" spans="26:37" s="368" customFormat="1" ht="13.9" customHeight="1">
      <c r="Z1738" s="439"/>
      <c r="AH1738" s="367"/>
      <c r="AJ1738" s="367"/>
      <c r="AK1738" s="367"/>
    </row>
    <row r="1739" spans="26:37" s="368" customFormat="1" ht="13.9" customHeight="1">
      <c r="Z1739" s="439"/>
      <c r="AH1739" s="367"/>
      <c r="AJ1739" s="367"/>
      <c r="AK1739" s="367"/>
    </row>
    <row r="1740" spans="26:37" s="368" customFormat="1" ht="13.9" customHeight="1">
      <c r="Z1740" s="439"/>
      <c r="AH1740" s="367"/>
      <c r="AJ1740" s="367"/>
      <c r="AK1740" s="367"/>
    </row>
    <row r="1741" spans="26:37" s="368" customFormat="1" ht="13.9" customHeight="1">
      <c r="Z1741" s="439"/>
      <c r="AH1741" s="367"/>
      <c r="AJ1741" s="367"/>
      <c r="AK1741" s="367"/>
    </row>
    <row r="1742" spans="26:37" s="368" customFormat="1" ht="13.9" customHeight="1">
      <c r="Z1742" s="439"/>
      <c r="AH1742" s="367"/>
      <c r="AJ1742" s="367"/>
      <c r="AK1742" s="367"/>
    </row>
    <row r="1743" spans="26:37" s="368" customFormat="1" ht="13.9" customHeight="1">
      <c r="Z1743" s="439"/>
      <c r="AH1743" s="367"/>
      <c r="AJ1743" s="367"/>
      <c r="AK1743" s="367"/>
    </row>
    <row r="1744" spans="26:37" s="368" customFormat="1" ht="13.9" customHeight="1">
      <c r="Z1744" s="439"/>
      <c r="AH1744" s="367"/>
      <c r="AJ1744" s="367"/>
      <c r="AK1744" s="367"/>
    </row>
    <row r="1745" spans="26:37" s="368" customFormat="1" ht="13.9" customHeight="1">
      <c r="Z1745" s="439"/>
      <c r="AH1745" s="367"/>
      <c r="AJ1745" s="367"/>
      <c r="AK1745" s="367"/>
    </row>
    <row r="1746" spans="26:37" s="368" customFormat="1" ht="13.9" customHeight="1">
      <c r="Z1746" s="439"/>
      <c r="AH1746" s="367"/>
      <c r="AJ1746" s="367"/>
      <c r="AK1746" s="367"/>
    </row>
    <row r="1747" spans="26:37" s="368" customFormat="1" ht="13.9" customHeight="1">
      <c r="Z1747" s="439"/>
      <c r="AH1747" s="367"/>
      <c r="AJ1747" s="367"/>
      <c r="AK1747" s="367"/>
    </row>
    <row r="1748" spans="26:37" s="368" customFormat="1" ht="13.9" customHeight="1">
      <c r="Z1748" s="439"/>
      <c r="AH1748" s="367"/>
      <c r="AJ1748" s="367"/>
      <c r="AK1748" s="367"/>
    </row>
    <row r="1749" spans="26:37" s="368" customFormat="1" ht="13.9" customHeight="1">
      <c r="Z1749" s="439"/>
      <c r="AH1749" s="367"/>
      <c r="AJ1749" s="367"/>
      <c r="AK1749" s="367"/>
    </row>
    <row r="1750" spans="26:37" s="368" customFormat="1" ht="13.9" customHeight="1">
      <c r="Z1750" s="439"/>
      <c r="AH1750" s="367"/>
      <c r="AJ1750" s="367"/>
      <c r="AK1750" s="367"/>
    </row>
    <row r="1751" spans="26:37" s="368" customFormat="1" ht="13.9" customHeight="1">
      <c r="Z1751" s="439"/>
      <c r="AH1751" s="367"/>
      <c r="AJ1751" s="367"/>
      <c r="AK1751" s="367"/>
    </row>
    <row r="1752" spans="26:37" s="368" customFormat="1" ht="13.9" customHeight="1">
      <c r="Z1752" s="439"/>
      <c r="AH1752" s="367"/>
      <c r="AJ1752" s="367"/>
      <c r="AK1752" s="367"/>
    </row>
    <row r="1753" spans="26:37" s="368" customFormat="1" ht="13.9" customHeight="1">
      <c r="Z1753" s="439"/>
      <c r="AH1753" s="367"/>
      <c r="AJ1753" s="367"/>
      <c r="AK1753" s="367"/>
    </row>
    <row r="1754" spans="26:37" s="368" customFormat="1" ht="13.9" customHeight="1">
      <c r="Z1754" s="439"/>
      <c r="AH1754" s="367"/>
      <c r="AJ1754" s="367"/>
      <c r="AK1754" s="367"/>
    </row>
    <row r="1755" spans="26:37" s="368" customFormat="1" ht="13.9" customHeight="1">
      <c r="Z1755" s="439"/>
      <c r="AH1755" s="367"/>
      <c r="AJ1755" s="367"/>
      <c r="AK1755" s="367"/>
    </row>
    <row r="1756" spans="26:37" s="368" customFormat="1" ht="13.9" customHeight="1">
      <c r="Z1756" s="439"/>
      <c r="AH1756" s="367"/>
      <c r="AJ1756" s="367"/>
      <c r="AK1756" s="367"/>
    </row>
    <row r="1757" spans="26:37" s="368" customFormat="1" ht="13.9" customHeight="1">
      <c r="Z1757" s="439"/>
      <c r="AH1757" s="367"/>
      <c r="AJ1757" s="367"/>
      <c r="AK1757" s="367"/>
    </row>
    <row r="1758" spans="26:37" s="368" customFormat="1" ht="13.9" customHeight="1">
      <c r="Z1758" s="439"/>
      <c r="AH1758" s="367"/>
      <c r="AJ1758" s="367"/>
      <c r="AK1758" s="367"/>
    </row>
    <row r="1759" spans="26:37" s="368" customFormat="1" ht="13.9" customHeight="1">
      <c r="Z1759" s="439"/>
      <c r="AH1759" s="367"/>
      <c r="AJ1759" s="367"/>
      <c r="AK1759" s="367"/>
    </row>
    <row r="1760" spans="26:37" s="368" customFormat="1" ht="13.9" customHeight="1">
      <c r="Z1760" s="439"/>
      <c r="AH1760" s="367"/>
      <c r="AJ1760" s="367"/>
      <c r="AK1760" s="367"/>
    </row>
    <row r="1761" spans="26:37" s="368" customFormat="1" ht="13.9" customHeight="1">
      <c r="Z1761" s="439"/>
      <c r="AH1761" s="367"/>
      <c r="AJ1761" s="367"/>
      <c r="AK1761" s="367"/>
    </row>
    <row r="1762" spans="26:37" s="368" customFormat="1" ht="13.9" customHeight="1">
      <c r="Z1762" s="439"/>
      <c r="AH1762" s="367"/>
      <c r="AJ1762" s="367"/>
      <c r="AK1762" s="367"/>
    </row>
    <row r="1763" spans="26:37" s="368" customFormat="1" ht="13.9" customHeight="1">
      <c r="Z1763" s="439"/>
      <c r="AH1763" s="367"/>
      <c r="AJ1763" s="367"/>
      <c r="AK1763" s="367"/>
    </row>
    <row r="1764" spans="26:37" s="368" customFormat="1" ht="13.9" customHeight="1">
      <c r="Z1764" s="439"/>
      <c r="AH1764" s="367"/>
      <c r="AJ1764" s="367"/>
      <c r="AK1764" s="367"/>
    </row>
    <row r="1765" spans="26:37" s="368" customFormat="1" ht="13.9" customHeight="1">
      <c r="Z1765" s="439"/>
      <c r="AH1765" s="367"/>
      <c r="AJ1765" s="367"/>
      <c r="AK1765" s="367"/>
    </row>
    <row r="1766" spans="26:37" s="368" customFormat="1" ht="13.9" customHeight="1">
      <c r="Z1766" s="439"/>
      <c r="AH1766" s="367"/>
      <c r="AJ1766" s="367"/>
      <c r="AK1766" s="367"/>
    </row>
    <row r="1767" spans="26:37" s="368" customFormat="1" ht="13.9" customHeight="1">
      <c r="Z1767" s="439"/>
      <c r="AH1767" s="367"/>
      <c r="AJ1767" s="367"/>
      <c r="AK1767" s="367"/>
    </row>
    <row r="1768" spans="26:37" s="368" customFormat="1" ht="13.9" customHeight="1">
      <c r="Z1768" s="439"/>
      <c r="AH1768" s="367"/>
      <c r="AJ1768" s="367"/>
      <c r="AK1768" s="367"/>
    </row>
    <row r="1769" spans="26:37" s="368" customFormat="1" ht="13.9" customHeight="1">
      <c r="Z1769" s="439"/>
      <c r="AH1769" s="367"/>
      <c r="AJ1769" s="367"/>
      <c r="AK1769" s="367"/>
    </row>
    <row r="1770" spans="26:37" s="368" customFormat="1" ht="13.9" customHeight="1">
      <c r="Z1770" s="439"/>
      <c r="AH1770" s="367"/>
      <c r="AJ1770" s="367"/>
      <c r="AK1770" s="367"/>
    </row>
    <row r="1771" spans="26:37" s="368" customFormat="1" ht="13.9" customHeight="1">
      <c r="Z1771" s="439"/>
      <c r="AH1771" s="367"/>
      <c r="AJ1771" s="367"/>
      <c r="AK1771" s="367"/>
    </row>
    <row r="1772" spans="26:37" s="368" customFormat="1" ht="13.9" customHeight="1">
      <c r="Z1772" s="439"/>
      <c r="AH1772" s="367"/>
      <c r="AJ1772" s="367"/>
      <c r="AK1772" s="367"/>
    </row>
    <row r="1773" spans="26:37" s="368" customFormat="1" ht="13.9" customHeight="1">
      <c r="Z1773" s="439"/>
      <c r="AH1773" s="367"/>
      <c r="AJ1773" s="367"/>
      <c r="AK1773" s="367"/>
    </row>
    <row r="1774" spans="26:37" s="368" customFormat="1" ht="13.9" customHeight="1">
      <c r="Z1774" s="439"/>
      <c r="AH1774" s="367"/>
      <c r="AJ1774" s="367"/>
      <c r="AK1774" s="367"/>
    </row>
    <row r="1775" spans="26:37" s="368" customFormat="1" ht="13.9" customHeight="1">
      <c r="Z1775" s="439"/>
      <c r="AH1775" s="367"/>
      <c r="AJ1775" s="367"/>
      <c r="AK1775" s="367"/>
    </row>
    <row r="1776" spans="26:37" s="368" customFormat="1" ht="13.9" customHeight="1">
      <c r="Z1776" s="439"/>
      <c r="AH1776" s="367"/>
      <c r="AJ1776" s="367"/>
      <c r="AK1776" s="367"/>
    </row>
    <row r="1777" spans="26:37" s="368" customFormat="1" ht="13.9" customHeight="1">
      <c r="Z1777" s="439"/>
      <c r="AH1777" s="367"/>
      <c r="AJ1777" s="367"/>
      <c r="AK1777" s="367"/>
    </row>
    <row r="1778" spans="26:37" s="368" customFormat="1" ht="13.9" customHeight="1">
      <c r="Z1778" s="439"/>
      <c r="AH1778" s="367"/>
      <c r="AJ1778" s="367"/>
      <c r="AK1778" s="367"/>
    </row>
    <row r="1779" spans="26:37" s="368" customFormat="1" ht="13.9" customHeight="1">
      <c r="Z1779" s="439"/>
      <c r="AH1779" s="367"/>
      <c r="AJ1779" s="367"/>
      <c r="AK1779" s="367"/>
    </row>
    <row r="1780" spans="26:37" s="368" customFormat="1" ht="13.9" customHeight="1">
      <c r="Z1780" s="439"/>
      <c r="AH1780" s="367"/>
      <c r="AJ1780" s="367"/>
      <c r="AK1780" s="367"/>
    </row>
    <row r="1781" spans="26:37" s="368" customFormat="1" ht="13.9" customHeight="1">
      <c r="Z1781" s="439"/>
      <c r="AH1781" s="367"/>
      <c r="AJ1781" s="367"/>
      <c r="AK1781" s="367"/>
    </row>
    <row r="1782" spans="26:37" s="368" customFormat="1" ht="13.9" customHeight="1">
      <c r="Z1782" s="439"/>
      <c r="AH1782" s="367"/>
      <c r="AJ1782" s="367"/>
      <c r="AK1782" s="367"/>
    </row>
    <row r="1783" spans="26:37" s="368" customFormat="1" ht="13.9" customHeight="1">
      <c r="Z1783" s="439"/>
      <c r="AH1783" s="367"/>
      <c r="AJ1783" s="367"/>
      <c r="AK1783" s="367"/>
    </row>
    <row r="1784" spans="26:37" s="368" customFormat="1" ht="13.9" customHeight="1">
      <c r="Z1784" s="439"/>
      <c r="AH1784" s="367"/>
      <c r="AJ1784" s="367"/>
      <c r="AK1784" s="367"/>
    </row>
    <row r="1785" spans="26:37" s="368" customFormat="1" ht="13.9" customHeight="1">
      <c r="Z1785" s="439"/>
      <c r="AH1785" s="367"/>
      <c r="AJ1785" s="367"/>
      <c r="AK1785" s="367"/>
    </row>
    <row r="1786" spans="26:37" s="368" customFormat="1" ht="13.9" customHeight="1">
      <c r="Z1786" s="439"/>
      <c r="AH1786" s="367"/>
      <c r="AJ1786" s="367"/>
      <c r="AK1786" s="367"/>
    </row>
    <row r="1787" spans="26:37" s="368" customFormat="1" ht="13.9" customHeight="1">
      <c r="Z1787" s="439"/>
      <c r="AH1787" s="367"/>
      <c r="AJ1787" s="367"/>
      <c r="AK1787" s="367"/>
    </row>
    <row r="1788" spans="26:37" s="368" customFormat="1" ht="13.9" customHeight="1">
      <c r="Z1788" s="439"/>
      <c r="AH1788" s="367"/>
      <c r="AJ1788" s="367"/>
      <c r="AK1788" s="367"/>
    </row>
    <row r="1789" spans="26:37" s="368" customFormat="1" ht="13.9" customHeight="1">
      <c r="Z1789" s="439"/>
      <c r="AH1789" s="367"/>
      <c r="AJ1789" s="367"/>
      <c r="AK1789" s="367"/>
    </row>
    <row r="1790" spans="26:37" s="368" customFormat="1" ht="13.9" customHeight="1">
      <c r="Z1790" s="439"/>
      <c r="AH1790" s="367"/>
      <c r="AJ1790" s="367"/>
      <c r="AK1790" s="367"/>
    </row>
    <row r="1791" spans="26:37" s="368" customFormat="1" ht="13.9" customHeight="1">
      <c r="Z1791" s="439"/>
      <c r="AH1791" s="367"/>
      <c r="AJ1791" s="367"/>
      <c r="AK1791" s="367"/>
    </row>
    <row r="1792" spans="26:37" s="368" customFormat="1" ht="13.9" customHeight="1">
      <c r="Z1792" s="439"/>
      <c r="AH1792" s="367"/>
      <c r="AJ1792" s="367"/>
      <c r="AK1792" s="367"/>
    </row>
    <row r="1793" spans="26:37" s="368" customFormat="1" ht="13.9" customHeight="1">
      <c r="Z1793" s="439"/>
      <c r="AH1793" s="367"/>
      <c r="AJ1793" s="367"/>
      <c r="AK1793" s="367"/>
    </row>
    <row r="1794" spans="26:37" s="368" customFormat="1" ht="13.9" customHeight="1">
      <c r="Z1794" s="439"/>
      <c r="AH1794" s="367"/>
      <c r="AJ1794" s="367"/>
      <c r="AK1794" s="367"/>
    </row>
    <row r="1795" spans="26:37" s="368" customFormat="1" ht="13.9" customHeight="1">
      <c r="Z1795" s="439"/>
      <c r="AH1795" s="367"/>
      <c r="AJ1795" s="367"/>
      <c r="AK1795" s="367"/>
    </row>
    <row r="1796" spans="26:37" s="368" customFormat="1" ht="13.9" customHeight="1">
      <c r="Z1796" s="439"/>
      <c r="AH1796" s="367"/>
      <c r="AJ1796" s="367"/>
      <c r="AK1796" s="367"/>
    </row>
    <row r="1797" spans="26:37" s="368" customFormat="1" ht="13.9" customHeight="1">
      <c r="Z1797" s="439"/>
      <c r="AH1797" s="367"/>
      <c r="AJ1797" s="367"/>
      <c r="AK1797" s="367"/>
    </row>
    <row r="1798" spans="26:37" s="368" customFormat="1" ht="13.9" customHeight="1">
      <c r="Z1798" s="439"/>
      <c r="AH1798" s="367"/>
      <c r="AJ1798" s="367"/>
      <c r="AK1798" s="367"/>
    </row>
    <row r="1799" spans="26:37" s="368" customFormat="1" ht="13.9" customHeight="1">
      <c r="Z1799" s="439"/>
      <c r="AH1799" s="367"/>
      <c r="AJ1799" s="367"/>
      <c r="AK1799" s="367"/>
    </row>
    <row r="1800" spans="26:37" s="368" customFormat="1" ht="13.9" customHeight="1">
      <c r="Z1800" s="439"/>
      <c r="AH1800" s="367"/>
      <c r="AJ1800" s="367"/>
      <c r="AK1800" s="367"/>
    </row>
    <row r="1801" spans="26:37" s="368" customFormat="1" ht="13.9" customHeight="1">
      <c r="Z1801" s="439"/>
      <c r="AH1801" s="367"/>
      <c r="AJ1801" s="367"/>
      <c r="AK1801" s="367"/>
    </row>
    <row r="1802" spans="26:37" s="368" customFormat="1" ht="13.9" customHeight="1">
      <c r="Z1802" s="439"/>
      <c r="AH1802" s="367"/>
      <c r="AJ1802" s="367"/>
      <c r="AK1802" s="367"/>
    </row>
    <row r="1803" spans="26:37" s="368" customFormat="1" ht="13.9" customHeight="1">
      <c r="Z1803" s="439"/>
      <c r="AH1803" s="367"/>
      <c r="AJ1803" s="367"/>
      <c r="AK1803" s="367"/>
    </row>
    <row r="1804" spans="26:37" s="368" customFormat="1" ht="13.9" customHeight="1">
      <c r="Z1804" s="439"/>
      <c r="AH1804" s="367"/>
      <c r="AJ1804" s="367"/>
      <c r="AK1804" s="367"/>
    </row>
    <row r="1805" spans="26:37" s="368" customFormat="1" ht="13.9" customHeight="1">
      <c r="Z1805" s="439"/>
      <c r="AH1805" s="367"/>
      <c r="AJ1805" s="367"/>
      <c r="AK1805" s="367"/>
    </row>
    <row r="1806" spans="26:37" s="368" customFormat="1" ht="13.9" customHeight="1">
      <c r="Z1806" s="439"/>
      <c r="AH1806" s="367"/>
      <c r="AJ1806" s="367"/>
      <c r="AK1806" s="367"/>
    </row>
    <row r="1807" spans="26:37" s="368" customFormat="1" ht="13.9" customHeight="1">
      <c r="Z1807" s="439"/>
      <c r="AH1807" s="367"/>
      <c r="AJ1807" s="367"/>
      <c r="AK1807" s="367"/>
    </row>
    <row r="1808" spans="26:37" s="368" customFormat="1" ht="13.9" customHeight="1">
      <c r="Z1808" s="439"/>
      <c r="AH1808" s="367"/>
      <c r="AJ1808" s="367"/>
      <c r="AK1808" s="367"/>
    </row>
    <row r="1809" spans="26:37" s="368" customFormat="1" ht="13.9" customHeight="1">
      <c r="Z1809" s="439"/>
      <c r="AH1809" s="367"/>
      <c r="AJ1809" s="367"/>
      <c r="AK1809" s="367"/>
    </row>
    <row r="1810" spans="26:37" s="368" customFormat="1" ht="13.9" customHeight="1">
      <c r="Z1810" s="439"/>
      <c r="AH1810" s="367"/>
      <c r="AJ1810" s="367"/>
      <c r="AK1810" s="367"/>
    </row>
    <row r="1811" spans="26:37" s="368" customFormat="1" ht="13.9" customHeight="1">
      <c r="Z1811" s="439"/>
      <c r="AH1811" s="367"/>
      <c r="AJ1811" s="367"/>
      <c r="AK1811" s="367"/>
    </row>
    <row r="1812" spans="26:37" s="368" customFormat="1" ht="13.9" customHeight="1">
      <c r="Z1812" s="439"/>
      <c r="AH1812" s="367"/>
      <c r="AJ1812" s="367"/>
      <c r="AK1812" s="367"/>
    </row>
    <row r="1813" spans="26:37" s="368" customFormat="1" ht="13.9" customHeight="1">
      <c r="Z1813" s="439"/>
      <c r="AH1813" s="367"/>
      <c r="AJ1813" s="367"/>
      <c r="AK1813" s="367"/>
    </row>
    <row r="1814" spans="26:37" s="368" customFormat="1" ht="13.9" customHeight="1">
      <c r="Z1814" s="439"/>
      <c r="AH1814" s="367"/>
      <c r="AJ1814" s="367"/>
      <c r="AK1814" s="367"/>
    </row>
    <row r="1815" spans="26:37" s="368" customFormat="1" ht="13.9" customHeight="1">
      <c r="Z1815" s="439"/>
      <c r="AH1815" s="367"/>
      <c r="AJ1815" s="367"/>
      <c r="AK1815" s="367"/>
    </row>
    <row r="1816" spans="26:37" s="368" customFormat="1" ht="13.9" customHeight="1">
      <c r="Z1816" s="439"/>
      <c r="AH1816" s="367"/>
      <c r="AJ1816" s="367"/>
      <c r="AK1816" s="367"/>
    </row>
    <row r="1817" spans="26:37" s="368" customFormat="1" ht="13.9" customHeight="1">
      <c r="Z1817" s="439"/>
      <c r="AH1817" s="367"/>
      <c r="AJ1817" s="367"/>
      <c r="AK1817" s="367"/>
    </row>
    <row r="1818" spans="26:37" s="368" customFormat="1" ht="13.9" customHeight="1">
      <c r="Z1818" s="439"/>
      <c r="AH1818" s="367"/>
      <c r="AJ1818" s="367"/>
      <c r="AK1818" s="367"/>
    </row>
    <row r="1819" spans="26:37" s="368" customFormat="1" ht="13.9" customHeight="1">
      <c r="Z1819" s="439"/>
      <c r="AH1819" s="367"/>
      <c r="AJ1819" s="367"/>
      <c r="AK1819" s="367"/>
    </row>
    <row r="1820" spans="26:37" s="368" customFormat="1" ht="13.9" customHeight="1">
      <c r="Z1820" s="439"/>
      <c r="AH1820" s="367"/>
      <c r="AJ1820" s="367"/>
      <c r="AK1820" s="367"/>
    </row>
    <row r="1821" spans="26:37" s="368" customFormat="1" ht="13.9" customHeight="1">
      <c r="Z1821" s="439"/>
      <c r="AH1821" s="367"/>
      <c r="AJ1821" s="367"/>
      <c r="AK1821" s="367"/>
    </row>
    <row r="1822" spans="26:37" s="368" customFormat="1" ht="13.9" customHeight="1">
      <c r="Z1822" s="439"/>
      <c r="AH1822" s="367"/>
      <c r="AJ1822" s="367"/>
      <c r="AK1822" s="367"/>
    </row>
    <row r="1823" spans="26:37" s="368" customFormat="1" ht="13.9" customHeight="1">
      <c r="Z1823" s="439"/>
      <c r="AH1823" s="367"/>
      <c r="AJ1823" s="367"/>
      <c r="AK1823" s="367"/>
    </row>
    <row r="1824" spans="26:37" s="368" customFormat="1" ht="13.9" customHeight="1">
      <c r="Z1824" s="439"/>
      <c r="AH1824" s="367"/>
      <c r="AJ1824" s="367"/>
      <c r="AK1824" s="367"/>
    </row>
    <row r="1825" spans="26:37" s="368" customFormat="1" ht="13.9" customHeight="1">
      <c r="Z1825" s="439"/>
      <c r="AH1825" s="367"/>
      <c r="AJ1825" s="367"/>
      <c r="AK1825" s="367"/>
    </row>
    <row r="1826" spans="26:37" s="368" customFormat="1" ht="13.9" customHeight="1">
      <c r="Z1826" s="439"/>
      <c r="AH1826" s="367"/>
      <c r="AJ1826" s="367"/>
      <c r="AK1826" s="367"/>
    </row>
    <row r="1827" spans="26:37" s="368" customFormat="1" ht="13.9" customHeight="1">
      <c r="Z1827" s="439"/>
      <c r="AH1827" s="367"/>
      <c r="AJ1827" s="367"/>
      <c r="AK1827" s="367"/>
    </row>
    <row r="1828" spans="26:37" s="368" customFormat="1" ht="13.9" customHeight="1">
      <c r="Z1828" s="439"/>
      <c r="AH1828" s="367"/>
      <c r="AJ1828" s="367"/>
      <c r="AK1828" s="367"/>
    </row>
    <row r="1829" spans="26:37" s="368" customFormat="1" ht="13.9" customHeight="1">
      <c r="Z1829" s="439"/>
      <c r="AH1829" s="367"/>
      <c r="AJ1829" s="367"/>
      <c r="AK1829" s="367"/>
    </row>
    <row r="1830" spans="26:37" s="368" customFormat="1" ht="13.9" customHeight="1">
      <c r="Z1830" s="439"/>
      <c r="AH1830" s="367"/>
      <c r="AJ1830" s="367"/>
      <c r="AK1830" s="367"/>
    </row>
    <row r="1831" spans="26:37" s="368" customFormat="1" ht="13.9" customHeight="1">
      <c r="Z1831" s="439"/>
      <c r="AH1831" s="367"/>
      <c r="AJ1831" s="367"/>
      <c r="AK1831" s="367"/>
    </row>
    <row r="1832" spans="26:37" s="368" customFormat="1" ht="13.9" customHeight="1">
      <c r="Z1832" s="439"/>
      <c r="AH1832" s="367"/>
      <c r="AJ1832" s="367"/>
      <c r="AK1832" s="367"/>
    </row>
    <row r="1833" spans="26:37" s="368" customFormat="1" ht="13.9" customHeight="1">
      <c r="Z1833" s="439"/>
      <c r="AH1833" s="367"/>
      <c r="AJ1833" s="367"/>
      <c r="AK1833" s="367"/>
    </row>
    <row r="1834" spans="26:37" s="368" customFormat="1" ht="13.9" customHeight="1">
      <c r="Z1834" s="439"/>
      <c r="AH1834" s="367"/>
      <c r="AJ1834" s="367"/>
      <c r="AK1834" s="367"/>
    </row>
    <row r="1835" spans="26:37" s="368" customFormat="1" ht="13.9" customHeight="1">
      <c r="Z1835" s="439"/>
      <c r="AH1835" s="367"/>
      <c r="AJ1835" s="367"/>
      <c r="AK1835" s="367"/>
    </row>
    <row r="1836" spans="26:37" s="368" customFormat="1" ht="13.9" customHeight="1">
      <c r="Z1836" s="439"/>
      <c r="AH1836" s="367"/>
      <c r="AJ1836" s="367"/>
      <c r="AK1836" s="367"/>
    </row>
    <row r="1837" spans="26:37" s="368" customFormat="1" ht="13.9" customHeight="1">
      <c r="Z1837" s="439"/>
      <c r="AH1837" s="367"/>
      <c r="AJ1837" s="367"/>
      <c r="AK1837" s="367"/>
    </row>
    <row r="1838" spans="26:37" s="368" customFormat="1" ht="13.9" customHeight="1">
      <c r="Z1838" s="439"/>
      <c r="AH1838" s="367"/>
      <c r="AJ1838" s="367"/>
      <c r="AK1838" s="367"/>
    </row>
    <row r="1839" spans="26:37" s="368" customFormat="1" ht="13.9" customHeight="1">
      <c r="Z1839" s="439"/>
      <c r="AH1839" s="367"/>
      <c r="AJ1839" s="367"/>
      <c r="AK1839" s="367"/>
    </row>
    <row r="1840" spans="26:37" s="368" customFormat="1" ht="13.9" customHeight="1">
      <c r="Z1840" s="439"/>
      <c r="AH1840" s="367"/>
      <c r="AJ1840" s="367"/>
      <c r="AK1840" s="367"/>
    </row>
    <row r="1841" spans="26:37" s="368" customFormat="1" ht="13.9" customHeight="1">
      <c r="Z1841" s="439"/>
      <c r="AH1841" s="367"/>
      <c r="AJ1841" s="367"/>
      <c r="AK1841" s="367"/>
    </row>
    <row r="1842" spans="26:37" s="368" customFormat="1" ht="13.9" customHeight="1">
      <c r="Z1842" s="439"/>
      <c r="AH1842" s="367"/>
      <c r="AJ1842" s="367"/>
      <c r="AK1842" s="367"/>
    </row>
    <row r="1843" spans="26:37" s="368" customFormat="1" ht="13.9" customHeight="1">
      <c r="Z1843" s="439"/>
      <c r="AH1843" s="367"/>
      <c r="AJ1843" s="367"/>
      <c r="AK1843" s="367"/>
    </row>
    <row r="1844" spans="26:37" s="368" customFormat="1" ht="13.9" customHeight="1">
      <c r="Z1844" s="439"/>
      <c r="AH1844" s="367"/>
      <c r="AJ1844" s="367"/>
      <c r="AK1844" s="367"/>
    </row>
    <row r="1845" spans="26:37" s="368" customFormat="1" ht="13.9" customHeight="1">
      <c r="Z1845" s="439"/>
      <c r="AH1845" s="367"/>
      <c r="AJ1845" s="367"/>
      <c r="AK1845" s="367"/>
    </row>
    <row r="1846" spans="26:37" s="368" customFormat="1" ht="13.9" customHeight="1">
      <c r="Z1846" s="439"/>
      <c r="AH1846" s="367"/>
      <c r="AJ1846" s="367"/>
      <c r="AK1846" s="367"/>
    </row>
    <row r="1847" spans="26:37" s="368" customFormat="1" ht="13.9" customHeight="1">
      <c r="Z1847" s="439"/>
      <c r="AH1847" s="367"/>
      <c r="AJ1847" s="367"/>
      <c r="AK1847" s="367"/>
    </row>
    <row r="1848" spans="26:37" s="368" customFormat="1" ht="13.9" customHeight="1">
      <c r="Z1848" s="439"/>
      <c r="AH1848" s="367"/>
      <c r="AJ1848" s="367"/>
      <c r="AK1848" s="367"/>
    </row>
    <row r="1849" spans="26:37" s="368" customFormat="1" ht="13.9" customHeight="1">
      <c r="Z1849" s="439"/>
      <c r="AH1849" s="367"/>
      <c r="AJ1849" s="367"/>
      <c r="AK1849" s="367"/>
    </row>
    <row r="1850" spans="26:37" s="368" customFormat="1" ht="13.9" customHeight="1">
      <c r="Z1850" s="439"/>
      <c r="AH1850" s="367"/>
      <c r="AJ1850" s="367"/>
      <c r="AK1850" s="367"/>
    </row>
    <row r="1851" spans="26:37" s="368" customFormat="1" ht="13.9" customHeight="1">
      <c r="Z1851" s="439"/>
      <c r="AH1851" s="367"/>
      <c r="AJ1851" s="367"/>
      <c r="AK1851" s="367"/>
    </row>
    <row r="1852" spans="26:37" s="368" customFormat="1" ht="13.9" customHeight="1">
      <c r="Z1852" s="439"/>
      <c r="AH1852" s="367"/>
      <c r="AJ1852" s="367"/>
      <c r="AK1852" s="367"/>
    </row>
    <row r="1853" spans="26:37" s="368" customFormat="1" ht="13.9" customHeight="1">
      <c r="Z1853" s="439"/>
      <c r="AH1853" s="367"/>
      <c r="AJ1853" s="367"/>
      <c r="AK1853" s="367"/>
    </row>
    <row r="1854" spans="26:37" s="368" customFormat="1" ht="13.9" customHeight="1">
      <c r="Z1854" s="439"/>
      <c r="AH1854" s="367"/>
      <c r="AJ1854" s="367"/>
      <c r="AK1854" s="367"/>
    </row>
    <row r="1855" spans="26:37" s="368" customFormat="1" ht="13.9" customHeight="1">
      <c r="Z1855" s="439"/>
      <c r="AH1855" s="367"/>
      <c r="AJ1855" s="367"/>
      <c r="AK1855" s="367"/>
    </row>
    <row r="1856" spans="26:37" s="368" customFormat="1" ht="13.9" customHeight="1">
      <c r="Z1856" s="439"/>
      <c r="AH1856" s="367"/>
      <c r="AJ1856" s="367"/>
      <c r="AK1856" s="367"/>
    </row>
    <row r="1857" spans="26:37" s="368" customFormat="1" ht="13.9" customHeight="1">
      <c r="Z1857" s="439"/>
      <c r="AH1857" s="367"/>
      <c r="AJ1857" s="367"/>
      <c r="AK1857" s="367"/>
    </row>
    <row r="1858" spans="26:37" s="368" customFormat="1" ht="13.9" customHeight="1">
      <c r="Z1858" s="439"/>
      <c r="AH1858" s="367"/>
      <c r="AJ1858" s="367"/>
      <c r="AK1858" s="367"/>
    </row>
    <row r="1859" spans="26:37" s="368" customFormat="1" ht="13.9" customHeight="1">
      <c r="Z1859" s="439"/>
      <c r="AH1859" s="367"/>
      <c r="AJ1859" s="367"/>
      <c r="AK1859" s="367"/>
    </row>
    <row r="1860" spans="26:37" s="368" customFormat="1" ht="13.9" customHeight="1">
      <c r="Z1860" s="439"/>
      <c r="AH1860" s="367"/>
      <c r="AJ1860" s="367"/>
      <c r="AK1860" s="367"/>
    </row>
    <row r="1861" spans="26:37" s="368" customFormat="1" ht="13.9" customHeight="1">
      <c r="Z1861" s="439"/>
      <c r="AH1861" s="367"/>
      <c r="AJ1861" s="367"/>
      <c r="AK1861" s="367"/>
    </row>
    <row r="1862" spans="26:37" s="368" customFormat="1" ht="13.9" customHeight="1">
      <c r="Z1862" s="439"/>
      <c r="AH1862" s="367"/>
      <c r="AJ1862" s="367"/>
      <c r="AK1862" s="367"/>
    </row>
    <row r="1863" spans="26:37" s="368" customFormat="1" ht="13.9" customHeight="1">
      <c r="Z1863" s="439"/>
      <c r="AH1863" s="367"/>
      <c r="AJ1863" s="367"/>
      <c r="AK1863" s="367"/>
    </row>
    <row r="1864" spans="26:37" s="368" customFormat="1" ht="13.9" customHeight="1">
      <c r="Z1864" s="439"/>
      <c r="AH1864" s="367"/>
      <c r="AJ1864" s="367"/>
      <c r="AK1864" s="367"/>
    </row>
    <row r="1865" spans="26:37" s="368" customFormat="1" ht="13.9" customHeight="1">
      <c r="Z1865" s="439"/>
      <c r="AH1865" s="367"/>
      <c r="AJ1865" s="367"/>
      <c r="AK1865" s="367"/>
    </row>
    <row r="1866" spans="26:37" s="368" customFormat="1" ht="13.9" customHeight="1">
      <c r="Z1866" s="439"/>
      <c r="AH1866" s="367"/>
      <c r="AJ1866" s="367"/>
      <c r="AK1866" s="367"/>
    </row>
    <row r="1867" spans="26:37" s="368" customFormat="1" ht="13.9" customHeight="1">
      <c r="Z1867" s="439"/>
      <c r="AH1867" s="367"/>
      <c r="AJ1867" s="367"/>
      <c r="AK1867" s="367"/>
    </row>
    <row r="1868" spans="26:37" s="368" customFormat="1" ht="13.9" customHeight="1">
      <c r="Z1868" s="439"/>
      <c r="AH1868" s="367"/>
      <c r="AJ1868" s="367"/>
      <c r="AK1868" s="367"/>
    </row>
    <row r="1869" spans="26:37" s="368" customFormat="1" ht="13.9" customHeight="1">
      <c r="Z1869" s="439"/>
      <c r="AH1869" s="367"/>
      <c r="AJ1869" s="367"/>
      <c r="AK1869" s="367"/>
    </row>
    <row r="1870" spans="26:37" s="368" customFormat="1" ht="13.9" customHeight="1">
      <c r="Z1870" s="439"/>
      <c r="AH1870" s="367"/>
      <c r="AJ1870" s="367"/>
      <c r="AK1870" s="367"/>
    </row>
    <row r="1871" spans="26:37" s="368" customFormat="1" ht="13.9" customHeight="1">
      <c r="Z1871" s="439"/>
      <c r="AH1871" s="367"/>
      <c r="AJ1871" s="367"/>
      <c r="AK1871" s="367"/>
    </row>
    <row r="1872" spans="26:37" s="368" customFormat="1" ht="13.9" customHeight="1">
      <c r="Z1872" s="439"/>
      <c r="AH1872" s="367"/>
      <c r="AJ1872" s="367"/>
      <c r="AK1872" s="367"/>
    </row>
    <row r="1873" spans="26:37" s="368" customFormat="1" ht="13.9" customHeight="1">
      <c r="Z1873" s="439"/>
      <c r="AH1873" s="367"/>
      <c r="AJ1873" s="367"/>
      <c r="AK1873" s="367"/>
    </row>
    <row r="1874" spans="26:37" s="368" customFormat="1" ht="13.9" customHeight="1">
      <c r="Z1874" s="439"/>
      <c r="AH1874" s="367"/>
      <c r="AJ1874" s="367"/>
      <c r="AK1874" s="367"/>
    </row>
    <row r="1875" spans="26:37" s="368" customFormat="1" ht="13.9" customHeight="1">
      <c r="Z1875" s="439"/>
      <c r="AH1875" s="367"/>
      <c r="AJ1875" s="367"/>
      <c r="AK1875" s="367"/>
    </row>
    <row r="1876" spans="26:37" s="368" customFormat="1" ht="13.9" customHeight="1">
      <c r="Z1876" s="439"/>
      <c r="AH1876" s="367"/>
      <c r="AJ1876" s="367"/>
      <c r="AK1876" s="367"/>
    </row>
    <row r="1877" spans="26:37" s="368" customFormat="1" ht="13.9" customHeight="1">
      <c r="Z1877" s="439"/>
      <c r="AH1877" s="367"/>
      <c r="AJ1877" s="367"/>
      <c r="AK1877" s="367"/>
    </row>
    <row r="1878" spans="26:37" s="368" customFormat="1" ht="13.9" customHeight="1">
      <c r="Z1878" s="439"/>
      <c r="AH1878" s="367"/>
      <c r="AJ1878" s="367"/>
      <c r="AK1878" s="367"/>
    </row>
    <row r="1879" spans="26:37" s="368" customFormat="1" ht="13.9" customHeight="1">
      <c r="Z1879" s="439"/>
      <c r="AH1879" s="367"/>
      <c r="AJ1879" s="367"/>
      <c r="AK1879" s="367"/>
    </row>
    <row r="1880" spans="26:37" s="368" customFormat="1" ht="13.9" customHeight="1">
      <c r="Z1880" s="439"/>
      <c r="AH1880" s="367"/>
      <c r="AJ1880" s="367"/>
      <c r="AK1880" s="367"/>
    </row>
    <row r="1881" spans="26:37" s="368" customFormat="1" ht="13.9" customHeight="1">
      <c r="Z1881" s="439"/>
      <c r="AH1881" s="367"/>
      <c r="AJ1881" s="367"/>
      <c r="AK1881" s="367"/>
    </row>
    <row r="1882" spans="26:37" s="368" customFormat="1" ht="13.9" customHeight="1">
      <c r="Z1882" s="439"/>
      <c r="AH1882" s="367"/>
      <c r="AJ1882" s="367"/>
      <c r="AK1882" s="367"/>
    </row>
    <row r="1883" spans="26:37" s="368" customFormat="1" ht="13.9" customHeight="1">
      <c r="Z1883" s="439"/>
      <c r="AH1883" s="367"/>
      <c r="AJ1883" s="367"/>
      <c r="AK1883" s="367"/>
    </row>
    <row r="1884" spans="26:37" s="368" customFormat="1" ht="13.9" customHeight="1">
      <c r="Z1884" s="439"/>
      <c r="AH1884" s="367"/>
      <c r="AJ1884" s="367"/>
      <c r="AK1884" s="367"/>
    </row>
    <row r="1885" spans="26:37" s="368" customFormat="1" ht="13.9" customHeight="1">
      <c r="Z1885" s="439"/>
      <c r="AH1885" s="367"/>
      <c r="AJ1885" s="367"/>
      <c r="AK1885" s="367"/>
    </row>
    <row r="1886" spans="26:37" s="368" customFormat="1" ht="13.9" customHeight="1">
      <c r="Z1886" s="439"/>
      <c r="AH1886" s="367"/>
      <c r="AJ1886" s="367"/>
      <c r="AK1886" s="367"/>
    </row>
    <row r="1887" spans="26:37" s="368" customFormat="1" ht="13.9" customHeight="1">
      <c r="Z1887" s="439"/>
      <c r="AH1887" s="367"/>
      <c r="AJ1887" s="367"/>
      <c r="AK1887" s="367"/>
    </row>
    <row r="1888" spans="26:37" s="368" customFormat="1" ht="13.9" customHeight="1">
      <c r="Z1888" s="439"/>
      <c r="AH1888" s="367"/>
      <c r="AJ1888" s="367"/>
      <c r="AK1888" s="367"/>
    </row>
    <row r="1889" spans="26:37" s="368" customFormat="1" ht="13.9" customHeight="1">
      <c r="Z1889" s="439"/>
      <c r="AH1889" s="367"/>
      <c r="AJ1889" s="367"/>
      <c r="AK1889" s="367"/>
    </row>
    <row r="1890" spans="26:37" s="368" customFormat="1" ht="13.9" customHeight="1">
      <c r="Z1890" s="439"/>
      <c r="AH1890" s="367"/>
      <c r="AJ1890" s="367"/>
      <c r="AK1890" s="367"/>
    </row>
    <row r="1891" spans="26:37" s="368" customFormat="1" ht="13.9" customHeight="1">
      <c r="Z1891" s="439"/>
      <c r="AH1891" s="367"/>
      <c r="AJ1891" s="367"/>
      <c r="AK1891" s="367"/>
    </row>
    <row r="1892" spans="26:37" s="368" customFormat="1" ht="13.9" customHeight="1">
      <c r="Z1892" s="439"/>
      <c r="AH1892" s="367"/>
      <c r="AJ1892" s="367"/>
      <c r="AK1892" s="367"/>
    </row>
    <row r="1893" spans="26:37" s="368" customFormat="1" ht="13.9" customHeight="1">
      <c r="Z1893" s="439"/>
      <c r="AH1893" s="367"/>
      <c r="AJ1893" s="367"/>
      <c r="AK1893" s="367"/>
    </row>
    <row r="1894" spans="26:37" s="368" customFormat="1" ht="13.9" customHeight="1">
      <c r="Z1894" s="439"/>
      <c r="AH1894" s="367"/>
      <c r="AJ1894" s="367"/>
      <c r="AK1894" s="367"/>
    </row>
    <row r="1895" spans="26:37" s="368" customFormat="1" ht="13.9" customHeight="1">
      <c r="Z1895" s="439"/>
      <c r="AH1895" s="367"/>
      <c r="AJ1895" s="367"/>
      <c r="AK1895" s="367"/>
    </row>
    <row r="1896" spans="26:37" s="368" customFormat="1" ht="13.9" customHeight="1">
      <c r="Z1896" s="439"/>
      <c r="AH1896" s="367"/>
      <c r="AJ1896" s="367"/>
      <c r="AK1896" s="367"/>
    </row>
    <row r="1897" spans="26:37" s="368" customFormat="1" ht="13.9" customHeight="1">
      <c r="Z1897" s="439"/>
      <c r="AH1897" s="367"/>
      <c r="AJ1897" s="367"/>
      <c r="AK1897" s="367"/>
    </row>
    <row r="1898" spans="26:37" s="368" customFormat="1" ht="13.9" customHeight="1">
      <c r="Z1898" s="439"/>
      <c r="AH1898" s="367"/>
      <c r="AJ1898" s="367"/>
      <c r="AK1898" s="367"/>
    </row>
    <row r="1899" spans="26:37" s="368" customFormat="1" ht="13.9" customHeight="1">
      <c r="Z1899" s="439"/>
      <c r="AH1899" s="367"/>
      <c r="AJ1899" s="367"/>
      <c r="AK1899" s="367"/>
    </row>
    <row r="1900" spans="26:37" s="368" customFormat="1" ht="13.9" customHeight="1">
      <c r="Z1900" s="439"/>
      <c r="AH1900" s="367"/>
      <c r="AJ1900" s="367"/>
      <c r="AK1900" s="367"/>
    </row>
    <row r="1901" spans="26:37" s="368" customFormat="1" ht="13.9" customHeight="1">
      <c r="Z1901" s="439"/>
      <c r="AH1901" s="367"/>
      <c r="AJ1901" s="367"/>
      <c r="AK1901" s="367"/>
    </row>
    <row r="1902" spans="26:37" s="368" customFormat="1" ht="13.9" customHeight="1">
      <c r="Z1902" s="439"/>
      <c r="AH1902" s="367"/>
      <c r="AJ1902" s="367"/>
      <c r="AK1902" s="367"/>
    </row>
    <row r="1903" spans="26:37" s="368" customFormat="1" ht="13.9" customHeight="1">
      <c r="Z1903" s="439"/>
      <c r="AH1903" s="367"/>
      <c r="AJ1903" s="367"/>
      <c r="AK1903" s="367"/>
    </row>
    <row r="1904" spans="26:37" s="368" customFormat="1" ht="13.9" customHeight="1">
      <c r="Z1904" s="439"/>
      <c r="AH1904" s="367"/>
      <c r="AJ1904" s="367"/>
      <c r="AK1904" s="367"/>
    </row>
    <row r="1905" spans="26:37" s="368" customFormat="1" ht="13.9" customHeight="1">
      <c r="Z1905" s="439"/>
      <c r="AH1905" s="367"/>
      <c r="AJ1905" s="367"/>
      <c r="AK1905" s="367"/>
    </row>
    <row r="1906" spans="26:37" s="368" customFormat="1" ht="13.9" customHeight="1">
      <c r="Z1906" s="439"/>
      <c r="AH1906" s="367"/>
      <c r="AJ1906" s="367"/>
      <c r="AK1906" s="367"/>
    </row>
    <row r="1907" spans="26:37" s="368" customFormat="1" ht="13.9" customHeight="1">
      <c r="Z1907" s="439"/>
      <c r="AH1907" s="367"/>
      <c r="AJ1907" s="367"/>
      <c r="AK1907" s="367"/>
    </row>
    <row r="1908" spans="26:37" s="368" customFormat="1" ht="13.9" customHeight="1">
      <c r="Z1908" s="439"/>
      <c r="AH1908" s="367"/>
      <c r="AJ1908" s="367"/>
      <c r="AK1908" s="367"/>
    </row>
    <row r="1909" spans="26:37" s="368" customFormat="1" ht="13.9" customHeight="1">
      <c r="Z1909" s="439"/>
      <c r="AH1909" s="367"/>
      <c r="AJ1909" s="367"/>
      <c r="AK1909" s="367"/>
    </row>
    <row r="1910" spans="26:37" s="368" customFormat="1" ht="13.9" customHeight="1">
      <c r="Z1910" s="439"/>
      <c r="AH1910" s="367"/>
      <c r="AJ1910" s="367"/>
      <c r="AK1910" s="367"/>
    </row>
    <row r="1911" spans="26:37" s="368" customFormat="1" ht="13.9" customHeight="1">
      <c r="Z1911" s="439"/>
      <c r="AH1911" s="367"/>
      <c r="AJ1911" s="367"/>
      <c r="AK1911" s="367"/>
    </row>
    <row r="1912" spans="26:37" s="368" customFormat="1" ht="13.9" customHeight="1">
      <c r="Z1912" s="439"/>
      <c r="AH1912" s="367"/>
      <c r="AJ1912" s="367"/>
      <c r="AK1912" s="367"/>
    </row>
    <row r="1913" spans="26:37" s="368" customFormat="1" ht="13.9" customHeight="1">
      <c r="Z1913" s="439"/>
      <c r="AH1913" s="367"/>
      <c r="AJ1913" s="367"/>
      <c r="AK1913" s="367"/>
    </row>
    <row r="1914" spans="26:37" s="368" customFormat="1" ht="13.9" customHeight="1">
      <c r="Z1914" s="439"/>
      <c r="AH1914" s="367"/>
      <c r="AJ1914" s="367"/>
      <c r="AK1914" s="367"/>
    </row>
    <row r="1915" spans="26:37" s="368" customFormat="1" ht="13.9" customHeight="1">
      <c r="Z1915" s="439"/>
      <c r="AH1915" s="367"/>
      <c r="AJ1915" s="367"/>
      <c r="AK1915" s="367"/>
    </row>
    <row r="1916" spans="26:37" s="368" customFormat="1" ht="13.9" customHeight="1">
      <c r="Z1916" s="439"/>
      <c r="AH1916" s="367"/>
      <c r="AJ1916" s="367"/>
      <c r="AK1916" s="367"/>
    </row>
    <row r="1917" spans="26:37" s="368" customFormat="1" ht="13.9" customHeight="1">
      <c r="Z1917" s="439"/>
      <c r="AH1917" s="367"/>
      <c r="AJ1917" s="367"/>
      <c r="AK1917" s="367"/>
    </row>
    <row r="1918" spans="26:37" s="368" customFormat="1" ht="13.9" customHeight="1">
      <c r="Z1918" s="439"/>
      <c r="AH1918" s="367"/>
      <c r="AJ1918" s="367"/>
      <c r="AK1918" s="367"/>
    </row>
    <row r="1919" spans="26:37" s="368" customFormat="1" ht="13.9" customHeight="1">
      <c r="Z1919" s="439"/>
      <c r="AH1919" s="367"/>
      <c r="AJ1919" s="367"/>
      <c r="AK1919" s="367"/>
    </row>
    <row r="1920" spans="26:37" s="368" customFormat="1" ht="13.9" customHeight="1">
      <c r="Z1920" s="439"/>
      <c r="AH1920" s="367"/>
      <c r="AJ1920" s="367"/>
      <c r="AK1920" s="367"/>
    </row>
    <row r="1921" spans="26:37" s="368" customFormat="1" ht="13.9" customHeight="1">
      <c r="Z1921" s="439"/>
      <c r="AH1921" s="367"/>
      <c r="AJ1921" s="367"/>
      <c r="AK1921" s="367"/>
    </row>
    <row r="1922" spans="26:37" s="368" customFormat="1" ht="13.9" customHeight="1">
      <c r="Z1922" s="439"/>
      <c r="AH1922" s="367"/>
      <c r="AJ1922" s="367"/>
      <c r="AK1922" s="367"/>
    </row>
    <row r="1923" spans="26:37" s="368" customFormat="1" ht="13.9" customHeight="1">
      <c r="Z1923" s="439"/>
      <c r="AH1923" s="367"/>
      <c r="AJ1923" s="367"/>
      <c r="AK1923" s="367"/>
    </row>
    <row r="1924" spans="26:37" s="368" customFormat="1" ht="13.9" customHeight="1">
      <c r="Z1924" s="439"/>
      <c r="AH1924" s="367"/>
      <c r="AJ1924" s="367"/>
      <c r="AK1924" s="367"/>
    </row>
    <row r="1925" spans="26:37" s="368" customFormat="1" ht="13.9" customHeight="1">
      <c r="Z1925" s="439"/>
      <c r="AH1925" s="367"/>
      <c r="AJ1925" s="367"/>
      <c r="AK1925" s="367"/>
    </row>
    <row r="1926" spans="26:37" s="368" customFormat="1" ht="13.9" customHeight="1">
      <c r="Z1926" s="439"/>
      <c r="AH1926" s="367"/>
      <c r="AJ1926" s="367"/>
      <c r="AK1926" s="367"/>
    </row>
    <row r="1927" spans="26:37" s="368" customFormat="1" ht="13.9" customHeight="1">
      <c r="Z1927" s="439"/>
      <c r="AH1927" s="367"/>
      <c r="AJ1927" s="367"/>
      <c r="AK1927" s="367"/>
    </row>
    <row r="1928" spans="26:37" s="368" customFormat="1" ht="13.9" customHeight="1">
      <c r="Z1928" s="439"/>
      <c r="AH1928" s="367"/>
      <c r="AJ1928" s="367"/>
      <c r="AK1928" s="367"/>
    </row>
    <row r="1929" spans="26:37" s="368" customFormat="1" ht="13.9" customHeight="1">
      <c r="Z1929" s="439"/>
      <c r="AH1929" s="367"/>
      <c r="AJ1929" s="367"/>
      <c r="AK1929" s="367"/>
    </row>
    <row r="1930" spans="26:37" s="368" customFormat="1" ht="13.9" customHeight="1">
      <c r="Z1930" s="439"/>
      <c r="AH1930" s="367"/>
      <c r="AJ1930" s="367"/>
      <c r="AK1930" s="367"/>
    </row>
    <row r="1931" spans="26:37" s="368" customFormat="1" ht="13.9" customHeight="1">
      <c r="Z1931" s="439"/>
      <c r="AH1931" s="367"/>
      <c r="AJ1931" s="367"/>
      <c r="AK1931" s="367"/>
    </row>
    <row r="1932" spans="26:37" s="368" customFormat="1" ht="13.9" customHeight="1">
      <c r="Z1932" s="439"/>
      <c r="AH1932" s="367"/>
      <c r="AJ1932" s="367"/>
      <c r="AK1932" s="367"/>
    </row>
    <row r="1933" spans="26:37" s="368" customFormat="1" ht="13.9" customHeight="1">
      <c r="Z1933" s="439"/>
      <c r="AH1933" s="367"/>
      <c r="AJ1933" s="367"/>
      <c r="AK1933" s="367"/>
    </row>
    <row r="1934" spans="26:37" s="368" customFormat="1" ht="13.9" customHeight="1">
      <c r="Z1934" s="439"/>
      <c r="AH1934" s="367"/>
      <c r="AJ1934" s="367"/>
      <c r="AK1934" s="367"/>
    </row>
    <row r="1935" spans="26:37" s="368" customFormat="1" ht="13.9" customHeight="1">
      <c r="Z1935" s="439"/>
      <c r="AH1935" s="367"/>
      <c r="AJ1935" s="367"/>
      <c r="AK1935" s="367"/>
    </row>
    <row r="1936" spans="26:37" s="368" customFormat="1" ht="13.9" customHeight="1">
      <c r="Z1936" s="439"/>
      <c r="AH1936" s="367"/>
      <c r="AJ1936" s="367"/>
      <c r="AK1936" s="367"/>
    </row>
    <row r="1937" spans="26:37" s="368" customFormat="1" ht="13.9" customHeight="1">
      <c r="Z1937" s="439"/>
      <c r="AH1937" s="367"/>
      <c r="AJ1937" s="367"/>
      <c r="AK1937" s="367"/>
    </row>
    <row r="1938" spans="26:37" s="368" customFormat="1" ht="13.9" customHeight="1">
      <c r="Z1938" s="439"/>
      <c r="AH1938" s="367"/>
      <c r="AJ1938" s="367"/>
      <c r="AK1938" s="367"/>
    </row>
    <row r="1939" spans="26:37" s="368" customFormat="1" ht="13.9" customHeight="1">
      <c r="Z1939" s="439"/>
      <c r="AH1939" s="367"/>
      <c r="AJ1939" s="367"/>
      <c r="AK1939" s="367"/>
    </row>
    <row r="1940" spans="26:37" s="368" customFormat="1" ht="13.9" customHeight="1">
      <c r="Z1940" s="439"/>
      <c r="AH1940" s="367"/>
      <c r="AJ1940" s="367"/>
      <c r="AK1940" s="367"/>
    </row>
    <row r="1941" spans="26:37" s="368" customFormat="1" ht="13.9" customHeight="1">
      <c r="Z1941" s="439"/>
      <c r="AH1941" s="367"/>
      <c r="AJ1941" s="367"/>
      <c r="AK1941" s="367"/>
    </row>
    <row r="1942" spans="26:37" s="368" customFormat="1" ht="13.9" customHeight="1">
      <c r="Z1942" s="439"/>
      <c r="AH1942" s="367"/>
      <c r="AJ1942" s="367"/>
      <c r="AK1942" s="367"/>
    </row>
    <row r="1943" spans="26:37" s="368" customFormat="1" ht="13.9" customHeight="1">
      <c r="Z1943" s="439"/>
      <c r="AH1943" s="367"/>
      <c r="AJ1943" s="367"/>
      <c r="AK1943" s="367"/>
    </row>
    <row r="1944" spans="26:37" s="368" customFormat="1" ht="13.9" customHeight="1">
      <c r="Z1944" s="439"/>
      <c r="AH1944" s="367"/>
      <c r="AJ1944" s="367"/>
      <c r="AK1944" s="367"/>
    </row>
    <row r="1945" spans="26:37" s="368" customFormat="1" ht="13.9" customHeight="1">
      <c r="Z1945" s="439"/>
      <c r="AH1945" s="367"/>
      <c r="AJ1945" s="367"/>
      <c r="AK1945" s="367"/>
    </row>
    <row r="1946" spans="26:37" s="368" customFormat="1" ht="13.9" customHeight="1">
      <c r="Z1946" s="439"/>
      <c r="AH1946" s="367"/>
      <c r="AJ1946" s="367"/>
      <c r="AK1946" s="367"/>
    </row>
    <row r="1947" spans="26:37" s="368" customFormat="1" ht="13.9" customHeight="1">
      <c r="Z1947" s="439"/>
      <c r="AH1947" s="367"/>
      <c r="AJ1947" s="367"/>
      <c r="AK1947" s="367"/>
    </row>
    <row r="1948" spans="26:37" s="368" customFormat="1" ht="13.9" customHeight="1">
      <c r="Z1948" s="439"/>
      <c r="AH1948" s="367"/>
      <c r="AJ1948" s="367"/>
      <c r="AK1948" s="367"/>
    </row>
    <row r="1949" spans="26:37" s="368" customFormat="1" ht="13.9" customHeight="1">
      <c r="Z1949" s="439"/>
      <c r="AH1949" s="367"/>
      <c r="AJ1949" s="367"/>
      <c r="AK1949" s="367"/>
    </row>
    <row r="1950" spans="26:37" s="368" customFormat="1" ht="13.9" customHeight="1">
      <c r="Z1950" s="439"/>
      <c r="AH1950" s="367"/>
      <c r="AJ1950" s="367"/>
      <c r="AK1950" s="367"/>
    </row>
    <row r="1951" spans="26:37" s="368" customFormat="1" ht="13.9" customHeight="1">
      <c r="Z1951" s="439"/>
      <c r="AH1951" s="367"/>
      <c r="AJ1951" s="367"/>
      <c r="AK1951" s="367"/>
    </row>
    <row r="1952" spans="26:37" s="368" customFormat="1" ht="13.9" customHeight="1">
      <c r="Z1952" s="439"/>
      <c r="AH1952" s="367"/>
      <c r="AJ1952" s="367"/>
      <c r="AK1952" s="367"/>
    </row>
    <row r="1953" spans="26:37" s="368" customFormat="1" ht="13.9" customHeight="1">
      <c r="Z1953" s="439"/>
      <c r="AH1953" s="367"/>
      <c r="AJ1953" s="367"/>
      <c r="AK1953" s="367"/>
    </row>
    <row r="1954" spans="26:37" s="368" customFormat="1" ht="13.9" customHeight="1">
      <c r="Z1954" s="439"/>
      <c r="AH1954" s="367"/>
      <c r="AJ1954" s="367"/>
      <c r="AK1954" s="367"/>
    </row>
    <row r="1955" spans="26:37" s="368" customFormat="1" ht="13.9" customHeight="1">
      <c r="Z1955" s="439"/>
      <c r="AH1955" s="367"/>
      <c r="AJ1955" s="367"/>
      <c r="AK1955" s="367"/>
    </row>
    <row r="1956" spans="26:37" s="368" customFormat="1" ht="13.9" customHeight="1">
      <c r="Z1956" s="439"/>
      <c r="AH1956" s="367"/>
      <c r="AJ1956" s="367"/>
      <c r="AK1956" s="367"/>
    </row>
    <row r="1957" spans="26:37" s="368" customFormat="1" ht="13.9" customHeight="1">
      <c r="Z1957" s="439"/>
      <c r="AH1957" s="367"/>
      <c r="AJ1957" s="367"/>
      <c r="AK1957" s="367"/>
    </row>
    <row r="1958" spans="26:37" s="368" customFormat="1" ht="13.9" customHeight="1">
      <c r="Z1958" s="439"/>
      <c r="AH1958" s="367"/>
      <c r="AJ1958" s="367"/>
      <c r="AK1958" s="367"/>
    </row>
    <row r="1959" spans="26:37" s="368" customFormat="1" ht="13.9" customHeight="1">
      <c r="Z1959" s="439"/>
      <c r="AH1959" s="367"/>
      <c r="AJ1959" s="367"/>
      <c r="AK1959" s="367"/>
    </row>
    <row r="1960" spans="26:37" s="368" customFormat="1" ht="13.9" customHeight="1">
      <c r="Z1960" s="439"/>
      <c r="AH1960" s="367"/>
      <c r="AJ1960" s="367"/>
      <c r="AK1960" s="367"/>
    </row>
    <row r="1961" spans="26:37" s="368" customFormat="1" ht="13.9" customHeight="1">
      <c r="Z1961" s="439"/>
      <c r="AH1961" s="367"/>
      <c r="AJ1961" s="367"/>
      <c r="AK1961" s="367"/>
    </row>
    <row r="1962" spans="26:37" s="368" customFormat="1" ht="13.9" customHeight="1">
      <c r="Z1962" s="439"/>
      <c r="AH1962" s="367"/>
      <c r="AJ1962" s="367"/>
      <c r="AK1962" s="367"/>
    </row>
    <row r="1963" spans="26:37" s="368" customFormat="1" ht="13.9" customHeight="1">
      <c r="Z1963" s="439"/>
      <c r="AH1963" s="367"/>
      <c r="AJ1963" s="367"/>
      <c r="AK1963" s="367"/>
    </row>
    <row r="1964" spans="26:37" s="368" customFormat="1" ht="13.9" customHeight="1">
      <c r="Z1964" s="439"/>
      <c r="AH1964" s="367"/>
      <c r="AJ1964" s="367"/>
      <c r="AK1964" s="367"/>
    </row>
    <row r="1965" spans="26:37" s="368" customFormat="1" ht="13.9" customHeight="1">
      <c r="Z1965" s="439"/>
      <c r="AH1965" s="367"/>
      <c r="AJ1965" s="367"/>
      <c r="AK1965" s="367"/>
    </row>
    <row r="1966" spans="26:37" s="368" customFormat="1" ht="13.9" customHeight="1">
      <c r="Z1966" s="439"/>
      <c r="AH1966" s="367"/>
      <c r="AJ1966" s="367"/>
      <c r="AK1966" s="367"/>
    </row>
    <row r="1967" spans="26:37" s="368" customFormat="1" ht="13.9" customHeight="1">
      <c r="Z1967" s="439"/>
      <c r="AH1967" s="367"/>
      <c r="AJ1967" s="367"/>
      <c r="AK1967" s="367"/>
    </row>
    <row r="1968" spans="26:37" s="368" customFormat="1" ht="13.9" customHeight="1">
      <c r="Z1968" s="439"/>
      <c r="AH1968" s="367"/>
      <c r="AJ1968" s="367"/>
      <c r="AK1968" s="367"/>
    </row>
    <row r="1969" spans="26:37" s="368" customFormat="1" ht="13.9" customHeight="1">
      <c r="Z1969" s="439"/>
      <c r="AH1969" s="367"/>
      <c r="AJ1969" s="367"/>
      <c r="AK1969" s="367"/>
    </row>
    <row r="1970" spans="26:37" s="368" customFormat="1" ht="13.9" customHeight="1">
      <c r="Z1970" s="439"/>
      <c r="AH1970" s="367"/>
      <c r="AJ1970" s="367"/>
      <c r="AK1970" s="367"/>
    </row>
    <row r="1971" spans="26:37" s="368" customFormat="1" ht="13.9" customHeight="1">
      <c r="Z1971" s="439"/>
      <c r="AH1971" s="367"/>
      <c r="AJ1971" s="367"/>
      <c r="AK1971" s="367"/>
    </row>
    <row r="1972" spans="26:37" s="368" customFormat="1" ht="13.9" customHeight="1">
      <c r="Z1972" s="439"/>
      <c r="AH1972" s="367"/>
      <c r="AJ1972" s="367"/>
      <c r="AK1972" s="367"/>
    </row>
    <row r="1973" spans="26:37" s="368" customFormat="1" ht="13.9" customHeight="1">
      <c r="Z1973" s="439"/>
      <c r="AH1973" s="367"/>
      <c r="AJ1973" s="367"/>
      <c r="AK1973" s="367"/>
    </row>
    <row r="1974" spans="26:37" s="368" customFormat="1" ht="13.9" customHeight="1">
      <c r="Z1974" s="439"/>
      <c r="AH1974" s="367"/>
      <c r="AJ1974" s="367"/>
      <c r="AK1974" s="367"/>
    </row>
    <row r="1975" spans="26:37" s="368" customFormat="1" ht="13.9" customHeight="1">
      <c r="Z1975" s="439"/>
      <c r="AH1975" s="367"/>
      <c r="AJ1975" s="367"/>
      <c r="AK1975" s="367"/>
    </row>
    <row r="1976" spans="26:37" s="368" customFormat="1" ht="13.9" customHeight="1">
      <c r="Z1976" s="439"/>
      <c r="AH1976" s="367"/>
      <c r="AJ1976" s="367"/>
      <c r="AK1976" s="367"/>
    </row>
    <row r="1977" spans="26:37" s="368" customFormat="1" ht="13.9" customHeight="1">
      <c r="Z1977" s="439"/>
      <c r="AH1977" s="367"/>
      <c r="AJ1977" s="367"/>
      <c r="AK1977" s="367"/>
    </row>
    <row r="1978" spans="26:37" s="368" customFormat="1" ht="13.9" customHeight="1">
      <c r="Z1978" s="439"/>
      <c r="AH1978" s="367"/>
      <c r="AJ1978" s="367"/>
      <c r="AK1978" s="367"/>
    </row>
    <row r="1979" spans="26:37" s="368" customFormat="1" ht="13.9" customHeight="1">
      <c r="Z1979" s="439"/>
      <c r="AH1979" s="367"/>
      <c r="AJ1979" s="367"/>
      <c r="AK1979" s="367"/>
    </row>
    <row r="1980" spans="26:37" s="368" customFormat="1" ht="13.9" customHeight="1">
      <c r="Z1980" s="439"/>
      <c r="AH1980" s="367"/>
      <c r="AJ1980" s="367"/>
      <c r="AK1980" s="367"/>
    </row>
    <row r="1981" spans="26:37" s="368" customFormat="1" ht="13.9" customHeight="1">
      <c r="Z1981" s="439"/>
      <c r="AH1981" s="367"/>
      <c r="AJ1981" s="367"/>
      <c r="AK1981" s="367"/>
    </row>
    <row r="1982" spans="26:37" s="368" customFormat="1" ht="13.9" customHeight="1">
      <c r="Z1982" s="439"/>
      <c r="AH1982" s="367"/>
      <c r="AJ1982" s="367"/>
      <c r="AK1982" s="367"/>
    </row>
    <row r="1983" spans="26:37" s="368" customFormat="1" ht="13.9" customHeight="1">
      <c r="Z1983" s="439"/>
      <c r="AH1983" s="367"/>
      <c r="AJ1983" s="367"/>
      <c r="AK1983" s="367"/>
    </row>
    <row r="1984" spans="26:37" s="368" customFormat="1" ht="13.9" customHeight="1">
      <c r="Z1984" s="439"/>
      <c r="AH1984" s="367"/>
      <c r="AJ1984" s="367"/>
      <c r="AK1984" s="367"/>
    </row>
    <row r="1985" spans="26:37" s="368" customFormat="1" ht="13.9" customHeight="1">
      <c r="Z1985" s="439"/>
      <c r="AH1985" s="367"/>
      <c r="AJ1985" s="367"/>
      <c r="AK1985" s="367"/>
    </row>
    <row r="1986" spans="26:37" s="368" customFormat="1" ht="13.9" customHeight="1">
      <c r="Z1986" s="439"/>
      <c r="AH1986" s="367"/>
      <c r="AJ1986" s="367"/>
      <c r="AK1986" s="367"/>
    </row>
    <row r="1987" spans="26:37" s="368" customFormat="1" ht="13.9" customHeight="1">
      <c r="Z1987" s="439"/>
      <c r="AH1987" s="367"/>
      <c r="AJ1987" s="367"/>
      <c r="AK1987" s="367"/>
    </row>
    <row r="1988" spans="26:37" s="368" customFormat="1" ht="13.9" customHeight="1">
      <c r="Z1988" s="439"/>
      <c r="AH1988" s="367"/>
      <c r="AJ1988" s="367"/>
      <c r="AK1988" s="367"/>
    </row>
    <row r="1989" spans="26:37" s="368" customFormat="1" ht="13.9" customHeight="1">
      <c r="Z1989" s="439"/>
      <c r="AH1989" s="367"/>
      <c r="AJ1989" s="367"/>
      <c r="AK1989" s="367"/>
    </row>
    <row r="1990" spans="26:37" s="368" customFormat="1" ht="13.9" customHeight="1">
      <c r="Z1990" s="439"/>
      <c r="AH1990" s="367"/>
      <c r="AJ1990" s="367"/>
      <c r="AK1990" s="367"/>
    </row>
    <row r="1991" spans="26:37" s="368" customFormat="1" ht="13.9" customHeight="1">
      <c r="Z1991" s="439"/>
      <c r="AH1991" s="367"/>
      <c r="AJ1991" s="367"/>
      <c r="AK1991" s="367"/>
    </row>
    <row r="1992" spans="26:37" s="368" customFormat="1" ht="13.9" customHeight="1">
      <c r="Z1992" s="439"/>
      <c r="AH1992" s="367"/>
      <c r="AJ1992" s="367"/>
      <c r="AK1992" s="367"/>
    </row>
    <row r="1993" spans="26:37" s="368" customFormat="1" ht="13.9" customHeight="1">
      <c r="Z1993" s="439"/>
      <c r="AH1993" s="367"/>
      <c r="AJ1993" s="367"/>
      <c r="AK1993" s="367"/>
    </row>
    <row r="1994" spans="26:37" s="368" customFormat="1" ht="13.9" customHeight="1">
      <c r="Z1994" s="439"/>
      <c r="AH1994" s="367"/>
      <c r="AJ1994" s="367"/>
      <c r="AK1994" s="367"/>
    </row>
    <row r="1995" spans="26:37" s="368" customFormat="1" ht="13.9" customHeight="1">
      <c r="Z1995" s="439"/>
      <c r="AH1995" s="367"/>
      <c r="AJ1995" s="367"/>
      <c r="AK1995" s="367"/>
    </row>
    <row r="1996" spans="26:37" s="368" customFormat="1" ht="13.9" customHeight="1">
      <c r="Z1996" s="439"/>
      <c r="AH1996" s="367"/>
      <c r="AJ1996" s="367"/>
      <c r="AK1996" s="367"/>
    </row>
    <row r="1997" spans="26:37" s="368" customFormat="1" ht="13.9" customHeight="1">
      <c r="Z1997" s="439"/>
      <c r="AH1997" s="367"/>
      <c r="AJ1997" s="367"/>
      <c r="AK1997" s="367"/>
    </row>
    <row r="1998" spans="26:37" s="368" customFormat="1" ht="13.9" customHeight="1">
      <c r="Z1998" s="439"/>
      <c r="AH1998" s="367"/>
      <c r="AJ1998" s="367"/>
      <c r="AK1998" s="367"/>
    </row>
    <row r="1999" spans="26:37" s="368" customFormat="1" ht="13.9" customHeight="1">
      <c r="Z1999" s="439"/>
      <c r="AH1999" s="367"/>
      <c r="AJ1999" s="367"/>
      <c r="AK1999" s="367"/>
    </row>
    <row r="2000" spans="26:37" s="368" customFormat="1" ht="13.9" customHeight="1">
      <c r="Z2000" s="439"/>
      <c r="AH2000" s="367"/>
      <c r="AJ2000" s="367"/>
      <c r="AK2000" s="367"/>
    </row>
    <row r="2001" spans="26:37" s="368" customFormat="1" ht="13.9" customHeight="1">
      <c r="Z2001" s="439"/>
      <c r="AH2001" s="367"/>
      <c r="AJ2001" s="367"/>
      <c r="AK2001" s="367"/>
    </row>
    <row r="2002" spans="26:37" s="368" customFormat="1" ht="13.9" customHeight="1">
      <c r="Z2002" s="439"/>
      <c r="AH2002" s="367"/>
      <c r="AJ2002" s="367"/>
      <c r="AK2002" s="367"/>
    </row>
    <row r="2003" spans="26:37" s="368" customFormat="1" ht="13.9" customHeight="1">
      <c r="Z2003" s="439"/>
      <c r="AH2003" s="367"/>
      <c r="AJ2003" s="367"/>
      <c r="AK2003" s="367"/>
    </row>
    <row r="2004" spans="26:37" s="368" customFormat="1" ht="13.9" customHeight="1">
      <c r="Z2004" s="439"/>
      <c r="AH2004" s="367"/>
      <c r="AJ2004" s="367"/>
      <c r="AK2004" s="367"/>
    </row>
    <row r="2005" spans="26:37" s="368" customFormat="1" ht="13.9" customHeight="1">
      <c r="Z2005" s="439"/>
      <c r="AH2005" s="367"/>
      <c r="AJ2005" s="367"/>
      <c r="AK2005" s="367"/>
    </row>
    <row r="2006" spans="26:37" s="368" customFormat="1" ht="13.9" customHeight="1">
      <c r="Z2006" s="439"/>
      <c r="AH2006" s="367"/>
      <c r="AJ2006" s="367"/>
      <c r="AK2006" s="367"/>
    </row>
    <row r="2007" spans="26:37" s="368" customFormat="1" ht="13.9" customHeight="1">
      <c r="Z2007" s="439"/>
      <c r="AH2007" s="367"/>
      <c r="AJ2007" s="367"/>
      <c r="AK2007" s="367"/>
    </row>
    <row r="2008" spans="26:37" s="368" customFormat="1" ht="13.9" customHeight="1">
      <c r="Z2008" s="439"/>
      <c r="AH2008" s="367"/>
      <c r="AJ2008" s="367"/>
      <c r="AK2008" s="367"/>
    </row>
    <row r="2009" spans="26:37" s="368" customFormat="1" ht="13.9" customHeight="1">
      <c r="Z2009" s="439"/>
      <c r="AH2009" s="367"/>
      <c r="AJ2009" s="367"/>
      <c r="AK2009" s="367"/>
    </row>
    <row r="2010" spans="26:37" s="368" customFormat="1" ht="13.9" customHeight="1">
      <c r="Z2010" s="439"/>
      <c r="AH2010" s="367"/>
      <c r="AJ2010" s="367"/>
      <c r="AK2010" s="367"/>
    </row>
    <row r="2011" spans="26:37" s="368" customFormat="1" ht="13.9" customHeight="1">
      <c r="Z2011" s="439"/>
      <c r="AH2011" s="367"/>
      <c r="AJ2011" s="367"/>
      <c r="AK2011" s="367"/>
    </row>
    <row r="2012" spans="26:37" s="368" customFormat="1" ht="13.9" customHeight="1">
      <c r="Z2012" s="439"/>
      <c r="AH2012" s="367"/>
      <c r="AJ2012" s="367"/>
      <c r="AK2012" s="367"/>
    </row>
    <row r="2013" spans="26:37" s="368" customFormat="1" ht="13.9" customHeight="1">
      <c r="Z2013" s="439"/>
      <c r="AH2013" s="367"/>
      <c r="AJ2013" s="367"/>
      <c r="AK2013" s="367"/>
    </row>
    <row r="2014" spans="26:37" s="368" customFormat="1" ht="13.9" customHeight="1">
      <c r="Z2014" s="439"/>
      <c r="AH2014" s="367"/>
      <c r="AJ2014" s="367"/>
      <c r="AK2014" s="367"/>
    </row>
    <row r="2015" spans="26:37" s="368" customFormat="1" ht="13.9" customHeight="1">
      <c r="Z2015" s="439"/>
      <c r="AH2015" s="367"/>
      <c r="AJ2015" s="367"/>
      <c r="AK2015" s="367"/>
    </row>
    <row r="2016" spans="26:37" s="368" customFormat="1" ht="13.9" customHeight="1">
      <c r="Z2016" s="439"/>
      <c r="AH2016" s="367"/>
      <c r="AJ2016" s="367"/>
      <c r="AK2016" s="367"/>
    </row>
    <row r="2017" spans="26:37" s="368" customFormat="1" ht="13.9" customHeight="1">
      <c r="Z2017" s="439"/>
      <c r="AH2017" s="367"/>
      <c r="AJ2017" s="367"/>
      <c r="AK2017" s="367"/>
    </row>
    <row r="2018" spans="26:37" s="368" customFormat="1" ht="13.9" customHeight="1">
      <c r="Z2018" s="439"/>
      <c r="AH2018" s="367"/>
      <c r="AJ2018" s="367"/>
      <c r="AK2018" s="367"/>
    </row>
    <row r="2019" spans="26:37" s="368" customFormat="1" ht="13.9" customHeight="1">
      <c r="Z2019" s="439"/>
      <c r="AH2019" s="367"/>
      <c r="AJ2019" s="367"/>
      <c r="AK2019" s="367"/>
    </row>
    <row r="2020" spans="26:37" s="368" customFormat="1" ht="13.9" customHeight="1">
      <c r="Z2020" s="439"/>
      <c r="AH2020" s="367"/>
      <c r="AJ2020" s="367"/>
      <c r="AK2020" s="367"/>
    </row>
    <row r="2021" spans="26:37" s="368" customFormat="1" ht="13.9" customHeight="1">
      <c r="Z2021" s="439"/>
      <c r="AH2021" s="367"/>
      <c r="AJ2021" s="367"/>
      <c r="AK2021" s="367"/>
    </row>
    <row r="2022" spans="26:37" s="368" customFormat="1" ht="13.9" customHeight="1">
      <c r="Z2022" s="439"/>
      <c r="AH2022" s="367"/>
      <c r="AJ2022" s="367"/>
      <c r="AK2022" s="367"/>
    </row>
    <row r="2023" spans="26:37" s="368" customFormat="1" ht="13.9" customHeight="1">
      <c r="Z2023" s="439"/>
      <c r="AH2023" s="367"/>
      <c r="AJ2023" s="367"/>
      <c r="AK2023" s="367"/>
    </row>
    <row r="2024" spans="26:37" s="368" customFormat="1" ht="13.9" customHeight="1">
      <c r="Z2024" s="439"/>
      <c r="AH2024" s="367"/>
      <c r="AJ2024" s="367"/>
      <c r="AK2024" s="367"/>
    </row>
    <row r="2025" spans="26:37" s="368" customFormat="1" ht="13.9" customHeight="1">
      <c r="Z2025" s="439"/>
      <c r="AH2025" s="367"/>
      <c r="AJ2025" s="367"/>
      <c r="AK2025" s="367"/>
    </row>
    <row r="2026" spans="26:37" s="368" customFormat="1" ht="13.9" customHeight="1">
      <c r="Z2026" s="439"/>
      <c r="AH2026" s="367"/>
      <c r="AJ2026" s="367"/>
      <c r="AK2026" s="367"/>
    </row>
    <row r="2027" spans="26:37" s="368" customFormat="1" ht="13.9" customHeight="1">
      <c r="Z2027" s="439"/>
      <c r="AH2027" s="367"/>
      <c r="AJ2027" s="367"/>
      <c r="AK2027" s="367"/>
    </row>
    <row r="2028" spans="26:37" s="368" customFormat="1" ht="13.9" customHeight="1">
      <c r="Z2028" s="439"/>
      <c r="AH2028" s="367"/>
      <c r="AJ2028" s="367"/>
      <c r="AK2028" s="367"/>
    </row>
    <row r="2029" spans="26:37" s="368" customFormat="1" ht="13.9" customHeight="1">
      <c r="Z2029" s="439"/>
      <c r="AH2029" s="367"/>
      <c r="AJ2029" s="367"/>
      <c r="AK2029" s="367"/>
    </row>
    <row r="2030" spans="26:37" s="368" customFormat="1" ht="13.9" customHeight="1">
      <c r="Z2030" s="439"/>
      <c r="AH2030" s="367"/>
      <c r="AJ2030" s="367"/>
      <c r="AK2030" s="367"/>
    </row>
    <row r="2031" spans="26:37" s="368" customFormat="1" ht="13.9" customHeight="1">
      <c r="Z2031" s="439"/>
      <c r="AH2031" s="367"/>
      <c r="AJ2031" s="367"/>
      <c r="AK2031" s="367"/>
    </row>
    <row r="2032" spans="26:37" s="368" customFormat="1" ht="13.9" customHeight="1">
      <c r="Z2032" s="439"/>
      <c r="AH2032" s="367"/>
      <c r="AJ2032" s="367"/>
      <c r="AK2032" s="367"/>
    </row>
    <row r="2033" spans="26:37" s="368" customFormat="1" ht="13.9" customHeight="1">
      <c r="Z2033" s="439"/>
      <c r="AH2033" s="367"/>
      <c r="AJ2033" s="367"/>
      <c r="AK2033" s="367"/>
    </row>
    <row r="2034" spans="26:37" s="368" customFormat="1" ht="13.9" customHeight="1">
      <c r="Z2034" s="439"/>
      <c r="AH2034" s="367"/>
      <c r="AJ2034" s="367"/>
      <c r="AK2034" s="367"/>
    </row>
    <row r="2035" spans="26:37" s="368" customFormat="1" ht="13.9" customHeight="1">
      <c r="Z2035" s="439"/>
      <c r="AH2035" s="367"/>
      <c r="AJ2035" s="367"/>
      <c r="AK2035" s="367"/>
    </row>
    <row r="2036" spans="26:37" s="368" customFormat="1" ht="13.9" customHeight="1">
      <c r="Z2036" s="439"/>
      <c r="AH2036" s="367"/>
      <c r="AJ2036" s="367"/>
      <c r="AK2036" s="367"/>
    </row>
    <row r="2037" spans="26:37" s="368" customFormat="1" ht="13.9" customHeight="1">
      <c r="Z2037" s="439"/>
      <c r="AH2037" s="367"/>
      <c r="AJ2037" s="367"/>
      <c r="AK2037" s="367"/>
    </row>
    <row r="2038" spans="26:37" s="368" customFormat="1" ht="13.9" customHeight="1">
      <c r="Z2038" s="439"/>
      <c r="AH2038" s="367"/>
      <c r="AJ2038" s="367"/>
      <c r="AK2038" s="367"/>
    </row>
    <row r="2039" spans="26:37" s="368" customFormat="1" ht="13.9" customHeight="1">
      <c r="Z2039" s="439"/>
      <c r="AH2039" s="367"/>
      <c r="AJ2039" s="367"/>
      <c r="AK2039" s="367"/>
    </row>
    <row r="2040" spans="26:37" s="368" customFormat="1" ht="13.9" customHeight="1">
      <c r="Z2040" s="439"/>
      <c r="AH2040" s="367"/>
      <c r="AJ2040" s="367"/>
      <c r="AK2040" s="367"/>
    </row>
    <row r="2041" spans="26:37" s="368" customFormat="1" ht="13.9" customHeight="1">
      <c r="Z2041" s="439"/>
      <c r="AH2041" s="367"/>
      <c r="AJ2041" s="367"/>
      <c r="AK2041" s="367"/>
    </row>
    <row r="2042" spans="26:37" s="368" customFormat="1" ht="13.9" customHeight="1">
      <c r="Z2042" s="439"/>
      <c r="AH2042" s="367"/>
      <c r="AJ2042" s="367"/>
      <c r="AK2042" s="367"/>
    </row>
    <row r="2043" spans="26:37" s="368" customFormat="1" ht="13.9" customHeight="1">
      <c r="Z2043" s="439"/>
      <c r="AH2043" s="367"/>
      <c r="AJ2043" s="367"/>
      <c r="AK2043" s="367"/>
    </row>
    <row r="2044" spans="26:37" s="368" customFormat="1" ht="13.9" customHeight="1">
      <c r="Z2044" s="439"/>
      <c r="AH2044" s="367"/>
      <c r="AJ2044" s="367"/>
      <c r="AK2044" s="367"/>
    </row>
    <row r="2045" spans="26:37" s="368" customFormat="1" ht="13.9" customHeight="1">
      <c r="Z2045" s="439"/>
      <c r="AH2045" s="367"/>
      <c r="AJ2045" s="367"/>
      <c r="AK2045" s="367"/>
    </row>
    <row r="2046" spans="26:37" s="368" customFormat="1" ht="13.9" customHeight="1">
      <c r="Z2046" s="439"/>
      <c r="AH2046" s="367"/>
      <c r="AJ2046" s="367"/>
      <c r="AK2046" s="367"/>
    </row>
    <row r="2047" spans="26:37" s="368" customFormat="1" ht="13.9" customHeight="1">
      <c r="Z2047" s="439"/>
      <c r="AH2047" s="367"/>
      <c r="AJ2047" s="367"/>
      <c r="AK2047" s="367"/>
    </row>
    <row r="2048" spans="26:37" s="368" customFormat="1" ht="13.9" customHeight="1">
      <c r="Z2048" s="439"/>
      <c r="AH2048" s="367"/>
      <c r="AJ2048" s="367"/>
      <c r="AK2048" s="367"/>
    </row>
    <row r="2049" spans="26:37" s="368" customFormat="1" ht="13.9" customHeight="1">
      <c r="Z2049" s="439"/>
      <c r="AH2049" s="367"/>
      <c r="AJ2049" s="367"/>
      <c r="AK2049" s="367"/>
    </row>
    <row r="2050" spans="26:37" s="368" customFormat="1" ht="13.9" customHeight="1">
      <c r="Z2050" s="439"/>
      <c r="AH2050" s="367"/>
      <c r="AJ2050" s="367"/>
      <c r="AK2050" s="367"/>
    </row>
    <row r="2051" spans="26:37" s="368" customFormat="1" ht="13.9" customHeight="1">
      <c r="Z2051" s="439"/>
      <c r="AH2051" s="367"/>
      <c r="AJ2051" s="367"/>
      <c r="AK2051" s="367"/>
    </row>
    <row r="2052" spans="26:37" s="368" customFormat="1" ht="13.9" customHeight="1">
      <c r="Z2052" s="439"/>
      <c r="AH2052" s="367"/>
      <c r="AJ2052" s="367"/>
      <c r="AK2052" s="367"/>
    </row>
    <row r="2053" spans="26:37" s="368" customFormat="1" ht="13.9" customHeight="1">
      <c r="Z2053" s="439"/>
      <c r="AH2053" s="367"/>
      <c r="AJ2053" s="367"/>
      <c r="AK2053" s="367"/>
    </row>
    <row r="2054" spans="26:37" s="368" customFormat="1" ht="13.9" customHeight="1">
      <c r="Z2054" s="439"/>
      <c r="AH2054" s="367"/>
      <c r="AJ2054" s="367"/>
      <c r="AK2054" s="367"/>
    </row>
    <row r="2055" spans="26:37" s="368" customFormat="1" ht="13.9" customHeight="1">
      <c r="Z2055" s="439"/>
      <c r="AH2055" s="367"/>
      <c r="AJ2055" s="367"/>
      <c r="AK2055" s="367"/>
    </row>
    <row r="2056" spans="26:37" s="368" customFormat="1" ht="13.9" customHeight="1">
      <c r="Z2056" s="439"/>
      <c r="AH2056" s="367"/>
      <c r="AJ2056" s="367"/>
      <c r="AK2056" s="367"/>
    </row>
    <row r="2057" spans="26:37" s="368" customFormat="1" ht="13.9" customHeight="1">
      <c r="Z2057" s="439"/>
      <c r="AH2057" s="367"/>
      <c r="AJ2057" s="367"/>
      <c r="AK2057" s="367"/>
    </row>
    <row r="2058" spans="26:37" s="368" customFormat="1" ht="13.9" customHeight="1">
      <c r="Z2058" s="439"/>
      <c r="AH2058" s="367"/>
      <c r="AJ2058" s="367"/>
      <c r="AK2058" s="367"/>
    </row>
    <row r="2059" spans="26:37" s="368" customFormat="1" ht="13.9" customHeight="1">
      <c r="Z2059" s="439"/>
      <c r="AH2059" s="367"/>
      <c r="AJ2059" s="367"/>
      <c r="AK2059" s="367"/>
    </row>
    <row r="2060" spans="26:37" s="368" customFormat="1" ht="13.9" customHeight="1">
      <c r="Z2060" s="439"/>
      <c r="AH2060" s="367"/>
      <c r="AJ2060" s="367"/>
      <c r="AK2060" s="367"/>
    </row>
    <row r="2061" spans="26:37" s="368" customFormat="1" ht="13.9" customHeight="1">
      <c r="Z2061" s="439"/>
      <c r="AH2061" s="367"/>
      <c r="AJ2061" s="367"/>
      <c r="AK2061" s="367"/>
    </row>
    <row r="2062" spans="26:37" s="368" customFormat="1" ht="13.9" customHeight="1">
      <c r="Z2062" s="439"/>
      <c r="AH2062" s="367"/>
      <c r="AJ2062" s="367"/>
      <c r="AK2062" s="367"/>
    </row>
    <row r="2063" spans="26:37" s="368" customFormat="1" ht="13.9" customHeight="1">
      <c r="Z2063" s="439"/>
      <c r="AH2063" s="367"/>
      <c r="AJ2063" s="367"/>
      <c r="AK2063" s="367"/>
    </row>
    <row r="2064" spans="26:37" s="368" customFormat="1" ht="13.9" customHeight="1">
      <c r="Z2064" s="439"/>
      <c r="AH2064" s="367"/>
      <c r="AJ2064" s="367"/>
      <c r="AK2064" s="367"/>
    </row>
    <row r="2065" spans="26:37" s="368" customFormat="1" ht="13.9" customHeight="1">
      <c r="Z2065" s="439"/>
      <c r="AH2065" s="367"/>
      <c r="AJ2065" s="367"/>
      <c r="AK2065" s="367"/>
    </row>
    <row r="2066" spans="26:37" s="368" customFormat="1" ht="13.9" customHeight="1">
      <c r="Z2066" s="439"/>
      <c r="AH2066" s="367"/>
      <c r="AJ2066" s="367"/>
      <c r="AK2066" s="367"/>
    </row>
    <row r="2067" spans="26:37" s="368" customFormat="1" ht="13.9" customHeight="1">
      <c r="Z2067" s="439"/>
      <c r="AH2067" s="367"/>
      <c r="AJ2067" s="367"/>
      <c r="AK2067" s="367"/>
    </row>
    <row r="2068" spans="26:37" s="368" customFormat="1" ht="13.9" customHeight="1">
      <c r="Z2068" s="439"/>
      <c r="AH2068" s="367"/>
      <c r="AJ2068" s="367"/>
      <c r="AK2068" s="367"/>
    </row>
    <row r="2069" spans="26:37" s="368" customFormat="1" ht="13.9" customHeight="1">
      <c r="Z2069" s="439"/>
      <c r="AH2069" s="367"/>
      <c r="AJ2069" s="367"/>
      <c r="AK2069" s="367"/>
    </row>
    <row r="2070" spans="26:37" s="368" customFormat="1" ht="13.9" customHeight="1">
      <c r="Z2070" s="439"/>
      <c r="AH2070" s="367"/>
      <c r="AJ2070" s="367"/>
      <c r="AK2070" s="367"/>
    </row>
    <row r="2071" spans="26:37" s="368" customFormat="1" ht="13.9" customHeight="1">
      <c r="Z2071" s="439"/>
      <c r="AH2071" s="367"/>
      <c r="AJ2071" s="367"/>
      <c r="AK2071" s="367"/>
    </row>
    <row r="2072" spans="26:37" s="368" customFormat="1" ht="13.9" customHeight="1">
      <c r="Z2072" s="439"/>
      <c r="AH2072" s="367"/>
      <c r="AJ2072" s="367"/>
      <c r="AK2072" s="367"/>
    </row>
    <row r="2073" spans="26:37" s="368" customFormat="1" ht="13.9" customHeight="1">
      <c r="Z2073" s="439"/>
      <c r="AH2073" s="367"/>
      <c r="AJ2073" s="367"/>
      <c r="AK2073" s="367"/>
    </row>
    <row r="2074" spans="26:37" s="368" customFormat="1" ht="13.9" customHeight="1">
      <c r="Z2074" s="439"/>
      <c r="AH2074" s="367"/>
      <c r="AJ2074" s="367"/>
      <c r="AK2074" s="367"/>
    </row>
    <row r="2075" spans="26:37" s="368" customFormat="1" ht="13.9" customHeight="1">
      <c r="Z2075" s="439"/>
      <c r="AH2075" s="367"/>
      <c r="AJ2075" s="367"/>
      <c r="AK2075" s="367"/>
    </row>
    <row r="2076" spans="26:37" s="368" customFormat="1" ht="13.9" customHeight="1">
      <c r="Z2076" s="439"/>
      <c r="AH2076" s="367"/>
      <c r="AJ2076" s="367"/>
      <c r="AK2076" s="367"/>
    </row>
    <row r="2077" spans="26:37" s="368" customFormat="1" ht="13.9" customHeight="1">
      <c r="Z2077" s="439"/>
      <c r="AH2077" s="367"/>
      <c r="AJ2077" s="367"/>
      <c r="AK2077" s="367"/>
    </row>
    <row r="2078" spans="26:37" s="368" customFormat="1" ht="13.9" customHeight="1">
      <c r="Z2078" s="439"/>
      <c r="AH2078" s="367"/>
      <c r="AJ2078" s="367"/>
      <c r="AK2078" s="367"/>
    </row>
    <row r="2079" spans="26:37" s="368" customFormat="1" ht="13.9" customHeight="1">
      <c r="Z2079" s="439"/>
      <c r="AH2079" s="367"/>
      <c r="AJ2079" s="367"/>
      <c r="AK2079" s="367"/>
    </row>
    <row r="2080" spans="26:37" s="368" customFormat="1" ht="13.9" customHeight="1">
      <c r="Z2080" s="439"/>
      <c r="AH2080" s="367"/>
      <c r="AJ2080" s="367"/>
      <c r="AK2080" s="367"/>
    </row>
    <row r="2081" spans="26:37" s="368" customFormat="1" ht="13.9" customHeight="1">
      <c r="Z2081" s="439"/>
      <c r="AH2081" s="367"/>
      <c r="AJ2081" s="367"/>
      <c r="AK2081" s="367"/>
    </row>
    <row r="2082" spans="26:37" s="368" customFormat="1" ht="13.9" customHeight="1">
      <c r="Z2082" s="439"/>
      <c r="AH2082" s="367"/>
      <c r="AJ2082" s="367"/>
      <c r="AK2082" s="367"/>
    </row>
    <row r="2083" spans="26:37" s="368" customFormat="1" ht="13.9" customHeight="1">
      <c r="Z2083" s="439"/>
      <c r="AH2083" s="367"/>
      <c r="AJ2083" s="367"/>
      <c r="AK2083" s="367"/>
    </row>
    <row r="2084" spans="26:37" s="368" customFormat="1" ht="13.9" customHeight="1">
      <c r="Z2084" s="439"/>
      <c r="AH2084" s="367"/>
      <c r="AJ2084" s="367"/>
      <c r="AK2084" s="367"/>
    </row>
    <row r="2085" spans="26:37" s="368" customFormat="1" ht="13.9" customHeight="1">
      <c r="Z2085" s="439"/>
      <c r="AH2085" s="367"/>
      <c r="AJ2085" s="367"/>
      <c r="AK2085" s="367"/>
    </row>
    <row r="2086" spans="26:37" s="368" customFormat="1" ht="13.9" customHeight="1">
      <c r="Z2086" s="439"/>
      <c r="AH2086" s="367"/>
      <c r="AJ2086" s="367"/>
      <c r="AK2086" s="367"/>
    </row>
    <row r="2087" spans="26:37" s="368" customFormat="1" ht="13.9" customHeight="1">
      <c r="Z2087" s="439"/>
      <c r="AH2087" s="367"/>
      <c r="AJ2087" s="367"/>
      <c r="AK2087" s="367"/>
    </row>
    <row r="2088" spans="26:37" s="368" customFormat="1" ht="13.9" customHeight="1">
      <c r="Z2088" s="439"/>
      <c r="AH2088" s="367"/>
      <c r="AJ2088" s="367"/>
      <c r="AK2088" s="367"/>
    </row>
    <row r="2089" spans="26:37" s="368" customFormat="1" ht="13.9" customHeight="1">
      <c r="Z2089" s="439"/>
      <c r="AH2089" s="367"/>
      <c r="AJ2089" s="367"/>
      <c r="AK2089" s="367"/>
    </row>
    <row r="2090" spans="26:37" s="368" customFormat="1" ht="13.9" customHeight="1">
      <c r="Z2090" s="439"/>
      <c r="AH2090" s="367"/>
      <c r="AJ2090" s="367"/>
      <c r="AK2090" s="367"/>
    </row>
    <row r="2091" spans="26:37" s="368" customFormat="1" ht="13.9" customHeight="1">
      <c r="Z2091" s="439"/>
      <c r="AH2091" s="367"/>
      <c r="AJ2091" s="367"/>
      <c r="AK2091" s="367"/>
    </row>
    <row r="2092" spans="26:37" s="368" customFormat="1" ht="13.9" customHeight="1">
      <c r="Z2092" s="439"/>
      <c r="AH2092" s="367"/>
      <c r="AJ2092" s="367"/>
      <c r="AK2092" s="367"/>
    </row>
    <row r="2093" spans="26:37" s="368" customFormat="1" ht="13.9" customHeight="1">
      <c r="Z2093" s="439"/>
      <c r="AH2093" s="367"/>
      <c r="AJ2093" s="367"/>
      <c r="AK2093" s="367"/>
    </row>
    <row r="2094" spans="26:37" s="368" customFormat="1" ht="13.9" customHeight="1">
      <c r="Z2094" s="439"/>
      <c r="AH2094" s="367"/>
      <c r="AJ2094" s="367"/>
      <c r="AK2094" s="367"/>
    </row>
    <row r="2095" spans="26:37" s="368" customFormat="1" ht="13.9" customHeight="1">
      <c r="Z2095" s="439"/>
      <c r="AH2095" s="367"/>
      <c r="AJ2095" s="367"/>
      <c r="AK2095" s="367"/>
    </row>
    <row r="2096" spans="26:37" s="368" customFormat="1" ht="13.9" customHeight="1">
      <c r="Z2096" s="439"/>
      <c r="AH2096" s="367"/>
      <c r="AJ2096" s="367"/>
      <c r="AK2096" s="367"/>
    </row>
    <row r="2097" spans="26:37" s="368" customFormat="1" ht="13.9" customHeight="1">
      <c r="Z2097" s="439"/>
      <c r="AH2097" s="367"/>
      <c r="AJ2097" s="367"/>
      <c r="AK2097" s="367"/>
    </row>
    <row r="2098" spans="26:37" s="368" customFormat="1" ht="13.9" customHeight="1">
      <c r="Z2098" s="439"/>
      <c r="AH2098" s="367"/>
      <c r="AJ2098" s="367"/>
      <c r="AK2098" s="367"/>
    </row>
    <row r="2099" spans="26:37" s="368" customFormat="1" ht="13.9" customHeight="1">
      <c r="Z2099" s="439"/>
      <c r="AH2099" s="367"/>
      <c r="AJ2099" s="367"/>
      <c r="AK2099" s="367"/>
    </row>
    <row r="2100" spans="26:37" s="368" customFormat="1" ht="13.9" customHeight="1">
      <c r="Z2100" s="439"/>
      <c r="AH2100" s="367"/>
      <c r="AJ2100" s="367"/>
      <c r="AK2100" s="367"/>
    </row>
    <row r="2101" spans="26:37" s="368" customFormat="1" ht="13.9" customHeight="1">
      <c r="Z2101" s="439"/>
      <c r="AH2101" s="367"/>
      <c r="AJ2101" s="367"/>
      <c r="AK2101" s="367"/>
    </row>
    <row r="2102" spans="26:37" s="368" customFormat="1" ht="13.9" customHeight="1">
      <c r="Z2102" s="439"/>
      <c r="AH2102" s="367"/>
      <c r="AJ2102" s="367"/>
      <c r="AK2102" s="367"/>
    </row>
    <row r="2103" spans="26:37" s="368" customFormat="1" ht="13.9" customHeight="1">
      <c r="Z2103" s="439"/>
      <c r="AH2103" s="367"/>
      <c r="AJ2103" s="367"/>
      <c r="AK2103" s="367"/>
    </row>
    <row r="2104" spans="26:37" s="368" customFormat="1" ht="13.9" customHeight="1">
      <c r="Z2104" s="439"/>
      <c r="AH2104" s="367"/>
      <c r="AJ2104" s="367"/>
      <c r="AK2104" s="367"/>
    </row>
    <row r="2105" spans="26:37" s="368" customFormat="1" ht="13.9" customHeight="1">
      <c r="Z2105" s="439"/>
      <c r="AH2105" s="367"/>
      <c r="AJ2105" s="367"/>
      <c r="AK2105" s="367"/>
    </row>
    <row r="2106" spans="26:37" s="368" customFormat="1" ht="13.9" customHeight="1">
      <c r="Z2106" s="439"/>
      <c r="AH2106" s="367"/>
      <c r="AJ2106" s="367"/>
      <c r="AK2106" s="367"/>
    </row>
    <row r="2107" spans="26:37" s="368" customFormat="1" ht="13.9" customHeight="1">
      <c r="Z2107" s="439"/>
      <c r="AH2107" s="367"/>
      <c r="AJ2107" s="367"/>
      <c r="AK2107" s="367"/>
    </row>
    <row r="2108" spans="26:37" s="368" customFormat="1" ht="13.9" customHeight="1">
      <c r="Z2108" s="439"/>
      <c r="AH2108" s="367"/>
      <c r="AJ2108" s="367"/>
      <c r="AK2108" s="367"/>
    </row>
    <row r="2109" spans="26:37" s="368" customFormat="1" ht="13.9" customHeight="1">
      <c r="Z2109" s="439"/>
      <c r="AH2109" s="367"/>
      <c r="AJ2109" s="367"/>
      <c r="AK2109" s="367"/>
    </row>
    <row r="2110" spans="26:37" s="368" customFormat="1" ht="13.9" customHeight="1">
      <c r="Z2110" s="439"/>
      <c r="AH2110" s="367"/>
      <c r="AJ2110" s="367"/>
      <c r="AK2110" s="367"/>
    </row>
    <row r="2111" spans="26:37" s="368" customFormat="1" ht="13.9" customHeight="1">
      <c r="Z2111" s="439"/>
      <c r="AH2111" s="367"/>
      <c r="AJ2111" s="367"/>
      <c r="AK2111" s="367"/>
    </row>
    <row r="2112" spans="26:37" s="368" customFormat="1" ht="13.9" customHeight="1">
      <c r="Z2112" s="439"/>
      <c r="AH2112" s="367"/>
      <c r="AJ2112" s="367"/>
      <c r="AK2112" s="367"/>
    </row>
    <row r="2113" spans="26:37" s="368" customFormat="1" ht="13.9" customHeight="1">
      <c r="Z2113" s="439"/>
      <c r="AH2113" s="367"/>
      <c r="AJ2113" s="367"/>
      <c r="AK2113" s="367"/>
    </row>
    <row r="2114" spans="26:37" s="368" customFormat="1" ht="13.9" customHeight="1">
      <c r="Z2114" s="439"/>
      <c r="AH2114" s="367"/>
      <c r="AJ2114" s="367"/>
      <c r="AK2114" s="367"/>
    </row>
    <row r="2115" spans="26:37" s="368" customFormat="1" ht="13.9" customHeight="1">
      <c r="Z2115" s="439"/>
      <c r="AH2115" s="367"/>
      <c r="AJ2115" s="367"/>
      <c r="AK2115" s="367"/>
    </row>
    <row r="2116" spans="26:37" s="368" customFormat="1" ht="13.9" customHeight="1">
      <c r="Z2116" s="439"/>
      <c r="AH2116" s="367"/>
      <c r="AJ2116" s="367"/>
      <c r="AK2116" s="367"/>
    </row>
    <row r="2117" spans="26:37" s="368" customFormat="1" ht="13.9" customHeight="1">
      <c r="Z2117" s="439"/>
      <c r="AH2117" s="367"/>
      <c r="AJ2117" s="367"/>
      <c r="AK2117" s="367"/>
    </row>
    <row r="2118" spans="26:37" s="368" customFormat="1" ht="13.9" customHeight="1">
      <c r="Z2118" s="439"/>
      <c r="AH2118" s="367"/>
      <c r="AJ2118" s="367"/>
      <c r="AK2118" s="367"/>
    </row>
    <row r="2119" spans="26:37" s="368" customFormat="1" ht="13.9" customHeight="1">
      <c r="Z2119" s="439"/>
      <c r="AH2119" s="367"/>
      <c r="AJ2119" s="367"/>
      <c r="AK2119" s="367"/>
    </row>
    <row r="2120" spans="26:37" s="368" customFormat="1" ht="13.9" customHeight="1">
      <c r="Z2120" s="439"/>
      <c r="AH2120" s="367"/>
      <c r="AJ2120" s="367"/>
      <c r="AK2120" s="367"/>
    </row>
    <row r="2121" spans="26:37" s="368" customFormat="1" ht="13.9" customHeight="1">
      <c r="Z2121" s="439"/>
      <c r="AH2121" s="367"/>
      <c r="AJ2121" s="367"/>
      <c r="AK2121" s="367"/>
    </row>
    <row r="2122" spans="26:37" s="368" customFormat="1" ht="13.9" customHeight="1">
      <c r="Z2122" s="439"/>
      <c r="AH2122" s="367"/>
      <c r="AJ2122" s="367"/>
      <c r="AK2122" s="367"/>
    </row>
    <row r="2123" spans="26:37" s="368" customFormat="1" ht="13.9" customHeight="1">
      <c r="Z2123" s="439"/>
      <c r="AH2123" s="367"/>
      <c r="AJ2123" s="367"/>
      <c r="AK2123" s="367"/>
    </row>
    <row r="2124" spans="26:37" s="368" customFormat="1" ht="13.9" customHeight="1">
      <c r="Z2124" s="439"/>
      <c r="AH2124" s="367"/>
      <c r="AJ2124" s="367"/>
      <c r="AK2124" s="367"/>
    </row>
    <row r="2125" spans="26:37" s="368" customFormat="1" ht="13.9" customHeight="1">
      <c r="Z2125" s="439"/>
      <c r="AH2125" s="367"/>
      <c r="AJ2125" s="367"/>
      <c r="AK2125" s="367"/>
    </row>
    <row r="2126" spans="26:37" s="368" customFormat="1" ht="13.9" customHeight="1">
      <c r="Z2126" s="439"/>
      <c r="AH2126" s="367"/>
      <c r="AJ2126" s="367"/>
      <c r="AK2126" s="367"/>
    </row>
    <row r="2127" spans="26:37" s="368" customFormat="1" ht="13.9" customHeight="1">
      <c r="Z2127" s="439"/>
      <c r="AH2127" s="367"/>
      <c r="AJ2127" s="367"/>
      <c r="AK2127" s="367"/>
    </row>
    <row r="2128" spans="26:37" s="368" customFormat="1" ht="13.9" customHeight="1">
      <c r="Z2128" s="439"/>
      <c r="AH2128" s="367"/>
      <c r="AJ2128" s="367"/>
      <c r="AK2128" s="367"/>
    </row>
    <row r="2129" spans="26:37" s="368" customFormat="1" ht="13.9" customHeight="1">
      <c r="Z2129" s="439"/>
      <c r="AH2129" s="367"/>
      <c r="AJ2129" s="367"/>
      <c r="AK2129" s="367"/>
    </row>
    <row r="2130" spans="26:37" s="368" customFormat="1" ht="13.9" customHeight="1">
      <c r="Z2130" s="439"/>
      <c r="AH2130" s="367"/>
      <c r="AJ2130" s="367"/>
      <c r="AK2130" s="367"/>
    </row>
    <row r="2131" spans="26:37" s="368" customFormat="1" ht="13.9" customHeight="1">
      <c r="Z2131" s="439"/>
      <c r="AH2131" s="367"/>
      <c r="AJ2131" s="367"/>
      <c r="AK2131" s="367"/>
    </row>
    <row r="2132" spans="26:37" s="368" customFormat="1" ht="13.9" customHeight="1">
      <c r="Z2132" s="439"/>
      <c r="AH2132" s="367"/>
      <c r="AJ2132" s="367"/>
      <c r="AK2132" s="367"/>
    </row>
    <row r="2133" spans="26:37" s="368" customFormat="1" ht="13.9" customHeight="1">
      <c r="Z2133" s="439"/>
      <c r="AH2133" s="367"/>
      <c r="AJ2133" s="367"/>
      <c r="AK2133" s="367"/>
    </row>
    <row r="2134" spans="26:37" s="368" customFormat="1" ht="13.9" customHeight="1">
      <c r="Z2134" s="439"/>
      <c r="AH2134" s="367"/>
      <c r="AJ2134" s="367"/>
      <c r="AK2134" s="367"/>
    </row>
    <row r="2135" spans="26:37" s="368" customFormat="1" ht="13.9" customHeight="1">
      <c r="Z2135" s="439"/>
      <c r="AH2135" s="367"/>
      <c r="AJ2135" s="367"/>
      <c r="AK2135" s="367"/>
    </row>
    <row r="2136" spans="26:37" s="368" customFormat="1" ht="13.9" customHeight="1">
      <c r="Z2136" s="439"/>
      <c r="AH2136" s="367"/>
      <c r="AJ2136" s="367"/>
      <c r="AK2136" s="367"/>
    </row>
    <row r="2137" spans="26:37" s="368" customFormat="1" ht="13.9" customHeight="1">
      <c r="Z2137" s="439"/>
      <c r="AH2137" s="367"/>
      <c r="AJ2137" s="367"/>
      <c r="AK2137" s="367"/>
    </row>
    <row r="2138" spans="26:37" s="368" customFormat="1" ht="13.9" customHeight="1">
      <c r="Z2138" s="439"/>
      <c r="AH2138" s="367"/>
      <c r="AJ2138" s="367"/>
      <c r="AK2138" s="367"/>
    </row>
    <row r="2139" spans="26:37" s="368" customFormat="1" ht="13.9" customHeight="1">
      <c r="Z2139" s="439"/>
      <c r="AH2139" s="367"/>
      <c r="AJ2139" s="367"/>
      <c r="AK2139" s="367"/>
    </row>
    <row r="2140" spans="26:37" s="368" customFormat="1" ht="13.9" customHeight="1">
      <c r="Z2140" s="439"/>
      <c r="AH2140" s="367"/>
      <c r="AJ2140" s="367"/>
      <c r="AK2140" s="367"/>
    </row>
    <row r="2141" spans="26:37" s="368" customFormat="1" ht="13.9" customHeight="1">
      <c r="Z2141" s="439"/>
      <c r="AH2141" s="367"/>
      <c r="AJ2141" s="367"/>
      <c r="AK2141" s="367"/>
    </row>
    <row r="2142" spans="26:37" s="368" customFormat="1" ht="13.9" customHeight="1">
      <c r="Z2142" s="439"/>
      <c r="AH2142" s="367"/>
      <c r="AJ2142" s="367"/>
      <c r="AK2142" s="367"/>
    </row>
    <row r="2143" spans="26:37" s="368" customFormat="1" ht="13.9" customHeight="1">
      <c r="Z2143" s="439"/>
      <c r="AH2143" s="367"/>
      <c r="AJ2143" s="367"/>
      <c r="AK2143" s="367"/>
    </row>
    <row r="2144" spans="26:37" s="368" customFormat="1" ht="13.9" customHeight="1">
      <c r="Z2144" s="439"/>
      <c r="AH2144" s="367"/>
      <c r="AJ2144" s="367"/>
      <c r="AK2144" s="367"/>
    </row>
    <row r="2145" spans="26:37" s="368" customFormat="1" ht="13.9" customHeight="1">
      <c r="Z2145" s="439"/>
      <c r="AH2145" s="367"/>
      <c r="AJ2145" s="367"/>
      <c r="AK2145" s="367"/>
    </row>
    <row r="2146" spans="26:37" s="368" customFormat="1" ht="13.9" customHeight="1">
      <c r="Z2146" s="439"/>
      <c r="AH2146" s="367"/>
      <c r="AJ2146" s="367"/>
      <c r="AK2146" s="367"/>
    </row>
    <row r="2147" spans="26:37" s="368" customFormat="1" ht="13.9" customHeight="1">
      <c r="Z2147" s="439"/>
      <c r="AH2147" s="367"/>
      <c r="AJ2147" s="367"/>
      <c r="AK2147" s="367"/>
    </row>
    <row r="2148" spans="26:37" s="368" customFormat="1" ht="13.9" customHeight="1">
      <c r="Z2148" s="439"/>
      <c r="AH2148" s="367"/>
      <c r="AJ2148" s="367"/>
      <c r="AK2148" s="367"/>
    </row>
    <row r="2149" spans="26:37" s="368" customFormat="1" ht="13.9" customHeight="1">
      <c r="Z2149" s="439"/>
      <c r="AH2149" s="367"/>
      <c r="AJ2149" s="367"/>
      <c r="AK2149" s="367"/>
    </row>
    <row r="2150" spans="26:37" s="368" customFormat="1" ht="13.9" customHeight="1">
      <c r="Z2150" s="439"/>
      <c r="AH2150" s="367"/>
      <c r="AJ2150" s="367"/>
      <c r="AK2150" s="367"/>
    </row>
    <row r="2151" spans="26:37" s="368" customFormat="1" ht="13.9" customHeight="1">
      <c r="Z2151" s="439"/>
      <c r="AH2151" s="367"/>
      <c r="AJ2151" s="367"/>
      <c r="AK2151" s="367"/>
    </row>
    <row r="2152" spans="26:37" s="368" customFormat="1" ht="13.9" customHeight="1">
      <c r="Z2152" s="439"/>
      <c r="AH2152" s="367"/>
      <c r="AJ2152" s="367"/>
      <c r="AK2152" s="367"/>
    </row>
    <row r="2153" spans="26:37" s="368" customFormat="1" ht="13.9" customHeight="1">
      <c r="Z2153" s="439"/>
      <c r="AH2153" s="367"/>
      <c r="AJ2153" s="367"/>
      <c r="AK2153" s="367"/>
    </row>
    <row r="2154" spans="26:37" s="368" customFormat="1" ht="13.9" customHeight="1">
      <c r="Z2154" s="439"/>
      <c r="AH2154" s="367"/>
      <c r="AJ2154" s="367"/>
      <c r="AK2154" s="367"/>
    </row>
    <row r="2155" spans="26:37" s="368" customFormat="1" ht="13.9" customHeight="1">
      <c r="Z2155" s="439"/>
      <c r="AH2155" s="367"/>
      <c r="AJ2155" s="367"/>
      <c r="AK2155" s="367"/>
    </row>
    <row r="2156" spans="26:37" s="368" customFormat="1" ht="13.9" customHeight="1">
      <c r="Z2156" s="439"/>
      <c r="AH2156" s="367"/>
      <c r="AJ2156" s="367"/>
      <c r="AK2156" s="367"/>
    </row>
    <row r="2157" spans="26:37" s="368" customFormat="1" ht="13.9" customHeight="1">
      <c r="Z2157" s="439"/>
      <c r="AH2157" s="367"/>
      <c r="AJ2157" s="367"/>
      <c r="AK2157" s="367"/>
    </row>
    <row r="2158" spans="26:37" s="368" customFormat="1" ht="13.9" customHeight="1">
      <c r="Z2158" s="439"/>
      <c r="AH2158" s="367"/>
      <c r="AJ2158" s="367"/>
      <c r="AK2158" s="367"/>
    </row>
    <row r="2159" spans="26:37" s="368" customFormat="1" ht="13.9" customHeight="1">
      <c r="Z2159" s="439"/>
      <c r="AH2159" s="367"/>
      <c r="AJ2159" s="367"/>
      <c r="AK2159" s="367"/>
    </row>
    <row r="2160" spans="26:37" s="368" customFormat="1" ht="13.9" customHeight="1">
      <c r="Z2160" s="439"/>
      <c r="AH2160" s="367"/>
      <c r="AJ2160" s="367"/>
      <c r="AK2160" s="367"/>
    </row>
    <row r="2161" spans="26:37" s="368" customFormat="1" ht="13.9" customHeight="1">
      <c r="Z2161" s="439"/>
      <c r="AH2161" s="367"/>
      <c r="AJ2161" s="367"/>
      <c r="AK2161" s="367"/>
    </row>
    <row r="2162" spans="26:37" s="368" customFormat="1" ht="13.9" customHeight="1">
      <c r="Z2162" s="439"/>
      <c r="AH2162" s="367"/>
      <c r="AJ2162" s="367"/>
      <c r="AK2162" s="367"/>
    </row>
    <row r="2163" spans="26:37" s="368" customFormat="1" ht="13.9" customHeight="1">
      <c r="Z2163" s="439"/>
      <c r="AH2163" s="367"/>
      <c r="AJ2163" s="367"/>
      <c r="AK2163" s="367"/>
    </row>
    <row r="2164" spans="26:37" s="368" customFormat="1" ht="13.9" customHeight="1">
      <c r="Z2164" s="439"/>
      <c r="AH2164" s="367"/>
      <c r="AJ2164" s="367"/>
      <c r="AK2164" s="367"/>
    </row>
    <row r="2165" spans="26:37" s="368" customFormat="1" ht="13.9" customHeight="1">
      <c r="Z2165" s="439"/>
      <c r="AH2165" s="367"/>
      <c r="AJ2165" s="367"/>
      <c r="AK2165" s="367"/>
    </row>
    <row r="2166" spans="26:37" s="368" customFormat="1" ht="13.9" customHeight="1">
      <c r="Z2166" s="439"/>
      <c r="AH2166" s="367"/>
      <c r="AJ2166" s="367"/>
      <c r="AK2166" s="367"/>
    </row>
    <row r="2167" spans="26:37" s="368" customFormat="1" ht="13.9" customHeight="1">
      <c r="Z2167" s="439"/>
      <c r="AH2167" s="367"/>
      <c r="AJ2167" s="367"/>
      <c r="AK2167" s="367"/>
    </row>
    <row r="2168" spans="26:37" s="368" customFormat="1" ht="13.9" customHeight="1">
      <c r="Z2168" s="439"/>
      <c r="AH2168" s="367"/>
      <c r="AJ2168" s="367"/>
      <c r="AK2168" s="367"/>
    </row>
    <row r="2169" spans="26:37" s="368" customFormat="1" ht="13.9" customHeight="1">
      <c r="Z2169" s="439"/>
      <c r="AH2169" s="367"/>
      <c r="AJ2169" s="367"/>
      <c r="AK2169" s="367"/>
    </row>
    <row r="2170" spans="26:37" s="368" customFormat="1" ht="13.9" customHeight="1">
      <c r="Z2170" s="439"/>
      <c r="AH2170" s="367"/>
      <c r="AJ2170" s="367"/>
      <c r="AK2170" s="367"/>
    </row>
    <row r="2171" spans="26:37" s="368" customFormat="1" ht="13.9" customHeight="1">
      <c r="Z2171" s="439"/>
      <c r="AH2171" s="367"/>
      <c r="AJ2171" s="367"/>
      <c r="AK2171" s="367"/>
    </row>
    <row r="2172" spans="26:37" s="368" customFormat="1" ht="13.9" customHeight="1">
      <c r="Z2172" s="439"/>
      <c r="AH2172" s="367"/>
      <c r="AJ2172" s="367"/>
      <c r="AK2172" s="367"/>
    </row>
    <row r="2173" spans="26:37" s="368" customFormat="1" ht="13.9" customHeight="1">
      <c r="Z2173" s="439"/>
      <c r="AH2173" s="367"/>
      <c r="AJ2173" s="367"/>
      <c r="AK2173" s="367"/>
    </row>
    <row r="2174" spans="26:37" s="368" customFormat="1" ht="13.9" customHeight="1">
      <c r="Z2174" s="439"/>
      <c r="AH2174" s="367"/>
      <c r="AJ2174" s="367"/>
      <c r="AK2174" s="367"/>
    </row>
    <row r="2175" spans="26:37" s="368" customFormat="1" ht="13.9" customHeight="1">
      <c r="Z2175" s="439"/>
      <c r="AH2175" s="367"/>
      <c r="AJ2175" s="367"/>
      <c r="AK2175" s="367"/>
    </row>
    <row r="2176" spans="26:37" s="368" customFormat="1" ht="13.9" customHeight="1">
      <c r="Z2176" s="439"/>
      <c r="AH2176" s="367"/>
      <c r="AJ2176" s="367"/>
      <c r="AK2176" s="367"/>
    </row>
    <row r="2177" spans="26:37" s="368" customFormat="1" ht="13.9" customHeight="1">
      <c r="Z2177" s="439"/>
      <c r="AH2177" s="367"/>
      <c r="AJ2177" s="367"/>
      <c r="AK2177" s="367"/>
    </row>
    <row r="2178" spans="26:37" s="368" customFormat="1" ht="13.9" customHeight="1">
      <c r="Z2178" s="439"/>
      <c r="AH2178" s="367"/>
      <c r="AJ2178" s="367"/>
      <c r="AK2178" s="367"/>
    </row>
    <row r="2179" spans="26:37" s="368" customFormat="1" ht="13.9" customHeight="1">
      <c r="Z2179" s="439"/>
      <c r="AH2179" s="367"/>
      <c r="AJ2179" s="367"/>
      <c r="AK2179" s="367"/>
    </row>
    <row r="2180" spans="26:37" s="368" customFormat="1" ht="13.9" customHeight="1">
      <c r="Z2180" s="439"/>
      <c r="AH2180" s="367"/>
      <c r="AJ2180" s="367"/>
      <c r="AK2180" s="367"/>
    </row>
    <row r="2181" spans="26:37" s="368" customFormat="1" ht="13.9" customHeight="1">
      <c r="Z2181" s="439"/>
      <c r="AH2181" s="367"/>
      <c r="AJ2181" s="367"/>
      <c r="AK2181" s="367"/>
    </row>
    <row r="2182" spans="26:37" s="368" customFormat="1" ht="13.9" customHeight="1">
      <c r="Z2182" s="439"/>
      <c r="AH2182" s="367"/>
      <c r="AJ2182" s="367"/>
      <c r="AK2182" s="367"/>
    </row>
    <row r="2183" spans="26:37" s="368" customFormat="1" ht="13.9" customHeight="1">
      <c r="Z2183" s="439"/>
      <c r="AH2183" s="367"/>
      <c r="AJ2183" s="367"/>
      <c r="AK2183" s="367"/>
    </row>
    <row r="2184" spans="26:37" s="368" customFormat="1" ht="13.9" customHeight="1">
      <c r="Z2184" s="439"/>
      <c r="AH2184" s="367"/>
      <c r="AJ2184" s="367"/>
      <c r="AK2184" s="367"/>
    </row>
    <row r="2185" spans="26:37" s="368" customFormat="1" ht="13.9" customHeight="1">
      <c r="Z2185" s="439"/>
      <c r="AH2185" s="367"/>
      <c r="AJ2185" s="367"/>
      <c r="AK2185" s="367"/>
    </row>
    <row r="2186" spans="26:37" s="368" customFormat="1" ht="13.9" customHeight="1">
      <c r="Z2186" s="439"/>
      <c r="AH2186" s="367"/>
      <c r="AJ2186" s="367"/>
      <c r="AK2186" s="367"/>
    </row>
    <row r="2187" spans="26:37" s="368" customFormat="1" ht="13.9" customHeight="1">
      <c r="Z2187" s="439"/>
      <c r="AH2187" s="367"/>
      <c r="AJ2187" s="367"/>
      <c r="AK2187" s="367"/>
    </row>
    <row r="2188" spans="26:37" s="368" customFormat="1" ht="13.9" customHeight="1">
      <c r="Z2188" s="439"/>
      <c r="AH2188" s="367"/>
      <c r="AJ2188" s="367"/>
      <c r="AK2188" s="367"/>
    </row>
    <row r="2189" spans="26:37" s="368" customFormat="1" ht="13.9" customHeight="1">
      <c r="Z2189" s="439"/>
      <c r="AH2189" s="367"/>
      <c r="AJ2189" s="367"/>
      <c r="AK2189" s="367"/>
    </row>
    <row r="2190" spans="26:37" s="368" customFormat="1" ht="13.9" customHeight="1">
      <c r="Z2190" s="439"/>
      <c r="AH2190" s="367"/>
      <c r="AJ2190" s="367"/>
      <c r="AK2190" s="367"/>
    </row>
    <row r="2191" spans="26:37" s="368" customFormat="1" ht="13.9" customHeight="1">
      <c r="Z2191" s="439"/>
      <c r="AH2191" s="367"/>
      <c r="AJ2191" s="367"/>
      <c r="AK2191" s="367"/>
    </row>
    <row r="2192" spans="26:37" s="368" customFormat="1" ht="13.9" customHeight="1">
      <c r="Z2192" s="439"/>
      <c r="AH2192" s="367"/>
      <c r="AJ2192" s="367"/>
      <c r="AK2192" s="367"/>
    </row>
    <row r="2193" spans="26:37" s="368" customFormat="1" ht="13.9" customHeight="1">
      <c r="Z2193" s="439"/>
      <c r="AH2193" s="367"/>
      <c r="AJ2193" s="367"/>
      <c r="AK2193" s="367"/>
    </row>
    <row r="2194" spans="26:37" s="368" customFormat="1" ht="13.9" customHeight="1">
      <c r="Z2194" s="439"/>
      <c r="AH2194" s="367"/>
      <c r="AJ2194" s="367"/>
      <c r="AK2194" s="367"/>
    </row>
    <row r="2195" spans="26:37" s="368" customFormat="1" ht="13.9" customHeight="1">
      <c r="Z2195" s="439"/>
      <c r="AH2195" s="367"/>
      <c r="AJ2195" s="367"/>
      <c r="AK2195" s="367"/>
    </row>
    <row r="2196" spans="26:37" s="368" customFormat="1" ht="13.9" customHeight="1">
      <c r="Z2196" s="439"/>
      <c r="AH2196" s="367"/>
      <c r="AJ2196" s="367"/>
      <c r="AK2196" s="367"/>
    </row>
    <row r="2197" spans="26:37" s="368" customFormat="1" ht="13.9" customHeight="1">
      <c r="Z2197" s="439"/>
      <c r="AH2197" s="367"/>
      <c r="AJ2197" s="367"/>
      <c r="AK2197" s="367"/>
    </row>
    <row r="2198" spans="26:37" s="368" customFormat="1" ht="13.9" customHeight="1">
      <c r="Z2198" s="439"/>
      <c r="AH2198" s="367"/>
      <c r="AJ2198" s="367"/>
      <c r="AK2198" s="367"/>
    </row>
    <row r="2199" spans="26:37" s="368" customFormat="1" ht="13.9" customHeight="1">
      <c r="Z2199" s="439"/>
      <c r="AH2199" s="367"/>
      <c r="AJ2199" s="367"/>
      <c r="AK2199" s="367"/>
    </row>
    <row r="2200" spans="26:37" s="368" customFormat="1" ht="13.9" customHeight="1">
      <c r="Z2200" s="439"/>
      <c r="AH2200" s="367"/>
      <c r="AJ2200" s="367"/>
      <c r="AK2200" s="367"/>
    </row>
    <row r="2201" spans="26:37" s="368" customFormat="1" ht="13.9" customHeight="1">
      <c r="Z2201" s="439"/>
      <c r="AH2201" s="367"/>
      <c r="AJ2201" s="367"/>
      <c r="AK2201" s="367"/>
    </row>
    <row r="2202" spans="26:37" s="368" customFormat="1" ht="13.9" customHeight="1">
      <c r="Z2202" s="439"/>
      <c r="AH2202" s="367"/>
      <c r="AJ2202" s="367"/>
      <c r="AK2202" s="367"/>
    </row>
    <row r="2203" spans="26:37" s="368" customFormat="1" ht="13.9" customHeight="1">
      <c r="Z2203" s="439"/>
      <c r="AH2203" s="367"/>
      <c r="AJ2203" s="367"/>
      <c r="AK2203" s="367"/>
    </row>
    <row r="2204" spans="26:37" s="368" customFormat="1" ht="13.9" customHeight="1">
      <c r="Z2204" s="439"/>
      <c r="AH2204" s="367"/>
      <c r="AJ2204" s="367"/>
      <c r="AK2204" s="367"/>
    </row>
    <row r="2205" spans="26:37" s="368" customFormat="1" ht="13.9" customHeight="1">
      <c r="Z2205" s="439"/>
      <c r="AH2205" s="367"/>
      <c r="AJ2205" s="367"/>
      <c r="AK2205" s="367"/>
    </row>
    <row r="2206" spans="26:37" s="368" customFormat="1" ht="13.9" customHeight="1">
      <c r="Z2206" s="439"/>
      <c r="AH2206" s="367"/>
      <c r="AJ2206" s="367"/>
      <c r="AK2206" s="367"/>
    </row>
    <row r="2207" spans="26:37" s="368" customFormat="1" ht="13.9" customHeight="1">
      <c r="Z2207" s="439"/>
      <c r="AH2207" s="367"/>
      <c r="AJ2207" s="367"/>
      <c r="AK2207" s="367"/>
    </row>
    <row r="2208" spans="26:37" s="368" customFormat="1" ht="13.9" customHeight="1">
      <c r="Z2208" s="439"/>
      <c r="AH2208" s="367"/>
      <c r="AJ2208" s="367"/>
      <c r="AK2208" s="367"/>
    </row>
    <row r="2209" spans="26:37" s="368" customFormat="1" ht="13.9" customHeight="1">
      <c r="Z2209" s="439"/>
      <c r="AH2209" s="367"/>
      <c r="AJ2209" s="367"/>
      <c r="AK2209" s="367"/>
    </row>
    <row r="2210" spans="26:37" s="368" customFormat="1" ht="13.9" customHeight="1">
      <c r="Z2210" s="439"/>
      <c r="AH2210" s="367"/>
      <c r="AJ2210" s="367"/>
      <c r="AK2210" s="367"/>
    </row>
    <row r="2211" spans="26:37" s="368" customFormat="1" ht="13.9" customHeight="1">
      <c r="Z2211" s="439"/>
      <c r="AH2211" s="367"/>
      <c r="AJ2211" s="367"/>
      <c r="AK2211" s="367"/>
    </row>
    <row r="2212" spans="26:37" s="368" customFormat="1" ht="13.9" customHeight="1">
      <c r="Z2212" s="439"/>
      <c r="AH2212" s="367"/>
      <c r="AJ2212" s="367"/>
      <c r="AK2212" s="367"/>
    </row>
    <row r="2213" spans="26:37" s="368" customFormat="1" ht="13.9" customHeight="1">
      <c r="Z2213" s="439"/>
      <c r="AH2213" s="367"/>
      <c r="AJ2213" s="367"/>
      <c r="AK2213" s="367"/>
    </row>
    <row r="2214" spans="26:37" s="368" customFormat="1" ht="13.9" customHeight="1">
      <c r="Z2214" s="439"/>
      <c r="AH2214" s="367"/>
      <c r="AJ2214" s="367"/>
      <c r="AK2214" s="367"/>
    </row>
    <row r="2215" spans="26:37" s="368" customFormat="1" ht="13.9" customHeight="1">
      <c r="Z2215" s="439"/>
      <c r="AH2215" s="367"/>
      <c r="AJ2215" s="367"/>
      <c r="AK2215" s="367"/>
    </row>
    <row r="2216" spans="26:37" s="368" customFormat="1" ht="13.9" customHeight="1">
      <c r="Z2216" s="439"/>
      <c r="AH2216" s="367"/>
      <c r="AJ2216" s="367"/>
      <c r="AK2216" s="367"/>
    </row>
    <row r="2217" spans="26:37" s="368" customFormat="1" ht="13.9" customHeight="1">
      <c r="Z2217" s="439"/>
      <c r="AH2217" s="367"/>
      <c r="AJ2217" s="367"/>
      <c r="AK2217" s="367"/>
    </row>
    <row r="2218" spans="26:37" s="368" customFormat="1" ht="13.9" customHeight="1">
      <c r="Z2218" s="439"/>
      <c r="AH2218" s="367"/>
      <c r="AJ2218" s="367"/>
      <c r="AK2218" s="367"/>
    </row>
    <row r="2219" spans="26:37" s="368" customFormat="1" ht="13.9" customHeight="1">
      <c r="Z2219" s="439"/>
      <c r="AH2219" s="367"/>
      <c r="AJ2219" s="367"/>
      <c r="AK2219" s="367"/>
    </row>
    <row r="2220" spans="26:37" s="368" customFormat="1" ht="13.9" customHeight="1">
      <c r="Z2220" s="439"/>
      <c r="AH2220" s="367"/>
      <c r="AJ2220" s="367"/>
      <c r="AK2220" s="367"/>
    </row>
    <row r="2221" spans="26:37" s="368" customFormat="1" ht="13.9" customHeight="1">
      <c r="Z2221" s="439"/>
      <c r="AH2221" s="367"/>
      <c r="AJ2221" s="367"/>
      <c r="AK2221" s="367"/>
    </row>
    <row r="2222" spans="26:37" s="368" customFormat="1" ht="13.9" customHeight="1">
      <c r="Z2222" s="439"/>
      <c r="AH2222" s="367"/>
      <c r="AJ2222" s="367"/>
      <c r="AK2222" s="367"/>
    </row>
    <row r="2223" spans="26:37" s="368" customFormat="1" ht="13.9" customHeight="1">
      <c r="Z2223" s="439"/>
      <c r="AH2223" s="367"/>
      <c r="AJ2223" s="367"/>
      <c r="AK2223" s="367"/>
    </row>
    <row r="2224" spans="26:37" s="368" customFormat="1" ht="13.9" customHeight="1">
      <c r="Z2224" s="439"/>
      <c r="AH2224" s="367"/>
      <c r="AJ2224" s="367"/>
      <c r="AK2224" s="367"/>
    </row>
    <row r="2225" spans="26:37" s="368" customFormat="1" ht="13.9" customHeight="1">
      <c r="Z2225" s="439"/>
      <c r="AH2225" s="367"/>
      <c r="AJ2225" s="367"/>
      <c r="AK2225" s="367"/>
    </row>
    <row r="2226" spans="26:37" s="368" customFormat="1" ht="13.9" customHeight="1">
      <c r="Z2226" s="439"/>
      <c r="AH2226" s="367"/>
      <c r="AJ2226" s="367"/>
      <c r="AK2226" s="367"/>
    </row>
    <row r="2227" spans="26:37" s="368" customFormat="1" ht="13.9" customHeight="1">
      <c r="Z2227" s="439"/>
      <c r="AH2227" s="367"/>
      <c r="AJ2227" s="367"/>
      <c r="AK2227" s="367"/>
    </row>
    <row r="2228" spans="26:37" s="368" customFormat="1" ht="13.9" customHeight="1">
      <c r="Z2228" s="439"/>
      <c r="AH2228" s="367"/>
      <c r="AJ2228" s="367"/>
      <c r="AK2228" s="367"/>
    </row>
    <row r="2229" spans="26:37" s="368" customFormat="1" ht="13.9" customHeight="1">
      <c r="Z2229" s="439"/>
      <c r="AH2229" s="367"/>
      <c r="AJ2229" s="367"/>
      <c r="AK2229" s="367"/>
    </row>
    <row r="2230" spans="26:37" s="368" customFormat="1" ht="13.9" customHeight="1">
      <c r="Z2230" s="439"/>
      <c r="AH2230" s="367"/>
      <c r="AJ2230" s="367"/>
      <c r="AK2230" s="367"/>
    </row>
    <row r="2231" spans="26:37" s="368" customFormat="1" ht="13.9" customHeight="1">
      <c r="Z2231" s="439"/>
      <c r="AH2231" s="367"/>
      <c r="AJ2231" s="367"/>
      <c r="AK2231" s="367"/>
    </row>
    <row r="2232" spans="26:37" s="368" customFormat="1" ht="13.9" customHeight="1">
      <c r="Z2232" s="439"/>
      <c r="AH2232" s="367"/>
      <c r="AJ2232" s="367"/>
      <c r="AK2232" s="367"/>
    </row>
    <row r="2233" spans="26:37" s="368" customFormat="1" ht="13.9" customHeight="1">
      <c r="Z2233" s="439"/>
      <c r="AH2233" s="367"/>
      <c r="AJ2233" s="367"/>
      <c r="AK2233" s="367"/>
    </row>
    <row r="2234" spans="26:37" s="368" customFormat="1" ht="13.9" customHeight="1">
      <c r="Z2234" s="439"/>
      <c r="AH2234" s="367"/>
      <c r="AJ2234" s="367"/>
      <c r="AK2234" s="367"/>
    </row>
    <row r="2235" spans="26:37" s="368" customFormat="1" ht="13.9" customHeight="1">
      <c r="Z2235" s="439"/>
      <c r="AH2235" s="367"/>
      <c r="AJ2235" s="367"/>
      <c r="AK2235" s="367"/>
    </row>
    <row r="2236" spans="26:37" s="368" customFormat="1" ht="13.9" customHeight="1">
      <c r="Z2236" s="439"/>
      <c r="AH2236" s="367"/>
      <c r="AJ2236" s="367"/>
      <c r="AK2236" s="367"/>
    </row>
    <row r="2237" spans="26:37" s="368" customFormat="1" ht="13.9" customHeight="1">
      <c r="Z2237" s="439"/>
      <c r="AH2237" s="367"/>
      <c r="AJ2237" s="367"/>
      <c r="AK2237" s="367"/>
    </row>
    <row r="2238" spans="26:37" s="368" customFormat="1" ht="13.9" customHeight="1">
      <c r="Z2238" s="439"/>
      <c r="AH2238" s="367"/>
      <c r="AJ2238" s="367"/>
      <c r="AK2238" s="367"/>
    </row>
    <row r="2239" spans="26:37" s="368" customFormat="1" ht="13.9" customHeight="1">
      <c r="Z2239" s="439"/>
      <c r="AH2239" s="367"/>
      <c r="AJ2239" s="367"/>
      <c r="AK2239" s="367"/>
    </row>
    <row r="2240" spans="26:37" s="368" customFormat="1" ht="13.9" customHeight="1">
      <c r="Z2240" s="439"/>
      <c r="AH2240" s="367"/>
      <c r="AJ2240" s="367"/>
      <c r="AK2240" s="367"/>
    </row>
    <row r="2241" spans="26:37" s="368" customFormat="1" ht="13.9" customHeight="1">
      <c r="Z2241" s="439"/>
      <c r="AH2241" s="367"/>
      <c r="AJ2241" s="367"/>
      <c r="AK2241" s="367"/>
    </row>
    <row r="2242" spans="26:37" s="368" customFormat="1" ht="13.9" customHeight="1">
      <c r="Z2242" s="439"/>
      <c r="AH2242" s="367"/>
      <c r="AJ2242" s="367"/>
      <c r="AK2242" s="367"/>
    </row>
    <row r="2243" spans="26:37" s="368" customFormat="1" ht="13.9" customHeight="1">
      <c r="Z2243" s="439"/>
      <c r="AH2243" s="367"/>
      <c r="AJ2243" s="367"/>
      <c r="AK2243" s="367"/>
    </row>
    <row r="2244" spans="26:37" s="368" customFormat="1" ht="13.9" customHeight="1">
      <c r="Z2244" s="439"/>
      <c r="AH2244" s="367"/>
      <c r="AJ2244" s="367"/>
      <c r="AK2244" s="367"/>
    </row>
    <row r="2245" spans="26:37" s="368" customFormat="1" ht="13.9" customHeight="1">
      <c r="Z2245" s="439"/>
      <c r="AH2245" s="367"/>
      <c r="AJ2245" s="367"/>
      <c r="AK2245" s="367"/>
    </row>
    <row r="2246" spans="26:37" s="368" customFormat="1" ht="13.9" customHeight="1">
      <c r="Z2246" s="439"/>
      <c r="AH2246" s="367"/>
      <c r="AJ2246" s="367"/>
      <c r="AK2246" s="367"/>
    </row>
    <row r="2247" spans="26:37" s="368" customFormat="1" ht="13.9" customHeight="1">
      <c r="Z2247" s="439"/>
      <c r="AH2247" s="367"/>
      <c r="AJ2247" s="367"/>
      <c r="AK2247" s="367"/>
    </row>
    <row r="2248" spans="26:37" s="368" customFormat="1" ht="13.9" customHeight="1">
      <c r="Z2248" s="439"/>
      <c r="AH2248" s="367"/>
      <c r="AJ2248" s="367"/>
      <c r="AK2248" s="367"/>
    </row>
    <row r="2249" spans="26:37" s="368" customFormat="1" ht="13.9" customHeight="1">
      <c r="Z2249" s="439"/>
      <c r="AH2249" s="367"/>
      <c r="AJ2249" s="367"/>
      <c r="AK2249" s="367"/>
    </row>
    <row r="2250" spans="26:37" s="368" customFormat="1" ht="13.9" customHeight="1">
      <c r="Z2250" s="439"/>
      <c r="AH2250" s="367"/>
      <c r="AJ2250" s="367"/>
      <c r="AK2250" s="367"/>
    </row>
    <row r="2251" spans="26:37" s="368" customFormat="1" ht="13.9" customHeight="1">
      <c r="Z2251" s="439"/>
      <c r="AH2251" s="367"/>
      <c r="AJ2251" s="367"/>
      <c r="AK2251" s="367"/>
    </row>
    <row r="2252" spans="26:37" s="368" customFormat="1" ht="13.9" customHeight="1">
      <c r="Z2252" s="439"/>
      <c r="AH2252" s="367"/>
      <c r="AJ2252" s="367"/>
      <c r="AK2252" s="367"/>
    </row>
    <row r="2253" spans="26:37" s="368" customFormat="1" ht="13.9" customHeight="1">
      <c r="Z2253" s="439"/>
      <c r="AH2253" s="367"/>
      <c r="AJ2253" s="367"/>
      <c r="AK2253" s="367"/>
    </row>
    <row r="2254" spans="26:37" s="368" customFormat="1" ht="13.9" customHeight="1">
      <c r="Z2254" s="439"/>
      <c r="AH2254" s="367"/>
      <c r="AJ2254" s="367"/>
      <c r="AK2254" s="367"/>
    </row>
    <row r="2255" spans="26:37" s="368" customFormat="1" ht="13.9" customHeight="1">
      <c r="Z2255" s="439"/>
      <c r="AH2255" s="367"/>
      <c r="AJ2255" s="367"/>
      <c r="AK2255" s="367"/>
    </row>
    <row r="2256" spans="26:37" s="368" customFormat="1" ht="13.9" customHeight="1">
      <c r="Z2256" s="439"/>
      <c r="AH2256" s="367"/>
      <c r="AJ2256" s="367"/>
      <c r="AK2256" s="367"/>
    </row>
    <row r="2257" spans="26:37" s="368" customFormat="1" ht="13.9" customHeight="1">
      <c r="Z2257" s="439"/>
      <c r="AH2257" s="367"/>
      <c r="AJ2257" s="367"/>
      <c r="AK2257" s="367"/>
    </row>
    <row r="2258" spans="26:37" s="368" customFormat="1" ht="13.9" customHeight="1">
      <c r="Z2258" s="439"/>
      <c r="AH2258" s="367"/>
      <c r="AJ2258" s="367"/>
      <c r="AK2258" s="367"/>
    </row>
    <row r="2259" spans="26:37" s="368" customFormat="1" ht="13.9" customHeight="1">
      <c r="Z2259" s="439"/>
      <c r="AH2259" s="367"/>
      <c r="AJ2259" s="367"/>
      <c r="AK2259" s="367"/>
    </row>
    <row r="2260" spans="26:37" s="368" customFormat="1" ht="13.9" customHeight="1">
      <c r="Z2260" s="439"/>
      <c r="AH2260" s="367"/>
      <c r="AJ2260" s="367"/>
      <c r="AK2260" s="367"/>
    </row>
    <row r="2261" spans="26:37" s="368" customFormat="1" ht="13.9" customHeight="1">
      <c r="Z2261" s="439"/>
      <c r="AH2261" s="367"/>
      <c r="AJ2261" s="367"/>
      <c r="AK2261" s="367"/>
    </row>
    <row r="2262" spans="26:37" s="368" customFormat="1" ht="13.9" customHeight="1">
      <c r="Z2262" s="439"/>
      <c r="AH2262" s="367"/>
      <c r="AJ2262" s="367"/>
      <c r="AK2262" s="367"/>
    </row>
    <row r="2263" spans="26:37" s="368" customFormat="1" ht="13.9" customHeight="1">
      <c r="Z2263" s="439"/>
      <c r="AH2263" s="367"/>
      <c r="AJ2263" s="367"/>
      <c r="AK2263" s="367"/>
    </row>
    <row r="2264" spans="26:37" s="368" customFormat="1" ht="13.9" customHeight="1">
      <c r="Z2264" s="439"/>
      <c r="AH2264" s="367"/>
      <c r="AJ2264" s="367"/>
      <c r="AK2264" s="367"/>
    </row>
    <row r="2265" spans="26:37" s="368" customFormat="1" ht="13.9" customHeight="1">
      <c r="Z2265" s="439"/>
      <c r="AH2265" s="367"/>
      <c r="AJ2265" s="367"/>
      <c r="AK2265" s="367"/>
    </row>
    <row r="2266" spans="26:37" s="368" customFormat="1" ht="13.9" customHeight="1">
      <c r="Z2266" s="439"/>
      <c r="AH2266" s="367"/>
      <c r="AJ2266" s="367"/>
      <c r="AK2266" s="367"/>
    </row>
    <row r="2267" spans="26:37" s="368" customFormat="1" ht="13.9" customHeight="1">
      <c r="Z2267" s="439"/>
      <c r="AH2267" s="367"/>
      <c r="AJ2267" s="367"/>
      <c r="AK2267" s="367"/>
    </row>
    <row r="2268" spans="26:37" s="368" customFormat="1" ht="13.9" customHeight="1">
      <c r="Z2268" s="439"/>
      <c r="AH2268" s="367"/>
      <c r="AJ2268" s="367"/>
      <c r="AK2268" s="367"/>
    </row>
    <row r="2269" spans="26:37" s="368" customFormat="1" ht="13.9" customHeight="1">
      <c r="Z2269" s="439"/>
      <c r="AH2269" s="367"/>
      <c r="AJ2269" s="367"/>
      <c r="AK2269" s="367"/>
    </row>
    <row r="2270" spans="26:37" s="368" customFormat="1" ht="13.9" customHeight="1">
      <c r="Z2270" s="439"/>
      <c r="AH2270" s="367"/>
      <c r="AJ2270" s="367"/>
      <c r="AK2270" s="367"/>
    </row>
    <row r="2271" spans="26:37" s="368" customFormat="1" ht="13.9" customHeight="1">
      <c r="Z2271" s="439"/>
      <c r="AH2271" s="367"/>
      <c r="AJ2271" s="367"/>
      <c r="AK2271" s="367"/>
    </row>
    <row r="2272" spans="26:37" s="368" customFormat="1" ht="13.9" customHeight="1">
      <c r="Z2272" s="439"/>
      <c r="AH2272" s="367"/>
      <c r="AJ2272" s="367"/>
      <c r="AK2272" s="367"/>
    </row>
    <row r="2273" spans="26:37" s="368" customFormat="1" ht="13.9" customHeight="1">
      <c r="Z2273" s="439"/>
      <c r="AH2273" s="367"/>
      <c r="AJ2273" s="367"/>
      <c r="AK2273" s="367"/>
    </row>
    <row r="2274" spans="26:37" s="368" customFormat="1" ht="13.9" customHeight="1">
      <c r="Z2274" s="439"/>
      <c r="AH2274" s="367"/>
      <c r="AJ2274" s="367"/>
      <c r="AK2274" s="367"/>
    </row>
    <row r="2275" spans="26:37" s="368" customFormat="1" ht="13.9" customHeight="1">
      <c r="Z2275" s="439"/>
      <c r="AH2275" s="367"/>
      <c r="AJ2275" s="367"/>
      <c r="AK2275" s="367"/>
    </row>
    <row r="2276" spans="26:37" s="368" customFormat="1" ht="13.9" customHeight="1">
      <c r="Z2276" s="439"/>
      <c r="AH2276" s="367"/>
      <c r="AJ2276" s="367"/>
      <c r="AK2276" s="367"/>
    </row>
    <row r="2277" spans="26:37" s="368" customFormat="1" ht="13.9" customHeight="1">
      <c r="Z2277" s="439"/>
      <c r="AH2277" s="367"/>
      <c r="AJ2277" s="367"/>
      <c r="AK2277" s="367"/>
    </row>
    <row r="2278" spans="26:37" s="368" customFormat="1" ht="13.9" customHeight="1">
      <c r="Z2278" s="439"/>
      <c r="AH2278" s="367"/>
      <c r="AJ2278" s="367"/>
      <c r="AK2278" s="367"/>
    </row>
    <row r="2279" spans="26:37" s="368" customFormat="1" ht="13.9" customHeight="1">
      <c r="Z2279" s="439"/>
      <c r="AH2279" s="367"/>
      <c r="AJ2279" s="367"/>
      <c r="AK2279" s="367"/>
    </row>
    <row r="2280" spans="26:37" s="368" customFormat="1" ht="13.9" customHeight="1">
      <c r="Z2280" s="439"/>
      <c r="AH2280" s="367"/>
      <c r="AJ2280" s="367"/>
      <c r="AK2280" s="367"/>
    </row>
    <row r="2281" spans="26:37" s="368" customFormat="1" ht="13.9" customHeight="1">
      <c r="Z2281" s="439"/>
      <c r="AH2281" s="367"/>
      <c r="AJ2281" s="367"/>
      <c r="AK2281" s="367"/>
    </row>
    <row r="2282" spans="26:37" s="368" customFormat="1" ht="13.9" customHeight="1">
      <c r="Z2282" s="439"/>
      <c r="AH2282" s="367"/>
      <c r="AJ2282" s="367"/>
      <c r="AK2282" s="367"/>
    </row>
    <row r="2283" spans="26:37" s="368" customFormat="1" ht="13.9" customHeight="1">
      <c r="Z2283" s="439"/>
      <c r="AH2283" s="367"/>
      <c r="AJ2283" s="367"/>
      <c r="AK2283" s="367"/>
    </row>
    <row r="2284" spans="26:37" s="368" customFormat="1" ht="13.9" customHeight="1">
      <c r="Z2284" s="439"/>
      <c r="AH2284" s="367"/>
      <c r="AJ2284" s="367"/>
      <c r="AK2284" s="367"/>
    </row>
    <row r="2285" spans="26:37" s="368" customFormat="1" ht="13.9" customHeight="1">
      <c r="Z2285" s="439"/>
      <c r="AH2285" s="367"/>
      <c r="AJ2285" s="367"/>
      <c r="AK2285" s="367"/>
    </row>
    <row r="2286" spans="26:37" s="368" customFormat="1" ht="13.9" customHeight="1">
      <c r="Z2286" s="439"/>
      <c r="AH2286" s="367"/>
      <c r="AJ2286" s="367"/>
      <c r="AK2286" s="367"/>
    </row>
    <row r="2287" spans="26:37" s="368" customFormat="1" ht="13.9" customHeight="1">
      <c r="Z2287" s="439"/>
      <c r="AH2287" s="367"/>
      <c r="AJ2287" s="367"/>
      <c r="AK2287" s="367"/>
    </row>
    <row r="2288" spans="26:37" s="368" customFormat="1" ht="13.9" customHeight="1">
      <c r="Z2288" s="439"/>
      <c r="AH2288" s="367"/>
      <c r="AJ2288" s="367"/>
      <c r="AK2288" s="367"/>
    </row>
    <row r="2289" spans="26:37" s="368" customFormat="1" ht="13.9" customHeight="1">
      <c r="Z2289" s="439"/>
      <c r="AH2289" s="367"/>
      <c r="AJ2289" s="367"/>
      <c r="AK2289" s="367"/>
    </row>
    <row r="2290" spans="26:37" s="368" customFormat="1" ht="13.9" customHeight="1">
      <c r="Z2290" s="439"/>
      <c r="AH2290" s="367"/>
      <c r="AJ2290" s="367"/>
      <c r="AK2290" s="367"/>
    </row>
    <row r="2291" spans="26:37" s="368" customFormat="1" ht="13.9" customHeight="1">
      <c r="Z2291" s="439"/>
      <c r="AH2291" s="367"/>
      <c r="AJ2291" s="367"/>
      <c r="AK2291" s="367"/>
    </row>
    <row r="2292" spans="26:37" s="368" customFormat="1" ht="13.9" customHeight="1">
      <c r="Z2292" s="439"/>
      <c r="AH2292" s="367"/>
      <c r="AJ2292" s="367"/>
      <c r="AK2292" s="367"/>
    </row>
    <row r="2293" spans="26:37" s="368" customFormat="1" ht="13.9" customHeight="1">
      <c r="Z2293" s="439"/>
      <c r="AH2293" s="367"/>
      <c r="AJ2293" s="367"/>
      <c r="AK2293" s="367"/>
    </row>
    <row r="2294" spans="26:37" s="368" customFormat="1" ht="13.9" customHeight="1">
      <c r="Z2294" s="439"/>
      <c r="AH2294" s="367"/>
      <c r="AJ2294" s="367"/>
      <c r="AK2294" s="367"/>
    </row>
    <row r="2295" spans="26:37" s="368" customFormat="1" ht="13.9" customHeight="1">
      <c r="Z2295" s="439"/>
      <c r="AH2295" s="367"/>
      <c r="AJ2295" s="367"/>
      <c r="AK2295" s="367"/>
    </row>
    <row r="2296" spans="26:37" s="368" customFormat="1" ht="13.9" customHeight="1">
      <c r="Z2296" s="439"/>
      <c r="AH2296" s="367"/>
      <c r="AJ2296" s="367"/>
      <c r="AK2296" s="367"/>
    </row>
    <row r="2297" spans="26:37" s="368" customFormat="1" ht="13.9" customHeight="1">
      <c r="Z2297" s="439"/>
      <c r="AH2297" s="367"/>
      <c r="AJ2297" s="367"/>
      <c r="AK2297" s="367"/>
    </row>
    <row r="2298" spans="26:37" s="368" customFormat="1" ht="13.9" customHeight="1">
      <c r="Z2298" s="439"/>
      <c r="AH2298" s="367"/>
      <c r="AJ2298" s="367"/>
      <c r="AK2298" s="367"/>
    </row>
    <row r="2299" spans="26:37" s="368" customFormat="1" ht="13.9" customHeight="1">
      <c r="Z2299" s="439"/>
      <c r="AH2299" s="367"/>
      <c r="AJ2299" s="367"/>
      <c r="AK2299" s="367"/>
    </row>
    <row r="2300" spans="26:37" s="368" customFormat="1" ht="13.9" customHeight="1">
      <c r="Z2300" s="439"/>
      <c r="AH2300" s="367"/>
      <c r="AJ2300" s="367"/>
      <c r="AK2300" s="367"/>
    </row>
    <row r="2301" spans="26:37" s="368" customFormat="1" ht="13.9" customHeight="1">
      <c r="Z2301" s="439"/>
      <c r="AH2301" s="367"/>
      <c r="AJ2301" s="367"/>
      <c r="AK2301" s="367"/>
    </row>
    <row r="2302" spans="26:37" s="368" customFormat="1" ht="13.9" customHeight="1">
      <c r="Z2302" s="439"/>
      <c r="AH2302" s="367"/>
      <c r="AJ2302" s="367"/>
      <c r="AK2302" s="367"/>
    </row>
    <row r="2303" spans="26:37" s="368" customFormat="1" ht="13.9" customHeight="1">
      <c r="Z2303" s="439"/>
      <c r="AH2303" s="367"/>
      <c r="AJ2303" s="367"/>
      <c r="AK2303" s="367"/>
    </row>
    <row r="2304" spans="26:37" s="368" customFormat="1" ht="13.9" customHeight="1">
      <c r="Z2304" s="439"/>
      <c r="AH2304" s="367"/>
      <c r="AJ2304" s="367"/>
      <c r="AK2304" s="367"/>
    </row>
    <row r="2305" spans="26:37" s="368" customFormat="1" ht="13.9" customHeight="1">
      <c r="Z2305" s="439"/>
      <c r="AH2305" s="367"/>
      <c r="AJ2305" s="367"/>
      <c r="AK2305" s="367"/>
    </row>
    <row r="2306" spans="26:37" s="368" customFormat="1" ht="13.9" customHeight="1">
      <c r="Z2306" s="439"/>
      <c r="AH2306" s="367"/>
      <c r="AJ2306" s="367"/>
      <c r="AK2306" s="367"/>
    </row>
    <row r="2307" spans="26:37" s="368" customFormat="1" ht="13.9" customHeight="1">
      <c r="Z2307" s="439"/>
      <c r="AH2307" s="367"/>
      <c r="AJ2307" s="367"/>
      <c r="AK2307" s="367"/>
    </row>
    <row r="2308" spans="26:37" s="368" customFormat="1" ht="13.9" customHeight="1">
      <c r="Z2308" s="439"/>
      <c r="AH2308" s="367"/>
      <c r="AJ2308" s="367"/>
      <c r="AK2308" s="367"/>
    </row>
    <row r="2309" spans="26:37" s="368" customFormat="1" ht="13.9" customHeight="1">
      <c r="Z2309" s="439"/>
      <c r="AH2309" s="367"/>
      <c r="AJ2309" s="367"/>
      <c r="AK2309" s="367"/>
    </row>
    <row r="2310" spans="26:37" s="368" customFormat="1" ht="13.9" customHeight="1">
      <c r="Z2310" s="439"/>
      <c r="AH2310" s="367"/>
      <c r="AJ2310" s="367"/>
      <c r="AK2310" s="367"/>
    </row>
    <row r="2311" spans="26:37" s="368" customFormat="1" ht="13.9" customHeight="1">
      <c r="Z2311" s="439"/>
      <c r="AH2311" s="367"/>
      <c r="AJ2311" s="367"/>
      <c r="AK2311" s="367"/>
    </row>
    <row r="2312" spans="26:37" s="368" customFormat="1" ht="13.9" customHeight="1">
      <c r="Z2312" s="439"/>
      <c r="AH2312" s="367"/>
      <c r="AJ2312" s="367"/>
      <c r="AK2312" s="367"/>
    </row>
    <row r="2313" spans="26:37" s="368" customFormat="1" ht="13.9" customHeight="1">
      <c r="Z2313" s="439"/>
      <c r="AH2313" s="367"/>
      <c r="AJ2313" s="367"/>
      <c r="AK2313" s="367"/>
    </row>
    <row r="2314" spans="26:37" s="368" customFormat="1" ht="13.9" customHeight="1">
      <c r="Z2314" s="439"/>
      <c r="AH2314" s="367"/>
      <c r="AJ2314" s="367"/>
      <c r="AK2314" s="367"/>
    </row>
    <row r="2315" spans="26:37" s="368" customFormat="1" ht="13.9" customHeight="1">
      <c r="Z2315" s="439"/>
      <c r="AH2315" s="367"/>
      <c r="AJ2315" s="367"/>
      <c r="AK2315" s="367"/>
    </row>
    <row r="2316" spans="26:37" s="368" customFormat="1" ht="13.9" customHeight="1">
      <c r="Z2316" s="439"/>
      <c r="AH2316" s="367"/>
      <c r="AJ2316" s="367"/>
      <c r="AK2316" s="367"/>
    </row>
    <row r="2317" spans="26:37" s="368" customFormat="1" ht="13.9" customHeight="1">
      <c r="Z2317" s="439"/>
      <c r="AH2317" s="367"/>
      <c r="AJ2317" s="367"/>
      <c r="AK2317" s="367"/>
    </row>
    <row r="2318" spans="26:37" s="368" customFormat="1" ht="13.9" customHeight="1">
      <c r="Z2318" s="439"/>
      <c r="AH2318" s="367"/>
      <c r="AJ2318" s="367"/>
      <c r="AK2318" s="367"/>
    </row>
    <row r="2319" spans="26:37" s="368" customFormat="1" ht="13.9" customHeight="1">
      <c r="Z2319" s="439"/>
      <c r="AH2319" s="367"/>
      <c r="AJ2319" s="367"/>
      <c r="AK2319" s="367"/>
    </row>
    <row r="2320" spans="26:37" s="368" customFormat="1" ht="13.9" customHeight="1">
      <c r="Z2320" s="439"/>
      <c r="AH2320" s="367"/>
      <c r="AJ2320" s="367"/>
      <c r="AK2320" s="367"/>
    </row>
    <row r="2321" spans="26:37" s="368" customFormat="1" ht="13.9" customHeight="1">
      <c r="Z2321" s="439"/>
      <c r="AH2321" s="367"/>
      <c r="AJ2321" s="367"/>
      <c r="AK2321" s="367"/>
    </row>
    <row r="2322" spans="26:37" s="368" customFormat="1" ht="13.9" customHeight="1">
      <c r="Z2322" s="439"/>
      <c r="AH2322" s="367"/>
      <c r="AJ2322" s="367"/>
      <c r="AK2322" s="367"/>
    </row>
    <row r="2323" spans="26:37" s="368" customFormat="1" ht="13.9" customHeight="1">
      <c r="Z2323" s="439"/>
      <c r="AH2323" s="367"/>
      <c r="AJ2323" s="367"/>
      <c r="AK2323" s="367"/>
    </row>
    <row r="2324" spans="26:37" s="368" customFormat="1" ht="13.9" customHeight="1">
      <c r="Z2324" s="439"/>
      <c r="AH2324" s="367"/>
      <c r="AJ2324" s="367"/>
      <c r="AK2324" s="367"/>
    </row>
    <row r="2325" spans="26:37" s="368" customFormat="1" ht="13.9" customHeight="1">
      <c r="Z2325" s="439"/>
      <c r="AH2325" s="367"/>
      <c r="AJ2325" s="367"/>
      <c r="AK2325" s="367"/>
    </row>
    <row r="2326" spans="26:37" s="368" customFormat="1" ht="13.9" customHeight="1">
      <c r="Z2326" s="439"/>
      <c r="AH2326" s="367"/>
      <c r="AJ2326" s="367"/>
      <c r="AK2326" s="367"/>
    </row>
    <row r="2327" spans="26:37" s="368" customFormat="1" ht="13.9" customHeight="1">
      <c r="Z2327" s="439"/>
      <c r="AH2327" s="367"/>
      <c r="AJ2327" s="367"/>
      <c r="AK2327" s="367"/>
    </row>
    <row r="2328" spans="26:37" s="368" customFormat="1" ht="13.9" customHeight="1">
      <c r="Z2328" s="439"/>
      <c r="AH2328" s="367"/>
      <c r="AJ2328" s="367"/>
      <c r="AK2328" s="367"/>
    </row>
    <row r="2329" spans="26:37" s="368" customFormat="1" ht="13.9" customHeight="1">
      <c r="Z2329" s="439"/>
      <c r="AH2329" s="367"/>
      <c r="AJ2329" s="367"/>
      <c r="AK2329" s="367"/>
    </row>
    <row r="2330" spans="26:37" s="368" customFormat="1" ht="13.9" customHeight="1">
      <c r="Z2330" s="439"/>
      <c r="AH2330" s="367"/>
      <c r="AJ2330" s="367"/>
      <c r="AK2330" s="367"/>
    </row>
    <row r="2331" spans="26:37" s="368" customFormat="1" ht="13.9" customHeight="1">
      <c r="Z2331" s="439"/>
      <c r="AH2331" s="367"/>
      <c r="AJ2331" s="367"/>
      <c r="AK2331" s="367"/>
    </row>
    <row r="2332" spans="26:37" s="368" customFormat="1" ht="13.9" customHeight="1">
      <c r="Z2332" s="439"/>
      <c r="AH2332" s="367"/>
      <c r="AJ2332" s="367"/>
      <c r="AK2332" s="367"/>
    </row>
    <row r="2333" spans="26:37" s="368" customFormat="1" ht="13.9" customHeight="1">
      <c r="Z2333" s="439"/>
      <c r="AH2333" s="367"/>
      <c r="AJ2333" s="367"/>
      <c r="AK2333" s="367"/>
    </row>
    <row r="2334" spans="26:37" s="368" customFormat="1" ht="13.9" customHeight="1">
      <c r="Z2334" s="439"/>
      <c r="AH2334" s="367"/>
      <c r="AJ2334" s="367"/>
      <c r="AK2334" s="367"/>
    </row>
    <row r="2335" spans="26:37" s="368" customFormat="1" ht="13.9" customHeight="1">
      <c r="Z2335" s="439"/>
      <c r="AH2335" s="367"/>
      <c r="AJ2335" s="367"/>
      <c r="AK2335" s="367"/>
    </row>
    <row r="2336" spans="26:37" s="368" customFormat="1" ht="13.9" customHeight="1">
      <c r="Z2336" s="439"/>
      <c r="AH2336" s="367"/>
      <c r="AJ2336" s="367"/>
      <c r="AK2336" s="367"/>
    </row>
    <row r="2337" spans="26:37" s="368" customFormat="1" ht="13.9" customHeight="1">
      <c r="Z2337" s="439"/>
      <c r="AH2337" s="367"/>
      <c r="AJ2337" s="367"/>
      <c r="AK2337" s="367"/>
    </row>
    <row r="2338" spans="26:37" s="368" customFormat="1" ht="13.9" customHeight="1">
      <c r="Z2338" s="439"/>
      <c r="AH2338" s="367"/>
      <c r="AJ2338" s="367"/>
      <c r="AK2338" s="367"/>
    </row>
    <row r="2339" spans="26:37" s="368" customFormat="1" ht="13.9" customHeight="1">
      <c r="Z2339" s="439"/>
      <c r="AH2339" s="367"/>
      <c r="AJ2339" s="367"/>
      <c r="AK2339" s="367"/>
    </row>
    <row r="2340" spans="26:37" s="368" customFormat="1" ht="13.9" customHeight="1">
      <c r="Z2340" s="439"/>
      <c r="AH2340" s="367"/>
      <c r="AJ2340" s="367"/>
      <c r="AK2340" s="367"/>
    </row>
    <row r="2341" spans="26:37" s="368" customFormat="1" ht="13.9" customHeight="1">
      <c r="Z2341" s="439"/>
      <c r="AH2341" s="367"/>
      <c r="AJ2341" s="367"/>
      <c r="AK2341" s="367"/>
    </row>
    <row r="2342" spans="26:37" s="368" customFormat="1" ht="13.9" customHeight="1">
      <c r="Z2342" s="439"/>
      <c r="AH2342" s="367"/>
      <c r="AJ2342" s="367"/>
      <c r="AK2342" s="367"/>
    </row>
    <row r="2343" spans="26:37" s="368" customFormat="1" ht="13.9" customHeight="1">
      <c r="Z2343" s="439"/>
      <c r="AH2343" s="367"/>
      <c r="AJ2343" s="367"/>
      <c r="AK2343" s="367"/>
    </row>
    <row r="2344" spans="26:37" s="368" customFormat="1" ht="13.9" customHeight="1">
      <c r="Z2344" s="439"/>
      <c r="AH2344" s="367"/>
      <c r="AJ2344" s="367"/>
      <c r="AK2344" s="367"/>
    </row>
    <row r="2345" spans="26:37" s="368" customFormat="1" ht="13.9" customHeight="1">
      <c r="Z2345" s="439"/>
      <c r="AH2345" s="367"/>
      <c r="AJ2345" s="367"/>
      <c r="AK2345" s="367"/>
    </row>
    <row r="2346" spans="26:37" s="368" customFormat="1" ht="13.9" customHeight="1">
      <c r="Z2346" s="439"/>
      <c r="AH2346" s="367"/>
      <c r="AJ2346" s="367"/>
      <c r="AK2346" s="367"/>
    </row>
    <row r="2347" spans="26:37" s="368" customFormat="1" ht="13.9" customHeight="1">
      <c r="Z2347" s="439"/>
      <c r="AH2347" s="367"/>
      <c r="AJ2347" s="367"/>
      <c r="AK2347" s="367"/>
    </row>
    <row r="2348" spans="26:37" s="368" customFormat="1" ht="13.9" customHeight="1">
      <c r="Z2348" s="439"/>
      <c r="AH2348" s="367"/>
      <c r="AJ2348" s="367"/>
      <c r="AK2348" s="367"/>
    </row>
    <row r="2349" spans="26:37" s="368" customFormat="1" ht="13.9" customHeight="1">
      <c r="Z2349" s="439"/>
      <c r="AH2349" s="367"/>
      <c r="AJ2349" s="367"/>
      <c r="AK2349" s="367"/>
    </row>
    <row r="2350" spans="26:37" s="368" customFormat="1" ht="13.9" customHeight="1">
      <c r="Z2350" s="439"/>
      <c r="AH2350" s="367"/>
      <c r="AJ2350" s="367"/>
      <c r="AK2350" s="367"/>
    </row>
    <row r="2351" spans="26:37" s="368" customFormat="1" ht="13.9" customHeight="1">
      <c r="Z2351" s="439"/>
      <c r="AH2351" s="367"/>
      <c r="AJ2351" s="367"/>
      <c r="AK2351" s="367"/>
    </row>
    <row r="2352" spans="26:37" s="368" customFormat="1" ht="13.9" customHeight="1">
      <c r="Z2352" s="439"/>
      <c r="AH2352" s="367"/>
      <c r="AJ2352" s="367"/>
      <c r="AK2352" s="367"/>
    </row>
    <row r="2353" spans="26:37" s="368" customFormat="1" ht="13.9" customHeight="1">
      <c r="Z2353" s="439"/>
      <c r="AH2353" s="367"/>
      <c r="AJ2353" s="367"/>
      <c r="AK2353" s="367"/>
    </row>
    <row r="2354" spans="26:37" s="368" customFormat="1" ht="13.9" customHeight="1">
      <c r="Z2354" s="439"/>
      <c r="AH2354" s="367"/>
      <c r="AJ2354" s="367"/>
      <c r="AK2354" s="367"/>
    </row>
    <row r="2355" spans="26:37" s="368" customFormat="1" ht="13.9" customHeight="1">
      <c r="Z2355" s="439"/>
      <c r="AH2355" s="367"/>
      <c r="AJ2355" s="367"/>
      <c r="AK2355" s="367"/>
    </row>
    <row r="2356" spans="26:37" s="368" customFormat="1" ht="13.9" customHeight="1">
      <c r="Z2356" s="439"/>
      <c r="AH2356" s="367"/>
      <c r="AJ2356" s="367"/>
      <c r="AK2356" s="367"/>
    </row>
    <row r="2357" spans="26:37" s="368" customFormat="1" ht="13.9" customHeight="1">
      <c r="Z2357" s="439"/>
      <c r="AH2357" s="367"/>
      <c r="AJ2357" s="367"/>
      <c r="AK2357" s="367"/>
    </row>
    <row r="2358" spans="26:37" s="368" customFormat="1" ht="13.9" customHeight="1">
      <c r="Z2358" s="439"/>
      <c r="AH2358" s="367"/>
      <c r="AJ2358" s="367"/>
      <c r="AK2358" s="367"/>
    </row>
    <row r="2359" spans="26:37" s="368" customFormat="1" ht="13.9" customHeight="1">
      <c r="Z2359" s="439"/>
      <c r="AH2359" s="367"/>
      <c r="AJ2359" s="367"/>
      <c r="AK2359" s="367"/>
    </row>
    <row r="2360" spans="26:37" s="368" customFormat="1" ht="13.9" customHeight="1">
      <c r="Z2360" s="439"/>
      <c r="AH2360" s="367"/>
      <c r="AJ2360" s="367"/>
      <c r="AK2360" s="367"/>
    </row>
    <row r="2361" spans="26:37" s="368" customFormat="1" ht="13.9" customHeight="1">
      <c r="Z2361" s="439"/>
      <c r="AH2361" s="367"/>
      <c r="AJ2361" s="367"/>
      <c r="AK2361" s="367"/>
    </row>
    <row r="2362" spans="26:37" s="368" customFormat="1" ht="13.9" customHeight="1">
      <c r="Z2362" s="439"/>
      <c r="AH2362" s="367"/>
      <c r="AJ2362" s="367"/>
      <c r="AK2362" s="367"/>
    </row>
    <row r="2363" spans="26:37" s="368" customFormat="1" ht="13.9" customHeight="1">
      <c r="Z2363" s="439"/>
      <c r="AH2363" s="367"/>
      <c r="AJ2363" s="367"/>
      <c r="AK2363" s="367"/>
    </row>
    <row r="2364" spans="26:37" s="368" customFormat="1" ht="13.9" customHeight="1">
      <c r="Z2364" s="439"/>
      <c r="AH2364" s="367"/>
      <c r="AJ2364" s="367"/>
      <c r="AK2364" s="367"/>
    </row>
    <row r="2365" spans="26:37" s="368" customFormat="1" ht="13.9" customHeight="1">
      <c r="Z2365" s="439"/>
      <c r="AH2365" s="367"/>
      <c r="AJ2365" s="367"/>
      <c r="AK2365" s="367"/>
    </row>
    <row r="2366" spans="26:37" s="368" customFormat="1" ht="13.9" customHeight="1">
      <c r="Z2366" s="439"/>
      <c r="AH2366" s="367"/>
      <c r="AJ2366" s="367"/>
      <c r="AK2366" s="367"/>
    </row>
    <row r="2367" spans="26:37" s="368" customFormat="1" ht="13.9" customHeight="1">
      <c r="Z2367" s="439"/>
      <c r="AH2367" s="367"/>
      <c r="AJ2367" s="367"/>
      <c r="AK2367" s="367"/>
    </row>
    <row r="2368" spans="26:37" s="368" customFormat="1" ht="13.9" customHeight="1">
      <c r="Z2368" s="439"/>
      <c r="AH2368" s="367"/>
      <c r="AJ2368" s="367"/>
      <c r="AK2368" s="367"/>
    </row>
    <row r="2369" spans="26:37" s="368" customFormat="1" ht="13.9" customHeight="1">
      <c r="Z2369" s="439"/>
      <c r="AH2369" s="367"/>
      <c r="AJ2369" s="367"/>
      <c r="AK2369" s="367"/>
    </row>
    <row r="2370" spans="26:37" s="368" customFormat="1" ht="13.9" customHeight="1">
      <c r="Z2370" s="439"/>
      <c r="AH2370" s="367"/>
      <c r="AJ2370" s="367"/>
      <c r="AK2370" s="367"/>
    </row>
    <row r="2371" spans="26:37" s="368" customFormat="1" ht="13.9" customHeight="1">
      <c r="Z2371" s="439"/>
      <c r="AH2371" s="367"/>
      <c r="AJ2371" s="367"/>
      <c r="AK2371" s="367"/>
    </row>
    <row r="2372" spans="26:37" s="368" customFormat="1" ht="13.9" customHeight="1">
      <c r="Z2372" s="439"/>
      <c r="AH2372" s="367"/>
      <c r="AJ2372" s="367"/>
      <c r="AK2372" s="367"/>
    </row>
    <row r="2373" spans="26:37" s="368" customFormat="1" ht="13.9" customHeight="1">
      <c r="Z2373" s="439"/>
      <c r="AH2373" s="367"/>
      <c r="AJ2373" s="367"/>
      <c r="AK2373" s="367"/>
    </row>
    <row r="2374" spans="26:37" s="368" customFormat="1" ht="13.9" customHeight="1">
      <c r="Z2374" s="439"/>
      <c r="AH2374" s="367"/>
      <c r="AJ2374" s="367"/>
      <c r="AK2374" s="367"/>
    </row>
    <row r="2375" spans="26:37" s="368" customFormat="1" ht="13.9" customHeight="1">
      <c r="Z2375" s="439"/>
      <c r="AH2375" s="367"/>
      <c r="AJ2375" s="367"/>
      <c r="AK2375" s="367"/>
    </row>
    <row r="2376" spans="26:37" s="368" customFormat="1" ht="13.9" customHeight="1">
      <c r="Z2376" s="439"/>
      <c r="AH2376" s="367"/>
      <c r="AJ2376" s="367"/>
      <c r="AK2376" s="367"/>
    </row>
    <row r="2377" spans="26:37" s="368" customFormat="1" ht="13.9" customHeight="1">
      <c r="Z2377" s="439"/>
      <c r="AH2377" s="367"/>
      <c r="AJ2377" s="367"/>
      <c r="AK2377" s="367"/>
    </row>
    <row r="2378" spans="26:37" s="368" customFormat="1" ht="13.9" customHeight="1">
      <c r="Z2378" s="439"/>
      <c r="AH2378" s="367"/>
      <c r="AJ2378" s="367"/>
      <c r="AK2378" s="367"/>
    </row>
    <row r="2379" spans="26:37" s="368" customFormat="1" ht="13.9" customHeight="1">
      <c r="Z2379" s="439"/>
      <c r="AH2379" s="367"/>
      <c r="AJ2379" s="367"/>
      <c r="AK2379" s="367"/>
    </row>
    <row r="2380" spans="26:37" s="368" customFormat="1" ht="13.9" customHeight="1">
      <c r="Z2380" s="439"/>
      <c r="AH2380" s="367"/>
      <c r="AJ2380" s="367"/>
      <c r="AK2380" s="367"/>
    </row>
    <row r="2381" spans="26:37" s="368" customFormat="1" ht="13.9" customHeight="1">
      <c r="Z2381" s="439"/>
      <c r="AH2381" s="367"/>
      <c r="AJ2381" s="367"/>
      <c r="AK2381" s="367"/>
    </row>
    <row r="2382" spans="26:37" s="368" customFormat="1" ht="13.9" customHeight="1">
      <c r="Z2382" s="439"/>
      <c r="AH2382" s="367"/>
      <c r="AJ2382" s="367"/>
      <c r="AK2382" s="367"/>
    </row>
    <row r="2383" spans="26:37" s="368" customFormat="1" ht="13.9" customHeight="1">
      <c r="Z2383" s="439"/>
      <c r="AH2383" s="367"/>
      <c r="AJ2383" s="367"/>
      <c r="AK2383" s="367"/>
    </row>
    <row r="2384" spans="26:37" s="368" customFormat="1" ht="13.9" customHeight="1">
      <c r="Z2384" s="439"/>
      <c r="AH2384" s="367"/>
      <c r="AJ2384" s="367"/>
      <c r="AK2384" s="367"/>
    </row>
    <row r="2385" spans="26:37" s="368" customFormat="1" ht="13.9" customHeight="1">
      <c r="Z2385" s="439"/>
      <c r="AH2385" s="367"/>
      <c r="AJ2385" s="367"/>
      <c r="AK2385" s="367"/>
    </row>
    <row r="2386" spans="26:37" s="368" customFormat="1" ht="13.9" customHeight="1">
      <c r="Z2386" s="439"/>
      <c r="AH2386" s="367"/>
      <c r="AJ2386" s="367"/>
      <c r="AK2386" s="367"/>
    </row>
    <row r="2387" spans="26:37" s="368" customFormat="1" ht="13.9" customHeight="1">
      <c r="Z2387" s="439"/>
      <c r="AH2387" s="367"/>
      <c r="AJ2387" s="367"/>
      <c r="AK2387" s="367"/>
    </row>
    <row r="2388" spans="26:37" s="368" customFormat="1" ht="13.9" customHeight="1">
      <c r="Z2388" s="439"/>
      <c r="AH2388" s="367"/>
      <c r="AJ2388" s="367"/>
      <c r="AK2388" s="367"/>
    </row>
    <row r="2389" spans="26:37" s="368" customFormat="1" ht="13.9" customHeight="1">
      <c r="Z2389" s="439"/>
      <c r="AH2389" s="367"/>
      <c r="AJ2389" s="367"/>
      <c r="AK2389" s="367"/>
    </row>
    <row r="2390" spans="26:37" s="368" customFormat="1" ht="13.9" customHeight="1">
      <c r="Z2390" s="439"/>
      <c r="AH2390" s="367"/>
      <c r="AJ2390" s="367"/>
      <c r="AK2390" s="367"/>
    </row>
    <row r="2391" spans="26:37" s="368" customFormat="1" ht="13.9" customHeight="1">
      <c r="Z2391" s="439"/>
      <c r="AH2391" s="367"/>
      <c r="AJ2391" s="367"/>
      <c r="AK2391" s="367"/>
    </row>
    <row r="2392" spans="26:37" s="368" customFormat="1" ht="13.9" customHeight="1">
      <c r="Z2392" s="439"/>
      <c r="AH2392" s="367"/>
      <c r="AJ2392" s="367"/>
      <c r="AK2392" s="367"/>
    </row>
    <row r="2393" spans="26:37" s="368" customFormat="1" ht="13.9" customHeight="1">
      <c r="Z2393" s="439"/>
      <c r="AH2393" s="367"/>
      <c r="AJ2393" s="367"/>
      <c r="AK2393" s="367"/>
    </row>
    <row r="2394" spans="26:37" s="368" customFormat="1" ht="13.9" customHeight="1">
      <c r="Z2394" s="439"/>
      <c r="AH2394" s="367"/>
      <c r="AJ2394" s="367"/>
      <c r="AK2394" s="367"/>
    </row>
    <row r="2395" spans="26:37" s="368" customFormat="1" ht="13.9" customHeight="1">
      <c r="Z2395" s="439"/>
      <c r="AH2395" s="367"/>
      <c r="AJ2395" s="367"/>
      <c r="AK2395" s="367"/>
    </row>
    <row r="2396" spans="26:37" s="368" customFormat="1" ht="13.9" customHeight="1">
      <c r="Z2396" s="439"/>
      <c r="AH2396" s="367"/>
      <c r="AJ2396" s="367"/>
      <c r="AK2396" s="367"/>
    </row>
    <row r="2397" spans="26:37" s="368" customFormat="1" ht="13.9" customHeight="1">
      <c r="Z2397" s="439"/>
      <c r="AH2397" s="367"/>
      <c r="AJ2397" s="367"/>
      <c r="AK2397" s="367"/>
    </row>
    <row r="2398" spans="26:37" s="368" customFormat="1" ht="13.9" customHeight="1">
      <c r="Z2398" s="439"/>
      <c r="AH2398" s="367"/>
      <c r="AJ2398" s="367"/>
      <c r="AK2398" s="367"/>
    </row>
    <row r="2399" spans="26:37" s="368" customFormat="1" ht="13.9" customHeight="1">
      <c r="Z2399" s="439"/>
      <c r="AH2399" s="367"/>
      <c r="AJ2399" s="367"/>
      <c r="AK2399" s="367"/>
    </row>
    <row r="2400" spans="26:37" s="368" customFormat="1" ht="13.9" customHeight="1">
      <c r="Z2400" s="439"/>
      <c r="AH2400" s="367"/>
      <c r="AJ2400" s="367"/>
      <c r="AK2400" s="367"/>
    </row>
    <row r="2401" spans="26:37" s="368" customFormat="1" ht="13.9" customHeight="1">
      <c r="Z2401" s="439"/>
      <c r="AH2401" s="367"/>
      <c r="AJ2401" s="367"/>
      <c r="AK2401" s="367"/>
    </row>
    <row r="2402" spans="26:37" s="368" customFormat="1" ht="13.9" customHeight="1">
      <c r="Z2402" s="439"/>
      <c r="AH2402" s="367"/>
      <c r="AJ2402" s="367"/>
      <c r="AK2402" s="367"/>
    </row>
    <row r="2403" spans="26:37" s="368" customFormat="1" ht="13.9" customHeight="1">
      <c r="Z2403" s="439"/>
      <c r="AH2403" s="367"/>
      <c r="AJ2403" s="367"/>
      <c r="AK2403" s="367"/>
    </row>
    <row r="2404" spans="26:37" s="368" customFormat="1" ht="13.9" customHeight="1">
      <c r="Z2404" s="439"/>
      <c r="AH2404" s="367"/>
      <c r="AJ2404" s="367"/>
      <c r="AK2404" s="367"/>
    </row>
    <row r="2405" spans="26:37" s="368" customFormat="1" ht="13.9" customHeight="1">
      <c r="Z2405" s="439"/>
      <c r="AH2405" s="367"/>
      <c r="AJ2405" s="367"/>
      <c r="AK2405" s="367"/>
    </row>
    <row r="2406" spans="26:37" s="368" customFormat="1" ht="13.9" customHeight="1">
      <c r="Z2406" s="439"/>
      <c r="AH2406" s="367"/>
      <c r="AJ2406" s="367"/>
      <c r="AK2406" s="367"/>
    </row>
    <row r="2407" spans="26:37" s="368" customFormat="1" ht="13.9" customHeight="1">
      <c r="Z2407" s="439"/>
      <c r="AH2407" s="367"/>
      <c r="AJ2407" s="367"/>
      <c r="AK2407" s="367"/>
    </row>
    <row r="2408" spans="26:37" s="368" customFormat="1" ht="13.9" customHeight="1">
      <c r="Z2408" s="439"/>
      <c r="AH2408" s="367"/>
      <c r="AJ2408" s="367"/>
      <c r="AK2408" s="367"/>
    </row>
    <row r="2409" spans="26:37" s="368" customFormat="1" ht="13.9" customHeight="1">
      <c r="Z2409" s="439"/>
      <c r="AH2409" s="367"/>
      <c r="AJ2409" s="367"/>
      <c r="AK2409" s="367"/>
    </row>
    <row r="2410" spans="26:37" s="368" customFormat="1" ht="13.9" customHeight="1">
      <c r="Z2410" s="439"/>
      <c r="AH2410" s="367"/>
      <c r="AJ2410" s="367"/>
      <c r="AK2410" s="367"/>
    </row>
    <row r="2411" spans="26:37" s="368" customFormat="1" ht="13.9" customHeight="1">
      <c r="Z2411" s="439"/>
      <c r="AH2411" s="367"/>
      <c r="AJ2411" s="367"/>
      <c r="AK2411" s="367"/>
    </row>
    <row r="2412" spans="26:37" s="368" customFormat="1" ht="13.9" customHeight="1">
      <c r="Z2412" s="439"/>
      <c r="AH2412" s="367"/>
      <c r="AJ2412" s="367"/>
      <c r="AK2412" s="367"/>
    </row>
    <row r="2413" spans="26:37" s="368" customFormat="1" ht="13.9" customHeight="1">
      <c r="Z2413" s="439"/>
      <c r="AH2413" s="367"/>
      <c r="AJ2413" s="367"/>
      <c r="AK2413" s="367"/>
    </row>
    <row r="2414" spans="26:37" s="368" customFormat="1" ht="13.9" customHeight="1">
      <c r="Z2414" s="439"/>
      <c r="AH2414" s="367"/>
      <c r="AJ2414" s="367"/>
      <c r="AK2414" s="367"/>
    </row>
    <row r="2415" spans="26:37" s="368" customFormat="1" ht="13.9" customHeight="1">
      <c r="Z2415" s="439"/>
      <c r="AH2415" s="367"/>
      <c r="AJ2415" s="367"/>
      <c r="AK2415" s="367"/>
    </row>
    <row r="2416" spans="26:37" s="368" customFormat="1" ht="13.9" customHeight="1">
      <c r="Z2416" s="439"/>
      <c r="AH2416" s="367"/>
      <c r="AJ2416" s="367"/>
      <c r="AK2416" s="367"/>
    </row>
    <row r="2417" spans="26:37" s="368" customFormat="1" ht="13.9" customHeight="1">
      <c r="Z2417" s="439"/>
      <c r="AH2417" s="367"/>
      <c r="AJ2417" s="367"/>
      <c r="AK2417" s="367"/>
    </row>
    <row r="2418" spans="26:37" s="368" customFormat="1" ht="13.9" customHeight="1">
      <c r="Z2418" s="439"/>
      <c r="AH2418" s="367"/>
      <c r="AJ2418" s="367"/>
      <c r="AK2418" s="367"/>
    </row>
    <row r="2419" spans="26:37" s="368" customFormat="1" ht="13.9" customHeight="1">
      <c r="Z2419" s="439"/>
      <c r="AH2419" s="367"/>
      <c r="AJ2419" s="367"/>
      <c r="AK2419" s="367"/>
    </row>
    <row r="2420" spans="26:37" s="368" customFormat="1" ht="13.9" customHeight="1">
      <c r="Z2420" s="439"/>
      <c r="AH2420" s="367"/>
      <c r="AJ2420" s="367"/>
      <c r="AK2420" s="367"/>
    </row>
    <row r="2421" spans="26:37" s="368" customFormat="1" ht="13.9" customHeight="1">
      <c r="Z2421" s="439"/>
      <c r="AH2421" s="367"/>
      <c r="AJ2421" s="367"/>
      <c r="AK2421" s="367"/>
    </row>
    <row r="2422" spans="26:37" s="368" customFormat="1" ht="13.9" customHeight="1">
      <c r="Z2422" s="439"/>
      <c r="AH2422" s="367"/>
      <c r="AJ2422" s="367"/>
      <c r="AK2422" s="367"/>
    </row>
    <row r="2423" spans="26:37" s="368" customFormat="1" ht="13.9" customHeight="1">
      <c r="Z2423" s="439"/>
      <c r="AH2423" s="367"/>
      <c r="AJ2423" s="367"/>
      <c r="AK2423" s="367"/>
    </row>
    <row r="2424" spans="26:37" s="368" customFormat="1" ht="13.9" customHeight="1">
      <c r="Z2424" s="439"/>
      <c r="AH2424" s="367"/>
      <c r="AJ2424" s="367"/>
      <c r="AK2424" s="367"/>
    </row>
    <row r="2425" spans="26:37" s="368" customFormat="1" ht="13.9" customHeight="1">
      <c r="Z2425" s="439"/>
      <c r="AH2425" s="367"/>
      <c r="AJ2425" s="367"/>
      <c r="AK2425" s="367"/>
    </row>
    <row r="2426" spans="26:37" s="368" customFormat="1" ht="13.9" customHeight="1">
      <c r="Z2426" s="439"/>
      <c r="AH2426" s="367"/>
      <c r="AJ2426" s="367"/>
      <c r="AK2426" s="367"/>
    </row>
    <row r="2427" spans="26:37" s="368" customFormat="1" ht="13.9" customHeight="1">
      <c r="Z2427" s="439"/>
      <c r="AH2427" s="367"/>
      <c r="AJ2427" s="367"/>
      <c r="AK2427" s="367"/>
    </row>
    <row r="2428" spans="26:37" s="368" customFormat="1" ht="13.9" customHeight="1">
      <c r="Z2428" s="439"/>
      <c r="AH2428" s="367"/>
      <c r="AJ2428" s="367"/>
      <c r="AK2428" s="367"/>
    </row>
    <row r="2429" spans="26:37" s="368" customFormat="1" ht="13.9" customHeight="1">
      <c r="Z2429" s="439"/>
      <c r="AH2429" s="367"/>
      <c r="AJ2429" s="367"/>
      <c r="AK2429" s="367"/>
    </row>
    <row r="2430" spans="26:37" s="368" customFormat="1" ht="13.9" customHeight="1">
      <c r="Z2430" s="439"/>
      <c r="AH2430" s="367"/>
      <c r="AJ2430" s="367"/>
      <c r="AK2430" s="367"/>
    </row>
    <row r="2431" spans="26:37" s="368" customFormat="1" ht="13.9" customHeight="1">
      <c r="Z2431" s="439"/>
      <c r="AH2431" s="367"/>
      <c r="AJ2431" s="367"/>
      <c r="AK2431" s="367"/>
    </row>
    <row r="2432" spans="26:37" s="368" customFormat="1" ht="13.9" customHeight="1">
      <c r="Z2432" s="439"/>
      <c r="AH2432" s="367"/>
      <c r="AJ2432" s="367"/>
      <c r="AK2432" s="367"/>
    </row>
    <row r="2433" spans="26:37" s="368" customFormat="1" ht="13.9" customHeight="1">
      <c r="Z2433" s="439"/>
      <c r="AH2433" s="367"/>
      <c r="AJ2433" s="367"/>
      <c r="AK2433" s="367"/>
    </row>
    <row r="2434" spans="26:37" s="368" customFormat="1" ht="13.9" customHeight="1">
      <c r="Z2434" s="439"/>
      <c r="AH2434" s="367"/>
      <c r="AJ2434" s="367"/>
      <c r="AK2434" s="367"/>
    </row>
    <row r="2435" spans="26:37" s="368" customFormat="1" ht="13.9" customHeight="1">
      <c r="Z2435" s="439"/>
      <c r="AH2435" s="367"/>
      <c r="AJ2435" s="367"/>
      <c r="AK2435" s="367"/>
    </row>
    <row r="2436" spans="26:37" s="368" customFormat="1" ht="13.9" customHeight="1">
      <c r="Z2436" s="439"/>
      <c r="AH2436" s="367"/>
      <c r="AJ2436" s="367"/>
      <c r="AK2436" s="367"/>
    </row>
    <row r="2437" spans="26:37" s="368" customFormat="1" ht="13.9" customHeight="1">
      <c r="Z2437" s="439"/>
      <c r="AH2437" s="367"/>
      <c r="AJ2437" s="367"/>
      <c r="AK2437" s="367"/>
    </row>
    <row r="2438" spans="26:37" s="368" customFormat="1" ht="13.9" customHeight="1">
      <c r="Z2438" s="439"/>
      <c r="AH2438" s="367"/>
      <c r="AJ2438" s="367"/>
      <c r="AK2438" s="367"/>
    </row>
    <row r="2439" spans="26:37" s="368" customFormat="1" ht="13.9" customHeight="1">
      <c r="Z2439" s="439"/>
      <c r="AH2439" s="367"/>
      <c r="AJ2439" s="367"/>
      <c r="AK2439" s="367"/>
    </row>
    <row r="2440" spans="26:37" s="368" customFormat="1" ht="13.9" customHeight="1">
      <c r="Z2440" s="439"/>
      <c r="AH2440" s="367"/>
      <c r="AJ2440" s="367"/>
      <c r="AK2440" s="367"/>
    </row>
    <row r="2441" spans="26:37" s="368" customFormat="1" ht="13.9" customHeight="1">
      <c r="Z2441" s="439"/>
      <c r="AH2441" s="367"/>
      <c r="AJ2441" s="367"/>
      <c r="AK2441" s="367"/>
    </row>
    <row r="2442" spans="26:37" s="368" customFormat="1" ht="13.9" customHeight="1">
      <c r="Z2442" s="439"/>
      <c r="AH2442" s="367"/>
      <c r="AJ2442" s="367"/>
      <c r="AK2442" s="367"/>
    </row>
    <row r="2443" spans="26:37" s="368" customFormat="1" ht="13.9" customHeight="1">
      <c r="Z2443" s="439"/>
      <c r="AH2443" s="367"/>
      <c r="AJ2443" s="367"/>
      <c r="AK2443" s="367"/>
    </row>
    <row r="2444" spans="26:37" s="368" customFormat="1" ht="13.9" customHeight="1">
      <c r="Z2444" s="439"/>
      <c r="AH2444" s="367"/>
      <c r="AJ2444" s="367"/>
      <c r="AK2444" s="367"/>
    </row>
    <row r="2445" spans="26:37" s="368" customFormat="1" ht="13.9" customHeight="1">
      <c r="Z2445" s="439"/>
      <c r="AH2445" s="367"/>
      <c r="AJ2445" s="367"/>
      <c r="AK2445" s="367"/>
    </row>
    <row r="2446" spans="26:37" s="368" customFormat="1" ht="13.9" customHeight="1">
      <c r="Z2446" s="439"/>
      <c r="AH2446" s="367"/>
      <c r="AJ2446" s="367"/>
      <c r="AK2446" s="367"/>
    </row>
    <row r="2447" spans="26:37" s="368" customFormat="1" ht="13.9" customHeight="1">
      <c r="Z2447" s="439"/>
      <c r="AH2447" s="367"/>
      <c r="AJ2447" s="367"/>
      <c r="AK2447" s="367"/>
    </row>
    <row r="2448" spans="26:37" s="368" customFormat="1" ht="13.9" customHeight="1">
      <c r="Z2448" s="439"/>
      <c r="AH2448" s="367"/>
      <c r="AJ2448" s="367"/>
      <c r="AK2448" s="367"/>
    </row>
    <row r="2449" spans="26:37" s="368" customFormat="1" ht="13.9" customHeight="1">
      <c r="Z2449" s="439"/>
      <c r="AH2449" s="367"/>
      <c r="AJ2449" s="367"/>
      <c r="AK2449" s="367"/>
    </row>
    <row r="2450" spans="26:37" s="368" customFormat="1" ht="13.9" customHeight="1">
      <c r="Z2450" s="439"/>
      <c r="AH2450" s="367"/>
      <c r="AJ2450" s="367"/>
      <c r="AK2450" s="367"/>
    </row>
    <row r="2451" spans="26:37" s="368" customFormat="1" ht="13.9" customHeight="1">
      <c r="Z2451" s="439"/>
      <c r="AH2451" s="367"/>
      <c r="AJ2451" s="367"/>
      <c r="AK2451" s="367"/>
    </row>
    <row r="2452" spans="26:37" s="368" customFormat="1" ht="13.9" customHeight="1">
      <c r="Z2452" s="439"/>
      <c r="AH2452" s="367"/>
      <c r="AJ2452" s="367"/>
      <c r="AK2452" s="367"/>
    </row>
    <row r="2453" spans="26:37" s="368" customFormat="1" ht="13.9" customHeight="1">
      <c r="Z2453" s="439"/>
      <c r="AH2453" s="367"/>
      <c r="AJ2453" s="367"/>
      <c r="AK2453" s="367"/>
    </row>
    <row r="2454" spans="26:37" s="368" customFormat="1" ht="13.9" customHeight="1">
      <c r="Z2454" s="439"/>
      <c r="AH2454" s="367"/>
      <c r="AJ2454" s="367"/>
      <c r="AK2454" s="367"/>
    </row>
    <row r="2455" spans="26:37" s="368" customFormat="1" ht="13.9" customHeight="1">
      <c r="Z2455" s="439"/>
      <c r="AH2455" s="367"/>
      <c r="AJ2455" s="367"/>
      <c r="AK2455" s="367"/>
    </row>
    <row r="2456" spans="26:37" s="368" customFormat="1" ht="13.9" customHeight="1">
      <c r="Z2456" s="439"/>
      <c r="AH2456" s="367"/>
      <c r="AJ2456" s="367"/>
      <c r="AK2456" s="367"/>
    </row>
    <row r="2457" spans="26:37" s="368" customFormat="1" ht="13.9" customHeight="1">
      <c r="Z2457" s="439"/>
      <c r="AH2457" s="367"/>
      <c r="AJ2457" s="367"/>
      <c r="AK2457" s="367"/>
    </row>
    <row r="2458" spans="26:37" s="368" customFormat="1" ht="13.9" customHeight="1">
      <c r="Z2458" s="439"/>
      <c r="AH2458" s="367"/>
      <c r="AJ2458" s="367"/>
      <c r="AK2458" s="367"/>
    </row>
    <row r="2459" spans="26:37" s="368" customFormat="1" ht="13.9" customHeight="1">
      <c r="Z2459" s="439"/>
      <c r="AH2459" s="367"/>
      <c r="AJ2459" s="367"/>
      <c r="AK2459" s="367"/>
    </row>
    <row r="2460" spans="26:37" s="368" customFormat="1" ht="13.9" customHeight="1">
      <c r="Z2460" s="439"/>
      <c r="AH2460" s="367"/>
      <c r="AJ2460" s="367"/>
      <c r="AK2460" s="367"/>
    </row>
    <row r="2461" spans="26:37" s="368" customFormat="1" ht="13.9" customHeight="1">
      <c r="Z2461" s="439"/>
      <c r="AH2461" s="367"/>
      <c r="AJ2461" s="367"/>
      <c r="AK2461" s="367"/>
    </row>
    <row r="2462" spans="26:37" s="368" customFormat="1" ht="13.9" customHeight="1">
      <c r="Z2462" s="439"/>
      <c r="AH2462" s="367"/>
      <c r="AJ2462" s="367"/>
      <c r="AK2462" s="367"/>
    </row>
    <row r="2463" spans="26:37" s="368" customFormat="1" ht="13.9" customHeight="1">
      <c r="Z2463" s="439"/>
      <c r="AH2463" s="367"/>
      <c r="AJ2463" s="367"/>
      <c r="AK2463" s="367"/>
    </row>
    <row r="2464" spans="26:37" s="368" customFormat="1" ht="13.9" customHeight="1">
      <c r="Z2464" s="439"/>
      <c r="AH2464" s="367"/>
      <c r="AJ2464" s="367"/>
      <c r="AK2464" s="367"/>
    </row>
    <row r="2465" spans="26:37" s="368" customFormat="1" ht="13.9" customHeight="1">
      <c r="Z2465" s="439"/>
      <c r="AH2465" s="367"/>
      <c r="AJ2465" s="367"/>
      <c r="AK2465" s="367"/>
    </row>
    <row r="2466" spans="26:37" s="368" customFormat="1" ht="13.9" customHeight="1">
      <c r="Z2466" s="439"/>
      <c r="AH2466" s="367"/>
      <c r="AJ2466" s="367"/>
      <c r="AK2466" s="367"/>
    </row>
    <row r="2467" spans="26:37" s="368" customFormat="1" ht="13.9" customHeight="1">
      <c r="Z2467" s="439"/>
      <c r="AH2467" s="367"/>
      <c r="AJ2467" s="367"/>
      <c r="AK2467" s="367"/>
    </row>
    <row r="2468" spans="26:37" s="368" customFormat="1" ht="13.9" customHeight="1">
      <c r="Z2468" s="439"/>
      <c r="AH2468" s="367"/>
      <c r="AJ2468" s="367"/>
      <c r="AK2468" s="367"/>
    </row>
    <row r="2469" spans="26:37" s="368" customFormat="1" ht="13.9" customHeight="1">
      <c r="Z2469" s="439"/>
      <c r="AH2469" s="367"/>
      <c r="AJ2469" s="367"/>
      <c r="AK2469" s="367"/>
    </row>
    <row r="2470" spans="26:37" s="368" customFormat="1" ht="13.9" customHeight="1">
      <c r="Z2470" s="439"/>
      <c r="AH2470" s="367"/>
      <c r="AJ2470" s="367"/>
      <c r="AK2470" s="367"/>
    </row>
    <row r="2471" spans="26:37" s="368" customFormat="1" ht="13.9" customHeight="1">
      <c r="Z2471" s="439"/>
      <c r="AH2471" s="367"/>
      <c r="AJ2471" s="367"/>
      <c r="AK2471" s="367"/>
    </row>
    <row r="2472" spans="26:37" s="368" customFormat="1" ht="13.9" customHeight="1">
      <c r="Z2472" s="439"/>
      <c r="AH2472" s="367"/>
      <c r="AJ2472" s="367"/>
      <c r="AK2472" s="367"/>
    </row>
    <row r="2473" spans="26:37" s="368" customFormat="1" ht="13.9" customHeight="1">
      <c r="Z2473" s="439"/>
      <c r="AH2473" s="367"/>
      <c r="AJ2473" s="367"/>
      <c r="AK2473" s="367"/>
    </row>
    <row r="2474" spans="26:37" s="368" customFormat="1" ht="13.9" customHeight="1">
      <c r="Z2474" s="439"/>
      <c r="AH2474" s="367"/>
      <c r="AJ2474" s="367"/>
      <c r="AK2474" s="367"/>
    </row>
    <row r="2475" spans="26:37" s="368" customFormat="1" ht="13.9" customHeight="1">
      <c r="Z2475" s="439"/>
      <c r="AH2475" s="367"/>
      <c r="AJ2475" s="367"/>
      <c r="AK2475" s="367"/>
    </row>
    <row r="2476" spans="26:37" s="368" customFormat="1" ht="13.9" customHeight="1">
      <c r="Z2476" s="439"/>
      <c r="AH2476" s="367"/>
      <c r="AJ2476" s="367"/>
      <c r="AK2476" s="367"/>
    </row>
    <row r="2477" spans="26:37" s="368" customFormat="1" ht="13.9" customHeight="1">
      <c r="Z2477" s="439"/>
      <c r="AH2477" s="367"/>
      <c r="AJ2477" s="367"/>
      <c r="AK2477" s="367"/>
    </row>
    <row r="2478" spans="26:37" s="368" customFormat="1" ht="13.9" customHeight="1">
      <c r="Z2478" s="439"/>
      <c r="AH2478" s="367"/>
      <c r="AJ2478" s="367"/>
      <c r="AK2478" s="367"/>
    </row>
    <row r="2479" spans="26:37" s="368" customFormat="1" ht="13.9" customHeight="1">
      <c r="Z2479" s="439"/>
      <c r="AH2479" s="367"/>
      <c r="AJ2479" s="367"/>
      <c r="AK2479" s="367"/>
    </row>
    <row r="2480" spans="26:37" s="368" customFormat="1" ht="13.9" customHeight="1">
      <c r="Z2480" s="439"/>
      <c r="AH2480" s="367"/>
      <c r="AJ2480" s="367"/>
      <c r="AK2480" s="367"/>
    </row>
    <row r="2481" spans="26:37" s="368" customFormat="1" ht="13.9" customHeight="1">
      <c r="Z2481" s="439"/>
      <c r="AH2481" s="367"/>
      <c r="AJ2481" s="367"/>
      <c r="AK2481" s="367"/>
    </row>
    <row r="2482" spans="26:37" s="368" customFormat="1" ht="13.9" customHeight="1">
      <c r="Z2482" s="439"/>
      <c r="AH2482" s="367"/>
      <c r="AJ2482" s="367"/>
      <c r="AK2482" s="367"/>
    </row>
    <row r="2483" spans="26:37" s="368" customFormat="1" ht="13.9" customHeight="1">
      <c r="Z2483" s="439"/>
      <c r="AH2483" s="367"/>
      <c r="AJ2483" s="367"/>
      <c r="AK2483" s="367"/>
    </row>
    <row r="2484" spans="26:37" s="368" customFormat="1" ht="13.9" customHeight="1">
      <c r="Z2484" s="439"/>
      <c r="AH2484" s="367"/>
      <c r="AJ2484" s="367"/>
      <c r="AK2484" s="367"/>
    </row>
    <row r="2485" spans="26:37" s="368" customFormat="1" ht="13.9" customHeight="1">
      <c r="Z2485" s="439"/>
      <c r="AH2485" s="367"/>
      <c r="AJ2485" s="367"/>
      <c r="AK2485" s="367"/>
    </row>
    <row r="2486" spans="26:37" s="368" customFormat="1" ht="13.9" customHeight="1">
      <c r="Z2486" s="439"/>
      <c r="AH2486" s="367"/>
      <c r="AJ2486" s="367"/>
      <c r="AK2486" s="367"/>
    </row>
    <row r="2487" spans="26:37" s="368" customFormat="1" ht="13.9" customHeight="1">
      <c r="Z2487" s="439"/>
      <c r="AH2487" s="367"/>
      <c r="AJ2487" s="367"/>
      <c r="AK2487" s="367"/>
    </row>
    <row r="2488" spans="26:37" s="368" customFormat="1" ht="13.9" customHeight="1">
      <c r="Z2488" s="439"/>
      <c r="AH2488" s="367"/>
      <c r="AJ2488" s="367"/>
      <c r="AK2488" s="367"/>
    </row>
    <row r="2489" spans="26:37" s="368" customFormat="1" ht="13.9" customHeight="1">
      <c r="Z2489" s="439"/>
      <c r="AH2489" s="367"/>
      <c r="AJ2489" s="367"/>
      <c r="AK2489" s="367"/>
    </row>
    <row r="2490" spans="26:37" s="368" customFormat="1" ht="13.9" customHeight="1">
      <c r="Z2490" s="439"/>
      <c r="AH2490" s="367"/>
      <c r="AJ2490" s="367"/>
      <c r="AK2490" s="367"/>
    </row>
    <row r="2491" spans="26:37" s="368" customFormat="1" ht="13.9" customHeight="1">
      <c r="Z2491" s="439"/>
      <c r="AH2491" s="367"/>
      <c r="AJ2491" s="367"/>
      <c r="AK2491" s="367"/>
    </row>
    <row r="2492" spans="26:37" s="368" customFormat="1" ht="13.9" customHeight="1">
      <c r="Z2492" s="439"/>
      <c r="AH2492" s="367"/>
      <c r="AJ2492" s="367"/>
      <c r="AK2492" s="367"/>
    </row>
    <row r="2493" spans="26:37" s="368" customFormat="1" ht="13.9" customHeight="1">
      <c r="Z2493" s="439"/>
      <c r="AH2493" s="367"/>
      <c r="AJ2493" s="367"/>
      <c r="AK2493" s="367"/>
    </row>
    <row r="2494" spans="26:37" s="368" customFormat="1" ht="13.9" customHeight="1">
      <c r="Z2494" s="439"/>
      <c r="AH2494" s="367"/>
      <c r="AJ2494" s="367"/>
      <c r="AK2494" s="367"/>
    </row>
    <row r="2495" spans="26:37" s="368" customFormat="1" ht="13.9" customHeight="1">
      <c r="Z2495" s="439"/>
      <c r="AH2495" s="367"/>
      <c r="AJ2495" s="367"/>
      <c r="AK2495" s="367"/>
    </row>
    <row r="2496" spans="26:37" s="368" customFormat="1" ht="13.9" customHeight="1">
      <c r="Z2496" s="439"/>
      <c r="AH2496" s="367"/>
      <c r="AJ2496" s="367"/>
      <c r="AK2496" s="367"/>
    </row>
    <row r="2497" spans="26:37" s="368" customFormat="1" ht="13.9" customHeight="1">
      <c r="Z2497" s="439"/>
      <c r="AH2497" s="367"/>
      <c r="AJ2497" s="367"/>
      <c r="AK2497" s="367"/>
    </row>
    <row r="2498" spans="26:37" s="368" customFormat="1" ht="13.9" customHeight="1">
      <c r="Z2498" s="439"/>
      <c r="AH2498" s="367"/>
      <c r="AJ2498" s="367"/>
      <c r="AK2498" s="367"/>
    </row>
    <row r="2499" spans="26:37" s="368" customFormat="1" ht="13.9" customHeight="1">
      <c r="Z2499" s="439"/>
      <c r="AH2499" s="367"/>
      <c r="AJ2499" s="367"/>
      <c r="AK2499" s="367"/>
    </row>
    <row r="2500" spans="26:37" s="368" customFormat="1" ht="13.9" customHeight="1">
      <c r="Z2500" s="439"/>
      <c r="AH2500" s="367"/>
      <c r="AJ2500" s="367"/>
      <c r="AK2500" s="367"/>
    </row>
    <row r="2501" spans="26:37" s="368" customFormat="1" ht="13.9" customHeight="1">
      <c r="Z2501" s="439"/>
      <c r="AH2501" s="367"/>
      <c r="AJ2501" s="367"/>
      <c r="AK2501" s="367"/>
    </row>
    <row r="2502" spans="26:37" s="368" customFormat="1" ht="13.9" customHeight="1">
      <c r="Z2502" s="439"/>
      <c r="AH2502" s="367"/>
      <c r="AJ2502" s="367"/>
      <c r="AK2502" s="367"/>
    </row>
    <row r="2503" spans="26:37" s="368" customFormat="1" ht="13.9" customHeight="1">
      <c r="Z2503" s="439"/>
      <c r="AH2503" s="367"/>
      <c r="AJ2503" s="367"/>
      <c r="AK2503" s="367"/>
    </row>
    <row r="2504" spans="26:37" s="368" customFormat="1" ht="13.9" customHeight="1">
      <c r="Z2504" s="439"/>
      <c r="AH2504" s="367"/>
      <c r="AJ2504" s="367"/>
      <c r="AK2504" s="367"/>
    </row>
    <row r="2505" spans="26:37" s="368" customFormat="1" ht="13.9" customHeight="1">
      <c r="Z2505" s="439"/>
      <c r="AH2505" s="367"/>
      <c r="AJ2505" s="367"/>
      <c r="AK2505" s="367"/>
    </row>
    <row r="2506" spans="26:37" s="368" customFormat="1" ht="13.9" customHeight="1">
      <c r="Z2506" s="439"/>
      <c r="AH2506" s="367"/>
      <c r="AJ2506" s="367"/>
      <c r="AK2506" s="367"/>
    </row>
    <row r="2507" spans="26:37" s="368" customFormat="1" ht="13.9" customHeight="1">
      <c r="Z2507" s="439"/>
      <c r="AH2507" s="367"/>
      <c r="AJ2507" s="367"/>
      <c r="AK2507" s="367"/>
    </row>
    <row r="2508" spans="26:37" s="368" customFormat="1" ht="13.9" customHeight="1">
      <c r="Z2508" s="439"/>
      <c r="AH2508" s="367"/>
      <c r="AJ2508" s="367"/>
      <c r="AK2508" s="367"/>
    </row>
    <row r="2509" spans="26:37" s="368" customFormat="1" ht="13.9" customHeight="1">
      <c r="Z2509" s="439"/>
      <c r="AH2509" s="367"/>
      <c r="AJ2509" s="367"/>
      <c r="AK2509" s="367"/>
    </row>
    <row r="2510" spans="26:37" s="368" customFormat="1" ht="13.9" customHeight="1">
      <c r="Z2510" s="439"/>
      <c r="AH2510" s="367"/>
      <c r="AJ2510" s="367"/>
      <c r="AK2510" s="367"/>
    </row>
    <row r="2511" spans="26:37" s="368" customFormat="1" ht="13.9" customHeight="1">
      <c r="Z2511" s="439"/>
      <c r="AH2511" s="367"/>
      <c r="AJ2511" s="367"/>
      <c r="AK2511" s="367"/>
    </row>
    <row r="2512" spans="26:37" s="368" customFormat="1" ht="13.9" customHeight="1">
      <c r="Z2512" s="439"/>
      <c r="AH2512" s="367"/>
      <c r="AJ2512" s="367"/>
      <c r="AK2512" s="367"/>
    </row>
    <row r="2513" spans="26:37" s="368" customFormat="1" ht="13.9" customHeight="1">
      <c r="Z2513" s="439"/>
      <c r="AH2513" s="367"/>
      <c r="AJ2513" s="367"/>
      <c r="AK2513" s="367"/>
    </row>
    <row r="2514" spans="26:37" s="368" customFormat="1" ht="13.9" customHeight="1">
      <c r="Z2514" s="439"/>
      <c r="AH2514" s="367"/>
      <c r="AJ2514" s="367"/>
      <c r="AK2514" s="367"/>
    </row>
    <row r="2515" spans="26:37" s="368" customFormat="1" ht="13.9" customHeight="1">
      <c r="Z2515" s="439"/>
      <c r="AH2515" s="367"/>
      <c r="AJ2515" s="367"/>
      <c r="AK2515" s="367"/>
    </row>
    <row r="2516" spans="26:37" s="368" customFormat="1" ht="13.9" customHeight="1">
      <c r="Z2516" s="439"/>
      <c r="AH2516" s="367"/>
      <c r="AJ2516" s="367"/>
      <c r="AK2516" s="367"/>
    </row>
    <row r="2517" spans="26:37" s="368" customFormat="1" ht="13.9" customHeight="1">
      <c r="Z2517" s="439"/>
      <c r="AH2517" s="367"/>
      <c r="AJ2517" s="367"/>
      <c r="AK2517" s="367"/>
    </row>
    <row r="2518" spans="26:37" s="368" customFormat="1" ht="13.9" customHeight="1">
      <c r="Z2518" s="439"/>
      <c r="AH2518" s="367"/>
      <c r="AJ2518" s="367"/>
      <c r="AK2518" s="367"/>
    </row>
    <row r="2519" spans="26:37" s="368" customFormat="1" ht="13.9" customHeight="1">
      <c r="Z2519" s="439"/>
      <c r="AH2519" s="367"/>
      <c r="AJ2519" s="367"/>
      <c r="AK2519" s="367"/>
    </row>
    <row r="2520" spans="26:37" s="368" customFormat="1" ht="13.9" customHeight="1">
      <c r="Z2520" s="439"/>
      <c r="AH2520" s="367"/>
      <c r="AJ2520" s="367"/>
      <c r="AK2520" s="367"/>
    </row>
    <row r="2521" spans="26:37" s="368" customFormat="1" ht="13.9" customHeight="1">
      <c r="Z2521" s="439"/>
      <c r="AH2521" s="367"/>
      <c r="AJ2521" s="367"/>
      <c r="AK2521" s="367"/>
    </row>
    <row r="2522" spans="26:37" s="368" customFormat="1" ht="13.9" customHeight="1">
      <c r="Z2522" s="439"/>
      <c r="AH2522" s="367"/>
      <c r="AJ2522" s="367"/>
      <c r="AK2522" s="367"/>
    </row>
    <row r="2523" spans="26:37" s="368" customFormat="1" ht="13.9" customHeight="1">
      <c r="Z2523" s="439"/>
      <c r="AH2523" s="367"/>
      <c r="AJ2523" s="367"/>
      <c r="AK2523" s="367"/>
    </row>
    <row r="2524" spans="26:37" s="368" customFormat="1" ht="13.9" customHeight="1">
      <c r="Z2524" s="439"/>
      <c r="AH2524" s="367"/>
      <c r="AJ2524" s="367"/>
      <c r="AK2524" s="367"/>
    </row>
    <row r="2525" spans="26:37" s="368" customFormat="1" ht="13.9" customHeight="1">
      <c r="Z2525" s="439"/>
      <c r="AH2525" s="367"/>
      <c r="AJ2525" s="367"/>
      <c r="AK2525" s="367"/>
    </row>
    <row r="2526" spans="26:37" s="368" customFormat="1" ht="13.9" customHeight="1">
      <c r="Z2526" s="439"/>
      <c r="AH2526" s="367"/>
      <c r="AJ2526" s="367"/>
      <c r="AK2526" s="367"/>
    </row>
    <row r="2527" spans="26:37" s="368" customFormat="1" ht="13.9" customHeight="1">
      <c r="Z2527" s="439"/>
      <c r="AH2527" s="367"/>
      <c r="AJ2527" s="367"/>
      <c r="AK2527" s="367"/>
    </row>
    <row r="2528" spans="26:37" s="368" customFormat="1" ht="13.9" customHeight="1">
      <c r="Z2528" s="439"/>
      <c r="AH2528" s="367"/>
      <c r="AJ2528" s="367"/>
      <c r="AK2528" s="367"/>
    </row>
    <row r="2529" spans="26:37" s="368" customFormat="1" ht="13.9" customHeight="1">
      <c r="Z2529" s="439"/>
      <c r="AH2529" s="367"/>
      <c r="AJ2529" s="367"/>
      <c r="AK2529" s="367"/>
    </row>
    <row r="2530" spans="26:37" s="368" customFormat="1" ht="13.9" customHeight="1">
      <c r="Z2530" s="439"/>
      <c r="AH2530" s="367"/>
      <c r="AJ2530" s="367"/>
      <c r="AK2530" s="367"/>
    </row>
    <row r="2531" spans="26:37" s="368" customFormat="1" ht="13.9" customHeight="1">
      <c r="Z2531" s="439"/>
      <c r="AH2531" s="367"/>
      <c r="AJ2531" s="367"/>
      <c r="AK2531" s="367"/>
    </row>
    <row r="2532" spans="26:37" s="368" customFormat="1" ht="13.9" customHeight="1">
      <c r="Z2532" s="439"/>
      <c r="AH2532" s="367"/>
      <c r="AJ2532" s="367"/>
      <c r="AK2532" s="367"/>
    </row>
    <row r="2533" spans="26:37" s="368" customFormat="1" ht="13.9" customHeight="1">
      <c r="Z2533" s="439"/>
      <c r="AH2533" s="367"/>
      <c r="AJ2533" s="367"/>
      <c r="AK2533" s="367"/>
    </row>
    <row r="2534" spans="26:37" s="368" customFormat="1" ht="13.9" customHeight="1">
      <c r="Z2534" s="439"/>
      <c r="AH2534" s="367"/>
      <c r="AJ2534" s="367"/>
      <c r="AK2534" s="367"/>
    </row>
    <row r="2535" spans="26:37" s="368" customFormat="1" ht="13.9" customHeight="1">
      <c r="Z2535" s="439"/>
      <c r="AH2535" s="367"/>
      <c r="AJ2535" s="367"/>
      <c r="AK2535" s="367"/>
    </row>
    <row r="2536" spans="26:37" s="368" customFormat="1" ht="13.9" customHeight="1">
      <c r="Z2536" s="439"/>
      <c r="AH2536" s="367"/>
      <c r="AJ2536" s="367"/>
      <c r="AK2536" s="367"/>
    </row>
    <row r="2537" spans="26:37" s="368" customFormat="1" ht="13.9" customHeight="1">
      <c r="Z2537" s="439"/>
      <c r="AH2537" s="367"/>
      <c r="AJ2537" s="367"/>
      <c r="AK2537" s="367"/>
    </row>
    <row r="2538" spans="26:37" s="368" customFormat="1" ht="13.9" customHeight="1">
      <c r="Z2538" s="439"/>
      <c r="AH2538" s="367"/>
      <c r="AJ2538" s="367"/>
      <c r="AK2538" s="367"/>
    </row>
    <row r="2539" spans="26:37" s="368" customFormat="1" ht="13.9" customHeight="1">
      <c r="Z2539" s="439"/>
      <c r="AH2539" s="367"/>
      <c r="AJ2539" s="367"/>
      <c r="AK2539" s="367"/>
    </row>
    <row r="2540" spans="26:37" s="368" customFormat="1" ht="13.9" customHeight="1">
      <c r="Z2540" s="439"/>
      <c r="AH2540" s="367"/>
      <c r="AJ2540" s="367"/>
      <c r="AK2540" s="367"/>
    </row>
    <row r="2541" spans="26:37" s="368" customFormat="1" ht="13.9" customHeight="1">
      <c r="Z2541" s="439"/>
      <c r="AH2541" s="367"/>
      <c r="AJ2541" s="367"/>
      <c r="AK2541" s="367"/>
    </row>
    <row r="2542" spans="26:37" s="368" customFormat="1" ht="13.9" customHeight="1">
      <c r="Z2542" s="439"/>
      <c r="AH2542" s="367"/>
      <c r="AJ2542" s="367"/>
      <c r="AK2542" s="367"/>
    </row>
    <row r="2543" spans="26:37" s="368" customFormat="1" ht="13.9" customHeight="1">
      <c r="Z2543" s="439"/>
      <c r="AH2543" s="367"/>
      <c r="AJ2543" s="367"/>
      <c r="AK2543" s="367"/>
    </row>
    <row r="2544" spans="26:37" s="368" customFormat="1" ht="13.9" customHeight="1">
      <c r="Z2544" s="439"/>
      <c r="AH2544" s="367"/>
      <c r="AJ2544" s="367"/>
      <c r="AK2544" s="367"/>
    </row>
    <row r="2545" spans="26:37" s="368" customFormat="1" ht="13.9" customHeight="1">
      <c r="Z2545" s="439"/>
      <c r="AH2545" s="367"/>
      <c r="AJ2545" s="367"/>
      <c r="AK2545" s="367"/>
    </row>
    <row r="2546" spans="26:37" s="368" customFormat="1" ht="13.9" customHeight="1">
      <c r="Z2546" s="439"/>
      <c r="AH2546" s="367"/>
      <c r="AJ2546" s="367"/>
      <c r="AK2546" s="367"/>
    </row>
    <row r="2547" spans="26:37" s="368" customFormat="1" ht="13.9" customHeight="1">
      <c r="Z2547" s="439"/>
      <c r="AH2547" s="367"/>
      <c r="AJ2547" s="367"/>
      <c r="AK2547" s="367"/>
    </row>
    <row r="2548" spans="26:37" s="368" customFormat="1" ht="13.9" customHeight="1">
      <c r="Z2548" s="439"/>
      <c r="AH2548" s="367"/>
      <c r="AJ2548" s="367"/>
      <c r="AK2548" s="367"/>
    </row>
    <row r="2549" spans="26:37" s="368" customFormat="1" ht="13.9" customHeight="1">
      <c r="Z2549" s="439"/>
      <c r="AH2549" s="367"/>
      <c r="AJ2549" s="367"/>
      <c r="AK2549" s="367"/>
    </row>
    <row r="2550" spans="26:37" s="368" customFormat="1" ht="13.9" customHeight="1">
      <c r="Z2550" s="439"/>
      <c r="AH2550" s="367"/>
      <c r="AJ2550" s="367"/>
      <c r="AK2550" s="367"/>
    </row>
    <row r="2551" spans="26:37" s="368" customFormat="1" ht="13.9" customHeight="1">
      <c r="Z2551" s="439"/>
      <c r="AH2551" s="367"/>
      <c r="AJ2551" s="367"/>
      <c r="AK2551" s="367"/>
    </row>
    <row r="2552" spans="26:37" s="368" customFormat="1" ht="13.9" customHeight="1">
      <c r="Z2552" s="439"/>
      <c r="AH2552" s="367"/>
      <c r="AJ2552" s="367"/>
      <c r="AK2552" s="367"/>
    </row>
    <row r="2553" spans="26:37" s="368" customFormat="1" ht="13.9" customHeight="1">
      <c r="Z2553" s="439"/>
      <c r="AH2553" s="367"/>
      <c r="AJ2553" s="367"/>
      <c r="AK2553" s="367"/>
    </row>
    <row r="2554" spans="26:37" s="368" customFormat="1" ht="13.9" customHeight="1">
      <c r="Z2554" s="439"/>
      <c r="AH2554" s="367"/>
      <c r="AJ2554" s="367"/>
      <c r="AK2554" s="367"/>
    </row>
    <row r="2555" spans="26:37" s="368" customFormat="1" ht="13.9" customHeight="1">
      <c r="Z2555" s="439"/>
      <c r="AH2555" s="367"/>
      <c r="AJ2555" s="367"/>
      <c r="AK2555" s="367"/>
    </row>
    <row r="2556" spans="26:37" s="368" customFormat="1" ht="13.9" customHeight="1">
      <c r="Z2556" s="439"/>
      <c r="AH2556" s="367"/>
      <c r="AJ2556" s="367"/>
      <c r="AK2556" s="367"/>
    </row>
    <row r="2557" spans="26:37" s="368" customFormat="1" ht="13.9" customHeight="1">
      <c r="Z2557" s="439"/>
      <c r="AH2557" s="367"/>
      <c r="AJ2557" s="367"/>
      <c r="AK2557" s="367"/>
    </row>
    <row r="2558" spans="26:37" s="368" customFormat="1" ht="13.9" customHeight="1">
      <c r="Z2558" s="439"/>
      <c r="AH2558" s="367"/>
      <c r="AJ2558" s="367"/>
      <c r="AK2558" s="367"/>
    </row>
    <row r="2559" spans="26:37" s="368" customFormat="1" ht="13.9" customHeight="1">
      <c r="Z2559" s="439"/>
      <c r="AH2559" s="367"/>
      <c r="AJ2559" s="367"/>
      <c r="AK2559" s="367"/>
    </row>
    <row r="2560" spans="26:37" s="368" customFormat="1" ht="13.9" customHeight="1">
      <c r="Z2560" s="439"/>
      <c r="AH2560" s="367"/>
      <c r="AJ2560" s="367"/>
      <c r="AK2560" s="367"/>
    </row>
    <row r="2561" spans="26:37" s="368" customFormat="1" ht="13.9" customHeight="1">
      <c r="Z2561" s="439"/>
      <c r="AH2561" s="367"/>
      <c r="AJ2561" s="367"/>
      <c r="AK2561" s="367"/>
    </row>
    <row r="2562" spans="26:37" s="368" customFormat="1" ht="13.9" customHeight="1">
      <c r="Z2562" s="439"/>
      <c r="AH2562" s="367"/>
      <c r="AJ2562" s="367"/>
      <c r="AK2562" s="367"/>
    </row>
    <row r="2563" spans="26:37" s="368" customFormat="1" ht="13.9" customHeight="1">
      <c r="Z2563" s="439"/>
      <c r="AH2563" s="367"/>
      <c r="AJ2563" s="367"/>
      <c r="AK2563" s="367"/>
    </row>
    <row r="2564" spans="26:37" s="368" customFormat="1" ht="13.9" customHeight="1">
      <c r="Z2564" s="439"/>
      <c r="AH2564" s="367"/>
      <c r="AJ2564" s="367"/>
      <c r="AK2564" s="367"/>
    </row>
    <row r="2565" spans="26:37" s="368" customFormat="1" ht="13.9" customHeight="1">
      <c r="Z2565" s="439"/>
      <c r="AH2565" s="367"/>
      <c r="AJ2565" s="367"/>
      <c r="AK2565" s="367"/>
    </row>
    <row r="2566" spans="26:37" s="368" customFormat="1" ht="13.9" customHeight="1">
      <c r="Z2566" s="439"/>
      <c r="AH2566" s="367"/>
      <c r="AJ2566" s="367"/>
      <c r="AK2566" s="367"/>
    </row>
    <row r="2567" spans="26:37" s="368" customFormat="1" ht="13.9" customHeight="1">
      <c r="Z2567" s="439"/>
      <c r="AH2567" s="367"/>
      <c r="AJ2567" s="367"/>
      <c r="AK2567" s="367"/>
    </row>
    <row r="2568" spans="26:37" s="368" customFormat="1" ht="13.9" customHeight="1">
      <c r="Z2568" s="439"/>
      <c r="AH2568" s="367"/>
      <c r="AJ2568" s="367"/>
      <c r="AK2568" s="367"/>
    </row>
    <row r="2569" spans="26:37" s="368" customFormat="1" ht="13.9" customHeight="1">
      <c r="Z2569" s="439"/>
      <c r="AH2569" s="367"/>
      <c r="AJ2569" s="367"/>
      <c r="AK2569" s="367"/>
    </row>
    <row r="2570" spans="26:37" s="368" customFormat="1" ht="13.9" customHeight="1">
      <c r="Z2570" s="439"/>
      <c r="AH2570" s="367"/>
      <c r="AJ2570" s="367"/>
      <c r="AK2570" s="367"/>
    </row>
    <row r="2571" spans="26:37" s="368" customFormat="1" ht="13.9" customHeight="1">
      <c r="Z2571" s="439"/>
      <c r="AH2571" s="367"/>
      <c r="AJ2571" s="367"/>
      <c r="AK2571" s="367"/>
    </row>
    <row r="2572" spans="26:37" s="368" customFormat="1" ht="13.9" customHeight="1">
      <c r="Z2572" s="439"/>
      <c r="AH2572" s="367"/>
      <c r="AJ2572" s="367"/>
      <c r="AK2572" s="367"/>
    </row>
    <row r="2573" spans="26:37" s="368" customFormat="1" ht="13.9" customHeight="1">
      <c r="Z2573" s="439"/>
      <c r="AH2573" s="367"/>
      <c r="AJ2573" s="367"/>
      <c r="AK2573" s="367"/>
    </row>
    <row r="2574" spans="26:37" s="368" customFormat="1" ht="13.9" customHeight="1">
      <c r="Z2574" s="439"/>
      <c r="AH2574" s="367"/>
      <c r="AJ2574" s="367"/>
      <c r="AK2574" s="367"/>
    </row>
    <row r="2575" spans="26:37" s="368" customFormat="1" ht="13.9" customHeight="1">
      <c r="Z2575" s="439"/>
      <c r="AH2575" s="367"/>
      <c r="AJ2575" s="367"/>
      <c r="AK2575" s="367"/>
    </row>
    <row r="2576" spans="26:37" s="368" customFormat="1" ht="13.9" customHeight="1">
      <c r="Z2576" s="439"/>
      <c r="AH2576" s="367"/>
      <c r="AJ2576" s="367"/>
      <c r="AK2576" s="367"/>
    </row>
    <row r="2577" spans="26:37" s="368" customFormat="1" ht="13.9" customHeight="1">
      <c r="Z2577" s="439"/>
      <c r="AH2577" s="367"/>
      <c r="AJ2577" s="367"/>
      <c r="AK2577" s="367"/>
    </row>
    <row r="2578" spans="26:37" s="368" customFormat="1" ht="13.9" customHeight="1">
      <c r="Z2578" s="439"/>
      <c r="AH2578" s="367"/>
      <c r="AJ2578" s="367"/>
      <c r="AK2578" s="367"/>
    </row>
    <row r="2579" spans="26:37" s="368" customFormat="1" ht="13.9" customHeight="1">
      <c r="Z2579" s="439"/>
      <c r="AH2579" s="367"/>
      <c r="AJ2579" s="367"/>
      <c r="AK2579" s="367"/>
    </row>
    <row r="2580" spans="26:37" s="368" customFormat="1" ht="13.9" customHeight="1">
      <c r="Z2580" s="439"/>
      <c r="AH2580" s="367"/>
      <c r="AJ2580" s="367"/>
      <c r="AK2580" s="367"/>
    </row>
    <row r="2581" spans="26:37" s="368" customFormat="1" ht="13.9" customHeight="1">
      <c r="Z2581" s="439"/>
      <c r="AH2581" s="367"/>
      <c r="AJ2581" s="367"/>
      <c r="AK2581" s="367"/>
    </row>
    <row r="2582" spans="26:37" s="368" customFormat="1" ht="13.9" customHeight="1">
      <c r="Z2582" s="439"/>
      <c r="AH2582" s="367"/>
      <c r="AJ2582" s="367"/>
      <c r="AK2582" s="367"/>
    </row>
    <row r="2583" spans="26:37" s="368" customFormat="1" ht="13.9" customHeight="1">
      <c r="Z2583" s="439"/>
      <c r="AH2583" s="367"/>
      <c r="AJ2583" s="367"/>
      <c r="AK2583" s="367"/>
    </row>
    <row r="2584" spans="26:37" s="368" customFormat="1" ht="13.9" customHeight="1">
      <c r="Z2584" s="439"/>
      <c r="AH2584" s="367"/>
      <c r="AJ2584" s="367"/>
      <c r="AK2584" s="367"/>
    </row>
    <row r="2585" spans="26:37" s="368" customFormat="1" ht="13.9" customHeight="1">
      <c r="Z2585" s="439"/>
      <c r="AH2585" s="367"/>
      <c r="AJ2585" s="367"/>
      <c r="AK2585" s="367"/>
    </row>
    <row r="2586" spans="26:37" s="368" customFormat="1" ht="13.9" customHeight="1">
      <c r="Z2586" s="439"/>
      <c r="AH2586" s="367"/>
      <c r="AJ2586" s="367"/>
      <c r="AK2586" s="367"/>
    </row>
    <row r="2587" spans="26:37" s="368" customFormat="1" ht="13.9" customHeight="1">
      <c r="Z2587" s="439"/>
      <c r="AH2587" s="367"/>
      <c r="AJ2587" s="367"/>
      <c r="AK2587" s="367"/>
    </row>
    <row r="2588" spans="26:37" s="368" customFormat="1" ht="13.9" customHeight="1">
      <c r="Z2588" s="439"/>
      <c r="AH2588" s="367"/>
      <c r="AJ2588" s="367"/>
      <c r="AK2588" s="367"/>
    </row>
    <row r="2589" spans="26:37" s="368" customFormat="1" ht="13.9" customHeight="1">
      <c r="Z2589" s="439"/>
      <c r="AH2589" s="367"/>
      <c r="AJ2589" s="367"/>
      <c r="AK2589" s="367"/>
    </row>
    <row r="2590" spans="26:37" s="368" customFormat="1" ht="13.9" customHeight="1">
      <c r="Z2590" s="439"/>
      <c r="AH2590" s="367"/>
      <c r="AJ2590" s="367"/>
      <c r="AK2590" s="367"/>
    </row>
    <row r="2591" spans="26:37" s="368" customFormat="1" ht="13.9" customHeight="1">
      <c r="Z2591" s="439"/>
      <c r="AH2591" s="367"/>
      <c r="AJ2591" s="367"/>
      <c r="AK2591" s="367"/>
    </row>
    <row r="2592" spans="26:37" s="368" customFormat="1" ht="13.9" customHeight="1">
      <c r="Z2592" s="439"/>
      <c r="AH2592" s="367"/>
      <c r="AJ2592" s="367"/>
      <c r="AK2592" s="367"/>
    </row>
    <row r="2593" spans="26:37" s="368" customFormat="1" ht="13.9" customHeight="1">
      <c r="Z2593" s="439"/>
      <c r="AH2593" s="367"/>
      <c r="AJ2593" s="367"/>
      <c r="AK2593" s="367"/>
    </row>
    <row r="2594" spans="26:37" s="368" customFormat="1" ht="13.9" customHeight="1">
      <c r="Z2594" s="439"/>
      <c r="AH2594" s="367"/>
      <c r="AJ2594" s="367"/>
      <c r="AK2594" s="367"/>
    </row>
    <row r="2595" spans="26:37" s="368" customFormat="1" ht="13.9" customHeight="1">
      <c r="Z2595" s="439"/>
      <c r="AH2595" s="367"/>
      <c r="AJ2595" s="367"/>
      <c r="AK2595" s="367"/>
    </row>
    <row r="2596" spans="26:37" s="368" customFormat="1" ht="13.9" customHeight="1">
      <c r="Z2596" s="439"/>
      <c r="AH2596" s="367"/>
      <c r="AJ2596" s="367"/>
      <c r="AK2596" s="367"/>
    </row>
    <row r="2597" spans="26:37" s="368" customFormat="1" ht="13.9" customHeight="1">
      <c r="Z2597" s="439"/>
      <c r="AH2597" s="367"/>
      <c r="AJ2597" s="367"/>
      <c r="AK2597" s="367"/>
    </row>
    <row r="2598" spans="26:37" s="368" customFormat="1" ht="13.9" customHeight="1">
      <c r="Z2598" s="439"/>
      <c r="AH2598" s="367"/>
      <c r="AJ2598" s="367"/>
      <c r="AK2598" s="367"/>
    </row>
    <row r="2599" spans="26:37" s="368" customFormat="1" ht="13.9" customHeight="1">
      <c r="Z2599" s="439"/>
      <c r="AH2599" s="367"/>
      <c r="AJ2599" s="367"/>
      <c r="AK2599" s="367"/>
    </row>
    <row r="2600" spans="26:37" s="368" customFormat="1" ht="13.9" customHeight="1">
      <c r="Z2600" s="439"/>
      <c r="AH2600" s="367"/>
      <c r="AJ2600" s="367"/>
      <c r="AK2600" s="367"/>
    </row>
    <row r="2601" spans="26:37" s="368" customFormat="1" ht="13.9" customHeight="1">
      <c r="Z2601" s="439"/>
      <c r="AH2601" s="367"/>
      <c r="AJ2601" s="367"/>
      <c r="AK2601" s="367"/>
    </row>
    <row r="2602" spans="26:37" s="368" customFormat="1" ht="13.9" customHeight="1">
      <c r="Z2602" s="439"/>
      <c r="AH2602" s="367"/>
      <c r="AJ2602" s="367"/>
      <c r="AK2602" s="367"/>
    </row>
    <row r="2603" spans="26:37" s="368" customFormat="1" ht="13.9" customHeight="1">
      <c r="Z2603" s="439"/>
      <c r="AH2603" s="367"/>
      <c r="AJ2603" s="367"/>
      <c r="AK2603" s="367"/>
    </row>
    <row r="2604" spans="26:37" s="368" customFormat="1" ht="13.9" customHeight="1">
      <c r="Z2604" s="439"/>
      <c r="AH2604" s="367"/>
      <c r="AJ2604" s="367"/>
      <c r="AK2604" s="367"/>
    </row>
    <row r="2605" spans="26:37" s="368" customFormat="1" ht="13.9" customHeight="1">
      <c r="Z2605" s="439"/>
      <c r="AH2605" s="367"/>
      <c r="AJ2605" s="367"/>
      <c r="AK2605" s="367"/>
    </row>
    <row r="2606" spans="26:37" s="368" customFormat="1" ht="13.9" customHeight="1">
      <c r="Z2606" s="439"/>
      <c r="AH2606" s="367"/>
      <c r="AJ2606" s="367"/>
      <c r="AK2606" s="367"/>
    </row>
    <row r="2607" spans="26:37" s="368" customFormat="1" ht="13.9" customHeight="1">
      <c r="Z2607" s="439"/>
      <c r="AH2607" s="367"/>
      <c r="AJ2607" s="367"/>
      <c r="AK2607" s="367"/>
    </row>
    <row r="2608" spans="26:37" s="368" customFormat="1" ht="13.9" customHeight="1">
      <c r="Z2608" s="439"/>
      <c r="AH2608" s="367"/>
      <c r="AJ2608" s="367"/>
      <c r="AK2608" s="367"/>
    </row>
    <row r="2609" spans="26:37" s="368" customFormat="1" ht="13.9" customHeight="1">
      <c r="Z2609" s="439"/>
      <c r="AH2609" s="367"/>
      <c r="AJ2609" s="367"/>
      <c r="AK2609" s="367"/>
    </row>
    <row r="2610" spans="26:37" s="368" customFormat="1" ht="13.9" customHeight="1">
      <c r="Z2610" s="439"/>
      <c r="AH2610" s="367"/>
      <c r="AJ2610" s="367"/>
      <c r="AK2610" s="367"/>
    </row>
    <row r="2611" spans="26:37" s="368" customFormat="1" ht="13.9" customHeight="1">
      <c r="Z2611" s="439"/>
      <c r="AH2611" s="367"/>
      <c r="AJ2611" s="367"/>
      <c r="AK2611" s="367"/>
    </row>
    <row r="2612" spans="26:37" s="368" customFormat="1" ht="13.9" customHeight="1">
      <c r="Z2612" s="439"/>
      <c r="AH2612" s="367"/>
      <c r="AJ2612" s="367"/>
      <c r="AK2612" s="367"/>
    </row>
    <row r="2613" spans="26:37" s="368" customFormat="1" ht="13.9" customHeight="1">
      <c r="Z2613" s="439"/>
      <c r="AH2613" s="367"/>
      <c r="AJ2613" s="367"/>
      <c r="AK2613" s="367"/>
    </row>
    <row r="2614" spans="26:37" s="368" customFormat="1" ht="13.9" customHeight="1">
      <c r="Z2614" s="439"/>
      <c r="AH2614" s="367"/>
      <c r="AJ2614" s="367"/>
      <c r="AK2614" s="367"/>
    </row>
    <row r="2615" spans="26:37" s="368" customFormat="1" ht="13.9" customHeight="1">
      <c r="Z2615" s="439"/>
      <c r="AH2615" s="367"/>
      <c r="AJ2615" s="367"/>
      <c r="AK2615" s="367"/>
    </row>
    <row r="2616" spans="26:37" s="368" customFormat="1" ht="13.9" customHeight="1">
      <c r="Z2616" s="439"/>
      <c r="AH2616" s="367"/>
      <c r="AJ2616" s="367"/>
      <c r="AK2616" s="367"/>
    </row>
    <row r="2617" spans="26:37" s="368" customFormat="1" ht="13.9" customHeight="1">
      <c r="Z2617" s="439"/>
      <c r="AH2617" s="367"/>
      <c r="AJ2617" s="367"/>
      <c r="AK2617" s="367"/>
    </row>
    <row r="2618" spans="26:37" s="368" customFormat="1" ht="13.9" customHeight="1">
      <c r="Z2618" s="439"/>
      <c r="AH2618" s="367"/>
      <c r="AJ2618" s="367"/>
      <c r="AK2618" s="367"/>
    </row>
    <row r="2619" spans="26:37" s="368" customFormat="1" ht="13.9" customHeight="1">
      <c r="Z2619" s="439"/>
      <c r="AH2619" s="367"/>
      <c r="AJ2619" s="367"/>
      <c r="AK2619" s="367"/>
    </row>
    <row r="2620" spans="26:37" s="368" customFormat="1" ht="13.9" customHeight="1">
      <c r="Z2620" s="439"/>
      <c r="AH2620" s="367"/>
      <c r="AJ2620" s="367"/>
      <c r="AK2620" s="367"/>
    </row>
    <row r="2621" spans="26:37" s="368" customFormat="1" ht="13.9" customHeight="1">
      <c r="Z2621" s="439"/>
      <c r="AH2621" s="367"/>
      <c r="AJ2621" s="367"/>
      <c r="AK2621" s="367"/>
    </row>
    <row r="2622" spans="26:37" s="368" customFormat="1" ht="13.9" customHeight="1">
      <c r="Z2622" s="439"/>
      <c r="AH2622" s="367"/>
      <c r="AJ2622" s="367"/>
      <c r="AK2622" s="367"/>
    </row>
    <row r="2623" spans="26:37" s="368" customFormat="1" ht="13.9" customHeight="1">
      <c r="Z2623" s="439"/>
      <c r="AH2623" s="367"/>
      <c r="AJ2623" s="367"/>
      <c r="AK2623" s="367"/>
    </row>
    <row r="2624" spans="26:37" s="368" customFormat="1" ht="13.9" customHeight="1">
      <c r="Z2624" s="439"/>
      <c r="AH2624" s="367"/>
      <c r="AJ2624" s="367"/>
      <c r="AK2624" s="367"/>
    </row>
    <row r="2625" spans="26:37" s="368" customFormat="1" ht="13.9" customHeight="1">
      <c r="Z2625" s="439"/>
      <c r="AH2625" s="367"/>
      <c r="AJ2625" s="367"/>
      <c r="AK2625" s="367"/>
    </row>
    <row r="2626" spans="26:37" s="368" customFormat="1" ht="13.9" customHeight="1">
      <c r="Z2626" s="439"/>
      <c r="AH2626" s="367"/>
      <c r="AJ2626" s="367"/>
      <c r="AK2626" s="367"/>
    </row>
    <row r="2627" spans="26:37" s="368" customFormat="1" ht="13.9" customHeight="1">
      <c r="Z2627" s="439"/>
      <c r="AH2627" s="367"/>
      <c r="AJ2627" s="367"/>
      <c r="AK2627" s="367"/>
    </row>
    <row r="2628" spans="26:37" s="368" customFormat="1" ht="13.9" customHeight="1">
      <c r="Z2628" s="439"/>
      <c r="AH2628" s="367"/>
      <c r="AJ2628" s="367"/>
      <c r="AK2628" s="367"/>
    </row>
    <row r="2629" spans="26:37" s="368" customFormat="1" ht="13.9" customHeight="1">
      <c r="Z2629" s="439"/>
      <c r="AH2629" s="367"/>
      <c r="AJ2629" s="367"/>
      <c r="AK2629" s="367"/>
    </row>
    <row r="2630" spans="26:37" s="368" customFormat="1" ht="13.9" customHeight="1">
      <c r="Z2630" s="439"/>
      <c r="AH2630" s="367"/>
      <c r="AJ2630" s="367"/>
      <c r="AK2630" s="367"/>
    </row>
    <row r="2631" spans="26:37" s="368" customFormat="1" ht="13.9" customHeight="1">
      <c r="Z2631" s="439"/>
      <c r="AH2631" s="367"/>
      <c r="AJ2631" s="367"/>
      <c r="AK2631" s="367"/>
    </row>
    <row r="2632" spans="26:37" s="368" customFormat="1" ht="13.9" customHeight="1">
      <c r="Z2632" s="439"/>
      <c r="AH2632" s="367"/>
      <c r="AJ2632" s="367"/>
      <c r="AK2632" s="367"/>
    </row>
    <row r="2633" spans="26:37" s="368" customFormat="1" ht="13.9" customHeight="1">
      <c r="Z2633" s="439"/>
      <c r="AH2633" s="367"/>
      <c r="AJ2633" s="367"/>
      <c r="AK2633" s="367"/>
    </row>
    <row r="2634" spans="26:37" s="368" customFormat="1" ht="13.9" customHeight="1">
      <c r="Z2634" s="439"/>
      <c r="AH2634" s="367"/>
      <c r="AJ2634" s="367"/>
      <c r="AK2634" s="367"/>
    </row>
    <row r="2635" spans="26:37" s="368" customFormat="1" ht="13.9" customHeight="1">
      <c r="Z2635" s="439"/>
      <c r="AH2635" s="367"/>
      <c r="AJ2635" s="367"/>
      <c r="AK2635" s="367"/>
    </row>
    <row r="2636" spans="26:37" s="368" customFormat="1" ht="13.9" customHeight="1">
      <c r="Z2636" s="439"/>
      <c r="AH2636" s="367"/>
      <c r="AJ2636" s="367"/>
      <c r="AK2636" s="367"/>
    </row>
    <row r="2637" spans="26:37" s="368" customFormat="1" ht="13.9" customHeight="1">
      <c r="Z2637" s="439"/>
      <c r="AH2637" s="367"/>
      <c r="AJ2637" s="367"/>
      <c r="AK2637" s="367"/>
    </row>
    <row r="2638" spans="26:37" s="368" customFormat="1" ht="13.9" customHeight="1">
      <c r="Z2638" s="439"/>
      <c r="AH2638" s="367"/>
      <c r="AJ2638" s="367"/>
      <c r="AK2638" s="367"/>
    </row>
    <row r="2639" spans="26:37" s="368" customFormat="1" ht="13.9" customHeight="1">
      <c r="Z2639" s="439"/>
      <c r="AH2639" s="367"/>
      <c r="AJ2639" s="367"/>
      <c r="AK2639" s="367"/>
    </row>
    <row r="2640" spans="26:37" s="368" customFormat="1" ht="13.9" customHeight="1">
      <c r="Z2640" s="439"/>
      <c r="AH2640" s="367"/>
      <c r="AJ2640" s="367"/>
      <c r="AK2640" s="367"/>
    </row>
    <row r="2641" spans="26:37" s="368" customFormat="1" ht="13.9" customHeight="1">
      <c r="Z2641" s="439"/>
      <c r="AH2641" s="367"/>
      <c r="AJ2641" s="367"/>
      <c r="AK2641" s="367"/>
    </row>
    <row r="2642" spans="26:37" s="368" customFormat="1" ht="13.9" customHeight="1">
      <c r="Z2642" s="439"/>
      <c r="AH2642" s="367"/>
      <c r="AJ2642" s="367"/>
      <c r="AK2642" s="367"/>
    </row>
    <row r="2643" spans="26:37" s="368" customFormat="1" ht="13.9" customHeight="1">
      <c r="Z2643" s="439"/>
      <c r="AH2643" s="367"/>
      <c r="AJ2643" s="367"/>
      <c r="AK2643" s="367"/>
    </row>
    <row r="2644" spans="26:37" s="368" customFormat="1" ht="13.9" customHeight="1">
      <c r="Z2644" s="439"/>
      <c r="AH2644" s="367"/>
      <c r="AJ2644" s="367"/>
      <c r="AK2644" s="367"/>
    </row>
    <row r="2645" spans="26:37" s="368" customFormat="1" ht="13.9" customHeight="1">
      <c r="Z2645" s="439"/>
      <c r="AH2645" s="367"/>
      <c r="AJ2645" s="367"/>
      <c r="AK2645" s="367"/>
    </row>
    <row r="2646" spans="26:37" s="368" customFormat="1" ht="13.9" customHeight="1">
      <c r="Z2646" s="439"/>
      <c r="AH2646" s="367"/>
      <c r="AJ2646" s="367"/>
      <c r="AK2646" s="367"/>
    </row>
    <row r="2647" spans="26:37" s="368" customFormat="1" ht="13.9" customHeight="1">
      <c r="Z2647" s="439"/>
      <c r="AH2647" s="367"/>
      <c r="AJ2647" s="367"/>
      <c r="AK2647" s="367"/>
    </row>
    <row r="2648" spans="26:37" s="368" customFormat="1" ht="13.9" customHeight="1">
      <c r="Z2648" s="439"/>
      <c r="AH2648" s="367"/>
      <c r="AJ2648" s="367"/>
      <c r="AK2648" s="367"/>
    </row>
    <row r="2649" spans="26:37" s="368" customFormat="1" ht="13.9" customHeight="1">
      <c r="Z2649" s="439"/>
      <c r="AH2649" s="367"/>
      <c r="AJ2649" s="367"/>
      <c r="AK2649" s="367"/>
    </row>
    <row r="2650" spans="26:37" s="368" customFormat="1" ht="13.9" customHeight="1">
      <c r="Z2650" s="439"/>
      <c r="AH2650" s="367"/>
      <c r="AJ2650" s="367"/>
      <c r="AK2650" s="367"/>
    </row>
    <row r="2651" spans="26:37" s="368" customFormat="1" ht="13.9" customHeight="1">
      <c r="Z2651" s="439"/>
      <c r="AH2651" s="367"/>
      <c r="AJ2651" s="367"/>
      <c r="AK2651" s="367"/>
    </row>
    <row r="2652" spans="26:37" s="368" customFormat="1" ht="13.9" customHeight="1">
      <c r="Z2652" s="439"/>
      <c r="AH2652" s="367"/>
      <c r="AJ2652" s="367"/>
      <c r="AK2652" s="367"/>
    </row>
    <row r="2653" spans="26:37" s="368" customFormat="1" ht="13.9" customHeight="1">
      <c r="Z2653" s="439"/>
      <c r="AH2653" s="367"/>
      <c r="AJ2653" s="367"/>
      <c r="AK2653" s="367"/>
    </row>
    <row r="2654" spans="26:37" s="368" customFormat="1" ht="13.9" customHeight="1">
      <c r="Z2654" s="439"/>
      <c r="AH2654" s="367"/>
      <c r="AJ2654" s="367"/>
      <c r="AK2654" s="367"/>
    </row>
    <row r="2655" spans="26:37" s="368" customFormat="1" ht="13.9" customHeight="1">
      <c r="Z2655" s="439"/>
      <c r="AH2655" s="367"/>
      <c r="AJ2655" s="367"/>
      <c r="AK2655" s="367"/>
    </row>
    <row r="2656" spans="26:37" s="368" customFormat="1" ht="13.9" customHeight="1">
      <c r="Z2656" s="439"/>
      <c r="AH2656" s="367"/>
      <c r="AJ2656" s="367"/>
      <c r="AK2656" s="367"/>
    </row>
    <row r="2657" spans="26:37" s="368" customFormat="1" ht="13.9" customHeight="1">
      <c r="Z2657" s="439"/>
      <c r="AH2657" s="367"/>
      <c r="AJ2657" s="367"/>
      <c r="AK2657" s="367"/>
    </row>
    <row r="2658" spans="26:37" s="368" customFormat="1" ht="13.9" customHeight="1">
      <c r="Z2658" s="439"/>
      <c r="AH2658" s="367"/>
      <c r="AJ2658" s="367"/>
      <c r="AK2658" s="367"/>
    </row>
    <row r="2659" spans="26:37" s="368" customFormat="1" ht="13.9" customHeight="1">
      <c r="Z2659" s="439"/>
      <c r="AH2659" s="367"/>
      <c r="AJ2659" s="367"/>
      <c r="AK2659" s="367"/>
    </row>
    <row r="2660" spans="26:37" s="368" customFormat="1" ht="13.9" customHeight="1">
      <c r="Z2660" s="439"/>
      <c r="AH2660" s="367"/>
      <c r="AJ2660" s="367"/>
      <c r="AK2660" s="367"/>
    </row>
    <row r="2661" spans="26:37" s="368" customFormat="1" ht="13.9" customHeight="1">
      <c r="Z2661" s="439"/>
      <c r="AH2661" s="367"/>
      <c r="AJ2661" s="367"/>
      <c r="AK2661" s="367"/>
    </row>
    <row r="2662" spans="26:37" s="368" customFormat="1" ht="13.9" customHeight="1">
      <c r="Z2662" s="439"/>
      <c r="AH2662" s="367"/>
      <c r="AJ2662" s="367"/>
      <c r="AK2662" s="367"/>
    </row>
    <row r="2663" spans="26:37" s="368" customFormat="1" ht="13.9" customHeight="1">
      <c r="Z2663" s="439"/>
      <c r="AH2663" s="367"/>
      <c r="AJ2663" s="367"/>
      <c r="AK2663" s="367"/>
    </row>
    <row r="2664" spans="26:37" s="368" customFormat="1" ht="13.9" customHeight="1">
      <c r="Z2664" s="439"/>
      <c r="AH2664" s="367"/>
      <c r="AJ2664" s="367"/>
      <c r="AK2664" s="367"/>
    </row>
    <row r="2665" spans="26:37" s="368" customFormat="1" ht="13.9" customHeight="1">
      <c r="Z2665" s="439"/>
      <c r="AH2665" s="367"/>
      <c r="AJ2665" s="367"/>
      <c r="AK2665" s="367"/>
    </row>
    <row r="2666" spans="26:37" s="368" customFormat="1" ht="13.9" customHeight="1">
      <c r="Z2666" s="439"/>
      <c r="AH2666" s="367"/>
      <c r="AJ2666" s="367"/>
      <c r="AK2666" s="367"/>
    </row>
    <row r="2667" spans="26:37" s="368" customFormat="1" ht="13.9" customHeight="1">
      <c r="Z2667" s="439"/>
      <c r="AH2667" s="367"/>
      <c r="AJ2667" s="367"/>
      <c r="AK2667" s="367"/>
    </row>
    <row r="2668" spans="26:37" s="368" customFormat="1" ht="13.9" customHeight="1">
      <c r="Z2668" s="439"/>
      <c r="AH2668" s="367"/>
      <c r="AJ2668" s="367"/>
      <c r="AK2668" s="367"/>
    </row>
    <row r="2669" spans="26:37" s="368" customFormat="1" ht="13.9" customHeight="1">
      <c r="Z2669" s="439"/>
      <c r="AH2669" s="367"/>
      <c r="AJ2669" s="367"/>
      <c r="AK2669" s="367"/>
    </row>
    <row r="2670" spans="26:37" s="368" customFormat="1" ht="13.9" customHeight="1">
      <c r="Z2670" s="439"/>
      <c r="AH2670" s="367"/>
      <c r="AJ2670" s="367"/>
      <c r="AK2670" s="367"/>
    </row>
    <row r="2671" spans="26:37" s="368" customFormat="1" ht="13.9" customHeight="1">
      <c r="Z2671" s="439"/>
      <c r="AH2671" s="367"/>
      <c r="AJ2671" s="367"/>
      <c r="AK2671" s="367"/>
    </row>
    <row r="2672" spans="26:37" s="368" customFormat="1" ht="13.9" customHeight="1">
      <c r="Z2672" s="439"/>
      <c r="AH2672" s="367"/>
      <c r="AJ2672" s="367"/>
      <c r="AK2672" s="367"/>
    </row>
    <row r="2673" spans="26:37" s="368" customFormat="1" ht="13.9" customHeight="1">
      <c r="Z2673" s="439"/>
      <c r="AH2673" s="367"/>
      <c r="AJ2673" s="367"/>
      <c r="AK2673" s="367"/>
    </row>
    <row r="2674" spans="26:37" s="368" customFormat="1" ht="13.9" customHeight="1">
      <c r="Z2674" s="439"/>
      <c r="AH2674" s="367"/>
      <c r="AJ2674" s="367"/>
      <c r="AK2674" s="367"/>
    </row>
    <row r="2675" spans="26:37" s="368" customFormat="1" ht="13.9" customHeight="1">
      <c r="Z2675" s="439"/>
      <c r="AH2675" s="367"/>
      <c r="AJ2675" s="367"/>
      <c r="AK2675" s="367"/>
    </row>
    <row r="2676" spans="26:37" s="368" customFormat="1" ht="13.9" customHeight="1">
      <c r="Z2676" s="439"/>
      <c r="AH2676" s="367"/>
      <c r="AJ2676" s="367"/>
      <c r="AK2676" s="367"/>
    </row>
    <row r="2677" spans="26:37" s="368" customFormat="1" ht="13.9" customHeight="1">
      <c r="Z2677" s="439"/>
      <c r="AH2677" s="367"/>
      <c r="AJ2677" s="367"/>
      <c r="AK2677" s="367"/>
    </row>
    <row r="2678" spans="26:37" s="368" customFormat="1" ht="13.9" customHeight="1">
      <c r="Z2678" s="439"/>
      <c r="AH2678" s="367"/>
      <c r="AJ2678" s="367"/>
      <c r="AK2678" s="367"/>
    </row>
    <row r="2679" spans="26:37" s="368" customFormat="1" ht="13.9" customHeight="1">
      <c r="Z2679" s="439"/>
      <c r="AH2679" s="367"/>
      <c r="AJ2679" s="367"/>
      <c r="AK2679" s="367"/>
    </row>
    <row r="2680" spans="26:37" s="368" customFormat="1" ht="13.9" customHeight="1">
      <c r="Z2680" s="439"/>
      <c r="AH2680" s="367"/>
      <c r="AJ2680" s="367"/>
      <c r="AK2680" s="367"/>
    </row>
    <row r="2681" spans="26:37" s="368" customFormat="1" ht="13.9" customHeight="1">
      <c r="Z2681" s="439"/>
      <c r="AH2681" s="367"/>
      <c r="AJ2681" s="367"/>
      <c r="AK2681" s="367"/>
    </row>
    <row r="2682" spans="26:37" s="368" customFormat="1" ht="13.9" customHeight="1">
      <c r="Z2682" s="439"/>
      <c r="AH2682" s="367"/>
      <c r="AJ2682" s="367"/>
      <c r="AK2682" s="367"/>
    </row>
    <row r="2683" spans="26:37" s="368" customFormat="1" ht="13.9" customHeight="1">
      <c r="Z2683" s="439"/>
      <c r="AH2683" s="367"/>
      <c r="AJ2683" s="367"/>
      <c r="AK2683" s="367"/>
    </row>
    <row r="2684" spans="26:37" s="368" customFormat="1" ht="13.9" customHeight="1">
      <c r="Z2684" s="439"/>
      <c r="AH2684" s="367"/>
      <c r="AJ2684" s="367"/>
      <c r="AK2684" s="367"/>
    </row>
    <row r="2685" spans="26:37" s="368" customFormat="1" ht="13.9" customHeight="1">
      <c r="Z2685" s="439"/>
      <c r="AH2685" s="367"/>
      <c r="AJ2685" s="367"/>
      <c r="AK2685" s="367"/>
    </row>
    <row r="2686" spans="26:37" s="368" customFormat="1" ht="13.9" customHeight="1">
      <c r="Z2686" s="439"/>
      <c r="AH2686" s="367"/>
      <c r="AJ2686" s="367"/>
      <c r="AK2686" s="367"/>
    </row>
    <row r="2687" spans="26:37" s="368" customFormat="1" ht="13.9" customHeight="1">
      <c r="Z2687" s="439"/>
      <c r="AH2687" s="367"/>
      <c r="AJ2687" s="367"/>
      <c r="AK2687" s="367"/>
    </row>
    <row r="2688" spans="26:37" s="368" customFormat="1" ht="13.9" customHeight="1">
      <c r="Z2688" s="439"/>
      <c r="AH2688" s="367"/>
      <c r="AJ2688" s="367"/>
      <c r="AK2688" s="367"/>
    </row>
    <row r="2689" spans="26:37" s="368" customFormat="1" ht="13.9" customHeight="1">
      <c r="Z2689" s="439"/>
      <c r="AH2689" s="367"/>
      <c r="AJ2689" s="367"/>
      <c r="AK2689" s="367"/>
    </row>
    <row r="2690" spans="26:37" s="368" customFormat="1" ht="13.9" customHeight="1">
      <c r="Z2690" s="439"/>
      <c r="AH2690" s="367"/>
      <c r="AJ2690" s="367"/>
      <c r="AK2690" s="367"/>
    </row>
    <row r="2691" spans="26:37" s="368" customFormat="1" ht="13.9" customHeight="1">
      <c r="Z2691" s="439"/>
      <c r="AH2691" s="367"/>
      <c r="AJ2691" s="367"/>
      <c r="AK2691" s="367"/>
    </row>
    <row r="2692" spans="26:37" s="368" customFormat="1" ht="13.9" customHeight="1">
      <c r="Z2692" s="439"/>
      <c r="AH2692" s="367"/>
      <c r="AJ2692" s="367"/>
      <c r="AK2692" s="367"/>
    </row>
    <row r="2693" spans="26:37" s="368" customFormat="1" ht="13.9" customHeight="1">
      <c r="Z2693" s="439"/>
      <c r="AH2693" s="367"/>
      <c r="AJ2693" s="367"/>
      <c r="AK2693" s="367"/>
    </row>
    <row r="2694" spans="26:37" s="368" customFormat="1" ht="13.9" customHeight="1">
      <c r="Z2694" s="439"/>
      <c r="AH2694" s="367"/>
      <c r="AJ2694" s="367"/>
      <c r="AK2694" s="367"/>
    </row>
    <row r="2695" spans="26:37" s="368" customFormat="1" ht="13.9" customHeight="1">
      <c r="Z2695" s="439"/>
      <c r="AH2695" s="367"/>
      <c r="AJ2695" s="367"/>
      <c r="AK2695" s="367"/>
    </row>
    <row r="2696" spans="26:37" s="368" customFormat="1" ht="13.9" customHeight="1">
      <c r="Z2696" s="439"/>
      <c r="AH2696" s="367"/>
      <c r="AJ2696" s="367"/>
      <c r="AK2696" s="367"/>
    </row>
    <row r="2697" spans="26:37" s="368" customFormat="1" ht="13.9" customHeight="1">
      <c r="Z2697" s="439"/>
      <c r="AH2697" s="367"/>
      <c r="AJ2697" s="367"/>
      <c r="AK2697" s="367"/>
    </row>
    <row r="2698" spans="26:37" s="368" customFormat="1" ht="13.9" customHeight="1">
      <c r="Z2698" s="439"/>
      <c r="AH2698" s="367"/>
      <c r="AJ2698" s="367"/>
      <c r="AK2698" s="367"/>
    </row>
    <row r="2699" spans="26:37" s="368" customFormat="1" ht="13.9" customHeight="1">
      <c r="Z2699" s="439"/>
      <c r="AH2699" s="367"/>
      <c r="AJ2699" s="367"/>
      <c r="AK2699" s="367"/>
    </row>
    <row r="2700" spans="26:37" s="368" customFormat="1" ht="13.9" customHeight="1">
      <c r="Z2700" s="439"/>
      <c r="AH2700" s="367"/>
      <c r="AJ2700" s="367"/>
      <c r="AK2700" s="367"/>
    </row>
    <row r="2701" spans="26:37" s="368" customFormat="1" ht="13.9" customHeight="1">
      <c r="Z2701" s="439"/>
      <c r="AH2701" s="367"/>
      <c r="AJ2701" s="367"/>
      <c r="AK2701" s="367"/>
    </row>
    <row r="2702" spans="26:37" s="368" customFormat="1" ht="13.9" customHeight="1">
      <c r="Z2702" s="439"/>
      <c r="AH2702" s="367"/>
      <c r="AJ2702" s="367"/>
      <c r="AK2702" s="367"/>
    </row>
    <row r="2703" spans="26:37" s="368" customFormat="1" ht="13.9" customHeight="1">
      <c r="Z2703" s="439"/>
      <c r="AH2703" s="367"/>
      <c r="AJ2703" s="367"/>
      <c r="AK2703" s="367"/>
    </row>
    <row r="2704" spans="26:37" s="368" customFormat="1" ht="13.9" customHeight="1">
      <c r="Z2704" s="439"/>
      <c r="AH2704" s="367"/>
      <c r="AJ2704" s="367"/>
      <c r="AK2704" s="367"/>
    </row>
    <row r="2705" spans="26:37" s="368" customFormat="1" ht="13.9" customHeight="1">
      <c r="Z2705" s="439"/>
      <c r="AH2705" s="367"/>
      <c r="AJ2705" s="367"/>
      <c r="AK2705" s="367"/>
    </row>
    <row r="2706" spans="26:37" s="368" customFormat="1" ht="13.9" customHeight="1">
      <c r="Z2706" s="439"/>
      <c r="AH2706" s="367"/>
      <c r="AJ2706" s="367"/>
      <c r="AK2706" s="367"/>
    </row>
    <row r="2707" spans="26:37" s="368" customFormat="1" ht="13.9" customHeight="1">
      <c r="Z2707" s="439"/>
      <c r="AH2707" s="367"/>
      <c r="AJ2707" s="367"/>
      <c r="AK2707" s="367"/>
    </row>
    <row r="2708" spans="26:37" s="368" customFormat="1" ht="13.9" customHeight="1">
      <c r="Z2708" s="439"/>
      <c r="AH2708" s="367"/>
      <c r="AJ2708" s="367"/>
      <c r="AK2708" s="367"/>
    </row>
    <row r="2709" spans="26:37" s="368" customFormat="1" ht="13.9" customHeight="1">
      <c r="Z2709" s="439"/>
      <c r="AH2709" s="367"/>
      <c r="AJ2709" s="367"/>
      <c r="AK2709" s="367"/>
    </row>
    <row r="2710" spans="26:37" s="368" customFormat="1" ht="13.9" customHeight="1">
      <c r="Z2710" s="439"/>
      <c r="AH2710" s="367"/>
      <c r="AJ2710" s="367"/>
      <c r="AK2710" s="367"/>
    </row>
    <row r="2711" spans="26:37" s="368" customFormat="1" ht="13.9" customHeight="1">
      <c r="Z2711" s="439"/>
      <c r="AH2711" s="367"/>
      <c r="AJ2711" s="367"/>
      <c r="AK2711" s="367"/>
    </row>
    <row r="2712" spans="26:37" s="368" customFormat="1" ht="13.9" customHeight="1">
      <c r="Z2712" s="439"/>
      <c r="AH2712" s="367"/>
      <c r="AJ2712" s="367"/>
      <c r="AK2712" s="367"/>
    </row>
    <row r="2713" spans="26:37" s="368" customFormat="1" ht="13.9" customHeight="1">
      <c r="Z2713" s="439"/>
      <c r="AH2713" s="367"/>
      <c r="AJ2713" s="367"/>
      <c r="AK2713" s="367"/>
    </row>
    <row r="2714" spans="26:37" s="368" customFormat="1" ht="13.9" customHeight="1">
      <c r="Z2714" s="439"/>
      <c r="AH2714" s="367"/>
      <c r="AJ2714" s="367"/>
      <c r="AK2714" s="367"/>
    </row>
    <row r="2715" spans="26:37" s="368" customFormat="1" ht="13.9" customHeight="1">
      <c r="Z2715" s="439"/>
      <c r="AH2715" s="367"/>
      <c r="AJ2715" s="367"/>
      <c r="AK2715" s="367"/>
    </row>
    <row r="2716" spans="26:37" s="368" customFormat="1" ht="13.9" customHeight="1">
      <c r="Z2716" s="439"/>
      <c r="AH2716" s="367"/>
      <c r="AJ2716" s="367"/>
      <c r="AK2716" s="367"/>
    </row>
    <row r="2717" spans="26:37" s="368" customFormat="1" ht="13.9" customHeight="1">
      <c r="Z2717" s="439"/>
      <c r="AH2717" s="367"/>
      <c r="AJ2717" s="367"/>
      <c r="AK2717" s="367"/>
    </row>
    <row r="2718" spans="26:37" s="368" customFormat="1" ht="13.9" customHeight="1">
      <c r="Z2718" s="439"/>
      <c r="AH2718" s="367"/>
      <c r="AJ2718" s="367"/>
      <c r="AK2718" s="367"/>
    </row>
    <row r="2719" spans="26:37" s="368" customFormat="1" ht="13.9" customHeight="1">
      <c r="Z2719" s="439"/>
      <c r="AH2719" s="367"/>
      <c r="AJ2719" s="367"/>
      <c r="AK2719" s="367"/>
    </row>
    <row r="2720" spans="26:37" s="368" customFormat="1" ht="13.9" customHeight="1">
      <c r="Z2720" s="439"/>
      <c r="AH2720" s="367"/>
      <c r="AJ2720" s="367"/>
      <c r="AK2720" s="367"/>
    </row>
    <row r="2721" spans="26:37" s="368" customFormat="1" ht="13.9" customHeight="1">
      <c r="Z2721" s="439"/>
      <c r="AH2721" s="367"/>
      <c r="AJ2721" s="367"/>
      <c r="AK2721" s="367"/>
    </row>
    <row r="2722" spans="26:37" s="368" customFormat="1" ht="13.9" customHeight="1">
      <c r="Z2722" s="439"/>
      <c r="AH2722" s="367"/>
      <c r="AJ2722" s="367"/>
      <c r="AK2722" s="367"/>
    </row>
    <row r="2723" spans="26:37" s="368" customFormat="1" ht="13.9" customHeight="1">
      <c r="Z2723" s="439"/>
      <c r="AH2723" s="367"/>
      <c r="AJ2723" s="367"/>
      <c r="AK2723" s="367"/>
    </row>
    <row r="2724" spans="26:37" s="368" customFormat="1" ht="13.9" customHeight="1">
      <c r="Z2724" s="439"/>
      <c r="AH2724" s="367"/>
      <c r="AJ2724" s="367"/>
      <c r="AK2724" s="367"/>
    </row>
    <row r="2725" spans="26:37" s="368" customFormat="1" ht="13.9" customHeight="1">
      <c r="Z2725" s="439"/>
      <c r="AH2725" s="367"/>
      <c r="AJ2725" s="367"/>
      <c r="AK2725" s="367"/>
    </row>
    <row r="2726" spans="26:37" s="368" customFormat="1" ht="13.9" customHeight="1">
      <c r="Z2726" s="439"/>
      <c r="AH2726" s="367"/>
      <c r="AJ2726" s="367"/>
      <c r="AK2726" s="367"/>
    </row>
    <row r="2727" spans="26:37" s="368" customFormat="1" ht="13.9" customHeight="1">
      <c r="Z2727" s="439"/>
      <c r="AH2727" s="367"/>
      <c r="AJ2727" s="367"/>
      <c r="AK2727" s="367"/>
    </row>
    <row r="2728" spans="26:37" s="368" customFormat="1" ht="13.9" customHeight="1">
      <c r="Z2728" s="439"/>
      <c r="AH2728" s="367"/>
      <c r="AJ2728" s="367"/>
      <c r="AK2728" s="367"/>
    </row>
    <row r="2729" spans="26:37" s="368" customFormat="1" ht="13.9" customHeight="1">
      <c r="Z2729" s="439"/>
      <c r="AH2729" s="367"/>
      <c r="AJ2729" s="367"/>
      <c r="AK2729" s="367"/>
    </row>
    <row r="2730" spans="26:37" s="368" customFormat="1" ht="13.9" customHeight="1">
      <c r="Z2730" s="439"/>
      <c r="AH2730" s="367"/>
      <c r="AJ2730" s="367"/>
      <c r="AK2730" s="367"/>
    </row>
    <row r="2731" spans="26:37" s="368" customFormat="1" ht="13.9" customHeight="1">
      <c r="Z2731" s="439"/>
      <c r="AH2731" s="367"/>
      <c r="AJ2731" s="367"/>
      <c r="AK2731" s="367"/>
    </row>
    <row r="2732" spans="26:37" s="368" customFormat="1" ht="13.9" customHeight="1">
      <c r="Z2732" s="439"/>
      <c r="AH2732" s="367"/>
      <c r="AJ2732" s="367"/>
      <c r="AK2732" s="367"/>
    </row>
    <row r="2733" spans="26:37" s="368" customFormat="1" ht="13.9" customHeight="1">
      <c r="Z2733" s="439"/>
      <c r="AH2733" s="367"/>
      <c r="AJ2733" s="367"/>
      <c r="AK2733" s="367"/>
    </row>
    <row r="2734" spans="26:37" s="368" customFormat="1" ht="13.9" customHeight="1">
      <c r="Z2734" s="439"/>
      <c r="AH2734" s="367"/>
      <c r="AJ2734" s="367"/>
      <c r="AK2734" s="367"/>
    </row>
    <row r="2735" spans="26:37" s="368" customFormat="1" ht="13.9" customHeight="1">
      <c r="Z2735" s="439"/>
      <c r="AH2735" s="367"/>
      <c r="AJ2735" s="367"/>
      <c r="AK2735" s="367"/>
    </row>
    <row r="2736" spans="26:37" s="368" customFormat="1" ht="13.9" customHeight="1">
      <c r="Z2736" s="439"/>
      <c r="AH2736" s="367"/>
      <c r="AJ2736" s="367"/>
      <c r="AK2736" s="367"/>
    </row>
    <row r="2737" spans="26:37" s="368" customFormat="1" ht="13.9" customHeight="1">
      <c r="Z2737" s="439"/>
      <c r="AH2737" s="367"/>
      <c r="AJ2737" s="367"/>
      <c r="AK2737" s="367"/>
    </row>
    <row r="2738" spans="26:37" s="368" customFormat="1" ht="13.9" customHeight="1">
      <c r="Z2738" s="439"/>
      <c r="AH2738" s="367"/>
      <c r="AJ2738" s="367"/>
      <c r="AK2738" s="367"/>
    </row>
    <row r="2739" spans="26:37" s="368" customFormat="1" ht="13.9" customHeight="1">
      <c r="Z2739" s="439"/>
      <c r="AH2739" s="367"/>
      <c r="AJ2739" s="367"/>
      <c r="AK2739" s="367"/>
    </row>
    <row r="2740" spans="26:37" s="368" customFormat="1" ht="13.9" customHeight="1">
      <c r="Z2740" s="439"/>
      <c r="AH2740" s="367"/>
      <c r="AJ2740" s="367"/>
      <c r="AK2740" s="367"/>
    </row>
    <row r="2741" spans="26:37" s="368" customFormat="1" ht="13.9" customHeight="1">
      <c r="Z2741" s="439"/>
      <c r="AH2741" s="367"/>
      <c r="AJ2741" s="367"/>
      <c r="AK2741" s="367"/>
    </row>
    <row r="2742" spans="26:37" s="368" customFormat="1" ht="13.9" customHeight="1">
      <c r="Z2742" s="439"/>
      <c r="AH2742" s="367"/>
      <c r="AJ2742" s="367"/>
      <c r="AK2742" s="367"/>
    </row>
    <row r="2743" spans="26:37" s="368" customFormat="1" ht="13.9" customHeight="1">
      <c r="Z2743" s="439"/>
      <c r="AH2743" s="367"/>
      <c r="AJ2743" s="367"/>
      <c r="AK2743" s="367"/>
    </row>
    <row r="2744" spans="26:37" s="368" customFormat="1" ht="13.9" customHeight="1">
      <c r="Z2744" s="439"/>
      <c r="AH2744" s="367"/>
      <c r="AJ2744" s="367"/>
      <c r="AK2744" s="367"/>
    </row>
    <row r="2745" spans="26:37" s="368" customFormat="1" ht="13.9" customHeight="1">
      <c r="Z2745" s="439"/>
      <c r="AH2745" s="367"/>
      <c r="AJ2745" s="367"/>
      <c r="AK2745" s="367"/>
    </row>
    <row r="2746" spans="26:37" s="368" customFormat="1" ht="13.9" customHeight="1">
      <c r="Z2746" s="439"/>
      <c r="AH2746" s="367"/>
      <c r="AJ2746" s="367"/>
      <c r="AK2746" s="367"/>
    </row>
    <row r="2747" spans="26:37" s="368" customFormat="1" ht="13.9" customHeight="1">
      <c r="Z2747" s="439"/>
      <c r="AH2747" s="367"/>
      <c r="AJ2747" s="367"/>
      <c r="AK2747" s="367"/>
    </row>
    <row r="2748" spans="26:37" s="368" customFormat="1" ht="13.9" customHeight="1">
      <c r="Z2748" s="439"/>
      <c r="AH2748" s="367"/>
      <c r="AJ2748" s="367"/>
      <c r="AK2748" s="367"/>
    </row>
    <row r="2749" spans="26:37" s="368" customFormat="1" ht="13.9" customHeight="1">
      <c r="Z2749" s="439"/>
      <c r="AH2749" s="367"/>
      <c r="AJ2749" s="367"/>
      <c r="AK2749" s="367"/>
    </row>
    <row r="2750" spans="26:37" s="368" customFormat="1" ht="13.9" customHeight="1">
      <c r="Z2750" s="439"/>
      <c r="AH2750" s="367"/>
      <c r="AJ2750" s="367"/>
      <c r="AK2750" s="367"/>
    </row>
    <row r="2751" spans="26:37" s="368" customFormat="1" ht="13.9" customHeight="1">
      <c r="Z2751" s="439"/>
      <c r="AH2751" s="367"/>
      <c r="AJ2751" s="367"/>
      <c r="AK2751" s="367"/>
    </row>
    <row r="2752" spans="26:37" s="368" customFormat="1" ht="13.9" customHeight="1">
      <c r="Z2752" s="439"/>
      <c r="AH2752" s="367"/>
      <c r="AJ2752" s="367"/>
      <c r="AK2752" s="367"/>
    </row>
    <row r="2753" spans="26:37" s="368" customFormat="1" ht="13.9" customHeight="1">
      <c r="Z2753" s="439"/>
      <c r="AH2753" s="367"/>
      <c r="AJ2753" s="367"/>
      <c r="AK2753" s="367"/>
    </row>
    <row r="2754" spans="26:37" s="368" customFormat="1" ht="13.9" customHeight="1">
      <c r="Z2754" s="439"/>
      <c r="AH2754" s="367"/>
      <c r="AJ2754" s="367"/>
      <c r="AK2754" s="367"/>
    </row>
    <row r="2755" spans="26:37" s="368" customFormat="1" ht="13.9" customHeight="1">
      <c r="Z2755" s="439"/>
      <c r="AH2755" s="367"/>
      <c r="AJ2755" s="367"/>
      <c r="AK2755" s="367"/>
    </row>
    <row r="2756" spans="26:37" s="368" customFormat="1" ht="13.9" customHeight="1">
      <c r="Z2756" s="439"/>
      <c r="AH2756" s="367"/>
      <c r="AJ2756" s="367"/>
      <c r="AK2756" s="367"/>
    </row>
    <row r="2757" spans="26:37" s="368" customFormat="1" ht="13.9" customHeight="1">
      <c r="Z2757" s="439"/>
      <c r="AH2757" s="367"/>
      <c r="AJ2757" s="367"/>
      <c r="AK2757" s="367"/>
    </row>
    <row r="2758" spans="26:37" s="368" customFormat="1" ht="13.9" customHeight="1">
      <c r="Z2758" s="439"/>
      <c r="AH2758" s="367"/>
      <c r="AJ2758" s="367"/>
      <c r="AK2758" s="367"/>
    </row>
    <row r="2759" spans="26:37" s="368" customFormat="1" ht="13.9" customHeight="1">
      <c r="Z2759" s="439"/>
      <c r="AH2759" s="367"/>
      <c r="AJ2759" s="367"/>
      <c r="AK2759" s="367"/>
    </row>
    <row r="2760" spans="26:37" s="368" customFormat="1" ht="13.9" customHeight="1">
      <c r="Z2760" s="439"/>
      <c r="AH2760" s="367"/>
      <c r="AJ2760" s="367"/>
      <c r="AK2760" s="367"/>
    </row>
    <row r="2761" spans="26:37" s="368" customFormat="1" ht="13.9" customHeight="1">
      <c r="Z2761" s="439"/>
      <c r="AH2761" s="367"/>
      <c r="AJ2761" s="367"/>
      <c r="AK2761" s="367"/>
    </row>
    <row r="2762" spans="26:37" s="368" customFormat="1" ht="13.9" customHeight="1">
      <c r="Z2762" s="439"/>
      <c r="AH2762" s="367"/>
      <c r="AJ2762" s="367"/>
      <c r="AK2762" s="367"/>
    </row>
    <row r="2763" spans="26:37" s="368" customFormat="1" ht="13.9" customHeight="1">
      <c r="Z2763" s="439"/>
      <c r="AH2763" s="367"/>
      <c r="AJ2763" s="367"/>
      <c r="AK2763" s="367"/>
    </row>
    <row r="2764" spans="26:37" s="368" customFormat="1" ht="13.9" customHeight="1">
      <c r="Z2764" s="439"/>
      <c r="AH2764" s="367"/>
      <c r="AJ2764" s="367"/>
      <c r="AK2764" s="367"/>
    </row>
    <row r="2765" spans="26:37" s="368" customFormat="1" ht="13.9" customHeight="1">
      <c r="Z2765" s="439"/>
      <c r="AH2765" s="367"/>
      <c r="AJ2765" s="367"/>
      <c r="AK2765" s="367"/>
    </row>
    <row r="2766" spans="26:37" s="368" customFormat="1" ht="13.9" customHeight="1">
      <c r="Z2766" s="439"/>
      <c r="AH2766" s="367"/>
      <c r="AJ2766" s="367"/>
      <c r="AK2766" s="367"/>
    </row>
    <row r="2767" spans="26:37" s="368" customFormat="1" ht="13.9" customHeight="1">
      <c r="Z2767" s="439"/>
      <c r="AH2767" s="367"/>
      <c r="AJ2767" s="367"/>
      <c r="AK2767" s="367"/>
    </row>
    <row r="2768" spans="26:37" s="368" customFormat="1" ht="13.9" customHeight="1">
      <c r="Z2768" s="439"/>
      <c r="AH2768" s="367"/>
      <c r="AJ2768" s="367"/>
      <c r="AK2768" s="367"/>
    </row>
    <row r="2769" spans="26:37" s="368" customFormat="1" ht="13.9" customHeight="1">
      <c r="Z2769" s="439"/>
      <c r="AH2769" s="367"/>
      <c r="AJ2769" s="367"/>
      <c r="AK2769" s="367"/>
    </row>
    <row r="2770" spans="26:37" s="368" customFormat="1" ht="13.9" customHeight="1">
      <c r="Z2770" s="439"/>
      <c r="AH2770" s="367"/>
      <c r="AJ2770" s="367"/>
      <c r="AK2770" s="367"/>
    </row>
    <row r="2771" spans="26:37" s="368" customFormat="1" ht="13.9" customHeight="1">
      <c r="Z2771" s="439"/>
      <c r="AH2771" s="367"/>
      <c r="AJ2771" s="367"/>
      <c r="AK2771" s="367"/>
    </row>
    <row r="2772" spans="26:37" s="368" customFormat="1" ht="13.9" customHeight="1">
      <c r="Z2772" s="439"/>
      <c r="AH2772" s="367"/>
      <c r="AJ2772" s="367"/>
      <c r="AK2772" s="367"/>
    </row>
    <row r="2773" spans="26:37" s="368" customFormat="1" ht="13.9" customHeight="1">
      <c r="Z2773" s="439"/>
      <c r="AH2773" s="367"/>
      <c r="AJ2773" s="367"/>
      <c r="AK2773" s="367"/>
    </row>
    <row r="2774" spans="26:37" s="368" customFormat="1" ht="13.9" customHeight="1">
      <c r="Z2774" s="439"/>
      <c r="AH2774" s="367"/>
      <c r="AJ2774" s="367"/>
      <c r="AK2774" s="367"/>
    </row>
    <row r="2775" spans="26:37" s="368" customFormat="1" ht="13.9" customHeight="1">
      <c r="Z2775" s="439"/>
      <c r="AH2775" s="367"/>
      <c r="AJ2775" s="367"/>
      <c r="AK2775" s="367"/>
    </row>
    <row r="2776" spans="26:37" s="368" customFormat="1" ht="13.9" customHeight="1">
      <c r="Z2776" s="439"/>
      <c r="AH2776" s="367"/>
      <c r="AJ2776" s="367"/>
      <c r="AK2776" s="367"/>
    </row>
    <row r="2777" spans="26:37" s="368" customFormat="1" ht="13.9" customHeight="1">
      <c r="Z2777" s="439"/>
      <c r="AH2777" s="367"/>
      <c r="AJ2777" s="367"/>
      <c r="AK2777" s="367"/>
    </row>
    <row r="2778" spans="26:37" s="368" customFormat="1" ht="13.9" customHeight="1">
      <c r="Z2778" s="439"/>
      <c r="AH2778" s="367"/>
      <c r="AJ2778" s="367"/>
      <c r="AK2778" s="367"/>
    </row>
    <row r="2779" spans="26:37" s="368" customFormat="1" ht="13.9" customHeight="1">
      <c r="Z2779" s="439"/>
      <c r="AH2779" s="367"/>
      <c r="AJ2779" s="367"/>
      <c r="AK2779" s="367"/>
    </row>
    <row r="2780" spans="26:37" s="368" customFormat="1" ht="13.9" customHeight="1">
      <c r="Z2780" s="439"/>
      <c r="AH2780" s="367"/>
      <c r="AJ2780" s="367"/>
      <c r="AK2780" s="367"/>
    </row>
    <row r="2781" spans="26:37" s="368" customFormat="1" ht="13.9" customHeight="1">
      <c r="Z2781" s="439"/>
      <c r="AH2781" s="367"/>
      <c r="AJ2781" s="367"/>
      <c r="AK2781" s="367"/>
    </row>
    <row r="2782" spans="26:37" s="368" customFormat="1" ht="13.9" customHeight="1">
      <c r="Z2782" s="439"/>
      <c r="AH2782" s="367"/>
      <c r="AJ2782" s="367"/>
      <c r="AK2782" s="367"/>
    </row>
    <row r="2783" spans="26:37" s="368" customFormat="1" ht="13.9" customHeight="1">
      <c r="Z2783" s="439"/>
      <c r="AH2783" s="367"/>
      <c r="AJ2783" s="367"/>
      <c r="AK2783" s="367"/>
    </row>
    <row r="2784" spans="26:37" s="368" customFormat="1" ht="13.9" customHeight="1">
      <c r="Z2784" s="439"/>
      <c r="AH2784" s="367"/>
      <c r="AJ2784" s="367"/>
      <c r="AK2784" s="367"/>
    </row>
    <row r="2785" spans="26:37" s="368" customFormat="1" ht="13.9" customHeight="1">
      <c r="Z2785" s="439"/>
      <c r="AH2785" s="367"/>
      <c r="AJ2785" s="367"/>
      <c r="AK2785" s="367"/>
    </row>
    <row r="2786" spans="26:37" s="368" customFormat="1" ht="13.9" customHeight="1">
      <c r="Z2786" s="439"/>
      <c r="AH2786" s="367"/>
      <c r="AJ2786" s="367"/>
      <c r="AK2786" s="367"/>
    </row>
    <row r="2787" spans="26:37" s="368" customFormat="1" ht="13.9" customHeight="1">
      <c r="Z2787" s="439"/>
      <c r="AH2787" s="367"/>
      <c r="AJ2787" s="367"/>
      <c r="AK2787" s="367"/>
    </row>
    <row r="2788" spans="26:37" s="368" customFormat="1" ht="13.9" customHeight="1">
      <c r="Z2788" s="439"/>
      <c r="AH2788" s="367"/>
      <c r="AJ2788" s="367"/>
      <c r="AK2788" s="367"/>
    </row>
    <row r="2789" spans="26:37" s="368" customFormat="1" ht="13.9" customHeight="1">
      <c r="Z2789" s="439"/>
      <c r="AH2789" s="367"/>
      <c r="AJ2789" s="367"/>
      <c r="AK2789" s="367"/>
    </row>
    <row r="2790" spans="26:37" s="368" customFormat="1" ht="13.9" customHeight="1">
      <c r="Z2790" s="439"/>
      <c r="AH2790" s="367"/>
      <c r="AJ2790" s="367"/>
      <c r="AK2790" s="367"/>
    </row>
    <row r="2791" spans="26:37" s="368" customFormat="1" ht="13.9" customHeight="1">
      <c r="Z2791" s="439"/>
      <c r="AH2791" s="367"/>
      <c r="AJ2791" s="367"/>
      <c r="AK2791" s="367"/>
    </row>
    <row r="2792" spans="26:37" s="368" customFormat="1" ht="13.9" customHeight="1">
      <c r="Z2792" s="439"/>
      <c r="AH2792" s="367"/>
      <c r="AJ2792" s="367"/>
      <c r="AK2792" s="367"/>
    </row>
    <row r="2793" spans="26:37" s="368" customFormat="1" ht="13.9" customHeight="1">
      <c r="Z2793" s="439"/>
      <c r="AH2793" s="367"/>
      <c r="AJ2793" s="367"/>
      <c r="AK2793" s="367"/>
    </row>
    <row r="2794" spans="26:37" s="368" customFormat="1" ht="13.9" customHeight="1">
      <c r="Z2794" s="439"/>
      <c r="AH2794" s="367"/>
      <c r="AJ2794" s="367"/>
      <c r="AK2794" s="367"/>
    </row>
    <row r="2795" spans="26:37" s="368" customFormat="1" ht="13.9" customHeight="1">
      <c r="Z2795" s="439"/>
      <c r="AH2795" s="367"/>
      <c r="AJ2795" s="367"/>
      <c r="AK2795" s="367"/>
    </row>
    <row r="2796" spans="26:37" s="368" customFormat="1" ht="13.9" customHeight="1">
      <c r="Z2796" s="439"/>
      <c r="AH2796" s="367"/>
      <c r="AJ2796" s="367"/>
      <c r="AK2796" s="367"/>
    </row>
    <row r="2797" spans="26:37" s="368" customFormat="1" ht="13.9" customHeight="1">
      <c r="Z2797" s="439"/>
      <c r="AH2797" s="367"/>
      <c r="AJ2797" s="367"/>
      <c r="AK2797" s="367"/>
    </row>
    <row r="2798" spans="26:37" s="368" customFormat="1" ht="13.9" customHeight="1">
      <c r="Z2798" s="439"/>
      <c r="AH2798" s="367"/>
      <c r="AJ2798" s="367"/>
      <c r="AK2798" s="367"/>
    </row>
    <row r="2799" spans="26:37" s="368" customFormat="1" ht="13.9" customHeight="1">
      <c r="Z2799" s="439"/>
      <c r="AH2799" s="367"/>
      <c r="AJ2799" s="367"/>
      <c r="AK2799" s="367"/>
    </row>
    <row r="2800" spans="26:37" s="368" customFormat="1" ht="13.9" customHeight="1">
      <c r="Z2800" s="439"/>
      <c r="AH2800" s="367"/>
      <c r="AJ2800" s="367"/>
      <c r="AK2800" s="367"/>
    </row>
    <row r="2801" spans="26:37" s="368" customFormat="1" ht="13.9" customHeight="1">
      <c r="Z2801" s="439"/>
      <c r="AH2801" s="367"/>
      <c r="AJ2801" s="367"/>
      <c r="AK2801" s="367"/>
    </row>
    <row r="2802" spans="26:37" s="368" customFormat="1" ht="13.9" customHeight="1">
      <c r="Z2802" s="439"/>
      <c r="AH2802" s="367"/>
      <c r="AJ2802" s="367"/>
      <c r="AK2802" s="367"/>
    </row>
    <row r="2803" spans="26:37" s="368" customFormat="1" ht="13.9" customHeight="1">
      <c r="Z2803" s="439"/>
      <c r="AH2803" s="367"/>
      <c r="AJ2803" s="367"/>
      <c r="AK2803" s="367"/>
    </row>
    <row r="2804" spans="26:37" s="368" customFormat="1" ht="13.9" customHeight="1">
      <c r="Z2804" s="439"/>
      <c r="AH2804" s="367"/>
      <c r="AJ2804" s="367"/>
      <c r="AK2804" s="367"/>
    </row>
    <row r="2805" spans="26:37" s="368" customFormat="1" ht="13.9" customHeight="1">
      <c r="Z2805" s="439"/>
      <c r="AH2805" s="367"/>
      <c r="AJ2805" s="367"/>
      <c r="AK2805" s="367"/>
    </row>
    <row r="2806" spans="26:37" s="368" customFormat="1" ht="13.9" customHeight="1">
      <c r="Z2806" s="439"/>
      <c r="AH2806" s="367"/>
      <c r="AJ2806" s="367"/>
      <c r="AK2806" s="367"/>
    </row>
    <row r="2807" spans="26:37" s="368" customFormat="1" ht="13.9" customHeight="1">
      <c r="Z2807" s="439"/>
      <c r="AH2807" s="367"/>
      <c r="AJ2807" s="367"/>
      <c r="AK2807" s="367"/>
    </row>
    <row r="2808" spans="26:37" s="368" customFormat="1" ht="13.9" customHeight="1">
      <c r="Z2808" s="439"/>
      <c r="AH2808" s="367"/>
      <c r="AJ2808" s="367"/>
      <c r="AK2808" s="367"/>
    </row>
    <row r="2809" spans="26:37" s="368" customFormat="1" ht="13.9" customHeight="1">
      <c r="Z2809" s="439"/>
      <c r="AH2809" s="367"/>
      <c r="AJ2809" s="367"/>
      <c r="AK2809" s="367"/>
    </row>
    <row r="2810" spans="26:37" s="368" customFormat="1" ht="13.9" customHeight="1">
      <c r="Z2810" s="439"/>
      <c r="AH2810" s="367"/>
      <c r="AJ2810" s="367"/>
      <c r="AK2810" s="367"/>
    </row>
    <row r="2811" spans="26:37" s="368" customFormat="1" ht="13.9" customHeight="1">
      <c r="Z2811" s="439"/>
      <c r="AH2811" s="367"/>
      <c r="AJ2811" s="367"/>
      <c r="AK2811" s="367"/>
    </row>
    <row r="2812" spans="26:37" s="368" customFormat="1" ht="13.9" customHeight="1">
      <c r="Z2812" s="439"/>
      <c r="AH2812" s="367"/>
      <c r="AJ2812" s="367"/>
      <c r="AK2812" s="367"/>
    </row>
    <row r="2813" spans="26:37" s="368" customFormat="1" ht="13.9" customHeight="1">
      <c r="Z2813" s="439"/>
      <c r="AH2813" s="367"/>
      <c r="AJ2813" s="367"/>
      <c r="AK2813" s="367"/>
    </row>
    <row r="2814" spans="26:37" s="368" customFormat="1" ht="13.9" customHeight="1">
      <c r="Z2814" s="439"/>
      <c r="AH2814" s="367"/>
      <c r="AJ2814" s="367"/>
      <c r="AK2814" s="367"/>
    </row>
    <row r="2815" spans="26:37" s="368" customFormat="1" ht="13.9" customHeight="1">
      <c r="Z2815" s="439"/>
      <c r="AH2815" s="367"/>
      <c r="AJ2815" s="367"/>
      <c r="AK2815" s="367"/>
    </row>
    <row r="2816" spans="26:37" s="368" customFormat="1" ht="13.9" customHeight="1">
      <c r="Z2816" s="439"/>
      <c r="AH2816" s="367"/>
      <c r="AJ2816" s="367"/>
      <c r="AK2816" s="367"/>
    </row>
    <row r="2817" spans="26:37" s="368" customFormat="1" ht="13.9" customHeight="1">
      <c r="Z2817" s="439"/>
      <c r="AH2817" s="367"/>
      <c r="AJ2817" s="367"/>
      <c r="AK2817" s="367"/>
    </row>
    <row r="2818" spans="26:37" s="368" customFormat="1" ht="13.9" customHeight="1">
      <c r="Z2818" s="439"/>
      <c r="AH2818" s="367"/>
      <c r="AJ2818" s="367"/>
      <c r="AK2818" s="367"/>
    </row>
    <row r="2819" spans="26:37" s="368" customFormat="1" ht="13.9" customHeight="1">
      <c r="Z2819" s="439"/>
      <c r="AH2819" s="367"/>
      <c r="AJ2819" s="367"/>
      <c r="AK2819" s="367"/>
    </row>
    <row r="2820" spans="26:37" s="368" customFormat="1" ht="13.9" customHeight="1">
      <c r="Z2820" s="439"/>
      <c r="AH2820" s="367"/>
      <c r="AJ2820" s="367"/>
      <c r="AK2820" s="367"/>
    </row>
    <row r="2821" spans="26:37" s="368" customFormat="1" ht="13.9" customHeight="1">
      <c r="Z2821" s="439"/>
      <c r="AH2821" s="367"/>
      <c r="AJ2821" s="367"/>
      <c r="AK2821" s="367"/>
    </row>
    <row r="2822" spans="26:37" s="368" customFormat="1" ht="13.9" customHeight="1">
      <c r="Z2822" s="439"/>
      <c r="AH2822" s="367"/>
      <c r="AJ2822" s="367"/>
      <c r="AK2822" s="367"/>
    </row>
    <row r="2823" spans="26:37" s="368" customFormat="1" ht="13.9" customHeight="1">
      <c r="Z2823" s="439"/>
      <c r="AH2823" s="367"/>
      <c r="AJ2823" s="367"/>
      <c r="AK2823" s="367"/>
    </row>
    <row r="2824" spans="26:37" s="368" customFormat="1" ht="13.9" customHeight="1">
      <c r="Z2824" s="439"/>
      <c r="AH2824" s="367"/>
      <c r="AJ2824" s="367"/>
      <c r="AK2824" s="367"/>
    </row>
    <row r="2825" spans="26:37" s="368" customFormat="1" ht="13.9" customHeight="1">
      <c r="Z2825" s="439"/>
      <c r="AH2825" s="367"/>
      <c r="AJ2825" s="367"/>
      <c r="AK2825" s="367"/>
    </row>
    <row r="2826" spans="26:37" s="368" customFormat="1" ht="13.9" customHeight="1">
      <c r="Z2826" s="439"/>
      <c r="AH2826" s="367"/>
      <c r="AJ2826" s="367"/>
      <c r="AK2826" s="367"/>
    </row>
    <row r="2827" spans="26:37" s="368" customFormat="1" ht="13.9" customHeight="1">
      <c r="Z2827" s="439"/>
      <c r="AH2827" s="367"/>
      <c r="AJ2827" s="367"/>
      <c r="AK2827" s="367"/>
    </row>
    <row r="2828" spans="26:37" s="368" customFormat="1" ht="13.9" customHeight="1">
      <c r="Z2828" s="439"/>
      <c r="AH2828" s="367"/>
      <c r="AJ2828" s="367"/>
      <c r="AK2828" s="367"/>
    </row>
    <row r="2829" spans="26:37" s="368" customFormat="1" ht="13.9" customHeight="1">
      <c r="Z2829" s="439"/>
      <c r="AH2829" s="367"/>
      <c r="AJ2829" s="367"/>
      <c r="AK2829" s="367"/>
    </row>
    <row r="2830" spans="26:37" s="368" customFormat="1" ht="13.9" customHeight="1">
      <c r="Z2830" s="439"/>
      <c r="AH2830" s="367"/>
      <c r="AJ2830" s="367"/>
      <c r="AK2830" s="367"/>
    </row>
    <row r="2831" spans="26:37" s="368" customFormat="1" ht="13.9" customHeight="1">
      <c r="Z2831" s="439"/>
      <c r="AH2831" s="367"/>
      <c r="AJ2831" s="367"/>
      <c r="AK2831" s="367"/>
    </row>
    <row r="2832" spans="26:37" s="368" customFormat="1" ht="13.9" customHeight="1">
      <c r="Z2832" s="439"/>
      <c r="AH2832" s="367"/>
      <c r="AJ2832" s="367"/>
      <c r="AK2832" s="367"/>
    </row>
    <row r="2833" spans="26:37" s="368" customFormat="1" ht="13.9" customHeight="1">
      <c r="Z2833" s="439"/>
      <c r="AH2833" s="367"/>
      <c r="AJ2833" s="367"/>
      <c r="AK2833" s="367"/>
    </row>
    <row r="2834" spans="26:37" s="368" customFormat="1" ht="13.9" customHeight="1">
      <c r="Z2834" s="439"/>
      <c r="AH2834" s="367"/>
      <c r="AJ2834" s="367"/>
      <c r="AK2834" s="367"/>
    </row>
    <row r="2835" spans="26:37" s="368" customFormat="1" ht="13.9" customHeight="1">
      <c r="Z2835" s="439"/>
      <c r="AH2835" s="367"/>
      <c r="AJ2835" s="367"/>
      <c r="AK2835" s="367"/>
    </row>
    <row r="2836" spans="26:37" s="368" customFormat="1" ht="13.9" customHeight="1">
      <c r="Z2836" s="439"/>
      <c r="AH2836" s="367"/>
      <c r="AJ2836" s="367"/>
      <c r="AK2836" s="367"/>
    </row>
    <row r="2837" spans="26:37" s="368" customFormat="1" ht="13.9" customHeight="1">
      <c r="Z2837" s="439"/>
      <c r="AH2837" s="367"/>
      <c r="AJ2837" s="367"/>
      <c r="AK2837" s="367"/>
    </row>
    <row r="2838" spans="26:37" s="368" customFormat="1" ht="13.9" customHeight="1">
      <c r="Z2838" s="439"/>
      <c r="AH2838" s="367"/>
      <c r="AJ2838" s="367"/>
      <c r="AK2838" s="367"/>
    </row>
    <row r="2839" spans="26:37" s="368" customFormat="1" ht="13.9" customHeight="1">
      <c r="Z2839" s="439"/>
      <c r="AH2839" s="367"/>
      <c r="AJ2839" s="367"/>
      <c r="AK2839" s="367"/>
    </row>
    <row r="2840" spans="26:37" s="368" customFormat="1" ht="13.9" customHeight="1">
      <c r="Z2840" s="439"/>
      <c r="AH2840" s="367"/>
      <c r="AJ2840" s="367"/>
      <c r="AK2840" s="367"/>
    </row>
    <row r="2841" spans="26:37" s="368" customFormat="1" ht="13.9" customHeight="1">
      <c r="Z2841" s="439"/>
      <c r="AH2841" s="367"/>
      <c r="AJ2841" s="367"/>
      <c r="AK2841" s="367"/>
    </row>
    <row r="2842" spans="26:37" s="368" customFormat="1" ht="13.9" customHeight="1">
      <c r="Z2842" s="439"/>
      <c r="AH2842" s="367"/>
      <c r="AJ2842" s="367"/>
      <c r="AK2842" s="367"/>
    </row>
    <row r="2843" spans="26:37" s="368" customFormat="1" ht="13.9" customHeight="1">
      <c r="Z2843" s="439"/>
      <c r="AH2843" s="367"/>
      <c r="AJ2843" s="367"/>
      <c r="AK2843" s="367"/>
    </row>
    <row r="2844" spans="26:37" s="368" customFormat="1" ht="13.9" customHeight="1">
      <c r="Z2844" s="439"/>
      <c r="AH2844" s="367"/>
      <c r="AJ2844" s="367"/>
      <c r="AK2844" s="367"/>
    </row>
    <row r="2845" spans="26:37" s="368" customFormat="1" ht="13.9" customHeight="1">
      <c r="Z2845" s="439"/>
      <c r="AH2845" s="367"/>
      <c r="AJ2845" s="367"/>
      <c r="AK2845" s="367"/>
    </row>
    <row r="2846" spans="26:37" s="368" customFormat="1" ht="13.9" customHeight="1">
      <c r="Z2846" s="439"/>
      <c r="AH2846" s="367"/>
      <c r="AJ2846" s="367"/>
      <c r="AK2846" s="367"/>
    </row>
    <row r="2847" spans="26:37" s="368" customFormat="1" ht="13.9" customHeight="1">
      <c r="Z2847" s="439"/>
      <c r="AH2847" s="367"/>
      <c r="AJ2847" s="367"/>
      <c r="AK2847" s="367"/>
    </row>
    <row r="2848" spans="26:37" s="368" customFormat="1" ht="13.9" customHeight="1">
      <c r="Z2848" s="439"/>
      <c r="AH2848" s="367"/>
      <c r="AJ2848" s="367"/>
      <c r="AK2848" s="367"/>
    </row>
    <row r="2849" spans="26:37" s="368" customFormat="1" ht="13.9" customHeight="1">
      <c r="Z2849" s="439"/>
      <c r="AH2849" s="367"/>
      <c r="AJ2849" s="367"/>
      <c r="AK2849" s="367"/>
    </row>
    <row r="2850" spans="26:37" s="368" customFormat="1" ht="13.9" customHeight="1">
      <c r="Z2850" s="439"/>
      <c r="AH2850" s="367"/>
      <c r="AJ2850" s="367"/>
      <c r="AK2850" s="367"/>
    </row>
    <row r="2851" spans="26:37" s="368" customFormat="1" ht="13.9" customHeight="1">
      <c r="Z2851" s="439"/>
      <c r="AH2851" s="367"/>
      <c r="AJ2851" s="367"/>
      <c r="AK2851" s="367"/>
    </row>
    <row r="2852" spans="26:37" s="368" customFormat="1" ht="13.9" customHeight="1">
      <c r="Z2852" s="439"/>
      <c r="AH2852" s="367"/>
      <c r="AJ2852" s="367"/>
      <c r="AK2852" s="367"/>
    </row>
    <row r="2853" spans="26:37" s="368" customFormat="1" ht="13.9" customHeight="1">
      <c r="Z2853" s="439"/>
      <c r="AH2853" s="367"/>
      <c r="AJ2853" s="367"/>
      <c r="AK2853" s="367"/>
    </row>
    <row r="2854" spans="26:37" s="368" customFormat="1" ht="13.9" customHeight="1">
      <c r="Z2854" s="439"/>
      <c r="AH2854" s="367"/>
      <c r="AJ2854" s="367"/>
      <c r="AK2854" s="367"/>
    </row>
    <row r="2855" spans="26:37" s="368" customFormat="1" ht="13.9" customHeight="1">
      <c r="Z2855" s="439"/>
      <c r="AH2855" s="367"/>
      <c r="AJ2855" s="367"/>
      <c r="AK2855" s="367"/>
    </row>
    <row r="2856" spans="26:37" s="368" customFormat="1" ht="13.9" customHeight="1">
      <c r="Z2856" s="439"/>
      <c r="AH2856" s="367"/>
      <c r="AJ2856" s="367"/>
      <c r="AK2856" s="367"/>
    </row>
    <row r="2857" spans="26:37" s="368" customFormat="1" ht="13.9" customHeight="1">
      <c r="Z2857" s="439"/>
      <c r="AH2857" s="367"/>
      <c r="AJ2857" s="367"/>
      <c r="AK2857" s="367"/>
    </row>
    <row r="2858" spans="26:37" s="368" customFormat="1" ht="13.9" customHeight="1">
      <c r="Z2858" s="439"/>
      <c r="AH2858" s="367"/>
      <c r="AJ2858" s="367"/>
      <c r="AK2858" s="367"/>
    </row>
    <row r="2859" spans="26:37" s="368" customFormat="1" ht="13.9" customHeight="1">
      <c r="Z2859" s="439"/>
      <c r="AH2859" s="367"/>
      <c r="AJ2859" s="367"/>
      <c r="AK2859" s="367"/>
    </row>
    <row r="2860" spans="26:37" s="368" customFormat="1" ht="13.9" customHeight="1">
      <c r="Z2860" s="439"/>
      <c r="AH2860" s="367"/>
      <c r="AJ2860" s="367"/>
      <c r="AK2860" s="367"/>
    </row>
    <row r="2861" spans="26:37" s="368" customFormat="1" ht="13.9" customHeight="1">
      <c r="Z2861" s="439"/>
      <c r="AH2861" s="367"/>
      <c r="AJ2861" s="367"/>
      <c r="AK2861" s="367"/>
    </row>
    <row r="2862" spans="26:37" s="368" customFormat="1" ht="13.9" customHeight="1">
      <c r="Z2862" s="439"/>
      <c r="AH2862" s="367"/>
      <c r="AJ2862" s="367"/>
      <c r="AK2862" s="367"/>
    </row>
    <row r="2863" spans="26:37" s="368" customFormat="1" ht="13.9" customHeight="1">
      <c r="Z2863" s="439"/>
      <c r="AH2863" s="367"/>
      <c r="AJ2863" s="367"/>
      <c r="AK2863" s="367"/>
    </row>
    <row r="2864" spans="26:37" s="368" customFormat="1" ht="13.9" customHeight="1">
      <c r="Z2864" s="439"/>
      <c r="AH2864" s="367"/>
      <c r="AJ2864" s="367"/>
      <c r="AK2864" s="367"/>
    </row>
    <row r="2865" spans="26:37" s="368" customFormat="1" ht="13.9" customHeight="1">
      <c r="Z2865" s="439"/>
      <c r="AH2865" s="367"/>
      <c r="AJ2865" s="367"/>
      <c r="AK2865" s="367"/>
    </row>
    <row r="2866" spans="26:37" s="368" customFormat="1" ht="13.9" customHeight="1">
      <c r="Z2866" s="439"/>
      <c r="AH2866" s="367"/>
      <c r="AJ2866" s="367"/>
      <c r="AK2866" s="367"/>
    </row>
    <row r="2867" spans="26:37" s="368" customFormat="1" ht="13.9" customHeight="1">
      <c r="Z2867" s="439"/>
      <c r="AH2867" s="367"/>
      <c r="AJ2867" s="367"/>
      <c r="AK2867" s="367"/>
    </row>
    <row r="2868" spans="26:37" s="368" customFormat="1" ht="13.9" customHeight="1">
      <c r="Z2868" s="439"/>
      <c r="AH2868" s="367"/>
      <c r="AJ2868" s="367"/>
      <c r="AK2868" s="367"/>
    </row>
    <row r="2869" spans="26:37" s="368" customFormat="1" ht="13.9" customHeight="1">
      <c r="Z2869" s="439"/>
      <c r="AH2869" s="367"/>
      <c r="AJ2869" s="367"/>
      <c r="AK2869" s="367"/>
    </row>
    <row r="2870" spans="26:37" s="368" customFormat="1" ht="13.9" customHeight="1">
      <c r="Z2870" s="439"/>
      <c r="AH2870" s="367"/>
      <c r="AJ2870" s="367"/>
      <c r="AK2870" s="367"/>
    </row>
    <row r="2871" spans="26:37" s="368" customFormat="1" ht="13.9" customHeight="1">
      <c r="Z2871" s="439"/>
      <c r="AH2871" s="367"/>
      <c r="AJ2871" s="367"/>
      <c r="AK2871" s="367"/>
    </row>
    <row r="2872" spans="26:37" s="368" customFormat="1" ht="13.9" customHeight="1">
      <c r="Z2872" s="439"/>
      <c r="AH2872" s="367"/>
      <c r="AJ2872" s="367"/>
      <c r="AK2872" s="367"/>
    </row>
    <row r="2873" spans="26:37" s="368" customFormat="1" ht="13.9" customHeight="1">
      <c r="Z2873" s="439"/>
      <c r="AH2873" s="367"/>
      <c r="AJ2873" s="367"/>
      <c r="AK2873" s="367"/>
    </row>
    <row r="2874" spans="26:37" s="368" customFormat="1" ht="13.9" customHeight="1">
      <c r="Z2874" s="439"/>
      <c r="AH2874" s="367"/>
      <c r="AJ2874" s="367"/>
      <c r="AK2874" s="367"/>
    </row>
    <row r="2875" spans="26:37" s="368" customFormat="1" ht="13.9" customHeight="1">
      <c r="Z2875" s="439"/>
      <c r="AH2875" s="367"/>
      <c r="AJ2875" s="367"/>
      <c r="AK2875" s="367"/>
    </row>
    <row r="2876" spans="26:37" s="368" customFormat="1" ht="13.9" customHeight="1">
      <c r="Z2876" s="439"/>
      <c r="AH2876" s="367"/>
      <c r="AJ2876" s="367"/>
      <c r="AK2876" s="367"/>
    </row>
    <row r="2877" spans="26:37" s="368" customFormat="1" ht="13.9" customHeight="1">
      <c r="Z2877" s="439"/>
      <c r="AH2877" s="367"/>
      <c r="AJ2877" s="367"/>
      <c r="AK2877" s="367"/>
    </row>
    <row r="2878" spans="26:37" s="368" customFormat="1" ht="13.9" customHeight="1">
      <c r="Z2878" s="439"/>
      <c r="AH2878" s="367"/>
      <c r="AJ2878" s="367"/>
      <c r="AK2878" s="367"/>
    </row>
    <row r="2879" spans="26:37" s="368" customFormat="1" ht="13.9" customHeight="1">
      <c r="Z2879" s="439"/>
      <c r="AH2879" s="367"/>
      <c r="AJ2879" s="367"/>
      <c r="AK2879" s="367"/>
    </row>
    <row r="2880" spans="26:37" s="368" customFormat="1" ht="13.9" customHeight="1">
      <c r="Z2880" s="439"/>
      <c r="AH2880" s="367"/>
      <c r="AJ2880" s="367"/>
      <c r="AK2880" s="367"/>
    </row>
    <row r="2881" spans="26:37" s="368" customFormat="1" ht="13.9" customHeight="1">
      <c r="Z2881" s="439"/>
      <c r="AH2881" s="367"/>
      <c r="AJ2881" s="367"/>
      <c r="AK2881" s="367"/>
    </row>
    <row r="2882" spans="26:37" s="368" customFormat="1" ht="13.9" customHeight="1">
      <c r="Z2882" s="439"/>
      <c r="AH2882" s="367"/>
      <c r="AJ2882" s="367"/>
      <c r="AK2882" s="367"/>
    </row>
    <row r="2883" spans="26:37" s="368" customFormat="1" ht="13.9" customHeight="1">
      <c r="Z2883" s="439"/>
      <c r="AH2883" s="367"/>
      <c r="AJ2883" s="367"/>
      <c r="AK2883" s="367"/>
    </row>
    <row r="2884" spans="26:37" s="368" customFormat="1" ht="13.9" customHeight="1">
      <c r="Z2884" s="439"/>
      <c r="AH2884" s="367"/>
      <c r="AJ2884" s="367"/>
      <c r="AK2884" s="367"/>
    </row>
    <row r="2885" spans="26:37" s="368" customFormat="1" ht="13.9" customHeight="1">
      <c r="Z2885" s="439"/>
      <c r="AH2885" s="367"/>
      <c r="AJ2885" s="367"/>
      <c r="AK2885" s="367"/>
    </row>
    <row r="2886" spans="26:37" s="368" customFormat="1" ht="13.9" customHeight="1">
      <c r="Z2886" s="439"/>
      <c r="AH2886" s="367"/>
      <c r="AJ2886" s="367"/>
      <c r="AK2886" s="367"/>
    </row>
    <row r="2887" spans="26:37" s="368" customFormat="1" ht="13.9" customHeight="1">
      <c r="Z2887" s="439"/>
      <c r="AH2887" s="367"/>
      <c r="AJ2887" s="367"/>
      <c r="AK2887" s="367"/>
    </row>
    <row r="2888" spans="26:37" s="368" customFormat="1" ht="13.9" customHeight="1">
      <c r="Z2888" s="439"/>
      <c r="AH2888" s="367"/>
      <c r="AJ2888" s="367"/>
      <c r="AK2888" s="367"/>
    </row>
    <row r="2889" spans="26:37" s="368" customFormat="1" ht="13.9" customHeight="1">
      <c r="Z2889" s="439"/>
      <c r="AH2889" s="367"/>
      <c r="AJ2889" s="367"/>
      <c r="AK2889" s="367"/>
    </row>
    <row r="2890" spans="26:37" s="368" customFormat="1" ht="13.9" customHeight="1">
      <c r="Z2890" s="439"/>
      <c r="AH2890" s="367"/>
      <c r="AJ2890" s="367"/>
      <c r="AK2890" s="367"/>
    </row>
    <row r="2891" spans="26:37" s="368" customFormat="1" ht="13.9" customHeight="1">
      <c r="Z2891" s="439"/>
      <c r="AH2891" s="367"/>
      <c r="AJ2891" s="367"/>
      <c r="AK2891" s="367"/>
    </row>
    <row r="2892" spans="26:37" s="368" customFormat="1" ht="13.9" customHeight="1">
      <c r="Z2892" s="439"/>
      <c r="AH2892" s="367"/>
      <c r="AJ2892" s="367"/>
      <c r="AK2892" s="367"/>
    </row>
    <row r="2893" spans="26:37" s="368" customFormat="1" ht="13.9" customHeight="1">
      <c r="Z2893" s="439"/>
      <c r="AH2893" s="367"/>
      <c r="AJ2893" s="367"/>
      <c r="AK2893" s="367"/>
    </row>
    <row r="2894" spans="26:37" s="368" customFormat="1" ht="13.9" customHeight="1">
      <c r="Z2894" s="439"/>
      <c r="AH2894" s="367"/>
      <c r="AJ2894" s="367"/>
      <c r="AK2894" s="367"/>
    </row>
    <row r="2895" spans="26:37" s="368" customFormat="1" ht="13.9" customHeight="1">
      <c r="Z2895" s="439"/>
      <c r="AH2895" s="367"/>
      <c r="AJ2895" s="367"/>
      <c r="AK2895" s="367"/>
    </row>
    <row r="2896" spans="26:37" s="368" customFormat="1" ht="13.9" customHeight="1">
      <c r="Z2896" s="439"/>
      <c r="AH2896" s="367"/>
      <c r="AJ2896" s="367"/>
      <c r="AK2896" s="367"/>
    </row>
    <row r="2897" spans="26:37" s="368" customFormat="1" ht="13.9" customHeight="1">
      <c r="Z2897" s="439"/>
      <c r="AH2897" s="367"/>
      <c r="AJ2897" s="367"/>
      <c r="AK2897" s="367"/>
    </row>
    <row r="2898" spans="26:37" s="368" customFormat="1" ht="13.9" customHeight="1">
      <c r="Z2898" s="439"/>
      <c r="AH2898" s="367"/>
      <c r="AJ2898" s="367"/>
      <c r="AK2898" s="367"/>
    </row>
    <row r="2899" spans="26:37" s="368" customFormat="1" ht="13.9" customHeight="1">
      <c r="Z2899" s="439"/>
      <c r="AH2899" s="367"/>
      <c r="AJ2899" s="367"/>
      <c r="AK2899" s="367"/>
    </row>
    <row r="2900" spans="26:37" s="368" customFormat="1" ht="13.9" customHeight="1">
      <c r="Z2900" s="439"/>
      <c r="AH2900" s="367"/>
      <c r="AJ2900" s="367"/>
      <c r="AK2900" s="367"/>
    </row>
    <row r="2901" spans="26:37" s="368" customFormat="1" ht="13.9" customHeight="1">
      <c r="Z2901" s="439"/>
      <c r="AH2901" s="367"/>
      <c r="AJ2901" s="367"/>
      <c r="AK2901" s="367"/>
    </row>
    <row r="2902" spans="26:37" s="368" customFormat="1" ht="13.9" customHeight="1">
      <c r="Z2902" s="439"/>
      <c r="AH2902" s="367"/>
      <c r="AJ2902" s="367"/>
      <c r="AK2902" s="367"/>
    </row>
    <row r="2903" spans="26:37" s="368" customFormat="1" ht="13.9" customHeight="1">
      <c r="Z2903" s="439"/>
      <c r="AH2903" s="367"/>
      <c r="AJ2903" s="367"/>
      <c r="AK2903" s="367"/>
    </row>
    <row r="2904" spans="26:37" s="368" customFormat="1" ht="13.9" customHeight="1">
      <c r="Z2904" s="439"/>
      <c r="AH2904" s="367"/>
      <c r="AJ2904" s="367"/>
      <c r="AK2904" s="367"/>
    </row>
    <row r="2905" spans="26:37" s="368" customFormat="1" ht="13.9" customHeight="1">
      <c r="Z2905" s="439"/>
      <c r="AH2905" s="367"/>
      <c r="AJ2905" s="367"/>
      <c r="AK2905" s="367"/>
    </row>
    <row r="2906" spans="26:37" s="368" customFormat="1" ht="13.9" customHeight="1">
      <c r="Z2906" s="439"/>
      <c r="AH2906" s="367"/>
      <c r="AJ2906" s="367"/>
      <c r="AK2906" s="367"/>
    </row>
    <row r="2907" spans="26:37" s="368" customFormat="1" ht="13.9" customHeight="1">
      <c r="Z2907" s="439"/>
      <c r="AH2907" s="367"/>
      <c r="AJ2907" s="367"/>
      <c r="AK2907" s="367"/>
    </row>
    <row r="2908" spans="26:37" s="368" customFormat="1" ht="13.9" customHeight="1">
      <c r="Z2908" s="439"/>
      <c r="AH2908" s="367"/>
      <c r="AJ2908" s="367"/>
      <c r="AK2908" s="367"/>
    </row>
    <row r="2909" spans="26:37" s="368" customFormat="1" ht="13.9" customHeight="1">
      <c r="Z2909" s="439"/>
      <c r="AH2909" s="367"/>
      <c r="AJ2909" s="367"/>
      <c r="AK2909" s="367"/>
    </row>
    <row r="2910" spans="26:37" s="368" customFormat="1" ht="13.9" customHeight="1">
      <c r="Z2910" s="439"/>
      <c r="AH2910" s="367"/>
      <c r="AJ2910" s="367"/>
      <c r="AK2910" s="367"/>
    </row>
    <row r="2911" spans="26:37" s="368" customFormat="1" ht="13.9" customHeight="1">
      <c r="Z2911" s="439"/>
      <c r="AH2911" s="367"/>
      <c r="AJ2911" s="367"/>
      <c r="AK2911" s="367"/>
    </row>
    <row r="2912" spans="26:37" s="368" customFormat="1" ht="13.9" customHeight="1">
      <c r="Z2912" s="439"/>
      <c r="AH2912" s="367"/>
      <c r="AJ2912" s="367"/>
      <c r="AK2912" s="367"/>
    </row>
    <row r="2913" spans="26:37" s="368" customFormat="1" ht="13.9" customHeight="1">
      <c r="Z2913" s="439"/>
      <c r="AH2913" s="367"/>
      <c r="AJ2913" s="367"/>
      <c r="AK2913" s="367"/>
    </row>
    <row r="2914" spans="26:37" s="368" customFormat="1" ht="13.9" customHeight="1">
      <c r="Z2914" s="439"/>
      <c r="AH2914" s="367"/>
      <c r="AJ2914" s="367"/>
      <c r="AK2914" s="367"/>
    </row>
    <row r="2915" spans="26:37" s="368" customFormat="1" ht="13.9" customHeight="1">
      <c r="Z2915" s="439"/>
      <c r="AH2915" s="367"/>
      <c r="AJ2915" s="367"/>
      <c r="AK2915" s="367"/>
    </row>
    <row r="2916" spans="26:37" s="368" customFormat="1" ht="13.9" customHeight="1">
      <c r="Z2916" s="439"/>
      <c r="AH2916" s="367"/>
      <c r="AJ2916" s="367"/>
      <c r="AK2916" s="367"/>
    </row>
    <row r="2917" spans="26:37" s="368" customFormat="1" ht="13.9" customHeight="1">
      <c r="Z2917" s="439"/>
      <c r="AH2917" s="367"/>
      <c r="AJ2917" s="367"/>
      <c r="AK2917" s="367"/>
    </row>
    <row r="2918" spans="26:37" s="368" customFormat="1" ht="13.9" customHeight="1">
      <c r="Z2918" s="439"/>
      <c r="AH2918" s="367"/>
      <c r="AJ2918" s="367"/>
      <c r="AK2918" s="367"/>
    </row>
    <row r="2919" spans="26:37" s="368" customFormat="1" ht="13.9" customHeight="1">
      <c r="Z2919" s="439"/>
      <c r="AH2919" s="367"/>
      <c r="AJ2919" s="367"/>
      <c r="AK2919" s="367"/>
    </row>
    <row r="2920" spans="26:37" s="368" customFormat="1" ht="13.9" customHeight="1">
      <c r="Z2920" s="439"/>
      <c r="AH2920" s="367"/>
      <c r="AJ2920" s="367"/>
      <c r="AK2920" s="367"/>
    </row>
    <row r="2921" spans="26:37" s="368" customFormat="1" ht="13.9" customHeight="1">
      <c r="Z2921" s="439"/>
      <c r="AH2921" s="367"/>
      <c r="AJ2921" s="367"/>
      <c r="AK2921" s="367"/>
    </row>
    <row r="2922" spans="26:37" s="368" customFormat="1" ht="13.9" customHeight="1">
      <c r="Z2922" s="439"/>
      <c r="AH2922" s="367"/>
      <c r="AJ2922" s="367"/>
      <c r="AK2922" s="367"/>
    </row>
    <row r="2923" spans="26:37" s="368" customFormat="1" ht="13.9" customHeight="1">
      <c r="Z2923" s="439"/>
      <c r="AH2923" s="367"/>
      <c r="AJ2923" s="367"/>
      <c r="AK2923" s="367"/>
    </row>
    <row r="2924" spans="26:37" s="368" customFormat="1" ht="13.9" customHeight="1">
      <c r="Z2924" s="439"/>
      <c r="AH2924" s="367"/>
      <c r="AJ2924" s="367"/>
      <c r="AK2924" s="367"/>
    </row>
    <row r="2925" spans="26:37" s="368" customFormat="1" ht="13.9" customHeight="1">
      <c r="Z2925" s="439"/>
      <c r="AH2925" s="367"/>
      <c r="AJ2925" s="367"/>
      <c r="AK2925" s="367"/>
    </row>
    <row r="2926" spans="26:37" s="368" customFormat="1" ht="13.9" customHeight="1">
      <c r="Z2926" s="439"/>
      <c r="AH2926" s="367"/>
      <c r="AJ2926" s="367"/>
      <c r="AK2926" s="367"/>
    </row>
    <row r="2927" spans="26:37" s="368" customFormat="1" ht="13.9" customHeight="1">
      <c r="Z2927" s="439"/>
      <c r="AH2927" s="367"/>
      <c r="AJ2927" s="367"/>
      <c r="AK2927" s="367"/>
    </row>
    <row r="2928" spans="26:37" s="368" customFormat="1" ht="13.9" customHeight="1">
      <c r="Z2928" s="439"/>
      <c r="AH2928" s="367"/>
      <c r="AJ2928" s="367"/>
      <c r="AK2928" s="367"/>
    </row>
    <row r="2929" spans="26:37" s="368" customFormat="1" ht="13.9" customHeight="1">
      <c r="Z2929" s="439"/>
      <c r="AH2929" s="367"/>
      <c r="AJ2929" s="367"/>
      <c r="AK2929" s="367"/>
    </row>
    <row r="2930" spans="26:37" s="368" customFormat="1" ht="13.9" customHeight="1">
      <c r="Z2930" s="439"/>
      <c r="AH2930" s="367"/>
      <c r="AJ2930" s="367"/>
      <c r="AK2930" s="367"/>
    </row>
    <row r="2931" spans="26:37" s="368" customFormat="1" ht="13.9" customHeight="1">
      <c r="Z2931" s="439"/>
      <c r="AH2931" s="367"/>
      <c r="AJ2931" s="367"/>
      <c r="AK2931" s="367"/>
    </row>
    <row r="2932" spans="26:37" s="368" customFormat="1" ht="13.9" customHeight="1">
      <c r="Z2932" s="439"/>
      <c r="AH2932" s="367"/>
      <c r="AJ2932" s="367"/>
      <c r="AK2932" s="367"/>
    </row>
    <row r="2933" spans="26:37" s="368" customFormat="1" ht="13.9" customHeight="1">
      <c r="Z2933" s="439"/>
      <c r="AH2933" s="367"/>
      <c r="AJ2933" s="367"/>
      <c r="AK2933" s="367"/>
    </row>
    <row r="2934" spans="26:37" s="368" customFormat="1" ht="13.9" customHeight="1">
      <c r="Z2934" s="439"/>
      <c r="AH2934" s="367"/>
      <c r="AJ2934" s="367"/>
      <c r="AK2934" s="367"/>
    </row>
    <row r="2935" spans="26:37" s="368" customFormat="1" ht="13.9" customHeight="1">
      <c r="Z2935" s="439"/>
      <c r="AH2935" s="367"/>
      <c r="AJ2935" s="367"/>
      <c r="AK2935" s="367"/>
    </row>
    <row r="2936" spans="26:37" s="368" customFormat="1" ht="13.9" customHeight="1">
      <c r="Z2936" s="439"/>
      <c r="AH2936" s="367"/>
      <c r="AJ2936" s="367"/>
      <c r="AK2936" s="367"/>
    </row>
    <row r="2937" spans="26:37" s="368" customFormat="1" ht="13.9" customHeight="1">
      <c r="Z2937" s="439"/>
      <c r="AH2937" s="367"/>
      <c r="AJ2937" s="367"/>
      <c r="AK2937" s="367"/>
    </row>
    <row r="2938" spans="26:37" s="368" customFormat="1" ht="13.9" customHeight="1">
      <c r="Z2938" s="439"/>
      <c r="AH2938" s="367"/>
      <c r="AJ2938" s="367"/>
      <c r="AK2938" s="367"/>
    </row>
    <row r="2939" spans="26:37" s="368" customFormat="1" ht="13.9" customHeight="1">
      <c r="Z2939" s="439"/>
      <c r="AH2939" s="367"/>
      <c r="AJ2939" s="367"/>
      <c r="AK2939" s="367"/>
    </row>
    <row r="2940" spans="26:37" s="368" customFormat="1" ht="13.9" customHeight="1">
      <c r="Z2940" s="439"/>
      <c r="AH2940" s="367"/>
      <c r="AJ2940" s="367"/>
      <c r="AK2940" s="367"/>
    </row>
    <row r="2941" spans="26:37" s="368" customFormat="1" ht="13.9" customHeight="1">
      <c r="Z2941" s="439"/>
      <c r="AH2941" s="367"/>
      <c r="AJ2941" s="367"/>
      <c r="AK2941" s="367"/>
    </row>
    <row r="2942" spans="26:37" s="368" customFormat="1" ht="13.9" customHeight="1">
      <c r="Z2942" s="439"/>
      <c r="AH2942" s="367"/>
      <c r="AJ2942" s="367"/>
      <c r="AK2942" s="367"/>
    </row>
    <row r="2943" spans="26:37" s="368" customFormat="1" ht="13.9" customHeight="1">
      <c r="Z2943" s="439"/>
      <c r="AH2943" s="367"/>
      <c r="AJ2943" s="367"/>
      <c r="AK2943" s="367"/>
    </row>
    <row r="2944" spans="26:37" s="368" customFormat="1" ht="13.9" customHeight="1">
      <c r="Z2944" s="439"/>
      <c r="AH2944" s="367"/>
      <c r="AJ2944" s="367"/>
      <c r="AK2944" s="367"/>
    </row>
    <row r="2945" spans="26:37" s="368" customFormat="1" ht="13.9" customHeight="1">
      <c r="Z2945" s="439"/>
      <c r="AH2945" s="367"/>
      <c r="AJ2945" s="367"/>
      <c r="AK2945" s="367"/>
    </row>
    <row r="2946" spans="26:37" s="368" customFormat="1" ht="13.9" customHeight="1">
      <c r="Z2946" s="439"/>
      <c r="AH2946" s="367"/>
      <c r="AJ2946" s="367"/>
      <c r="AK2946" s="367"/>
    </row>
    <row r="2947" spans="26:37" s="368" customFormat="1" ht="13.9" customHeight="1">
      <c r="Z2947" s="439"/>
      <c r="AH2947" s="367"/>
      <c r="AJ2947" s="367"/>
      <c r="AK2947" s="367"/>
    </row>
    <row r="2948" spans="26:37" s="368" customFormat="1" ht="13.9" customHeight="1">
      <c r="Z2948" s="439"/>
      <c r="AH2948" s="367"/>
      <c r="AJ2948" s="367"/>
      <c r="AK2948" s="367"/>
    </row>
    <row r="2949" spans="26:37" s="368" customFormat="1" ht="13.9" customHeight="1">
      <c r="Z2949" s="439"/>
      <c r="AH2949" s="367"/>
      <c r="AJ2949" s="367"/>
      <c r="AK2949" s="367"/>
    </row>
    <row r="2950" spans="26:37" s="368" customFormat="1" ht="13.9" customHeight="1">
      <c r="Z2950" s="439"/>
      <c r="AH2950" s="367"/>
      <c r="AJ2950" s="367"/>
      <c r="AK2950" s="367"/>
    </row>
    <row r="2951" spans="26:37" s="368" customFormat="1" ht="13.9" customHeight="1">
      <c r="Z2951" s="439"/>
      <c r="AH2951" s="367"/>
      <c r="AJ2951" s="367"/>
      <c r="AK2951" s="367"/>
    </row>
    <row r="2952" spans="26:37" s="368" customFormat="1" ht="13.9" customHeight="1">
      <c r="Z2952" s="439"/>
      <c r="AH2952" s="367"/>
      <c r="AJ2952" s="367"/>
      <c r="AK2952" s="367"/>
    </row>
    <row r="2953" spans="26:37" s="368" customFormat="1" ht="13.9" customHeight="1">
      <c r="Z2953" s="439"/>
      <c r="AH2953" s="367"/>
      <c r="AJ2953" s="367"/>
      <c r="AK2953" s="367"/>
    </row>
    <row r="2954" spans="26:37" s="368" customFormat="1" ht="13.9" customHeight="1">
      <c r="Z2954" s="439"/>
      <c r="AH2954" s="367"/>
      <c r="AJ2954" s="367"/>
      <c r="AK2954" s="367"/>
    </row>
    <row r="2955" spans="26:37" s="368" customFormat="1" ht="13.9" customHeight="1">
      <c r="Z2955" s="439"/>
      <c r="AH2955" s="367"/>
      <c r="AJ2955" s="367"/>
      <c r="AK2955" s="367"/>
    </row>
    <row r="2956" spans="26:37" s="368" customFormat="1" ht="13.9" customHeight="1">
      <c r="Z2956" s="439"/>
      <c r="AH2956" s="367"/>
      <c r="AJ2956" s="367"/>
      <c r="AK2956" s="367"/>
    </row>
    <row r="2957" spans="26:37" s="368" customFormat="1" ht="13.9" customHeight="1">
      <c r="Z2957" s="439"/>
      <c r="AH2957" s="367"/>
      <c r="AJ2957" s="367"/>
      <c r="AK2957" s="367"/>
    </row>
    <row r="2958" spans="26:37" s="368" customFormat="1" ht="13.9" customHeight="1">
      <c r="Z2958" s="439"/>
      <c r="AH2958" s="367"/>
      <c r="AJ2958" s="367"/>
      <c r="AK2958" s="367"/>
    </row>
    <row r="2959" spans="26:37" s="368" customFormat="1" ht="13.9" customHeight="1">
      <c r="Z2959" s="439"/>
      <c r="AH2959" s="367"/>
      <c r="AJ2959" s="367"/>
      <c r="AK2959" s="367"/>
    </row>
    <row r="2960" spans="26:37" s="368" customFormat="1" ht="13.9" customHeight="1">
      <c r="Z2960" s="439"/>
      <c r="AH2960" s="367"/>
      <c r="AJ2960" s="367"/>
      <c r="AK2960" s="367"/>
    </row>
    <row r="2961" spans="26:37" s="368" customFormat="1" ht="13.9" customHeight="1">
      <c r="Z2961" s="439"/>
      <c r="AH2961" s="367"/>
      <c r="AJ2961" s="367"/>
      <c r="AK2961" s="367"/>
    </row>
    <row r="2962" spans="26:37" s="368" customFormat="1" ht="13.9" customHeight="1">
      <c r="Z2962" s="439"/>
      <c r="AH2962" s="367"/>
      <c r="AJ2962" s="367"/>
      <c r="AK2962" s="367"/>
    </row>
    <row r="2963" spans="26:37" s="368" customFormat="1" ht="13.9" customHeight="1">
      <c r="Z2963" s="439"/>
      <c r="AH2963" s="367"/>
      <c r="AJ2963" s="367"/>
      <c r="AK2963" s="367"/>
    </row>
    <row r="2964" spans="26:37" s="368" customFormat="1" ht="13.9" customHeight="1">
      <c r="Z2964" s="439"/>
      <c r="AH2964" s="367"/>
      <c r="AJ2964" s="367"/>
      <c r="AK2964" s="367"/>
    </row>
    <row r="2965" spans="26:37" s="368" customFormat="1" ht="13.9" customHeight="1">
      <c r="Z2965" s="439"/>
      <c r="AH2965" s="367"/>
      <c r="AJ2965" s="367"/>
      <c r="AK2965" s="367"/>
    </row>
    <row r="2966" spans="26:37" s="368" customFormat="1" ht="13.9" customHeight="1">
      <c r="Z2966" s="439"/>
      <c r="AH2966" s="367"/>
      <c r="AJ2966" s="367"/>
      <c r="AK2966" s="367"/>
    </row>
    <row r="2967" spans="26:37" s="368" customFormat="1" ht="13.9" customHeight="1">
      <c r="Z2967" s="439"/>
      <c r="AH2967" s="367"/>
      <c r="AJ2967" s="367"/>
      <c r="AK2967" s="367"/>
    </row>
    <row r="2968" spans="26:37" s="368" customFormat="1" ht="13.9" customHeight="1">
      <c r="Z2968" s="439"/>
      <c r="AH2968" s="367"/>
      <c r="AJ2968" s="367"/>
      <c r="AK2968" s="367"/>
    </row>
    <row r="2969" spans="26:37" s="368" customFormat="1" ht="13.9" customHeight="1">
      <c r="Z2969" s="439"/>
      <c r="AH2969" s="367"/>
      <c r="AJ2969" s="367"/>
      <c r="AK2969" s="367"/>
    </row>
    <row r="2970" spans="26:37" s="368" customFormat="1" ht="13.9" customHeight="1">
      <c r="Z2970" s="439"/>
      <c r="AH2970" s="367"/>
      <c r="AJ2970" s="367"/>
      <c r="AK2970" s="367"/>
    </row>
    <row r="2971" spans="26:37" s="368" customFormat="1" ht="13.9" customHeight="1">
      <c r="Z2971" s="439"/>
      <c r="AH2971" s="367"/>
      <c r="AJ2971" s="367"/>
      <c r="AK2971" s="367"/>
    </row>
    <row r="2972" spans="26:37" s="368" customFormat="1" ht="13.9" customHeight="1">
      <c r="Z2972" s="439"/>
      <c r="AH2972" s="367"/>
      <c r="AJ2972" s="367"/>
      <c r="AK2972" s="367"/>
    </row>
    <row r="2973" spans="26:37" s="368" customFormat="1" ht="13.9" customHeight="1">
      <c r="Z2973" s="439"/>
      <c r="AH2973" s="367"/>
      <c r="AJ2973" s="367"/>
      <c r="AK2973" s="367"/>
    </row>
    <row r="2974" spans="26:37" s="368" customFormat="1" ht="13.9" customHeight="1">
      <c r="Z2974" s="439"/>
      <c r="AH2974" s="367"/>
      <c r="AJ2974" s="367"/>
      <c r="AK2974" s="367"/>
    </row>
    <row r="2975" spans="26:37" s="368" customFormat="1" ht="13.9" customHeight="1">
      <c r="Z2975" s="439"/>
      <c r="AH2975" s="367"/>
      <c r="AJ2975" s="367"/>
      <c r="AK2975" s="367"/>
    </row>
    <row r="2976" spans="26:37" s="368" customFormat="1" ht="13.9" customHeight="1">
      <c r="Z2976" s="439"/>
      <c r="AH2976" s="367"/>
      <c r="AJ2976" s="367"/>
      <c r="AK2976" s="367"/>
    </row>
    <row r="2977" spans="26:37" s="368" customFormat="1" ht="13.9" customHeight="1">
      <c r="Z2977" s="439"/>
      <c r="AH2977" s="367"/>
      <c r="AJ2977" s="367"/>
      <c r="AK2977" s="367"/>
    </row>
    <row r="2978" spans="26:37" s="368" customFormat="1" ht="13.9" customHeight="1">
      <c r="Z2978" s="439"/>
      <c r="AH2978" s="367"/>
      <c r="AJ2978" s="367"/>
      <c r="AK2978" s="367"/>
    </row>
    <row r="2979" spans="26:37" s="368" customFormat="1" ht="13.9" customHeight="1">
      <c r="Z2979" s="439"/>
      <c r="AH2979" s="367"/>
      <c r="AJ2979" s="367"/>
      <c r="AK2979" s="367"/>
    </row>
    <row r="2980" spans="26:37" s="368" customFormat="1" ht="13.9" customHeight="1">
      <c r="Z2980" s="439"/>
      <c r="AH2980" s="367"/>
      <c r="AJ2980" s="367"/>
      <c r="AK2980" s="367"/>
    </row>
    <row r="2981" spans="26:37" s="368" customFormat="1" ht="13.9" customHeight="1">
      <c r="Z2981" s="439"/>
      <c r="AH2981" s="367"/>
      <c r="AJ2981" s="367"/>
      <c r="AK2981" s="367"/>
    </row>
    <row r="2982" spans="26:37" s="368" customFormat="1" ht="13.9" customHeight="1">
      <c r="Z2982" s="439"/>
      <c r="AH2982" s="367"/>
      <c r="AJ2982" s="367"/>
      <c r="AK2982" s="367"/>
    </row>
    <row r="2983" spans="26:37" s="368" customFormat="1" ht="13.9" customHeight="1">
      <c r="Z2983" s="439"/>
      <c r="AH2983" s="367"/>
      <c r="AJ2983" s="367"/>
      <c r="AK2983" s="367"/>
    </row>
    <row r="2984" spans="26:37" s="368" customFormat="1" ht="13.9" customHeight="1">
      <c r="Z2984" s="439"/>
      <c r="AH2984" s="367"/>
      <c r="AJ2984" s="367"/>
      <c r="AK2984" s="367"/>
    </row>
    <row r="2985" spans="26:37" s="368" customFormat="1" ht="13.9" customHeight="1">
      <c r="Z2985" s="439"/>
      <c r="AH2985" s="367"/>
      <c r="AJ2985" s="367"/>
      <c r="AK2985" s="367"/>
    </row>
    <row r="2986" spans="26:37" s="368" customFormat="1" ht="13.9" customHeight="1">
      <c r="Z2986" s="439"/>
      <c r="AH2986" s="367"/>
      <c r="AJ2986" s="367"/>
      <c r="AK2986" s="367"/>
    </row>
    <row r="2987" spans="26:37" s="368" customFormat="1" ht="13.9" customHeight="1">
      <c r="Z2987" s="439"/>
      <c r="AH2987" s="367"/>
      <c r="AJ2987" s="367"/>
      <c r="AK2987" s="367"/>
    </row>
    <row r="2988" spans="26:37" s="368" customFormat="1" ht="13.9" customHeight="1">
      <c r="Z2988" s="439"/>
      <c r="AH2988" s="367"/>
      <c r="AJ2988" s="367"/>
      <c r="AK2988" s="367"/>
    </row>
    <row r="2989" spans="26:37" s="368" customFormat="1" ht="13.9" customHeight="1">
      <c r="Z2989" s="439"/>
      <c r="AH2989" s="367"/>
      <c r="AJ2989" s="367"/>
      <c r="AK2989" s="367"/>
    </row>
    <row r="2990" spans="26:37" s="368" customFormat="1" ht="13.9" customHeight="1">
      <c r="Z2990" s="439"/>
      <c r="AH2990" s="367"/>
      <c r="AJ2990" s="367"/>
      <c r="AK2990" s="367"/>
    </row>
    <row r="2991" spans="26:37" s="368" customFormat="1" ht="13.9" customHeight="1">
      <c r="Z2991" s="439"/>
      <c r="AH2991" s="367"/>
      <c r="AJ2991" s="367"/>
      <c r="AK2991" s="367"/>
    </row>
    <row r="2992" spans="26:37" s="368" customFormat="1" ht="13.9" customHeight="1">
      <c r="Z2992" s="439"/>
      <c r="AH2992" s="367"/>
      <c r="AJ2992" s="367"/>
      <c r="AK2992" s="367"/>
    </row>
    <row r="2993" spans="26:37" s="368" customFormat="1" ht="13.9" customHeight="1">
      <c r="Z2993" s="439"/>
      <c r="AH2993" s="367"/>
      <c r="AJ2993" s="367"/>
      <c r="AK2993" s="367"/>
    </row>
    <row r="2994" spans="26:37" s="368" customFormat="1" ht="13.9" customHeight="1">
      <c r="Z2994" s="439"/>
      <c r="AH2994" s="367"/>
      <c r="AJ2994" s="367"/>
      <c r="AK2994" s="367"/>
    </row>
    <row r="2995" spans="26:37" s="368" customFormat="1" ht="13.9" customHeight="1">
      <c r="Z2995" s="439"/>
      <c r="AH2995" s="367"/>
      <c r="AJ2995" s="367"/>
      <c r="AK2995" s="367"/>
    </row>
    <row r="2996" spans="26:37" s="368" customFormat="1" ht="13.9" customHeight="1">
      <c r="Z2996" s="439"/>
      <c r="AH2996" s="367"/>
      <c r="AJ2996" s="367"/>
      <c r="AK2996" s="367"/>
    </row>
    <row r="2997" spans="26:37" s="368" customFormat="1" ht="13.9" customHeight="1">
      <c r="Z2997" s="439"/>
      <c r="AH2997" s="367"/>
      <c r="AJ2997" s="367"/>
      <c r="AK2997" s="367"/>
    </row>
    <row r="2998" spans="26:37" s="368" customFormat="1" ht="13.9" customHeight="1">
      <c r="Z2998" s="439"/>
      <c r="AH2998" s="367"/>
      <c r="AJ2998" s="367"/>
      <c r="AK2998" s="367"/>
    </row>
    <row r="2999" spans="26:37" s="368" customFormat="1" ht="13.9" customHeight="1">
      <c r="Z2999" s="439"/>
      <c r="AH2999" s="367"/>
      <c r="AJ2999" s="367"/>
      <c r="AK2999" s="367"/>
    </row>
    <row r="3000" spans="26:37" s="368" customFormat="1" ht="13.9" customHeight="1">
      <c r="Z3000" s="439"/>
      <c r="AH3000" s="367"/>
      <c r="AJ3000" s="367"/>
      <c r="AK3000" s="367"/>
    </row>
    <row r="3001" spans="26:37" s="368" customFormat="1" ht="13.9" customHeight="1">
      <c r="Z3001" s="439"/>
      <c r="AH3001" s="367"/>
      <c r="AJ3001" s="367"/>
      <c r="AK3001" s="367"/>
    </row>
    <row r="3002" spans="26:37" s="368" customFormat="1" ht="13.9" customHeight="1">
      <c r="Z3002" s="439"/>
      <c r="AH3002" s="367"/>
      <c r="AJ3002" s="367"/>
      <c r="AK3002" s="367"/>
    </row>
    <row r="3003" spans="26:37" s="368" customFormat="1" ht="13.9" customHeight="1">
      <c r="Z3003" s="439"/>
      <c r="AH3003" s="367"/>
      <c r="AJ3003" s="367"/>
      <c r="AK3003" s="367"/>
    </row>
    <row r="3004" spans="26:37" s="368" customFormat="1" ht="13.9" customHeight="1">
      <c r="Z3004" s="439"/>
      <c r="AH3004" s="367"/>
      <c r="AJ3004" s="367"/>
      <c r="AK3004" s="367"/>
    </row>
    <row r="3005" spans="26:37" s="368" customFormat="1" ht="13.9" customHeight="1">
      <c r="Z3005" s="439"/>
      <c r="AH3005" s="367"/>
      <c r="AJ3005" s="367"/>
      <c r="AK3005" s="367"/>
    </row>
    <row r="3006" spans="26:37" s="368" customFormat="1" ht="13.9" customHeight="1">
      <c r="Z3006" s="439"/>
      <c r="AH3006" s="367"/>
      <c r="AJ3006" s="367"/>
      <c r="AK3006" s="367"/>
    </row>
    <row r="3007" spans="26:37" s="368" customFormat="1" ht="13.9" customHeight="1">
      <c r="Z3007" s="439"/>
      <c r="AH3007" s="367"/>
      <c r="AJ3007" s="367"/>
      <c r="AK3007" s="367"/>
    </row>
    <row r="3008" spans="26:37" s="368" customFormat="1" ht="13.9" customHeight="1">
      <c r="Z3008" s="439"/>
      <c r="AH3008" s="367"/>
      <c r="AJ3008" s="367"/>
      <c r="AK3008" s="367"/>
    </row>
    <row r="3009" spans="26:37" s="368" customFormat="1" ht="13.9" customHeight="1">
      <c r="Z3009" s="439"/>
      <c r="AH3009" s="367"/>
      <c r="AJ3009" s="367"/>
      <c r="AK3009" s="367"/>
    </row>
    <row r="3010" spans="26:37" s="368" customFormat="1" ht="13.9" customHeight="1">
      <c r="Z3010" s="439"/>
      <c r="AH3010" s="367"/>
      <c r="AJ3010" s="367"/>
      <c r="AK3010" s="367"/>
    </row>
    <row r="3011" spans="26:37" s="368" customFormat="1" ht="13.9" customHeight="1">
      <c r="Z3011" s="439"/>
      <c r="AH3011" s="367"/>
      <c r="AJ3011" s="367"/>
      <c r="AK3011" s="367"/>
    </row>
    <row r="3012" spans="26:37" s="368" customFormat="1" ht="13.9" customHeight="1">
      <c r="Z3012" s="439"/>
      <c r="AH3012" s="367"/>
      <c r="AJ3012" s="367"/>
      <c r="AK3012" s="367"/>
    </row>
    <row r="3013" spans="26:37" s="368" customFormat="1" ht="13.9" customHeight="1">
      <c r="Z3013" s="439"/>
      <c r="AH3013" s="367"/>
      <c r="AJ3013" s="367"/>
      <c r="AK3013" s="367"/>
    </row>
    <row r="3014" spans="26:37" s="368" customFormat="1" ht="13.9" customHeight="1">
      <c r="Z3014" s="439"/>
      <c r="AH3014" s="367"/>
      <c r="AJ3014" s="367"/>
      <c r="AK3014" s="367"/>
    </row>
    <row r="3015" spans="26:37" s="368" customFormat="1" ht="13.9" customHeight="1">
      <c r="Z3015" s="439"/>
      <c r="AH3015" s="367"/>
      <c r="AJ3015" s="367"/>
      <c r="AK3015" s="367"/>
    </row>
    <row r="3016" spans="26:37" s="368" customFormat="1" ht="13.9" customHeight="1">
      <c r="Z3016" s="439"/>
      <c r="AH3016" s="367"/>
      <c r="AJ3016" s="367"/>
      <c r="AK3016" s="367"/>
    </row>
    <row r="3017" spans="26:37" s="368" customFormat="1" ht="13.9" customHeight="1">
      <c r="Z3017" s="439"/>
      <c r="AH3017" s="367"/>
      <c r="AJ3017" s="367"/>
      <c r="AK3017" s="367"/>
    </row>
    <row r="3018" spans="26:37" s="368" customFormat="1" ht="13.9" customHeight="1">
      <c r="Z3018" s="439"/>
      <c r="AH3018" s="367"/>
      <c r="AJ3018" s="367"/>
      <c r="AK3018" s="367"/>
    </row>
    <row r="3019" spans="26:37" s="368" customFormat="1" ht="13.9" customHeight="1">
      <c r="Z3019" s="439"/>
      <c r="AH3019" s="367"/>
      <c r="AJ3019" s="367"/>
      <c r="AK3019" s="367"/>
    </row>
    <row r="3020" spans="26:37" s="368" customFormat="1" ht="13.9" customHeight="1">
      <c r="Z3020" s="439"/>
      <c r="AH3020" s="367"/>
      <c r="AJ3020" s="367"/>
      <c r="AK3020" s="367"/>
    </row>
    <row r="3021" spans="26:37" s="368" customFormat="1" ht="13.9" customHeight="1">
      <c r="Z3021" s="439"/>
      <c r="AH3021" s="367"/>
      <c r="AJ3021" s="367"/>
      <c r="AK3021" s="367"/>
    </row>
    <row r="3022" spans="26:37" s="368" customFormat="1" ht="13.9" customHeight="1">
      <c r="Z3022" s="439"/>
      <c r="AH3022" s="367"/>
      <c r="AJ3022" s="367"/>
      <c r="AK3022" s="367"/>
    </row>
    <row r="3023" spans="26:37" s="368" customFormat="1" ht="13.9" customHeight="1">
      <c r="Z3023" s="439"/>
      <c r="AH3023" s="367"/>
      <c r="AJ3023" s="367"/>
      <c r="AK3023" s="367"/>
    </row>
    <row r="3024" spans="26:37" s="368" customFormat="1" ht="13.9" customHeight="1">
      <c r="Z3024" s="439"/>
      <c r="AH3024" s="367"/>
      <c r="AJ3024" s="367"/>
      <c r="AK3024" s="367"/>
    </row>
    <row r="3025" spans="26:37" s="368" customFormat="1" ht="13.9" customHeight="1">
      <c r="Z3025" s="439"/>
      <c r="AH3025" s="367"/>
      <c r="AJ3025" s="367"/>
      <c r="AK3025" s="367"/>
    </row>
    <row r="3026" spans="26:37" s="368" customFormat="1" ht="13.9" customHeight="1">
      <c r="Z3026" s="439"/>
      <c r="AH3026" s="367"/>
      <c r="AJ3026" s="367"/>
      <c r="AK3026" s="367"/>
    </row>
    <row r="3027" spans="26:37" s="368" customFormat="1" ht="13.9" customHeight="1">
      <c r="Z3027" s="439"/>
      <c r="AH3027" s="367"/>
      <c r="AJ3027" s="367"/>
      <c r="AK3027" s="367"/>
    </row>
    <row r="3028" spans="26:37" s="368" customFormat="1" ht="13.9" customHeight="1">
      <c r="Z3028" s="439"/>
      <c r="AH3028" s="367"/>
      <c r="AJ3028" s="367"/>
      <c r="AK3028" s="367"/>
    </row>
    <row r="3029" spans="26:37" s="368" customFormat="1" ht="13.9" customHeight="1">
      <c r="Z3029" s="439"/>
      <c r="AH3029" s="367"/>
      <c r="AJ3029" s="367"/>
      <c r="AK3029" s="367"/>
    </row>
    <row r="3030" spans="26:37" s="368" customFormat="1" ht="13.9" customHeight="1">
      <c r="Z3030" s="439"/>
      <c r="AH3030" s="367"/>
      <c r="AJ3030" s="367"/>
      <c r="AK3030" s="367"/>
    </row>
    <row r="3031" spans="26:37" s="368" customFormat="1" ht="13.9" customHeight="1">
      <c r="Z3031" s="439"/>
      <c r="AH3031" s="367"/>
      <c r="AJ3031" s="367"/>
      <c r="AK3031" s="367"/>
    </row>
    <row r="3032" spans="26:37" s="368" customFormat="1" ht="13.9" customHeight="1">
      <c r="Z3032" s="439"/>
      <c r="AH3032" s="367"/>
      <c r="AJ3032" s="367"/>
      <c r="AK3032" s="367"/>
    </row>
    <row r="3033" spans="26:37" s="368" customFormat="1" ht="13.9" customHeight="1">
      <c r="Z3033" s="439"/>
      <c r="AH3033" s="367"/>
      <c r="AJ3033" s="367"/>
      <c r="AK3033" s="367"/>
    </row>
    <row r="3034" spans="26:37" s="368" customFormat="1" ht="13.9" customHeight="1">
      <c r="Z3034" s="439"/>
      <c r="AH3034" s="367"/>
      <c r="AJ3034" s="367"/>
      <c r="AK3034" s="367"/>
    </row>
    <row r="3035" spans="26:37" s="368" customFormat="1" ht="13.9" customHeight="1">
      <c r="Z3035" s="439"/>
      <c r="AH3035" s="367"/>
      <c r="AJ3035" s="367"/>
      <c r="AK3035" s="367"/>
    </row>
    <row r="3036" spans="26:37" s="368" customFormat="1" ht="13.9" customHeight="1">
      <c r="Z3036" s="439"/>
      <c r="AH3036" s="367"/>
      <c r="AJ3036" s="367"/>
      <c r="AK3036" s="367"/>
    </row>
    <row r="3037" spans="26:37" s="368" customFormat="1" ht="13.9" customHeight="1">
      <c r="Z3037" s="439"/>
      <c r="AH3037" s="367"/>
      <c r="AJ3037" s="367"/>
      <c r="AK3037" s="367"/>
    </row>
    <row r="3038" spans="26:37" s="368" customFormat="1" ht="13.9" customHeight="1">
      <c r="Z3038" s="439"/>
      <c r="AH3038" s="367"/>
      <c r="AJ3038" s="367"/>
      <c r="AK3038" s="367"/>
    </row>
    <row r="3039" spans="26:37" s="368" customFormat="1" ht="13.9" customHeight="1">
      <c r="Z3039" s="439"/>
      <c r="AH3039" s="367"/>
      <c r="AJ3039" s="367"/>
      <c r="AK3039" s="367"/>
    </row>
    <row r="3040" spans="26:37" s="368" customFormat="1" ht="13.9" customHeight="1">
      <c r="Z3040" s="439"/>
      <c r="AH3040" s="367"/>
      <c r="AJ3040" s="367"/>
      <c r="AK3040" s="367"/>
    </row>
    <row r="3041" spans="26:37" s="368" customFormat="1" ht="13.9" customHeight="1">
      <c r="Z3041" s="439"/>
      <c r="AH3041" s="367"/>
      <c r="AJ3041" s="367"/>
      <c r="AK3041" s="367"/>
    </row>
    <row r="3042" spans="26:37" s="368" customFormat="1" ht="13.9" customHeight="1">
      <c r="Z3042" s="439"/>
      <c r="AH3042" s="367"/>
      <c r="AJ3042" s="367"/>
      <c r="AK3042" s="367"/>
    </row>
    <row r="3043" spans="26:37" s="368" customFormat="1" ht="13.9" customHeight="1">
      <c r="Z3043" s="439"/>
      <c r="AH3043" s="367"/>
      <c r="AJ3043" s="367"/>
      <c r="AK3043" s="367"/>
    </row>
    <row r="3044" spans="26:37" s="368" customFormat="1" ht="13.9" customHeight="1">
      <c r="Z3044" s="439"/>
      <c r="AH3044" s="367"/>
      <c r="AJ3044" s="367"/>
      <c r="AK3044" s="367"/>
    </row>
    <row r="3045" spans="26:37" s="368" customFormat="1" ht="13.9" customHeight="1">
      <c r="Z3045" s="439"/>
      <c r="AH3045" s="367"/>
      <c r="AJ3045" s="367"/>
      <c r="AK3045" s="367"/>
    </row>
    <row r="3046" spans="26:37" s="368" customFormat="1" ht="13.9" customHeight="1">
      <c r="Z3046" s="439"/>
      <c r="AH3046" s="367"/>
      <c r="AJ3046" s="367"/>
      <c r="AK3046" s="367"/>
    </row>
    <row r="3047" spans="26:37" s="368" customFormat="1" ht="13.9" customHeight="1">
      <c r="Z3047" s="439"/>
      <c r="AH3047" s="367"/>
      <c r="AJ3047" s="367"/>
      <c r="AK3047" s="367"/>
    </row>
    <row r="3048" spans="26:37" s="368" customFormat="1" ht="13.9" customHeight="1">
      <c r="Z3048" s="439"/>
      <c r="AH3048" s="367"/>
      <c r="AJ3048" s="367"/>
      <c r="AK3048" s="367"/>
    </row>
    <row r="3049" spans="26:37" s="368" customFormat="1" ht="13.9" customHeight="1">
      <c r="Z3049" s="439"/>
      <c r="AH3049" s="367"/>
      <c r="AJ3049" s="367"/>
      <c r="AK3049" s="367"/>
    </row>
    <row r="3050" spans="26:37" s="368" customFormat="1" ht="13.9" customHeight="1">
      <c r="Z3050" s="439"/>
      <c r="AH3050" s="367"/>
      <c r="AJ3050" s="367"/>
      <c r="AK3050" s="367"/>
    </row>
    <row r="3051" spans="26:37" s="368" customFormat="1" ht="13.9" customHeight="1">
      <c r="Z3051" s="439"/>
      <c r="AH3051" s="367"/>
      <c r="AJ3051" s="367"/>
      <c r="AK3051" s="367"/>
    </row>
    <row r="3052" spans="26:37" s="368" customFormat="1" ht="13.9" customHeight="1">
      <c r="Z3052" s="439"/>
      <c r="AH3052" s="367"/>
      <c r="AJ3052" s="367"/>
      <c r="AK3052" s="367"/>
    </row>
    <row r="3053" spans="26:37" s="368" customFormat="1" ht="13.9" customHeight="1">
      <c r="Z3053" s="439"/>
      <c r="AH3053" s="367"/>
      <c r="AJ3053" s="367"/>
      <c r="AK3053" s="367"/>
    </row>
    <row r="3054" spans="26:37" s="368" customFormat="1" ht="13.9" customHeight="1">
      <c r="Z3054" s="439"/>
      <c r="AH3054" s="367"/>
      <c r="AJ3054" s="367"/>
      <c r="AK3054" s="367"/>
    </row>
    <row r="3055" spans="26:37" s="368" customFormat="1" ht="13.9" customHeight="1">
      <c r="Z3055" s="439"/>
      <c r="AH3055" s="367"/>
      <c r="AJ3055" s="367"/>
      <c r="AK3055" s="367"/>
    </row>
    <row r="3056" spans="26:37" s="368" customFormat="1" ht="13.9" customHeight="1">
      <c r="Z3056" s="439"/>
      <c r="AH3056" s="367"/>
      <c r="AJ3056" s="367"/>
      <c r="AK3056" s="367"/>
    </row>
    <row r="3057" spans="26:37" s="368" customFormat="1" ht="13.9" customHeight="1">
      <c r="Z3057" s="439"/>
      <c r="AH3057" s="367"/>
      <c r="AJ3057" s="367"/>
      <c r="AK3057" s="367"/>
    </row>
    <row r="3058" spans="26:37" s="368" customFormat="1" ht="13.9" customHeight="1">
      <c r="Z3058" s="439"/>
      <c r="AH3058" s="367"/>
      <c r="AJ3058" s="367"/>
      <c r="AK3058" s="367"/>
    </row>
    <row r="3059" spans="26:37" s="368" customFormat="1" ht="13.9" customHeight="1">
      <c r="Z3059" s="439"/>
      <c r="AH3059" s="367"/>
      <c r="AJ3059" s="367"/>
      <c r="AK3059" s="367"/>
    </row>
    <row r="3060" spans="26:37" s="368" customFormat="1" ht="13.9" customHeight="1">
      <c r="Z3060" s="439"/>
      <c r="AH3060" s="367"/>
      <c r="AJ3060" s="367"/>
      <c r="AK3060" s="367"/>
    </row>
    <row r="3061" spans="26:37" s="368" customFormat="1" ht="13.9" customHeight="1">
      <c r="Z3061" s="439"/>
      <c r="AH3061" s="367"/>
      <c r="AJ3061" s="367"/>
      <c r="AK3061" s="367"/>
    </row>
    <row r="3062" spans="26:37" s="368" customFormat="1" ht="13.9" customHeight="1">
      <c r="Z3062" s="439"/>
      <c r="AH3062" s="367"/>
      <c r="AJ3062" s="367"/>
      <c r="AK3062" s="367"/>
    </row>
    <row r="3063" spans="26:37" s="368" customFormat="1" ht="13.9" customHeight="1">
      <c r="Z3063" s="439"/>
      <c r="AH3063" s="367"/>
      <c r="AJ3063" s="367"/>
      <c r="AK3063" s="367"/>
    </row>
    <row r="3064" spans="26:37" s="368" customFormat="1" ht="13.9" customHeight="1">
      <c r="Z3064" s="439"/>
      <c r="AH3064" s="367"/>
      <c r="AJ3064" s="367"/>
      <c r="AK3064" s="367"/>
    </row>
    <row r="3065" spans="26:37" s="368" customFormat="1" ht="13.9" customHeight="1">
      <c r="Z3065" s="439"/>
      <c r="AH3065" s="367"/>
      <c r="AJ3065" s="367"/>
      <c r="AK3065" s="367"/>
    </row>
    <row r="3066" spans="26:37" s="368" customFormat="1" ht="13.9" customHeight="1">
      <c r="Z3066" s="439"/>
      <c r="AH3066" s="367"/>
      <c r="AJ3066" s="367"/>
      <c r="AK3066" s="367"/>
    </row>
    <row r="3067" spans="26:37" s="368" customFormat="1" ht="13.9" customHeight="1">
      <c r="Z3067" s="439"/>
      <c r="AH3067" s="367"/>
      <c r="AJ3067" s="367"/>
      <c r="AK3067" s="367"/>
    </row>
    <row r="3068" spans="26:37" s="368" customFormat="1" ht="13.9" customHeight="1">
      <c r="Z3068" s="439"/>
      <c r="AH3068" s="367"/>
      <c r="AJ3068" s="367"/>
      <c r="AK3068" s="367"/>
    </row>
    <row r="3069" spans="26:37" s="368" customFormat="1" ht="13.9" customHeight="1">
      <c r="Z3069" s="439"/>
      <c r="AH3069" s="367"/>
      <c r="AJ3069" s="367"/>
      <c r="AK3069" s="367"/>
    </row>
    <row r="3070" spans="26:37" s="368" customFormat="1" ht="13.9" customHeight="1">
      <c r="Z3070" s="439"/>
      <c r="AH3070" s="367"/>
      <c r="AJ3070" s="367"/>
      <c r="AK3070" s="367"/>
    </row>
    <row r="3071" spans="26:37" s="368" customFormat="1" ht="13.9" customHeight="1">
      <c r="Z3071" s="439"/>
      <c r="AH3071" s="367"/>
      <c r="AJ3071" s="367"/>
      <c r="AK3071" s="367"/>
    </row>
    <row r="3072" spans="26:37" s="368" customFormat="1" ht="13.9" customHeight="1">
      <c r="Z3072" s="439"/>
      <c r="AH3072" s="367"/>
      <c r="AJ3072" s="367"/>
      <c r="AK3072" s="367"/>
    </row>
    <row r="3073" spans="26:37" s="368" customFormat="1" ht="13.9" customHeight="1">
      <c r="Z3073" s="439"/>
      <c r="AH3073" s="367"/>
      <c r="AJ3073" s="367"/>
      <c r="AK3073" s="367"/>
    </row>
    <row r="3074" spans="26:37" s="368" customFormat="1" ht="13.9" customHeight="1">
      <c r="Z3074" s="439"/>
      <c r="AH3074" s="367"/>
      <c r="AJ3074" s="367"/>
      <c r="AK3074" s="367"/>
    </row>
    <row r="3075" spans="26:37" s="368" customFormat="1" ht="13.9" customHeight="1">
      <c r="Z3075" s="439"/>
      <c r="AH3075" s="367"/>
      <c r="AJ3075" s="367"/>
      <c r="AK3075" s="367"/>
    </row>
    <row r="3076" spans="26:37" s="368" customFormat="1" ht="13.9" customHeight="1">
      <c r="Z3076" s="439"/>
      <c r="AH3076" s="367"/>
      <c r="AJ3076" s="367"/>
      <c r="AK3076" s="367"/>
    </row>
    <row r="3077" spans="26:37" s="368" customFormat="1" ht="13.9" customHeight="1">
      <c r="Z3077" s="439"/>
      <c r="AH3077" s="367"/>
      <c r="AJ3077" s="367"/>
      <c r="AK3077" s="367"/>
    </row>
    <row r="3078" spans="26:37" s="368" customFormat="1" ht="13.9" customHeight="1">
      <c r="Z3078" s="439"/>
      <c r="AH3078" s="367"/>
      <c r="AJ3078" s="367"/>
      <c r="AK3078" s="367"/>
    </row>
    <row r="3079" spans="26:37" s="368" customFormat="1" ht="13.9" customHeight="1">
      <c r="Z3079" s="439"/>
      <c r="AH3079" s="367"/>
      <c r="AJ3079" s="367"/>
      <c r="AK3079" s="367"/>
    </row>
    <row r="3080" spans="26:37" s="368" customFormat="1" ht="13.9" customHeight="1">
      <c r="Z3080" s="439"/>
      <c r="AH3080" s="367"/>
      <c r="AJ3080" s="367"/>
      <c r="AK3080" s="367"/>
    </row>
    <row r="3081" spans="26:37" s="368" customFormat="1" ht="13.9" customHeight="1">
      <c r="Z3081" s="439"/>
      <c r="AH3081" s="367"/>
      <c r="AJ3081" s="367"/>
      <c r="AK3081" s="367"/>
    </row>
    <row r="3082" spans="26:37" s="368" customFormat="1" ht="13.9" customHeight="1">
      <c r="Z3082" s="439"/>
      <c r="AH3082" s="367"/>
      <c r="AJ3082" s="367"/>
      <c r="AK3082" s="367"/>
    </row>
    <row r="3083" spans="26:37" s="368" customFormat="1" ht="13.9" customHeight="1">
      <c r="Z3083" s="439"/>
      <c r="AH3083" s="367"/>
      <c r="AJ3083" s="367"/>
      <c r="AK3083" s="367"/>
    </row>
    <row r="3084" spans="26:37" s="368" customFormat="1" ht="13.9" customHeight="1">
      <c r="Z3084" s="439"/>
      <c r="AH3084" s="367"/>
      <c r="AJ3084" s="367"/>
      <c r="AK3084" s="367"/>
    </row>
    <row r="3085" spans="26:37" s="368" customFormat="1" ht="13.9" customHeight="1">
      <c r="Z3085" s="439"/>
      <c r="AH3085" s="367"/>
      <c r="AJ3085" s="367"/>
      <c r="AK3085" s="367"/>
    </row>
    <row r="3086" spans="26:37" s="368" customFormat="1" ht="13.9" customHeight="1">
      <c r="Z3086" s="439"/>
      <c r="AH3086" s="367"/>
      <c r="AJ3086" s="367"/>
      <c r="AK3086" s="367"/>
    </row>
    <row r="3087" spans="26:37" s="368" customFormat="1" ht="13.9" customHeight="1">
      <c r="Z3087" s="439"/>
      <c r="AH3087" s="367"/>
      <c r="AJ3087" s="367"/>
      <c r="AK3087" s="367"/>
    </row>
    <row r="3088" spans="26:37" s="368" customFormat="1" ht="13.9" customHeight="1">
      <c r="Z3088" s="439"/>
      <c r="AH3088" s="367"/>
      <c r="AJ3088" s="367"/>
      <c r="AK3088" s="367"/>
    </row>
    <row r="3089" spans="26:37" s="368" customFormat="1" ht="13.9" customHeight="1">
      <c r="Z3089" s="439"/>
      <c r="AH3089" s="367"/>
      <c r="AJ3089" s="367"/>
      <c r="AK3089" s="367"/>
    </row>
    <row r="3090" spans="26:37" s="368" customFormat="1" ht="13.9" customHeight="1">
      <c r="Z3090" s="439"/>
      <c r="AH3090" s="367"/>
      <c r="AJ3090" s="367"/>
      <c r="AK3090" s="367"/>
    </row>
    <row r="3091" spans="26:37" s="368" customFormat="1" ht="13.9" customHeight="1">
      <c r="Z3091" s="439"/>
      <c r="AH3091" s="367"/>
      <c r="AJ3091" s="367"/>
      <c r="AK3091" s="367"/>
    </row>
    <row r="3092" spans="26:37" s="368" customFormat="1" ht="13.9" customHeight="1">
      <c r="Z3092" s="439"/>
      <c r="AH3092" s="367"/>
      <c r="AJ3092" s="367"/>
      <c r="AK3092" s="367"/>
    </row>
    <row r="3093" spans="26:37" s="368" customFormat="1" ht="13.9" customHeight="1">
      <c r="Z3093" s="439"/>
      <c r="AH3093" s="367"/>
      <c r="AJ3093" s="367"/>
      <c r="AK3093" s="367"/>
    </row>
    <row r="3094" spans="26:37" s="368" customFormat="1" ht="13.9" customHeight="1">
      <c r="Z3094" s="439"/>
      <c r="AH3094" s="367"/>
      <c r="AJ3094" s="367"/>
      <c r="AK3094" s="367"/>
    </row>
    <row r="3095" spans="26:37" s="368" customFormat="1" ht="13.9" customHeight="1">
      <c r="Z3095" s="439"/>
      <c r="AH3095" s="367"/>
      <c r="AJ3095" s="367"/>
      <c r="AK3095" s="367"/>
    </row>
    <row r="3096" spans="26:37" s="368" customFormat="1" ht="13.9" customHeight="1">
      <c r="Z3096" s="439"/>
      <c r="AH3096" s="367"/>
      <c r="AJ3096" s="367"/>
      <c r="AK3096" s="367"/>
    </row>
    <row r="3097" spans="26:37" s="368" customFormat="1" ht="13.9" customHeight="1">
      <c r="Z3097" s="439"/>
      <c r="AH3097" s="367"/>
      <c r="AJ3097" s="367"/>
      <c r="AK3097" s="367"/>
    </row>
    <row r="3098" spans="26:37" s="368" customFormat="1" ht="13.9" customHeight="1">
      <c r="Z3098" s="439"/>
      <c r="AH3098" s="367"/>
      <c r="AJ3098" s="367"/>
      <c r="AK3098" s="367"/>
    </row>
    <row r="3099" spans="26:37" s="368" customFormat="1" ht="13.9" customHeight="1">
      <c r="Z3099" s="439"/>
      <c r="AH3099" s="367"/>
      <c r="AJ3099" s="367"/>
      <c r="AK3099" s="367"/>
    </row>
    <row r="3100" spans="26:37" s="368" customFormat="1" ht="13.9" customHeight="1">
      <c r="Z3100" s="439"/>
      <c r="AH3100" s="367"/>
      <c r="AJ3100" s="367"/>
      <c r="AK3100" s="367"/>
    </row>
    <row r="3101" spans="26:37" s="368" customFormat="1" ht="13.9" customHeight="1">
      <c r="Z3101" s="439"/>
      <c r="AH3101" s="367"/>
      <c r="AJ3101" s="367"/>
      <c r="AK3101" s="367"/>
    </row>
    <row r="3102" spans="26:37" s="368" customFormat="1" ht="13.9" customHeight="1">
      <c r="Z3102" s="439"/>
      <c r="AH3102" s="367"/>
      <c r="AJ3102" s="367"/>
      <c r="AK3102" s="367"/>
    </row>
    <row r="3103" spans="26:37" s="368" customFormat="1" ht="13.9" customHeight="1">
      <c r="Z3103" s="439"/>
      <c r="AH3103" s="367"/>
      <c r="AJ3103" s="367"/>
      <c r="AK3103" s="367"/>
    </row>
    <row r="3104" spans="26:37" s="368" customFormat="1" ht="13.9" customHeight="1">
      <c r="Z3104" s="439"/>
      <c r="AH3104" s="367"/>
      <c r="AJ3104" s="367"/>
      <c r="AK3104" s="367"/>
    </row>
    <row r="3105" spans="26:37" s="368" customFormat="1" ht="13.9" customHeight="1">
      <c r="Z3105" s="439"/>
      <c r="AH3105" s="367"/>
      <c r="AJ3105" s="367"/>
      <c r="AK3105" s="367"/>
    </row>
    <row r="3106" spans="26:37" s="368" customFormat="1" ht="13.9" customHeight="1">
      <c r="Z3106" s="439"/>
      <c r="AH3106" s="367"/>
      <c r="AJ3106" s="367"/>
      <c r="AK3106" s="367"/>
    </row>
    <row r="3107" spans="26:37" s="368" customFormat="1" ht="13.9" customHeight="1">
      <c r="Z3107" s="439"/>
      <c r="AH3107" s="367"/>
      <c r="AJ3107" s="367"/>
      <c r="AK3107" s="367"/>
    </row>
    <row r="3108" spans="26:37" s="368" customFormat="1" ht="13.9" customHeight="1">
      <c r="Z3108" s="439"/>
      <c r="AH3108" s="367"/>
      <c r="AJ3108" s="367"/>
      <c r="AK3108" s="367"/>
    </row>
    <row r="3109" spans="26:37" s="368" customFormat="1" ht="13.9" customHeight="1">
      <c r="Z3109" s="439"/>
      <c r="AH3109" s="367"/>
      <c r="AJ3109" s="367"/>
      <c r="AK3109" s="367"/>
    </row>
    <row r="3110" spans="26:37" s="368" customFormat="1" ht="13.9" customHeight="1">
      <c r="Z3110" s="439"/>
      <c r="AH3110" s="367"/>
      <c r="AJ3110" s="367"/>
      <c r="AK3110" s="367"/>
    </row>
    <row r="3111" spans="26:37" s="368" customFormat="1" ht="13.9" customHeight="1">
      <c r="Z3111" s="439"/>
      <c r="AH3111" s="367"/>
      <c r="AJ3111" s="367"/>
      <c r="AK3111" s="367"/>
    </row>
    <row r="3112" spans="26:37" s="368" customFormat="1" ht="13.9" customHeight="1">
      <c r="Z3112" s="439"/>
      <c r="AH3112" s="367"/>
      <c r="AJ3112" s="367"/>
      <c r="AK3112" s="367"/>
    </row>
    <row r="3113" spans="26:37" s="368" customFormat="1" ht="13.9" customHeight="1">
      <c r="Z3113" s="439"/>
      <c r="AH3113" s="367"/>
      <c r="AJ3113" s="367"/>
      <c r="AK3113" s="367"/>
    </row>
    <row r="3114" spans="26:37" s="368" customFormat="1" ht="13.9" customHeight="1">
      <c r="Z3114" s="439"/>
      <c r="AH3114" s="367"/>
      <c r="AJ3114" s="367"/>
      <c r="AK3114" s="367"/>
    </row>
    <row r="3115" spans="26:37" s="368" customFormat="1" ht="13.9" customHeight="1">
      <c r="Z3115" s="439"/>
      <c r="AH3115" s="367"/>
      <c r="AJ3115" s="367"/>
      <c r="AK3115" s="367"/>
    </row>
    <row r="3116" spans="26:37" s="368" customFormat="1" ht="13.9" customHeight="1">
      <c r="Z3116" s="439"/>
      <c r="AH3116" s="367"/>
      <c r="AJ3116" s="367"/>
      <c r="AK3116" s="367"/>
    </row>
    <row r="3117" spans="26:37" s="368" customFormat="1" ht="13.9" customHeight="1">
      <c r="Z3117" s="439"/>
      <c r="AH3117" s="367"/>
      <c r="AJ3117" s="367"/>
      <c r="AK3117" s="367"/>
    </row>
    <row r="3118" spans="26:37" s="368" customFormat="1" ht="13.9" customHeight="1">
      <c r="Z3118" s="439"/>
      <c r="AH3118" s="367"/>
      <c r="AJ3118" s="367"/>
      <c r="AK3118" s="367"/>
    </row>
    <row r="3119" spans="26:37" s="368" customFormat="1" ht="13.9" customHeight="1">
      <c r="Z3119" s="439"/>
      <c r="AH3119" s="367"/>
      <c r="AJ3119" s="367"/>
      <c r="AK3119" s="367"/>
    </row>
    <row r="3120" spans="26:37" s="368" customFormat="1" ht="13.9" customHeight="1">
      <c r="Z3120" s="439"/>
      <c r="AH3120" s="367"/>
      <c r="AJ3120" s="367"/>
      <c r="AK3120" s="367"/>
    </row>
    <row r="3121" spans="26:37" s="368" customFormat="1" ht="13.9" customHeight="1">
      <c r="Z3121" s="439"/>
      <c r="AH3121" s="367"/>
      <c r="AJ3121" s="367"/>
      <c r="AK3121" s="367"/>
    </row>
    <row r="3122" spans="26:37" s="368" customFormat="1" ht="13.9" customHeight="1">
      <c r="Z3122" s="439"/>
      <c r="AH3122" s="367"/>
      <c r="AJ3122" s="367"/>
      <c r="AK3122" s="367"/>
    </row>
    <row r="3123" spans="26:37" s="368" customFormat="1" ht="13.9" customHeight="1">
      <c r="Z3123" s="439"/>
      <c r="AH3123" s="367"/>
      <c r="AJ3123" s="367"/>
      <c r="AK3123" s="367"/>
    </row>
    <row r="3124" spans="26:37" s="368" customFormat="1" ht="13.9" customHeight="1">
      <c r="Z3124" s="439"/>
      <c r="AH3124" s="367"/>
      <c r="AJ3124" s="367"/>
      <c r="AK3124" s="367"/>
    </row>
    <row r="3125" spans="26:37" s="368" customFormat="1" ht="13.9" customHeight="1">
      <c r="Z3125" s="439"/>
      <c r="AH3125" s="367"/>
      <c r="AJ3125" s="367"/>
      <c r="AK3125" s="367"/>
    </row>
    <row r="3126" spans="26:37" s="368" customFormat="1" ht="13.9" customHeight="1">
      <c r="Z3126" s="439"/>
      <c r="AH3126" s="367"/>
      <c r="AJ3126" s="367"/>
      <c r="AK3126" s="367"/>
    </row>
    <row r="3127" spans="26:37" s="368" customFormat="1" ht="13.9" customHeight="1">
      <c r="Z3127" s="439"/>
      <c r="AH3127" s="367"/>
      <c r="AJ3127" s="367"/>
      <c r="AK3127" s="367"/>
    </row>
    <row r="3128" spans="26:37" s="368" customFormat="1" ht="13.9" customHeight="1">
      <c r="Z3128" s="439"/>
      <c r="AH3128" s="367"/>
      <c r="AJ3128" s="367"/>
      <c r="AK3128" s="367"/>
    </row>
    <row r="3129" spans="26:37" s="368" customFormat="1" ht="13.9" customHeight="1">
      <c r="Z3129" s="439"/>
      <c r="AH3129" s="367"/>
      <c r="AJ3129" s="367"/>
      <c r="AK3129" s="367"/>
    </row>
    <row r="3130" spans="26:37" s="368" customFormat="1" ht="13.9" customHeight="1">
      <c r="Z3130" s="439"/>
      <c r="AH3130" s="367"/>
      <c r="AJ3130" s="367"/>
      <c r="AK3130" s="367"/>
    </row>
    <row r="3131" spans="26:37" s="368" customFormat="1" ht="13.9" customHeight="1">
      <c r="Z3131" s="439"/>
      <c r="AH3131" s="367"/>
      <c r="AJ3131" s="367"/>
      <c r="AK3131" s="367"/>
    </row>
    <row r="3132" spans="26:37" s="368" customFormat="1" ht="13.9" customHeight="1">
      <c r="Z3132" s="439"/>
      <c r="AH3132" s="367"/>
      <c r="AJ3132" s="367"/>
      <c r="AK3132" s="367"/>
    </row>
    <row r="3133" spans="26:37" s="368" customFormat="1" ht="13.9" customHeight="1">
      <c r="Z3133" s="439"/>
      <c r="AH3133" s="367"/>
      <c r="AJ3133" s="367"/>
      <c r="AK3133" s="367"/>
    </row>
    <row r="3134" spans="26:37" s="368" customFormat="1" ht="13.9" customHeight="1">
      <c r="Z3134" s="439"/>
      <c r="AH3134" s="367"/>
      <c r="AJ3134" s="367"/>
      <c r="AK3134" s="367"/>
    </row>
    <row r="3135" spans="26:37" s="368" customFormat="1" ht="13.9" customHeight="1">
      <c r="Z3135" s="439"/>
      <c r="AH3135" s="367"/>
      <c r="AJ3135" s="367"/>
      <c r="AK3135" s="367"/>
    </row>
    <row r="3136" spans="26:37" s="368" customFormat="1" ht="13.9" customHeight="1">
      <c r="Z3136" s="439"/>
      <c r="AH3136" s="367"/>
      <c r="AJ3136" s="367"/>
      <c r="AK3136" s="367"/>
    </row>
    <row r="3137" spans="26:37" s="368" customFormat="1" ht="13.9" customHeight="1">
      <c r="Z3137" s="439"/>
      <c r="AH3137" s="367"/>
      <c r="AJ3137" s="367"/>
      <c r="AK3137" s="367"/>
    </row>
    <row r="3138" spans="26:37" s="368" customFormat="1" ht="13.9" customHeight="1">
      <c r="Z3138" s="439"/>
      <c r="AH3138" s="367"/>
      <c r="AJ3138" s="367"/>
      <c r="AK3138" s="367"/>
    </row>
    <row r="3139" spans="26:37" s="368" customFormat="1" ht="13.9" customHeight="1">
      <c r="Z3139" s="439"/>
      <c r="AH3139" s="367"/>
      <c r="AJ3139" s="367"/>
      <c r="AK3139" s="367"/>
    </row>
    <row r="3140" spans="26:37" s="368" customFormat="1" ht="13.9" customHeight="1">
      <c r="Z3140" s="439"/>
      <c r="AH3140" s="367"/>
      <c r="AJ3140" s="367"/>
      <c r="AK3140" s="367"/>
    </row>
    <row r="3141" spans="26:37" s="368" customFormat="1" ht="13.9" customHeight="1">
      <c r="Z3141" s="439"/>
      <c r="AH3141" s="367"/>
      <c r="AJ3141" s="367"/>
      <c r="AK3141" s="367"/>
    </row>
    <row r="3142" spans="26:37" s="368" customFormat="1" ht="13.9" customHeight="1">
      <c r="Z3142" s="439"/>
      <c r="AH3142" s="367"/>
      <c r="AJ3142" s="367"/>
      <c r="AK3142" s="367"/>
    </row>
    <row r="3143" spans="26:37" s="368" customFormat="1" ht="13.9" customHeight="1">
      <c r="Z3143" s="439"/>
      <c r="AH3143" s="367"/>
      <c r="AJ3143" s="367"/>
      <c r="AK3143" s="367"/>
    </row>
    <row r="3144" spans="26:37" s="368" customFormat="1" ht="13.9" customHeight="1">
      <c r="Z3144" s="439"/>
      <c r="AH3144" s="367"/>
      <c r="AJ3144" s="367"/>
      <c r="AK3144" s="367"/>
    </row>
    <row r="3145" spans="26:37" s="368" customFormat="1" ht="13.9" customHeight="1">
      <c r="Z3145" s="439"/>
      <c r="AH3145" s="367"/>
      <c r="AJ3145" s="367"/>
      <c r="AK3145" s="367"/>
    </row>
    <row r="3146" spans="26:37" s="368" customFormat="1" ht="13.9" customHeight="1">
      <c r="Z3146" s="439"/>
      <c r="AH3146" s="367"/>
      <c r="AJ3146" s="367"/>
      <c r="AK3146" s="367"/>
    </row>
    <row r="3147" spans="26:37" s="368" customFormat="1" ht="13.9" customHeight="1">
      <c r="Z3147" s="439"/>
      <c r="AH3147" s="367"/>
      <c r="AJ3147" s="367"/>
      <c r="AK3147" s="367"/>
    </row>
    <row r="3148" spans="26:37" s="368" customFormat="1" ht="13.9" customHeight="1">
      <c r="Z3148" s="439"/>
      <c r="AH3148" s="367"/>
      <c r="AJ3148" s="367"/>
      <c r="AK3148" s="367"/>
    </row>
    <row r="3149" spans="26:37" s="368" customFormat="1" ht="13.9" customHeight="1">
      <c r="Z3149" s="439"/>
      <c r="AH3149" s="367"/>
      <c r="AJ3149" s="367"/>
      <c r="AK3149" s="367"/>
    </row>
    <row r="3150" spans="26:37" s="368" customFormat="1" ht="13.9" customHeight="1">
      <c r="Z3150" s="439"/>
      <c r="AH3150" s="367"/>
      <c r="AJ3150" s="367"/>
      <c r="AK3150" s="367"/>
    </row>
    <row r="3151" spans="26:37" s="368" customFormat="1" ht="13.9" customHeight="1">
      <c r="Z3151" s="439"/>
      <c r="AH3151" s="367"/>
      <c r="AJ3151" s="367"/>
      <c r="AK3151" s="367"/>
    </row>
    <row r="3152" spans="26:37" s="368" customFormat="1" ht="13.9" customHeight="1">
      <c r="Z3152" s="439"/>
      <c r="AH3152" s="367"/>
      <c r="AJ3152" s="367"/>
      <c r="AK3152" s="367"/>
    </row>
    <row r="3153" spans="26:37" s="368" customFormat="1" ht="13.9" customHeight="1">
      <c r="Z3153" s="439"/>
      <c r="AH3153" s="367"/>
      <c r="AJ3153" s="367"/>
      <c r="AK3153" s="367"/>
    </row>
    <row r="3154" spans="26:37" s="368" customFormat="1" ht="13.9" customHeight="1">
      <c r="Z3154" s="439"/>
      <c r="AH3154" s="367"/>
      <c r="AJ3154" s="367"/>
      <c r="AK3154" s="367"/>
    </row>
    <row r="3155" spans="26:37" s="368" customFormat="1" ht="13.9" customHeight="1">
      <c r="Z3155" s="439"/>
      <c r="AH3155" s="367"/>
      <c r="AJ3155" s="367"/>
      <c r="AK3155" s="367"/>
    </row>
    <row r="3156" spans="26:37" s="368" customFormat="1" ht="13.9" customHeight="1">
      <c r="Z3156" s="439"/>
      <c r="AH3156" s="367"/>
      <c r="AJ3156" s="367"/>
      <c r="AK3156" s="367"/>
    </row>
    <row r="3157" spans="26:37" s="368" customFormat="1" ht="13.9" customHeight="1">
      <c r="Z3157" s="439"/>
      <c r="AH3157" s="367"/>
      <c r="AJ3157" s="367"/>
      <c r="AK3157" s="367"/>
    </row>
    <row r="3158" spans="26:37" s="368" customFormat="1" ht="13.9" customHeight="1">
      <c r="Z3158" s="439"/>
      <c r="AH3158" s="367"/>
      <c r="AJ3158" s="367"/>
      <c r="AK3158" s="367"/>
    </row>
    <row r="3159" spans="26:37" s="368" customFormat="1" ht="13.9" customHeight="1">
      <c r="Z3159" s="439"/>
      <c r="AH3159" s="367"/>
      <c r="AJ3159" s="367"/>
      <c r="AK3159" s="367"/>
    </row>
    <row r="3160" spans="26:37" s="368" customFormat="1" ht="13.9" customHeight="1">
      <c r="Z3160" s="439"/>
      <c r="AH3160" s="367"/>
      <c r="AJ3160" s="367"/>
      <c r="AK3160" s="367"/>
    </row>
    <row r="3161" spans="26:37" s="368" customFormat="1" ht="13.9" customHeight="1">
      <c r="Z3161" s="439"/>
      <c r="AH3161" s="367"/>
      <c r="AJ3161" s="367"/>
      <c r="AK3161" s="367"/>
    </row>
    <row r="3162" spans="26:37" s="368" customFormat="1" ht="13.9" customHeight="1">
      <c r="Z3162" s="439"/>
      <c r="AH3162" s="367"/>
      <c r="AJ3162" s="367"/>
      <c r="AK3162" s="367"/>
    </row>
    <row r="3163" spans="26:37" s="368" customFormat="1" ht="13.9" customHeight="1">
      <c r="Z3163" s="439"/>
      <c r="AH3163" s="367"/>
      <c r="AJ3163" s="367"/>
      <c r="AK3163" s="367"/>
    </row>
    <row r="3164" spans="26:37" s="368" customFormat="1" ht="13.9" customHeight="1">
      <c r="Z3164" s="439"/>
      <c r="AH3164" s="367"/>
      <c r="AJ3164" s="367"/>
      <c r="AK3164" s="367"/>
    </row>
    <row r="3165" spans="26:37" s="368" customFormat="1" ht="13.9" customHeight="1">
      <c r="Z3165" s="439"/>
      <c r="AH3165" s="367"/>
      <c r="AJ3165" s="367"/>
      <c r="AK3165" s="367"/>
    </row>
    <row r="3166" spans="26:37" s="368" customFormat="1" ht="13.9" customHeight="1">
      <c r="Z3166" s="439"/>
      <c r="AH3166" s="367"/>
      <c r="AJ3166" s="367"/>
      <c r="AK3166" s="367"/>
    </row>
    <row r="3167" spans="26:37" s="368" customFormat="1" ht="13.9" customHeight="1">
      <c r="Z3167" s="439"/>
      <c r="AH3167" s="367"/>
      <c r="AJ3167" s="367"/>
      <c r="AK3167" s="367"/>
    </row>
    <row r="3168" spans="26:37" s="368" customFormat="1" ht="13.9" customHeight="1">
      <c r="Z3168" s="439"/>
      <c r="AH3168" s="367"/>
      <c r="AJ3168" s="367"/>
      <c r="AK3168" s="367"/>
    </row>
    <row r="3169" spans="26:37" s="368" customFormat="1" ht="13.9" customHeight="1">
      <c r="Z3169" s="439"/>
      <c r="AH3169" s="367"/>
      <c r="AJ3169" s="367"/>
      <c r="AK3169" s="367"/>
    </row>
    <row r="3170" spans="26:37" s="368" customFormat="1" ht="13.9" customHeight="1">
      <c r="Z3170" s="439"/>
      <c r="AH3170" s="367"/>
      <c r="AJ3170" s="367"/>
      <c r="AK3170" s="367"/>
    </row>
    <row r="3171" spans="26:37" s="368" customFormat="1" ht="13.9" customHeight="1">
      <c r="Z3171" s="439"/>
      <c r="AH3171" s="367"/>
      <c r="AJ3171" s="367"/>
      <c r="AK3171" s="367"/>
    </row>
    <row r="3172" spans="26:37" s="368" customFormat="1" ht="13.9" customHeight="1">
      <c r="Z3172" s="439"/>
      <c r="AH3172" s="367"/>
      <c r="AJ3172" s="367"/>
      <c r="AK3172" s="367"/>
    </row>
    <row r="3173" spans="26:37" s="368" customFormat="1" ht="13.9" customHeight="1">
      <c r="Z3173" s="439"/>
      <c r="AH3173" s="367"/>
      <c r="AJ3173" s="367"/>
      <c r="AK3173" s="367"/>
    </row>
    <row r="3174" spans="26:37" s="368" customFormat="1" ht="13.9" customHeight="1">
      <c r="Z3174" s="439"/>
      <c r="AH3174" s="367"/>
      <c r="AJ3174" s="367"/>
      <c r="AK3174" s="367"/>
    </row>
    <row r="3175" spans="26:37" s="368" customFormat="1" ht="13.9" customHeight="1">
      <c r="Z3175" s="439"/>
      <c r="AH3175" s="367"/>
      <c r="AJ3175" s="367"/>
      <c r="AK3175" s="367"/>
    </row>
    <row r="3176" spans="26:37" s="368" customFormat="1" ht="13.9" customHeight="1">
      <c r="Z3176" s="439"/>
      <c r="AH3176" s="367"/>
      <c r="AJ3176" s="367"/>
      <c r="AK3176" s="367"/>
    </row>
    <row r="3177" spans="26:37" s="368" customFormat="1" ht="13.9" customHeight="1">
      <c r="Z3177" s="439"/>
      <c r="AH3177" s="367"/>
      <c r="AJ3177" s="367"/>
      <c r="AK3177" s="367"/>
    </row>
    <row r="3178" spans="26:37" s="368" customFormat="1" ht="13.9" customHeight="1">
      <c r="Z3178" s="439"/>
      <c r="AH3178" s="367"/>
      <c r="AJ3178" s="367"/>
      <c r="AK3178" s="367"/>
    </row>
    <row r="3179" spans="26:37" s="368" customFormat="1" ht="13.9" customHeight="1">
      <c r="Z3179" s="439"/>
      <c r="AH3179" s="367"/>
      <c r="AJ3179" s="367"/>
      <c r="AK3179" s="367"/>
    </row>
    <row r="3180" spans="26:37" s="368" customFormat="1" ht="13.9" customHeight="1">
      <c r="Z3180" s="439"/>
      <c r="AH3180" s="367"/>
      <c r="AJ3180" s="367"/>
      <c r="AK3180" s="367"/>
    </row>
    <row r="3181" spans="26:37" s="368" customFormat="1" ht="13.9" customHeight="1">
      <c r="Z3181" s="439"/>
      <c r="AH3181" s="367"/>
      <c r="AJ3181" s="367"/>
      <c r="AK3181" s="367"/>
    </row>
    <row r="3182" spans="26:37" s="368" customFormat="1" ht="13.9" customHeight="1">
      <c r="Z3182" s="439"/>
      <c r="AH3182" s="367"/>
      <c r="AJ3182" s="367"/>
      <c r="AK3182" s="367"/>
    </row>
    <row r="3183" spans="26:37" s="368" customFormat="1" ht="13.9" customHeight="1">
      <c r="Z3183" s="439"/>
      <c r="AH3183" s="367"/>
      <c r="AJ3183" s="367"/>
      <c r="AK3183" s="367"/>
    </row>
    <row r="3184" spans="26:37" s="368" customFormat="1" ht="13.9" customHeight="1">
      <c r="Z3184" s="439"/>
      <c r="AH3184" s="367"/>
      <c r="AJ3184" s="367"/>
      <c r="AK3184" s="367"/>
    </row>
    <row r="3185" spans="26:37" s="368" customFormat="1" ht="13.9" customHeight="1">
      <c r="Z3185" s="439"/>
      <c r="AH3185" s="367"/>
      <c r="AJ3185" s="367"/>
      <c r="AK3185" s="367"/>
    </row>
    <row r="3186" spans="26:37" s="368" customFormat="1" ht="13.9" customHeight="1">
      <c r="Z3186" s="439"/>
      <c r="AH3186" s="367"/>
      <c r="AJ3186" s="367"/>
      <c r="AK3186" s="367"/>
    </row>
    <row r="3187" spans="26:37" s="368" customFormat="1" ht="13.9" customHeight="1">
      <c r="Z3187" s="439"/>
      <c r="AH3187" s="367"/>
      <c r="AJ3187" s="367"/>
      <c r="AK3187" s="367"/>
    </row>
    <row r="3188" spans="26:37" s="368" customFormat="1" ht="13.9" customHeight="1">
      <c r="Z3188" s="439"/>
      <c r="AH3188" s="367"/>
      <c r="AJ3188" s="367"/>
      <c r="AK3188" s="367"/>
    </row>
    <row r="3189" spans="26:37" s="368" customFormat="1" ht="13.9" customHeight="1">
      <c r="Z3189" s="439"/>
      <c r="AH3189" s="367"/>
      <c r="AJ3189" s="367"/>
      <c r="AK3189" s="367"/>
    </row>
    <row r="3190" spans="26:37" s="368" customFormat="1" ht="13.9" customHeight="1">
      <c r="Z3190" s="439"/>
      <c r="AH3190" s="367"/>
      <c r="AJ3190" s="367"/>
      <c r="AK3190" s="367"/>
    </row>
    <row r="3191" spans="26:37" s="368" customFormat="1" ht="13.9" customHeight="1">
      <c r="Z3191" s="439"/>
      <c r="AH3191" s="367"/>
      <c r="AJ3191" s="367"/>
      <c r="AK3191" s="367"/>
    </row>
    <row r="3192" spans="26:37" s="368" customFormat="1" ht="13.9" customHeight="1">
      <c r="Z3192" s="439"/>
      <c r="AH3192" s="367"/>
      <c r="AJ3192" s="367"/>
      <c r="AK3192" s="367"/>
    </row>
    <row r="3193" spans="26:37" s="368" customFormat="1" ht="13.9" customHeight="1">
      <c r="Z3193" s="439"/>
      <c r="AH3193" s="367"/>
      <c r="AJ3193" s="367"/>
      <c r="AK3193" s="367"/>
    </row>
    <row r="3194" spans="26:37" s="368" customFormat="1" ht="13.9" customHeight="1">
      <c r="Z3194" s="439"/>
      <c r="AH3194" s="367"/>
      <c r="AJ3194" s="367"/>
      <c r="AK3194" s="367"/>
    </row>
    <row r="3195" spans="26:37" s="368" customFormat="1" ht="13.9" customHeight="1">
      <c r="Z3195" s="439"/>
      <c r="AH3195" s="367"/>
      <c r="AJ3195" s="367"/>
      <c r="AK3195" s="367"/>
    </row>
    <row r="3196" spans="26:37" s="368" customFormat="1" ht="13.9" customHeight="1">
      <c r="Z3196" s="439"/>
      <c r="AH3196" s="367"/>
      <c r="AJ3196" s="367"/>
      <c r="AK3196" s="367"/>
    </row>
    <row r="3197" spans="26:37" s="368" customFormat="1" ht="13.9" customHeight="1">
      <c r="Z3197" s="439"/>
      <c r="AH3197" s="367"/>
      <c r="AJ3197" s="367"/>
      <c r="AK3197" s="367"/>
    </row>
    <row r="3198" spans="26:37" s="368" customFormat="1" ht="13.9" customHeight="1">
      <c r="Z3198" s="439"/>
      <c r="AH3198" s="367"/>
      <c r="AJ3198" s="367"/>
      <c r="AK3198" s="367"/>
    </row>
    <row r="3199" spans="26:37" s="368" customFormat="1" ht="13.9" customHeight="1">
      <c r="Z3199" s="439"/>
      <c r="AH3199" s="367"/>
      <c r="AJ3199" s="367"/>
      <c r="AK3199" s="367"/>
    </row>
    <row r="3200" spans="26:37" s="368" customFormat="1" ht="13.9" customHeight="1">
      <c r="Z3200" s="439"/>
      <c r="AH3200" s="367"/>
      <c r="AJ3200" s="367"/>
      <c r="AK3200" s="367"/>
    </row>
    <row r="3201" spans="26:37" s="368" customFormat="1" ht="13.9" customHeight="1">
      <c r="Z3201" s="439"/>
      <c r="AH3201" s="367"/>
      <c r="AJ3201" s="367"/>
      <c r="AK3201" s="367"/>
    </row>
    <row r="3202" spans="26:37" s="368" customFormat="1" ht="13.9" customHeight="1">
      <c r="Z3202" s="439"/>
      <c r="AH3202" s="367"/>
      <c r="AJ3202" s="367"/>
      <c r="AK3202" s="367"/>
    </row>
    <row r="3203" spans="26:37" s="368" customFormat="1" ht="13.9" customHeight="1">
      <c r="Z3203" s="439"/>
      <c r="AH3203" s="367"/>
      <c r="AJ3203" s="367"/>
      <c r="AK3203" s="367"/>
    </row>
    <row r="3204" spans="26:37" s="368" customFormat="1" ht="13.9" customHeight="1">
      <c r="Z3204" s="439"/>
      <c r="AH3204" s="367"/>
      <c r="AJ3204" s="367"/>
      <c r="AK3204" s="367"/>
    </row>
    <row r="3205" spans="26:37" s="368" customFormat="1" ht="13.9" customHeight="1">
      <c r="Z3205" s="439"/>
      <c r="AH3205" s="367"/>
      <c r="AJ3205" s="367"/>
      <c r="AK3205" s="367"/>
    </row>
    <row r="3206" spans="26:37" s="368" customFormat="1" ht="13.9" customHeight="1">
      <c r="Z3206" s="439"/>
      <c r="AH3206" s="367"/>
      <c r="AJ3206" s="367"/>
      <c r="AK3206" s="367"/>
    </row>
    <row r="3207" spans="26:37" s="368" customFormat="1" ht="13.9" customHeight="1">
      <c r="Z3207" s="439"/>
      <c r="AH3207" s="367"/>
      <c r="AJ3207" s="367"/>
      <c r="AK3207" s="367"/>
    </row>
    <row r="3208" spans="26:37" s="368" customFormat="1" ht="13.9" customHeight="1">
      <c r="Z3208" s="439"/>
      <c r="AH3208" s="367"/>
      <c r="AJ3208" s="367"/>
      <c r="AK3208" s="367"/>
    </row>
    <row r="3209" spans="26:37" s="368" customFormat="1" ht="13.9" customHeight="1">
      <c r="Z3209" s="439"/>
      <c r="AH3209" s="367"/>
      <c r="AJ3209" s="367"/>
      <c r="AK3209" s="367"/>
    </row>
    <row r="3210" spans="26:37" s="368" customFormat="1" ht="13.9" customHeight="1">
      <c r="Z3210" s="439"/>
      <c r="AH3210" s="367"/>
      <c r="AJ3210" s="367"/>
      <c r="AK3210" s="367"/>
    </row>
    <row r="3211" spans="26:37" s="368" customFormat="1" ht="13.9" customHeight="1">
      <c r="Z3211" s="439"/>
      <c r="AH3211" s="367"/>
      <c r="AJ3211" s="367"/>
      <c r="AK3211" s="367"/>
    </row>
    <row r="3212" spans="26:37" s="368" customFormat="1" ht="13.9" customHeight="1">
      <c r="Z3212" s="439"/>
      <c r="AH3212" s="367"/>
      <c r="AJ3212" s="367"/>
      <c r="AK3212" s="367"/>
    </row>
    <row r="3213" spans="26:37" s="368" customFormat="1" ht="13.9" customHeight="1">
      <c r="Z3213" s="439"/>
      <c r="AH3213" s="367"/>
      <c r="AJ3213" s="367"/>
      <c r="AK3213" s="367"/>
    </row>
    <row r="3214" spans="26:37" s="368" customFormat="1" ht="13.9" customHeight="1">
      <c r="Z3214" s="439"/>
      <c r="AH3214" s="367"/>
      <c r="AJ3214" s="367"/>
      <c r="AK3214" s="367"/>
    </row>
    <row r="3215" spans="26:37" s="368" customFormat="1" ht="13.9" customHeight="1">
      <c r="Z3215" s="439"/>
      <c r="AH3215" s="367"/>
      <c r="AJ3215" s="367"/>
      <c r="AK3215" s="367"/>
    </row>
    <row r="3216" spans="26:37" s="368" customFormat="1" ht="13.9" customHeight="1">
      <c r="Z3216" s="439"/>
      <c r="AH3216" s="367"/>
      <c r="AJ3216" s="367"/>
      <c r="AK3216" s="367"/>
    </row>
    <row r="3217" spans="26:37" s="368" customFormat="1" ht="13.9" customHeight="1">
      <c r="Z3217" s="439"/>
      <c r="AH3217" s="367"/>
      <c r="AJ3217" s="367"/>
      <c r="AK3217" s="367"/>
    </row>
    <row r="3218" spans="26:37" s="368" customFormat="1" ht="13.9" customHeight="1">
      <c r="Z3218" s="439"/>
      <c r="AH3218" s="367"/>
      <c r="AJ3218" s="367"/>
      <c r="AK3218" s="367"/>
    </row>
    <row r="3219" spans="26:37" s="368" customFormat="1" ht="13.9" customHeight="1">
      <c r="Z3219" s="439"/>
      <c r="AH3219" s="367"/>
      <c r="AJ3219" s="367"/>
      <c r="AK3219" s="367"/>
    </row>
    <row r="3220" spans="26:37" s="368" customFormat="1" ht="13.9" customHeight="1">
      <c r="Z3220" s="439"/>
      <c r="AH3220" s="367"/>
      <c r="AJ3220" s="367"/>
      <c r="AK3220" s="367"/>
    </row>
    <row r="3221" spans="26:37" s="368" customFormat="1" ht="13.9" customHeight="1">
      <c r="Z3221" s="439"/>
      <c r="AH3221" s="367"/>
      <c r="AJ3221" s="367"/>
      <c r="AK3221" s="367"/>
    </row>
    <row r="3222" spans="26:37" s="368" customFormat="1" ht="13.9" customHeight="1">
      <c r="Z3222" s="439"/>
      <c r="AH3222" s="367"/>
      <c r="AJ3222" s="367"/>
      <c r="AK3222" s="367"/>
    </row>
    <row r="3223" spans="26:37" s="368" customFormat="1" ht="13.9" customHeight="1">
      <c r="Z3223" s="439"/>
      <c r="AH3223" s="367"/>
      <c r="AJ3223" s="367"/>
      <c r="AK3223" s="367"/>
    </row>
    <row r="3224" spans="26:37" s="368" customFormat="1" ht="13.9" customHeight="1">
      <c r="Z3224" s="439"/>
      <c r="AH3224" s="367"/>
      <c r="AJ3224" s="367"/>
      <c r="AK3224" s="367"/>
    </row>
    <row r="3225" spans="26:37" s="368" customFormat="1" ht="13.9" customHeight="1">
      <c r="Z3225" s="439"/>
      <c r="AH3225" s="367"/>
      <c r="AJ3225" s="367"/>
      <c r="AK3225" s="367"/>
    </row>
    <row r="3226" spans="26:37" s="368" customFormat="1" ht="13.9" customHeight="1">
      <c r="Z3226" s="439"/>
      <c r="AH3226" s="367"/>
      <c r="AJ3226" s="367"/>
      <c r="AK3226" s="367"/>
    </row>
    <row r="3227" spans="26:37" s="368" customFormat="1" ht="13.9" customHeight="1">
      <c r="Z3227" s="439"/>
      <c r="AH3227" s="367"/>
      <c r="AJ3227" s="367"/>
      <c r="AK3227" s="367"/>
    </row>
    <row r="3228" spans="26:37" s="368" customFormat="1" ht="13.9" customHeight="1">
      <c r="Z3228" s="439"/>
      <c r="AH3228" s="367"/>
      <c r="AJ3228" s="367"/>
      <c r="AK3228" s="367"/>
    </row>
    <row r="3229" spans="26:37" s="368" customFormat="1" ht="13.9" customHeight="1">
      <c r="Z3229" s="439"/>
      <c r="AH3229" s="367"/>
      <c r="AJ3229" s="367"/>
      <c r="AK3229" s="367"/>
    </row>
    <row r="3230" spans="26:37" s="368" customFormat="1" ht="13.9" customHeight="1">
      <c r="Z3230" s="439"/>
      <c r="AH3230" s="367"/>
      <c r="AJ3230" s="367"/>
      <c r="AK3230" s="367"/>
    </row>
    <row r="3231" spans="26:37" s="368" customFormat="1" ht="13.9" customHeight="1">
      <c r="Z3231" s="439"/>
      <c r="AH3231" s="367"/>
      <c r="AJ3231" s="367"/>
      <c r="AK3231" s="367"/>
    </row>
    <row r="3232" spans="26:37" s="368" customFormat="1" ht="13.9" customHeight="1">
      <c r="Z3232" s="439"/>
      <c r="AH3232" s="367"/>
      <c r="AJ3232" s="367"/>
      <c r="AK3232" s="367"/>
    </row>
    <row r="3233" spans="26:37" s="368" customFormat="1" ht="13.9" customHeight="1">
      <c r="Z3233" s="439"/>
      <c r="AH3233" s="367"/>
      <c r="AJ3233" s="367"/>
      <c r="AK3233" s="367"/>
    </row>
    <row r="3234" spans="26:37" s="368" customFormat="1" ht="13.9" customHeight="1">
      <c r="Z3234" s="439"/>
      <c r="AH3234" s="367"/>
      <c r="AJ3234" s="367"/>
      <c r="AK3234" s="367"/>
    </row>
    <row r="3235" spans="26:37" s="368" customFormat="1" ht="13.9" customHeight="1">
      <c r="Z3235" s="439"/>
      <c r="AH3235" s="367"/>
      <c r="AJ3235" s="367"/>
      <c r="AK3235" s="367"/>
    </row>
    <row r="3236" spans="26:37" s="368" customFormat="1" ht="13.9" customHeight="1">
      <c r="Z3236" s="439"/>
      <c r="AH3236" s="367"/>
      <c r="AJ3236" s="367"/>
      <c r="AK3236" s="367"/>
    </row>
    <row r="3237" spans="26:37" s="368" customFormat="1" ht="13.9" customHeight="1">
      <c r="Z3237" s="439"/>
      <c r="AH3237" s="367"/>
      <c r="AJ3237" s="367"/>
      <c r="AK3237" s="367"/>
    </row>
    <row r="3238" spans="26:37" s="368" customFormat="1" ht="13.9" customHeight="1">
      <c r="Z3238" s="439"/>
      <c r="AH3238" s="367"/>
      <c r="AJ3238" s="367"/>
      <c r="AK3238" s="367"/>
    </row>
    <row r="3239" spans="26:37" s="368" customFormat="1" ht="13.9" customHeight="1">
      <c r="Z3239" s="439"/>
      <c r="AH3239" s="367"/>
      <c r="AJ3239" s="367"/>
      <c r="AK3239" s="367"/>
    </row>
    <row r="3240" spans="26:37" s="368" customFormat="1" ht="13.9" customHeight="1">
      <c r="Z3240" s="439"/>
      <c r="AH3240" s="367"/>
      <c r="AJ3240" s="367"/>
      <c r="AK3240" s="367"/>
    </row>
    <row r="3241" spans="26:37" s="368" customFormat="1" ht="13.9" customHeight="1">
      <c r="Z3241" s="439"/>
      <c r="AH3241" s="367"/>
      <c r="AJ3241" s="367"/>
      <c r="AK3241" s="367"/>
    </row>
    <row r="3242" spans="26:37" s="368" customFormat="1" ht="13.9" customHeight="1">
      <c r="Z3242" s="439"/>
      <c r="AH3242" s="367"/>
      <c r="AJ3242" s="367"/>
      <c r="AK3242" s="367"/>
    </row>
    <row r="3243" spans="26:37" s="368" customFormat="1" ht="13.9" customHeight="1">
      <c r="Z3243" s="439"/>
      <c r="AH3243" s="367"/>
      <c r="AJ3243" s="367"/>
      <c r="AK3243" s="367"/>
    </row>
    <row r="3244" spans="26:37" s="368" customFormat="1" ht="13.9" customHeight="1">
      <c r="Z3244" s="439"/>
      <c r="AH3244" s="367"/>
      <c r="AJ3244" s="367"/>
      <c r="AK3244" s="367"/>
    </row>
    <row r="3245" spans="26:37" s="368" customFormat="1" ht="13.9" customHeight="1">
      <c r="Z3245" s="439"/>
      <c r="AH3245" s="367"/>
      <c r="AJ3245" s="367"/>
      <c r="AK3245" s="367"/>
    </row>
    <row r="3246" spans="26:37" s="368" customFormat="1" ht="13.9" customHeight="1">
      <c r="Z3246" s="439"/>
      <c r="AH3246" s="367"/>
      <c r="AJ3246" s="367"/>
      <c r="AK3246" s="367"/>
    </row>
    <row r="3247" spans="26:37" s="368" customFormat="1" ht="13.9" customHeight="1">
      <c r="Z3247" s="439"/>
      <c r="AH3247" s="367"/>
      <c r="AJ3247" s="367"/>
      <c r="AK3247" s="367"/>
    </row>
    <row r="3248" spans="26:37" s="368" customFormat="1" ht="13.9" customHeight="1">
      <c r="Z3248" s="439"/>
      <c r="AH3248" s="367"/>
      <c r="AJ3248" s="367"/>
      <c r="AK3248" s="367"/>
    </row>
    <row r="3249" spans="26:37" s="368" customFormat="1" ht="13.9" customHeight="1">
      <c r="Z3249" s="439"/>
      <c r="AH3249" s="367"/>
      <c r="AJ3249" s="367"/>
      <c r="AK3249" s="367"/>
    </row>
    <row r="3250" spans="26:37" s="368" customFormat="1" ht="13.9" customHeight="1">
      <c r="Z3250" s="439"/>
      <c r="AH3250" s="367"/>
      <c r="AJ3250" s="367"/>
      <c r="AK3250" s="367"/>
    </row>
    <row r="3251" spans="26:37" s="368" customFormat="1" ht="13.9" customHeight="1">
      <c r="Z3251" s="439"/>
      <c r="AH3251" s="367"/>
      <c r="AJ3251" s="367"/>
      <c r="AK3251" s="367"/>
    </row>
    <row r="3252" spans="26:37" s="368" customFormat="1" ht="13.9" customHeight="1">
      <c r="Z3252" s="439"/>
      <c r="AH3252" s="367"/>
      <c r="AJ3252" s="367"/>
      <c r="AK3252" s="367"/>
    </row>
    <row r="3253" spans="26:37" s="368" customFormat="1" ht="13.9" customHeight="1">
      <c r="Z3253" s="439"/>
      <c r="AH3253" s="367"/>
      <c r="AJ3253" s="367"/>
      <c r="AK3253" s="367"/>
    </row>
    <row r="3254" spans="26:37" s="368" customFormat="1" ht="13.9" customHeight="1">
      <c r="Z3254" s="439"/>
      <c r="AH3254" s="367"/>
      <c r="AJ3254" s="367"/>
      <c r="AK3254" s="367"/>
    </row>
    <row r="3255" spans="26:37" s="368" customFormat="1" ht="13.9" customHeight="1">
      <c r="Z3255" s="439"/>
      <c r="AH3255" s="367"/>
      <c r="AJ3255" s="367"/>
      <c r="AK3255" s="367"/>
    </row>
    <row r="3256" spans="26:37" s="368" customFormat="1" ht="13.9" customHeight="1">
      <c r="Z3256" s="439"/>
      <c r="AH3256" s="367"/>
      <c r="AJ3256" s="367"/>
      <c r="AK3256" s="367"/>
    </row>
    <row r="3257" spans="26:37" s="368" customFormat="1" ht="13.9" customHeight="1">
      <c r="Z3257" s="439"/>
      <c r="AH3257" s="367"/>
      <c r="AJ3257" s="367"/>
      <c r="AK3257" s="367"/>
    </row>
    <row r="3258" spans="26:37" s="368" customFormat="1" ht="13.9" customHeight="1">
      <c r="Z3258" s="439"/>
      <c r="AH3258" s="367"/>
      <c r="AJ3258" s="367"/>
      <c r="AK3258" s="367"/>
    </row>
    <row r="3259" spans="26:37" s="368" customFormat="1" ht="13.9" customHeight="1">
      <c r="Z3259" s="439"/>
      <c r="AH3259" s="367"/>
      <c r="AJ3259" s="367"/>
      <c r="AK3259" s="367"/>
    </row>
    <row r="3260" spans="26:37" s="368" customFormat="1" ht="13.9" customHeight="1">
      <c r="Z3260" s="439"/>
      <c r="AH3260" s="367"/>
      <c r="AJ3260" s="367"/>
      <c r="AK3260" s="367"/>
    </row>
    <row r="3261" spans="26:37" s="368" customFormat="1" ht="13.9" customHeight="1">
      <c r="Z3261" s="439"/>
      <c r="AH3261" s="367"/>
      <c r="AJ3261" s="367"/>
      <c r="AK3261" s="367"/>
    </row>
    <row r="3262" spans="26:37" s="368" customFormat="1" ht="13.9" customHeight="1">
      <c r="Z3262" s="439"/>
      <c r="AH3262" s="367"/>
      <c r="AJ3262" s="367"/>
      <c r="AK3262" s="367"/>
    </row>
    <row r="3263" spans="26:37" s="368" customFormat="1" ht="13.9" customHeight="1">
      <c r="Z3263" s="439"/>
      <c r="AH3263" s="367"/>
      <c r="AJ3263" s="367"/>
      <c r="AK3263" s="367"/>
    </row>
    <row r="3264" spans="26:37" s="368" customFormat="1" ht="13.9" customHeight="1">
      <c r="Z3264" s="439"/>
      <c r="AH3264" s="367"/>
      <c r="AJ3264" s="367"/>
      <c r="AK3264" s="367"/>
    </row>
    <row r="3265" spans="26:37" s="368" customFormat="1" ht="13.9" customHeight="1">
      <c r="Z3265" s="439"/>
      <c r="AH3265" s="367"/>
      <c r="AJ3265" s="367"/>
      <c r="AK3265" s="367"/>
    </row>
    <row r="3266" spans="26:37" s="368" customFormat="1" ht="13.9" customHeight="1">
      <c r="Z3266" s="439"/>
      <c r="AH3266" s="367"/>
      <c r="AJ3266" s="367"/>
      <c r="AK3266" s="367"/>
    </row>
    <row r="3267" spans="26:37" s="368" customFormat="1" ht="13.9" customHeight="1">
      <c r="Z3267" s="439"/>
      <c r="AH3267" s="367"/>
      <c r="AJ3267" s="367"/>
      <c r="AK3267" s="367"/>
    </row>
    <row r="3268" spans="26:37" s="368" customFormat="1" ht="13.9" customHeight="1">
      <c r="Z3268" s="439"/>
      <c r="AH3268" s="367"/>
      <c r="AJ3268" s="367"/>
      <c r="AK3268" s="367"/>
    </row>
    <row r="3269" spans="26:37" s="368" customFormat="1" ht="13.9" customHeight="1">
      <c r="Z3269" s="439"/>
      <c r="AH3269" s="367"/>
      <c r="AJ3269" s="367"/>
      <c r="AK3269" s="367"/>
    </row>
    <row r="3270" spans="26:37" s="368" customFormat="1" ht="13.9" customHeight="1">
      <c r="Z3270" s="439"/>
      <c r="AH3270" s="367"/>
      <c r="AJ3270" s="367"/>
      <c r="AK3270" s="367"/>
    </row>
    <row r="3271" spans="26:37" s="368" customFormat="1" ht="13.9" customHeight="1">
      <c r="Z3271" s="439"/>
      <c r="AH3271" s="367"/>
      <c r="AJ3271" s="367"/>
      <c r="AK3271" s="367"/>
    </row>
    <row r="3272" spans="26:37" s="368" customFormat="1" ht="13.9" customHeight="1">
      <c r="Z3272" s="439"/>
      <c r="AH3272" s="367"/>
      <c r="AJ3272" s="367"/>
      <c r="AK3272" s="367"/>
    </row>
    <row r="3273" spans="26:37" s="368" customFormat="1" ht="13.9" customHeight="1">
      <c r="Z3273" s="439"/>
      <c r="AH3273" s="367"/>
      <c r="AJ3273" s="367"/>
      <c r="AK3273" s="367"/>
    </row>
    <row r="3274" spans="26:37" s="368" customFormat="1" ht="13.9" customHeight="1">
      <c r="Z3274" s="439"/>
      <c r="AH3274" s="367"/>
      <c r="AJ3274" s="367"/>
      <c r="AK3274" s="367"/>
    </row>
    <row r="3275" spans="26:37" s="368" customFormat="1" ht="13.9" customHeight="1">
      <c r="Z3275" s="439"/>
      <c r="AH3275" s="367"/>
      <c r="AJ3275" s="367"/>
      <c r="AK3275" s="367"/>
    </row>
    <row r="3276" spans="26:37" s="368" customFormat="1" ht="13.9" customHeight="1">
      <c r="Z3276" s="439"/>
      <c r="AH3276" s="367"/>
      <c r="AJ3276" s="367"/>
      <c r="AK3276" s="367"/>
    </row>
    <row r="3277" spans="26:37" s="368" customFormat="1" ht="13.9" customHeight="1">
      <c r="Z3277" s="439"/>
      <c r="AH3277" s="367"/>
      <c r="AJ3277" s="367"/>
      <c r="AK3277" s="367"/>
    </row>
    <row r="3278" spans="26:37" s="368" customFormat="1" ht="13.9" customHeight="1">
      <c r="Z3278" s="439"/>
      <c r="AH3278" s="367"/>
      <c r="AJ3278" s="367"/>
      <c r="AK3278" s="367"/>
    </row>
    <row r="3279" spans="26:37" s="368" customFormat="1" ht="13.9" customHeight="1">
      <c r="Z3279" s="439"/>
      <c r="AH3279" s="367"/>
      <c r="AJ3279" s="367"/>
      <c r="AK3279" s="367"/>
    </row>
    <row r="3280" spans="26:37" s="368" customFormat="1" ht="13.9" customHeight="1">
      <c r="Z3280" s="439"/>
      <c r="AH3280" s="367"/>
      <c r="AJ3280" s="367"/>
      <c r="AK3280" s="367"/>
    </row>
    <row r="3281" spans="26:37" s="368" customFormat="1" ht="13.9" customHeight="1">
      <c r="Z3281" s="439"/>
      <c r="AH3281" s="367"/>
      <c r="AJ3281" s="367"/>
      <c r="AK3281" s="367"/>
    </row>
    <row r="3282" spans="26:37" s="368" customFormat="1" ht="13.9" customHeight="1">
      <c r="Z3282" s="439"/>
      <c r="AH3282" s="367"/>
      <c r="AJ3282" s="367"/>
      <c r="AK3282" s="367"/>
    </row>
    <row r="3283" spans="26:37" s="368" customFormat="1" ht="13.9" customHeight="1">
      <c r="Z3283" s="439"/>
      <c r="AH3283" s="367"/>
      <c r="AJ3283" s="367"/>
      <c r="AK3283" s="367"/>
    </row>
    <row r="3284" spans="26:37" s="368" customFormat="1" ht="13.9" customHeight="1">
      <c r="Z3284" s="439"/>
      <c r="AH3284" s="367"/>
      <c r="AJ3284" s="367"/>
      <c r="AK3284" s="367"/>
    </row>
    <row r="3285" spans="26:37" s="368" customFormat="1" ht="13.9" customHeight="1">
      <c r="Z3285" s="439"/>
      <c r="AH3285" s="367"/>
      <c r="AJ3285" s="367"/>
      <c r="AK3285" s="367"/>
    </row>
    <row r="3286" spans="26:37" s="368" customFormat="1" ht="13.9" customHeight="1">
      <c r="Z3286" s="439"/>
      <c r="AH3286" s="367"/>
      <c r="AJ3286" s="367"/>
      <c r="AK3286" s="367"/>
    </row>
    <row r="3287" spans="26:37" s="368" customFormat="1" ht="13.9" customHeight="1">
      <c r="Z3287" s="439"/>
      <c r="AH3287" s="367"/>
      <c r="AJ3287" s="367"/>
      <c r="AK3287" s="367"/>
    </row>
    <row r="3288" spans="26:37" s="368" customFormat="1" ht="13.9" customHeight="1">
      <c r="Z3288" s="439"/>
      <c r="AH3288" s="367"/>
      <c r="AJ3288" s="367"/>
      <c r="AK3288" s="367"/>
    </row>
    <row r="3289" spans="26:37" s="368" customFormat="1" ht="13.9" customHeight="1">
      <c r="Z3289" s="439"/>
      <c r="AH3289" s="367"/>
      <c r="AJ3289" s="367"/>
      <c r="AK3289" s="367"/>
    </row>
    <row r="3290" spans="26:37" s="368" customFormat="1" ht="13.9" customHeight="1">
      <c r="Z3290" s="439"/>
      <c r="AH3290" s="367"/>
      <c r="AJ3290" s="367"/>
      <c r="AK3290" s="367"/>
    </row>
    <row r="3291" spans="26:37" s="368" customFormat="1" ht="13.9" customHeight="1">
      <c r="Z3291" s="439"/>
      <c r="AH3291" s="367"/>
      <c r="AJ3291" s="367"/>
      <c r="AK3291" s="367"/>
    </row>
    <row r="3292" spans="26:37" s="368" customFormat="1" ht="13.9" customHeight="1">
      <c r="Z3292" s="439"/>
      <c r="AH3292" s="367"/>
      <c r="AJ3292" s="367"/>
      <c r="AK3292" s="367"/>
    </row>
    <row r="3293" spans="26:37" s="368" customFormat="1" ht="13.9" customHeight="1">
      <c r="Z3293" s="439"/>
      <c r="AH3293" s="367"/>
      <c r="AJ3293" s="367"/>
      <c r="AK3293" s="367"/>
    </row>
    <row r="3294" spans="26:37" s="368" customFormat="1" ht="13.9" customHeight="1">
      <c r="Z3294" s="439"/>
      <c r="AH3294" s="367"/>
      <c r="AJ3294" s="367"/>
      <c r="AK3294" s="367"/>
    </row>
    <row r="3295" spans="26:37" s="368" customFormat="1" ht="13.9" customHeight="1">
      <c r="Z3295" s="439"/>
      <c r="AH3295" s="367"/>
      <c r="AJ3295" s="367"/>
      <c r="AK3295" s="367"/>
    </row>
    <row r="3296" spans="26:37" s="368" customFormat="1" ht="13.9" customHeight="1">
      <c r="Z3296" s="439"/>
      <c r="AH3296" s="367"/>
      <c r="AJ3296" s="367"/>
      <c r="AK3296" s="367"/>
    </row>
    <row r="3297" spans="26:37" s="368" customFormat="1" ht="13.9" customHeight="1">
      <c r="Z3297" s="439"/>
      <c r="AH3297" s="367"/>
      <c r="AJ3297" s="367"/>
      <c r="AK3297" s="367"/>
    </row>
    <row r="3298" spans="26:37" s="368" customFormat="1" ht="13.9" customHeight="1">
      <c r="Z3298" s="439"/>
      <c r="AH3298" s="367"/>
      <c r="AJ3298" s="367"/>
      <c r="AK3298" s="367"/>
    </row>
    <row r="3299" spans="26:37" s="368" customFormat="1" ht="13.9" customHeight="1">
      <c r="Z3299" s="439"/>
      <c r="AH3299" s="367"/>
      <c r="AJ3299" s="367"/>
      <c r="AK3299" s="367"/>
    </row>
    <row r="3300" spans="26:37" s="368" customFormat="1" ht="13.9" customHeight="1">
      <c r="Z3300" s="439"/>
      <c r="AH3300" s="367"/>
      <c r="AJ3300" s="367"/>
      <c r="AK3300" s="367"/>
    </row>
    <row r="3301" spans="26:37" s="368" customFormat="1" ht="13.9" customHeight="1">
      <c r="Z3301" s="439"/>
      <c r="AH3301" s="367"/>
      <c r="AJ3301" s="367"/>
      <c r="AK3301" s="367"/>
    </row>
    <row r="3302" spans="26:37" s="368" customFormat="1" ht="13.9" customHeight="1">
      <c r="Z3302" s="439"/>
      <c r="AH3302" s="367"/>
      <c r="AJ3302" s="367"/>
      <c r="AK3302" s="367"/>
    </row>
    <row r="3303" spans="26:37" s="368" customFormat="1" ht="13.9" customHeight="1">
      <c r="Z3303" s="439"/>
      <c r="AH3303" s="367"/>
      <c r="AJ3303" s="367"/>
      <c r="AK3303" s="367"/>
    </row>
    <row r="3304" spans="26:37" s="368" customFormat="1" ht="13.9" customHeight="1">
      <c r="Z3304" s="439"/>
      <c r="AH3304" s="367"/>
      <c r="AJ3304" s="367"/>
      <c r="AK3304" s="367"/>
    </row>
    <row r="3305" spans="26:37" s="368" customFormat="1" ht="13.9" customHeight="1">
      <c r="Z3305" s="439"/>
      <c r="AH3305" s="367"/>
      <c r="AJ3305" s="367"/>
      <c r="AK3305" s="367"/>
    </row>
    <row r="3306" spans="26:37" s="368" customFormat="1" ht="13.9" customHeight="1">
      <c r="Z3306" s="439"/>
      <c r="AH3306" s="367"/>
      <c r="AJ3306" s="367"/>
      <c r="AK3306" s="367"/>
    </row>
    <row r="3307" spans="26:37" s="368" customFormat="1" ht="13.9" customHeight="1">
      <c r="Z3307" s="439"/>
      <c r="AH3307" s="367"/>
      <c r="AJ3307" s="367"/>
      <c r="AK3307" s="367"/>
    </row>
    <row r="3308" spans="26:37" s="368" customFormat="1" ht="13.9" customHeight="1">
      <c r="Z3308" s="439"/>
      <c r="AH3308" s="367"/>
      <c r="AJ3308" s="367"/>
      <c r="AK3308" s="367"/>
    </row>
    <row r="3309" spans="26:37" s="368" customFormat="1" ht="13.9" customHeight="1">
      <c r="Z3309" s="439"/>
      <c r="AH3309" s="367"/>
      <c r="AJ3309" s="367"/>
      <c r="AK3309" s="367"/>
    </row>
    <row r="3310" spans="26:37" s="368" customFormat="1" ht="13.9" customHeight="1">
      <c r="Z3310" s="439"/>
      <c r="AH3310" s="367"/>
      <c r="AJ3310" s="367"/>
      <c r="AK3310" s="367"/>
    </row>
    <row r="3311" spans="26:37" s="368" customFormat="1" ht="13.9" customHeight="1">
      <c r="Z3311" s="439"/>
      <c r="AH3311" s="367"/>
      <c r="AJ3311" s="367"/>
      <c r="AK3311" s="367"/>
    </row>
    <row r="3312" spans="26:37" s="368" customFormat="1" ht="13.9" customHeight="1">
      <c r="Z3312" s="439"/>
      <c r="AH3312" s="367"/>
      <c r="AJ3312" s="367"/>
      <c r="AK3312" s="367"/>
    </row>
    <row r="3313" spans="26:37" s="368" customFormat="1" ht="13.9" customHeight="1">
      <c r="Z3313" s="439"/>
      <c r="AH3313" s="367"/>
      <c r="AJ3313" s="367"/>
      <c r="AK3313" s="367"/>
    </row>
    <row r="3314" spans="26:37" s="368" customFormat="1" ht="13.9" customHeight="1">
      <c r="Z3314" s="439"/>
      <c r="AH3314" s="367"/>
      <c r="AJ3314" s="367"/>
      <c r="AK3314" s="367"/>
    </row>
    <row r="3315" spans="26:37" s="368" customFormat="1" ht="13.9" customHeight="1">
      <c r="Z3315" s="439"/>
      <c r="AH3315" s="367"/>
      <c r="AJ3315" s="367"/>
      <c r="AK3315" s="367"/>
    </row>
    <row r="3316" spans="26:37" s="368" customFormat="1" ht="13.9" customHeight="1">
      <c r="Z3316" s="439"/>
      <c r="AH3316" s="367"/>
      <c r="AJ3316" s="367"/>
      <c r="AK3316" s="367"/>
    </row>
    <row r="3317" spans="26:37" s="368" customFormat="1" ht="13.9" customHeight="1">
      <c r="Z3317" s="439"/>
      <c r="AH3317" s="367"/>
      <c r="AJ3317" s="367"/>
      <c r="AK3317" s="367"/>
    </row>
    <row r="3318" spans="26:37" s="368" customFormat="1" ht="13.9" customHeight="1">
      <c r="Z3318" s="439"/>
      <c r="AH3318" s="367"/>
      <c r="AJ3318" s="367"/>
      <c r="AK3318" s="367"/>
    </row>
    <row r="3319" spans="26:37" s="368" customFormat="1" ht="13.9" customHeight="1">
      <c r="Z3319" s="439"/>
      <c r="AH3319" s="367"/>
      <c r="AJ3319" s="367"/>
      <c r="AK3319" s="367"/>
    </row>
    <row r="3320" spans="26:37" s="368" customFormat="1" ht="13.9" customHeight="1">
      <c r="Z3320" s="439"/>
      <c r="AH3320" s="367"/>
      <c r="AJ3320" s="367"/>
      <c r="AK3320" s="367"/>
    </row>
    <row r="3321" spans="26:37" s="368" customFormat="1" ht="13.9" customHeight="1">
      <c r="Z3321" s="439"/>
      <c r="AH3321" s="367"/>
      <c r="AJ3321" s="367"/>
      <c r="AK3321" s="367"/>
    </row>
    <row r="3322" spans="26:37" s="368" customFormat="1" ht="13.9" customHeight="1">
      <c r="Z3322" s="439"/>
      <c r="AH3322" s="367"/>
      <c r="AJ3322" s="367"/>
      <c r="AK3322" s="367"/>
    </row>
    <row r="3323" spans="26:37" s="368" customFormat="1" ht="13.9" customHeight="1">
      <c r="Z3323" s="439"/>
      <c r="AH3323" s="367"/>
      <c r="AJ3323" s="367"/>
      <c r="AK3323" s="367"/>
    </row>
    <row r="3324" spans="26:37" s="368" customFormat="1" ht="13.9" customHeight="1">
      <c r="Z3324" s="439"/>
      <c r="AH3324" s="367"/>
      <c r="AJ3324" s="367"/>
      <c r="AK3324" s="367"/>
    </row>
    <row r="3325" spans="26:37" s="368" customFormat="1" ht="13.9" customHeight="1">
      <c r="Z3325" s="439"/>
      <c r="AH3325" s="367"/>
      <c r="AJ3325" s="367"/>
      <c r="AK3325" s="367"/>
    </row>
    <row r="3326" spans="26:37" s="368" customFormat="1" ht="13.9" customHeight="1">
      <c r="Z3326" s="439"/>
      <c r="AH3326" s="367"/>
      <c r="AJ3326" s="367"/>
      <c r="AK3326" s="367"/>
    </row>
    <row r="3327" spans="26:37" s="368" customFormat="1" ht="13.9" customHeight="1">
      <c r="Z3327" s="439"/>
      <c r="AH3327" s="367"/>
      <c r="AJ3327" s="367"/>
      <c r="AK3327" s="367"/>
    </row>
    <row r="3328" spans="26:37" s="368" customFormat="1" ht="13.9" customHeight="1">
      <c r="Z3328" s="439"/>
      <c r="AH3328" s="367"/>
      <c r="AJ3328" s="367"/>
      <c r="AK3328" s="367"/>
    </row>
    <row r="3329" spans="26:37" s="368" customFormat="1" ht="13.9" customHeight="1">
      <c r="Z3329" s="439"/>
      <c r="AH3329" s="367"/>
      <c r="AJ3329" s="367"/>
      <c r="AK3329" s="367"/>
    </row>
    <row r="3330" spans="26:37" s="368" customFormat="1" ht="13.9" customHeight="1">
      <c r="Z3330" s="439"/>
      <c r="AH3330" s="367"/>
      <c r="AJ3330" s="367"/>
      <c r="AK3330" s="367"/>
    </row>
    <row r="3331" spans="26:37" s="368" customFormat="1" ht="13.9" customHeight="1">
      <c r="Z3331" s="439"/>
      <c r="AH3331" s="367"/>
      <c r="AJ3331" s="367"/>
      <c r="AK3331" s="367"/>
    </row>
    <row r="3332" spans="26:37" s="368" customFormat="1" ht="13.9" customHeight="1">
      <c r="Z3332" s="439"/>
      <c r="AH3332" s="367"/>
      <c r="AJ3332" s="367"/>
      <c r="AK3332" s="367"/>
    </row>
    <row r="3333" spans="26:37" s="368" customFormat="1" ht="13.9" customHeight="1">
      <c r="Z3333" s="439"/>
      <c r="AH3333" s="367"/>
      <c r="AJ3333" s="367"/>
      <c r="AK3333" s="367"/>
    </row>
    <row r="3334" spans="26:37" s="368" customFormat="1" ht="13.9" customHeight="1">
      <c r="Z3334" s="439"/>
      <c r="AH3334" s="367"/>
      <c r="AJ3334" s="367"/>
      <c r="AK3334" s="367"/>
    </row>
    <row r="3335" spans="26:37" s="368" customFormat="1" ht="13.9" customHeight="1">
      <c r="Z3335" s="439"/>
      <c r="AH3335" s="367"/>
      <c r="AJ3335" s="367"/>
      <c r="AK3335" s="367"/>
    </row>
    <row r="3336" spans="26:37" s="368" customFormat="1" ht="13.9" customHeight="1">
      <c r="Z3336" s="439"/>
      <c r="AH3336" s="367"/>
      <c r="AJ3336" s="367"/>
      <c r="AK3336" s="367"/>
    </row>
    <row r="3337" spans="26:37" s="368" customFormat="1" ht="13.9" customHeight="1">
      <c r="Z3337" s="439"/>
      <c r="AH3337" s="367"/>
      <c r="AJ3337" s="367"/>
      <c r="AK3337" s="367"/>
    </row>
    <row r="3338" spans="26:37" s="368" customFormat="1" ht="13.9" customHeight="1">
      <c r="Z3338" s="439"/>
      <c r="AH3338" s="367"/>
      <c r="AJ3338" s="367"/>
      <c r="AK3338" s="367"/>
    </row>
    <row r="3339" spans="26:37" s="368" customFormat="1" ht="13.9" customHeight="1">
      <c r="Z3339" s="439"/>
      <c r="AH3339" s="367"/>
      <c r="AJ3339" s="367"/>
      <c r="AK3339" s="367"/>
    </row>
    <row r="3340" spans="26:37" s="368" customFormat="1" ht="13.9" customHeight="1">
      <c r="Z3340" s="439"/>
      <c r="AH3340" s="367"/>
      <c r="AJ3340" s="367"/>
      <c r="AK3340" s="367"/>
    </row>
    <row r="3341" spans="26:37" s="368" customFormat="1" ht="13.9" customHeight="1">
      <c r="Z3341" s="439"/>
      <c r="AH3341" s="367"/>
      <c r="AJ3341" s="367"/>
      <c r="AK3341" s="367"/>
    </row>
    <row r="3342" spans="26:37" s="368" customFormat="1" ht="13.9" customHeight="1">
      <c r="Z3342" s="439"/>
      <c r="AH3342" s="367"/>
      <c r="AJ3342" s="367"/>
      <c r="AK3342" s="367"/>
    </row>
    <row r="3343" spans="26:37" s="368" customFormat="1" ht="13.9" customHeight="1">
      <c r="Z3343" s="439"/>
      <c r="AH3343" s="367"/>
      <c r="AJ3343" s="367"/>
      <c r="AK3343" s="367"/>
    </row>
    <row r="3344" spans="26:37" s="368" customFormat="1" ht="13.9" customHeight="1">
      <c r="Z3344" s="439"/>
      <c r="AH3344" s="367"/>
      <c r="AJ3344" s="367"/>
      <c r="AK3344" s="367"/>
    </row>
    <row r="3345" spans="26:37" s="368" customFormat="1" ht="13.9" customHeight="1">
      <c r="Z3345" s="439"/>
      <c r="AH3345" s="367"/>
      <c r="AJ3345" s="367"/>
      <c r="AK3345" s="367"/>
    </row>
    <row r="3346" spans="26:37" s="368" customFormat="1" ht="13.9" customHeight="1">
      <c r="Z3346" s="439"/>
      <c r="AH3346" s="367"/>
      <c r="AJ3346" s="367"/>
      <c r="AK3346" s="367"/>
    </row>
    <row r="3347" spans="26:37" s="368" customFormat="1" ht="13.9" customHeight="1">
      <c r="Z3347" s="439"/>
      <c r="AH3347" s="367"/>
      <c r="AJ3347" s="367"/>
      <c r="AK3347" s="367"/>
    </row>
    <row r="3348" spans="26:37" s="368" customFormat="1" ht="13.9" customHeight="1">
      <c r="Z3348" s="439"/>
      <c r="AH3348" s="367"/>
      <c r="AJ3348" s="367"/>
      <c r="AK3348" s="367"/>
    </row>
    <row r="3349" spans="26:37" s="368" customFormat="1" ht="13.9" customHeight="1">
      <c r="Z3349" s="439"/>
      <c r="AH3349" s="367"/>
      <c r="AJ3349" s="367"/>
      <c r="AK3349" s="367"/>
    </row>
    <row r="3350" spans="26:37" s="368" customFormat="1" ht="13.9" customHeight="1">
      <c r="Z3350" s="439"/>
      <c r="AH3350" s="367"/>
      <c r="AJ3350" s="367"/>
      <c r="AK3350" s="367"/>
    </row>
    <row r="3351" spans="26:37" s="368" customFormat="1" ht="13.9" customHeight="1">
      <c r="Z3351" s="439"/>
      <c r="AH3351" s="367"/>
      <c r="AJ3351" s="367"/>
      <c r="AK3351" s="367"/>
    </row>
    <row r="3352" spans="26:37" s="368" customFormat="1" ht="13.9" customHeight="1">
      <c r="Z3352" s="439"/>
      <c r="AH3352" s="367"/>
      <c r="AJ3352" s="367"/>
      <c r="AK3352" s="367"/>
    </row>
    <row r="3353" spans="26:37" s="368" customFormat="1" ht="13.9" customHeight="1">
      <c r="Z3353" s="439"/>
      <c r="AH3353" s="367"/>
      <c r="AJ3353" s="367"/>
      <c r="AK3353" s="367"/>
    </row>
    <row r="3354" spans="26:37" s="368" customFormat="1" ht="13.9" customHeight="1">
      <c r="Z3354" s="439"/>
      <c r="AH3354" s="367"/>
      <c r="AJ3354" s="367"/>
      <c r="AK3354" s="367"/>
    </row>
    <row r="3355" spans="26:37" s="368" customFormat="1" ht="13.9" customHeight="1">
      <c r="Z3355" s="439"/>
      <c r="AH3355" s="367"/>
      <c r="AJ3355" s="367"/>
      <c r="AK3355" s="367"/>
    </row>
    <row r="3356" spans="26:37" s="368" customFormat="1" ht="13.9" customHeight="1">
      <c r="Z3356" s="439"/>
      <c r="AH3356" s="367"/>
      <c r="AJ3356" s="367"/>
      <c r="AK3356" s="367"/>
    </row>
    <row r="3357" spans="26:37" s="368" customFormat="1" ht="13.9" customHeight="1">
      <c r="Z3357" s="439"/>
      <c r="AH3357" s="367"/>
      <c r="AJ3357" s="367"/>
      <c r="AK3357" s="367"/>
    </row>
    <row r="3358" spans="26:37" s="368" customFormat="1" ht="13.9" customHeight="1">
      <c r="Z3358" s="439"/>
      <c r="AH3358" s="367"/>
      <c r="AJ3358" s="367"/>
      <c r="AK3358" s="367"/>
    </row>
    <row r="3359" spans="26:37" s="368" customFormat="1" ht="13.9" customHeight="1">
      <c r="Z3359" s="439"/>
      <c r="AH3359" s="367"/>
      <c r="AJ3359" s="367"/>
      <c r="AK3359" s="367"/>
    </row>
    <row r="3360" spans="26:37" s="368" customFormat="1" ht="13.9" customHeight="1">
      <c r="Z3360" s="439"/>
      <c r="AH3360" s="367"/>
      <c r="AJ3360" s="367"/>
      <c r="AK3360" s="367"/>
    </row>
    <row r="3361" spans="26:37" s="368" customFormat="1" ht="13.9" customHeight="1">
      <c r="Z3361" s="439"/>
      <c r="AH3361" s="367"/>
      <c r="AJ3361" s="367"/>
      <c r="AK3361" s="367"/>
    </row>
    <row r="3362" spans="26:37" s="368" customFormat="1" ht="13.9" customHeight="1">
      <c r="Z3362" s="439"/>
      <c r="AH3362" s="367"/>
      <c r="AJ3362" s="367"/>
      <c r="AK3362" s="367"/>
    </row>
    <row r="3363" spans="26:37" s="368" customFormat="1" ht="13.9" customHeight="1">
      <c r="Z3363" s="439"/>
      <c r="AH3363" s="367"/>
      <c r="AJ3363" s="367"/>
      <c r="AK3363" s="367"/>
    </row>
    <row r="3364" spans="26:37" s="368" customFormat="1" ht="13.9" customHeight="1">
      <c r="Z3364" s="439"/>
      <c r="AH3364" s="367"/>
      <c r="AJ3364" s="367"/>
      <c r="AK3364" s="367"/>
    </row>
    <row r="3365" spans="26:37" s="368" customFormat="1" ht="13.9" customHeight="1">
      <c r="Z3365" s="439"/>
      <c r="AH3365" s="367"/>
      <c r="AJ3365" s="367"/>
      <c r="AK3365" s="367"/>
    </row>
    <row r="3366" spans="26:37" s="368" customFormat="1" ht="13.9" customHeight="1">
      <c r="Z3366" s="439"/>
      <c r="AH3366" s="367"/>
      <c r="AJ3366" s="367"/>
      <c r="AK3366" s="367"/>
    </row>
    <row r="3367" spans="26:37" s="368" customFormat="1" ht="13.9" customHeight="1">
      <c r="Z3367" s="439"/>
      <c r="AH3367" s="367"/>
      <c r="AJ3367" s="367"/>
      <c r="AK3367" s="367"/>
    </row>
    <row r="3368" spans="26:37" s="368" customFormat="1" ht="13.9" customHeight="1">
      <c r="Z3368" s="439"/>
      <c r="AH3368" s="367"/>
      <c r="AJ3368" s="367"/>
      <c r="AK3368" s="367"/>
    </row>
    <row r="3369" spans="26:37" s="368" customFormat="1" ht="13.9" customHeight="1">
      <c r="Z3369" s="439"/>
      <c r="AH3369" s="367"/>
      <c r="AJ3369" s="367"/>
      <c r="AK3369" s="367"/>
    </row>
    <row r="3370" spans="26:37" s="368" customFormat="1" ht="13.9" customHeight="1">
      <c r="Z3370" s="439"/>
      <c r="AH3370" s="367"/>
      <c r="AJ3370" s="367"/>
      <c r="AK3370" s="367"/>
    </row>
    <row r="3371" spans="26:37" s="368" customFormat="1" ht="13.9" customHeight="1">
      <c r="Z3371" s="439"/>
      <c r="AH3371" s="367"/>
      <c r="AJ3371" s="367"/>
      <c r="AK3371" s="367"/>
    </row>
    <row r="3372" spans="26:37" s="368" customFormat="1" ht="13.9" customHeight="1">
      <c r="Z3372" s="439"/>
      <c r="AH3372" s="367"/>
      <c r="AJ3372" s="367"/>
      <c r="AK3372" s="367"/>
    </row>
    <row r="3373" spans="26:37" s="368" customFormat="1" ht="13.9" customHeight="1">
      <c r="Z3373" s="439"/>
      <c r="AH3373" s="367"/>
      <c r="AJ3373" s="367"/>
      <c r="AK3373" s="367"/>
    </row>
    <row r="3374" spans="26:37" s="368" customFormat="1" ht="13.9" customHeight="1">
      <c r="Z3374" s="439"/>
      <c r="AH3374" s="367"/>
      <c r="AJ3374" s="367"/>
      <c r="AK3374" s="367"/>
    </row>
    <row r="3375" spans="26:37" s="368" customFormat="1" ht="13.9" customHeight="1">
      <c r="Z3375" s="439"/>
      <c r="AH3375" s="367"/>
      <c r="AJ3375" s="367"/>
      <c r="AK3375" s="367"/>
    </row>
    <row r="3376" spans="26:37" s="368" customFormat="1" ht="13.9" customHeight="1">
      <c r="Z3376" s="439"/>
      <c r="AH3376" s="367"/>
      <c r="AJ3376" s="367"/>
      <c r="AK3376" s="367"/>
    </row>
    <row r="3377" spans="26:37" s="368" customFormat="1" ht="13.9" customHeight="1">
      <c r="Z3377" s="439"/>
      <c r="AH3377" s="367"/>
      <c r="AJ3377" s="367"/>
      <c r="AK3377" s="367"/>
    </row>
    <row r="3378" spans="26:37" s="368" customFormat="1" ht="13.9" customHeight="1">
      <c r="Z3378" s="439"/>
      <c r="AH3378" s="367"/>
      <c r="AJ3378" s="367"/>
      <c r="AK3378" s="367"/>
    </row>
    <row r="3379" spans="26:37" s="368" customFormat="1" ht="13.9" customHeight="1">
      <c r="Z3379" s="439"/>
      <c r="AH3379" s="367"/>
      <c r="AJ3379" s="367"/>
      <c r="AK3379" s="367"/>
    </row>
    <row r="3380" spans="26:37" s="368" customFormat="1" ht="13.9" customHeight="1">
      <c r="Z3380" s="439"/>
      <c r="AH3380" s="367"/>
      <c r="AJ3380" s="367"/>
      <c r="AK3380" s="367"/>
    </row>
    <row r="3381" spans="26:37" s="368" customFormat="1" ht="13.9" customHeight="1">
      <c r="Z3381" s="439"/>
      <c r="AH3381" s="367"/>
      <c r="AJ3381" s="367"/>
      <c r="AK3381" s="367"/>
    </row>
    <row r="3382" spans="26:37" s="368" customFormat="1" ht="13.9" customHeight="1">
      <c r="Z3382" s="439"/>
      <c r="AH3382" s="367"/>
      <c r="AJ3382" s="367"/>
      <c r="AK3382" s="367"/>
    </row>
    <row r="3383" spans="26:37" s="368" customFormat="1" ht="13.9" customHeight="1">
      <c r="Z3383" s="439"/>
      <c r="AH3383" s="367"/>
      <c r="AJ3383" s="367"/>
      <c r="AK3383" s="367"/>
    </row>
    <row r="3384" spans="26:37" s="368" customFormat="1" ht="13.9" customHeight="1">
      <c r="Z3384" s="439"/>
      <c r="AH3384" s="367"/>
      <c r="AJ3384" s="367"/>
      <c r="AK3384" s="367"/>
    </row>
    <row r="3385" spans="26:37" s="368" customFormat="1" ht="13.9" customHeight="1">
      <c r="Z3385" s="439"/>
      <c r="AH3385" s="367"/>
      <c r="AJ3385" s="367"/>
      <c r="AK3385" s="367"/>
    </row>
    <row r="3386" spans="26:37" s="368" customFormat="1" ht="13.9" customHeight="1">
      <c r="Z3386" s="439"/>
      <c r="AH3386" s="367"/>
      <c r="AJ3386" s="367"/>
      <c r="AK3386" s="367"/>
    </row>
    <row r="3387" spans="26:37" s="368" customFormat="1" ht="13.9" customHeight="1">
      <c r="Z3387" s="439"/>
      <c r="AH3387" s="367"/>
      <c r="AJ3387" s="367"/>
      <c r="AK3387" s="367"/>
    </row>
    <row r="3388" spans="26:37" s="368" customFormat="1" ht="13.9" customHeight="1">
      <c r="Z3388" s="439"/>
      <c r="AH3388" s="367"/>
      <c r="AJ3388" s="367"/>
      <c r="AK3388" s="367"/>
    </row>
    <row r="3389" spans="26:37" s="368" customFormat="1" ht="13.9" customHeight="1">
      <c r="Z3389" s="439"/>
      <c r="AH3389" s="367"/>
      <c r="AJ3389" s="367"/>
      <c r="AK3389" s="367"/>
    </row>
    <row r="3390" spans="26:37" s="368" customFormat="1" ht="13.9" customHeight="1">
      <c r="Z3390" s="439"/>
      <c r="AH3390" s="367"/>
      <c r="AJ3390" s="367"/>
      <c r="AK3390" s="367"/>
    </row>
    <row r="3391" spans="26:37" s="368" customFormat="1" ht="13.9" customHeight="1">
      <c r="Z3391" s="439"/>
      <c r="AH3391" s="367"/>
      <c r="AJ3391" s="367"/>
      <c r="AK3391" s="367"/>
    </row>
    <row r="3392" spans="26:37" s="368" customFormat="1" ht="13.9" customHeight="1">
      <c r="Z3392" s="439"/>
      <c r="AH3392" s="367"/>
      <c r="AJ3392" s="367"/>
      <c r="AK3392" s="367"/>
    </row>
    <row r="3393" spans="26:37" s="368" customFormat="1" ht="13.9" customHeight="1">
      <c r="Z3393" s="439"/>
      <c r="AH3393" s="367"/>
      <c r="AJ3393" s="367"/>
      <c r="AK3393" s="367"/>
    </row>
    <row r="3394" spans="26:37" s="368" customFormat="1" ht="13.9" customHeight="1">
      <c r="Z3394" s="439"/>
      <c r="AH3394" s="367"/>
      <c r="AJ3394" s="367"/>
      <c r="AK3394" s="367"/>
    </row>
    <row r="3395" spans="26:37" s="368" customFormat="1" ht="13.9" customHeight="1">
      <c r="Z3395" s="439"/>
      <c r="AH3395" s="367"/>
      <c r="AJ3395" s="367"/>
      <c r="AK3395" s="367"/>
    </row>
    <row r="3396" spans="26:37" s="368" customFormat="1" ht="13.9" customHeight="1">
      <c r="Z3396" s="439"/>
      <c r="AH3396" s="367"/>
      <c r="AJ3396" s="367"/>
      <c r="AK3396" s="367"/>
    </row>
    <row r="3397" spans="26:37" s="368" customFormat="1" ht="13.9" customHeight="1">
      <c r="Z3397" s="439"/>
      <c r="AH3397" s="367"/>
      <c r="AJ3397" s="367"/>
      <c r="AK3397" s="367"/>
    </row>
    <row r="3398" spans="26:37" s="368" customFormat="1" ht="13.9" customHeight="1">
      <c r="Z3398" s="439"/>
      <c r="AH3398" s="367"/>
      <c r="AJ3398" s="367"/>
      <c r="AK3398" s="367"/>
    </row>
    <row r="3399" spans="26:37" s="368" customFormat="1" ht="13.9" customHeight="1">
      <c r="Z3399" s="439"/>
      <c r="AH3399" s="367"/>
      <c r="AJ3399" s="367"/>
      <c r="AK3399" s="367"/>
    </row>
    <row r="3400" spans="26:37" s="368" customFormat="1" ht="13.9" customHeight="1">
      <c r="Z3400" s="439"/>
      <c r="AH3400" s="367"/>
      <c r="AJ3400" s="367"/>
      <c r="AK3400" s="367"/>
    </row>
    <row r="3401" spans="26:37" s="368" customFormat="1" ht="13.9" customHeight="1">
      <c r="Z3401" s="439"/>
      <c r="AH3401" s="367"/>
      <c r="AJ3401" s="367"/>
      <c r="AK3401" s="367"/>
    </row>
    <row r="3402" spans="26:37" s="368" customFormat="1" ht="13.9" customHeight="1">
      <c r="Z3402" s="439"/>
      <c r="AH3402" s="367"/>
      <c r="AJ3402" s="367"/>
      <c r="AK3402" s="367"/>
    </row>
    <row r="3403" spans="26:37" s="368" customFormat="1" ht="13.9" customHeight="1">
      <c r="Z3403" s="439"/>
      <c r="AH3403" s="367"/>
      <c r="AJ3403" s="367"/>
      <c r="AK3403" s="367"/>
    </row>
    <row r="3404" spans="26:37" s="368" customFormat="1" ht="13.9" customHeight="1">
      <c r="Z3404" s="439"/>
      <c r="AH3404" s="367"/>
      <c r="AJ3404" s="367"/>
      <c r="AK3404" s="367"/>
    </row>
    <row r="3405" spans="26:37" s="368" customFormat="1" ht="13.9" customHeight="1">
      <c r="Z3405" s="439"/>
      <c r="AH3405" s="367"/>
      <c r="AJ3405" s="367"/>
      <c r="AK3405" s="367"/>
    </row>
    <row r="3406" spans="26:37" s="368" customFormat="1" ht="13.9" customHeight="1">
      <c r="Z3406" s="439"/>
      <c r="AH3406" s="367"/>
      <c r="AJ3406" s="367"/>
      <c r="AK3406" s="367"/>
    </row>
    <row r="3407" spans="26:37" s="368" customFormat="1" ht="13.9" customHeight="1">
      <c r="Z3407" s="439"/>
      <c r="AH3407" s="367"/>
      <c r="AJ3407" s="367"/>
      <c r="AK3407" s="367"/>
    </row>
    <row r="3408" spans="26:37" s="368" customFormat="1" ht="13.9" customHeight="1">
      <c r="Z3408" s="439"/>
      <c r="AH3408" s="367"/>
      <c r="AJ3408" s="367"/>
      <c r="AK3408" s="367"/>
    </row>
    <row r="3409" spans="26:37" s="368" customFormat="1" ht="13.9" customHeight="1">
      <c r="Z3409" s="439"/>
      <c r="AH3409" s="367"/>
      <c r="AJ3409" s="367"/>
      <c r="AK3409" s="367"/>
    </row>
    <row r="3410" spans="26:37" s="368" customFormat="1" ht="13.9" customHeight="1">
      <c r="Z3410" s="439"/>
      <c r="AH3410" s="367"/>
      <c r="AJ3410" s="367"/>
      <c r="AK3410" s="367"/>
    </row>
    <row r="3411" spans="26:37" s="368" customFormat="1" ht="13.9" customHeight="1">
      <c r="Z3411" s="439"/>
      <c r="AH3411" s="367"/>
      <c r="AJ3411" s="367"/>
      <c r="AK3411" s="367"/>
    </row>
    <row r="3412" spans="26:37" s="368" customFormat="1" ht="13.9" customHeight="1">
      <c r="Z3412" s="439"/>
      <c r="AH3412" s="367"/>
      <c r="AJ3412" s="367"/>
      <c r="AK3412" s="367"/>
    </row>
    <row r="3413" spans="26:37" s="368" customFormat="1" ht="13.9" customHeight="1">
      <c r="Z3413" s="439"/>
      <c r="AH3413" s="367"/>
      <c r="AJ3413" s="367"/>
      <c r="AK3413" s="367"/>
    </row>
    <row r="3414" spans="26:37" s="368" customFormat="1" ht="13.9" customHeight="1">
      <c r="Z3414" s="439"/>
      <c r="AH3414" s="367"/>
      <c r="AJ3414" s="367"/>
      <c r="AK3414" s="367"/>
    </row>
    <row r="3415" spans="26:37" s="368" customFormat="1" ht="13.9" customHeight="1">
      <c r="Z3415" s="439"/>
      <c r="AH3415" s="367"/>
      <c r="AJ3415" s="367"/>
      <c r="AK3415" s="367"/>
    </row>
    <row r="3416" spans="26:37" s="368" customFormat="1" ht="13.9" customHeight="1">
      <c r="Z3416" s="439"/>
      <c r="AH3416" s="367"/>
      <c r="AJ3416" s="367"/>
      <c r="AK3416" s="367"/>
    </row>
    <row r="3417" spans="26:37" s="368" customFormat="1" ht="13.9" customHeight="1">
      <c r="Z3417" s="439"/>
      <c r="AH3417" s="367"/>
      <c r="AJ3417" s="367"/>
      <c r="AK3417" s="367"/>
    </row>
    <row r="3418" spans="26:37" s="368" customFormat="1" ht="13.9" customHeight="1">
      <c r="Z3418" s="439"/>
      <c r="AH3418" s="367"/>
      <c r="AJ3418" s="367"/>
      <c r="AK3418" s="367"/>
    </row>
    <row r="3419" spans="26:37" s="368" customFormat="1" ht="13.9" customHeight="1">
      <c r="Z3419" s="439"/>
      <c r="AH3419" s="367"/>
      <c r="AJ3419" s="367"/>
      <c r="AK3419" s="367"/>
    </row>
    <row r="3420" spans="26:37" s="368" customFormat="1" ht="13.9" customHeight="1">
      <c r="Z3420" s="439"/>
      <c r="AH3420" s="367"/>
      <c r="AJ3420" s="367"/>
      <c r="AK3420" s="367"/>
    </row>
    <row r="3421" spans="26:37" s="368" customFormat="1" ht="13.9" customHeight="1">
      <c r="Z3421" s="439"/>
      <c r="AH3421" s="367"/>
      <c r="AJ3421" s="367"/>
      <c r="AK3421" s="367"/>
    </row>
    <row r="3422" spans="26:37" s="368" customFormat="1" ht="13.9" customHeight="1">
      <c r="Z3422" s="439"/>
      <c r="AH3422" s="367"/>
      <c r="AJ3422" s="367"/>
      <c r="AK3422" s="367"/>
    </row>
    <row r="3423" spans="26:37" s="368" customFormat="1" ht="13.9" customHeight="1">
      <c r="Z3423" s="439"/>
      <c r="AH3423" s="367"/>
      <c r="AJ3423" s="367"/>
      <c r="AK3423" s="367"/>
    </row>
    <row r="3424" spans="26:37" s="368" customFormat="1" ht="13.9" customHeight="1">
      <c r="Z3424" s="439"/>
      <c r="AH3424" s="367"/>
      <c r="AJ3424" s="367"/>
      <c r="AK3424" s="367"/>
    </row>
    <row r="3425" spans="26:37" s="368" customFormat="1" ht="13.9" customHeight="1">
      <c r="Z3425" s="439"/>
      <c r="AH3425" s="367"/>
      <c r="AJ3425" s="367"/>
      <c r="AK3425" s="367"/>
    </row>
    <row r="3426" spans="26:37" s="368" customFormat="1" ht="13.9" customHeight="1">
      <c r="Z3426" s="439"/>
      <c r="AH3426" s="367"/>
      <c r="AJ3426" s="367"/>
      <c r="AK3426" s="367"/>
    </row>
    <row r="3427" spans="26:37" s="368" customFormat="1" ht="13.9" customHeight="1">
      <c r="Z3427" s="439"/>
      <c r="AH3427" s="367"/>
      <c r="AJ3427" s="367"/>
      <c r="AK3427" s="367"/>
    </row>
    <row r="3428" spans="26:37" s="368" customFormat="1" ht="13.9" customHeight="1">
      <c r="Z3428" s="439"/>
      <c r="AH3428" s="367"/>
      <c r="AJ3428" s="367"/>
      <c r="AK3428" s="367"/>
    </row>
    <row r="3429" spans="26:37" s="368" customFormat="1" ht="13.9" customHeight="1">
      <c r="Z3429" s="439"/>
      <c r="AH3429" s="367"/>
      <c r="AJ3429" s="367"/>
      <c r="AK3429" s="367"/>
    </row>
    <row r="3430" spans="26:37" s="368" customFormat="1" ht="13.9" customHeight="1">
      <c r="Z3430" s="439"/>
      <c r="AH3430" s="367"/>
      <c r="AJ3430" s="367"/>
      <c r="AK3430" s="367"/>
    </row>
    <row r="3431" spans="26:37" s="368" customFormat="1" ht="13.9" customHeight="1">
      <c r="Z3431" s="439"/>
      <c r="AH3431" s="367"/>
      <c r="AJ3431" s="367"/>
      <c r="AK3431" s="367"/>
    </row>
    <row r="3432" spans="26:37" s="368" customFormat="1" ht="13.9" customHeight="1">
      <c r="Z3432" s="439"/>
      <c r="AH3432" s="367"/>
      <c r="AJ3432" s="367"/>
      <c r="AK3432" s="367"/>
    </row>
    <row r="3433" spans="26:37" s="368" customFormat="1" ht="13.9" customHeight="1">
      <c r="Z3433" s="439"/>
      <c r="AH3433" s="367"/>
      <c r="AJ3433" s="367"/>
      <c r="AK3433" s="367"/>
    </row>
    <row r="3434" spans="26:37" s="368" customFormat="1" ht="13.9" customHeight="1">
      <c r="Z3434" s="439"/>
      <c r="AH3434" s="367"/>
      <c r="AJ3434" s="367"/>
      <c r="AK3434" s="367"/>
    </row>
    <row r="3435" spans="26:37" s="368" customFormat="1" ht="13.9" customHeight="1">
      <c r="Z3435" s="439"/>
      <c r="AH3435" s="367"/>
      <c r="AJ3435" s="367"/>
      <c r="AK3435" s="367"/>
    </row>
    <row r="3436" spans="26:37" s="368" customFormat="1" ht="13.9" customHeight="1">
      <c r="Z3436" s="439"/>
      <c r="AH3436" s="367"/>
      <c r="AJ3436" s="367"/>
      <c r="AK3436" s="367"/>
    </row>
    <row r="3437" spans="26:37" s="368" customFormat="1" ht="13.9" customHeight="1">
      <c r="Z3437" s="439"/>
      <c r="AH3437" s="367"/>
      <c r="AJ3437" s="367"/>
      <c r="AK3437" s="367"/>
    </row>
    <row r="3438" spans="26:37" s="368" customFormat="1" ht="13.9" customHeight="1">
      <c r="Z3438" s="439"/>
      <c r="AH3438" s="367"/>
      <c r="AJ3438" s="367"/>
      <c r="AK3438" s="367"/>
    </row>
    <row r="3439" spans="26:37" s="368" customFormat="1" ht="13.9" customHeight="1">
      <c r="Z3439" s="439"/>
      <c r="AH3439" s="367"/>
      <c r="AJ3439" s="367"/>
      <c r="AK3439" s="367"/>
    </row>
    <row r="3440" spans="26:37" s="368" customFormat="1" ht="13.9" customHeight="1">
      <c r="Z3440" s="439"/>
      <c r="AH3440" s="367"/>
      <c r="AJ3440" s="367"/>
      <c r="AK3440" s="367"/>
    </row>
    <row r="3441" spans="26:37" s="368" customFormat="1" ht="13.9" customHeight="1">
      <c r="Z3441" s="439"/>
      <c r="AH3441" s="367"/>
      <c r="AJ3441" s="367"/>
      <c r="AK3441" s="367"/>
    </row>
    <row r="3442" spans="26:37" s="368" customFormat="1" ht="13.9" customHeight="1">
      <c r="Z3442" s="439"/>
      <c r="AH3442" s="367"/>
      <c r="AJ3442" s="367"/>
      <c r="AK3442" s="367"/>
    </row>
    <row r="3443" spans="26:37" s="368" customFormat="1" ht="13.9" customHeight="1">
      <c r="Z3443" s="439"/>
      <c r="AH3443" s="367"/>
      <c r="AJ3443" s="367"/>
      <c r="AK3443" s="367"/>
    </row>
    <row r="3444" spans="26:37" s="368" customFormat="1" ht="13.9" customHeight="1">
      <c r="Z3444" s="439"/>
      <c r="AH3444" s="367"/>
      <c r="AJ3444" s="367"/>
      <c r="AK3444" s="367"/>
    </row>
    <row r="3445" spans="26:37" s="368" customFormat="1" ht="13.9" customHeight="1">
      <c r="Z3445" s="439"/>
      <c r="AH3445" s="367"/>
      <c r="AJ3445" s="367"/>
      <c r="AK3445" s="367"/>
    </row>
    <row r="3446" spans="26:37" s="368" customFormat="1" ht="13.9" customHeight="1">
      <c r="Z3446" s="439"/>
      <c r="AH3446" s="367"/>
      <c r="AJ3446" s="367"/>
      <c r="AK3446" s="367"/>
    </row>
    <row r="3447" spans="26:37" s="368" customFormat="1" ht="13.9" customHeight="1">
      <c r="Z3447" s="439"/>
      <c r="AH3447" s="367"/>
      <c r="AJ3447" s="367"/>
      <c r="AK3447" s="367"/>
    </row>
    <row r="3448" spans="26:37" s="368" customFormat="1" ht="13.9" customHeight="1">
      <c r="Z3448" s="439"/>
      <c r="AH3448" s="367"/>
      <c r="AJ3448" s="367"/>
      <c r="AK3448" s="367"/>
    </row>
    <row r="3449" spans="26:37" s="368" customFormat="1" ht="13.9" customHeight="1">
      <c r="Z3449" s="439"/>
      <c r="AH3449" s="367"/>
      <c r="AJ3449" s="367"/>
      <c r="AK3449" s="367"/>
    </row>
    <row r="3450" spans="26:37" s="368" customFormat="1" ht="13.9" customHeight="1">
      <c r="Z3450" s="439"/>
      <c r="AH3450" s="367"/>
      <c r="AJ3450" s="367"/>
      <c r="AK3450" s="367"/>
    </row>
    <row r="3451" spans="26:37" s="368" customFormat="1" ht="13.9" customHeight="1">
      <c r="Z3451" s="439"/>
      <c r="AH3451" s="367"/>
      <c r="AJ3451" s="367"/>
      <c r="AK3451" s="367"/>
    </row>
    <row r="3452" spans="26:37" s="368" customFormat="1" ht="13.9" customHeight="1">
      <c r="Z3452" s="439"/>
      <c r="AH3452" s="367"/>
      <c r="AJ3452" s="367"/>
      <c r="AK3452" s="367"/>
    </row>
    <row r="3453" spans="26:37" s="368" customFormat="1" ht="13.9" customHeight="1">
      <c r="Z3453" s="439"/>
      <c r="AH3453" s="367"/>
      <c r="AJ3453" s="367"/>
      <c r="AK3453" s="367"/>
    </row>
    <row r="3454" spans="26:37" s="368" customFormat="1" ht="13.9" customHeight="1">
      <c r="Z3454" s="439"/>
      <c r="AH3454" s="367"/>
      <c r="AJ3454" s="367"/>
      <c r="AK3454" s="367"/>
    </row>
    <row r="3455" spans="26:37" s="368" customFormat="1" ht="13.9" customHeight="1">
      <c r="Z3455" s="439"/>
      <c r="AH3455" s="367"/>
      <c r="AJ3455" s="367"/>
      <c r="AK3455" s="367"/>
    </row>
    <row r="3456" spans="26:37" s="368" customFormat="1" ht="13.9" customHeight="1">
      <c r="Z3456" s="439"/>
      <c r="AH3456" s="367"/>
      <c r="AJ3456" s="367"/>
      <c r="AK3456" s="367"/>
    </row>
    <row r="3457" spans="26:37" s="368" customFormat="1" ht="13.9" customHeight="1">
      <c r="Z3457" s="439"/>
      <c r="AH3457" s="367"/>
      <c r="AJ3457" s="367"/>
      <c r="AK3457" s="367"/>
    </row>
    <row r="3458" spans="26:37" s="368" customFormat="1" ht="13.9" customHeight="1">
      <c r="Z3458" s="439"/>
      <c r="AH3458" s="367"/>
      <c r="AJ3458" s="367"/>
      <c r="AK3458" s="367"/>
    </row>
    <row r="3459" spans="26:37" s="368" customFormat="1" ht="13.9" customHeight="1">
      <c r="Z3459" s="439"/>
      <c r="AH3459" s="367"/>
      <c r="AJ3459" s="367"/>
      <c r="AK3459" s="367"/>
    </row>
    <row r="3460" spans="26:37" s="368" customFormat="1" ht="13.9" customHeight="1">
      <c r="Z3460" s="439"/>
      <c r="AH3460" s="367"/>
      <c r="AJ3460" s="367"/>
      <c r="AK3460" s="367"/>
    </row>
    <row r="3461" spans="26:37" s="368" customFormat="1" ht="13.9" customHeight="1">
      <c r="Z3461" s="439"/>
      <c r="AH3461" s="367"/>
      <c r="AJ3461" s="367"/>
      <c r="AK3461" s="367"/>
    </row>
    <row r="3462" spans="26:37" s="368" customFormat="1" ht="13.9" customHeight="1">
      <c r="Z3462" s="439"/>
      <c r="AH3462" s="367"/>
      <c r="AJ3462" s="367"/>
      <c r="AK3462" s="367"/>
    </row>
    <row r="3463" spans="26:37" s="368" customFormat="1" ht="13.9" customHeight="1">
      <c r="Z3463" s="439"/>
      <c r="AH3463" s="367"/>
      <c r="AJ3463" s="367"/>
      <c r="AK3463" s="367"/>
    </row>
    <row r="3464" spans="26:37" s="368" customFormat="1" ht="13.9" customHeight="1">
      <c r="Z3464" s="439"/>
      <c r="AH3464" s="367"/>
      <c r="AJ3464" s="367"/>
      <c r="AK3464" s="367"/>
    </row>
    <row r="3465" spans="26:37" s="368" customFormat="1" ht="13.9" customHeight="1">
      <c r="Z3465" s="439"/>
      <c r="AH3465" s="367"/>
      <c r="AJ3465" s="367"/>
      <c r="AK3465" s="367"/>
    </row>
    <row r="3466" spans="26:37" s="368" customFormat="1" ht="13.9" customHeight="1">
      <c r="Z3466" s="439"/>
      <c r="AH3466" s="367"/>
      <c r="AJ3466" s="367"/>
      <c r="AK3466" s="367"/>
    </row>
    <row r="3467" spans="26:37" s="368" customFormat="1" ht="13.9" customHeight="1">
      <c r="Z3467" s="439"/>
      <c r="AH3467" s="367"/>
      <c r="AJ3467" s="367"/>
      <c r="AK3467" s="367"/>
    </row>
    <row r="3468" spans="26:37" s="368" customFormat="1" ht="13.9" customHeight="1">
      <c r="Z3468" s="439"/>
      <c r="AH3468" s="367"/>
      <c r="AJ3468" s="367"/>
      <c r="AK3468" s="367"/>
    </row>
    <row r="3469" spans="26:37" s="368" customFormat="1" ht="13.9" customHeight="1">
      <c r="Z3469" s="439"/>
      <c r="AH3469" s="367"/>
      <c r="AJ3469" s="367"/>
      <c r="AK3469" s="367"/>
    </row>
    <row r="3470" spans="26:37" s="368" customFormat="1" ht="13.9" customHeight="1">
      <c r="Z3470" s="439"/>
      <c r="AH3470" s="367"/>
      <c r="AJ3470" s="367"/>
      <c r="AK3470" s="367"/>
    </row>
    <row r="3471" spans="26:37" s="368" customFormat="1" ht="13.9" customHeight="1">
      <c r="Z3471" s="439"/>
      <c r="AH3471" s="367"/>
      <c r="AJ3471" s="367"/>
      <c r="AK3471" s="367"/>
    </row>
    <row r="3472" spans="26:37" s="368" customFormat="1" ht="13.9" customHeight="1">
      <c r="Z3472" s="439"/>
      <c r="AH3472" s="367"/>
      <c r="AJ3472" s="367"/>
      <c r="AK3472" s="367"/>
    </row>
    <row r="3473" spans="26:37" s="368" customFormat="1" ht="13.9" customHeight="1">
      <c r="Z3473" s="439"/>
      <c r="AH3473" s="367"/>
      <c r="AJ3473" s="367"/>
      <c r="AK3473" s="367"/>
    </row>
    <row r="3474" spans="26:37" s="368" customFormat="1" ht="13.9" customHeight="1">
      <c r="Z3474" s="439"/>
      <c r="AH3474" s="367"/>
      <c r="AJ3474" s="367"/>
      <c r="AK3474" s="367"/>
    </row>
    <row r="3475" spans="26:37" s="368" customFormat="1" ht="13.9" customHeight="1">
      <c r="Z3475" s="439"/>
      <c r="AH3475" s="367"/>
      <c r="AJ3475" s="367"/>
      <c r="AK3475" s="367"/>
    </row>
    <row r="3476" spans="26:37" s="368" customFormat="1" ht="13.9" customHeight="1">
      <c r="Z3476" s="439"/>
      <c r="AH3476" s="367"/>
      <c r="AJ3476" s="367"/>
      <c r="AK3476" s="367"/>
    </row>
    <row r="3477" spans="26:37" s="368" customFormat="1" ht="13.9" customHeight="1">
      <c r="Z3477" s="439"/>
      <c r="AH3477" s="367"/>
      <c r="AJ3477" s="367"/>
      <c r="AK3477" s="367"/>
    </row>
    <row r="3478" spans="26:37" s="368" customFormat="1" ht="13.9" customHeight="1">
      <c r="Z3478" s="439"/>
      <c r="AH3478" s="367"/>
      <c r="AJ3478" s="367"/>
      <c r="AK3478" s="367"/>
    </row>
    <row r="3479" spans="26:37" s="368" customFormat="1" ht="13.9" customHeight="1">
      <c r="Z3479" s="439"/>
      <c r="AH3479" s="367"/>
      <c r="AJ3479" s="367"/>
      <c r="AK3479" s="367"/>
    </row>
    <row r="3480" spans="26:37" s="368" customFormat="1" ht="13.9" customHeight="1">
      <c r="Z3480" s="439"/>
      <c r="AH3480" s="367"/>
      <c r="AJ3480" s="367"/>
      <c r="AK3480" s="367"/>
    </row>
    <row r="3481" spans="26:37" s="368" customFormat="1" ht="13.9" customHeight="1">
      <c r="Z3481" s="439"/>
      <c r="AH3481" s="367"/>
      <c r="AJ3481" s="367"/>
      <c r="AK3481" s="367"/>
    </row>
    <row r="3482" spans="26:37" s="368" customFormat="1" ht="13.9" customHeight="1">
      <c r="Z3482" s="439"/>
      <c r="AH3482" s="367"/>
      <c r="AJ3482" s="367"/>
      <c r="AK3482" s="367"/>
    </row>
    <row r="3483" spans="26:37" s="368" customFormat="1" ht="13.9" customHeight="1">
      <c r="Z3483" s="439"/>
      <c r="AH3483" s="367"/>
      <c r="AJ3483" s="367"/>
      <c r="AK3483" s="367"/>
    </row>
    <row r="3484" spans="26:37" s="368" customFormat="1" ht="13.9" customHeight="1">
      <c r="Z3484" s="439"/>
      <c r="AH3484" s="367"/>
      <c r="AJ3484" s="367"/>
      <c r="AK3484" s="367"/>
    </row>
    <row r="3485" spans="26:37" s="368" customFormat="1" ht="13.9" customHeight="1">
      <c r="Z3485" s="439"/>
      <c r="AH3485" s="367"/>
      <c r="AJ3485" s="367"/>
      <c r="AK3485" s="367"/>
    </row>
    <row r="3486" spans="26:37" s="368" customFormat="1" ht="13.9" customHeight="1">
      <c r="Z3486" s="439"/>
      <c r="AH3486" s="367"/>
      <c r="AJ3486" s="367"/>
      <c r="AK3486" s="367"/>
    </row>
    <row r="3487" spans="26:37" s="368" customFormat="1" ht="13.9" customHeight="1">
      <c r="Z3487" s="439"/>
      <c r="AH3487" s="367"/>
      <c r="AJ3487" s="367"/>
      <c r="AK3487" s="367"/>
    </row>
    <row r="3488" spans="26:37" s="368" customFormat="1" ht="13.9" customHeight="1">
      <c r="Z3488" s="439"/>
      <c r="AH3488" s="367"/>
      <c r="AJ3488" s="367"/>
      <c r="AK3488" s="367"/>
    </row>
    <row r="3489" spans="26:37" s="368" customFormat="1" ht="13.9" customHeight="1">
      <c r="Z3489" s="439"/>
      <c r="AH3489" s="367"/>
      <c r="AJ3489" s="367"/>
      <c r="AK3489" s="367"/>
    </row>
    <row r="3490" spans="26:37" s="368" customFormat="1" ht="13.9" customHeight="1">
      <c r="Z3490" s="439"/>
      <c r="AH3490" s="367"/>
      <c r="AJ3490" s="367"/>
      <c r="AK3490" s="367"/>
    </row>
    <row r="3491" spans="26:37" s="368" customFormat="1" ht="13.9" customHeight="1">
      <c r="Z3491" s="439"/>
      <c r="AH3491" s="367"/>
      <c r="AJ3491" s="367"/>
      <c r="AK3491" s="367"/>
    </row>
    <row r="3492" spans="26:37" s="368" customFormat="1" ht="13.9" customHeight="1">
      <c r="Z3492" s="439"/>
      <c r="AH3492" s="367"/>
      <c r="AJ3492" s="367"/>
      <c r="AK3492" s="367"/>
    </row>
    <row r="3493" spans="26:37" s="368" customFormat="1" ht="13.9" customHeight="1">
      <c r="Z3493" s="439"/>
      <c r="AH3493" s="367"/>
      <c r="AJ3493" s="367"/>
      <c r="AK3493" s="367"/>
    </row>
    <row r="3494" spans="26:37" s="368" customFormat="1" ht="13.9" customHeight="1">
      <c r="Z3494" s="439"/>
      <c r="AH3494" s="367"/>
      <c r="AJ3494" s="367"/>
      <c r="AK3494" s="367"/>
    </row>
    <row r="3495" spans="26:37" s="368" customFormat="1" ht="13.9" customHeight="1">
      <c r="Z3495" s="439"/>
      <c r="AH3495" s="367"/>
      <c r="AJ3495" s="367"/>
      <c r="AK3495" s="367"/>
    </row>
    <row r="3496" spans="26:37" s="368" customFormat="1" ht="13.9" customHeight="1">
      <c r="Z3496" s="439"/>
      <c r="AH3496" s="367"/>
      <c r="AJ3496" s="367"/>
      <c r="AK3496" s="367"/>
    </row>
    <row r="3497" spans="26:37" s="368" customFormat="1" ht="13.9" customHeight="1">
      <c r="Z3497" s="439"/>
      <c r="AH3497" s="367"/>
      <c r="AJ3497" s="367"/>
      <c r="AK3497" s="367"/>
    </row>
    <row r="3498" spans="26:37" s="368" customFormat="1" ht="13.9" customHeight="1">
      <c r="Z3498" s="439"/>
      <c r="AH3498" s="367"/>
      <c r="AJ3498" s="367"/>
      <c r="AK3498" s="367"/>
    </row>
    <row r="3499" spans="26:37" s="368" customFormat="1" ht="13.9" customHeight="1">
      <c r="Z3499" s="439"/>
      <c r="AH3499" s="367"/>
      <c r="AJ3499" s="367"/>
      <c r="AK3499" s="367"/>
    </row>
    <row r="3500" spans="26:37" s="368" customFormat="1" ht="13.9" customHeight="1">
      <c r="Z3500" s="439"/>
      <c r="AH3500" s="367"/>
      <c r="AJ3500" s="367"/>
      <c r="AK3500" s="367"/>
    </row>
    <row r="3501" spans="26:37" s="368" customFormat="1" ht="13.9" customHeight="1">
      <c r="Z3501" s="439"/>
      <c r="AH3501" s="367"/>
      <c r="AJ3501" s="367"/>
      <c r="AK3501" s="367"/>
    </row>
    <row r="3502" spans="26:37" s="368" customFormat="1" ht="13.9" customHeight="1">
      <c r="Z3502" s="439"/>
      <c r="AH3502" s="367"/>
      <c r="AJ3502" s="367"/>
      <c r="AK3502" s="367"/>
    </row>
    <row r="3503" spans="26:37" s="368" customFormat="1" ht="13.9" customHeight="1">
      <c r="Z3503" s="439"/>
      <c r="AH3503" s="367"/>
      <c r="AJ3503" s="367"/>
      <c r="AK3503" s="367"/>
    </row>
    <row r="3504" spans="26:37" s="368" customFormat="1" ht="13.9" customHeight="1">
      <c r="Z3504" s="439"/>
      <c r="AH3504" s="367"/>
      <c r="AJ3504" s="367"/>
      <c r="AK3504" s="367"/>
    </row>
    <row r="3505" spans="26:37" s="368" customFormat="1" ht="13.9" customHeight="1">
      <c r="Z3505" s="439"/>
      <c r="AH3505" s="367"/>
      <c r="AJ3505" s="367"/>
      <c r="AK3505" s="367"/>
    </row>
    <row r="3506" spans="26:37" s="368" customFormat="1" ht="13.9" customHeight="1">
      <c r="Z3506" s="439"/>
      <c r="AH3506" s="367"/>
      <c r="AJ3506" s="367"/>
      <c r="AK3506" s="367"/>
    </row>
    <row r="3507" spans="26:37" s="368" customFormat="1" ht="13.9" customHeight="1">
      <c r="Z3507" s="439"/>
      <c r="AH3507" s="367"/>
      <c r="AJ3507" s="367"/>
      <c r="AK3507" s="367"/>
    </row>
    <row r="3508" spans="26:37" s="368" customFormat="1" ht="13.9" customHeight="1">
      <c r="Z3508" s="439"/>
      <c r="AH3508" s="367"/>
      <c r="AJ3508" s="367"/>
      <c r="AK3508" s="367"/>
    </row>
    <row r="3509" spans="26:37" s="368" customFormat="1" ht="13.9" customHeight="1">
      <c r="Z3509" s="439"/>
      <c r="AH3509" s="367"/>
      <c r="AJ3509" s="367"/>
      <c r="AK3509" s="367"/>
    </row>
    <row r="3510" spans="26:37" s="368" customFormat="1" ht="13.9" customHeight="1">
      <c r="Z3510" s="439"/>
      <c r="AH3510" s="367"/>
      <c r="AJ3510" s="367"/>
      <c r="AK3510" s="367"/>
    </row>
    <row r="3511" spans="26:37" s="368" customFormat="1" ht="13.9" customHeight="1">
      <c r="Z3511" s="439"/>
      <c r="AH3511" s="367"/>
      <c r="AJ3511" s="367"/>
      <c r="AK3511" s="367"/>
    </row>
    <row r="3512" spans="26:37" s="368" customFormat="1" ht="13.9" customHeight="1">
      <c r="Z3512" s="439"/>
      <c r="AH3512" s="367"/>
      <c r="AJ3512" s="367"/>
      <c r="AK3512" s="367"/>
    </row>
    <row r="3513" spans="26:37" s="368" customFormat="1" ht="13.9" customHeight="1">
      <c r="Z3513" s="439"/>
      <c r="AH3513" s="367"/>
      <c r="AJ3513" s="367"/>
      <c r="AK3513" s="367"/>
    </row>
    <row r="3514" spans="26:37" s="368" customFormat="1" ht="13.9" customHeight="1">
      <c r="Z3514" s="439"/>
      <c r="AH3514" s="367"/>
      <c r="AJ3514" s="367"/>
      <c r="AK3514" s="367"/>
    </row>
    <row r="3515" spans="26:37" s="368" customFormat="1" ht="13.9" customHeight="1">
      <c r="Z3515" s="439"/>
      <c r="AH3515" s="367"/>
      <c r="AJ3515" s="367"/>
      <c r="AK3515" s="367"/>
    </row>
    <row r="3516" spans="26:37" s="368" customFormat="1" ht="13.9" customHeight="1">
      <c r="Z3516" s="439"/>
      <c r="AH3516" s="367"/>
      <c r="AJ3516" s="367"/>
      <c r="AK3516" s="367"/>
    </row>
    <row r="3517" spans="26:37" s="368" customFormat="1" ht="13.9" customHeight="1">
      <c r="Z3517" s="439"/>
      <c r="AH3517" s="367"/>
      <c r="AJ3517" s="367"/>
      <c r="AK3517" s="367"/>
    </row>
    <row r="3518" spans="26:37" s="368" customFormat="1" ht="13.9" customHeight="1">
      <c r="Z3518" s="439"/>
      <c r="AH3518" s="367"/>
      <c r="AJ3518" s="367"/>
      <c r="AK3518" s="367"/>
    </row>
    <row r="3519" spans="26:37" s="368" customFormat="1" ht="13.9" customHeight="1">
      <c r="Z3519" s="439"/>
      <c r="AH3519" s="367"/>
      <c r="AJ3519" s="367"/>
      <c r="AK3519" s="367"/>
    </row>
    <row r="3520" spans="26:37" s="368" customFormat="1" ht="13.9" customHeight="1">
      <c r="Z3520" s="439"/>
      <c r="AH3520" s="367"/>
      <c r="AJ3520" s="367"/>
      <c r="AK3520" s="367"/>
    </row>
    <row r="3521" spans="26:37" s="368" customFormat="1" ht="13.9" customHeight="1">
      <c r="Z3521" s="439"/>
      <c r="AH3521" s="367"/>
      <c r="AJ3521" s="367"/>
      <c r="AK3521" s="367"/>
    </row>
    <row r="3522" spans="26:37" s="368" customFormat="1" ht="13.9" customHeight="1">
      <c r="Z3522" s="439"/>
      <c r="AH3522" s="367"/>
      <c r="AJ3522" s="367"/>
      <c r="AK3522" s="367"/>
    </row>
    <row r="3523" spans="26:37" s="368" customFormat="1" ht="13.9" customHeight="1">
      <c r="Z3523" s="439"/>
      <c r="AH3523" s="367"/>
      <c r="AJ3523" s="367"/>
      <c r="AK3523" s="367"/>
    </row>
    <row r="3524" spans="26:37" s="368" customFormat="1" ht="13.9" customHeight="1">
      <c r="Z3524" s="439"/>
      <c r="AH3524" s="367"/>
      <c r="AJ3524" s="367"/>
      <c r="AK3524" s="367"/>
    </row>
    <row r="3525" spans="26:37" s="368" customFormat="1" ht="13.9" customHeight="1">
      <c r="Z3525" s="439"/>
      <c r="AH3525" s="367"/>
      <c r="AJ3525" s="367"/>
      <c r="AK3525" s="367"/>
    </row>
    <row r="3526" spans="26:37" s="368" customFormat="1" ht="13.9" customHeight="1">
      <c r="Z3526" s="439"/>
      <c r="AH3526" s="367"/>
      <c r="AJ3526" s="367"/>
      <c r="AK3526" s="367"/>
    </row>
    <row r="3527" spans="26:37" s="368" customFormat="1" ht="13.9" customHeight="1">
      <c r="Z3527" s="439"/>
      <c r="AH3527" s="367"/>
      <c r="AJ3527" s="367"/>
      <c r="AK3527" s="367"/>
    </row>
    <row r="3528" spans="26:37" s="368" customFormat="1" ht="13.9" customHeight="1">
      <c r="Z3528" s="439"/>
      <c r="AH3528" s="367"/>
      <c r="AJ3528" s="367"/>
      <c r="AK3528" s="367"/>
    </row>
    <row r="3529" spans="26:37" s="368" customFormat="1" ht="13.9" customHeight="1">
      <c r="Z3529" s="439"/>
      <c r="AH3529" s="367"/>
      <c r="AJ3529" s="367"/>
      <c r="AK3529" s="367"/>
    </row>
    <row r="3530" spans="26:37" s="368" customFormat="1" ht="13.9" customHeight="1">
      <c r="Z3530" s="439"/>
      <c r="AH3530" s="367"/>
      <c r="AJ3530" s="367"/>
      <c r="AK3530" s="367"/>
    </row>
    <row r="3531" spans="26:37" s="368" customFormat="1" ht="13.9" customHeight="1">
      <c r="Z3531" s="439"/>
      <c r="AH3531" s="367"/>
      <c r="AJ3531" s="367"/>
      <c r="AK3531" s="367"/>
    </row>
    <row r="3532" spans="26:37" s="368" customFormat="1" ht="13.9" customHeight="1">
      <c r="Z3532" s="439"/>
      <c r="AH3532" s="367"/>
      <c r="AJ3532" s="367"/>
      <c r="AK3532" s="367"/>
    </row>
    <row r="3533" spans="26:37" s="368" customFormat="1" ht="13.9" customHeight="1">
      <c r="Z3533" s="439"/>
      <c r="AH3533" s="367"/>
      <c r="AJ3533" s="367"/>
      <c r="AK3533" s="367"/>
    </row>
    <row r="3534" spans="26:37" s="368" customFormat="1" ht="13.9" customHeight="1">
      <c r="Z3534" s="439"/>
      <c r="AH3534" s="367"/>
      <c r="AJ3534" s="367"/>
      <c r="AK3534" s="367"/>
    </row>
    <row r="3535" spans="26:37" s="368" customFormat="1" ht="13.9" customHeight="1">
      <c r="Z3535" s="439"/>
      <c r="AH3535" s="367"/>
      <c r="AJ3535" s="367"/>
      <c r="AK3535" s="367"/>
    </row>
    <row r="3536" spans="26:37" s="368" customFormat="1" ht="13.9" customHeight="1">
      <c r="Z3536" s="439"/>
      <c r="AH3536" s="367"/>
      <c r="AJ3536" s="367"/>
      <c r="AK3536" s="367"/>
    </row>
    <row r="3537" spans="26:37" s="368" customFormat="1" ht="13.9" customHeight="1">
      <c r="Z3537" s="439"/>
      <c r="AH3537" s="367"/>
      <c r="AJ3537" s="367"/>
      <c r="AK3537" s="367"/>
    </row>
    <row r="3538" spans="26:37" s="368" customFormat="1" ht="13.9" customHeight="1">
      <c r="Z3538" s="439"/>
      <c r="AH3538" s="367"/>
      <c r="AJ3538" s="367"/>
      <c r="AK3538" s="367"/>
    </row>
    <row r="3539" spans="26:37" s="368" customFormat="1" ht="13.9" customHeight="1">
      <c r="Z3539" s="439"/>
      <c r="AH3539" s="367"/>
      <c r="AJ3539" s="367"/>
      <c r="AK3539" s="367"/>
    </row>
    <row r="3540" spans="26:37" s="368" customFormat="1" ht="13.9" customHeight="1">
      <c r="Z3540" s="439"/>
      <c r="AH3540" s="367"/>
      <c r="AJ3540" s="367"/>
      <c r="AK3540" s="367"/>
    </row>
    <row r="3541" spans="26:37" s="368" customFormat="1" ht="13.9" customHeight="1">
      <c r="Z3541" s="439"/>
      <c r="AH3541" s="367"/>
      <c r="AJ3541" s="367"/>
      <c r="AK3541" s="367"/>
    </row>
    <row r="3542" spans="26:37" s="368" customFormat="1" ht="13.9" customHeight="1">
      <c r="Z3542" s="439"/>
      <c r="AH3542" s="367"/>
      <c r="AJ3542" s="367"/>
      <c r="AK3542" s="367"/>
    </row>
    <row r="3543" spans="26:37" s="368" customFormat="1" ht="13.9" customHeight="1">
      <c r="Z3543" s="439"/>
      <c r="AH3543" s="367"/>
      <c r="AJ3543" s="367"/>
      <c r="AK3543" s="367"/>
    </row>
    <row r="3544" spans="26:37" s="368" customFormat="1" ht="13.9" customHeight="1">
      <c r="Z3544" s="439"/>
      <c r="AH3544" s="367"/>
      <c r="AJ3544" s="367"/>
      <c r="AK3544" s="367"/>
    </row>
    <row r="3545" spans="26:37" s="368" customFormat="1" ht="13.9" customHeight="1">
      <c r="Z3545" s="439"/>
      <c r="AH3545" s="367"/>
      <c r="AJ3545" s="367"/>
      <c r="AK3545" s="367"/>
    </row>
    <row r="3546" spans="26:37" s="368" customFormat="1" ht="13.9" customHeight="1">
      <c r="Z3546" s="439"/>
      <c r="AH3546" s="367"/>
      <c r="AJ3546" s="367"/>
      <c r="AK3546" s="367"/>
    </row>
    <row r="3547" spans="26:37" s="368" customFormat="1" ht="13.9" customHeight="1">
      <c r="Z3547" s="439"/>
      <c r="AH3547" s="367"/>
      <c r="AJ3547" s="367"/>
      <c r="AK3547" s="367"/>
    </row>
    <row r="3548" spans="26:37" s="368" customFormat="1" ht="13.9" customHeight="1">
      <c r="Z3548" s="439"/>
      <c r="AH3548" s="367"/>
      <c r="AJ3548" s="367"/>
      <c r="AK3548" s="367"/>
    </row>
    <row r="3549" spans="26:37" s="368" customFormat="1" ht="13.9" customHeight="1">
      <c r="Z3549" s="439"/>
      <c r="AH3549" s="367"/>
      <c r="AJ3549" s="367"/>
      <c r="AK3549" s="367"/>
    </row>
    <row r="3550" spans="26:37" s="368" customFormat="1" ht="13.9" customHeight="1">
      <c r="Z3550" s="439"/>
      <c r="AH3550" s="367"/>
      <c r="AJ3550" s="367"/>
      <c r="AK3550" s="367"/>
    </row>
    <row r="3551" spans="26:37" s="368" customFormat="1" ht="13.9" customHeight="1">
      <c r="Z3551" s="439"/>
      <c r="AH3551" s="367"/>
      <c r="AJ3551" s="367"/>
      <c r="AK3551" s="367"/>
    </row>
    <row r="3552" spans="26:37" s="368" customFormat="1" ht="13.9" customHeight="1">
      <c r="Z3552" s="439"/>
      <c r="AH3552" s="367"/>
      <c r="AJ3552" s="367"/>
      <c r="AK3552" s="367"/>
    </row>
    <row r="3553" spans="26:37" s="368" customFormat="1" ht="13.9" customHeight="1">
      <c r="Z3553" s="439"/>
      <c r="AH3553" s="367"/>
      <c r="AJ3553" s="367"/>
      <c r="AK3553" s="367"/>
    </row>
    <row r="3554" spans="26:37" s="368" customFormat="1" ht="13.9" customHeight="1">
      <c r="Z3554" s="439"/>
      <c r="AH3554" s="367"/>
      <c r="AJ3554" s="367"/>
      <c r="AK3554" s="367"/>
    </row>
    <row r="3555" spans="26:37" s="368" customFormat="1" ht="13.9" customHeight="1">
      <c r="Z3555" s="439"/>
      <c r="AH3555" s="367"/>
      <c r="AJ3555" s="367"/>
      <c r="AK3555" s="367"/>
    </row>
    <row r="3556" spans="26:37" s="368" customFormat="1" ht="13.9" customHeight="1">
      <c r="Z3556" s="439"/>
      <c r="AH3556" s="367"/>
      <c r="AJ3556" s="367"/>
      <c r="AK3556" s="367"/>
    </row>
    <row r="3557" spans="26:37" s="368" customFormat="1" ht="13.9" customHeight="1">
      <c r="Z3557" s="439"/>
      <c r="AH3557" s="367"/>
      <c r="AJ3557" s="367"/>
      <c r="AK3557" s="367"/>
    </row>
    <row r="3558" spans="26:37" s="368" customFormat="1" ht="13.9" customHeight="1">
      <c r="Z3558" s="439"/>
      <c r="AH3558" s="367"/>
      <c r="AJ3558" s="367"/>
      <c r="AK3558" s="367"/>
    </row>
    <row r="3559" spans="26:37" s="368" customFormat="1" ht="13.9" customHeight="1">
      <c r="Z3559" s="439"/>
      <c r="AH3559" s="367"/>
      <c r="AJ3559" s="367"/>
      <c r="AK3559" s="367"/>
    </row>
    <row r="3560" spans="26:37" s="368" customFormat="1" ht="13.9" customHeight="1">
      <c r="Z3560" s="439"/>
      <c r="AH3560" s="367"/>
      <c r="AJ3560" s="367"/>
      <c r="AK3560" s="367"/>
    </row>
    <row r="3561" spans="26:37" s="368" customFormat="1" ht="13.9" customHeight="1">
      <c r="Z3561" s="439"/>
      <c r="AH3561" s="367"/>
      <c r="AJ3561" s="367"/>
      <c r="AK3561" s="367"/>
    </row>
    <row r="3562" spans="26:37" s="368" customFormat="1" ht="13.9" customHeight="1">
      <c r="Z3562" s="439"/>
      <c r="AH3562" s="367"/>
      <c r="AJ3562" s="367"/>
      <c r="AK3562" s="367"/>
    </row>
    <row r="3563" spans="26:37" s="368" customFormat="1" ht="13.9" customHeight="1">
      <c r="Z3563" s="439"/>
      <c r="AH3563" s="367"/>
      <c r="AJ3563" s="367"/>
      <c r="AK3563" s="367"/>
    </row>
    <row r="3564" spans="26:37" s="368" customFormat="1" ht="13.9" customHeight="1">
      <c r="Z3564" s="439"/>
      <c r="AH3564" s="367"/>
      <c r="AJ3564" s="367"/>
      <c r="AK3564" s="367"/>
    </row>
    <row r="3565" spans="26:37" s="368" customFormat="1" ht="13.9" customHeight="1">
      <c r="Z3565" s="439"/>
      <c r="AH3565" s="367"/>
      <c r="AJ3565" s="367"/>
      <c r="AK3565" s="367"/>
    </row>
    <row r="3566" spans="26:37" s="368" customFormat="1" ht="13.9" customHeight="1">
      <c r="Z3566" s="439"/>
      <c r="AH3566" s="367"/>
      <c r="AJ3566" s="367"/>
      <c r="AK3566" s="367"/>
    </row>
    <row r="3567" spans="26:37" s="368" customFormat="1" ht="13.9" customHeight="1">
      <c r="Z3567" s="439"/>
      <c r="AH3567" s="367"/>
      <c r="AJ3567" s="367"/>
      <c r="AK3567" s="367"/>
    </row>
    <row r="3568" spans="26:37" s="368" customFormat="1" ht="13.9" customHeight="1">
      <c r="Z3568" s="439"/>
      <c r="AH3568" s="367"/>
      <c r="AJ3568" s="367"/>
      <c r="AK3568" s="367"/>
    </row>
    <row r="3569" spans="26:37" s="368" customFormat="1" ht="13.9" customHeight="1">
      <c r="Z3569" s="439"/>
      <c r="AH3569" s="367"/>
      <c r="AJ3569" s="367"/>
      <c r="AK3569" s="367"/>
    </row>
    <row r="3570" spans="26:37" s="368" customFormat="1" ht="13.9" customHeight="1">
      <c r="Z3570" s="439"/>
      <c r="AH3570" s="367"/>
      <c r="AJ3570" s="367"/>
      <c r="AK3570" s="367"/>
    </row>
    <row r="3571" spans="26:37" s="368" customFormat="1" ht="13.9" customHeight="1">
      <c r="Z3571" s="439"/>
      <c r="AH3571" s="367"/>
      <c r="AJ3571" s="367"/>
      <c r="AK3571" s="367"/>
    </row>
    <row r="3572" spans="26:37" s="368" customFormat="1" ht="13.9" customHeight="1">
      <c r="Z3572" s="439"/>
      <c r="AH3572" s="367"/>
      <c r="AJ3572" s="367"/>
      <c r="AK3572" s="367"/>
    </row>
    <row r="3573" spans="26:37" s="368" customFormat="1" ht="13.9" customHeight="1">
      <c r="Z3573" s="439"/>
      <c r="AH3573" s="367"/>
      <c r="AJ3573" s="367"/>
      <c r="AK3573" s="367"/>
    </row>
    <row r="3574" spans="26:37" s="368" customFormat="1" ht="13.9" customHeight="1">
      <c r="Z3574" s="439"/>
      <c r="AH3574" s="367"/>
      <c r="AJ3574" s="367"/>
      <c r="AK3574" s="367"/>
    </row>
    <row r="3575" spans="26:37" s="368" customFormat="1" ht="13.9" customHeight="1">
      <c r="Z3575" s="439"/>
      <c r="AH3575" s="367"/>
      <c r="AJ3575" s="367"/>
      <c r="AK3575" s="367"/>
    </row>
    <row r="3576" spans="26:37" s="368" customFormat="1" ht="13.9" customHeight="1">
      <c r="Z3576" s="439"/>
      <c r="AH3576" s="367"/>
      <c r="AJ3576" s="367"/>
      <c r="AK3576" s="367"/>
    </row>
    <row r="3577" spans="26:37" s="368" customFormat="1" ht="13.9" customHeight="1">
      <c r="Z3577" s="439"/>
      <c r="AH3577" s="367"/>
      <c r="AJ3577" s="367"/>
      <c r="AK3577" s="367"/>
    </row>
    <row r="3578" spans="26:37" s="368" customFormat="1" ht="13.9" customHeight="1">
      <c r="Z3578" s="439"/>
      <c r="AH3578" s="367"/>
      <c r="AJ3578" s="367"/>
      <c r="AK3578" s="367"/>
    </row>
    <row r="3579" spans="26:37" s="368" customFormat="1" ht="13.9" customHeight="1">
      <c r="Z3579" s="439"/>
      <c r="AH3579" s="367"/>
      <c r="AJ3579" s="367"/>
      <c r="AK3579" s="367"/>
    </row>
    <row r="3580" spans="26:37" s="368" customFormat="1" ht="13.9" customHeight="1">
      <c r="Z3580" s="439"/>
      <c r="AH3580" s="367"/>
      <c r="AJ3580" s="367"/>
      <c r="AK3580" s="367"/>
    </row>
    <row r="3581" spans="26:37" s="368" customFormat="1" ht="13.9" customHeight="1">
      <c r="Z3581" s="439"/>
      <c r="AH3581" s="367"/>
      <c r="AJ3581" s="367"/>
      <c r="AK3581" s="367"/>
    </row>
    <row r="3582" spans="26:37" s="368" customFormat="1" ht="13.9" customHeight="1">
      <c r="Z3582" s="439"/>
      <c r="AH3582" s="367"/>
      <c r="AJ3582" s="367"/>
      <c r="AK3582" s="367"/>
    </row>
    <row r="3583" spans="26:37" s="368" customFormat="1" ht="13.9" customHeight="1">
      <c r="Z3583" s="439"/>
      <c r="AH3583" s="367"/>
      <c r="AJ3583" s="367"/>
      <c r="AK3583" s="367"/>
    </row>
    <row r="3584" spans="26:37" s="368" customFormat="1" ht="13.9" customHeight="1">
      <c r="Z3584" s="439"/>
      <c r="AH3584" s="367"/>
      <c r="AJ3584" s="367"/>
      <c r="AK3584" s="367"/>
    </row>
    <row r="3585" spans="26:37" s="368" customFormat="1" ht="13.9" customHeight="1">
      <c r="Z3585" s="439"/>
      <c r="AH3585" s="367"/>
      <c r="AJ3585" s="367"/>
      <c r="AK3585" s="367"/>
    </row>
    <row r="3586" spans="26:37" s="368" customFormat="1" ht="13.9" customHeight="1">
      <c r="Z3586" s="439"/>
      <c r="AH3586" s="367"/>
      <c r="AJ3586" s="367"/>
      <c r="AK3586" s="367"/>
    </row>
    <row r="3587" spans="26:37" s="368" customFormat="1" ht="13.9" customHeight="1">
      <c r="Z3587" s="439"/>
      <c r="AH3587" s="367"/>
      <c r="AJ3587" s="367"/>
      <c r="AK3587" s="367"/>
    </row>
    <row r="3588" spans="26:37" s="368" customFormat="1" ht="13.9" customHeight="1">
      <c r="Z3588" s="439"/>
      <c r="AH3588" s="367"/>
      <c r="AJ3588" s="367"/>
      <c r="AK3588" s="367"/>
    </row>
    <row r="3589" spans="26:37" s="368" customFormat="1" ht="13.9" customHeight="1">
      <c r="Z3589" s="439"/>
      <c r="AH3589" s="367"/>
      <c r="AJ3589" s="367"/>
      <c r="AK3589" s="367"/>
    </row>
    <row r="3590" spans="26:37" s="368" customFormat="1" ht="13.9" customHeight="1">
      <c r="Z3590" s="439"/>
      <c r="AH3590" s="367"/>
      <c r="AJ3590" s="367"/>
      <c r="AK3590" s="367"/>
    </row>
    <row r="3591" spans="26:37" s="368" customFormat="1" ht="13.9" customHeight="1">
      <c r="Z3591" s="439"/>
      <c r="AH3591" s="367"/>
      <c r="AJ3591" s="367"/>
      <c r="AK3591" s="367"/>
    </row>
    <row r="3592" spans="26:37" s="368" customFormat="1" ht="13.9" customHeight="1">
      <c r="Z3592" s="439"/>
      <c r="AH3592" s="367"/>
      <c r="AJ3592" s="367"/>
      <c r="AK3592" s="367"/>
    </row>
    <row r="3593" spans="26:37" s="368" customFormat="1" ht="13.9" customHeight="1">
      <c r="Z3593" s="439"/>
      <c r="AH3593" s="367"/>
      <c r="AJ3593" s="367"/>
      <c r="AK3593" s="367"/>
    </row>
    <row r="3594" spans="26:37" s="368" customFormat="1" ht="13.9" customHeight="1">
      <c r="Z3594" s="439"/>
      <c r="AH3594" s="367"/>
      <c r="AJ3594" s="367"/>
      <c r="AK3594" s="367"/>
    </row>
    <row r="3595" spans="26:37" s="368" customFormat="1" ht="13.9" customHeight="1">
      <c r="Z3595" s="439"/>
      <c r="AH3595" s="367"/>
      <c r="AJ3595" s="367"/>
      <c r="AK3595" s="367"/>
    </row>
    <row r="3596" spans="26:37" s="368" customFormat="1" ht="13.9" customHeight="1">
      <c r="Z3596" s="439"/>
      <c r="AH3596" s="367"/>
      <c r="AJ3596" s="367"/>
      <c r="AK3596" s="367"/>
    </row>
    <row r="3597" spans="26:37" s="368" customFormat="1" ht="13.9" customHeight="1">
      <c r="Z3597" s="439"/>
      <c r="AH3597" s="367"/>
      <c r="AJ3597" s="367"/>
      <c r="AK3597" s="367"/>
    </row>
    <row r="3598" spans="26:37" s="368" customFormat="1" ht="13.9" customHeight="1">
      <c r="Z3598" s="439"/>
      <c r="AH3598" s="367"/>
      <c r="AJ3598" s="367"/>
      <c r="AK3598" s="367"/>
    </row>
    <row r="3599" spans="26:37" s="368" customFormat="1" ht="13.9" customHeight="1">
      <c r="Z3599" s="439"/>
      <c r="AH3599" s="367"/>
      <c r="AJ3599" s="367"/>
      <c r="AK3599" s="367"/>
    </row>
    <row r="3600" spans="26:37" s="368" customFormat="1" ht="13.9" customHeight="1">
      <c r="Z3600" s="439"/>
      <c r="AH3600" s="367"/>
      <c r="AJ3600" s="367"/>
      <c r="AK3600" s="367"/>
    </row>
    <row r="3601" spans="26:37" s="368" customFormat="1" ht="13.9" customHeight="1">
      <c r="Z3601" s="439"/>
      <c r="AH3601" s="367"/>
      <c r="AJ3601" s="367"/>
      <c r="AK3601" s="367"/>
    </row>
    <row r="3602" spans="26:37" s="368" customFormat="1" ht="13.9" customHeight="1">
      <c r="Z3602" s="439"/>
      <c r="AH3602" s="367"/>
      <c r="AJ3602" s="367"/>
      <c r="AK3602" s="367"/>
    </row>
    <row r="3603" spans="26:37" s="368" customFormat="1" ht="13.9" customHeight="1">
      <c r="Z3603" s="439"/>
      <c r="AH3603" s="367"/>
      <c r="AJ3603" s="367"/>
      <c r="AK3603" s="367"/>
    </row>
    <row r="3604" spans="26:37" s="368" customFormat="1" ht="13.9" customHeight="1">
      <c r="Z3604" s="439"/>
      <c r="AH3604" s="367"/>
      <c r="AJ3604" s="367"/>
      <c r="AK3604" s="367"/>
    </row>
    <row r="3605" spans="26:37" s="368" customFormat="1" ht="13.9" customHeight="1">
      <c r="Z3605" s="439"/>
      <c r="AH3605" s="367"/>
      <c r="AJ3605" s="367"/>
      <c r="AK3605" s="367"/>
    </row>
    <row r="3606" spans="26:37" s="368" customFormat="1" ht="13.9" customHeight="1">
      <c r="Z3606" s="439"/>
      <c r="AH3606" s="367"/>
      <c r="AJ3606" s="367"/>
      <c r="AK3606" s="367"/>
    </row>
    <row r="3607" spans="26:37" s="368" customFormat="1" ht="13.9" customHeight="1">
      <c r="Z3607" s="439"/>
      <c r="AH3607" s="367"/>
      <c r="AJ3607" s="367"/>
      <c r="AK3607" s="367"/>
    </row>
    <row r="3608" spans="26:37" s="368" customFormat="1" ht="13.9" customHeight="1">
      <c r="Z3608" s="439"/>
      <c r="AH3608" s="367"/>
      <c r="AJ3608" s="367"/>
      <c r="AK3608" s="367"/>
    </row>
    <row r="3609" spans="26:37" s="368" customFormat="1" ht="13.9" customHeight="1">
      <c r="Z3609" s="439"/>
      <c r="AH3609" s="367"/>
      <c r="AJ3609" s="367"/>
      <c r="AK3609" s="367"/>
    </row>
    <row r="3610" spans="26:37" s="368" customFormat="1" ht="13.9" customHeight="1">
      <c r="Z3610" s="439"/>
      <c r="AH3610" s="367"/>
      <c r="AJ3610" s="367"/>
      <c r="AK3610" s="367"/>
    </row>
    <row r="3611" spans="26:37" s="368" customFormat="1" ht="13.9" customHeight="1">
      <c r="Z3611" s="439"/>
      <c r="AH3611" s="367"/>
      <c r="AJ3611" s="367"/>
      <c r="AK3611" s="367"/>
    </row>
    <row r="3612" spans="26:37" s="368" customFormat="1" ht="13.9" customHeight="1">
      <c r="Z3612" s="439"/>
      <c r="AH3612" s="367"/>
      <c r="AJ3612" s="367"/>
      <c r="AK3612" s="367"/>
    </row>
    <row r="3613" spans="26:37" s="368" customFormat="1" ht="13.9" customHeight="1">
      <c r="Z3613" s="439"/>
      <c r="AH3613" s="367"/>
      <c r="AJ3613" s="367"/>
      <c r="AK3613" s="367"/>
    </row>
    <row r="3614" spans="26:37" s="368" customFormat="1" ht="13.9" customHeight="1">
      <c r="Z3614" s="439"/>
      <c r="AH3614" s="367"/>
      <c r="AJ3614" s="367"/>
      <c r="AK3614" s="367"/>
    </row>
    <row r="3615" spans="26:37" s="368" customFormat="1" ht="13.9" customHeight="1">
      <c r="Z3615" s="439"/>
      <c r="AH3615" s="367"/>
      <c r="AJ3615" s="367"/>
      <c r="AK3615" s="367"/>
    </row>
    <row r="3616" spans="26:37" s="368" customFormat="1" ht="13.9" customHeight="1">
      <c r="Z3616" s="439"/>
      <c r="AH3616" s="367"/>
      <c r="AJ3616" s="367"/>
      <c r="AK3616" s="367"/>
    </row>
    <row r="3617" spans="26:37" s="368" customFormat="1" ht="13.9" customHeight="1">
      <c r="Z3617" s="439"/>
      <c r="AH3617" s="367"/>
      <c r="AJ3617" s="367"/>
      <c r="AK3617" s="367"/>
    </row>
    <row r="3618" spans="26:37" s="368" customFormat="1" ht="13.9" customHeight="1">
      <c r="Z3618" s="439"/>
      <c r="AH3618" s="367"/>
      <c r="AJ3618" s="367"/>
      <c r="AK3618" s="367"/>
    </row>
    <row r="3619" spans="26:37" s="368" customFormat="1" ht="13.9" customHeight="1">
      <c r="Z3619" s="439"/>
      <c r="AH3619" s="367"/>
      <c r="AJ3619" s="367"/>
      <c r="AK3619" s="367"/>
    </row>
    <row r="3620" spans="26:37" s="368" customFormat="1" ht="13.9" customHeight="1">
      <c r="Z3620" s="439"/>
      <c r="AH3620" s="367"/>
      <c r="AJ3620" s="367"/>
      <c r="AK3620" s="367"/>
    </row>
    <row r="3621" spans="26:37" s="368" customFormat="1" ht="13.9" customHeight="1">
      <c r="Z3621" s="439"/>
      <c r="AH3621" s="367"/>
      <c r="AJ3621" s="367"/>
      <c r="AK3621" s="367"/>
    </row>
    <row r="3622" spans="26:37" s="368" customFormat="1" ht="13.9" customHeight="1">
      <c r="Z3622" s="439"/>
      <c r="AH3622" s="367"/>
      <c r="AJ3622" s="367"/>
      <c r="AK3622" s="367"/>
    </row>
    <row r="3623" spans="26:37" s="368" customFormat="1" ht="13.9" customHeight="1">
      <c r="Z3623" s="439"/>
      <c r="AH3623" s="367"/>
      <c r="AJ3623" s="367"/>
      <c r="AK3623" s="367"/>
    </row>
    <row r="3624" spans="26:37" s="368" customFormat="1" ht="13.9" customHeight="1">
      <c r="Z3624" s="439"/>
      <c r="AH3624" s="367"/>
      <c r="AJ3624" s="367"/>
      <c r="AK3624" s="367"/>
    </row>
    <row r="3625" spans="26:37" s="368" customFormat="1" ht="13.9" customHeight="1">
      <c r="Z3625" s="439"/>
      <c r="AH3625" s="367"/>
      <c r="AJ3625" s="367"/>
      <c r="AK3625" s="367"/>
    </row>
    <row r="3626" spans="26:37" s="368" customFormat="1" ht="13.9" customHeight="1">
      <c r="Z3626" s="439"/>
      <c r="AH3626" s="367"/>
      <c r="AJ3626" s="367"/>
      <c r="AK3626" s="367"/>
    </row>
    <row r="3627" spans="26:37" s="368" customFormat="1" ht="13.9" customHeight="1">
      <c r="Z3627" s="439"/>
      <c r="AH3627" s="367"/>
      <c r="AJ3627" s="367"/>
      <c r="AK3627" s="367"/>
    </row>
    <row r="3628" spans="26:37" s="368" customFormat="1" ht="13.9" customHeight="1">
      <c r="Z3628" s="439"/>
      <c r="AH3628" s="367"/>
      <c r="AJ3628" s="367"/>
      <c r="AK3628" s="367"/>
    </row>
    <row r="3629" spans="26:37" s="368" customFormat="1" ht="13.9" customHeight="1">
      <c r="Z3629" s="439"/>
      <c r="AH3629" s="367"/>
      <c r="AJ3629" s="367"/>
      <c r="AK3629" s="367"/>
    </row>
    <row r="3630" spans="26:37" s="368" customFormat="1" ht="13.9" customHeight="1">
      <c r="Z3630" s="439"/>
      <c r="AH3630" s="367"/>
      <c r="AJ3630" s="367"/>
      <c r="AK3630" s="367"/>
    </row>
    <row r="3631" spans="26:37" s="368" customFormat="1" ht="13.9" customHeight="1">
      <c r="Z3631" s="439"/>
      <c r="AH3631" s="367"/>
      <c r="AJ3631" s="367"/>
      <c r="AK3631" s="367"/>
    </row>
    <row r="3632" spans="26:37" s="368" customFormat="1" ht="13.9" customHeight="1">
      <c r="Z3632" s="439"/>
      <c r="AH3632" s="367"/>
      <c r="AJ3632" s="367"/>
      <c r="AK3632" s="367"/>
    </row>
    <row r="3633" spans="26:37" s="368" customFormat="1" ht="13.9" customHeight="1">
      <c r="Z3633" s="439"/>
      <c r="AH3633" s="367"/>
      <c r="AJ3633" s="367"/>
      <c r="AK3633" s="367"/>
    </row>
    <row r="3634" spans="26:37" s="368" customFormat="1" ht="13.9" customHeight="1">
      <c r="Z3634" s="439"/>
      <c r="AH3634" s="367"/>
      <c r="AJ3634" s="367"/>
      <c r="AK3634" s="367"/>
    </row>
    <row r="3635" spans="26:37" s="368" customFormat="1" ht="13.9" customHeight="1">
      <c r="Z3635" s="439"/>
      <c r="AH3635" s="367"/>
      <c r="AJ3635" s="367"/>
      <c r="AK3635" s="367"/>
    </row>
    <row r="3636" spans="26:37" s="368" customFormat="1" ht="13.9" customHeight="1">
      <c r="Z3636" s="439"/>
      <c r="AH3636" s="367"/>
      <c r="AJ3636" s="367"/>
      <c r="AK3636" s="367"/>
    </row>
    <row r="3637" spans="26:37" s="368" customFormat="1" ht="13.9" customHeight="1">
      <c r="Z3637" s="439"/>
      <c r="AH3637" s="367"/>
      <c r="AJ3637" s="367"/>
      <c r="AK3637" s="367"/>
    </row>
    <row r="3638" spans="26:37" s="368" customFormat="1" ht="13.9" customHeight="1">
      <c r="Z3638" s="439"/>
      <c r="AH3638" s="367"/>
      <c r="AJ3638" s="367"/>
      <c r="AK3638" s="367"/>
    </row>
    <row r="3639" spans="26:37" s="368" customFormat="1" ht="13.9" customHeight="1">
      <c r="Z3639" s="439"/>
      <c r="AH3639" s="367"/>
      <c r="AJ3639" s="367"/>
      <c r="AK3639" s="367"/>
    </row>
    <row r="3640" spans="26:37" s="368" customFormat="1" ht="13.9" customHeight="1">
      <c r="Z3640" s="439"/>
      <c r="AH3640" s="367"/>
      <c r="AJ3640" s="367"/>
      <c r="AK3640" s="367"/>
    </row>
    <row r="3641" spans="26:37" s="368" customFormat="1" ht="13.9" customHeight="1">
      <c r="Z3641" s="439"/>
      <c r="AH3641" s="367"/>
      <c r="AJ3641" s="367"/>
      <c r="AK3641" s="367"/>
    </row>
    <row r="3642" spans="26:37" s="368" customFormat="1" ht="13.9" customHeight="1">
      <c r="Z3642" s="439"/>
      <c r="AH3642" s="367"/>
      <c r="AJ3642" s="367"/>
      <c r="AK3642" s="367"/>
    </row>
    <row r="3643" spans="26:37" s="368" customFormat="1" ht="13.9" customHeight="1">
      <c r="Z3643" s="439"/>
      <c r="AH3643" s="367"/>
      <c r="AJ3643" s="367"/>
      <c r="AK3643" s="367"/>
    </row>
    <row r="3644" spans="26:37" s="368" customFormat="1" ht="13.9" customHeight="1">
      <c r="Z3644" s="439"/>
      <c r="AH3644" s="367"/>
      <c r="AJ3644" s="367"/>
      <c r="AK3644" s="367"/>
    </row>
    <row r="3645" spans="26:37" s="368" customFormat="1" ht="13.9" customHeight="1">
      <c r="Z3645" s="439"/>
      <c r="AH3645" s="367"/>
      <c r="AJ3645" s="367"/>
      <c r="AK3645" s="367"/>
    </row>
    <row r="3646" spans="26:37" s="368" customFormat="1" ht="13.9" customHeight="1">
      <c r="Z3646" s="439"/>
      <c r="AH3646" s="367"/>
      <c r="AJ3646" s="367"/>
      <c r="AK3646" s="367"/>
    </row>
    <row r="3647" spans="26:37" s="368" customFormat="1" ht="13.9" customHeight="1">
      <c r="Z3647" s="439"/>
      <c r="AH3647" s="367"/>
      <c r="AJ3647" s="367"/>
      <c r="AK3647" s="367"/>
    </row>
    <row r="3648" spans="26:37" s="368" customFormat="1" ht="13.9" customHeight="1">
      <c r="Z3648" s="439"/>
      <c r="AH3648" s="367"/>
      <c r="AJ3648" s="367"/>
      <c r="AK3648" s="367"/>
    </row>
    <row r="3649" spans="26:37" s="368" customFormat="1" ht="13.9" customHeight="1">
      <c r="Z3649" s="439"/>
      <c r="AH3649" s="367"/>
      <c r="AJ3649" s="367"/>
      <c r="AK3649" s="367"/>
    </row>
    <row r="3650" spans="26:37" s="368" customFormat="1" ht="13.9" customHeight="1">
      <c r="Z3650" s="439"/>
      <c r="AH3650" s="367"/>
      <c r="AJ3650" s="367"/>
      <c r="AK3650" s="367"/>
    </row>
    <row r="3651" spans="26:37" s="368" customFormat="1" ht="13.9" customHeight="1">
      <c r="Z3651" s="439"/>
      <c r="AH3651" s="367"/>
      <c r="AJ3651" s="367"/>
      <c r="AK3651" s="367"/>
    </row>
    <row r="3652" spans="26:37" s="368" customFormat="1" ht="13.9" customHeight="1">
      <c r="Z3652" s="439"/>
      <c r="AH3652" s="367"/>
      <c r="AJ3652" s="367"/>
      <c r="AK3652" s="367"/>
    </row>
    <row r="3653" spans="26:37" s="368" customFormat="1" ht="13.9" customHeight="1">
      <c r="Z3653" s="439"/>
      <c r="AH3653" s="367"/>
      <c r="AJ3653" s="367"/>
      <c r="AK3653" s="367"/>
    </row>
    <row r="3654" spans="26:37" s="368" customFormat="1" ht="13.9" customHeight="1">
      <c r="Z3654" s="439"/>
      <c r="AH3654" s="367"/>
      <c r="AJ3654" s="367"/>
      <c r="AK3654" s="367"/>
    </row>
    <row r="3655" spans="26:37" s="368" customFormat="1" ht="13.9" customHeight="1">
      <c r="Z3655" s="439"/>
      <c r="AH3655" s="367"/>
      <c r="AJ3655" s="367"/>
      <c r="AK3655" s="367"/>
    </row>
    <row r="3656" spans="26:37" s="368" customFormat="1" ht="13.9" customHeight="1">
      <c r="Z3656" s="439"/>
      <c r="AH3656" s="367"/>
      <c r="AJ3656" s="367"/>
      <c r="AK3656" s="367"/>
    </row>
    <row r="3657" spans="26:37" s="368" customFormat="1" ht="13.9" customHeight="1">
      <c r="Z3657" s="439"/>
      <c r="AH3657" s="367"/>
      <c r="AJ3657" s="367"/>
      <c r="AK3657" s="367"/>
    </row>
    <row r="3658" spans="26:37" s="368" customFormat="1" ht="13.9" customHeight="1">
      <c r="Z3658" s="439"/>
      <c r="AH3658" s="367"/>
      <c r="AJ3658" s="367"/>
      <c r="AK3658" s="367"/>
    </row>
    <row r="3659" spans="26:37" s="368" customFormat="1" ht="13.9" customHeight="1">
      <c r="Z3659" s="439"/>
      <c r="AH3659" s="367"/>
      <c r="AJ3659" s="367"/>
      <c r="AK3659" s="367"/>
    </row>
    <row r="3660" spans="26:37" s="368" customFormat="1" ht="13.9" customHeight="1">
      <c r="Z3660" s="439"/>
      <c r="AH3660" s="367"/>
      <c r="AJ3660" s="367"/>
      <c r="AK3660" s="367"/>
    </row>
    <row r="3661" spans="26:37" s="368" customFormat="1" ht="13.9" customHeight="1">
      <c r="Z3661" s="439"/>
      <c r="AH3661" s="367"/>
      <c r="AJ3661" s="367"/>
      <c r="AK3661" s="367"/>
    </row>
    <row r="3662" spans="26:37" s="368" customFormat="1" ht="13.9" customHeight="1">
      <c r="Z3662" s="439"/>
      <c r="AH3662" s="367"/>
      <c r="AJ3662" s="367"/>
      <c r="AK3662" s="367"/>
    </row>
    <row r="3663" spans="26:37" s="368" customFormat="1" ht="13.9" customHeight="1">
      <c r="Z3663" s="439"/>
      <c r="AH3663" s="367"/>
      <c r="AJ3663" s="367"/>
      <c r="AK3663" s="367"/>
    </row>
    <row r="3664" spans="26:37" s="368" customFormat="1" ht="13.9" customHeight="1">
      <c r="Z3664" s="439"/>
      <c r="AH3664" s="367"/>
      <c r="AJ3664" s="367"/>
      <c r="AK3664" s="367"/>
    </row>
    <row r="3665" spans="26:37" s="368" customFormat="1" ht="13.9" customHeight="1">
      <c r="Z3665" s="439"/>
      <c r="AH3665" s="367"/>
      <c r="AJ3665" s="367"/>
      <c r="AK3665" s="367"/>
    </row>
    <row r="3666" spans="26:37" s="368" customFormat="1" ht="13.9" customHeight="1">
      <c r="Z3666" s="439"/>
      <c r="AH3666" s="367"/>
      <c r="AJ3666" s="367"/>
      <c r="AK3666" s="367"/>
    </row>
    <row r="3667" spans="26:37" s="368" customFormat="1" ht="13.9" customHeight="1">
      <c r="Z3667" s="439"/>
      <c r="AH3667" s="367"/>
      <c r="AJ3667" s="367"/>
      <c r="AK3667" s="367"/>
    </row>
    <row r="3668" spans="26:37" s="368" customFormat="1" ht="13.9" customHeight="1">
      <c r="Z3668" s="439"/>
      <c r="AH3668" s="367"/>
      <c r="AJ3668" s="367"/>
      <c r="AK3668" s="367"/>
    </row>
    <row r="3669" spans="26:37" s="368" customFormat="1" ht="13.9" customHeight="1">
      <c r="Z3669" s="439"/>
      <c r="AH3669" s="367"/>
      <c r="AJ3669" s="367"/>
      <c r="AK3669" s="367"/>
    </row>
    <row r="3670" spans="26:37" s="368" customFormat="1" ht="13.9" customHeight="1">
      <c r="Z3670" s="439"/>
      <c r="AH3670" s="367"/>
      <c r="AJ3670" s="367"/>
      <c r="AK3670" s="367"/>
    </row>
    <row r="3671" spans="26:37" s="368" customFormat="1" ht="13.9" customHeight="1">
      <c r="Z3671" s="439"/>
      <c r="AH3671" s="367"/>
      <c r="AJ3671" s="367"/>
      <c r="AK3671" s="367"/>
    </row>
    <row r="3672" spans="26:37" s="368" customFormat="1" ht="13.9" customHeight="1">
      <c r="Z3672" s="439"/>
      <c r="AH3672" s="367"/>
      <c r="AJ3672" s="367"/>
      <c r="AK3672" s="367"/>
    </row>
    <row r="3673" spans="26:37" s="368" customFormat="1" ht="13.9" customHeight="1">
      <c r="Z3673" s="439"/>
      <c r="AH3673" s="367"/>
      <c r="AJ3673" s="367"/>
      <c r="AK3673" s="367"/>
    </row>
    <row r="3674" spans="26:37" s="368" customFormat="1" ht="13.9" customHeight="1">
      <c r="Z3674" s="439"/>
      <c r="AH3674" s="367"/>
      <c r="AJ3674" s="367"/>
      <c r="AK3674" s="367"/>
    </row>
    <row r="3675" spans="26:37" s="368" customFormat="1" ht="13.9" customHeight="1">
      <c r="Z3675" s="439"/>
      <c r="AH3675" s="367"/>
      <c r="AJ3675" s="367"/>
      <c r="AK3675" s="367"/>
    </row>
    <row r="3676" spans="26:37" s="368" customFormat="1" ht="13.9" customHeight="1">
      <c r="Z3676" s="439"/>
      <c r="AH3676" s="367"/>
      <c r="AJ3676" s="367"/>
      <c r="AK3676" s="367"/>
    </row>
    <row r="3677" spans="26:37" s="368" customFormat="1" ht="13.9" customHeight="1">
      <c r="Z3677" s="439"/>
      <c r="AH3677" s="367"/>
      <c r="AJ3677" s="367"/>
      <c r="AK3677" s="367"/>
    </row>
    <row r="3678" spans="26:37" s="368" customFormat="1" ht="13.9" customHeight="1">
      <c r="Z3678" s="439"/>
      <c r="AH3678" s="367"/>
      <c r="AJ3678" s="367"/>
      <c r="AK3678" s="367"/>
    </row>
    <row r="3679" spans="26:37" s="368" customFormat="1" ht="13.9" customHeight="1">
      <c r="Z3679" s="439"/>
      <c r="AH3679" s="367"/>
      <c r="AJ3679" s="367"/>
      <c r="AK3679" s="367"/>
    </row>
    <row r="3680" spans="26:37" s="368" customFormat="1" ht="13.9" customHeight="1">
      <c r="Z3680" s="439"/>
      <c r="AH3680" s="367"/>
      <c r="AJ3680" s="367"/>
      <c r="AK3680" s="367"/>
    </row>
    <row r="3681" spans="26:37" s="368" customFormat="1" ht="13.9" customHeight="1">
      <c r="Z3681" s="439"/>
      <c r="AH3681" s="367"/>
      <c r="AJ3681" s="367"/>
      <c r="AK3681" s="367"/>
    </row>
    <row r="3682" spans="26:37" s="368" customFormat="1" ht="13.9" customHeight="1">
      <c r="Z3682" s="439"/>
      <c r="AH3682" s="367"/>
      <c r="AJ3682" s="367"/>
      <c r="AK3682" s="367"/>
    </row>
    <row r="3683" spans="26:37" s="368" customFormat="1" ht="13.9" customHeight="1">
      <c r="Z3683" s="439"/>
      <c r="AH3683" s="367"/>
      <c r="AJ3683" s="367"/>
      <c r="AK3683" s="367"/>
    </row>
    <row r="3684" spans="26:37" s="368" customFormat="1" ht="13.9" customHeight="1">
      <c r="Z3684" s="439"/>
      <c r="AH3684" s="367"/>
      <c r="AJ3684" s="367"/>
      <c r="AK3684" s="367"/>
    </row>
    <row r="3685" spans="26:37" s="368" customFormat="1" ht="13.9" customHeight="1">
      <c r="Z3685" s="439"/>
      <c r="AH3685" s="367"/>
      <c r="AJ3685" s="367"/>
      <c r="AK3685" s="367"/>
    </row>
    <row r="3686" spans="26:37" s="368" customFormat="1" ht="13.9" customHeight="1">
      <c r="Z3686" s="439"/>
      <c r="AH3686" s="367"/>
      <c r="AJ3686" s="367"/>
      <c r="AK3686" s="367"/>
    </row>
    <row r="3687" spans="26:37" s="368" customFormat="1" ht="13.9" customHeight="1">
      <c r="Z3687" s="439"/>
      <c r="AH3687" s="367"/>
      <c r="AJ3687" s="367"/>
      <c r="AK3687" s="367"/>
    </row>
    <row r="3688" spans="26:37" s="368" customFormat="1" ht="13.9" customHeight="1">
      <c r="Z3688" s="439"/>
      <c r="AH3688" s="367"/>
      <c r="AJ3688" s="367"/>
      <c r="AK3688" s="367"/>
    </row>
    <row r="3689" spans="26:37" s="368" customFormat="1" ht="13.9" customHeight="1">
      <c r="Z3689" s="439"/>
      <c r="AH3689" s="367"/>
      <c r="AJ3689" s="367"/>
      <c r="AK3689" s="367"/>
    </row>
    <row r="3690" spans="26:37" s="368" customFormat="1" ht="13.9" customHeight="1">
      <c r="Z3690" s="439"/>
      <c r="AH3690" s="367"/>
      <c r="AJ3690" s="367"/>
      <c r="AK3690" s="367"/>
    </row>
    <row r="3691" spans="26:37" s="368" customFormat="1" ht="13.9" customHeight="1">
      <c r="Z3691" s="439"/>
      <c r="AH3691" s="367"/>
      <c r="AJ3691" s="367"/>
      <c r="AK3691" s="367"/>
    </row>
    <row r="3692" spans="26:37" s="368" customFormat="1" ht="13.9" customHeight="1">
      <c r="Z3692" s="439"/>
      <c r="AH3692" s="367"/>
      <c r="AJ3692" s="367"/>
      <c r="AK3692" s="367"/>
    </row>
    <row r="3693" spans="26:37" s="368" customFormat="1" ht="13.9" customHeight="1">
      <c r="Z3693" s="439"/>
      <c r="AH3693" s="367"/>
      <c r="AJ3693" s="367"/>
      <c r="AK3693" s="367"/>
    </row>
    <row r="3694" spans="26:37" s="368" customFormat="1" ht="13.9" customHeight="1">
      <c r="Z3694" s="439"/>
      <c r="AH3694" s="367"/>
      <c r="AJ3694" s="367"/>
      <c r="AK3694" s="367"/>
    </row>
    <row r="3695" spans="26:37" s="368" customFormat="1" ht="13.9" customHeight="1">
      <c r="Z3695" s="439"/>
      <c r="AH3695" s="367"/>
      <c r="AJ3695" s="367"/>
      <c r="AK3695" s="367"/>
    </row>
    <row r="3696" spans="26:37" s="368" customFormat="1" ht="13.9" customHeight="1">
      <c r="Z3696" s="439"/>
      <c r="AH3696" s="367"/>
      <c r="AJ3696" s="367"/>
      <c r="AK3696" s="367"/>
    </row>
    <row r="3697" spans="26:37" s="368" customFormat="1" ht="13.9" customHeight="1">
      <c r="Z3697" s="439"/>
      <c r="AH3697" s="367"/>
      <c r="AJ3697" s="367"/>
      <c r="AK3697" s="367"/>
    </row>
    <row r="3698" spans="26:37" s="368" customFormat="1" ht="13.9" customHeight="1">
      <c r="Z3698" s="439"/>
      <c r="AH3698" s="367"/>
      <c r="AJ3698" s="367"/>
      <c r="AK3698" s="367"/>
    </row>
    <row r="3699" spans="26:37" s="368" customFormat="1" ht="13.9" customHeight="1">
      <c r="Z3699" s="439"/>
      <c r="AH3699" s="367"/>
      <c r="AJ3699" s="367"/>
      <c r="AK3699" s="367"/>
    </row>
    <row r="3700" spans="26:37" s="368" customFormat="1" ht="13.9" customHeight="1">
      <c r="Z3700" s="439"/>
      <c r="AH3700" s="367"/>
      <c r="AJ3700" s="367"/>
      <c r="AK3700" s="367"/>
    </row>
    <row r="3701" spans="26:37" s="368" customFormat="1" ht="13.9" customHeight="1">
      <c r="Z3701" s="439"/>
      <c r="AH3701" s="367"/>
      <c r="AJ3701" s="367"/>
      <c r="AK3701" s="367"/>
    </row>
    <row r="3702" spans="26:37" s="368" customFormat="1" ht="13.9" customHeight="1">
      <c r="Z3702" s="439"/>
      <c r="AH3702" s="367"/>
      <c r="AJ3702" s="367"/>
      <c r="AK3702" s="367"/>
    </row>
    <row r="3703" spans="26:37" s="368" customFormat="1" ht="13.9" customHeight="1">
      <c r="Z3703" s="439"/>
      <c r="AH3703" s="367"/>
      <c r="AJ3703" s="367"/>
      <c r="AK3703" s="367"/>
    </row>
    <row r="3704" spans="26:37" s="368" customFormat="1" ht="13.9" customHeight="1">
      <c r="Z3704" s="439"/>
      <c r="AH3704" s="367"/>
      <c r="AJ3704" s="367"/>
      <c r="AK3704" s="367"/>
    </row>
    <row r="3705" spans="26:37" s="368" customFormat="1" ht="13.9" customHeight="1">
      <c r="Z3705" s="439"/>
      <c r="AH3705" s="367"/>
      <c r="AJ3705" s="367"/>
      <c r="AK3705" s="367"/>
    </row>
    <row r="3706" spans="26:37" s="368" customFormat="1" ht="13.9" customHeight="1">
      <c r="Z3706" s="439"/>
      <c r="AH3706" s="367"/>
      <c r="AJ3706" s="367"/>
      <c r="AK3706" s="367"/>
    </row>
    <row r="3707" spans="26:37" s="368" customFormat="1" ht="13.9" customHeight="1">
      <c r="Z3707" s="439"/>
      <c r="AH3707" s="367"/>
      <c r="AJ3707" s="367"/>
      <c r="AK3707" s="367"/>
    </row>
    <row r="3708" spans="26:37" s="368" customFormat="1" ht="13.9" customHeight="1">
      <c r="Z3708" s="439"/>
      <c r="AH3708" s="367"/>
      <c r="AJ3708" s="367"/>
      <c r="AK3708" s="367"/>
    </row>
    <row r="3709" spans="26:37" s="368" customFormat="1" ht="13.9" customHeight="1">
      <c r="Z3709" s="439"/>
      <c r="AH3709" s="367"/>
      <c r="AJ3709" s="367"/>
      <c r="AK3709" s="367"/>
    </row>
    <row r="3710" spans="26:37" s="368" customFormat="1" ht="13.9" customHeight="1">
      <c r="Z3710" s="439"/>
      <c r="AH3710" s="367"/>
      <c r="AJ3710" s="367"/>
      <c r="AK3710" s="367"/>
    </row>
    <row r="3711" spans="26:37" s="368" customFormat="1" ht="13.9" customHeight="1">
      <c r="Z3711" s="439"/>
      <c r="AH3711" s="367"/>
      <c r="AJ3711" s="367"/>
      <c r="AK3711" s="367"/>
    </row>
    <row r="3712" spans="26:37" s="368" customFormat="1" ht="13.9" customHeight="1">
      <c r="Z3712" s="439"/>
      <c r="AH3712" s="367"/>
      <c r="AJ3712" s="367"/>
      <c r="AK3712" s="367"/>
    </row>
    <row r="3713" spans="26:37" s="368" customFormat="1" ht="13.9" customHeight="1">
      <c r="Z3713" s="439"/>
      <c r="AH3713" s="367"/>
      <c r="AJ3713" s="367"/>
      <c r="AK3713" s="367"/>
    </row>
    <row r="3714" spans="26:37" s="368" customFormat="1" ht="13.9" customHeight="1">
      <c r="Z3714" s="439"/>
      <c r="AH3714" s="367"/>
      <c r="AJ3714" s="367"/>
      <c r="AK3714" s="367"/>
    </row>
    <row r="3715" spans="26:37" s="368" customFormat="1" ht="13.9" customHeight="1">
      <c r="Z3715" s="439"/>
      <c r="AH3715" s="367"/>
      <c r="AJ3715" s="367"/>
      <c r="AK3715" s="367"/>
    </row>
    <row r="3716" spans="26:37" s="368" customFormat="1" ht="13.9" customHeight="1">
      <c r="Z3716" s="439"/>
      <c r="AH3716" s="367"/>
      <c r="AJ3716" s="367"/>
      <c r="AK3716" s="367"/>
    </row>
    <row r="3717" spans="26:37" s="368" customFormat="1" ht="13.9" customHeight="1">
      <c r="Z3717" s="439"/>
      <c r="AH3717" s="367"/>
      <c r="AJ3717" s="367"/>
      <c r="AK3717" s="367"/>
    </row>
    <row r="3718" spans="26:37" s="368" customFormat="1" ht="13.9" customHeight="1">
      <c r="Z3718" s="439"/>
      <c r="AH3718" s="367"/>
      <c r="AJ3718" s="367"/>
      <c r="AK3718" s="367"/>
    </row>
    <row r="3719" spans="26:37" s="368" customFormat="1" ht="13.9" customHeight="1">
      <c r="Z3719" s="439"/>
      <c r="AH3719" s="367"/>
      <c r="AJ3719" s="367"/>
      <c r="AK3719" s="367"/>
    </row>
    <row r="3720" spans="26:37" s="368" customFormat="1" ht="13.9" customHeight="1">
      <c r="Z3720" s="439"/>
      <c r="AH3720" s="367"/>
      <c r="AJ3720" s="367"/>
      <c r="AK3720" s="367"/>
    </row>
    <row r="3721" spans="26:37" s="368" customFormat="1" ht="13.9" customHeight="1">
      <c r="Z3721" s="439"/>
      <c r="AH3721" s="367"/>
      <c r="AJ3721" s="367"/>
      <c r="AK3721" s="367"/>
    </row>
    <row r="3722" spans="26:37" s="368" customFormat="1" ht="13.9" customHeight="1">
      <c r="Z3722" s="439"/>
      <c r="AH3722" s="367"/>
      <c r="AJ3722" s="367"/>
      <c r="AK3722" s="367"/>
    </row>
    <row r="3723" spans="26:37" s="368" customFormat="1" ht="13.9" customHeight="1">
      <c r="Z3723" s="439"/>
      <c r="AH3723" s="367"/>
      <c r="AJ3723" s="367"/>
      <c r="AK3723" s="367"/>
    </row>
    <row r="3724" spans="26:37" s="368" customFormat="1" ht="13.9" customHeight="1">
      <c r="Z3724" s="439"/>
      <c r="AH3724" s="367"/>
      <c r="AJ3724" s="367"/>
      <c r="AK3724" s="367"/>
    </row>
    <row r="3725" spans="26:37" s="368" customFormat="1" ht="13.9" customHeight="1">
      <c r="Z3725" s="439"/>
      <c r="AH3725" s="367"/>
      <c r="AJ3725" s="367"/>
      <c r="AK3725" s="367"/>
    </row>
    <row r="3726" spans="26:37" s="368" customFormat="1" ht="13.9" customHeight="1">
      <c r="Z3726" s="439"/>
      <c r="AH3726" s="367"/>
      <c r="AJ3726" s="367"/>
      <c r="AK3726" s="367"/>
    </row>
    <row r="3727" spans="26:37" s="368" customFormat="1" ht="13.9" customHeight="1">
      <c r="Z3727" s="439"/>
      <c r="AH3727" s="367"/>
      <c r="AJ3727" s="367"/>
      <c r="AK3727" s="367"/>
    </row>
    <row r="3728" spans="26:37" s="368" customFormat="1" ht="13.9" customHeight="1">
      <c r="Z3728" s="439"/>
      <c r="AH3728" s="367"/>
      <c r="AJ3728" s="367"/>
      <c r="AK3728" s="367"/>
    </row>
    <row r="3729" spans="26:37" s="368" customFormat="1" ht="13.9" customHeight="1">
      <c r="Z3729" s="439"/>
      <c r="AH3729" s="367"/>
      <c r="AJ3729" s="367"/>
      <c r="AK3729" s="367"/>
    </row>
    <row r="3730" spans="26:37" s="368" customFormat="1" ht="13.9" customHeight="1">
      <c r="Z3730" s="439"/>
      <c r="AH3730" s="367"/>
      <c r="AJ3730" s="367"/>
      <c r="AK3730" s="367"/>
    </row>
    <row r="3731" spans="26:37" s="368" customFormat="1" ht="13.9" customHeight="1">
      <c r="Z3731" s="439"/>
      <c r="AH3731" s="367"/>
      <c r="AJ3731" s="367"/>
      <c r="AK3731" s="367"/>
    </row>
    <row r="3732" spans="26:37" s="368" customFormat="1" ht="13.9" customHeight="1">
      <c r="Z3732" s="439"/>
      <c r="AH3732" s="367"/>
      <c r="AJ3732" s="367"/>
      <c r="AK3732" s="367"/>
    </row>
    <row r="3733" spans="26:37" s="368" customFormat="1" ht="13.9" customHeight="1">
      <c r="Z3733" s="439"/>
      <c r="AH3733" s="367"/>
      <c r="AJ3733" s="367"/>
      <c r="AK3733" s="367"/>
    </row>
    <row r="3734" spans="26:37" s="368" customFormat="1" ht="13.9" customHeight="1">
      <c r="Z3734" s="439"/>
      <c r="AH3734" s="367"/>
      <c r="AJ3734" s="367"/>
      <c r="AK3734" s="367"/>
    </row>
    <row r="3735" spans="26:37" s="368" customFormat="1" ht="13.9" customHeight="1">
      <c r="Z3735" s="439"/>
      <c r="AH3735" s="367"/>
      <c r="AJ3735" s="367"/>
      <c r="AK3735" s="367"/>
    </row>
    <row r="3736" spans="26:37" s="368" customFormat="1" ht="13.9" customHeight="1">
      <c r="Z3736" s="439"/>
      <c r="AH3736" s="367"/>
      <c r="AJ3736" s="367"/>
      <c r="AK3736" s="367"/>
    </row>
    <row r="3737" spans="26:37" s="368" customFormat="1" ht="13.9" customHeight="1">
      <c r="Z3737" s="439"/>
      <c r="AH3737" s="367"/>
      <c r="AJ3737" s="367"/>
      <c r="AK3737" s="367"/>
    </row>
    <row r="3738" spans="26:37" s="368" customFormat="1" ht="13.9" customHeight="1">
      <c r="Z3738" s="439"/>
      <c r="AH3738" s="367"/>
      <c r="AJ3738" s="367"/>
      <c r="AK3738" s="367"/>
    </row>
    <row r="3739" spans="26:37" s="368" customFormat="1" ht="13.9" customHeight="1">
      <c r="Z3739" s="439"/>
      <c r="AH3739" s="367"/>
      <c r="AJ3739" s="367"/>
      <c r="AK3739" s="367"/>
    </row>
    <row r="3740" spans="26:37" s="368" customFormat="1" ht="13.9" customHeight="1">
      <c r="Z3740" s="439"/>
      <c r="AH3740" s="367"/>
      <c r="AJ3740" s="367"/>
      <c r="AK3740" s="367"/>
    </row>
    <row r="3741" spans="26:37" s="368" customFormat="1" ht="13.9" customHeight="1">
      <c r="Z3741" s="439"/>
      <c r="AH3741" s="367"/>
      <c r="AJ3741" s="367"/>
      <c r="AK3741" s="367"/>
    </row>
    <row r="3742" spans="26:37" s="368" customFormat="1" ht="13.9" customHeight="1">
      <c r="Z3742" s="439"/>
      <c r="AH3742" s="367"/>
      <c r="AJ3742" s="367"/>
      <c r="AK3742" s="367"/>
    </row>
    <row r="3743" spans="26:37" s="368" customFormat="1" ht="13.9" customHeight="1">
      <c r="Z3743" s="439"/>
      <c r="AH3743" s="367"/>
      <c r="AJ3743" s="367"/>
      <c r="AK3743" s="367"/>
    </row>
    <row r="3744" spans="26:37" s="368" customFormat="1" ht="13.9" customHeight="1">
      <c r="Z3744" s="439"/>
      <c r="AH3744" s="367"/>
      <c r="AJ3744" s="367"/>
      <c r="AK3744" s="367"/>
    </row>
    <row r="3745" spans="26:37" s="368" customFormat="1" ht="13.9" customHeight="1">
      <c r="Z3745" s="439"/>
      <c r="AH3745" s="367"/>
      <c r="AJ3745" s="367"/>
      <c r="AK3745" s="367"/>
    </row>
    <row r="3746" spans="26:37" s="368" customFormat="1" ht="13.9" customHeight="1">
      <c r="Z3746" s="439"/>
      <c r="AH3746" s="367"/>
      <c r="AJ3746" s="367"/>
      <c r="AK3746" s="367"/>
    </row>
    <row r="3747" spans="26:37" s="368" customFormat="1" ht="13.9" customHeight="1">
      <c r="Z3747" s="439"/>
      <c r="AH3747" s="367"/>
      <c r="AJ3747" s="367"/>
      <c r="AK3747" s="367"/>
    </row>
    <row r="3748" spans="26:37" s="368" customFormat="1" ht="13.9" customHeight="1">
      <c r="Z3748" s="439"/>
      <c r="AH3748" s="367"/>
      <c r="AJ3748" s="367"/>
      <c r="AK3748" s="367"/>
    </row>
    <row r="3749" spans="26:37" s="368" customFormat="1" ht="13.9" customHeight="1">
      <c r="Z3749" s="439"/>
      <c r="AH3749" s="367"/>
      <c r="AJ3749" s="367"/>
      <c r="AK3749" s="367"/>
    </row>
    <row r="3750" spans="26:37" s="368" customFormat="1" ht="13.9" customHeight="1">
      <c r="Z3750" s="439"/>
      <c r="AH3750" s="367"/>
      <c r="AJ3750" s="367"/>
      <c r="AK3750" s="367"/>
    </row>
    <row r="3751" spans="26:37" s="368" customFormat="1" ht="13.9" customHeight="1">
      <c r="Z3751" s="439"/>
      <c r="AH3751" s="367"/>
      <c r="AJ3751" s="367"/>
      <c r="AK3751" s="367"/>
    </row>
    <row r="3752" spans="26:37" s="368" customFormat="1" ht="13.9" customHeight="1">
      <c r="Z3752" s="439"/>
      <c r="AH3752" s="367"/>
      <c r="AJ3752" s="367"/>
      <c r="AK3752" s="367"/>
    </row>
    <row r="3753" spans="26:37" s="368" customFormat="1" ht="13.9" customHeight="1">
      <c r="Z3753" s="439"/>
      <c r="AH3753" s="367"/>
      <c r="AJ3753" s="367"/>
      <c r="AK3753" s="367"/>
    </row>
    <row r="3754" spans="26:37" s="368" customFormat="1" ht="13.9" customHeight="1">
      <c r="Z3754" s="439"/>
      <c r="AH3754" s="367"/>
      <c r="AJ3754" s="367"/>
      <c r="AK3754" s="367"/>
    </row>
    <row r="3755" spans="26:37" s="368" customFormat="1" ht="13.9" customHeight="1">
      <c r="Z3755" s="439"/>
      <c r="AH3755" s="367"/>
      <c r="AJ3755" s="367"/>
      <c r="AK3755" s="367"/>
    </row>
    <row r="3756" spans="26:37" s="368" customFormat="1" ht="13.9" customHeight="1">
      <c r="Z3756" s="439"/>
      <c r="AH3756" s="367"/>
      <c r="AJ3756" s="367"/>
      <c r="AK3756" s="367"/>
    </row>
    <row r="3757" spans="26:37" s="368" customFormat="1" ht="13.9" customHeight="1">
      <c r="Z3757" s="439"/>
      <c r="AH3757" s="367"/>
      <c r="AJ3757" s="367"/>
      <c r="AK3757" s="367"/>
    </row>
    <row r="3758" spans="26:37" s="368" customFormat="1" ht="13.9" customHeight="1">
      <c r="Z3758" s="439"/>
      <c r="AH3758" s="367"/>
      <c r="AJ3758" s="367"/>
      <c r="AK3758" s="367"/>
    </row>
    <row r="3759" spans="26:37" s="368" customFormat="1" ht="13.9" customHeight="1">
      <c r="Z3759" s="439"/>
      <c r="AH3759" s="367"/>
      <c r="AJ3759" s="367"/>
      <c r="AK3759" s="367"/>
    </row>
    <row r="3760" spans="26:37" s="368" customFormat="1" ht="13.9" customHeight="1">
      <c r="Z3760" s="439"/>
      <c r="AH3760" s="367"/>
      <c r="AJ3760" s="367"/>
      <c r="AK3760" s="367"/>
    </row>
    <row r="3761" spans="26:37" s="368" customFormat="1" ht="13.9" customHeight="1">
      <c r="Z3761" s="439"/>
      <c r="AH3761" s="367"/>
      <c r="AJ3761" s="367"/>
      <c r="AK3761" s="367"/>
    </row>
    <row r="3762" spans="26:37" s="368" customFormat="1" ht="13.9" customHeight="1">
      <c r="Z3762" s="439"/>
      <c r="AH3762" s="367"/>
      <c r="AJ3762" s="367"/>
      <c r="AK3762" s="367"/>
    </row>
    <row r="3763" spans="26:37" s="368" customFormat="1" ht="13.9" customHeight="1">
      <c r="Z3763" s="439"/>
      <c r="AH3763" s="367"/>
      <c r="AJ3763" s="367"/>
      <c r="AK3763" s="367"/>
    </row>
    <row r="3764" spans="26:37" s="368" customFormat="1" ht="13.9" customHeight="1">
      <c r="Z3764" s="439"/>
      <c r="AH3764" s="367"/>
      <c r="AJ3764" s="367"/>
      <c r="AK3764" s="367"/>
    </row>
    <row r="3765" spans="26:37" s="368" customFormat="1" ht="13.9" customHeight="1">
      <c r="Z3765" s="439"/>
      <c r="AH3765" s="367"/>
      <c r="AJ3765" s="367"/>
      <c r="AK3765" s="367"/>
    </row>
    <row r="3766" spans="26:37" s="368" customFormat="1" ht="13.9" customHeight="1">
      <c r="Z3766" s="439"/>
      <c r="AH3766" s="367"/>
      <c r="AJ3766" s="367"/>
      <c r="AK3766" s="367"/>
    </row>
    <row r="3767" spans="26:37" s="368" customFormat="1" ht="13.9" customHeight="1">
      <c r="Z3767" s="439"/>
      <c r="AH3767" s="367"/>
      <c r="AJ3767" s="367"/>
      <c r="AK3767" s="367"/>
    </row>
    <row r="3768" spans="26:37" s="368" customFormat="1" ht="13.9" customHeight="1">
      <c r="Z3768" s="439"/>
      <c r="AH3768" s="367"/>
      <c r="AJ3768" s="367"/>
      <c r="AK3768" s="367"/>
    </row>
    <row r="3769" spans="26:37" s="368" customFormat="1" ht="13.9" customHeight="1">
      <c r="Z3769" s="439"/>
      <c r="AH3769" s="367"/>
      <c r="AJ3769" s="367"/>
      <c r="AK3769" s="367"/>
    </row>
    <row r="3770" spans="26:37" s="368" customFormat="1" ht="13.9" customHeight="1">
      <c r="Z3770" s="439"/>
      <c r="AH3770" s="367"/>
      <c r="AJ3770" s="367"/>
      <c r="AK3770" s="367"/>
    </row>
    <row r="3771" spans="26:37" s="368" customFormat="1" ht="13.9" customHeight="1">
      <c r="Z3771" s="439"/>
      <c r="AH3771" s="367"/>
      <c r="AJ3771" s="367"/>
      <c r="AK3771" s="367"/>
    </row>
    <row r="3772" spans="26:37" s="368" customFormat="1" ht="13.9" customHeight="1">
      <c r="Z3772" s="439"/>
      <c r="AH3772" s="367"/>
      <c r="AJ3772" s="367"/>
      <c r="AK3772" s="367"/>
    </row>
    <row r="3773" spans="26:37" s="368" customFormat="1" ht="13.9" customHeight="1">
      <c r="Z3773" s="439"/>
      <c r="AH3773" s="367"/>
      <c r="AJ3773" s="367"/>
      <c r="AK3773" s="367"/>
    </row>
    <row r="3774" spans="26:37" s="368" customFormat="1" ht="13.9" customHeight="1">
      <c r="Z3774" s="439"/>
      <c r="AH3774" s="367"/>
      <c r="AJ3774" s="367"/>
      <c r="AK3774" s="367"/>
    </row>
    <row r="3775" spans="26:37" s="368" customFormat="1" ht="13.9" customHeight="1">
      <c r="Z3775" s="439"/>
      <c r="AH3775" s="367"/>
      <c r="AJ3775" s="367"/>
      <c r="AK3775" s="367"/>
    </row>
    <row r="3776" spans="26:37" s="368" customFormat="1" ht="13.9" customHeight="1">
      <c r="Z3776" s="439"/>
      <c r="AH3776" s="367"/>
      <c r="AJ3776" s="367"/>
      <c r="AK3776" s="367"/>
    </row>
    <row r="3777" spans="26:37" s="368" customFormat="1" ht="13.9" customHeight="1">
      <c r="Z3777" s="439"/>
      <c r="AH3777" s="367"/>
      <c r="AJ3777" s="367"/>
      <c r="AK3777" s="367"/>
    </row>
    <row r="3778" spans="26:37" s="368" customFormat="1" ht="13.9" customHeight="1">
      <c r="Z3778" s="439"/>
      <c r="AH3778" s="367"/>
      <c r="AJ3778" s="367"/>
      <c r="AK3778" s="367"/>
    </row>
    <row r="3779" spans="26:37" s="368" customFormat="1" ht="13.9" customHeight="1">
      <c r="Z3779" s="439"/>
      <c r="AH3779" s="367"/>
      <c r="AJ3779" s="367"/>
      <c r="AK3779" s="367"/>
    </row>
    <row r="3780" spans="26:37" s="368" customFormat="1" ht="13.9" customHeight="1">
      <c r="Z3780" s="439"/>
      <c r="AH3780" s="367"/>
      <c r="AJ3780" s="367"/>
      <c r="AK3780" s="367"/>
    </row>
    <row r="3781" spans="26:37" s="368" customFormat="1" ht="13.9" customHeight="1">
      <c r="Z3781" s="439"/>
      <c r="AH3781" s="367"/>
      <c r="AJ3781" s="367"/>
      <c r="AK3781" s="367"/>
    </row>
    <row r="3782" spans="26:37" s="368" customFormat="1" ht="13.9" customHeight="1">
      <c r="Z3782" s="439"/>
      <c r="AH3782" s="367"/>
      <c r="AJ3782" s="367"/>
      <c r="AK3782" s="367"/>
    </row>
    <row r="3783" spans="26:37" s="368" customFormat="1" ht="13.9" customHeight="1">
      <c r="Z3783" s="439"/>
      <c r="AH3783" s="367"/>
      <c r="AJ3783" s="367"/>
      <c r="AK3783" s="367"/>
    </row>
    <row r="3784" spans="26:37" s="368" customFormat="1" ht="13.9" customHeight="1">
      <c r="Z3784" s="439"/>
      <c r="AH3784" s="367"/>
      <c r="AJ3784" s="367"/>
      <c r="AK3784" s="367"/>
    </row>
    <row r="3785" spans="26:37" s="368" customFormat="1" ht="13.9" customHeight="1">
      <c r="Z3785" s="439"/>
      <c r="AH3785" s="367"/>
      <c r="AJ3785" s="367"/>
      <c r="AK3785" s="367"/>
    </row>
    <row r="3786" spans="26:37" s="368" customFormat="1" ht="13.9" customHeight="1">
      <c r="Z3786" s="439"/>
      <c r="AH3786" s="367"/>
      <c r="AJ3786" s="367"/>
      <c r="AK3786" s="367"/>
    </row>
    <row r="3787" spans="26:37" s="368" customFormat="1" ht="13.9" customHeight="1">
      <c r="Z3787" s="439"/>
      <c r="AH3787" s="367"/>
      <c r="AJ3787" s="367"/>
      <c r="AK3787" s="367"/>
    </row>
    <row r="3788" spans="26:37" s="368" customFormat="1" ht="13.9" customHeight="1">
      <c r="Z3788" s="439"/>
      <c r="AH3788" s="367"/>
      <c r="AJ3788" s="367"/>
      <c r="AK3788" s="367"/>
    </row>
    <row r="3789" spans="26:37" s="368" customFormat="1" ht="13.9" customHeight="1">
      <c r="Z3789" s="439"/>
      <c r="AH3789" s="367"/>
      <c r="AJ3789" s="367"/>
      <c r="AK3789" s="367"/>
    </row>
    <row r="3790" spans="26:37" s="368" customFormat="1" ht="13.9" customHeight="1">
      <c r="Z3790" s="439"/>
      <c r="AH3790" s="367"/>
      <c r="AJ3790" s="367"/>
      <c r="AK3790" s="367"/>
    </row>
    <row r="3791" spans="26:37" s="368" customFormat="1" ht="13.9" customHeight="1">
      <c r="Z3791" s="439"/>
      <c r="AH3791" s="367"/>
      <c r="AJ3791" s="367"/>
      <c r="AK3791" s="367"/>
    </row>
    <row r="3792" spans="26:37" s="368" customFormat="1" ht="13.9" customHeight="1">
      <c r="Z3792" s="439"/>
      <c r="AH3792" s="367"/>
      <c r="AJ3792" s="367"/>
      <c r="AK3792" s="367"/>
    </row>
    <row r="3793" spans="26:37" s="368" customFormat="1" ht="13.9" customHeight="1">
      <c r="Z3793" s="439"/>
      <c r="AH3793" s="367"/>
      <c r="AJ3793" s="367"/>
      <c r="AK3793" s="367"/>
    </row>
    <row r="3794" spans="26:37" s="368" customFormat="1" ht="13.9" customHeight="1">
      <c r="Z3794" s="439"/>
      <c r="AH3794" s="367"/>
      <c r="AJ3794" s="367"/>
      <c r="AK3794" s="367"/>
    </row>
    <row r="3795" spans="26:37" s="368" customFormat="1" ht="13.9" customHeight="1">
      <c r="Z3795" s="439"/>
      <c r="AH3795" s="367"/>
      <c r="AJ3795" s="367"/>
      <c r="AK3795" s="367"/>
    </row>
    <row r="3796" spans="26:37" s="368" customFormat="1" ht="13.9" customHeight="1">
      <c r="Z3796" s="439"/>
      <c r="AH3796" s="367"/>
      <c r="AJ3796" s="367"/>
      <c r="AK3796" s="367"/>
    </row>
    <row r="3797" spans="26:37" s="368" customFormat="1" ht="13.9" customHeight="1">
      <c r="Z3797" s="439"/>
      <c r="AH3797" s="367"/>
      <c r="AJ3797" s="367"/>
      <c r="AK3797" s="367"/>
    </row>
    <row r="3798" spans="26:37" s="368" customFormat="1" ht="13.9" customHeight="1">
      <c r="Z3798" s="439"/>
      <c r="AH3798" s="367"/>
      <c r="AJ3798" s="367"/>
      <c r="AK3798" s="367"/>
    </row>
    <row r="3799" spans="26:37" s="368" customFormat="1" ht="13.9" customHeight="1">
      <c r="Z3799" s="439"/>
      <c r="AH3799" s="367"/>
      <c r="AJ3799" s="367"/>
      <c r="AK3799" s="367"/>
    </row>
    <row r="3800" spans="26:37" s="368" customFormat="1" ht="13.9" customHeight="1">
      <c r="Z3800" s="439"/>
      <c r="AH3800" s="367"/>
      <c r="AJ3800" s="367"/>
      <c r="AK3800" s="367"/>
    </row>
    <row r="3801" spans="26:37" s="368" customFormat="1" ht="13.9" customHeight="1">
      <c r="Z3801" s="439"/>
      <c r="AH3801" s="367"/>
      <c r="AJ3801" s="367"/>
      <c r="AK3801" s="367"/>
    </row>
    <row r="3802" spans="26:37" s="368" customFormat="1" ht="13.9" customHeight="1">
      <c r="Z3802" s="439"/>
      <c r="AH3802" s="367"/>
      <c r="AJ3802" s="367"/>
      <c r="AK3802" s="367"/>
    </row>
    <row r="3803" spans="26:37" s="368" customFormat="1" ht="13.9" customHeight="1">
      <c r="Z3803" s="439"/>
      <c r="AH3803" s="367"/>
      <c r="AJ3803" s="367"/>
      <c r="AK3803" s="367"/>
    </row>
    <row r="3804" spans="26:37" s="368" customFormat="1" ht="13.9" customHeight="1">
      <c r="Z3804" s="439"/>
      <c r="AH3804" s="367"/>
      <c r="AJ3804" s="367"/>
      <c r="AK3804" s="367"/>
    </row>
    <row r="3805" spans="26:37" s="368" customFormat="1" ht="13.9" customHeight="1">
      <c r="Z3805" s="439"/>
      <c r="AH3805" s="367"/>
      <c r="AJ3805" s="367"/>
      <c r="AK3805" s="367"/>
    </row>
    <row r="3806" spans="26:37" s="368" customFormat="1" ht="13.9" customHeight="1">
      <c r="Z3806" s="439"/>
      <c r="AH3806" s="367"/>
      <c r="AJ3806" s="367"/>
      <c r="AK3806" s="367"/>
    </row>
    <row r="3807" spans="26:37" s="368" customFormat="1" ht="13.9" customHeight="1">
      <c r="Z3807" s="439"/>
      <c r="AH3807" s="367"/>
      <c r="AJ3807" s="367"/>
      <c r="AK3807" s="367"/>
    </row>
    <row r="3808" spans="26:37" s="368" customFormat="1" ht="13.9" customHeight="1">
      <c r="Z3808" s="439"/>
      <c r="AH3808" s="367"/>
      <c r="AJ3808" s="367"/>
      <c r="AK3808" s="367"/>
    </row>
    <row r="3809" spans="26:37" s="368" customFormat="1" ht="13.9" customHeight="1">
      <c r="Z3809" s="439"/>
      <c r="AH3809" s="367"/>
      <c r="AJ3809" s="367"/>
      <c r="AK3809" s="367"/>
    </row>
    <row r="3810" spans="26:37" s="368" customFormat="1" ht="13.9" customHeight="1">
      <c r="Z3810" s="439"/>
      <c r="AH3810" s="367"/>
      <c r="AJ3810" s="367"/>
      <c r="AK3810" s="367"/>
    </row>
    <row r="3811" spans="26:37" s="368" customFormat="1" ht="13.9" customHeight="1">
      <c r="Z3811" s="439"/>
      <c r="AH3811" s="367"/>
      <c r="AJ3811" s="367"/>
      <c r="AK3811" s="367"/>
    </row>
    <row r="3812" spans="26:37" s="368" customFormat="1" ht="13.9" customHeight="1">
      <c r="Z3812" s="439"/>
      <c r="AH3812" s="367"/>
      <c r="AJ3812" s="367"/>
      <c r="AK3812" s="367"/>
    </row>
    <row r="3813" spans="26:37" s="368" customFormat="1" ht="13.9" customHeight="1">
      <c r="Z3813" s="439"/>
      <c r="AH3813" s="367"/>
      <c r="AJ3813" s="367"/>
      <c r="AK3813" s="367"/>
    </row>
    <row r="3814" spans="26:37" s="368" customFormat="1" ht="13.9" customHeight="1">
      <c r="Z3814" s="439"/>
      <c r="AH3814" s="367"/>
      <c r="AJ3814" s="367"/>
      <c r="AK3814" s="367"/>
    </row>
    <row r="3815" spans="26:37" s="368" customFormat="1" ht="13.9" customHeight="1">
      <c r="Z3815" s="439"/>
      <c r="AH3815" s="367"/>
      <c r="AJ3815" s="367"/>
      <c r="AK3815" s="367"/>
    </row>
    <row r="3816" spans="26:37" s="368" customFormat="1" ht="13.9" customHeight="1">
      <c r="Z3816" s="439"/>
      <c r="AH3816" s="367"/>
      <c r="AJ3816" s="367"/>
      <c r="AK3816" s="367"/>
    </row>
    <row r="3817" spans="26:37" s="368" customFormat="1" ht="13.9" customHeight="1">
      <c r="Z3817" s="439"/>
      <c r="AH3817" s="367"/>
      <c r="AJ3817" s="367"/>
      <c r="AK3817" s="367"/>
    </row>
    <row r="3818" spans="26:37" s="368" customFormat="1" ht="13.9" customHeight="1">
      <c r="Z3818" s="439"/>
      <c r="AH3818" s="367"/>
      <c r="AJ3818" s="367"/>
      <c r="AK3818" s="367"/>
    </row>
    <row r="3819" spans="26:37" s="368" customFormat="1" ht="13.9" customHeight="1">
      <c r="Z3819" s="439"/>
      <c r="AH3819" s="367"/>
      <c r="AJ3819" s="367"/>
      <c r="AK3819" s="367"/>
    </row>
    <row r="3820" spans="26:37" s="368" customFormat="1" ht="13.9" customHeight="1">
      <c r="Z3820" s="439"/>
      <c r="AH3820" s="367"/>
      <c r="AJ3820" s="367"/>
      <c r="AK3820" s="367"/>
    </row>
    <row r="3821" spans="26:37" s="368" customFormat="1" ht="13.9" customHeight="1">
      <c r="Z3821" s="439"/>
      <c r="AH3821" s="367"/>
      <c r="AJ3821" s="367"/>
      <c r="AK3821" s="367"/>
    </row>
    <row r="3822" spans="26:37" s="368" customFormat="1" ht="13.9" customHeight="1">
      <c r="Z3822" s="439"/>
      <c r="AH3822" s="367"/>
      <c r="AJ3822" s="367"/>
      <c r="AK3822" s="367"/>
    </row>
    <row r="3823" spans="26:37" s="368" customFormat="1" ht="13.9" customHeight="1">
      <c r="Z3823" s="439"/>
      <c r="AH3823" s="367"/>
      <c r="AJ3823" s="367"/>
      <c r="AK3823" s="367"/>
    </row>
    <row r="3824" spans="26:37" s="368" customFormat="1" ht="13.9" customHeight="1">
      <c r="Z3824" s="439"/>
      <c r="AH3824" s="367"/>
      <c r="AJ3824" s="367"/>
      <c r="AK3824" s="367"/>
    </row>
    <row r="3825" spans="26:37" s="368" customFormat="1" ht="13.9" customHeight="1">
      <c r="Z3825" s="439"/>
      <c r="AH3825" s="367"/>
      <c r="AJ3825" s="367"/>
      <c r="AK3825" s="367"/>
    </row>
    <row r="3826" spans="26:37" s="368" customFormat="1" ht="13.9" customHeight="1">
      <c r="Z3826" s="439"/>
      <c r="AH3826" s="367"/>
      <c r="AJ3826" s="367"/>
      <c r="AK3826" s="367"/>
    </row>
    <row r="3827" spans="26:37" s="368" customFormat="1" ht="13.9" customHeight="1">
      <c r="Z3827" s="439"/>
      <c r="AH3827" s="367"/>
      <c r="AJ3827" s="367"/>
      <c r="AK3827" s="367"/>
    </row>
    <row r="3828" spans="26:37" s="368" customFormat="1" ht="13.9" customHeight="1">
      <c r="Z3828" s="439"/>
      <c r="AH3828" s="367"/>
      <c r="AJ3828" s="367"/>
      <c r="AK3828" s="367"/>
    </row>
    <row r="3829" spans="26:37" s="368" customFormat="1" ht="13.9" customHeight="1">
      <c r="Z3829" s="439"/>
      <c r="AH3829" s="367"/>
      <c r="AJ3829" s="367"/>
      <c r="AK3829" s="367"/>
    </row>
    <row r="3830" spans="26:37" s="368" customFormat="1" ht="13.9" customHeight="1">
      <c r="Z3830" s="439"/>
      <c r="AH3830" s="367"/>
      <c r="AJ3830" s="367"/>
      <c r="AK3830" s="367"/>
    </row>
    <row r="3831" spans="26:37" s="368" customFormat="1" ht="13.9" customHeight="1">
      <c r="Z3831" s="439"/>
      <c r="AH3831" s="367"/>
      <c r="AJ3831" s="367"/>
      <c r="AK3831" s="367"/>
    </row>
    <row r="3832" spans="26:37" s="368" customFormat="1" ht="13.9" customHeight="1">
      <c r="Z3832" s="439"/>
      <c r="AH3832" s="367"/>
      <c r="AJ3832" s="367"/>
      <c r="AK3832" s="367"/>
    </row>
    <row r="3833" spans="26:37" s="368" customFormat="1" ht="13.9" customHeight="1">
      <c r="Z3833" s="439"/>
      <c r="AH3833" s="367"/>
      <c r="AJ3833" s="367"/>
      <c r="AK3833" s="367"/>
    </row>
    <row r="3834" spans="26:37" s="368" customFormat="1" ht="13.9" customHeight="1">
      <c r="Z3834" s="439"/>
      <c r="AH3834" s="367"/>
      <c r="AJ3834" s="367"/>
      <c r="AK3834" s="367"/>
    </row>
    <row r="3835" spans="26:37" s="368" customFormat="1" ht="13.9" customHeight="1">
      <c r="Z3835" s="439"/>
      <c r="AH3835" s="367"/>
      <c r="AJ3835" s="367"/>
      <c r="AK3835" s="367"/>
    </row>
    <row r="3836" spans="26:37" s="368" customFormat="1" ht="13.9" customHeight="1">
      <c r="Z3836" s="439"/>
      <c r="AH3836" s="367"/>
      <c r="AJ3836" s="367"/>
      <c r="AK3836" s="367"/>
    </row>
    <row r="3837" spans="26:37" s="368" customFormat="1" ht="13.9" customHeight="1">
      <c r="Z3837" s="439"/>
      <c r="AH3837" s="367"/>
      <c r="AJ3837" s="367"/>
      <c r="AK3837" s="367"/>
    </row>
    <row r="3838" spans="26:37" s="368" customFormat="1" ht="13.9" customHeight="1">
      <c r="Z3838" s="439"/>
      <c r="AH3838" s="367"/>
      <c r="AJ3838" s="367"/>
      <c r="AK3838" s="367"/>
    </row>
    <row r="3839" spans="26:37" s="368" customFormat="1" ht="13.9" customHeight="1">
      <c r="Z3839" s="439"/>
      <c r="AH3839" s="367"/>
      <c r="AJ3839" s="367"/>
      <c r="AK3839" s="367"/>
    </row>
    <row r="3840" spans="26:37" s="368" customFormat="1" ht="13.9" customHeight="1">
      <c r="Z3840" s="439"/>
      <c r="AH3840" s="367"/>
      <c r="AJ3840" s="367"/>
      <c r="AK3840" s="367"/>
    </row>
    <row r="3841" spans="26:37" s="368" customFormat="1" ht="13.9" customHeight="1">
      <c r="Z3841" s="439"/>
      <c r="AH3841" s="367"/>
      <c r="AJ3841" s="367"/>
      <c r="AK3841" s="367"/>
    </row>
    <row r="3842" spans="26:37" s="368" customFormat="1" ht="13.9" customHeight="1">
      <c r="Z3842" s="439"/>
      <c r="AH3842" s="367"/>
      <c r="AJ3842" s="367"/>
      <c r="AK3842" s="367"/>
    </row>
    <row r="3843" spans="26:37" s="368" customFormat="1" ht="13.9" customHeight="1">
      <c r="Z3843" s="439"/>
      <c r="AH3843" s="367"/>
      <c r="AJ3843" s="367"/>
      <c r="AK3843" s="367"/>
    </row>
    <row r="3844" spans="26:37" s="368" customFormat="1" ht="13.9" customHeight="1">
      <c r="Z3844" s="439"/>
      <c r="AH3844" s="367"/>
      <c r="AJ3844" s="367"/>
      <c r="AK3844" s="367"/>
    </row>
    <row r="3845" spans="26:37" s="368" customFormat="1" ht="13.9" customHeight="1">
      <c r="Z3845" s="439"/>
      <c r="AH3845" s="367"/>
      <c r="AJ3845" s="367"/>
      <c r="AK3845" s="367"/>
    </row>
    <row r="3846" spans="26:37" s="368" customFormat="1" ht="13.9" customHeight="1">
      <c r="Z3846" s="439"/>
      <c r="AH3846" s="367"/>
      <c r="AJ3846" s="367"/>
      <c r="AK3846" s="367"/>
    </row>
    <row r="3847" spans="26:37" s="368" customFormat="1" ht="13.9" customHeight="1">
      <c r="Z3847" s="439"/>
      <c r="AH3847" s="367"/>
      <c r="AJ3847" s="367"/>
      <c r="AK3847" s="367"/>
    </row>
    <row r="3848" spans="26:37" s="368" customFormat="1" ht="13.9" customHeight="1">
      <c r="Z3848" s="439"/>
      <c r="AH3848" s="367"/>
      <c r="AJ3848" s="367"/>
      <c r="AK3848" s="367"/>
    </row>
    <row r="3849" spans="26:37" s="368" customFormat="1" ht="13.9" customHeight="1">
      <c r="Z3849" s="439"/>
      <c r="AH3849" s="367"/>
      <c r="AJ3849" s="367"/>
      <c r="AK3849" s="367"/>
    </row>
    <row r="3850" spans="26:37" s="368" customFormat="1" ht="13.9" customHeight="1">
      <c r="Z3850" s="439"/>
      <c r="AH3850" s="367"/>
      <c r="AJ3850" s="367"/>
      <c r="AK3850" s="367"/>
    </row>
    <row r="3851" spans="26:37" s="368" customFormat="1" ht="13.9" customHeight="1">
      <c r="Z3851" s="439"/>
      <c r="AH3851" s="367"/>
      <c r="AJ3851" s="367"/>
      <c r="AK3851" s="367"/>
    </row>
    <row r="3852" spans="26:37" s="368" customFormat="1" ht="13.9" customHeight="1">
      <c r="Z3852" s="439"/>
      <c r="AH3852" s="367"/>
      <c r="AJ3852" s="367"/>
      <c r="AK3852" s="367"/>
    </row>
    <row r="3853" spans="26:37" s="368" customFormat="1" ht="13.9" customHeight="1">
      <c r="Z3853" s="439"/>
      <c r="AH3853" s="367"/>
      <c r="AJ3853" s="367"/>
      <c r="AK3853" s="367"/>
    </row>
    <row r="3854" spans="26:37" s="368" customFormat="1" ht="13.9" customHeight="1">
      <c r="Z3854" s="439"/>
      <c r="AH3854" s="367"/>
      <c r="AJ3854" s="367"/>
      <c r="AK3854" s="367"/>
    </row>
    <row r="3855" spans="26:37" s="368" customFormat="1" ht="13.9" customHeight="1">
      <c r="Z3855" s="439"/>
      <c r="AH3855" s="367"/>
      <c r="AJ3855" s="367"/>
      <c r="AK3855" s="367"/>
    </row>
    <row r="3856" spans="26:37" s="368" customFormat="1" ht="13.9" customHeight="1">
      <c r="Z3856" s="439"/>
      <c r="AH3856" s="367"/>
      <c r="AJ3856" s="367"/>
      <c r="AK3856" s="367"/>
    </row>
    <row r="3857" spans="26:37" s="368" customFormat="1" ht="13.9" customHeight="1">
      <c r="Z3857" s="439"/>
      <c r="AH3857" s="367"/>
      <c r="AJ3857" s="367"/>
      <c r="AK3857" s="367"/>
    </row>
    <row r="3858" spans="26:37" s="368" customFormat="1" ht="13.9" customHeight="1">
      <c r="Z3858" s="439"/>
      <c r="AH3858" s="367"/>
      <c r="AJ3858" s="367"/>
      <c r="AK3858" s="367"/>
    </row>
    <row r="3859" spans="26:37" s="368" customFormat="1" ht="13.9" customHeight="1">
      <c r="Z3859" s="439"/>
      <c r="AH3859" s="367"/>
      <c r="AJ3859" s="367"/>
      <c r="AK3859" s="367"/>
    </row>
    <row r="3860" spans="26:37" s="368" customFormat="1" ht="13.9" customHeight="1">
      <c r="Z3860" s="439"/>
      <c r="AH3860" s="367"/>
      <c r="AJ3860" s="367"/>
      <c r="AK3860" s="367"/>
    </row>
    <row r="3861" spans="26:37" s="368" customFormat="1" ht="13.9" customHeight="1">
      <c r="Z3861" s="439"/>
      <c r="AH3861" s="367"/>
      <c r="AJ3861" s="367"/>
      <c r="AK3861" s="367"/>
    </row>
    <row r="3862" spans="26:37" s="368" customFormat="1" ht="13.9" customHeight="1">
      <c r="Z3862" s="439"/>
      <c r="AH3862" s="367"/>
      <c r="AJ3862" s="367"/>
      <c r="AK3862" s="367"/>
    </row>
    <row r="3863" spans="26:37" s="368" customFormat="1" ht="13.9" customHeight="1">
      <c r="Z3863" s="439"/>
      <c r="AH3863" s="367"/>
      <c r="AJ3863" s="367"/>
      <c r="AK3863" s="367"/>
    </row>
    <row r="3864" spans="26:37" s="368" customFormat="1" ht="13.9" customHeight="1">
      <c r="Z3864" s="439"/>
      <c r="AH3864" s="367"/>
      <c r="AJ3864" s="367"/>
      <c r="AK3864" s="367"/>
    </row>
    <row r="3865" spans="26:37" s="368" customFormat="1" ht="13.9" customHeight="1">
      <c r="Z3865" s="439"/>
      <c r="AH3865" s="367"/>
      <c r="AJ3865" s="367"/>
      <c r="AK3865" s="367"/>
    </row>
    <row r="3866" spans="26:37" s="368" customFormat="1" ht="13.9" customHeight="1">
      <c r="Z3866" s="439"/>
      <c r="AH3866" s="367"/>
      <c r="AJ3866" s="367"/>
      <c r="AK3866" s="367"/>
    </row>
    <row r="3867" spans="26:37" s="368" customFormat="1" ht="13.9" customHeight="1">
      <c r="Z3867" s="439"/>
      <c r="AH3867" s="367"/>
      <c r="AJ3867" s="367"/>
      <c r="AK3867" s="367"/>
    </row>
    <row r="3868" spans="26:37" s="368" customFormat="1" ht="13.9" customHeight="1">
      <c r="Z3868" s="439"/>
      <c r="AH3868" s="367"/>
      <c r="AJ3868" s="367"/>
      <c r="AK3868" s="367"/>
    </row>
    <row r="3869" spans="26:37" s="368" customFormat="1" ht="13.9" customHeight="1">
      <c r="Z3869" s="439"/>
      <c r="AH3869" s="367"/>
      <c r="AJ3869" s="367"/>
      <c r="AK3869" s="367"/>
    </row>
    <row r="3870" spans="26:37" s="368" customFormat="1" ht="13.9" customHeight="1">
      <c r="Z3870" s="439"/>
      <c r="AH3870" s="367"/>
      <c r="AJ3870" s="367"/>
      <c r="AK3870" s="367"/>
    </row>
    <row r="3871" spans="26:37" s="368" customFormat="1" ht="13.9" customHeight="1">
      <c r="Z3871" s="439"/>
      <c r="AH3871" s="367"/>
      <c r="AJ3871" s="367"/>
      <c r="AK3871" s="367"/>
    </row>
    <row r="3872" spans="26:37" s="368" customFormat="1" ht="13.9" customHeight="1">
      <c r="Z3872" s="439"/>
      <c r="AH3872" s="367"/>
      <c r="AJ3872" s="367"/>
      <c r="AK3872" s="367"/>
    </row>
    <row r="3873" spans="26:37" s="368" customFormat="1" ht="13.9" customHeight="1">
      <c r="Z3873" s="439"/>
      <c r="AH3873" s="367"/>
      <c r="AJ3873" s="367"/>
      <c r="AK3873" s="367"/>
    </row>
    <row r="3874" spans="26:37" s="368" customFormat="1" ht="13.9" customHeight="1">
      <c r="Z3874" s="439"/>
      <c r="AH3874" s="367"/>
      <c r="AJ3874" s="367"/>
      <c r="AK3874" s="367"/>
    </row>
    <row r="3875" spans="26:37" s="368" customFormat="1" ht="13.9" customHeight="1">
      <c r="Z3875" s="439"/>
      <c r="AH3875" s="367"/>
      <c r="AJ3875" s="367"/>
      <c r="AK3875" s="367"/>
    </row>
    <row r="3876" spans="26:37" s="368" customFormat="1" ht="13.9" customHeight="1">
      <c r="Z3876" s="439"/>
      <c r="AH3876" s="367"/>
      <c r="AJ3876" s="367"/>
      <c r="AK3876" s="367"/>
    </row>
    <row r="3877" spans="26:37" s="368" customFormat="1" ht="13.9" customHeight="1">
      <c r="Z3877" s="439"/>
      <c r="AH3877" s="367"/>
      <c r="AJ3877" s="367"/>
      <c r="AK3877" s="367"/>
    </row>
    <row r="3878" spans="26:37" s="368" customFormat="1" ht="13.9" customHeight="1">
      <c r="Z3878" s="439"/>
      <c r="AH3878" s="367"/>
      <c r="AJ3878" s="367"/>
      <c r="AK3878" s="367"/>
    </row>
    <row r="3879" spans="26:37" s="368" customFormat="1" ht="13.9" customHeight="1">
      <c r="Z3879" s="439"/>
      <c r="AH3879" s="367"/>
      <c r="AJ3879" s="367"/>
      <c r="AK3879" s="367"/>
    </row>
    <row r="3880" spans="26:37" s="368" customFormat="1" ht="13.9" customHeight="1">
      <c r="Z3880" s="439"/>
      <c r="AH3880" s="367"/>
      <c r="AJ3880" s="367"/>
      <c r="AK3880" s="367"/>
    </row>
    <row r="3881" spans="26:37" s="368" customFormat="1" ht="13.9" customHeight="1">
      <c r="Z3881" s="439"/>
      <c r="AH3881" s="367"/>
      <c r="AJ3881" s="367"/>
      <c r="AK3881" s="367"/>
    </row>
    <row r="3882" spans="26:37" s="368" customFormat="1" ht="13.9" customHeight="1">
      <c r="Z3882" s="439"/>
      <c r="AH3882" s="367"/>
      <c r="AJ3882" s="367"/>
      <c r="AK3882" s="367"/>
    </row>
    <row r="3883" spans="26:37" s="368" customFormat="1" ht="13.9" customHeight="1">
      <c r="Z3883" s="439"/>
      <c r="AH3883" s="367"/>
      <c r="AJ3883" s="367"/>
      <c r="AK3883" s="367"/>
    </row>
    <row r="3884" spans="26:37" s="368" customFormat="1" ht="13.9" customHeight="1">
      <c r="Z3884" s="439"/>
      <c r="AH3884" s="367"/>
      <c r="AJ3884" s="367"/>
      <c r="AK3884" s="367"/>
    </row>
    <row r="3885" spans="26:37" s="368" customFormat="1" ht="13.9" customHeight="1">
      <c r="Z3885" s="439"/>
      <c r="AH3885" s="367"/>
      <c r="AJ3885" s="367"/>
      <c r="AK3885" s="367"/>
    </row>
    <row r="3886" spans="26:37" s="368" customFormat="1" ht="13.9" customHeight="1">
      <c r="Z3886" s="439"/>
      <c r="AH3886" s="367"/>
      <c r="AJ3886" s="367"/>
      <c r="AK3886" s="367"/>
    </row>
    <row r="3887" spans="26:37" s="368" customFormat="1" ht="13.9" customHeight="1">
      <c r="Z3887" s="439"/>
      <c r="AH3887" s="367"/>
      <c r="AJ3887" s="367"/>
      <c r="AK3887" s="367"/>
    </row>
    <row r="3888" spans="26:37" s="368" customFormat="1" ht="13.9" customHeight="1">
      <c r="Z3888" s="439"/>
      <c r="AH3888" s="367"/>
      <c r="AJ3888" s="367"/>
      <c r="AK3888" s="367"/>
    </row>
    <row r="3889" spans="26:37" s="368" customFormat="1" ht="13.9" customHeight="1">
      <c r="Z3889" s="439"/>
      <c r="AH3889" s="367"/>
      <c r="AJ3889" s="367"/>
      <c r="AK3889" s="367"/>
    </row>
    <row r="3890" spans="26:37" s="368" customFormat="1" ht="13.9" customHeight="1">
      <c r="Z3890" s="439"/>
      <c r="AH3890" s="367"/>
      <c r="AJ3890" s="367"/>
      <c r="AK3890" s="367"/>
    </row>
    <row r="3891" spans="26:37" s="368" customFormat="1" ht="13.9" customHeight="1">
      <c r="Z3891" s="439"/>
      <c r="AH3891" s="367"/>
      <c r="AJ3891" s="367"/>
      <c r="AK3891" s="367"/>
    </row>
    <row r="3892" spans="26:37" s="368" customFormat="1" ht="13.9" customHeight="1">
      <c r="Z3892" s="439"/>
      <c r="AH3892" s="367"/>
      <c r="AJ3892" s="367"/>
      <c r="AK3892" s="367"/>
    </row>
    <row r="3893" spans="26:37" s="368" customFormat="1" ht="13.9" customHeight="1">
      <c r="Z3893" s="439"/>
      <c r="AH3893" s="367"/>
      <c r="AJ3893" s="367"/>
      <c r="AK3893" s="367"/>
    </row>
    <row r="3894" spans="26:37" s="368" customFormat="1" ht="13.9" customHeight="1">
      <c r="Z3894" s="439"/>
      <c r="AH3894" s="367"/>
      <c r="AJ3894" s="367"/>
      <c r="AK3894" s="367"/>
    </row>
    <row r="3895" spans="26:37" s="368" customFormat="1" ht="13.9" customHeight="1">
      <c r="Z3895" s="439"/>
      <c r="AH3895" s="367"/>
      <c r="AJ3895" s="367"/>
      <c r="AK3895" s="367"/>
    </row>
    <row r="3896" spans="26:37" s="368" customFormat="1" ht="13.9" customHeight="1">
      <c r="Z3896" s="439"/>
      <c r="AH3896" s="367"/>
      <c r="AJ3896" s="367"/>
      <c r="AK3896" s="367"/>
    </row>
    <row r="3897" spans="26:37" s="368" customFormat="1" ht="13.9" customHeight="1">
      <c r="Z3897" s="439"/>
      <c r="AH3897" s="367"/>
      <c r="AJ3897" s="367"/>
      <c r="AK3897" s="367"/>
    </row>
    <row r="3898" spans="26:37" s="368" customFormat="1" ht="13.9" customHeight="1">
      <c r="Z3898" s="439"/>
      <c r="AH3898" s="367"/>
      <c r="AJ3898" s="367"/>
      <c r="AK3898" s="367"/>
    </row>
    <row r="3899" spans="26:37" s="368" customFormat="1" ht="13.9" customHeight="1">
      <c r="Z3899" s="439"/>
      <c r="AH3899" s="367"/>
      <c r="AJ3899" s="367"/>
      <c r="AK3899" s="367"/>
    </row>
    <row r="3900" spans="26:37" s="368" customFormat="1" ht="13.9" customHeight="1">
      <c r="Z3900" s="439"/>
      <c r="AH3900" s="367"/>
      <c r="AJ3900" s="367"/>
      <c r="AK3900" s="367"/>
    </row>
    <row r="3901" spans="26:37" s="368" customFormat="1" ht="13.9" customHeight="1">
      <c r="Z3901" s="439"/>
      <c r="AH3901" s="367"/>
      <c r="AJ3901" s="367"/>
      <c r="AK3901" s="367"/>
    </row>
    <row r="3902" spans="26:37" s="368" customFormat="1" ht="13.9" customHeight="1">
      <c r="Z3902" s="439"/>
      <c r="AH3902" s="367"/>
      <c r="AJ3902" s="367"/>
      <c r="AK3902" s="367"/>
    </row>
    <row r="3903" spans="26:37" s="368" customFormat="1" ht="13.9" customHeight="1">
      <c r="Z3903" s="439"/>
      <c r="AH3903" s="367"/>
      <c r="AJ3903" s="367"/>
      <c r="AK3903" s="367"/>
    </row>
    <row r="3904" spans="26:37" s="368" customFormat="1" ht="13.9" customHeight="1">
      <c r="Z3904" s="439"/>
      <c r="AH3904" s="367"/>
      <c r="AJ3904" s="367"/>
      <c r="AK3904" s="367"/>
    </row>
    <row r="3905" spans="26:37" s="368" customFormat="1" ht="13.9" customHeight="1">
      <c r="Z3905" s="439"/>
      <c r="AH3905" s="367"/>
      <c r="AJ3905" s="367"/>
      <c r="AK3905" s="367"/>
    </row>
    <row r="3906" spans="26:37" s="368" customFormat="1" ht="13.9" customHeight="1">
      <c r="Z3906" s="439"/>
      <c r="AH3906" s="367"/>
      <c r="AJ3906" s="367"/>
      <c r="AK3906" s="367"/>
    </row>
    <row r="3907" spans="26:37" s="368" customFormat="1" ht="13.9" customHeight="1">
      <c r="Z3907" s="439"/>
      <c r="AH3907" s="367"/>
      <c r="AJ3907" s="367"/>
      <c r="AK3907" s="367"/>
    </row>
    <row r="3908" spans="26:37" s="368" customFormat="1" ht="13.9" customHeight="1">
      <c r="Z3908" s="439"/>
      <c r="AH3908" s="367"/>
      <c r="AJ3908" s="367"/>
      <c r="AK3908" s="367"/>
    </row>
    <row r="3909" spans="26:37" s="368" customFormat="1" ht="13.9" customHeight="1">
      <c r="Z3909" s="439"/>
      <c r="AH3909" s="367"/>
      <c r="AJ3909" s="367"/>
      <c r="AK3909" s="367"/>
    </row>
    <row r="3910" spans="26:37" s="368" customFormat="1" ht="13.9" customHeight="1">
      <c r="Z3910" s="439"/>
      <c r="AH3910" s="367"/>
      <c r="AJ3910" s="367"/>
      <c r="AK3910" s="367"/>
    </row>
    <row r="3911" spans="26:37" s="368" customFormat="1" ht="13.9" customHeight="1">
      <c r="Z3911" s="439"/>
      <c r="AH3911" s="367"/>
      <c r="AJ3911" s="367"/>
      <c r="AK3911" s="367"/>
    </row>
    <row r="3912" spans="26:37" s="368" customFormat="1" ht="13.9" customHeight="1">
      <c r="Z3912" s="439"/>
      <c r="AH3912" s="367"/>
      <c r="AJ3912" s="367"/>
      <c r="AK3912" s="367"/>
    </row>
    <row r="3913" spans="26:37" s="368" customFormat="1" ht="13.9" customHeight="1">
      <c r="Z3913" s="439"/>
      <c r="AH3913" s="367"/>
      <c r="AJ3913" s="367"/>
      <c r="AK3913" s="367"/>
    </row>
    <row r="3914" spans="26:37" s="368" customFormat="1" ht="13.9" customHeight="1">
      <c r="Z3914" s="439"/>
      <c r="AH3914" s="367"/>
      <c r="AJ3914" s="367"/>
      <c r="AK3914" s="367"/>
    </row>
    <row r="3915" spans="26:37" s="368" customFormat="1" ht="13.9" customHeight="1">
      <c r="Z3915" s="439"/>
      <c r="AH3915" s="367"/>
      <c r="AJ3915" s="367"/>
      <c r="AK3915" s="367"/>
    </row>
    <row r="3916" spans="26:37" s="368" customFormat="1" ht="13.9" customHeight="1">
      <c r="Z3916" s="439"/>
      <c r="AH3916" s="367"/>
      <c r="AJ3916" s="367"/>
      <c r="AK3916" s="367"/>
    </row>
    <row r="3917" spans="26:37" s="368" customFormat="1" ht="13.9" customHeight="1">
      <c r="Z3917" s="439"/>
      <c r="AH3917" s="367"/>
      <c r="AJ3917" s="367"/>
      <c r="AK3917" s="367"/>
    </row>
    <row r="3918" spans="26:37" s="368" customFormat="1" ht="13.9" customHeight="1">
      <c r="Z3918" s="439"/>
      <c r="AH3918" s="367"/>
      <c r="AJ3918" s="367"/>
      <c r="AK3918" s="367"/>
    </row>
    <row r="3919" spans="26:37" s="368" customFormat="1" ht="13.9" customHeight="1">
      <c r="Z3919" s="439"/>
      <c r="AH3919" s="367"/>
      <c r="AJ3919" s="367"/>
      <c r="AK3919" s="367"/>
    </row>
    <row r="3920" spans="26:37" s="368" customFormat="1" ht="13.9" customHeight="1">
      <c r="Z3920" s="439"/>
      <c r="AH3920" s="367"/>
      <c r="AJ3920" s="367"/>
      <c r="AK3920" s="367"/>
    </row>
    <row r="3921" spans="26:37" s="368" customFormat="1" ht="13.9" customHeight="1">
      <c r="Z3921" s="439"/>
      <c r="AH3921" s="367"/>
      <c r="AJ3921" s="367"/>
      <c r="AK3921" s="367"/>
    </row>
    <row r="3922" spans="26:37" s="368" customFormat="1" ht="13.9" customHeight="1">
      <c r="Z3922" s="439"/>
      <c r="AH3922" s="367"/>
      <c r="AJ3922" s="367"/>
      <c r="AK3922" s="367"/>
    </row>
    <row r="3923" spans="26:37" s="368" customFormat="1" ht="13.9" customHeight="1">
      <c r="Z3923" s="439"/>
      <c r="AH3923" s="367"/>
      <c r="AJ3923" s="367"/>
      <c r="AK3923" s="367"/>
    </row>
    <row r="3924" spans="26:37" s="368" customFormat="1" ht="13.9" customHeight="1">
      <c r="Z3924" s="439"/>
      <c r="AH3924" s="367"/>
      <c r="AJ3924" s="367"/>
      <c r="AK3924" s="367"/>
    </row>
    <row r="3925" spans="26:37" s="368" customFormat="1" ht="13.9" customHeight="1">
      <c r="Z3925" s="439"/>
      <c r="AH3925" s="367"/>
      <c r="AJ3925" s="367"/>
      <c r="AK3925" s="367"/>
    </row>
    <row r="3926" spans="26:37" s="368" customFormat="1" ht="13.9" customHeight="1">
      <c r="Z3926" s="439"/>
      <c r="AH3926" s="367"/>
      <c r="AJ3926" s="367"/>
      <c r="AK3926" s="367"/>
    </row>
    <row r="3927" spans="26:37" s="368" customFormat="1" ht="13.9" customHeight="1">
      <c r="Z3927" s="439"/>
      <c r="AH3927" s="367"/>
      <c r="AJ3927" s="367"/>
      <c r="AK3927" s="367"/>
    </row>
    <row r="3928" spans="26:37" s="368" customFormat="1" ht="13.9" customHeight="1">
      <c r="Z3928" s="439"/>
      <c r="AH3928" s="367"/>
      <c r="AJ3928" s="367"/>
      <c r="AK3928" s="367"/>
    </row>
    <row r="3929" spans="26:37" s="368" customFormat="1" ht="13.9" customHeight="1">
      <c r="Z3929" s="439"/>
      <c r="AH3929" s="367"/>
      <c r="AJ3929" s="367"/>
      <c r="AK3929" s="367"/>
    </row>
    <row r="3930" spans="26:37" s="368" customFormat="1" ht="13.9" customHeight="1">
      <c r="Z3930" s="439"/>
      <c r="AH3930" s="367"/>
      <c r="AJ3930" s="367"/>
      <c r="AK3930" s="367"/>
    </row>
    <row r="3931" spans="26:37" s="368" customFormat="1" ht="13.9" customHeight="1">
      <c r="Z3931" s="439"/>
      <c r="AH3931" s="367"/>
      <c r="AJ3931" s="367"/>
      <c r="AK3931" s="367"/>
    </row>
    <row r="3932" spans="26:37" s="368" customFormat="1" ht="13.9" customHeight="1">
      <c r="Z3932" s="439"/>
      <c r="AH3932" s="367"/>
      <c r="AJ3932" s="367"/>
      <c r="AK3932" s="367"/>
    </row>
    <row r="3933" spans="26:37" s="368" customFormat="1" ht="13.9" customHeight="1">
      <c r="Z3933" s="439"/>
      <c r="AH3933" s="367"/>
      <c r="AJ3933" s="367"/>
      <c r="AK3933" s="367"/>
    </row>
    <row r="3934" spans="26:37" s="368" customFormat="1" ht="13.9" customHeight="1">
      <c r="Z3934" s="439"/>
      <c r="AH3934" s="367"/>
      <c r="AJ3934" s="367"/>
      <c r="AK3934" s="367"/>
    </row>
    <row r="3935" spans="26:37" s="368" customFormat="1" ht="13.9" customHeight="1">
      <c r="Z3935" s="439"/>
      <c r="AH3935" s="367"/>
      <c r="AJ3935" s="367"/>
      <c r="AK3935" s="367"/>
    </row>
    <row r="3936" spans="26:37" s="368" customFormat="1" ht="13.9" customHeight="1">
      <c r="Z3936" s="439"/>
      <c r="AH3936" s="367"/>
      <c r="AJ3936" s="367"/>
      <c r="AK3936" s="367"/>
    </row>
    <row r="3937" spans="26:37" s="368" customFormat="1" ht="13.9" customHeight="1">
      <c r="Z3937" s="439"/>
      <c r="AH3937" s="367"/>
      <c r="AJ3937" s="367"/>
      <c r="AK3937" s="367"/>
    </row>
    <row r="3938" spans="26:37" s="368" customFormat="1" ht="13.9" customHeight="1">
      <c r="Z3938" s="439"/>
      <c r="AH3938" s="367"/>
      <c r="AJ3938" s="367"/>
      <c r="AK3938" s="367"/>
    </row>
    <row r="3939" spans="26:37" s="368" customFormat="1" ht="13.9" customHeight="1">
      <c r="Z3939" s="439"/>
      <c r="AH3939" s="367"/>
      <c r="AJ3939" s="367"/>
      <c r="AK3939" s="367"/>
    </row>
    <row r="3940" spans="26:37" s="368" customFormat="1" ht="13.9" customHeight="1">
      <c r="Z3940" s="439"/>
      <c r="AH3940" s="367"/>
      <c r="AJ3940" s="367"/>
      <c r="AK3940" s="367"/>
    </row>
    <row r="3941" spans="26:37" s="368" customFormat="1" ht="13.9" customHeight="1">
      <c r="Z3941" s="439"/>
      <c r="AH3941" s="367"/>
      <c r="AJ3941" s="367"/>
      <c r="AK3941" s="367"/>
    </row>
    <row r="3942" spans="26:37" s="368" customFormat="1" ht="13.9" customHeight="1">
      <c r="Z3942" s="439"/>
      <c r="AH3942" s="367"/>
      <c r="AJ3942" s="367"/>
      <c r="AK3942" s="367"/>
    </row>
    <row r="3943" spans="26:37" s="368" customFormat="1" ht="13.9" customHeight="1">
      <c r="Z3943" s="439"/>
      <c r="AH3943" s="367"/>
      <c r="AJ3943" s="367"/>
      <c r="AK3943" s="367"/>
    </row>
    <row r="3944" spans="26:37" s="368" customFormat="1" ht="13.9" customHeight="1">
      <c r="Z3944" s="439"/>
      <c r="AH3944" s="367"/>
      <c r="AJ3944" s="367"/>
      <c r="AK3944" s="367"/>
    </row>
    <row r="3945" spans="26:37" s="368" customFormat="1" ht="13.9" customHeight="1">
      <c r="Z3945" s="439"/>
      <c r="AH3945" s="367"/>
      <c r="AJ3945" s="367"/>
      <c r="AK3945" s="367"/>
    </row>
    <row r="3946" spans="26:37" s="368" customFormat="1" ht="13.9" customHeight="1">
      <c r="Z3946" s="439"/>
      <c r="AH3946" s="367"/>
      <c r="AJ3946" s="367"/>
      <c r="AK3946" s="367"/>
    </row>
    <row r="3947" spans="26:37" s="368" customFormat="1" ht="13.9" customHeight="1">
      <c r="Z3947" s="439"/>
      <c r="AH3947" s="367"/>
      <c r="AJ3947" s="367"/>
      <c r="AK3947" s="367"/>
    </row>
    <row r="3948" spans="26:37" s="368" customFormat="1" ht="13.9" customHeight="1">
      <c r="Z3948" s="439"/>
      <c r="AH3948" s="367"/>
      <c r="AJ3948" s="367"/>
      <c r="AK3948" s="367"/>
    </row>
    <row r="3949" spans="26:37" s="368" customFormat="1" ht="13.9" customHeight="1">
      <c r="Z3949" s="439"/>
      <c r="AH3949" s="367"/>
      <c r="AJ3949" s="367"/>
      <c r="AK3949" s="367"/>
    </row>
    <row r="3950" spans="26:37" s="368" customFormat="1" ht="13.9" customHeight="1">
      <c r="Z3950" s="439"/>
      <c r="AH3950" s="367"/>
      <c r="AJ3950" s="367"/>
      <c r="AK3950" s="367"/>
    </row>
    <row r="3951" spans="26:37" s="368" customFormat="1" ht="13.9" customHeight="1">
      <c r="Z3951" s="439"/>
      <c r="AH3951" s="367"/>
      <c r="AJ3951" s="367"/>
      <c r="AK3951" s="367"/>
    </row>
    <row r="3952" spans="26:37" s="368" customFormat="1" ht="13.9" customHeight="1">
      <c r="Z3952" s="439"/>
      <c r="AH3952" s="367"/>
      <c r="AJ3952" s="367"/>
      <c r="AK3952" s="367"/>
    </row>
    <row r="3953" spans="26:37" s="368" customFormat="1" ht="13.9" customHeight="1">
      <c r="Z3953" s="439"/>
      <c r="AH3953" s="367"/>
      <c r="AJ3953" s="367"/>
      <c r="AK3953" s="367"/>
    </row>
    <row r="3954" spans="26:37" s="368" customFormat="1" ht="13.9" customHeight="1">
      <c r="Z3954" s="439"/>
      <c r="AH3954" s="367"/>
      <c r="AJ3954" s="367"/>
      <c r="AK3954" s="367"/>
    </row>
    <row r="3955" spans="26:37" s="368" customFormat="1" ht="13.9" customHeight="1">
      <c r="Z3955" s="439"/>
      <c r="AH3955" s="367"/>
      <c r="AJ3955" s="367"/>
      <c r="AK3955" s="367"/>
    </row>
    <row r="3956" spans="26:37" s="368" customFormat="1" ht="13.9" customHeight="1">
      <c r="Z3956" s="439"/>
      <c r="AH3956" s="367"/>
      <c r="AJ3956" s="367"/>
      <c r="AK3956" s="367"/>
    </row>
    <row r="3957" spans="26:37" s="368" customFormat="1" ht="13.9" customHeight="1">
      <c r="Z3957" s="439"/>
      <c r="AH3957" s="367"/>
      <c r="AJ3957" s="367"/>
      <c r="AK3957" s="367"/>
    </row>
    <row r="3958" spans="26:37" s="368" customFormat="1" ht="13.9" customHeight="1">
      <c r="Z3958" s="439"/>
      <c r="AH3958" s="367"/>
      <c r="AJ3958" s="367"/>
      <c r="AK3958" s="367"/>
    </row>
    <row r="3959" spans="26:37" s="368" customFormat="1" ht="13.9" customHeight="1">
      <c r="Z3959" s="439"/>
      <c r="AH3959" s="367"/>
      <c r="AJ3959" s="367"/>
      <c r="AK3959" s="367"/>
    </row>
    <row r="3960" spans="26:37" s="368" customFormat="1" ht="13.9" customHeight="1">
      <c r="Z3960" s="439"/>
      <c r="AH3960" s="367"/>
      <c r="AJ3960" s="367"/>
      <c r="AK3960" s="367"/>
    </row>
    <row r="3961" spans="26:37" s="368" customFormat="1" ht="13.9" customHeight="1">
      <c r="Z3961" s="439"/>
      <c r="AH3961" s="367"/>
      <c r="AJ3961" s="367"/>
      <c r="AK3961" s="367"/>
    </row>
    <row r="3962" spans="26:37" s="368" customFormat="1" ht="13.9" customHeight="1">
      <c r="Z3962" s="439"/>
      <c r="AH3962" s="367"/>
      <c r="AJ3962" s="367"/>
      <c r="AK3962" s="367"/>
    </row>
    <row r="3963" spans="26:37" s="368" customFormat="1" ht="13.9" customHeight="1">
      <c r="Z3963" s="439"/>
      <c r="AH3963" s="367"/>
      <c r="AJ3963" s="367"/>
      <c r="AK3963" s="367"/>
    </row>
    <row r="3964" spans="26:37" s="368" customFormat="1" ht="13.9" customHeight="1">
      <c r="Z3964" s="439"/>
      <c r="AH3964" s="367"/>
      <c r="AJ3964" s="367"/>
      <c r="AK3964" s="367"/>
    </row>
    <row r="3965" spans="26:37" s="368" customFormat="1" ht="13.9" customHeight="1">
      <c r="Z3965" s="439"/>
      <c r="AH3965" s="367"/>
      <c r="AJ3965" s="367"/>
      <c r="AK3965" s="367"/>
    </row>
    <row r="3966" spans="26:37" s="368" customFormat="1" ht="13.9" customHeight="1">
      <c r="Z3966" s="439"/>
      <c r="AH3966" s="367"/>
      <c r="AJ3966" s="367"/>
      <c r="AK3966" s="367"/>
    </row>
    <row r="3967" spans="26:37" s="368" customFormat="1" ht="13.9" customHeight="1">
      <c r="Z3967" s="439"/>
      <c r="AH3967" s="367"/>
      <c r="AJ3967" s="367"/>
      <c r="AK3967" s="367"/>
    </row>
    <row r="3968" spans="26:37" s="368" customFormat="1" ht="13.9" customHeight="1">
      <c r="Z3968" s="439"/>
      <c r="AH3968" s="367"/>
      <c r="AJ3968" s="367"/>
      <c r="AK3968" s="367"/>
    </row>
    <row r="3969" spans="26:37" s="368" customFormat="1" ht="13.9" customHeight="1">
      <c r="Z3969" s="439"/>
      <c r="AH3969" s="367"/>
      <c r="AJ3969" s="367"/>
      <c r="AK3969" s="367"/>
    </row>
    <row r="3970" spans="26:37" s="368" customFormat="1" ht="13.9" customHeight="1">
      <c r="Z3970" s="439"/>
      <c r="AH3970" s="367"/>
      <c r="AJ3970" s="367"/>
      <c r="AK3970" s="367"/>
    </row>
    <row r="3971" spans="26:37" s="368" customFormat="1" ht="13.9" customHeight="1">
      <c r="Z3971" s="439"/>
      <c r="AH3971" s="367"/>
      <c r="AJ3971" s="367"/>
      <c r="AK3971" s="367"/>
    </row>
    <row r="3972" spans="26:37" s="368" customFormat="1" ht="13.9" customHeight="1">
      <c r="Z3972" s="439"/>
      <c r="AH3972" s="367"/>
      <c r="AJ3972" s="367"/>
      <c r="AK3972" s="367"/>
    </row>
    <row r="3973" spans="26:37" s="368" customFormat="1" ht="13.9" customHeight="1">
      <c r="Z3973" s="439"/>
      <c r="AH3973" s="367"/>
      <c r="AJ3973" s="367"/>
      <c r="AK3973" s="367"/>
    </row>
    <row r="3974" spans="26:37" s="368" customFormat="1" ht="13.9" customHeight="1">
      <c r="Z3974" s="439"/>
      <c r="AH3974" s="367"/>
      <c r="AJ3974" s="367"/>
      <c r="AK3974" s="367"/>
    </row>
    <row r="3975" spans="26:37" s="368" customFormat="1" ht="13.9" customHeight="1">
      <c r="Z3975" s="439"/>
      <c r="AH3975" s="367"/>
      <c r="AJ3975" s="367"/>
      <c r="AK3975" s="367"/>
    </row>
    <row r="3976" spans="26:37" s="368" customFormat="1" ht="13.9" customHeight="1">
      <c r="Z3976" s="439"/>
      <c r="AH3976" s="367"/>
      <c r="AJ3976" s="367"/>
      <c r="AK3976" s="367"/>
    </row>
    <row r="3977" spans="26:37" s="368" customFormat="1" ht="13.9" customHeight="1">
      <c r="Z3977" s="439"/>
      <c r="AH3977" s="367"/>
      <c r="AJ3977" s="367"/>
      <c r="AK3977" s="367"/>
    </row>
    <row r="3978" spans="26:37" s="368" customFormat="1" ht="13.9" customHeight="1">
      <c r="Z3978" s="439"/>
      <c r="AH3978" s="367"/>
      <c r="AJ3978" s="367"/>
      <c r="AK3978" s="367"/>
    </row>
    <row r="3979" spans="26:37" s="368" customFormat="1" ht="13.9" customHeight="1">
      <c r="Z3979" s="439"/>
      <c r="AH3979" s="367"/>
      <c r="AJ3979" s="367"/>
      <c r="AK3979" s="367"/>
    </row>
    <row r="3980" spans="26:37" s="368" customFormat="1" ht="13.9" customHeight="1">
      <c r="Z3980" s="439"/>
      <c r="AH3980" s="367"/>
      <c r="AJ3980" s="367"/>
      <c r="AK3980" s="367"/>
    </row>
    <row r="3981" spans="26:37" s="368" customFormat="1" ht="13.9" customHeight="1">
      <c r="Z3981" s="439"/>
      <c r="AH3981" s="367"/>
      <c r="AJ3981" s="367"/>
      <c r="AK3981" s="367"/>
    </row>
    <row r="3982" spans="26:37" s="368" customFormat="1" ht="13.9" customHeight="1">
      <c r="Z3982" s="439"/>
      <c r="AH3982" s="367"/>
      <c r="AJ3982" s="367"/>
      <c r="AK3982" s="367"/>
    </row>
    <row r="3983" spans="26:37" s="368" customFormat="1" ht="13.9" customHeight="1">
      <c r="Z3983" s="439"/>
      <c r="AH3983" s="367"/>
      <c r="AJ3983" s="367"/>
      <c r="AK3983" s="367"/>
    </row>
    <row r="3984" spans="26:37" s="368" customFormat="1" ht="13.9" customHeight="1">
      <c r="Z3984" s="439"/>
      <c r="AH3984" s="367"/>
      <c r="AJ3984" s="367"/>
      <c r="AK3984" s="367"/>
    </row>
    <row r="3985" spans="26:37" s="368" customFormat="1" ht="13.9" customHeight="1">
      <c r="Z3985" s="439"/>
      <c r="AH3985" s="367"/>
      <c r="AJ3985" s="367"/>
      <c r="AK3985" s="367"/>
    </row>
    <row r="3986" spans="26:37" s="368" customFormat="1" ht="13.9" customHeight="1">
      <c r="Z3986" s="439"/>
      <c r="AH3986" s="367"/>
      <c r="AJ3986" s="367"/>
      <c r="AK3986" s="367"/>
    </row>
    <row r="3987" spans="26:37" s="368" customFormat="1" ht="13.9" customHeight="1">
      <c r="Z3987" s="439"/>
      <c r="AH3987" s="367"/>
      <c r="AJ3987" s="367"/>
      <c r="AK3987" s="367"/>
    </row>
    <row r="3988" spans="26:37" s="368" customFormat="1" ht="13.9" customHeight="1">
      <c r="Z3988" s="439"/>
      <c r="AH3988" s="367"/>
      <c r="AJ3988" s="367"/>
      <c r="AK3988" s="367"/>
    </row>
    <row r="3989" spans="26:37" s="368" customFormat="1" ht="13.9" customHeight="1">
      <c r="Z3989" s="439"/>
      <c r="AH3989" s="367"/>
      <c r="AJ3989" s="367"/>
      <c r="AK3989" s="367"/>
    </row>
    <row r="3990" spans="26:37" s="368" customFormat="1" ht="13.9" customHeight="1">
      <c r="Z3990" s="439"/>
      <c r="AH3990" s="367"/>
      <c r="AJ3990" s="367"/>
      <c r="AK3990" s="367"/>
    </row>
    <row r="3991" spans="26:37" s="368" customFormat="1" ht="13.9" customHeight="1">
      <c r="Z3991" s="439"/>
      <c r="AH3991" s="367"/>
      <c r="AJ3991" s="367"/>
      <c r="AK3991" s="367"/>
    </row>
    <row r="3992" spans="26:37" s="368" customFormat="1" ht="13.9" customHeight="1">
      <c r="Z3992" s="439"/>
      <c r="AH3992" s="367"/>
      <c r="AJ3992" s="367"/>
      <c r="AK3992" s="367"/>
    </row>
    <row r="3993" spans="26:37" s="368" customFormat="1" ht="13.9" customHeight="1">
      <c r="Z3993" s="439"/>
      <c r="AH3993" s="367"/>
      <c r="AJ3993" s="367"/>
      <c r="AK3993" s="367"/>
    </row>
    <row r="3994" spans="26:37" s="368" customFormat="1" ht="13.9" customHeight="1">
      <c r="Z3994" s="439"/>
      <c r="AH3994" s="367"/>
      <c r="AJ3994" s="367"/>
      <c r="AK3994" s="367"/>
    </row>
    <row r="3995" spans="26:37" s="368" customFormat="1" ht="13.9" customHeight="1">
      <c r="Z3995" s="439"/>
      <c r="AH3995" s="367"/>
      <c r="AJ3995" s="367"/>
      <c r="AK3995" s="367"/>
    </row>
    <row r="3996" spans="26:37" s="368" customFormat="1" ht="13.9" customHeight="1">
      <c r="Z3996" s="439"/>
      <c r="AH3996" s="367"/>
      <c r="AJ3996" s="367"/>
      <c r="AK3996" s="367"/>
    </row>
    <row r="3997" spans="26:37" s="368" customFormat="1" ht="13.9" customHeight="1">
      <c r="Z3997" s="439"/>
      <c r="AH3997" s="367"/>
      <c r="AJ3997" s="367"/>
      <c r="AK3997" s="367"/>
    </row>
    <row r="3998" spans="26:37" s="368" customFormat="1" ht="13.9" customHeight="1">
      <c r="Z3998" s="439"/>
      <c r="AH3998" s="367"/>
      <c r="AJ3998" s="367"/>
      <c r="AK3998" s="367"/>
    </row>
    <row r="3999" spans="26:37" s="368" customFormat="1" ht="13.9" customHeight="1">
      <c r="Z3999" s="439"/>
      <c r="AH3999" s="367"/>
      <c r="AJ3999" s="367"/>
      <c r="AK3999" s="367"/>
    </row>
    <row r="4000" spans="26:37" s="368" customFormat="1" ht="13.9" customHeight="1">
      <c r="Z4000" s="439"/>
      <c r="AH4000" s="367"/>
      <c r="AJ4000" s="367"/>
      <c r="AK4000" s="367"/>
    </row>
    <row r="4001" spans="26:37" s="368" customFormat="1" ht="13.9" customHeight="1">
      <c r="Z4001" s="439"/>
      <c r="AH4001" s="367"/>
      <c r="AJ4001" s="367"/>
      <c r="AK4001" s="367"/>
    </row>
    <row r="4002" spans="26:37" s="368" customFormat="1" ht="13.9" customHeight="1">
      <c r="Z4002" s="439"/>
      <c r="AH4002" s="367"/>
      <c r="AJ4002" s="367"/>
      <c r="AK4002" s="367"/>
    </row>
    <row r="4003" spans="26:37" s="368" customFormat="1" ht="13.9" customHeight="1">
      <c r="Z4003" s="439"/>
      <c r="AH4003" s="367"/>
      <c r="AJ4003" s="367"/>
      <c r="AK4003" s="367"/>
    </row>
    <row r="4004" spans="26:37" s="368" customFormat="1" ht="13.9" customHeight="1">
      <c r="Z4004" s="439"/>
      <c r="AH4004" s="367"/>
      <c r="AJ4004" s="367"/>
      <c r="AK4004" s="367"/>
    </row>
    <row r="4005" spans="26:37" s="368" customFormat="1" ht="13.9" customHeight="1">
      <c r="Z4005" s="439"/>
      <c r="AH4005" s="367"/>
      <c r="AJ4005" s="367"/>
      <c r="AK4005" s="367"/>
    </row>
    <row r="4006" spans="26:37" s="368" customFormat="1" ht="13.9" customHeight="1">
      <c r="Z4006" s="439"/>
      <c r="AH4006" s="367"/>
      <c r="AJ4006" s="367"/>
      <c r="AK4006" s="367"/>
    </row>
    <row r="4007" spans="26:37" s="368" customFormat="1" ht="13.9" customHeight="1">
      <c r="Z4007" s="439"/>
      <c r="AH4007" s="367"/>
      <c r="AJ4007" s="367"/>
      <c r="AK4007" s="367"/>
    </row>
    <row r="4008" spans="26:37" s="368" customFormat="1" ht="13.9" customHeight="1">
      <c r="Z4008" s="439"/>
      <c r="AH4008" s="367"/>
      <c r="AJ4008" s="367"/>
      <c r="AK4008" s="367"/>
    </row>
    <row r="4009" spans="26:37" s="368" customFormat="1" ht="13.9" customHeight="1">
      <c r="Z4009" s="439"/>
      <c r="AH4009" s="367"/>
      <c r="AJ4009" s="367"/>
      <c r="AK4009" s="367"/>
    </row>
    <row r="4010" spans="26:37" s="368" customFormat="1" ht="13.9" customHeight="1">
      <c r="Z4010" s="439"/>
      <c r="AH4010" s="367"/>
      <c r="AJ4010" s="367"/>
      <c r="AK4010" s="367"/>
    </row>
    <row r="4011" spans="26:37" s="368" customFormat="1" ht="13.9" customHeight="1">
      <c r="Z4011" s="439"/>
      <c r="AH4011" s="367"/>
      <c r="AJ4011" s="367"/>
      <c r="AK4011" s="367"/>
    </row>
    <row r="4012" spans="26:37" s="368" customFormat="1" ht="13.9" customHeight="1">
      <c r="Z4012" s="439"/>
      <c r="AH4012" s="367"/>
      <c r="AJ4012" s="367"/>
      <c r="AK4012" s="367"/>
    </row>
    <row r="4013" spans="26:37" s="368" customFormat="1" ht="13.9" customHeight="1">
      <c r="Z4013" s="439"/>
      <c r="AH4013" s="367"/>
      <c r="AJ4013" s="367"/>
      <c r="AK4013" s="367"/>
    </row>
    <row r="4014" spans="26:37" s="368" customFormat="1" ht="13.9" customHeight="1">
      <c r="Z4014" s="439"/>
      <c r="AH4014" s="367"/>
      <c r="AJ4014" s="367"/>
      <c r="AK4014" s="367"/>
    </row>
    <row r="4015" spans="26:37" s="368" customFormat="1" ht="13.9" customHeight="1">
      <c r="Z4015" s="439"/>
      <c r="AH4015" s="367"/>
      <c r="AJ4015" s="367"/>
      <c r="AK4015" s="367"/>
    </row>
    <row r="4016" spans="26:37" s="368" customFormat="1" ht="13.9" customHeight="1">
      <c r="Z4016" s="439"/>
      <c r="AH4016" s="367"/>
      <c r="AJ4016" s="367"/>
      <c r="AK4016" s="367"/>
    </row>
    <row r="4017" spans="26:37" s="368" customFormat="1" ht="13.9" customHeight="1">
      <c r="Z4017" s="439"/>
      <c r="AH4017" s="367"/>
      <c r="AJ4017" s="367"/>
      <c r="AK4017" s="367"/>
    </row>
    <row r="4018" spans="26:37" s="368" customFormat="1" ht="13.9" customHeight="1">
      <c r="Z4018" s="439"/>
      <c r="AH4018" s="367"/>
      <c r="AJ4018" s="367"/>
      <c r="AK4018" s="367"/>
    </row>
    <row r="4019" spans="26:37" s="368" customFormat="1" ht="13.9" customHeight="1">
      <c r="Z4019" s="439"/>
      <c r="AH4019" s="367"/>
      <c r="AJ4019" s="367"/>
      <c r="AK4019" s="367"/>
    </row>
    <row r="4020" spans="26:37" s="368" customFormat="1" ht="13.9" customHeight="1">
      <c r="Z4020" s="439"/>
      <c r="AH4020" s="367"/>
      <c r="AJ4020" s="367"/>
      <c r="AK4020" s="367"/>
    </row>
    <row r="4021" spans="26:37" s="368" customFormat="1" ht="13.9" customHeight="1">
      <c r="Z4021" s="439"/>
      <c r="AH4021" s="367"/>
      <c r="AJ4021" s="367"/>
      <c r="AK4021" s="367"/>
    </row>
    <row r="4022" spans="26:37" s="368" customFormat="1" ht="13.9" customHeight="1">
      <c r="Z4022" s="439"/>
      <c r="AH4022" s="367"/>
      <c r="AJ4022" s="367"/>
      <c r="AK4022" s="367"/>
    </row>
    <row r="4023" spans="26:37" s="368" customFormat="1" ht="13.9" customHeight="1">
      <c r="Z4023" s="439"/>
      <c r="AH4023" s="367"/>
      <c r="AJ4023" s="367"/>
      <c r="AK4023" s="367"/>
    </row>
    <row r="4024" spans="26:37" s="368" customFormat="1" ht="13.9" customHeight="1">
      <c r="Z4024" s="439"/>
      <c r="AH4024" s="367"/>
      <c r="AJ4024" s="367"/>
      <c r="AK4024" s="367"/>
    </row>
    <row r="4025" spans="26:37" s="368" customFormat="1" ht="13.9" customHeight="1">
      <c r="Z4025" s="439"/>
      <c r="AH4025" s="367"/>
      <c r="AJ4025" s="367"/>
      <c r="AK4025" s="367"/>
    </row>
    <row r="4026" spans="26:37" s="368" customFormat="1" ht="13.9" customHeight="1">
      <c r="Z4026" s="439"/>
      <c r="AH4026" s="367"/>
      <c r="AJ4026" s="367"/>
      <c r="AK4026" s="367"/>
    </row>
    <row r="4027" spans="26:37" s="368" customFormat="1" ht="13.9" customHeight="1">
      <c r="Z4027" s="439"/>
      <c r="AH4027" s="367"/>
      <c r="AJ4027" s="367"/>
      <c r="AK4027" s="367"/>
    </row>
    <row r="4028" spans="26:37" s="368" customFormat="1" ht="13.9" customHeight="1">
      <c r="Z4028" s="439"/>
      <c r="AH4028" s="367"/>
      <c r="AJ4028" s="367"/>
      <c r="AK4028" s="367"/>
    </row>
    <row r="4029" spans="26:37" s="368" customFormat="1" ht="13.9" customHeight="1">
      <c r="Z4029" s="439"/>
      <c r="AH4029" s="367"/>
      <c r="AJ4029" s="367"/>
      <c r="AK4029" s="367"/>
    </row>
    <row r="4030" spans="26:37" s="368" customFormat="1" ht="13.9" customHeight="1">
      <c r="Z4030" s="439"/>
      <c r="AH4030" s="367"/>
      <c r="AJ4030" s="367"/>
      <c r="AK4030" s="367"/>
    </row>
    <row r="4031" spans="26:37" s="368" customFormat="1" ht="13.9" customHeight="1">
      <c r="Z4031" s="439"/>
      <c r="AH4031" s="367"/>
      <c r="AJ4031" s="367"/>
      <c r="AK4031" s="367"/>
    </row>
    <row r="4032" spans="26:37" s="368" customFormat="1" ht="13.9" customHeight="1">
      <c r="Z4032" s="439"/>
      <c r="AH4032" s="367"/>
      <c r="AJ4032" s="367"/>
      <c r="AK4032" s="367"/>
    </row>
    <row r="4033" spans="26:37" s="368" customFormat="1" ht="13.9" customHeight="1">
      <c r="Z4033" s="439"/>
      <c r="AH4033" s="367"/>
      <c r="AJ4033" s="367"/>
      <c r="AK4033" s="367"/>
    </row>
    <row r="4034" spans="26:37" s="368" customFormat="1" ht="13.9" customHeight="1">
      <c r="Z4034" s="439"/>
      <c r="AH4034" s="367"/>
      <c r="AJ4034" s="367"/>
      <c r="AK4034" s="367"/>
    </row>
    <row r="4035" spans="26:37" s="368" customFormat="1" ht="13.9" customHeight="1">
      <c r="Z4035" s="439"/>
      <c r="AH4035" s="367"/>
      <c r="AJ4035" s="367"/>
      <c r="AK4035" s="367"/>
    </row>
    <row r="4036" spans="26:37" s="368" customFormat="1" ht="13.9" customHeight="1">
      <c r="Z4036" s="439"/>
      <c r="AH4036" s="367"/>
      <c r="AJ4036" s="367"/>
      <c r="AK4036" s="367"/>
    </row>
    <row r="4037" spans="26:37" s="368" customFormat="1" ht="13.9" customHeight="1">
      <c r="Z4037" s="439"/>
      <c r="AH4037" s="367"/>
      <c r="AJ4037" s="367"/>
      <c r="AK4037" s="367"/>
    </row>
    <row r="4038" spans="26:37" s="368" customFormat="1" ht="13.9" customHeight="1">
      <c r="Z4038" s="439"/>
      <c r="AH4038" s="367"/>
      <c r="AJ4038" s="367"/>
      <c r="AK4038" s="367"/>
    </row>
    <row r="4039" spans="26:37" s="368" customFormat="1" ht="13.9" customHeight="1">
      <c r="Z4039" s="439"/>
      <c r="AH4039" s="367"/>
      <c r="AJ4039" s="367"/>
      <c r="AK4039" s="367"/>
    </row>
    <row r="4040" spans="26:37" s="368" customFormat="1" ht="13.9" customHeight="1">
      <c r="Z4040" s="439"/>
      <c r="AH4040" s="367"/>
      <c r="AJ4040" s="367"/>
      <c r="AK4040" s="367"/>
    </row>
    <row r="4041" spans="26:37" s="368" customFormat="1" ht="13.9" customHeight="1">
      <c r="Z4041" s="439"/>
      <c r="AH4041" s="367"/>
      <c r="AJ4041" s="367"/>
      <c r="AK4041" s="367"/>
    </row>
    <row r="4042" spans="26:37" s="368" customFormat="1" ht="13.9" customHeight="1">
      <c r="Z4042" s="439"/>
      <c r="AH4042" s="367"/>
      <c r="AJ4042" s="367"/>
      <c r="AK4042" s="367"/>
    </row>
    <row r="4043" spans="26:37" s="368" customFormat="1" ht="13.9" customHeight="1">
      <c r="Z4043" s="439"/>
      <c r="AH4043" s="367"/>
      <c r="AJ4043" s="367"/>
      <c r="AK4043" s="367"/>
    </row>
    <row r="4044" spans="26:37" s="368" customFormat="1" ht="13.9" customHeight="1">
      <c r="Z4044" s="439"/>
      <c r="AH4044" s="367"/>
      <c r="AJ4044" s="367"/>
      <c r="AK4044" s="367"/>
    </row>
    <row r="4045" spans="26:37" s="368" customFormat="1" ht="13.9" customHeight="1">
      <c r="Z4045" s="439"/>
      <c r="AH4045" s="367"/>
      <c r="AJ4045" s="367"/>
      <c r="AK4045" s="367"/>
    </row>
    <row r="4046" spans="26:37" s="368" customFormat="1" ht="13.9" customHeight="1">
      <c r="Z4046" s="439"/>
      <c r="AH4046" s="367"/>
      <c r="AJ4046" s="367"/>
      <c r="AK4046" s="367"/>
    </row>
    <row r="4047" spans="26:37" s="368" customFormat="1" ht="13.9" customHeight="1">
      <c r="Z4047" s="439"/>
      <c r="AH4047" s="367"/>
      <c r="AJ4047" s="367"/>
      <c r="AK4047" s="367"/>
    </row>
    <row r="4048" spans="26:37" s="368" customFormat="1" ht="13.9" customHeight="1">
      <c r="Z4048" s="439"/>
      <c r="AH4048" s="367"/>
      <c r="AJ4048" s="367"/>
      <c r="AK4048" s="367"/>
    </row>
    <row r="4049" spans="26:37" s="368" customFormat="1" ht="13.9" customHeight="1">
      <c r="Z4049" s="439"/>
      <c r="AH4049" s="367"/>
      <c r="AJ4049" s="367"/>
      <c r="AK4049" s="367"/>
    </row>
    <row r="4050" spans="26:37" s="368" customFormat="1" ht="13.9" customHeight="1">
      <c r="Z4050" s="439"/>
      <c r="AH4050" s="367"/>
      <c r="AJ4050" s="367"/>
      <c r="AK4050" s="367"/>
    </row>
    <row r="4051" spans="26:37" s="368" customFormat="1" ht="13.9" customHeight="1">
      <c r="Z4051" s="439"/>
      <c r="AH4051" s="367"/>
      <c r="AJ4051" s="367"/>
      <c r="AK4051" s="367"/>
    </row>
    <row r="4052" spans="26:37" s="368" customFormat="1" ht="13.9" customHeight="1">
      <c r="Z4052" s="439"/>
      <c r="AH4052" s="367"/>
      <c r="AJ4052" s="367"/>
      <c r="AK4052" s="367"/>
    </row>
    <row r="4053" spans="26:37" s="368" customFormat="1" ht="13.9" customHeight="1">
      <c r="Z4053" s="439"/>
      <c r="AH4053" s="367"/>
      <c r="AJ4053" s="367"/>
      <c r="AK4053" s="367"/>
    </row>
    <row r="4054" spans="26:37" s="368" customFormat="1" ht="13.9" customHeight="1">
      <c r="Z4054" s="439"/>
      <c r="AH4054" s="367"/>
      <c r="AJ4054" s="367"/>
      <c r="AK4054" s="367"/>
    </row>
    <row r="4055" spans="26:37" s="368" customFormat="1" ht="13.9" customHeight="1">
      <c r="Z4055" s="439"/>
      <c r="AH4055" s="367"/>
      <c r="AJ4055" s="367"/>
      <c r="AK4055" s="367"/>
    </row>
    <row r="4056" spans="26:37" s="368" customFormat="1" ht="13.9" customHeight="1">
      <c r="Z4056" s="439"/>
      <c r="AH4056" s="367"/>
      <c r="AJ4056" s="367"/>
      <c r="AK4056" s="367"/>
    </row>
    <row r="4057" spans="26:37" s="368" customFormat="1" ht="13.9" customHeight="1">
      <c r="Z4057" s="439"/>
      <c r="AH4057" s="367"/>
      <c r="AJ4057" s="367"/>
      <c r="AK4057" s="367"/>
    </row>
    <row r="4058" spans="26:37" s="368" customFormat="1" ht="13.9" customHeight="1">
      <c r="Z4058" s="439"/>
      <c r="AH4058" s="367"/>
      <c r="AJ4058" s="367"/>
      <c r="AK4058" s="367"/>
    </row>
    <row r="4059" spans="26:37" s="368" customFormat="1" ht="13.9" customHeight="1">
      <c r="Z4059" s="439"/>
      <c r="AH4059" s="367"/>
      <c r="AJ4059" s="367"/>
      <c r="AK4059" s="367"/>
    </row>
    <row r="4060" spans="26:37" s="368" customFormat="1" ht="13.9" customHeight="1">
      <c r="Z4060" s="439"/>
      <c r="AH4060" s="367"/>
      <c r="AJ4060" s="367"/>
      <c r="AK4060" s="367"/>
    </row>
    <row r="4061" spans="26:37" s="368" customFormat="1" ht="13.9" customHeight="1">
      <c r="Z4061" s="439"/>
      <c r="AH4061" s="367"/>
      <c r="AJ4061" s="367"/>
      <c r="AK4061" s="367"/>
    </row>
    <row r="4062" spans="26:37" s="368" customFormat="1" ht="13.9" customHeight="1">
      <c r="Z4062" s="439"/>
      <c r="AH4062" s="367"/>
      <c r="AJ4062" s="367"/>
      <c r="AK4062" s="367"/>
    </row>
    <row r="4063" spans="26:37" s="368" customFormat="1" ht="13.9" customHeight="1">
      <c r="Z4063" s="439"/>
      <c r="AH4063" s="367"/>
      <c r="AJ4063" s="367"/>
      <c r="AK4063" s="367"/>
    </row>
    <row r="4064" spans="26:37" s="368" customFormat="1" ht="13.9" customHeight="1">
      <c r="Z4064" s="439"/>
      <c r="AH4064" s="367"/>
      <c r="AJ4064" s="367"/>
      <c r="AK4064" s="367"/>
    </row>
    <row r="4065" spans="26:37" s="368" customFormat="1" ht="13.9" customHeight="1">
      <c r="Z4065" s="439"/>
      <c r="AH4065" s="367"/>
      <c r="AJ4065" s="367"/>
      <c r="AK4065" s="367"/>
    </row>
    <row r="4066" spans="26:37" s="368" customFormat="1" ht="13.9" customHeight="1">
      <c r="Z4066" s="439"/>
      <c r="AH4066" s="367"/>
      <c r="AJ4066" s="367"/>
      <c r="AK4066" s="367"/>
    </row>
    <row r="4067" spans="26:37" s="368" customFormat="1" ht="13.9" customHeight="1">
      <c r="Z4067" s="439"/>
      <c r="AH4067" s="367"/>
      <c r="AJ4067" s="367"/>
      <c r="AK4067" s="367"/>
    </row>
    <row r="4068" spans="26:37" s="368" customFormat="1" ht="13.9" customHeight="1">
      <c r="Z4068" s="439"/>
      <c r="AH4068" s="367"/>
      <c r="AJ4068" s="367"/>
      <c r="AK4068" s="367"/>
    </row>
    <row r="4069" spans="26:37" s="368" customFormat="1" ht="13.9" customHeight="1">
      <c r="Z4069" s="439"/>
      <c r="AH4069" s="367"/>
      <c r="AJ4069" s="367"/>
      <c r="AK4069" s="367"/>
    </row>
    <row r="4070" spans="26:37" s="368" customFormat="1" ht="13.9" customHeight="1">
      <c r="Z4070" s="439"/>
      <c r="AH4070" s="367"/>
      <c r="AJ4070" s="367"/>
      <c r="AK4070" s="367"/>
    </row>
    <row r="4071" spans="26:37" s="368" customFormat="1" ht="13.9" customHeight="1">
      <c r="Z4071" s="439"/>
      <c r="AH4071" s="367"/>
      <c r="AJ4071" s="367"/>
      <c r="AK4071" s="367"/>
    </row>
    <row r="4072" spans="26:37" s="368" customFormat="1" ht="13.9" customHeight="1">
      <c r="Z4072" s="439"/>
      <c r="AH4072" s="367"/>
      <c r="AJ4072" s="367"/>
      <c r="AK4072" s="367"/>
    </row>
    <row r="4073" spans="26:37" s="368" customFormat="1" ht="13.9" customHeight="1">
      <c r="Z4073" s="439"/>
      <c r="AH4073" s="367"/>
      <c r="AJ4073" s="367"/>
      <c r="AK4073" s="367"/>
    </row>
    <row r="4074" spans="26:37" s="368" customFormat="1" ht="13.9" customHeight="1">
      <c r="Z4074" s="439"/>
      <c r="AH4074" s="367"/>
      <c r="AJ4074" s="367"/>
      <c r="AK4074" s="367"/>
    </row>
    <row r="4075" spans="26:37" s="368" customFormat="1" ht="13.9" customHeight="1">
      <c r="Z4075" s="439"/>
      <c r="AH4075" s="367"/>
      <c r="AJ4075" s="367"/>
      <c r="AK4075" s="367"/>
    </row>
    <row r="4076" spans="26:37" s="368" customFormat="1" ht="13.9" customHeight="1">
      <c r="Z4076" s="439"/>
      <c r="AH4076" s="367"/>
      <c r="AJ4076" s="367"/>
      <c r="AK4076" s="367"/>
    </row>
    <row r="4077" spans="26:37" s="368" customFormat="1" ht="13.9" customHeight="1">
      <c r="Z4077" s="439"/>
      <c r="AH4077" s="367"/>
      <c r="AJ4077" s="367"/>
      <c r="AK4077" s="367"/>
    </row>
    <row r="4078" spans="26:37" s="368" customFormat="1" ht="13.9" customHeight="1">
      <c r="Z4078" s="439"/>
      <c r="AH4078" s="367"/>
      <c r="AJ4078" s="367"/>
      <c r="AK4078" s="367"/>
    </row>
    <row r="4079" spans="26:37" s="368" customFormat="1" ht="13.9" customHeight="1">
      <c r="Z4079" s="439"/>
      <c r="AH4079" s="367"/>
      <c r="AJ4079" s="367"/>
      <c r="AK4079" s="367"/>
    </row>
    <row r="4080" spans="26:37" s="368" customFormat="1" ht="13.9" customHeight="1">
      <c r="Z4080" s="439"/>
      <c r="AH4080" s="367"/>
      <c r="AJ4080" s="367"/>
      <c r="AK4080" s="367"/>
    </row>
    <row r="4081" spans="26:37" s="368" customFormat="1" ht="13.9" customHeight="1">
      <c r="Z4081" s="439"/>
      <c r="AH4081" s="367"/>
      <c r="AJ4081" s="367"/>
      <c r="AK4081" s="367"/>
    </row>
    <row r="4082" spans="26:37" s="368" customFormat="1" ht="13.9" customHeight="1">
      <c r="Z4082" s="439"/>
      <c r="AH4082" s="367"/>
      <c r="AJ4082" s="367"/>
      <c r="AK4082" s="367"/>
    </row>
    <row r="4083" spans="26:37" s="368" customFormat="1" ht="13.9" customHeight="1">
      <c r="Z4083" s="439"/>
      <c r="AH4083" s="367"/>
      <c r="AJ4083" s="367"/>
      <c r="AK4083" s="367"/>
    </row>
    <row r="4084" spans="26:37" s="368" customFormat="1" ht="13.9" customHeight="1">
      <c r="Z4084" s="439"/>
      <c r="AH4084" s="367"/>
      <c r="AJ4084" s="367"/>
      <c r="AK4084" s="367"/>
    </row>
    <row r="4085" spans="26:37" s="368" customFormat="1" ht="13.9" customHeight="1">
      <c r="Z4085" s="439"/>
      <c r="AH4085" s="367"/>
      <c r="AJ4085" s="367"/>
      <c r="AK4085" s="367"/>
    </row>
    <row r="4086" spans="26:37" s="368" customFormat="1" ht="13.9" customHeight="1">
      <c r="Z4086" s="439"/>
      <c r="AH4086" s="367"/>
      <c r="AJ4086" s="367"/>
      <c r="AK4086" s="367"/>
    </row>
    <row r="4087" spans="26:37" s="368" customFormat="1" ht="13.9" customHeight="1">
      <c r="Z4087" s="439"/>
      <c r="AH4087" s="367"/>
      <c r="AJ4087" s="367"/>
      <c r="AK4087" s="367"/>
    </row>
    <row r="4088" spans="26:37" s="368" customFormat="1" ht="13.9" customHeight="1">
      <c r="Z4088" s="439"/>
      <c r="AH4088" s="367"/>
      <c r="AJ4088" s="367"/>
      <c r="AK4088" s="367"/>
    </row>
    <row r="4089" spans="26:37" s="368" customFormat="1" ht="13.9" customHeight="1">
      <c r="Z4089" s="439"/>
      <c r="AH4089" s="367"/>
      <c r="AJ4089" s="367"/>
      <c r="AK4089" s="367"/>
    </row>
    <row r="4090" spans="26:37" s="368" customFormat="1" ht="13.9" customHeight="1">
      <c r="Z4090" s="439"/>
      <c r="AH4090" s="367"/>
      <c r="AJ4090" s="367"/>
      <c r="AK4090" s="367"/>
    </row>
    <row r="4091" spans="26:37" s="368" customFormat="1" ht="13.9" customHeight="1">
      <c r="Z4091" s="439"/>
      <c r="AH4091" s="367"/>
      <c r="AJ4091" s="367"/>
      <c r="AK4091" s="367"/>
    </row>
    <row r="4092" spans="26:37" s="368" customFormat="1" ht="13.9" customHeight="1">
      <c r="Z4092" s="439"/>
      <c r="AH4092" s="367"/>
      <c r="AJ4092" s="367"/>
      <c r="AK4092" s="367"/>
    </row>
    <row r="4093" spans="26:37" s="368" customFormat="1" ht="13.9" customHeight="1">
      <c r="Z4093" s="439"/>
      <c r="AH4093" s="367"/>
      <c r="AJ4093" s="367"/>
      <c r="AK4093" s="367"/>
    </row>
    <row r="4094" spans="26:37" s="368" customFormat="1" ht="13.9" customHeight="1">
      <c r="Z4094" s="439"/>
      <c r="AH4094" s="367"/>
      <c r="AJ4094" s="367"/>
      <c r="AK4094" s="367"/>
    </row>
    <row r="4095" spans="26:37" s="368" customFormat="1" ht="13.9" customHeight="1">
      <c r="Z4095" s="439"/>
      <c r="AH4095" s="367"/>
      <c r="AJ4095" s="367"/>
      <c r="AK4095" s="367"/>
    </row>
    <row r="4096" spans="26:37" s="368" customFormat="1" ht="13.9" customHeight="1">
      <c r="Z4096" s="439"/>
      <c r="AH4096" s="367"/>
      <c r="AJ4096" s="367"/>
      <c r="AK4096" s="367"/>
    </row>
    <row r="4097" spans="26:37" s="368" customFormat="1" ht="13.9" customHeight="1">
      <c r="Z4097" s="439"/>
      <c r="AH4097" s="367"/>
      <c r="AJ4097" s="367"/>
      <c r="AK4097" s="367"/>
    </row>
    <row r="4098" spans="26:37" s="368" customFormat="1" ht="13.9" customHeight="1">
      <c r="Z4098" s="439"/>
      <c r="AH4098" s="367"/>
      <c r="AJ4098" s="367"/>
      <c r="AK4098" s="367"/>
    </row>
    <row r="4099" spans="26:37" s="368" customFormat="1" ht="13.9" customHeight="1">
      <c r="Z4099" s="439"/>
      <c r="AH4099" s="367"/>
      <c r="AJ4099" s="367"/>
      <c r="AK4099" s="367"/>
    </row>
    <row r="4100" spans="26:37" s="368" customFormat="1" ht="13.9" customHeight="1">
      <c r="Z4100" s="439"/>
      <c r="AH4100" s="367"/>
      <c r="AJ4100" s="367"/>
      <c r="AK4100" s="367"/>
    </row>
    <row r="4101" spans="26:37" s="368" customFormat="1" ht="13.9" customHeight="1">
      <c r="Z4101" s="439"/>
      <c r="AH4101" s="367"/>
      <c r="AJ4101" s="367"/>
      <c r="AK4101" s="367"/>
    </row>
    <row r="4102" spans="26:37" s="368" customFormat="1" ht="13.9" customHeight="1">
      <c r="Z4102" s="439"/>
      <c r="AH4102" s="367"/>
      <c r="AJ4102" s="367"/>
      <c r="AK4102" s="367"/>
    </row>
    <row r="4103" spans="26:37" s="368" customFormat="1" ht="13.9" customHeight="1">
      <c r="Z4103" s="439"/>
      <c r="AH4103" s="367"/>
      <c r="AJ4103" s="367"/>
      <c r="AK4103" s="367"/>
    </row>
    <row r="4104" spans="26:37" s="368" customFormat="1" ht="13.9" customHeight="1">
      <c r="Z4104" s="439"/>
      <c r="AH4104" s="367"/>
      <c r="AJ4104" s="367"/>
      <c r="AK4104" s="367"/>
    </row>
    <row r="4105" spans="26:37" s="368" customFormat="1" ht="13.9" customHeight="1">
      <c r="Z4105" s="439"/>
      <c r="AH4105" s="367"/>
      <c r="AJ4105" s="367"/>
      <c r="AK4105" s="367"/>
    </row>
    <row r="4106" spans="26:37" s="368" customFormat="1" ht="13.9" customHeight="1">
      <c r="Z4106" s="439"/>
      <c r="AH4106" s="367"/>
      <c r="AJ4106" s="367"/>
      <c r="AK4106" s="367"/>
    </row>
    <row r="4107" spans="26:37" s="368" customFormat="1" ht="13.9" customHeight="1">
      <c r="Z4107" s="439"/>
      <c r="AH4107" s="367"/>
      <c r="AJ4107" s="367"/>
      <c r="AK4107" s="367"/>
    </row>
    <row r="4108" spans="26:37" s="368" customFormat="1" ht="13.9" customHeight="1">
      <c r="Z4108" s="439"/>
      <c r="AH4108" s="367"/>
      <c r="AJ4108" s="367"/>
      <c r="AK4108" s="367"/>
    </row>
    <row r="4109" spans="26:37" s="368" customFormat="1" ht="13.9" customHeight="1">
      <c r="Z4109" s="439"/>
      <c r="AH4109" s="367"/>
      <c r="AJ4109" s="367"/>
      <c r="AK4109" s="367"/>
    </row>
    <row r="4110" spans="26:37" s="368" customFormat="1" ht="13.9" customHeight="1">
      <c r="Z4110" s="439"/>
      <c r="AH4110" s="367"/>
      <c r="AJ4110" s="367"/>
      <c r="AK4110" s="367"/>
    </row>
    <row r="4111" spans="26:37" s="368" customFormat="1" ht="13.9" customHeight="1">
      <c r="Z4111" s="439"/>
      <c r="AH4111" s="367"/>
      <c r="AJ4111" s="367"/>
      <c r="AK4111" s="367"/>
    </row>
    <row r="4112" spans="26:37" s="368" customFormat="1" ht="13.9" customHeight="1">
      <c r="Z4112" s="439"/>
      <c r="AH4112" s="367"/>
      <c r="AJ4112" s="367"/>
      <c r="AK4112" s="367"/>
    </row>
    <row r="4113" spans="26:37" s="368" customFormat="1" ht="13.9" customHeight="1">
      <c r="Z4113" s="439"/>
      <c r="AH4113" s="367"/>
      <c r="AJ4113" s="367"/>
      <c r="AK4113" s="367"/>
    </row>
    <row r="4114" spans="26:37" s="368" customFormat="1" ht="13.9" customHeight="1">
      <c r="Z4114" s="439"/>
      <c r="AH4114" s="367"/>
      <c r="AJ4114" s="367"/>
      <c r="AK4114" s="367"/>
    </row>
    <row r="4115" spans="26:37" s="368" customFormat="1" ht="13.9" customHeight="1">
      <c r="Z4115" s="439"/>
      <c r="AH4115" s="367"/>
      <c r="AJ4115" s="367"/>
      <c r="AK4115" s="367"/>
    </row>
    <row r="4116" spans="26:37" s="368" customFormat="1" ht="13.9" customHeight="1">
      <c r="Z4116" s="439"/>
      <c r="AH4116" s="367"/>
      <c r="AJ4116" s="367"/>
      <c r="AK4116" s="367"/>
    </row>
    <row r="4117" spans="26:37" s="368" customFormat="1" ht="13.9" customHeight="1">
      <c r="Z4117" s="439"/>
      <c r="AH4117" s="367"/>
      <c r="AJ4117" s="367"/>
      <c r="AK4117" s="367"/>
    </row>
    <row r="4118" spans="26:37" s="368" customFormat="1" ht="13.9" customHeight="1">
      <c r="Z4118" s="439"/>
      <c r="AH4118" s="367"/>
      <c r="AJ4118" s="367"/>
      <c r="AK4118" s="367"/>
    </row>
    <row r="4119" spans="26:37" s="368" customFormat="1" ht="13.9" customHeight="1">
      <c r="Z4119" s="439"/>
      <c r="AH4119" s="367"/>
      <c r="AJ4119" s="367"/>
      <c r="AK4119" s="367"/>
    </row>
    <row r="4120" spans="26:37" s="368" customFormat="1" ht="13.9" customHeight="1">
      <c r="Z4120" s="439"/>
      <c r="AH4120" s="367"/>
      <c r="AJ4120" s="367"/>
      <c r="AK4120" s="367"/>
    </row>
    <row r="4121" spans="26:37" s="368" customFormat="1" ht="13.9" customHeight="1">
      <c r="Z4121" s="439"/>
      <c r="AH4121" s="367"/>
      <c r="AJ4121" s="367"/>
      <c r="AK4121" s="367"/>
    </row>
    <row r="4122" spans="26:37" s="368" customFormat="1" ht="13.9" customHeight="1">
      <c r="Z4122" s="439"/>
      <c r="AH4122" s="367"/>
      <c r="AJ4122" s="367"/>
      <c r="AK4122" s="367"/>
    </row>
    <row r="4123" spans="26:37" s="368" customFormat="1" ht="13.9" customHeight="1">
      <c r="Z4123" s="439"/>
      <c r="AH4123" s="367"/>
      <c r="AJ4123" s="367"/>
      <c r="AK4123" s="367"/>
    </row>
    <row r="4124" spans="26:37" s="368" customFormat="1" ht="13.9" customHeight="1">
      <c r="Z4124" s="439"/>
      <c r="AH4124" s="367"/>
      <c r="AJ4124" s="367"/>
      <c r="AK4124" s="367"/>
    </row>
    <row r="4125" spans="26:37" s="368" customFormat="1" ht="13.9" customHeight="1">
      <c r="Z4125" s="439"/>
      <c r="AH4125" s="367"/>
      <c r="AJ4125" s="367"/>
      <c r="AK4125" s="367"/>
    </row>
    <row r="4126" spans="26:37" s="368" customFormat="1" ht="13.9" customHeight="1">
      <c r="Z4126" s="439"/>
      <c r="AH4126" s="367"/>
      <c r="AJ4126" s="367"/>
      <c r="AK4126" s="367"/>
    </row>
    <row r="4127" spans="26:37" s="368" customFormat="1" ht="13.9" customHeight="1">
      <c r="Z4127" s="439"/>
      <c r="AH4127" s="367"/>
      <c r="AJ4127" s="367"/>
      <c r="AK4127" s="367"/>
    </row>
    <row r="4128" spans="26:37" s="368" customFormat="1" ht="13.9" customHeight="1">
      <c r="Z4128" s="439"/>
      <c r="AH4128" s="367"/>
      <c r="AJ4128" s="367"/>
      <c r="AK4128" s="367"/>
    </row>
    <row r="4129" spans="26:37" s="368" customFormat="1" ht="13.9" customHeight="1">
      <c r="Z4129" s="439"/>
      <c r="AH4129" s="367"/>
      <c r="AJ4129" s="367"/>
      <c r="AK4129" s="367"/>
    </row>
    <row r="4130" spans="26:37" s="368" customFormat="1" ht="13.9" customHeight="1">
      <c r="Z4130" s="439"/>
      <c r="AH4130" s="367"/>
      <c r="AJ4130" s="367"/>
      <c r="AK4130" s="367"/>
    </row>
    <row r="4131" spans="26:37" s="368" customFormat="1" ht="13.9" customHeight="1">
      <c r="Z4131" s="439"/>
      <c r="AH4131" s="367"/>
      <c r="AJ4131" s="367"/>
      <c r="AK4131" s="367"/>
    </row>
    <row r="4132" spans="26:37" s="368" customFormat="1" ht="13.9" customHeight="1">
      <c r="Z4132" s="439"/>
      <c r="AH4132" s="367"/>
      <c r="AJ4132" s="367"/>
      <c r="AK4132" s="367"/>
    </row>
    <row r="4133" spans="26:37" s="368" customFormat="1" ht="13.9" customHeight="1">
      <c r="Z4133" s="439"/>
      <c r="AH4133" s="367"/>
      <c r="AJ4133" s="367"/>
      <c r="AK4133" s="367"/>
    </row>
    <row r="4134" spans="26:37" s="368" customFormat="1" ht="13.9" customHeight="1">
      <c r="Z4134" s="439"/>
      <c r="AH4134" s="367"/>
      <c r="AJ4134" s="367"/>
      <c r="AK4134" s="367"/>
    </row>
    <row r="4135" spans="26:37" s="368" customFormat="1" ht="13.9" customHeight="1">
      <c r="Z4135" s="439"/>
      <c r="AH4135" s="367"/>
      <c r="AJ4135" s="367"/>
      <c r="AK4135" s="367"/>
    </row>
    <row r="4136" spans="26:37" s="368" customFormat="1" ht="13.9" customHeight="1">
      <c r="Z4136" s="439"/>
      <c r="AH4136" s="367"/>
      <c r="AJ4136" s="367"/>
      <c r="AK4136" s="367"/>
    </row>
    <row r="4137" spans="26:37" s="368" customFormat="1" ht="13.9" customHeight="1">
      <c r="Z4137" s="439"/>
      <c r="AH4137" s="367"/>
      <c r="AJ4137" s="367"/>
      <c r="AK4137" s="367"/>
    </row>
    <row r="4138" spans="26:37" s="368" customFormat="1" ht="13.9" customHeight="1">
      <c r="Z4138" s="439"/>
      <c r="AH4138" s="367"/>
      <c r="AJ4138" s="367"/>
      <c r="AK4138" s="367"/>
    </row>
    <row r="4139" spans="26:37" s="368" customFormat="1" ht="13.9" customHeight="1">
      <c r="Z4139" s="439"/>
      <c r="AH4139" s="367"/>
      <c r="AJ4139" s="367"/>
      <c r="AK4139" s="367"/>
    </row>
    <row r="4140" spans="26:37" s="368" customFormat="1" ht="13.9" customHeight="1">
      <c r="Z4140" s="439"/>
      <c r="AH4140" s="367"/>
      <c r="AJ4140" s="367"/>
      <c r="AK4140" s="367"/>
    </row>
    <row r="4141" spans="26:37" s="368" customFormat="1" ht="13.9" customHeight="1">
      <c r="Z4141" s="439"/>
      <c r="AH4141" s="367"/>
      <c r="AJ4141" s="367"/>
      <c r="AK4141" s="367"/>
    </row>
    <row r="4142" spans="26:37" s="368" customFormat="1" ht="13.9" customHeight="1">
      <c r="Z4142" s="439"/>
      <c r="AH4142" s="367"/>
      <c r="AJ4142" s="367"/>
      <c r="AK4142" s="367"/>
    </row>
    <row r="4143" spans="26:37" s="368" customFormat="1" ht="13.9" customHeight="1">
      <c r="Z4143" s="439"/>
      <c r="AH4143" s="367"/>
      <c r="AJ4143" s="367"/>
      <c r="AK4143" s="367"/>
    </row>
    <row r="4144" spans="26:37" s="368" customFormat="1" ht="13.9" customHeight="1">
      <c r="Z4144" s="439"/>
      <c r="AH4144" s="367"/>
      <c r="AJ4144" s="367"/>
      <c r="AK4144" s="367"/>
    </row>
    <row r="4145" spans="26:37" s="368" customFormat="1" ht="13.9" customHeight="1">
      <c r="Z4145" s="439"/>
      <c r="AH4145" s="367"/>
      <c r="AJ4145" s="367"/>
      <c r="AK4145" s="367"/>
    </row>
    <row r="4146" spans="26:37" s="368" customFormat="1" ht="13.9" customHeight="1">
      <c r="Z4146" s="439"/>
      <c r="AH4146" s="367"/>
      <c r="AJ4146" s="367"/>
      <c r="AK4146" s="367"/>
    </row>
    <row r="4147" spans="26:37" s="368" customFormat="1" ht="13.9" customHeight="1">
      <c r="Z4147" s="439"/>
      <c r="AH4147" s="367"/>
      <c r="AJ4147" s="367"/>
      <c r="AK4147" s="367"/>
    </row>
    <row r="4148" spans="26:37" s="368" customFormat="1" ht="13.9" customHeight="1">
      <c r="Z4148" s="439"/>
      <c r="AH4148" s="367"/>
      <c r="AJ4148" s="367"/>
      <c r="AK4148" s="367"/>
    </row>
    <row r="4149" spans="26:37" s="368" customFormat="1" ht="13.9" customHeight="1">
      <c r="Z4149" s="439"/>
      <c r="AH4149" s="367"/>
      <c r="AJ4149" s="367"/>
      <c r="AK4149" s="367"/>
    </row>
    <row r="4150" spans="26:37" s="368" customFormat="1" ht="13.9" customHeight="1">
      <c r="Z4150" s="439"/>
      <c r="AH4150" s="367"/>
      <c r="AJ4150" s="367"/>
      <c r="AK4150" s="367"/>
    </row>
    <row r="4151" spans="26:37" s="368" customFormat="1" ht="13.9" customHeight="1">
      <c r="Z4151" s="439"/>
      <c r="AH4151" s="367"/>
      <c r="AJ4151" s="367"/>
      <c r="AK4151" s="367"/>
    </row>
    <row r="4152" spans="26:37" s="368" customFormat="1" ht="13.9" customHeight="1">
      <c r="Z4152" s="439"/>
      <c r="AH4152" s="367"/>
      <c r="AJ4152" s="367"/>
      <c r="AK4152" s="367"/>
    </row>
    <row r="4153" spans="26:37" s="368" customFormat="1" ht="13.9" customHeight="1">
      <c r="Z4153" s="439"/>
      <c r="AH4153" s="367"/>
      <c r="AJ4153" s="367"/>
      <c r="AK4153" s="367"/>
    </row>
    <row r="4154" spans="26:37" s="368" customFormat="1" ht="13.9" customHeight="1">
      <c r="Z4154" s="439"/>
      <c r="AH4154" s="367"/>
      <c r="AJ4154" s="367"/>
      <c r="AK4154" s="367"/>
    </row>
    <row r="4155" spans="26:37" s="368" customFormat="1" ht="13.9" customHeight="1">
      <c r="Z4155" s="439"/>
      <c r="AH4155" s="367"/>
      <c r="AJ4155" s="367"/>
      <c r="AK4155" s="367"/>
    </row>
    <row r="4156" spans="26:37" s="368" customFormat="1" ht="13.9" customHeight="1">
      <c r="Z4156" s="439"/>
      <c r="AH4156" s="367"/>
      <c r="AJ4156" s="367"/>
      <c r="AK4156" s="367"/>
    </row>
    <row r="4157" spans="26:37" s="368" customFormat="1" ht="13.9" customHeight="1">
      <c r="Z4157" s="439"/>
      <c r="AH4157" s="367"/>
      <c r="AJ4157" s="367"/>
      <c r="AK4157" s="367"/>
    </row>
    <row r="4158" spans="26:37" s="368" customFormat="1" ht="13.9" customHeight="1">
      <c r="Z4158" s="439"/>
      <c r="AH4158" s="367"/>
      <c r="AJ4158" s="367"/>
      <c r="AK4158" s="367"/>
    </row>
    <row r="4159" spans="26:37" s="368" customFormat="1" ht="13.9" customHeight="1">
      <c r="Z4159" s="439"/>
      <c r="AH4159" s="367"/>
      <c r="AJ4159" s="367"/>
      <c r="AK4159" s="367"/>
    </row>
    <row r="4160" spans="26:37" s="368" customFormat="1" ht="13.9" customHeight="1">
      <c r="Z4160" s="439"/>
      <c r="AH4160" s="367"/>
      <c r="AJ4160" s="367"/>
      <c r="AK4160" s="367"/>
    </row>
    <row r="4161" spans="26:37" s="368" customFormat="1" ht="13.9" customHeight="1">
      <c r="Z4161" s="439"/>
      <c r="AH4161" s="367"/>
      <c r="AJ4161" s="367"/>
      <c r="AK4161" s="367"/>
    </row>
    <row r="4162" spans="26:37" s="368" customFormat="1" ht="13.9" customHeight="1">
      <c r="Z4162" s="439"/>
      <c r="AH4162" s="367"/>
      <c r="AJ4162" s="367"/>
      <c r="AK4162" s="367"/>
    </row>
    <row r="4163" spans="26:37" s="368" customFormat="1" ht="13.9" customHeight="1">
      <c r="Z4163" s="439"/>
      <c r="AH4163" s="367"/>
      <c r="AJ4163" s="367"/>
      <c r="AK4163" s="367"/>
    </row>
    <row r="4164" spans="26:37" s="368" customFormat="1" ht="13.9" customHeight="1">
      <c r="Z4164" s="439"/>
      <c r="AH4164" s="367"/>
      <c r="AJ4164" s="367"/>
      <c r="AK4164" s="367"/>
    </row>
    <row r="4165" spans="26:37" s="368" customFormat="1" ht="13.9" customHeight="1">
      <c r="Z4165" s="439"/>
      <c r="AH4165" s="367"/>
      <c r="AJ4165" s="367"/>
      <c r="AK4165" s="367"/>
    </row>
    <row r="4166" spans="26:37" s="368" customFormat="1" ht="13.9" customHeight="1">
      <c r="Z4166" s="439"/>
      <c r="AH4166" s="367"/>
      <c r="AJ4166" s="367"/>
      <c r="AK4166" s="367"/>
    </row>
    <row r="4167" spans="26:37" s="368" customFormat="1" ht="13.9" customHeight="1">
      <c r="Z4167" s="439"/>
      <c r="AH4167" s="367"/>
      <c r="AJ4167" s="367"/>
      <c r="AK4167" s="367"/>
    </row>
    <row r="4168" spans="26:37" s="368" customFormat="1" ht="13.9" customHeight="1">
      <c r="Z4168" s="439"/>
      <c r="AH4168" s="367"/>
      <c r="AJ4168" s="367"/>
      <c r="AK4168" s="367"/>
    </row>
    <row r="4169" spans="26:37" s="368" customFormat="1" ht="13.9" customHeight="1">
      <c r="Z4169" s="439"/>
      <c r="AH4169" s="367"/>
      <c r="AJ4169" s="367"/>
      <c r="AK4169" s="367"/>
    </row>
    <row r="4170" spans="26:37" s="368" customFormat="1" ht="13.9" customHeight="1">
      <c r="Z4170" s="439"/>
      <c r="AH4170" s="367"/>
      <c r="AJ4170" s="367"/>
      <c r="AK4170" s="367"/>
    </row>
    <row r="4171" spans="26:37" s="368" customFormat="1" ht="13.9" customHeight="1">
      <c r="Z4171" s="439"/>
      <c r="AH4171" s="367"/>
      <c r="AJ4171" s="367"/>
      <c r="AK4171" s="367"/>
    </row>
    <row r="4172" spans="26:37" s="368" customFormat="1" ht="13.9" customHeight="1">
      <c r="Z4172" s="439"/>
      <c r="AH4172" s="367"/>
      <c r="AJ4172" s="367"/>
      <c r="AK4172" s="367"/>
    </row>
    <row r="4173" spans="26:37" s="368" customFormat="1" ht="13.9" customHeight="1">
      <c r="Z4173" s="439"/>
      <c r="AH4173" s="367"/>
      <c r="AJ4173" s="367"/>
      <c r="AK4173" s="367"/>
    </row>
    <row r="4174" spans="26:37" s="368" customFormat="1" ht="13.9" customHeight="1">
      <c r="Z4174" s="439"/>
      <c r="AH4174" s="367"/>
      <c r="AJ4174" s="367"/>
      <c r="AK4174" s="367"/>
    </row>
    <row r="4175" spans="26:37" s="368" customFormat="1" ht="13.9" customHeight="1">
      <c r="Z4175" s="439"/>
      <c r="AH4175" s="367"/>
      <c r="AJ4175" s="367"/>
      <c r="AK4175" s="367"/>
    </row>
    <row r="4176" spans="26:37" s="368" customFormat="1" ht="13.9" customHeight="1">
      <c r="Z4176" s="439"/>
      <c r="AH4176" s="367"/>
      <c r="AJ4176" s="367"/>
      <c r="AK4176" s="367"/>
    </row>
    <row r="4177" spans="26:37" s="368" customFormat="1" ht="13.9" customHeight="1">
      <c r="Z4177" s="439"/>
      <c r="AH4177" s="367"/>
      <c r="AJ4177" s="367"/>
      <c r="AK4177" s="367"/>
    </row>
    <row r="4178" spans="26:37" s="368" customFormat="1" ht="13.9" customHeight="1">
      <c r="Z4178" s="439"/>
      <c r="AH4178" s="367"/>
      <c r="AJ4178" s="367"/>
      <c r="AK4178" s="367"/>
    </row>
    <row r="4179" spans="26:37" s="368" customFormat="1" ht="13.9" customHeight="1">
      <c r="Z4179" s="439"/>
      <c r="AH4179" s="367"/>
      <c r="AJ4179" s="367"/>
      <c r="AK4179" s="367"/>
    </row>
    <row r="4180" spans="26:37" s="368" customFormat="1" ht="13.9" customHeight="1">
      <c r="Z4180" s="439"/>
      <c r="AH4180" s="367"/>
      <c r="AJ4180" s="367"/>
      <c r="AK4180" s="367"/>
    </row>
    <row r="4181" spans="26:37" s="368" customFormat="1" ht="13.9" customHeight="1">
      <c r="Z4181" s="439"/>
      <c r="AH4181" s="367"/>
      <c r="AJ4181" s="367"/>
      <c r="AK4181" s="367"/>
    </row>
    <row r="4182" spans="26:37" s="368" customFormat="1" ht="13.9" customHeight="1">
      <c r="Z4182" s="439"/>
      <c r="AH4182" s="367"/>
      <c r="AJ4182" s="367"/>
      <c r="AK4182" s="367"/>
    </row>
    <row r="4183" spans="26:37" s="368" customFormat="1" ht="13.9" customHeight="1">
      <c r="Z4183" s="439"/>
      <c r="AH4183" s="367"/>
      <c r="AJ4183" s="367"/>
      <c r="AK4183" s="367"/>
    </row>
    <row r="4184" spans="26:37" s="368" customFormat="1" ht="13.9" customHeight="1">
      <c r="Z4184" s="439"/>
      <c r="AH4184" s="367"/>
      <c r="AJ4184" s="367"/>
      <c r="AK4184" s="367"/>
    </row>
    <row r="4185" spans="26:37" s="368" customFormat="1" ht="13.9" customHeight="1">
      <c r="Z4185" s="439"/>
      <c r="AH4185" s="367"/>
      <c r="AJ4185" s="367"/>
      <c r="AK4185" s="367"/>
    </row>
    <row r="4186" spans="26:37" s="368" customFormat="1" ht="13.9" customHeight="1">
      <c r="Z4186" s="439"/>
      <c r="AH4186" s="367"/>
      <c r="AJ4186" s="367"/>
      <c r="AK4186" s="367"/>
    </row>
    <row r="4187" spans="26:37" s="368" customFormat="1" ht="13.9" customHeight="1">
      <c r="Z4187" s="439"/>
      <c r="AH4187" s="367"/>
      <c r="AJ4187" s="367"/>
      <c r="AK4187" s="367"/>
    </row>
    <row r="4188" spans="26:37" s="368" customFormat="1" ht="13.9" customHeight="1">
      <c r="Z4188" s="439"/>
      <c r="AH4188" s="367"/>
      <c r="AJ4188" s="367"/>
      <c r="AK4188" s="367"/>
    </row>
    <row r="4189" spans="26:37" s="368" customFormat="1" ht="13.9" customHeight="1">
      <c r="Z4189" s="439"/>
      <c r="AH4189" s="367"/>
      <c r="AJ4189" s="367"/>
      <c r="AK4189" s="367"/>
    </row>
    <row r="4190" spans="26:37" s="368" customFormat="1" ht="13.9" customHeight="1">
      <c r="Z4190" s="439"/>
      <c r="AH4190" s="367"/>
      <c r="AJ4190" s="367"/>
      <c r="AK4190" s="367"/>
    </row>
    <row r="4191" spans="26:37" s="368" customFormat="1" ht="13.9" customHeight="1">
      <c r="Z4191" s="439"/>
      <c r="AH4191" s="367"/>
      <c r="AJ4191" s="367"/>
      <c r="AK4191" s="367"/>
    </row>
    <row r="4192" spans="26:37" s="368" customFormat="1" ht="13.9" customHeight="1">
      <c r="Z4192" s="439"/>
      <c r="AH4192" s="367"/>
      <c r="AJ4192" s="367"/>
      <c r="AK4192" s="367"/>
    </row>
    <row r="4193" spans="26:37" s="368" customFormat="1" ht="13.9" customHeight="1">
      <c r="Z4193" s="439"/>
      <c r="AH4193" s="367"/>
      <c r="AJ4193" s="367"/>
      <c r="AK4193" s="367"/>
    </row>
    <row r="4194" spans="26:37" s="368" customFormat="1" ht="13.9" customHeight="1">
      <c r="Z4194" s="439"/>
      <c r="AH4194" s="367"/>
      <c r="AJ4194" s="367"/>
      <c r="AK4194" s="367"/>
    </row>
    <row r="4195" spans="26:37" s="368" customFormat="1" ht="13.9" customHeight="1">
      <c r="Z4195" s="439"/>
      <c r="AH4195" s="367"/>
      <c r="AJ4195" s="367"/>
      <c r="AK4195" s="367"/>
    </row>
    <row r="4196" spans="26:37" s="368" customFormat="1" ht="13.9" customHeight="1">
      <c r="Z4196" s="439"/>
      <c r="AH4196" s="367"/>
      <c r="AJ4196" s="367"/>
      <c r="AK4196" s="367"/>
    </row>
    <row r="4197" spans="26:37" s="368" customFormat="1" ht="13.9" customHeight="1">
      <c r="Z4197" s="439"/>
      <c r="AH4197" s="367"/>
      <c r="AJ4197" s="367"/>
      <c r="AK4197" s="367"/>
    </row>
    <row r="4198" spans="26:37" s="368" customFormat="1" ht="13.9" customHeight="1">
      <c r="Z4198" s="439"/>
      <c r="AH4198" s="367"/>
      <c r="AJ4198" s="367"/>
      <c r="AK4198" s="367"/>
    </row>
    <row r="4199" spans="26:37" s="368" customFormat="1" ht="13.9" customHeight="1">
      <c r="Z4199" s="439"/>
      <c r="AH4199" s="367"/>
      <c r="AJ4199" s="367"/>
      <c r="AK4199" s="367"/>
    </row>
    <row r="4200" spans="26:37" s="368" customFormat="1" ht="13.9" customHeight="1">
      <c r="Z4200" s="439"/>
      <c r="AH4200" s="367"/>
      <c r="AJ4200" s="367"/>
      <c r="AK4200" s="367"/>
    </row>
    <row r="4201" spans="26:37" s="368" customFormat="1" ht="13.9" customHeight="1">
      <c r="Z4201" s="439"/>
      <c r="AH4201" s="367"/>
      <c r="AJ4201" s="367"/>
      <c r="AK4201" s="367"/>
    </row>
    <row r="4202" spans="26:37" s="368" customFormat="1" ht="13.9" customHeight="1">
      <c r="Z4202" s="439"/>
      <c r="AH4202" s="367"/>
      <c r="AJ4202" s="367"/>
      <c r="AK4202" s="367"/>
    </row>
    <row r="4203" spans="26:37" s="368" customFormat="1" ht="13.9" customHeight="1">
      <c r="Z4203" s="439"/>
      <c r="AH4203" s="367"/>
      <c r="AJ4203" s="367"/>
      <c r="AK4203" s="367"/>
    </row>
    <row r="4204" spans="26:37" s="368" customFormat="1" ht="13.9" customHeight="1">
      <c r="Z4204" s="439"/>
      <c r="AH4204" s="367"/>
      <c r="AJ4204" s="367"/>
      <c r="AK4204" s="367"/>
    </row>
    <row r="4205" spans="26:37" s="368" customFormat="1" ht="13.9" customHeight="1">
      <c r="Z4205" s="439"/>
      <c r="AH4205" s="367"/>
      <c r="AJ4205" s="367"/>
      <c r="AK4205" s="367"/>
    </row>
    <row r="4206" spans="26:37" s="368" customFormat="1" ht="13.9" customHeight="1">
      <c r="Z4206" s="439"/>
      <c r="AH4206" s="367"/>
      <c r="AJ4206" s="367"/>
      <c r="AK4206" s="367"/>
    </row>
    <row r="4207" spans="26:37" s="368" customFormat="1" ht="13.9" customHeight="1">
      <c r="Z4207" s="439"/>
      <c r="AH4207" s="367"/>
      <c r="AJ4207" s="367"/>
      <c r="AK4207" s="367"/>
    </row>
    <row r="4208" spans="26:37" s="368" customFormat="1" ht="13.9" customHeight="1">
      <c r="Z4208" s="439"/>
      <c r="AH4208" s="367"/>
      <c r="AJ4208" s="367"/>
      <c r="AK4208" s="367"/>
    </row>
    <row r="4209" spans="26:37" s="368" customFormat="1" ht="13.9" customHeight="1">
      <c r="Z4209" s="439"/>
      <c r="AH4209" s="367"/>
      <c r="AJ4209" s="367"/>
      <c r="AK4209" s="367"/>
    </row>
    <row r="4210" spans="26:37" s="368" customFormat="1" ht="13.9" customHeight="1">
      <c r="Z4210" s="439"/>
      <c r="AH4210" s="367"/>
      <c r="AJ4210" s="367"/>
      <c r="AK4210" s="367"/>
    </row>
    <row r="4211" spans="26:37" s="368" customFormat="1" ht="13.9" customHeight="1">
      <c r="Z4211" s="439"/>
      <c r="AH4211" s="367"/>
      <c r="AJ4211" s="367"/>
      <c r="AK4211" s="367"/>
    </row>
    <row r="4212" spans="26:37" s="368" customFormat="1" ht="13.9" customHeight="1">
      <c r="Z4212" s="439"/>
      <c r="AH4212" s="367"/>
      <c r="AJ4212" s="367"/>
      <c r="AK4212" s="367"/>
    </row>
    <row r="4213" spans="26:37" s="368" customFormat="1" ht="13.9" customHeight="1">
      <c r="Z4213" s="439"/>
      <c r="AH4213" s="367"/>
      <c r="AJ4213" s="367"/>
      <c r="AK4213" s="367"/>
    </row>
    <row r="4214" spans="26:37" s="368" customFormat="1" ht="13.9" customHeight="1">
      <c r="Z4214" s="439"/>
      <c r="AH4214" s="367"/>
      <c r="AJ4214" s="367"/>
      <c r="AK4214" s="367"/>
    </row>
    <row r="4215" spans="26:37" s="368" customFormat="1" ht="13.9" customHeight="1">
      <c r="Z4215" s="439"/>
      <c r="AH4215" s="367"/>
      <c r="AJ4215" s="367"/>
      <c r="AK4215" s="367"/>
    </row>
    <row r="4216" spans="26:37" s="368" customFormat="1" ht="13.9" customHeight="1">
      <c r="Z4216" s="439"/>
      <c r="AH4216" s="367"/>
      <c r="AJ4216" s="367"/>
      <c r="AK4216" s="367"/>
    </row>
    <row r="4217" spans="26:37" s="368" customFormat="1" ht="13.9" customHeight="1">
      <c r="Z4217" s="439"/>
      <c r="AH4217" s="367"/>
      <c r="AJ4217" s="367"/>
      <c r="AK4217" s="367"/>
    </row>
    <row r="4218" spans="26:37" s="368" customFormat="1" ht="13.9" customHeight="1">
      <c r="Z4218" s="439"/>
      <c r="AH4218" s="367"/>
      <c r="AJ4218" s="367"/>
      <c r="AK4218" s="367"/>
    </row>
    <row r="4219" spans="26:37" s="368" customFormat="1" ht="13.9" customHeight="1">
      <c r="Z4219" s="439"/>
      <c r="AH4219" s="367"/>
      <c r="AJ4219" s="367"/>
      <c r="AK4219" s="367"/>
    </row>
    <row r="4220" spans="26:37" s="368" customFormat="1" ht="13.9" customHeight="1">
      <c r="Z4220" s="439"/>
      <c r="AH4220" s="367"/>
      <c r="AJ4220" s="367"/>
      <c r="AK4220" s="367"/>
    </row>
    <row r="4221" spans="26:37" s="368" customFormat="1" ht="13.9" customHeight="1">
      <c r="Z4221" s="439"/>
      <c r="AH4221" s="367"/>
      <c r="AJ4221" s="367"/>
      <c r="AK4221" s="367"/>
    </row>
    <row r="4222" spans="26:37" s="368" customFormat="1" ht="13.9" customHeight="1">
      <c r="Z4222" s="439"/>
      <c r="AH4222" s="367"/>
      <c r="AJ4222" s="367"/>
      <c r="AK4222" s="367"/>
    </row>
    <row r="4223" spans="26:37" s="368" customFormat="1" ht="13.9" customHeight="1">
      <c r="Z4223" s="439"/>
      <c r="AH4223" s="367"/>
      <c r="AJ4223" s="367"/>
      <c r="AK4223" s="367"/>
    </row>
    <row r="4224" spans="26:37" s="368" customFormat="1" ht="13.9" customHeight="1">
      <c r="Z4224" s="439"/>
      <c r="AH4224" s="367"/>
      <c r="AJ4224" s="367"/>
      <c r="AK4224" s="367"/>
    </row>
    <row r="4225" spans="26:37" s="368" customFormat="1" ht="13.9" customHeight="1">
      <c r="Z4225" s="439"/>
      <c r="AH4225" s="367"/>
      <c r="AJ4225" s="367"/>
      <c r="AK4225" s="367"/>
    </row>
    <row r="4226" spans="26:37" s="368" customFormat="1" ht="13.9" customHeight="1">
      <c r="Z4226" s="439"/>
      <c r="AH4226" s="367"/>
      <c r="AJ4226" s="367"/>
      <c r="AK4226" s="367"/>
    </row>
    <row r="4227" spans="26:37" s="368" customFormat="1" ht="13.9" customHeight="1">
      <c r="Z4227" s="439"/>
      <c r="AH4227" s="367"/>
      <c r="AJ4227" s="367"/>
      <c r="AK4227" s="367"/>
    </row>
    <row r="4228" spans="26:37" s="368" customFormat="1" ht="13.9" customHeight="1">
      <c r="Z4228" s="439"/>
      <c r="AH4228" s="367"/>
      <c r="AJ4228" s="367"/>
      <c r="AK4228" s="367"/>
    </row>
    <row r="4229" spans="26:37" s="368" customFormat="1" ht="13.9" customHeight="1">
      <c r="Z4229" s="439"/>
      <c r="AH4229" s="367"/>
      <c r="AJ4229" s="367"/>
      <c r="AK4229" s="367"/>
    </row>
    <row r="4230" spans="26:37" s="368" customFormat="1" ht="13.9" customHeight="1">
      <c r="Z4230" s="439"/>
      <c r="AH4230" s="367"/>
      <c r="AJ4230" s="367"/>
      <c r="AK4230" s="367"/>
    </row>
    <row r="4231" spans="26:37" s="368" customFormat="1" ht="13.9" customHeight="1">
      <c r="Z4231" s="439"/>
      <c r="AH4231" s="367"/>
      <c r="AJ4231" s="367"/>
      <c r="AK4231" s="367"/>
    </row>
    <row r="4232" spans="26:37" s="368" customFormat="1" ht="13.9" customHeight="1">
      <c r="Z4232" s="439"/>
      <c r="AH4232" s="367"/>
      <c r="AJ4232" s="367"/>
      <c r="AK4232" s="367"/>
    </row>
    <row r="4233" spans="26:37" s="368" customFormat="1" ht="13.9" customHeight="1">
      <c r="Z4233" s="439"/>
      <c r="AH4233" s="367"/>
      <c r="AJ4233" s="367"/>
      <c r="AK4233" s="367"/>
    </row>
    <row r="4234" spans="26:37" s="368" customFormat="1" ht="13.9" customHeight="1">
      <c r="Z4234" s="439"/>
      <c r="AH4234" s="367"/>
      <c r="AJ4234" s="367"/>
      <c r="AK4234" s="367"/>
    </row>
    <row r="4235" spans="26:37" s="368" customFormat="1" ht="13.9" customHeight="1">
      <c r="Z4235" s="439"/>
      <c r="AH4235" s="367"/>
      <c r="AJ4235" s="367"/>
      <c r="AK4235" s="367"/>
    </row>
    <row r="4236" spans="26:37" s="368" customFormat="1" ht="13.9" customHeight="1">
      <c r="Z4236" s="439"/>
      <c r="AH4236" s="367"/>
      <c r="AJ4236" s="367"/>
      <c r="AK4236" s="367"/>
    </row>
    <row r="4237" spans="26:37" s="368" customFormat="1" ht="13.9" customHeight="1">
      <c r="Z4237" s="439"/>
      <c r="AH4237" s="367"/>
      <c r="AJ4237" s="367"/>
      <c r="AK4237" s="367"/>
    </row>
    <row r="4238" spans="26:37" s="368" customFormat="1" ht="13.9" customHeight="1">
      <c r="Z4238" s="439"/>
      <c r="AH4238" s="367"/>
      <c r="AJ4238" s="367"/>
      <c r="AK4238" s="367"/>
    </row>
    <row r="4239" spans="26:37" s="368" customFormat="1" ht="13.9" customHeight="1">
      <c r="Z4239" s="439"/>
      <c r="AH4239" s="367"/>
      <c r="AJ4239" s="367"/>
      <c r="AK4239" s="367"/>
    </row>
    <row r="4240" spans="26:37" s="368" customFormat="1" ht="13.9" customHeight="1">
      <c r="Z4240" s="439"/>
      <c r="AH4240" s="367"/>
      <c r="AJ4240" s="367"/>
      <c r="AK4240" s="367"/>
    </row>
    <row r="4241" spans="26:37" s="368" customFormat="1" ht="13.9" customHeight="1">
      <c r="Z4241" s="439"/>
      <c r="AH4241" s="367"/>
      <c r="AJ4241" s="367"/>
      <c r="AK4241" s="367"/>
    </row>
    <row r="4242" spans="26:37" s="368" customFormat="1" ht="13.9" customHeight="1">
      <c r="Z4242" s="439"/>
      <c r="AH4242" s="367"/>
      <c r="AJ4242" s="367"/>
      <c r="AK4242" s="367"/>
    </row>
    <row r="4243" spans="26:37" s="368" customFormat="1" ht="13.9" customHeight="1">
      <c r="Z4243" s="439"/>
      <c r="AH4243" s="367"/>
      <c r="AJ4243" s="367"/>
      <c r="AK4243" s="367"/>
    </row>
    <row r="4244" spans="26:37" s="368" customFormat="1" ht="13.9" customHeight="1">
      <c r="Z4244" s="439"/>
      <c r="AH4244" s="367"/>
      <c r="AJ4244" s="367"/>
      <c r="AK4244" s="367"/>
    </row>
    <row r="4245" spans="26:37" s="368" customFormat="1" ht="13.9" customHeight="1">
      <c r="Z4245" s="439"/>
      <c r="AH4245" s="367"/>
      <c r="AJ4245" s="367"/>
      <c r="AK4245" s="367"/>
    </row>
    <row r="4246" spans="26:37" s="368" customFormat="1" ht="13.9" customHeight="1">
      <c r="Z4246" s="439"/>
      <c r="AH4246" s="367"/>
      <c r="AJ4246" s="367"/>
      <c r="AK4246" s="367"/>
    </row>
    <row r="4247" spans="26:37" s="368" customFormat="1" ht="13.9" customHeight="1">
      <c r="Z4247" s="439"/>
      <c r="AH4247" s="367"/>
      <c r="AJ4247" s="367"/>
      <c r="AK4247" s="367"/>
    </row>
    <row r="4248" spans="26:37" s="368" customFormat="1" ht="13.9" customHeight="1">
      <c r="Z4248" s="439"/>
      <c r="AH4248" s="367"/>
      <c r="AJ4248" s="367"/>
      <c r="AK4248" s="367"/>
    </row>
    <row r="4249" spans="26:37" s="368" customFormat="1" ht="13.9" customHeight="1">
      <c r="Z4249" s="439"/>
      <c r="AH4249" s="367"/>
      <c r="AJ4249" s="367"/>
      <c r="AK4249" s="367"/>
    </row>
    <row r="4250" spans="26:37" s="368" customFormat="1" ht="13.9" customHeight="1">
      <c r="Z4250" s="439"/>
      <c r="AH4250" s="367"/>
      <c r="AJ4250" s="367"/>
      <c r="AK4250" s="367"/>
    </row>
    <row r="4251" spans="26:37" s="368" customFormat="1" ht="13.9" customHeight="1">
      <c r="Z4251" s="439"/>
      <c r="AH4251" s="367"/>
      <c r="AJ4251" s="367"/>
      <c r="AK4251" s="367"/>
    </row>
    <row r="4252" spans="26:37" s="368" customFormat="1" ht="13.9" customHeight="1">
      <c r="Z4252" s="439"/>
      <c r="AH4252" s="367"/>
      <c r="AJ4252" s="367"/>
      <c r="AK4252" s="367"/>
    </row>
    <row r="4253" spans="26:37" s="368" customFormat="1" ht="13.9" customHeight="1">
      <c r="Z4253" s="439"/>
      <c r="AH4253" s="367"/>
      <c r="AJ4253" s="367"/>
      <c r="AK4253" s="367"/>
    </row>
    <row r="4254" spans="26:37" s="368" customFormat="1" ht="13.9" customHeight="1">
      <c r="Z4254" s="439"/>
      <c r="AH4254" s="367"/>
      <c r="AJ4254" s="367"/>
      <c r="AK4254" s="367"/>
    </row>
    <row r="4255" spans="26:37" s="368" customFormat="1" ht="13.9" customHeight="1">
      <c r="Z4255" s="439"/>
      <c r="AH4255" s="367"/>
      <c r="AJ4255" s="367"/>
      <c r="AK4255" s="367"/>
    </row>
    <row r="4256" spans="26:37" s="368" customFormat="1" ht="13.9" customHeight="1">
      <c r="Z4256" s="439"/>
      <c r="AH4256" s="367"/>
      <c r="AJ4256" s="367"/>
      <c r="AK4256" s="367"/>
    </row>
    <row r="4257" spans="26:37" s="368" customFormat="1" ht="13.9" customHeight="1">
      <c r="Z4257" s="439"/>
      <c r="AH4257" s="367"/>
      <c r="AJ4257" s="367"/>
      <c r="AK4257" s="367"/>
    </row>
    <row r="4258" spans="26:37" s="368" customFormat="1" ht="13.9" customHeight="1">
      <c r="Z4258" s="439"/>
      <c r="AH4258" s="367"/>
      <c r="AJ4258" s="367"/>
      <c r="AK4258" s="367"/>
    </row>
    <row r="4259" spans="26:37" s="368" customFormat="1" ht="13.9" customHeight="1">
      <c r="Z4259" s="439"/>
      <c r="AH4259" s="367"/>
      <c r="AJ4259" s="367"/>
      <c r="AK4259" s="367"/>
    </row>
    <row r="4260" spans="26:37" s="368" customFormat="1" ht="13.9" customHeight="1">
      <c r="Z4260" s="439"/>
      <c r="AH4260" s="367"/>
      <c r="AJ4260" s="367"/>
      <c r="AK4260" s="367"/>
    </row>
    <row r="4261" spans="26:37" s="368" customFormat="1" ht="13.9" customHeight="1">
      <c r="Z4261" s="439"/>
      <c r="AH4261" s="367"/>
      <c r="AJ4261" s="367"/>
      <c r="AK4261" s="367"/>
    </row>
    <row r="4262" spans="26:37" s="368" customFormat="1" ht="13.9" customHeight="1">
      <c r="Z4262" s="439"/>
      <c r="AH4262" s="367"/>
      <c r="AJ4262" s="367"/>
      <c r="AK4262" s="367"/>
    </row>
    <row r="4263" spans="26:37" s="368" customFormat="1" ht="13.9" customHeight="1">
      <c r="Z4263" s="439"/>
      <c r="AH4263" s="367"/>
      <c r="AJ4263" s="367"/>
      <c r="AK4263" s="367"/>
    </row>
    <row r="4264" spans="26:37" s="368" customFormat="1" ht="13.9" customHeight="1">
      <c r="Z4264" s="439"/>
      <c r="AH4264" s="367"/>
      <c r="AJ4264" s="367"/>
      <c r="AK4264" s="367"/>
    </row>
    <row r="4265" spans="26:37" s="368" customFormat="1" ht="13.9" customHeight="1">
      <c r="Z4265" s="439"/>
      <c r="AH4265" s="367"/>
      <c r="AJ4265" s="367"/>
      <c r="AK4265" s="367"/>
    </row>
    <row r="4266" spans="26:37" s="368" customFormat="1" ht="13.9" customHeight="1">
      <c r="Z4266" s="439"/>
      <c r="AH4266" s="367"/>
      <c r="AJ4266" s="367"/>
      <c r="AK4266" s="367"/>
    </row>
    <row r="4267" spans="26:37" s="368" customFormat="1" ht="13.9" customHeight="1">
      <c r="Z4267" s="439"/>
      <c r="AH4267" s="367"/>
      <c r="AJ4267" s="367"/>
      <c r="AK4267" s="367"/>
    </row>
    <row r="4268" spans="26:37" s="368" customFormat="1" ht="13.9" customHeight="1">
      <c r="Z4268" s="439"/>
      <c r="AH4268" s="367"/>
      <c r="AJ4268" s="367"/>
      <c r="AK4268" s="367"/>
    </row>
    <row r="4269" spans="26:37" s="368" customFormat="1" ht="13.9" customHeight="1">
      <c r="Z4269" s="439"/>
      <c r="AH4269" s="367"/>
      <c r="AJ4269" s="367"/>
      <c r="AK4269" s="367"/>
    </row>
    <row r="4270" spans="26:37" s="368" customFormat="1" ht="13.9" customHeight="1">
      <c r="Z4270" s="439"/>
      <c r="AH4270" s="367"/>
      <c r="AJ4270" s="367"/>
      <c r="AK4270" s="367"/>
    </row>
    <row r="4271" spans="26:37" s="368" customFormat="1" ht="13.9" customHeight="1">
      <c r="Z4271" s="439"/>
      <c r="AH4271" s="367"/>
      <c r="AJ4271" s="367"/>
      <c r="AK4271" s="367"/>
    </row>
    <row r="4272" spans="26:37" s="368" customFormat="1" ht="13.9" customHeight="1">
      <c r="Z4272" s="439"/>
      <c r="AH4272" s="367"/>
      <c r="AJ4272" s="367"/>
      <c r="AK4272" s="367"/>
    </row>
    <row r="4273" spans="26:37" s="368" customFormat="1" ht="13.9" customHeight="1">
      <c r="Z4273" s="439"/>
      <c r="AH4273" s="367"/>
      <c r="AJ4273" s="367"/>
      <c r="AK4273" s="367"/>
    </row>
    <row r="4274" spans="26:37" s="368" customFormat="1" ht="13.9" customHeight="1">
      <c r="Z4274" s="439"/>
      <c r="AH4274" s="367"/>
      <c r="AJ4274" s="367"/>
      <c r="AK4274" s="367"/>
    </row>
    <row r="4275" spans="26:37" s="368" customFormat="1" ht="13.9" customHeight="1">
      <c r="Z4275" s="439"/>
      <c r="AH4275" s="367"/>
      <c r="AJ4275" s="367"/>
      <c r="AK4275" s="367"/>
    </row>
    <row r="4276" spans="26:37" s="368" customFormat="1" ht="13.9" customHeight="1">
      <c r="Z4276" s="439"/>
      <c r="AH4276" s="367"/>
      <c r="AJ4276" s="367"/>
      <c r="AK4276" s="367"/>
    </row>
    <row r="4277" spans="26:37" s="368" customFormat="1" ht="13.9" customHeight="1">
      <c r="Z4277" s="439"/>
      <c r="AH4277" s="367"/>
      <c r="AJ4277" s="367"/>
      <c r="AK4277" s="367"/>
    </row>
    <row r="4278" spans="26:37" s="368" customFormat="1" ht="13.9" customHeight="1">
      <c r="Z4278" s="439"/>
      <c r="AH4278" s="367"/>
      <c r="AJ4278" s="367"/>
      <c r="AK4278" s="367"/>
    </row>
    <row r="4279" spans="26:37" s="368" customFormat="1" ht="13.9" customHeight="1">
      <c r="Z4279" s="439"/>
      <c r="AH4279" s="367"/>
      <c r="AJ4279" s="367"/>
      <c r="AK4279" s="367"/>
    </row>
    <row r="4280" spans="26:37" s="368" customFormat="1" ht="13.9" customHeight="1">
      <c r="Z4280" s="439"/>
      <c r="AH4280" s="367"/>
      <c r="AJ4280" s="367"/>
      <c r="AK4280" s="367"/>
    </row>
    <row r="4281" spans="26:37" s="368" customFormat="1" ht="13.9" customHeight="1">
      <c r="Z4281" s="439"/>
      <c r="AH4281" s="367"/>
      <c r="AJ4281" s="367"/>
      <c r="AK4281" s="367"/>
    </row>
    <row r="4282" spans="26:37" s="368" customFormat="1" ht="13.9" customHeight="1">
      <c r="Z4282" s="439"/>
      <c r="AH4282" s="367"/>
      <c r="AJ4282" s="367"/>
      <c r="AK4282" s="367"/>
    </row>
    <row r="4283" spans="26:37" s="368" customFormat="1" ht="13.9" customHeight="1">
      <c r="Z4283" s="439"/>
      <c r="AH4283" s="367"/>
      <c r="AJ4283" s="367"/>
      <c r="AK4283" s="367"/>
    </row>
    <row r="4284" spans="26:37" s="368" customFormat="1" ht="13.9" customHeight="1">
      <c r="Z4284" s="439"/>
      <c r="AH4284" s="367"/>
      <c r="AJ4284" s="367"/>
      <c r="AK4284" s="367"/>
    </row>
    <row r="4285" spans="26:37" s="368" customFormat="1" ht="13.9" customHeight="1">
      <c r="Z4285" s="439"/>
      <c r="AH4285" s="367"/>
      <c r="AJ4285" s="367"/>
      <c r="AK4285" s="367"/>
    </row>
    <row r="4286" spans="26:37" s="368" customFormat="1" ht="13.9" customHeight="1">
      <c r="Z4286" s="439"/>
      <c r="AH4286" s="367"/>
      <c r="AJ4286" s="367"/>
      <c r="AK4286" s="367"/>
    </row>
    <row r="4287" spans="26:37" s="368" customFormat="1" ht="13.9" customHeight="1">
      <c r="Z4287" s="439"/>
      <c r="AH4287" s="367"/>
      <c r="AJ4287" s="367"/>
      <c r="AK4287" s="367"/>
    </row>
    <row r="4288" spans="26:37" s="368" customFormat="1" ht="13.9" customHeight="1">
      <c r="Z4288" s="439"/>
      <c r="AH4288" s="367"/>
      <c r="AJ4288" s="367"/>
      <c r="AK4288" s="367"/>
    </row>
    <row r="4289" spans="26:37" s="368" customFormat="1" ht="13.9" customHeight="1">
      <c r="Z4289" s="439"/>
      <c r="AH4289" s="367"/>
      <c r="AJ4289" s="367"/>
      <c r="AK4289" s="367"/>
    </row>
    <row r="4290" spans="26:37" s="368" customFormat="1" ht="13.9" customHeight="1">
      <c r="Z4290" s="439"/>
      <c r="AH4290" s="367"/>
      <c r="AJ4290" s="367"/>
      <c r="AK4290" s="367"/>
    </row>
    <row r="4291" spans="26:37" s="368" customFormat="1" ht="13.9" customHeight="1">
      <c r="Z4291" s="439"/>
      <c r="AH4291" s="367"/>
      <c r="AJ4291" s="367"/>
      <c r="AK4291" s="367"/>
    </row>
    <row r="4292" spans="26:37" s="368" customFormat="1" ht="13.9" customHeight="1">
      <c r="Z4292" s="439"/>
      <c r="AH4292" s="367"/>
      <c r="AJ4292" s="367"/>
      <c r="AK4292" s="367"/>
    </row>
    <row r="4293" spans="26:37" s="368" customFormat="1" ht="13.9" customHeight="1">
      <c r="Z4293" s="439"/>
      <c r="AH4293" s="367"/>
      <c r="AJ4293" s="367"/>
      <c r="AK4293" s="367"/>
    </row>
    <row r="4294" spans="26:37" s="368" customFormat="1" ht="13.9" customHeight="1">
      <c r="Z4294" s="439"/>
      <c r="AH4294" s="367"/>
      <c r="AJ4294" s="367"/>
      <c r="AK4294" s="367"/>
    </row>
    <row r="4295" spans="26:37" s="368" customFormat="1" ht="13.9" customHeight="1">
      <c r="Z4295" s="439"/>
      <c r="AH4295" s="367"/>
      <c r="AJ4295" s="367"/>
      <c r="AK4295" s="367"/>
    </row>
    <row r="4296" spans="26:37" s="368" customFormat="1" ht="13.9" customHeight="1">
      <c r="Z4296" s="439"/>
      <c r="AH4296" s="367"/>
      <c r="AJ4296" s="367"/>
      <c r="AK4296" s="367"/>
    </row>
    <row r="4297" spans="26:37" s="368" customFormat="1" ht="13.9" customHeight="1">
      <c r="Z4297" s="439"/>
      <c r="AH4297" s="367"/>
      <c r="AJ4297" s="367"/>
      <c r="AK4297" s="367"/>
    </row>
    <row r="4298" spans="26:37" s="368" customFormat="1" ht="13.9" customHeight="1">
      <c r="Z4298" s="439"/>
      <c r="AH4298" s="367"/>
      <c r="AJ4298" s="367"/>
      <c r="AK4298" s="367"/>
    </row>
    <row r="4299" spans="26:37" s="368" customFormat="1" ht="13.9" customHeight="1">
      <c r="Z4299" s="439"/>
      <c r="AH4299" s="367"/>
      <c r="AJ4299" s="367"/>
      <c r="AK4299" s="367"/>
    </row>
    <row r="4300" spans="26:37" s="368" customFormat="1" ht="13.9" customHeight="1">
      <c r="Z4300" s="439"/>
      <c r="AH4300" s="367"/>
      <c r="AJ4300" s="367"/>
      <c r="AK4300" s="367"/>
    </row>
    <row r="4301" spans="26:37" s="368" customFormat="1" ht="13.9" customHeight="1">
      <c r="Z4301" s="439"/>
      <c r="AH4301" s="367"/>
      <c r="AJ4301" s="367"/>
      <c r="AK4301" s="367"/>
    </row>
    <row r="4302" spans="26:37" s="368" customFormat="1" ht="13.9" customHeight="1">
      <c r="Z4302" s="439"/>
      <c r="AH4302" s="367"/>
      <c r="AJ4302" s="367"/>
      <c r="AK4302" s="367"/>
    </row>
    <row r="4303" spans="26:37" s="368" customFormat="1" ht="13.9" customHeight="1">
      <c r="Z4303" s="439"/>
      <c r="AH4303" s="367"/>
      <c r="AJ4303" s="367"/>
      <c r="AK4303" s="367"/>
    </row>
    <row r="4304" spans="26:37" s="368" customFormat="1" ht="13.9" customHeight="1">
      <c r="Z4304" s="439"/>
      <c r="AH4304" s="367"/>
      <c r="AJ4304" s="367"/>
      <c r="AK4304" s="367"/>
    </row>
    <row r="4305" spans="26:37" s="368" customFormat="1" ht="13.9" customHeight="1">
      <c r="Z4305" s="439"/>
      <c r="AH4305" s="367"/>
      <c r="AJ4305" s="367"/>
      <c r="AK4305" s="367"/>
    </row>
    <row r="4306" spans="26:37" s="368" customFormat="1" ht="13.9" customHeight="1">
      <c r="Z4306" s="439"/>
      <c r="AH4306" s="367"/>
      <c r="AJ4306" s="367"/>
      <c r="AK4306" s="367"/>
    </row>
    <row r="4307" spans="26:37" s="368" customFormat="1" ht="13.9" customHeight="1">
      <c r="Z4307" s="439"/>
      <c r="AH4307" s="367"/>
      <c r="AJ4307" s="367"/>
      <c r="AK4307" s="367"/>
    </row>
    <row r="4308" spans="26:37" s="368" customFormat="1" ht="13.9" customHeight="1">
      <c r="Z4308" s="439"/>
      <c r="AH4308" s="367"/>
      <c r="AJ4308" s="367"/>
      <c r="AK4308" s="367"/>
    </row>
    <row r="4309" spans="26:37" s="368" customFormat="1" ht="13.9" customHeight="1">
      <c r="Z4309" s="439"/>
      <c r="AH4309" s="367"/>
      <c r="AJ4309" s="367"/>
      <c r="AK4309" s="367"/>
    </row>
    <row r="4310" spans="26:37" s="368" customFormat="1" ht="13.9" customHeight="1">
      <c r="Z4310" s="439"/>
      <c r="AH4310" s="367"/>
      <c r="AJ4310" s="367"/>
      <c r="AK4310" s="367"/>
    </row>
    <row r="4311" spans="26:37" s="368" customFormat="1" ht="13.9" customHeight="1">
      <c r="Z4311" s="439"/>
      <c r="AH4311" s="367"/>
      <c r="AJ4311" s="367"/>
      <c r="AK4311" s="367"/>
    </row>
    <row r="4312" spans="26:37" s="368" customFormat="1" ht="13.9" customHeight="1">
      <c r="Z4312" s="439"/>
      <c r="AH4312" s="367"/>
      <c r="AJ4312" s="367"/>
      <c r="AK4312" s="367"/>
    </row>
    <row r="4313" spans="26:37" s="368" customFormat="1" ht="13.9" customHeight="1">
      <c r="Z4313" s="439"/>
      <c r="AH4313" s="367"/>
      <c r="AJ4313" s="367"/>
      <c r="AK4313" s="367"/>
    </row>
    <row r="4314" spans="26:37" s="368" customFormat="1" ht="13.9" customHeight="1">
      <c r="Z4314" s="439"/>
      <c r="AH4314" s="367"/>
      <c r="AJ4314" s="367"/>
      <c r="AK4314" s="367"/>
    </row>
    <row r="4315" spans="26:37" s="368" customFormat="1" ht="13.9" customHeight="1">
      <c r="Z4315" s="439"/>
      <c r="AH4315" s="367"/>
      <c r="AJ4315" s="367"/>
      <c r="AK4315" s="367"/>
    </row>
    <row r="4316" spans="26:37" s="368" customFormat="1" ht="13.9" customHeight="1">
      <c r="Z4316" s="439"/>
      <c r="AH4316" s="367"/>
      <c r="AJ4316" s="367"/>
      <c r="AK4316" s="367"/>
    </row>
    <row r="4317" spans="26:37" s="368" customFormat="1" ht="13.9" customHeight="1">
      <c r="Z4317" s="439"/>
      <c r="AH4317" s="367"/>
      <c r="AJ4317" s="367"/>
      <c r="AK4317" s="367"/>
    </row>
    <row r="4318" spans="26:37" s="368" customFormat="1" ht="13.9" customHeight="1">
      <c r="Z4318" s="439"/>
      <c r="AH4318" s="367"/>
      <c r="AJ4318" s="367"/>
      <c r="AK4318" s="367"/>
    </row>
    <row r="4319" spans="26:37" s="368" customFormat="1" ht="13.9" customHeight="1">
      <c r="Z4319" s="439"/>
      <c r="AH4319" s="367"/>
      <c r="AJ4319" s="367"/>
      <c r="AK4319" s="367"/>
    </row>
    <row r="4320" spans="26:37" s="368" customFormat="1" ht="13.9" customHeight="1">
      <c r="Z4320" s="439"/>
      <c r="AH4320" s="367"/>
      <c r="AJ4320" s="367"/>
      <c r="AK4320" s="367"/>
    </row>
    <row r="4321" spans="26:37" s="368" customFormat="1" ht="13.9" customHeight="1">
      <c r="Z4321" s="439"/>
      <c r="AH4321" s="367"/>
      <c r="AJ4321" s="367"/>
      <c r="AK4321" s="367"/>
    </row>
    <row r="4322" spans="26:37" s="368" customFormat="1" ht="13.9" customHeight="1">
      <c r="Z4322" s="439"/>
      <c r="AH4322" s="367"/>
      <c r="AJ4322" s="367"/>
      <c r="AK4322" s="367"/>
    </row>
    <row r="4323" spans="26:37" s="368" customFormat="1" ht="13.9" customHeight="1">
      <c r="Z4323" s="439"/>
      <c r="AH4323" s="367"/>
      <c r="AJ4323" s="367"/>
      <c r="AK4323" s="367"/>
    </row>
    <row r="4324" spans="26:37" s="368" customFormat="1" ht="13.9" customHeight="1">
      <c r="Z4324" s="439"/>
      <c r="AH4324" s="367"/>
      <c r="AJ4324" s="367"/>
      <c r="AK4324" s="367"/>
    </row>
    <row r="4325" spans="26:37" s="368" customFormat="1" ht="13.9" customHeight="1">
      <c r="Z4325" s="439"/>
      <c r="AH4325" s="367"/>
      <c r="AJ4325" s="367"/>
      <c r="AK4325" s="367"/>
    </row>
    <row r="4326" spans="26:37" s="368" customFormat="1" ht="13.9" customHeight="1">
      <c r="Z4326" s="439"/>
      <c r="AH4326" s="367"/>
      <c r="AJ4326" s="367"/>
      <c r="AK4326" s="367"/>
    </row>
    <row r="4327" spans="26:37" s="368" customFormat="1" ht="13.9" customHeight="1">
      <c r="Z4327" s="439"/>
      <c r="AH4327" s="367"/>
      <c r="AJ4327" s="367"/>
      <c r="AK4327" s="367"/>
    </row>
    <row r="4328" spans="26:37" s="368" customFormat="1" ht="13.9" customHeight="1">
      <c r="Z4328" s="439"/>
      <c r="AH4328" s="367"/>
      <c r="AJ4328" s="367"/>
      <c r="AK4328" s="367"/>
    </row>
    <row r="4329" spans="26:37" s="368" customFormat="1" ht="13.9" customHeight="1">
      <c r="Z4329" s="439"/>
      <c r="AH4329" s="367"/>
      <c r="AJ4329" s="367"/>
      <c r="AK4329" s="367"/>
    </row>
    <row r="4330" spans="26:37" s="368" customFormat="1" ht="13.9" customHeight="1">
      <c r="Z4330" s="439"/>
      <c r="AH4330" s="367"/>
      <c r="AJ4330" s="367"/>
      <c r="AK4330" s="367"/>
    </row>
    <row r="4331" spans="26:37" s="368" customFormat="1" ht="13.9" customHeight="1">
      <c r="Z4331" s="439"/>
      <c r="AH4331" s="367"/>
      <c r="AJ4331" s="367"/>
      <c r="AK4331" s="367"/>
    </row>
    <row r="4332" spans="26:37" s="368" customFormat="1" ht="13.9" customHeight="1">
      <c r="Z4332" s="439"/>
      <c r="AH4332" s="367"/>
      <c r="AJ4332" s="367"/>
      <c r="AK4332" s="367"/>
    </row>
    <row r="4333" spans="26:37" s="368" customFormat="1" ht="13.9" customHeight="1">
      <c r="Z4333" s="439"/>
      <c r="AH4333" s="367"/>
      <c r="AJ4333" s="367"/>
      <c r="AK4333" s="367"/>
    </row>
    <row r="4334" spans="26:37" s="368" customFormat="1" ht="13.9" customHeight="1">
      <c r="Z4334" s="439"/>
      <c r="AH4334" s="367"/>
      <c r="AJ4334" s="367"/>
      <c r="AK4334" s="367"/>
    </row>
    <row r="4335" spans="26:37" s="368" customFormat="1" ht="13.9" customHeight="1">
      <c r="Z4335" s="439"/>
      <c r="AH4335" s="367"/>
      <c r="AJ4335" s="367"/>
      <c r="AK4335" s="367"/>
    </row>
    <row r="4336" spans="26:37" s="368" customFormat="1" ht="13.9" customHeight="1">
      <c r="Z4336" s="439"/>
      <c r="AH4336" s="367"/>
      <c r="AJ4336" s="367"/>
      <c r="AK4336" s="367"/>
    </row>
    <row r="4337" spans="26:37" s="368" customFormat="1" ht="13.9" customHeight="1">
      <c r="Z4337" s="439"/>
      <c r="AH4337" s="367"/>
      <c r="AJ4337" s="367"/>
      <c r="AK4337" s="367"/>
    </row>
    <row r="4338" spans="26:37" s="368" customFormat="1" ht="13.9" customHeight="1">
      <c r="Z4338" s="439"/>
      <c r="AH4338" s="367"/>
      <c r="AJ4338" s="367"/>
      <c r="AK4338" s="367"/>
    </row>
    <row r="4339" spans="26:37" s="368" customFormat="1" ht="13.9" customHeight="1">
      <c r="Z4339" s="439"/>
      <c r="AH4339" s="367"/>
      <c r="AJ4339" s="367"/>
      <c r="AK4339" s="367"/>
    </row>
    <row r="4340" spans="26:37" s="368" customFormat="1" ht="13.9" customHeight="1">
      <c r="Z4340" s="439"/>
      <c r="AH4340" s="367"/>
      <c r="AJ4340" s="367"/>
      <c r="AK4340" s="367"/>
    </row>
    <row r="4341" spans="26:37" s="368" customFormat="1" ht="13.9" customHeight="1">
      <c r="Z4341" s="439"/>
      <c r="AH4341" s="367"/>
      <c r="AJ4341" s="367"/>
      <c r="AK4341" s="367"/>
    </row>
    <row r="4342" spans="26:37" s="368" customFormat="1" ht="13.9" customHeight="1">
      <c r="Z4342" s="439"/>
      <c r="AH4342" s="367"/>
      <c r="AJ4342" s="367"/>
      <c r="AK4342" s="367"/>
    </row>
    <row r="4343" spans="26:37" s="368" customFormat="1" ht="13.9" customHeight="1">
      <c r="Z4343" s="439"/>
      <c r="AH4343" s="367"/>
      <c r="AJ4343" s="367"/>
      <c r="AK4343" s="367"/>
    </row>
    <row r="4344" spans="26:37" s="368" customFormat="1" ht="13.9" customHeight="1">
      <c r="Z4344" s="439"/>
      <c r="AH4344" s="367"/>
      <c r="AJ4344" s="367"/>
      <c r="AK4344" s="367"/>
    </row>
    <row r="4345" spans="26:37" s="368" customFormat="1" ht="13.9" customHeight="1">
      <c r="Z4345" s="439"/>
      <c r="AH4345" s="367"/>
      <c r="AJ4345" s="367"/>
      <c r="AK4345" s="367"/>
    </row>
    <row r="4346" spans="26:37" s="368" customFormat="1" ht="13.9" customHeight="1">
      <c r="Z4346" s="439"/>
      <c r="AH4346" s="367"/>
      <c r="AJ4346" s="367"/>
      <c r="AK4346" s="367"/>
    </row>
    <row r="4347" spans="26:37" s="368" customFormat="1" ht="13.9" customHeight="1">
      <c r="Z4347" s="439"/>
      <c r="AH4347" s="367"/>
      <c r="AJ4347" s="367"/>
      <c r="AK4347" s="367"/>
    </row>
    <row r="4348" spans="26:37" s="368" customFormat="1" ht="13.9" customHeight="1">
      <c r="Z4348" s="439"/>
      <c r="AH4348" s="367"/>
      <c r="AJ4348" s="367"/>
      <c r="AK4348" s="367"/>
    </row>
    <row r="4349" spans="26:37" s="368" customFormat="1" ht="13.9" customHeight="1">
      <c r="Z4349" s="439"/>
      <c r="AH4349" s="367"/>
      <c r="AJ4349" s="367"/>
      <c r="AK4349" s="367"/>
    </row>
    <row r="4350" spans="26:37" s="368" customFormat="1" ht="13.9" customHeight="1">
      <c r="Z4350" s="439"/>
      <c r="AH4350" s="367"/>
      <c r="AJ4350" s="367"/>
      <c r="AK4350" s="367"/>
    </row>
    <row r="4351" spans="26:37" s="368" customFormat="1" ht="13.9" customHeight="1">
      <c r="Z4351" s="439"/>
      <c r="AH4351" s="367"/>
      <c r="AJ4351" s="367"/>
      <c r="AK4351" s="367"/>
    </row>
    <row r="4352" spans="26:37" s="368" customFormat="1" ht="13.9" customHeight="1">
      <c r="Z4352" s="439"/>
      <c r="AH4352" s="367"/>
      <c r="AJ4352" s="367"/>
      <c r="AK4352" s="367"/>
    </row>
    <row r="4353" spans="26:37" s="368" customFormat="1" ht="13.9" customHeight="1">
      <c r="Z4353" s="439"/>
      <c r="AH4353" s="367"/>
      <c r="AJ4353" s="367"/>
      <c r="AK4353" s="367"/>
    </row>
    <row r="4354" spans="26:37" s="368" customFormat="1" ht="13.9" customHeight="1">
      <c r="Z4354" s="439"/>
      <c r="AH4354" s="367"/>
      <c r="AJ4354" s="367"/>
      <c r="AK4354" s="367"/>
    </row>
    <row r="4355" spans="26:37" s="368" customFormat="1" ht="13.9" customHeight="1">
      <c r="Z4355" s="439"/>
      <c r="AH4355" s="367"/>
      <c r="AJ4355" s="367"/>
      <c r="AK4355" s="367"/>
    </row>
    <row r="4356" spans="26:37" s="368" customFormat="1" ht="13.9" customHeight="1">
      <c r="Z4356" s="439"/>
      <c r="AH4356" s="367"/>
      <c r="AJ4356" s="367"/>
      <c r="AK4356" s="367"/>
    </row>
    <row r="4357" spans="26:37" s="368" customFormat="1" ht="13.9" customHeight="1">
      <c r="Z4357" s="439"/>
      <c r="AH4357" s="367"/>
      <c r="AJ4357" s="367"/>
      <c r="AK4357" s="367"/>
    </row>
    <row r="4358" spans="26:37" s="368" customFormat="1" ht="13.9" customHeight="1">
      <c r="Z4358" s="439"/>
      <c r="AH4358" s="367"/>
      <c r="AJ4358" s="367"/>
      <c r="AK4358" s="367"/>
    </row>
    <row r="4359" spans="26:37" s="368" customFormat="1" ht="13.9" customHeight="1">
      <c r="Z4359" s="439"/>
      <c r="AH4359" s="367"/>
      <c r="AJ4359" s="367"/>
      <c r="AK4359" s="367"/>
    </row>
    <row r="4360" spans="26:37" s="368" customFormat="1" ht="13.9" customHeight="1">
      <c r="Z4360" s="439"/>
      <c r="AH4360" s="367"/>
      <c r="AJ4360" s="367"/>
      <c r="AK4360" s="367"/>
    </row>
    <row r="4361" spans="26:37" s="368" customFormat="1" ht="13.9" customHeight="1">
      <c r="Z4361" s="439"/>
      <c r="AH4361" s="367"/>
      <c r="AJ4361" s="367"/>
      <c r="AK4361" s="367"/>
    </row>
    <row r="4362" spans="26:37" s="368" customFormat="1" ht="13.9" customHeight="1">
      <c r="Z4362" s="439"/>
      <c r="AH4362" s="367"/>
      <c r="AJ4362" s="367"/>
      <c r="AK4362" s="367"/>
    </row>
    <row r="4363" spans="26:37" s="368" customFormat="1" ht="13.9" customHeight="1">
      <c r="Z4363" s="439"/>
      <c r="AH4363" s="367"/>
      <c r="AJ4363" s="367"/>
      <c r="AK4363" s="367"/>
    </row>
    <row r="4364" spans="26:37" s="368" customFormat="1" ht="13.9" customHeight="1">
      <c r="Z4364" s="439"/>
      <c r="AH4364" s="367"/>
      <c r="AJ4364" s="367"/>
      <c r="AK4364" s="367"/>
    </row>
    <row r="4365" spans="26:37" s="368" customFormat="1" ht="13.9" customHeight="1">
      <c r="Z4365" s="439"/>
      <c r="AH4365" s="367"/>
      <c r="AJ4365" s="367"/>
      <c r="AK4365" s="367"/>
    </row>
    <row r="4366" spans="26:37" s="368" customFormat="1" ht="13.9" customHeight="1">
      <c r="Z4366" s="439"/>
      <c r="AH4366" s="367"/>
      <c r="AJ4366" s="367"/>
      <c r="AK4366" s="367"/>
    </row>
    <row r="4367" spans="26:37" s="368" customFormat="1" ht="13.9" customHeight="1">
      <c r="Z4367" s="439"/>
      <c r="AH4367" s="367"/>
      <c r="AJ4367" s="367"/>
      <c r="AK4367" s="367"/>
    </row>
    <row r="4368" spans="26:37" s="368" customFormat="1" ht="13.9" customHeight="1">
      <c r="Z4368" s="439"/>
      <c r="AH4368" s="367"/>
      <c r="AJ4368" s="367"/>
      <c r="AK4368" s="367"/>
    </row>
    <row r="4369" spans="26:37" s="368" customFormat="1" ht="13.9" customHeight="1">
      <c r="Z4369" s="439"/>
      <c r="AH4369" s="367"/>
      <c r="AJ4369" s="367"/>
      <c r="AK4369" s="367"/>
    </row>
    <row r="4370" spans="26:37" s="368" customFormat="1" ht="13.9" customHeight="1">
      <c r="Z4370" s="439"/>
      <c r="AH4370" s="367"/>
      <c r="AJ4370" s="367"/>
      <c r="AK4370" s="367"/>
    </row>
    <row r="4371" spans="26:37" s="368" customFormat="1" ht="13.9" customHeight="1">
      <c r="Z4371" s="439"/>
      <c r="AH4371" s="367"/>
      <c r="AJ4371" s="367"/>
      <c r="AK4371" s="367"/>
    </row>
    <row r="4372" spans="26:37" s="368" customFormat="1" ht="13.9" customHeight="1">
      <c r="Z4372" s="439"/>
      <c r="AH4372" s="367"/>
      <c r="AJ4372" s="367"/>
      <c r="AK4372" s="367"/>
    </row>
    <row r="4373" spans="26:37" s="368" customFormat="1" ht="13.9" customHeight="1">
      <c r="Z4373" s="439"/>
      <c r="AH4373" s="367"/>
      <c r="AJ4373" s="367"/>
      <c r="AK4373" s="367"/>
    </row>
    <row r="4374" spans="26:37" s="368" customFormat="1" ht="13.9" customHeight="1">
      <c r="Z4374" s="439"/>
      <c r="AH4374" s="367"/>
      <c r="AJ4374" s="367"/>
      <c r="AK4374" s="367"/>
    </row>
    <row r="4375" spans="26:37" s="368" customFormat="1" ht="13.9" customHeight="1">
      <c r="Z4375" s="439"/>
      <c r="AH4375" s="367"/>
      <c r="AJ4375" s="367"/>
      <c r="AK4375" s="367"/>
    </row>
    <row r="4376" spans="26:37" s="368" customFormat="1" ht="13.9" customHeight="1">
      <c r="Z4376" s="439"/>
      <c r="AH4376" s="367"/>
      <c r="AJ4376" s="367"/>
      <c r="AK4376" s="367"/>
    </row>
    <row r="4377" spans="26:37" s="368" customFormat="1" ht="13.9" customHeight="1">
      <c r="Z4377" s="439"/>
      <c r="AH4377" s="367"/>
      <c r="AJ4377" s="367"/>
      <c r="AK4377" s="367"/>
    </row>
    <row r="4378" spans="26:37" s="368" customFormat="1" ht="13.9" customHeight="1">
      <c r="Z4378" s="439"/>
      <c r="AH4378" s="367"/>
      <c r="AJ4378" s="367"/>
      <c r="AK4378" s="367"/>
    </row>
    <row r="4379" spans="26:37" s="368" customFormat="1" ht="13.9" customHeight="1">
      <c r="Z4379" s="439"/>
      <c r="AH4379" s="367"/>
      <c r="AJ4379" s="367"/>
      <c r="AK4379" s="367"/>
    </row>
    <row r="4380" spans="26:37" s="368" customFormat="1" ht="13.9" customHeight="1">
      <c r="Z4380" s="439"/>
      <c r="AH4380" s="367"/>
      <c r="AJ4380" s="367"/>
      <c r="AK4380" s="367"/>
    </row>
    <row r="4381" spans="26:37" s="368" customFormat="1" ht="13.9" customHeight="1">
      <c r="Z4381" s="439"/>
      <c r="AH4381" s="367"/>
      <c r="AJ4381" s="367"/>
      <c r="AK4381" s="367"/>
    </row>
    <row r="4382" spans="26:37" s="368" customFormat="1" ht="13.9" customHeight="1">
      <c r="Z4382" s="439"/>
      <c r="AH4382" s="367"/>
      <c r="AJ4382" s="367"/>
      <c r="AK4382" s="367"/>
    </row>
    <row r="4383" spans="26:37" s="368" customFormat="1" ht="13.9" customHeight="1">
      <c r="Z4383" s="439"/>
      <c r="AH4383" s="367"/>
      <c r="AJ4383" s="367"/>
      <c r="AK4383" s="367"/>
    </row>
    <row r="4384" spans="26:37" s="368" customFormat="1" ht="13.9" customHeight="1">
      <c r="Z4384" s="439"/>
      <c r="AH4384" s="367"/>
      <c r="AJ4384" s="367"/>
      <c r="AK4384" s="367"/>
    </row>
    <row r="4385" spans="26:37" s="368" customFormat="1" ht="13.9" customHeight="1">
      <c r="Z4385" s="439"/>
      <c r="AH4385" s="367"/>
      <c r="AJ4385" s="367"/>
      <c r="AK4385" s="367"/>
    </row>
    <row r="4386" spans="26:37" s="368" customFormat="1" ht="13.9" customHeight="1">
      <c r="Z4386" s="439"/>
      <c r="AH4386" s="367"/>
      <c r="AJ4386" s="367"/>
      <c r="AK4386" s="367"/>
    </row>
    <row r="4387" spans="26:37" s="368" customFormat="1" ht="13.9" customHeight="1">
      <c r="Z4387" s="439"/>
      <c r="AH4387" s="367"/>
      <c r="AJ4387" s="367"/>
      <c r="AK4387" s="367"/>
    </row>
    <row r="4388" spans="26:37" s="368" customFormat="1" ht="13.9" customHeight="1">
      <c r="Z4388" s="439"/>
      <c r="AH4388" s="367"/>
      <c r="AJ4388" s="367"/>
      <c r="AK4388" s="367"/>
    </row>
    <row r="4389" spans="26:37" s="368" customFormat="1" ht="13.9" customHeight="1">
      <c r="Z4389" s="439"/>
      <c r="AH4389" s="367"/>
      <c r="AJ4389" s="367"/>
      <c r="AK4389" s="367"/>
    </row>
    <row r="4390" spans="26:37" s="368" customFormat="1" ht="13.9" customHeight="1">
      <c r="Z4390" s="439"/>
      <c r="AH4390" s="367"/>
      <c r="AJ4390" s="367"/>
      <c r="AK4390" s="367"/>
    </row>
    <row r="4391" spans="26:37" s="368" customFormat="1" ht="13.9" customHeight="1">
      <c r="Z4391" s="439"/>
      <c r="AH4391" s="367"/>
      <c r="AJ4391" s="367"/>
      <c r="AK4391" s="367"/>
    </row>
    <row r="4392" spans="26:37" s="368" customFormat="1" ht="13.9" customHeight="1">
      <c r="Z4392" s="439"/>
      <c r="AH4392" s="367"/>
      <c r="AJ4392" s="367"/>
      <c r="AK4392" s="367"/>
    </row>
    <row r="4393" spans="26:37" s="368" customFormat="1" ht="13.9" customHeight="1">
      <c r="Z4393" s="439"/>
      <c r="AH4393" s="367"/>
      <c r="AJ4393" s="367"/>
      <c r="AK4393" s="367"/>
    </row>
    <row r="4394" spans="26:37" s="368" customFormat="1" ht="13.9" customHeight="1">
      <c r="Z4394" s="439"/>
      <c r="AH4394" s="367"/>
      <c r="AJ4394" s="367"/>
      <c r="AK4394" s="367"/>
    </row>
    <row r="4395" spans="26:37" s="368" customFormat="1" ht="13.9" customHeight="1">
      <c r="Z4395" s="439"/>
      <c r="AH4395" s="367"/>
      <c r="AJ4395" s="367"/>
      <c r="AK4395" s="367"/>
    </row>
    <row r="4396" spans="26:37" s="368" customFormat="1" ht="13.9" customHeight="1">
      <c r="Z4396" s="439"/>
      <c r="AH4396" s="367"/>
      <c r="AJ4396" s="367"/>
      <c r="AK4396" s="367"/>
    </row>
    <row r="4397" spans="26:37" s="368" customFormat="1" ht="13.9" customHeight="1">
      <c r="Z4397" s="439"/>
      <c r="AH4397" s="367"/>
      <c r="AJ4397" s="367"/>
      <c r="AK4397" s="367"/>
    </row>
    <row r="4398" spans="26:37" s="368" customFormat="1" ht="13.9" customHeight="1">
      <c r="Z4398" s="439"/>
      <c r="AH4398" s="367"/>
      <c r="AJ4398" s="367"/>
      <c r="AK4398" s="367"/>
    </row>
    <row r="4399" spans="26:37" s="368" customFormat="1" ht="13.9" customHeight="1">
      <c r="Z4399" s="439"/>
      <c r="AH4399" s="367"/>
      <c r="AJ4399" s="367"/>
      <c r="AK4399" s="367"/>
    </row>
    <row r="4400" spans="26:37" s="368" customFormat="1" ht="13.9" customHeight="1">
      <c r="Z4400" s="439"/>
      <c r="AH4400" s="367"/>
      <c r="AJ4400" s="367"/>
      <c r="AK4400" s="367"/>
    </row>
    <row r="4401" spans="26:37" s="368" customFormat="1" ht="13.9" customHeight="1">
      <c r="Z4401" s="439"/>
      <c r="AH4401" s="367"/>
      <c r="AJ4401" s="367"/>
      <c r="AK4401" s="367"/>
    </row>
    <row r="4402" spans="26:37" s="368" customFormat="1" ht="13.9" customHeight="1">
      <c r="Z4402" s="439"/>
      <c r="AH4402" s="367"/>
      <c r="AJ4402" s="367"/>
      <c r="AK4402" s="367"/>
    </row>
    <row r="4403" spans="26:37" s="368" customFormat="1" ht="13.9" customHeight="1">
      <c r="Z4403" s="439"/>
      <c r="AH4403" s="367"/>
      <c r="AJ4403" s="367"/>
      <c r="AK4403" s="367"/>
    </row>
    <row r="4404" spans="26:37" s="368" customFormat="1" ht="13.9" customHeight="1">
      <c r="Z4404" s="439"/>
      <c r="AH4404" s="367"/>
      <c r="AJ4404" s="367"/>
      <c r="AK4404" s="367"/>
    </row>
    <row r="4405" spans="26:37" s="368" customFormat="1" ht="13.9" customHeight="1">
      <c r="Z4405" s="439"/>
      <c r="AH4405" s="367"/>
      <c r="AJ4405" s="367"/>
      <c r="AK4405" s="367"/>
    </row>
    <row r="4406" spans="26:37" s="368" customFormat="1" ht="13.9" customHeight="1">
      <c r="Z4406" s="439"/>
      <c r="AH4406" s="367"/>
      <c r="AJ4406" s="367"/>
      <c r="AK4406" s="367"/>
    </row>
    <row r="4407" spans="26:37" s="368" customFormat="1" ht="13.9" customHeight="1">
      <c r="Z4407" s="439"/>
      <c r="AH4407" s="367"/>
      <c r="AJ4407" s="367"/>
      <c r="AK4407" s="367"/>
    </row>
    <row r="4408" spans="26:37" s="368" customFormat="1" ht="13.9" customHeight="1">
      <c r="Z4408" s="439"/>
      <c r="AH4408" s="367"/>
      <c r="AJ4408" s="367"/>
      <c r="AK4408" s="367"/>
    </row>
    <row r="4409" spans="26:37" s="368" customFormat="1" ht="13.9" customHeight="1">
      <c r="Z4409" s="439"/>
      <c r="AH4409" s="367"/>
      <c r="AJ4409" s="367"/>
      <c r="AK4409" s="367"/>
    </row>
    <row r="4410" spans="26:37" s="368" customFormat="1" ht="13.9" customHeight="1">
      <c r="Z4410" s="439"/>
      <c r="AH4410" s="367"/>
      <c r="AJ4410" s="367"/>
      <c r="AK4410" s="367"/>
    </row>
    <row r="4411" spans="26:37" s="368" customFormat="1" ht="13.9" customHeight="1">
      <c r="Z4411" s="439"/>
      <c r="AH4411" s="367"/>
      <c r="AJ4411" s="367"/>
      <c r="AK4411" s="367"/>
    </row>
    <row r="4412" spans="26:37" s="368" customFormat="1" ht="13.9" customHeight="1">
      <c r="Z4412" s="439"/>
      <c r="AH4412" s="367"/>
      <c r="AJ4412" s="367"/>
      <c r="AK4412" s="367"/>
    </row>
    <row r="4413" spans="26:37" s="368" customFormat="1" ht="13.9" customHeight="1">
      <c r="Z4413" s="439"/>
      <c r="AH4413" s="367"/>
      <c r="AJ4413" s="367"/>
      <c r="AK4413" s="367"/>
    </row>
    <row r="4414" spans="26:37" s="368" customFormat="1" ht="13.9" customHeight="1">
      <c r="Z4414" s="439"/>
      <c r="AH4414" s="367"/>
      <c r="AJ4414" s="367"/>
      <c r="AK4414" s="367"/>
    </row>
    <row r="4415" spans="26:37" s="368" customFormat="1" ht="13.9" customHeight="1">
      <c r="Z4415" s="439"/>
      <c r="AH4415" s="367"/>
      <c r="AJ4415" s="367"/>
      <c r="AK4415" s="367"/>
    </row>
    <row r="4416" spans="26:37" s="368" customFormat="1" ht="13.9" customHeight="1">
      <c r="Z4416" s="439"/>
      <c r="AH4416" s="367"/>
      <c r="AJ4416" s="367"/>
      <c r="AK4416" s="367"/>
    </row>
    <row r="4417" spans="26:37" s="368" customFormat="1" ht="13.9" customHeight="1">
      <c r="Z4417" s="439"/>
      <c r="AH4417" s="367"/>
      <c r="AJ4417" s="367"/>
      <c r="AK4417" s="367"/>
    </row>
    <row r="4418" spans="26:37" s="368" customFormat="1" ht="13.9" customHeight="1">
      <c r="Z4418" s="439"/>
      <c r="AH4418" s="367"/>
      <c r="AJ4418" s="367"/>
      <c r="AK4418" s="367"/>
    </row>
    <row r="4419" spans="26:37" s="368" customFormat="1" ht="13.9" customHeight="1">
      <c r="Z4419" s="439"/>
      <c r="AH4419" s="367"/>
      <c r="AJ4419" s="367"/>
      <c r="AK4419" s="367"/>
    </row>
    <row r="4420" spans="26:37" s="368" customFormat="1" ht="13.9" customHeight="1">
      <c r="Z4420" s="439"/>
      <c r="AH4420" s="367"/>
      <c r="AJ4420" s="367"/>
      <c r="AK4420" s="367"/>
    </row>
    <row r="4421" spans="26:37" s="368" customFormat="1" ht="13.9" customHeight="1">
      <c r="Z4421" s="439"/>
      <c r="AH4421" s="367"/>
      <c r="AJ4421" s="367"/>
      <c r="AK4421" s="367"/>
    </row>
    <row r="4422" spans="26:37" s="368" customFormat="1" ht="13.9" customHeight="1">
      <c r="Z4422" s="439"/>
      <c r="AH4422" s="367"/>
      <c r="AJ4422" s="367"/>
      <c r="AK4422" s="367"/>
    </row>
    <row r="4423" spans="26:37" s="368" customFormat="1" ht="13.9" customHeight="1">
      <c r="Z4423" s="439"/>
      <c r="AH4423" s="367"/>
      <c r="AJ4423" s="367"/>
      <c r="AK4423" s="367"/>
    </row>
    <row r="4424" spans="26:37" s="368" customFormat="1" ht="13.9" customHeight="1">
      <c r="Z4424" s="439"/>
      <c r="AH4424" s="367"/>
      <c r="AJ4424" s="367"/>
      <c r="AK4424" s="367"/>
    </row>
    <row r="4425" spans="26:37" s="368" customFormat="1" ht="13.9" customHeight="1">
      <c r="Z4425" s="439"/>
      <c r="AH4425" s="367"/>
      <c r="AJ4425" s="367"/>
      <c r="AK4425" s="367"/>
    </row>
    <row r="4426" spans="26:37" s="368" customFormat="1" ht="13.9" customHeight="1">
      <c r="Z4426" s="439"/>
      <c r="AH4426" s="367"/>
      <c r="AJ4426" s="367"/>
      <c r="AK4426" s="367"/>
    </row>
    <row r="4427" spans="26:37" s="368" customFormat="1" ht="13.9" customHeight="1">
      <c r="Z4427" s="439"/>
      <c r="AH4427" s="367"/>
      <c r="AJ4427" s="367"/>
      <c r="AK4427" s="367"/>
    </row>
    <row r="4428" spans="26:37" s="368" customFormat="1" ht="13.9" customHeight="1">
      <c r="Z4428" s="439"/>
      <c r="AH4428" s="367"/>
      <c r="AJ4428" s="367"/>
      <c r="AK4428" s="367"/>
    </row>
    <row r="4429" spans="26:37" s="368" customFormat="1" ht="13.9" customHeight="1">
      <c r="Z4429" s="439"/>
      <c r="AH4429" s="367"/>
      <c r="AJ4429" s="367"/>
      <c r="AK4429" s="367"/>
    </row>
    <row r="4430" spans="26:37" s="368" customFormat="1" ht="13.9" customHeight="1">
      <c r="Z4430" s="439"/>
      <c r="AH4430" s="367"/>
      <c r="AJ4430" s="367"/>
      <c r="AK4430" s="367"/>
    </row>
    <row r="4431" spans="26:37" s="368" customFormat="1" ht="13.9" customHeight="1">
      <c r="Z4431" s="439"/>
      <c r="AH4431" s="367"/>
      <c r="AJ4431" s="367"/>
      <c r="AK4431" s="367"/>
    </row>
    <row r="4432" spans="26:37" s="368" customFormat="1" ht="13.9" customHeight="1">
      <c r="Z4432" s="439"/>
      <c r="AH4432" s="367"/>
      <c r="AJ4432" s="367"/>
      <c r="AK4432" s="367"/>
    </row>
    <row r="4433" spans="26:37" s="368" customFormat="1" ht="13.9" customHeight="1">
      <c r="Z4433" s="439"/>
      <c r="AH4433" s="367"/>
      <c r="AJ4433" s="367"/>
      <c r="AK4433" s="367"/>
    </row>
    <row r="4434" spans="26:37" s="368" customFormat="1" ht="13.9" customHeight="1">
      <c r="Z4434" s="439"/>
      <c r="AH4434" s="367"/>
      <c r="AJ4434" s="367"/>
      <c r="AK4434" s="367"/>
    </row>
    <row r="4435" spans="26:37" s="368" customFormat="1" ht="13.9" customHeight="1">
      <c r="Z4435" s="439"/>
      <c r="AH4435" s="367"/>
      <c r="AJ4435" s="367"/>
      <c r="AK4435" s="367"/>
    </row>
    <row r="4436" spans="26:37" s="368" customFormat="1" ht="13.9" customHeight="1">
      <c r="Z4436" s="439"/>
      <c r="AH4436" s="367"/>
      <c r="AJ4436" s="367"/>
      <c r="AK4436" s="367"/>
    </row>
    <row r="4437" spans="26:37" s="368" customFormat="1" ht="13.9" customHeight="1">
      <c r="Z4437" s="439"/>
      <c r="AH4437" s="367"/>
      <c r="AJ4437" s="367"/>
      <c r="AK4437" s="367"/>
    </row>
    <row r="4438" spans="26:37" s="368" customFormat="1" ht="13.9" customHeight="1">
      <c r="Z4438" s="439"/>
      <c r="AH4438" s="367"/>
      <c r="AJ4438" s="367"/>
      <c r="AK4438" s="367"/>
    </row>
    <row r="4439" spans="26:37" s="368" customFormat="1" ht="13.9" customHeight="1">
      <c r="Z4439" s="439"/>
      <c r="AH4439" s="367"/>
      <c r="AJ4439" s="367"/>
      <c r="AK4439" s="367"/>
    </row>
    <row r="4440" spans="26:37" s="368" customFormat="1" ht="13.9" customHeight="1">
      <c r="Z4440" s="439"/>
      <c r="AH4440" s="367"/>
      <c r="AJ4440" s="367"/>
      <c r="AK4440" s="367"/>
    </row>
    <row r="4441" spans="26:37" s="368" customFormat="1" ht="13.9" customHeight="1">
      <c r="Z4441" s="439"/>
      <c r="AH4441" s="367"/>
      <c r="AJ4441" s="367"/>
      <c r="AK4441" s="367"/>
    </row>
    <row r="4442" spans="26:37" s="368" customFormat="1" ht="13.9" customHeight="1">
      <c r="Z4442" s="439"/>
      <c r="AH4442" s="367"/>
      <c r="AJ4442" s="367"/>
      <c r="AK4442" s="367"/>
    </row>
    <row r="4443" spans="26:37" s="368" customFormat="1" ht="13.9" customHeight="1">
      <c r="Z4443" s="439"/>
      <c r="AH4443" s="367"/>
      <c r="AJ4443" s="367"/>
      <c r="AK4443" s="367"/>
    </row>
    <row r="4444" spans="26:37" s="368" customFormat="1" ht="13.9" customHeight="1">
      <c r="Z4444" s="439"/>
      <c r="AH4444" s="367"/>
      <c r="AJ4444" s="367"/>
      <c r="AK4444" s="367"/>
    </row>
    <row r="4445" spans="26:37" s="368" customFormat="1" ht="13.9" customHeight="1">
      <c r="Z4445" s="439"/>
      <c r="AH4445" s="367"/>
      <c r="AJ4445" s="367"/>
      <c r="AK4445" s="367"/>
    </row>
    <row r="4446" spans="26:37" s="368" customFormat="1" ht="13.9" customHeight="1">
      <c r="Z4446" s="439"/>
      <c r="AH4446" s="367"/>
      <c r="AJ4446" s="367"/>
      <c r="AK4446" s="367"/>
    </row>
    <row r="4447" spans="26:37" s="368" customFormat="1" ht="13.9" customHeight="1">
      <c r="Z4447" s="439"/>
      <c r="AH4447" s="367"/>
      <c r="AJ4447" s="367"/>
      <c r="AK4447" s="367"/>
    </row>
    <row r="4448" spans="26:37" s="368" customFormat="1" ht="13.9" customHeight="1">
      <c r="Z4448" s="439"/>
      <c r="AH4448" s="367"/>
      <c r="AJ4448" s="367"/>
      <c r="AK4448" s="367"/>
    </row>
    <row r="4449" spans="26:37" s="368" customFormat="1" ht="13.9" customHeight="1">
      <c r="Z4449" s="439"/>
      <c r="AH4449" s="367"/>
      <c r="AJ4449" s="367"/>
      <c r="AK4449" s="367"/>
    </row>
    <row r="4450" spans="26:37" s="368" customFormat="1" ht="13.9" customHeight="1">
      <c r="Z4450" s="439"/>
      <c r="AH4450" s="367"/>
      <c r="AJ4450" s="367"/>
      <c r="AK4450" s="367"/>
    </row>
    <row r="4451" spans="26:37" s="368" customFormat="1" ht="13.9" customHeight="1">
      <c r="Z4451" s="439"/>
      <c r="AH4451" s="367"/>
      <c r="AJ4451" s="367"/>
      <c r="AK4451" s="367"/>
    </row>
    <row r="4452" spans="26:37" s="368" customFormat="1" ht="13.9" customHeight="1">
      <c r="Z4452" s="439"/>
      <c r="AH4452" s="367"/>
      <c r="AJ4452" s="367"/>
      <c r="AK4452" s="367"/>
    </row>
    <row r="4453" spans="26:37" s="368" customFormat="1" ht="13.9" customHeight="1">
      <c r="Z4453" s="439"/>
      <c r="AH4453" s="367"/>
      <c r="AJ4453" s="367"/>
      <c r="AK4453" s="367"/>
    </row>
    <row r="4454" spans="26:37" s="368" customFormat="1" ht="13.9" customHeight="1">
      <c r="Z4454" s="439"/>
      <c r="AH4454" s="367"/>
      <c r="AJ4454" s="367"/>
      <c r="AK4454" s="367"/>
    </row>
    <row r="4455" spans="26:37" s="368" customFormat="1" ht="13.9" customHeight="1">
      <c r="Z4455" s="439"/>
      <c r="AH4455" s="367"/>
      <c r="AJ4455" s="367"/>
      <c r="AK4455" s="367"/>
    </row>
    <row r="4456" spans="26:37" s="368" customFormat="1" ht="13.9" customHeight="1">
      <c r="Z4456" s="439"/>
      <c r="AH4456" s="367"/>
      <c r="AJ4456" s="367"/>
      <c r="AK4456" s="367"/>
    </row>
    <row r="4457" spans="26:37" s="368" customFormat="1" ht="13.9" customHeight="1">
      <c r="Z4457" s="439"/>
      <c r="AH4457" s="367"/>
      <c r="AJ4457" s="367"/>
      <c r="AK4457" s="367"/>
    </row>
    <row r="4458" spans="26:37" s="368" customFormat="1" ht="13.9" customHeight="1">
      <c r="Z4458" s="439"/>
      <c r="AH4458" s="367"/>
      <c r="AJ4458" s="367"/>
      <c r="AK4458" s="367"/>
    </row>
    <row r="4459" spans="26:37" s="368" customFormat="1" ht="13.9" customHeight="1">
      <c r="Z4459" s="439"/>
      <c r="AH4459" s="367"/>
      <c r="AJ4459" s="367"/>
      <c r="AK4459" s="367"/>
    </row>
    <row r="4460" spans="26:37" s="368" customFormat="1" ht="13.9" customHeight="1">
      <c r="Z4460" s="439"/>
      <c r="AH4460" s="367"/>
      <c r="AJ4460" s="367"/>
      <c r="AK4460" s="367"/>
    </row>
    <row r="4461" spans="26:37" s="368" customFormat="1" ht="13.9" customHeight="1">
      <c r="Z4461" s="439"/>
      <c r="AH4461" s="367"/>
      <c r="AJ4461" s="367"/>
      <c r="AK4461" s="367"/>
    </row>
    <row r="4462" spans="26:37" s="368" customFormat="1" ht="13.9" customHeight="1">
      <c r="Z4462" s="439"/>
      <c r="AH4462" s="367"/>
      <c r="AJ4462" s="367"/>
      <c r="AK4462" s="367"/>
    </row>
    <row r="4463" spans="26:37" s="368" customFormat="1" ht="13.9" customHeight="1">
      <c r="Z4463" s="439"/>
      <c r="AH4463" s="367"/>
      <c r="AJ4463" s="367"/>
      <c r="AK4463" s="367"/>
    </row>
    <row r="4464" spans="26:37" s="368" customFormat="1" ht="13.9" customHeight="1">
      <c r="Z4464" s="439"/>
      <c r="AH4464" s="367"/>
      <c r="AJ4464" s="367"/>
      <c r="AK4464" s="367"/>
    </row>
    <row r="4465" spans="26:37" s="368" customFormat="1" ht="13.9" customHeight="1">
      <c r="Z4465" s="439"/>
      <c r="AH4465" s="367"/>
      <c r="AJ4465" s="367"/>
      <c r="AK4465" s="367"/>
    </row>
    <row r="4466" spans="26:37" s="368" customFormat="1" ht="13.9" customHeight="1">
      <c r="Z4466" s="439"/>
      <c r="AH4466" s="367"/>
      <c r="AJ4466" s="367"/>
      <c r="AK4466" s="367"/>
    </row>
    <row r="4467" spans="26:37" s="368" customFormat="1" ht="13.9" customHeight="1">
      <c r="Z4467" s="439"/>
      <c r="AH4467" s="367"/>
      <c r="AJ4467" s="367"/>
      <c r="AK4467" s="367"/>
    </row>
    <row r="4468" spans="26:37" s="368" customFormat="1" ht="13.9" customHeight="1">
      <c r="Z4468" s="439"/>
      <c r="AH4468" s="367"/>
      <c r="AJ4468" s="367"/>
      <c r="AK4468" s="367"/>
    </row>
    <row r="4469" spans="26:37" s="368" customFormat="1" ht="13.9" customHeight="1">
      <c r="Z4469" s="439"/>
      <c r="AH4469" s="367"/>
      <c r="AJ4469" s="367"/>
      <c r="AK4469" s="367"/>
    </row>
    <row r="4470" spans="26:37" s="368" customFormat="1" ht="13.9" customHeight="1">
      <c r="Z4470" s="439"/>
      <c r="AH4470" s="367"/>
      <c r="AJ4470" s="367"/>
      <c r="AK4470" s="367"/>
    </row>
    <row r="4471" spans="26:37" s="368" customFormat="1" ht="13.9" customHeight="1">
      <c r="Z4471" s="439"/>
      <c r="AH4471" s="367"/>
      <c r="AJ4471" s="367"/>
      <c r="AK4471" s="367"/>
    </row>
    <row r="4472" spans="26:37" s="368" customFormat="1" ht="13.9" customHeight="1">
      <c r="Z4472" s="439"/>
      <c r="AH4472" s="367"/>
      <c r="AJ4472" s="367"/>
      <c r="AK4472" s="367"/>
    </row>
    <row r="4473" spans="26:37" s="368" customFormat="1" ht="13.9" customHeight="1">
      <c r="Z4473" s="439"/>
      <c r="AH4473" s="367"/>
      <c r="AJ4473" s="367"/>
      <c r="AK4473" s="367"/>
    </row>
    <row r="4474" spans="26:37" s="368" customFormat="1" ht="13.9" customHeight="1">
      <c r="Z4474" s="439"/>
      <c r="AH4474" s="367"/>
      <c r="AJ4474" s="367"/>
      <c r="AK4474" s="367"/>
    </row>
    <row r="4475" spans="26:37" s="368" customFormat="1" ht="13.9" customHeight="1">
      <c r="Z4475" s="439"/>
      <c r="AH4475" s="367"/>
      <c r="AJ4475" s="367"/>
      <c r="AK4475" s="367"/>
    </row>
    <row r="4476" spans="26:37" s="368" customFormat="1" ht="13.9" customHeight="1">
      <c r="Z4476" s="439"/>
      <c r="AH4476" s="367"/>
      <c r="AJ4476" s="367"/>
      <c r="AK4476" s="367"/>
    </row>
    <row r="4477" spans="26:37" s="368" customFormat="1" ht="13.9" customHeight="1">
      <c r="Z4477" s="439"/>
      <c r="AH4477" s="367"/>
      <c r="AJ4477" s="367"/>
      <c r="AK4477" s="367"/>
    </row>
    <row r="4478" spans="26:37" s="368" customFormat="1" ht="13.9" customHeight="1">
      <c r="Z4478" s="439"/>
      <c r="AH4478" s="367"/>
      <c r="AJ4478" s="367"/>
      <c r="AK4478" s="367"/>
    </row>
    <row r="4479" spans="26:37" s="368" customFormat="1" ht="13.9" customHeight="1">
      <c r="Z4479" s="439"/>
      <c r="AH4479" s="367"/>
      <c r="AJ4479" s="367"/>
      <c r="AK4479" s="367"/>
    </row>
    <row r="4480" spans="26:37" s="368" customFormat="1" ht="13.9" customHeight="1">
      <c r="Z4480" s="439"/>
      <c r="AH4480" s="367"/>
      <c r="AJ4480" s="367"/>
      <c r="AK4480" s="367"/>
    </row>
    <row r="4481" spans="26:37" s="368" customFormat="1" ht="13.9" customHeight="1">
      <c r="Z4481" s="439"/>
      <c r="AH4481" s="367"/>
      <c r="AJ4481" s="367"/>
      <c r="AK4481" s="367"/>
    </row>
    <row r="4482" spans="26:37" s="368" customFormat="1" ht="13.9" customHeight="1">
      <c r="Z4482" s="439"/>
      <c r="AH4482" s="367"/>
      <c r="AJ4482" s="367"/>
      <c r="AK4482" s="367"/>
    </row>
    <row r="4483" spans="26:37" s="368" customFormat="1" ht="13.9" customHeight="1">
      <c r="Z4483" s="439"/>
      <c r="AH4483" s="367"/>
      <c r="AJ4483" s="367"/>
      <c r="AK4483" s="367"/>
    </row>
    <row r="4484" spans="26:37" s="368" customFormat="1" ht="13.9" customHeight="1">
      <c r="Z4484" s="439"/>
      <c r="AH4484" s="367"/>
      <c r="AJ4484" s="367"/>
      <c r="AK4484" s="367"/>
    </row>
    <row r="4485" spans="26:37" s="368" customFormat="1" ht="13.9" customHeight="1">
      <c r="Z4485" s="439"/>
      <c r="AH4485" s="367"/>
      <c r="AJ4485" s="367"/>
      <c r="AK4485" s="367"/>
    </row>
    <row r="4486" spans="26:37" s="368" customFormat="1" ht="13.9" customHeight="1">
      <c r="Z4486" s="439"/>
      <c r="AH4486" s="367"/>
      <c r="AJ4486" s="367"/>
      <c r="AK4486" s="367"/>
    </row>
    <row r="4487" spans="26:37" s="368" customFormat="1" ht="13.9" customHeight="1">
      <c r="Z4487" s="439"/>
      <c r="AH4487" s="367"/>
      <c r="AJ4487" s="367"/>
      <c r="AK4487" s="367"/>
    </row>
    <row r="4488" spans="26:37" s="368" customFormat="1" ht="13.9" customHeight="1">
      <c r="Z4488" s="439"/>
      <c r="AH4488" s="367"/>
      <c r="AJ4488" s="367"/>
      <c r="AK4488" s="367"/>
    </row>
    <row r="4489" spans="26:37" s="368" customFormat="1" ht="13.9" customHeight="1">
      <c r="Z4489" s="439"/>
      <c r="AH4489" s="367"/>
      <c r="AJ4489" s="367"/>
      <c r="AK4489" s="367"/>
    </row>
    <row r="4490" spans="26:37" s="368" customFormat="1" ht="13.9" customHeight="1">
      <c r="Z4490" s="439"/>
      <c r="AH4490" s="367"/>
      <c r="AJ4490" s="367"/>
      <c r="AK4490" s="367"/>
    </row>
    <row r="4491" spans="26:37" s="368" customFormat="1" ht="13.9" customHeight="1">
      <c r="Z4491" s="439"/>
      <c r="AH4491" s="367"/>
      <c r="AJ4491" s="367"/>
      <c r="AK4491" s="367"/>
    </row>
    <row r="4492" spans="26:37" s="368" customFormat="1" ht="13.9" customHeight="1">
      <c r="Z4492" s="439"/>
      <c r="AH4492" s="367"/>
      <c r="AJ4492" s="367"/>
      <c r="AK4492" s="367"/>
    </row>
    <row r="4493" spans="26:37" s="368" customFormat="1" ht="13.9" customHeight="1">
      <c r="Z4493" s="439"/>
      <c r="AH4493" s="367"/>
      <c r="AJ4493" s="367"/>
      <c r="AK4493" s="367"/>
    </row>
    <row r="4494" spans="26:37" s="368" customFormat="1" ht="13.9" customHeight="1">
      <c r="Z4494" s="439"/>
      <c r="AH4494" s="367"/>
      <c r="AJ4494" s="367"/>
      <c r="AK4494" s="367"/>
    </row>
    <row r="4495" spans="26:37" s="368" customFormat="1" ht="13.9" customHeight="1">
      <c r="Z4495" s="439"/>
      <c r="AH4495" s="367"/>
      <c r="AJ4495" s="367"/>
      <c r="AK4495" s="367"/>
    </row>
    <row r="4496" spans="26:37" s="368" customFormat="1" ht="13.9" customHeight="1">
      <c r="Z4496" s="439"/>
      <c r="AH4496" s="367"/>
      <c r="AJ4496" s="367"/>
      <c r="AK4496" s="367"/>
    </row>
    <row r="4497" spans="26:37" s="368" customFormat="1" ht="13.9" customHeight="1">
      <c r="Z4497" s="439"/>
      <c r="AH4497" s="367"/>
      <c r="AJ4497" s="367"/>
      <c r="AK4497" s="367"/>
    </row>
    <row r="4498" spans="26:37" s="368" customFormat="1" ht="13.9" customHeight="1">
      <c r="Z4498" s="439"/>
      <c r="AH4498" s="367"/>
      <c r="AJ4498" s="367"/>
      <c r="AK4498" s="367"/>
    </row>
    <row r="4499" spans="26:37" s="368" customFormat="1" ht="13.9" customHeight="1">
      <c r="Z4499" s="439"/>
      <c r="AH4499" s="367"/>
      <c r="AJ4499" s="367"/>
      <c r="AK4499" s="367"/>
    </row>
    <row r="4500" spans="26:37" s="368" customFormat="1" ht="13.9" customHeight="1">
      <c r="Z4500" s="439"/>
      <c r="AH4500" s="367"/>
      <c r="AJ4500" s="367"/>
      <c r="AK4500" s="367"/>
    </row>
    <row r="4501" spans="26:37" s="368" customFormat="1" ht="13.9" customHeight="1">
      <c r="Z4501" s="439"/>
      <c r="AH4501" s="367"/>
      <c r="AJ4501" s="367"/>
      <c r="AK4501" s="367"/>
    </row>
    <row r="4502" spans="26:37" s="368" customFormat="1" ht="13.9" customHeight="1">
      <c r="Z4502" s="439"/>
      <c r="AH4502" s="367"/>
      <c r="AJ4502" s="367"/>
      <c r="AK4502" s="367"/>
    </row>
    <row r="4503" spans="26:37" s="368" customFormat="1" ht="13.9" customHeight="1">
      <c r="Z4503" s="439"/>
      <c r="AH4503" s="367"/>
      <c r="AJ4503" s="367"/>
      <c r="AK4503" s="367"/>
    </row>
    <row r="4504" spans="26:37" s="368" customFormat="1" ht="13.9" customHeight="1">
      <c r="Z4504" s="439"/>
      <c r="AH4504" s="367"/>
      <c r="AJ4504" s="367"/>
      <c r="AK4504" s="367"/>
    </row>
    <row r="4505" spans="26:37" s="368" customFormat="1" ht="13.9" customHeight="1">
      <c r="Z4505" s="439"/>
      <c r="AH4505" s="367"/>
      <c r="AJ4505" s="367"/>
      <c r="AK4505" s="367"/>
    </row>
    <row r="4506" spans="26:37" s="368" customFormat="1" ht="13.9" customHeight="1">
      <c r="Z4506" s="439"/>
      <c r="AH4506" s="367"/>
      <c r="AJ4506" s="367"/>
      <c r="AK4506" s="367"/>
    </row>
    <row r="4507" spans="26:37" s="368" customFormat="1" ht="13.9" customHeight="1">
      <c r="Z4507" s="439"/>
      <c r="AH4507" s="367"/>
      <c r="AJ4507" s="367"/>
      <c r="AK4507" s="367"/>
    </row>
    <row r="4508" spans="26:37" s="368" customFormat="1" ht="13.9" customHeight="1">
      <c r="Z4508" s="439"/>
      <c r="AH4508" s="367"/>
      <c r="AJ4508" s="367"/>
      <c r="AK4508" s="367"/>
    </row>
    <row r="4509" spans="26:37" s="368" customFormat="1" ht="13.9" customHeight="1">
      <c r="Z4509" s="439"/>
      <c r="AH4509" s="367"/>
      <c r="AJ4509" s="367"/>
      <c r="AK4509" s="367"/>
    </row>
    <row r="4510" spans="26:37" s="368" customFormat="1" ht="13.9" customHeight="1">
      <c r="Z4510" s="439"/>
      <c r="AH4510" s="367"/>
      <c r="AJ4510" s="367"/>
      <c r="AK4510" s="367"/>
    </row>
    <row r="4511" spans="26:37" s="368" customFormat="1" ht="13.9" customHeight="1">
      <c r="Z4511" s="439"/>
      <c r="AH4511" s="367"/>
      <c r="AJ4511" s="367"/>
      <c r="AK4511" s="367"/>
    </row>
    <row r="4512" spans="26:37" s="368" customFormat="1" ht="13.9" customHeight="1">
      <c r="Z4512" s="439"/>
      <c r="AH4512" s="367"/>
      <c r="AJ4512" s="367"/>
      <c r="AK4512" s="367"/>
    </row>
    <row r="4513" spans="26:37" s="368" customFormat="1" ht="13.9" customHeight="1">
      <c r="Z4513" s="439"/>
      <c r="AH4513" s="367"/>
      <c r="AJ4513" s="367"/>
      <c r="AK4513" s="367"/>
    </row>
    <row r="4514" spans="26:37" s="368" customFormat="1" ht="13.9" customHeight="1">
      <c r="Z4514" s="439"/>
      <c r="AH4514" s="367"/>
      <c r="AJ4514" s="367"/>
      <c r="AK4514" s="367"/>
    </row>
    <row r="4515" spans="26:37" s="368" customFormat="1" ht="13.9" customHeight="1">
      <c r="Z4515" s="439"/>
      <c r="AH4515" s="367"/>
      <c r="AJ4515" s="367"/>
      <c r="AK4515" s="367"/>
    </row>
    <row r="4516" spans="26:37" s="368" customFormat="1" ht="13.9" customHeight="1">
      <c r="Z4516" s="439"/>
      <c r="AH4516" s="367"/>
      <c r="AJ4516" s="367"/>
      <c r="AK4516" s="367"/>
    </row>
    <row r="4517" spans="26:37" s="368" customFormat="1" ht="13.9" customHeight="1">
      <c r="Z4517" s="439"/>
      <c r="AH4517" s="367"/>
      <c r="AJ4517" s="367"/>
      <c r="AK4517" s="367"/>
    </row>
    <row r="4518" spans="26:37" s="368" customFormat="1" ht="13.9" customHeight="1">
      <c r="Z4518" s="439"/>
      <c r="AH4518" s="367"/>
      <c r="AJ4518" s="367"/>
      <c r="AK4518" s="367"/>
    </row>
    <row r="4519" spans="26:37" s="368" customFormat="1" ht="13.9" customHeight="1">
      <c r="Z4519" s="439"/>
      <c r="AH4519" s="367"/>
      <c r="AJ4519" s="367"/>
      <c r="AK4519" s="367"/>
    </row>
    <row r="4520" spans="26:37" s="368" customFormat="1" ht="13.9" customHeight="1">
      <c r="Z4520" s="439"/>
      <c r="AH4520" s="367"/>
      <c r="AJ4520" s="367"/>
      <c r="AK4520" s="367"/>
    </row>
    <row r="4521" spans="26:37" s="368" customFormat="1" ht="13.9" customHeight="1">
      <c r="Z4521" s="439"/>
      <c r="AH4521" s="367"/>
      <c r="AJ4521" s="367"/>
      <c r="AK4521" s="367"/>
    </row>
    <row r="4522" spans="26:37" s="368" customFormat="1" ht="13.9" customHeight="1">
      <c r="Z4522" s="439"/>
      <c r="AH4522" s="367"/>
      <c r="AJ4522" s="367"/>
      <c r="AK4522" s="367"/>
    </row>
    <row r="4523" spans="26:37" s="368" customFormat="1" ht="13.9" customHeight="1">
      <c r="Z4523" s="439"/>
      <c r="AH4523" s="367"/>
      <c r="AJ4523" s="367"/>
      <c r="AK4523" s="367"/>
    </row>
    <row r="4524" spans="26:37" s="368" customFormat="1" ht="13.9" customHeight="1">
      <c r="Z4524" s="439"/>
      <c r="AH4524" s="367"/>
      <c r="AJ4524" s="367"/>
      <c r="AK4524" s="367"/>
    </row>
    <row r="4525" spans="26:37" s="368" customFormat="1" ht="13.9" customHeight="1">
      <c r="Z4525" s="439"/>
      <c r="AH4525" s="367"/>
      <c r="AJ4525" s="367"/>
      <c r="AK4525" s="367"/>
    </row>
    <row r="4526" spans="26:37" s="368" customFormat="1" ht="13.9" customHeight="1">
      <c r="Z4526" s="439"/>
      <c r="AH4526" s="367"/>
      <c r="AJ4526" s="367"/>
      <c r="AK4526" s="367"/>
    </row>
    <row r="4527" spans="26:37" s="368" customFormat="1" ht="13.9" customHeight="1">
      <c r="Z4527" s="439"/>
      <c r="AH4527" s="367"/>
      <c r="AJ4527" s="367"/>
      <c r="AK4527" s="367"/>
    </row>
    <row r="4528" spans="26:37" s="368" customFormat="1" ht="13.9" customHeight="1">
      <c r="Z4528" s="439"/>
      <c r="AH4528" s="367"/>
      <c r="AJ4528" s="367"/>
      <c r="AK4528" s="367"/>
    </row>
    <row r="4529" spans="26:37" s="368" customFormat="1" ht="13.9" customHeight="1">
      <c r="Z4529" s="439"/>
      <c r="AH4529" s="367"/>
      <c r="AJ4529" s="367"/>
      <c r="AK4529" s="367"/>
    </row>
    <row r="4530" spans="26:37" s="368" customFormat="1" ht="13.9" customHeight="1">
      <c r="Z4530" s="439"/>
      <c r="AH4530" s="367"/>
      <c r="AJ4530" s="367"/>
      <c r="AK4530" s="367"/>
    </row>
    <row r="4531" spans="26:37" s="368" customFormat="1" ht="13.9" customHeight="1">
      <c r="Z4531" s="439"/>
      <c r="AH4531" s="367"/>
      <c r="AJ4531" s="367"/>
      <c r="AK4531" s="367"/>
    </row>
    <row r="4532" spans="26:37" s="368" customFormat="1" ht="13.9" customHeight="1">
      <c r="Z4532" s="439"/>
      <c r="AH4532" s="367"/>
      <c r="AJ4532" s="367"/>
      <c r="AK4532" s="367"/>
    </row>
    <row r="4533" spans="26:37" s="368" customFormat="1" ht="13.9" customHeight="1">
      <c r="Z4533" s="439"/>
      <c r="AH4533" s="367"/>
      <c r="AJ4533" s="367"/>
      <c r="AK4533" s="367"/>
    </row>
    <row r="4534" spans="26:37" s="368" customFormat="1" ht="13.9" customHeight="1">
      <c r="Z4534" s="439"/>
      <c r="AH4534" s="367"/>
      <c r="AJ4534" s="367"/>
      <c r="AK4534" s="367"/>
    </row>
    <row r="4535" spans="26:37" s="368" customFormat="1" ht="13.9" customHeight="1">
      <c r="Z4535" s="439"/>
      <c r="AH4535" s="367"/>
      <c r="AJ4535" s="367"/>
      <c r="AK4535" s="367"/>
    </row>
    <row r="4536" spans="26:37" s="368" customFormat="1" ht="13.9" customHeight="1">
      <c r="Z4536" s="439"/>
      <c r="AH4536" s="367"/>
      <c r="AJ4536" s="367"/>
      <c r="AK4536" s="367"/>
    </row>
    <row r="4537" spans="26:37" s="368" customFormat="1" ht="13.9" customHeight="1">
      <c r="Z4537" s="439"/>
      <c r="AH4537" s="367"/>
      <c r="AJ4537" s="367"/>
      <c r="AK4537" s="367"/>
    </row>
    <row r="4538" spans="26:37" s="368" customFormat="1" ht="13.9" customHeight="1">
      <c r="Z4538" s="439"/>
      <c r="AH4538" s="367"/>
      <c r="AJ4538" s="367"/>
      <c r="AK4538" s="367"/>
    </row>
    <row r="4539" spans="26:37" s="368" customFormat="1" ht="13.9" customHeight="1">
      <c r="Z4539" s="439"/>
      <c r="AH4539" s="367"/>
      <c r="AJ4539" s="367"/>
      <c r="AK4539" s="367"/>
    </row>
    <row r="4540" spans="26:37" s="368" customFormat="1" ht="13.9" customHeight="1">
      <c r="Z4540" s="439"/>
      <c r="AH4540" s="367"/>
      <c r="AJ4540" s="367"/>
      <c r="AK4540" s="367"/>
    </row>
    <row r="4541" spans="26:37" s="368" customFormat="1" ht="13.9" customHeight="1">
      <c r="Z4541" s="439"/>
      <c r="AH4541" s="367"/>
      <c r="AJ4541" s="367"/>
      <c r="AK4541" s="367"/>
    </row>
    <row r="4542" spans="26:37" s="368" customFormat="1" ht="13.9" customHeight="1">
      <c r="Z4542" s="439"/>
      <c r="AH4542" s="367"/>
      <c r="AJ4542" s="367"/>
      <c r="AK4542" s="367"/>
    </row>
    <row r="4543" spans="26:37" s="368" customFormat="1" ht="13.9" customHeight="1">
      <c r="Z4543" s="439"/>
      <c r="AH4543" s="367"/>
      <c r="AJ4543" s="367"/>
      <c r="AK4543" s="367"/>
    </row>
    <row r="4544" spans="26:37" s="368" customFormat="1" ht="13.9" customHeight="1">
      <c r="Z4544" s="439"/>
      <c r="AH4544" s="367"/>
      <c r="AJ4544" s="367"/>
      <c r="AK4544" s="367"/>
    </row>
    <row r="4545" spans="26:37" s="368" customFormat="1" ht="13.9" customHeight="1">
      <c r="Z4545" s="439"/>
      <c r="AH4545" s="367"/>
      <c r="AJ4545" s="367"/>
      <c r="AK4545" s="367"/>
    </row>
    <row r="4546" spans="26:37" s="368" customFormat="1" ht="13.9" customHeight="1">
      <c r="Z4546" s="439"/>
      <c r="AH4546" s="367"/>
      <c r="AJ4546" s="367"/>
      <c r="AK4546" s="367"/>
    </row>
    <row r="4547" spans="26:37" s="368" customFormat="1" ht="13.9" customHeight="1">
      <c r="Z4547" s="439"/>
      <c r="AH4547" s="367"/>
      <c r="AJ4547" s="367"/>
      <c r="AK4547" s="367"/>
    </row>
    <row r="4548" spans="26:37" s="368" customFormat="1" ht="13.9" customHeight="1">
      <c r="Z4548" s="439"/>
      <c r="AH4548" s="367"/>
      <c r="AJ4548" s="367"/>
      <c r="AK4548" s="367"/>
    </row>
    <row r="4549" spans="26:37" s="368" customFormat="1" ht="13.9" customHeight="1">
      <c r="Z4549" s="439"/>
      <c r="AH4549" s="367"/>
      <c r="AJ4549" s="367"/>
      <c r="AK4549" s="367"/>
    </row>
    <row r="4550" spans="26:37" s="368" customFormat="1" ht="13.9" customHeight="1">
      <c r="Z4550" s="439"/>
      <c r="AH4550" s="367"/>
      <c r="AJ4550" s="367"/>
      <c r="AK4550" s="367"/>
    </row>
    <row r="4551" spans="26:37" s="368" customFormat="1" ht="13.9" customHeight="1">
      <c r="Z4551" s="439"/>
      <c r="AH4551" s="367"/>
      <c r="AJ4551" s="367"/>
      <c r="AK4551" s="367"/>
    </row>
    <row r="4552" spans="26:37" s="368" customFormat="1" ht="13.9" customHeight="1">
      <c r="Z4552" s="439"/>
      <c r="AH4552" s="367"/>
      <c r="AJ4552" s="367"/>
      <c r="AK4552" s="367"/>
    </row>
    <row r="4553" spans="26:37" s="368" customFormat="1" ht="13.9" customHeight="1">
      <c r="Z4553" s="439"/>
      <c r="AH4553" s="367"/>
      <c r="AJ4553" s="367"/>
      <c r="AK4553" s="367"/>
    </row>
    <row r="4554" spans="26:37" s="368" customFormat="1" ht="13.9" customHeight="1">
      <c r="Z4554" s="439"/>
      <c r="AH4554" s="367"/>
      <c r="AJ4554" s="367"/>
      <c r="AK4554" s="367"/>
    </row>
    <row r="4555" spans="26:37" s="368" customFormat="1" ht="13.9" customHeight="1">
      <c r="Z4555" s="439"/>
      <c r="AH4555" s="367"/>
      <c r="AJ4555" s="367"/>
      <c r="AK4555" s="367"/>
    </row>
    <row r="4556" spans="26:37" s="368" customFormat="1" ht="13.9" customHeight="1">
      <c r="Z4556" s="439"/>
      <c r="AH4556" s="367"/>
      <c r="AJ4556" s="367"/>
      <c r="AK4556" s="367"/>
    </row>
    <row r="4557" spans="26:37" s="368" customFormat="1" ht="13.9" customHeight="1">
      <c r="Z4557" s="439"/>
      <c r="AH4557" s="367"/>
      <c r="AJ4557" s="367"/>
      <c r="AK4557" s="367"/>
    </row>
    <row r="4558" spans="26:37" s="368" customFormat="1" ht="13.9" customHeight="1">
      <c r="Z4558" s="439"/>
      <c r="AH4558" s="367"/>
      <c r="AJ4558" s="367"/>
      <c r="AK4558" s="367"/>
    </row>
    <row r="4559" spans="26:37" s="368" customFormat="1" ht="13.9" customHeight="1">
      <c r="Z4559" s="439"/>
      <c r="AH4559" s="367"/>
      <c r="AJ4559" s="367"/>
      <c r="AK4559" s="367"/>
    </row>
    <row r="4560" spans="26:37" s="368" customFormat="1" ht="13.9" customHeight="1">
      <c r="Z4560" s="439"/>
      <c r="AH4560" s="367"/>
      <c r="AJ4560" s="367"/>
      <c r="AK4560" s="367"/>
    </row>
    <row r="4561" spans="26:37" s="368" customFormat="1" ht="13.9" customHeight="1">
      <c r="Z4561" s="439"/>
      <c r="AH4561" s="367"/>
      <c r="AJ4561" s="367"/>
      <c r="AK4561" s="367"/>
    </row>
    <row r="4562" spans="26:37" s="368" customFormat="1" ht="13.9" customHeight="1">
      <c r="Z4562" s="439"/>
      <c r="AH4562" s="367"/>
      <c r="AJ4562" s="367"/>
      <c r="AK4562" s="367"/>
    </row>
    <row r="4563" spans="26:37" s="368" customFormat="1" ht="13.9" customHeight="1">
      <c r="Z4563" s="439"/>
      <c r="AH4563" s="367"/>
      <c r="AJ4563" s="367"/>
      <c r="AK4563" s="367"/>
    </row>
    <row r="4564" spans="26:37" s="368" customFormat="1" ht="13.9" customHeight="1">
      <c r="Z4564" s="439"/>
      <c r="AH4564" s="367"/>
      <c r="AJ4564" s="367"/>
      <c r="AK4564" s="367"/>
    </row>
    <row r="4565" spans="26:37" s="368" customFormat="1" ht="13.9" customHeight="1">
      <c r="Z4565" s="439"/>
      <c r="AH4565" s="367"/>
      <c r="AJ4565" s="367"/>
      <c r="AK4565" s="367"/>
    </row>
    <row r="4566" spans="26:37" s="368" customFormat="1" ht="13.9" customHeight="1">
      <c r="Z4566" s="439"/>
      <c r="AH4566" s="367"/>
      <c r="AJ4566" s="367"/>
      <c r="AK4566" s="367"/>
    </row>
    <row r="4567" spans="26:37" s="368" customFormat="1" ht="13.9" customHeight="1">
      <c r="Z4567" s="439"/>
      <c r="AH4567" s="367"/>
      <c r="AJ4567" s="367"/>
      <c r="AK4567" s="367"/>
    </row>
    <row r="4568" spans="26:37" s="368" customFormat="1" ht="13.9" customHeight="1">
      <c r="Z4568" s="439"/>
      <c r="AH4568" s="367"/>
      <c r="AJ4568" s="367"/>
      <c r="AK4568" s="367"/>
    </row>
    <row r="4569" spans="26:37" s="368" customFormat="1" ht="13.9" customHeight="1">
      <c r="Z4569" s="439"/>
      <c r="AH4569" s="367"/>
      <c r="AJ4569" s="367"/>
      <c r="AK4569" s="367"/>
    </row>
    <row r="4570" spans="26:37" s="368" customFormat="1" ht="13.9" customHeight="1">
      <c r="Z4570" s="439"/>
      <c r="AH4570" s="367"/>
      <c r="AJ4570" s="367"/>
      <c r="AK4570" s="367"/>
    </row>
    <row r="4571" spans="26:37" s="368" customFormat="1" ht="13.9" customHeight="1">
      <c r="Z4571" s="439"/>
      <c r="AH4571" s="367"/>
      <c r="AJ4571" s="367"/>
      <c r="AK4571" s="367"/>
    </row>
    <row r="4572" spans="26:37" s="368" customFormat="1" ht="13.9" customHeight="1">
      <c r="Z4572" s="439"/>
      <c r="AH4572" s="367"/>
      <c r="AJ4572" s="367"/>
      <c r="AK4572" s="367"/>
    </row>
    <row r="4573" spans="26:37" s="368" customFormat="1" ht="13.9" customHeight="1">
      <c r="Z4573" s="439"/>
      <c r="AH4573" s="367"/>
      <c r="AJ4573" s="367"/>
      <c r="AK4573" s="367"/>
    </row>
    <row r="4574" spans="26:37" s="368" customFormat="1" ht="13.9" customHeight="1">
      <c r="Z4574" s="439"/>
      <c r="AH4574" s="367"/>
      <c r="AJ4574" s="367"/>
      <c r="AK4574" s="367"/>
    </row>
    <row r="4575" spans="26:37" s="368" customFormat="1" ht="13.9" customHeight="1">
      <c r="Z4575" s="439"/>
      <c r="AH4575" s="367"/>
      <c r="AJ4575" s="367"/>
      <c r="AK4575" s="367"/>
    </row>
    <row r="4576" spans="26:37" s="368" customFormat="1" ht="13.9" customHeight="1">
      <c r="Z4576" s="439"/>
      <c r="AH4576" s="367"/>
      <c r="AJ4576" s="367"/>
      <c r="AK4576" s="367"/>
    </row>
    <row r="4577" spans="26:37" s="368" customFormat="1" ht="13.9" customHeight="1">
      <c r="Z4577" s="439"/>
      <c r="AH4577" s="367"/>
      <c r="AJ4577" s="367"/>
      <c r="AK4577" s="367"/>
    </row>
    <row r="4578" spans="26:37" s="368" customFormat="1" ht="13.9" customHeight="1">
      <c r="Z4578" s="439"/>
      <c r="AH4578" s="367"/>
      <c r="AJ4578" s="367"/>
      <c r="AK4578" s="367"/>
    </row>
    <row r="4579" spans="26:37" s="368" customFormat="1" ht="13.9" customHeight="1">
      <c r="Z4579" s="439"/>
      <c r="AH4579" s="367"/>
      <c r="AJ4579" s="367"/>
      <c r="AK4579" s="367"/>
    </row>
    <row r="4580" spans="26:37" s="368" customFormat="1" ht="13.9" customHeight="1">
      <c r="Z4580" s="439"/>
      <c r="AH4580" s="367"/>
      <c r="AJ4580" s="367"/>
      <c r="AK4580" s="367"/>
    </row>
    <row r="4581" spans="26:37" s="368" customFormat="1" ht="13.9" customHeight="1">
      <c r="Z4581" s="439"/>
      <c r="AH4581" s="367"/>
      <c r="AJ4581" s="367"/>
      <c r="AK4581" s="367"/>
    </row>
    <row r="4582" spans="26:37" s="368" customFormat="1" ht="13.9" customHeight="1">
      <c r="Z4582" s="439"/>
      <c r="AH4582" s="367"/>
      <c r="AJ4582" s="367"/>
      <c r="AK4582" s="367"/>
    </row>
    <row r="4583" spans="26:37" s="368" customFormat="1" ht="13.9" customHeight="1">
      <c r="Z4583" s="439"/>
      <c r="AH4583" s="367"/>
      <c r="AJ4583" s="367"/>
      <c r="AK4583" s="367"/>
    </row>
    <row r="4584" spans="26:37" s="368" customFormat="1" ht="13.9" customHeight="1">
      <c r="Z4584" s="439"/>
      <c r="AH4584" s="367"/>
      <c r="AJ4584" s="367"/>
      <c r="AK4584" s="367"/>
    </row>
    <row r="4585" spans="26:37" s="368" customFormat="1" ht="13.9" customHeight="1">
      <c r="Z4585" s="439"/>
      <c r="AH4585" s="367"/>
      <c r="AJ4585" s="367"/>
      <c r="AK4585" s="367"/>
    </row>
    <row r="4586" spans="26:37" s="368" customFormat="1" ht="13.9" customHeight="1">
      <c r="Z4586" s="439"/>
      <c r="AH4586" s="367"/>
      <c r="AJ4586" s="367"/>
      <c r="AK4586" s="367"/>
    </row>
    <row r="4587" spans="26:37" s="368" customFormat="1" ht="13.9" customHeight="1">
      <c r="Z4587" s="439"/>
      <c r="AH4587" s="367"/>
      <c r="AJ4587" s="367"/>
      <c r="AK4587" s="367"/>
    </row>
    <row r="4588" spans="26:37" s="368" customFormat="1" ht="13.9" customHeight="1">
      <c r="Z4588" s="439"/>
      <c r="AH4588" s="367"/>
      <c r="AJ4588" s="367"/>
      <c r="AK4588" s="367"/>
    </row>
    <row r="4589" spans="26:37" s="368" customFormat="1" ht="13.9" customHeight="1">
      <c r="Z4589" s="439"/>
      <c r="AH4589" s="367"/>
      <c r="AJ4589" s="367"/>
      <c r="AK4589" s="367"/>
    </row>
    <row r="4590" spans="26:37" s="368" customFormat="1" ht="13.9" customHeight="1">
      <c r="Z4590" s="439"/>
      <c r="AH4590" s="367"/>
      <c r="AJ4590" s="367"/>
      <c r="AK4590" s="367"/>
    </row>
    <row r="4591" spans="26:37" s="368" customFormat="1" ht="13.9" customHeight="1">
      <c r="Z4591" s="439"/>
      <c r="AH4591" s="367"/>
      <c r="AJ4591" s="367"/>
      <c r="AK4591" s="367"/>
    </row>
    <row r="4592" spans="26:37" s="368" customFormat="1" ht="13.9" customHeight="1">
      <c r="Z4592" s="439"/>
      <c r="AH4592" s="367"/>
      <c r="AJ4592" s="367"/>
      <c r="AK4592" s="367"/>
    </row>
    <row r="4593" spans="26:37" s="368" customFormat="1" ht="13.9" customHeight="1">
      <c r="Z4593" s="439"/>
      <c r="AH4593" s="367"/>
      <c r="AJ4593" s="367"/>
      <c r="AK4593" s="367"/>
    </row>
    <row r="4594" spans="26:37" s="368" customFormat="1" ht="13.9" customHeight="1">
      <c r="Z4594" s="439"/>
      <c r="AH4594" s="367"/>
      <c r="AJ4594" s="367"/>
      <c r="AK4594" s="367"/>
    </row>
    <row r="4595" spans="26:37" s="368" customFormat="1" ht="13.9" customHeight="1">
      <c r="Z4595" s="439"/>
      <c r="AH4595" s="367"/>
      <c r="AJ4595" s="367"/>
      <c r="AK4595" s="367"/>
    </row>
    <row r="4596" spans="26:37" s="368" customFormat="1" ht="13.9" customHeight="1">
      <c r="Z4596" s="439"/>
      <c r="AH4596" s="367"/>
      <c r="AJ4596" s="367"/>
      <c r="AK4596" s="367"/>
    </row>
    <row r="4597" spans="26:37" s="368" customFormat="1" ht="13.9" customHeight="1">
      <c r="Z4597" s="439"/>
      <c r="AH4597" s="367"/>
      <c r="AJ4597" s="367"/>
      <c r="AK4597" s="367"/>
    </row>
    <row r="4598" spans="26:37" s="368" customFormat="1" ht="13.9" customHeight="1">
      <c r="Z4598" s="439"/>
      <c r="AH4598" s="367"/>
      <c r="AJ4598" s="367"/>
      <c r="AK4598" s="367"/>
    </row>
    <row r="4599" spans="26:37" s="368" customFormat="1" ht="13.9" customHeight="1">
      <c r="Z4599" s="439"/>
      <c r="AH4599" s="367"/>
      <c r="AJ4599" s="367"/>
      <c r="AK4599" s="367"/>
    </row>
    <row r="4600" spans="26:37" s="368" customFormat="1" ht="13.9" customHeight="1">
      <c r="Z4600" s="439"/>
      <c r="AH4600" s="367"/>
      <c r="AJ4600" s="367"/>
      <c r="AK4600" s="367"/>
    </row>
    <row r="4601" spans="26:37" s="368" customFormat="1" ht="13.9" customHeight="1">
      <c r="Z4601" s="439"/>
      <c r="AH4601" s="367"/>
      <c r="AJ4601" s="367"/>
      <c r="AK4601" s="367"/>
    </row>
    <row r="4602" spans="26:37" s="368" customFormat="1" ht="13.9" customHeight="1">
      <c r="Z4602" s="439"/>
      <c r="AH4602" s="367"/>
      <c r="AJ4602" s="367"/>
      <c r="AK4602" s="367"/>
    </row>
    <row r="4603" spans="26:37" s="368" customFormat="1" ht="13.9" customHeight="1">
      <c r="Z4603" s="439"/>
      <c r="AH4603" s="367"/>
      <c r="AJ4603" s="367"/>
      <c r="AK4603" s="367"/>
    </row>
    <row r="4604" spans="26:37" s="368" customFormat="1" ht="13.9" customHeight="1">
      <c r="Z4604" s="439"/>
      <c r="AH4604" s="367"/>
      <c r="AJ4604" s="367"/>
      <c r="AK4604" s="367"/>
    </row>
    <row r="4605" spans="26:37" s="368" customFormat="1" ht="13.9" customHeight="1">
      <c r="Z4605" s="439"/>
      <c r="AH4605" s="367"/>
      <c r="AJ4605" s="367"/>
      <c r="AK4605" s="367"/>
    </row>
    <row r="4606" spans="26:37" s="368" customFormat="1" ht="13.9" customHeight="1">
      <c r="Z4606" s="439"/>
      <c r="AH4606" s="367"/>
      <c r="AJ4606" s="367"/>
      <c r="AK4606" s="367"/>
    </row>
    <row r="4607" spans="26:37" s="368" customFormat="1" ht="13.9" customHeight="1">
      <c r="Z4607" s="439"/>
      <c r="AH4607" s="367"/>
      <c r="AJ4607" s="367"/>
      <c r="AK4607" s="367"/>
    </row>
    <row r="4608" spans="26:37" s="368" customFormat="1" ht="13.9" customHeight="1">
      <c r="Z4608" s="439"/>
      <c r="AH4608" s="367"/>
      <c r="AJ4608" s="367"/>
      <c r="AK4608" s="367"/>
    </row>
    <row r="4609" spans="26:37" s="368" customFormat="1" ht="13.9" customHeight="1">
      <c r="Z4609" s="439"/>
      <c r="AH4609" s="367"/>
      <c r="AJ4609" s="367"/>
      <c r="AK4609" s="367"/>
    </row>
    <row r="4610" spans="26:37" s="368" customFormat="1" ht="13.9" customHeight="1">
      <c r="Z4610" s="439"/>
      <c r="AH4610" s="367"/>
      <c r="AJ4610" s="367"/>
      <c r="AK4610" s="367"/>
    </row>
    <row r="4611" spans="26:37" s="368" customFormat="1" ht="13.9" customHeight="1">
      <c r="Z4611" s="439"/>
      <c r="AH4611" s="367"/>
      <c r="AJ4611" s="367"/>
      <c r="AK4611" s="367"/>
    </row>
    <row r="4612" spans="26:37" s="368" customFormat="1" ht="13.9" customHeight="1">
      <c r="Z4612" s="439"/>
      <c r="AH4612" s="367"/>
      <c r="AJ4612" s="367"/>
      <c r="AK4612" s="367"/>
    </row>
    <row r="4613" spans="26:37" s="368" customFormat="1" ht="13.9" customHeight="1">
      <c r="Z4613" s="439"/>
      <c r="AH4613" s="367"/>
      <c r="AJ4613" s="367"/>
      <c r="AK4613" s="367"/>
    </row>
    <row r="4614" spans="26:37" s="368" customFormat="1" ht="13.9" customHeight="1">
      <c r="Z4614" s="439"/>
      <c r="AH4614" s="367"/>
      <c r="AJ4614" s="367"/>
      <c r="AK4614" s="367"/>
    </row>
    <row r="4615" spans="26:37" s="368" customFormat="1" ht="13.9" customHeight="1">
      <c r="Z4615" s="439"/>
      <c r="AH4615" s="367"/>
      <c r="AJ4615" s="367"/>
      <c r="AK4615" s="367"/>
    </row>
    <row r="4616" spans="26:37" s="368" customFormat="1" ht="13.9" customHeight="1">
      <c r="Z4616" s="439"/>
      <c r="AH4616" s="367"/>
      <c r="AJ4616" s="367"/>
      <c r="AK4616" s="367"/>
    </row>
    <row r="4617" spans="26:37" s="368" customFormat="1" ht="13.9" customHeight="1">
      <c r="Z4617" s="439"/>
      <c r="AH4617" s="367"/>
      <c r="AJ4617" s="367"/>
      <c r="AK4617" s="367"/>
    </row>
    <row r="4618" spans="26:37" s="368" customFormat="1" ht="13.9" customHeight="1">
      <c r="Z4618" s="439"/>
      <c r="AH4618" s="367"/>
      <c r="AJ4618" s="367"/>
      <c r="AK4618" s="367"/>
    </row>
    <row r="4619" spans="26:37" s="368" customFormat="1" ht="13.9" customHeight="1">
      <c r="Z4619" s="439"/>
      <c r="AH4619" s="367"/>
      <c r="AJ4619" s="367"/>
      <c r="AK4619" s="367"/>
    </row>
    <row r="4620" spans="26:37" s="368" customFormat="1" ht="13.9" customHeight="1">
      <c r="Z4620" s="439"/>
      <c r="AH4620" s="367"/>
      <c r="AJ4620" s="367"/>
      <c r="AK4620" s="367"/>
    </row>
    <row r="4621" spans="26:37" s="368" customFormat="1" ht="13.9" customHeight="1">
      <c r="Z4621" s="439"/>
      <c r="AH4621" s="367"/>
      <c r="AJ4621" s="367"/>
      <c r="AK4621" s="367"/>
    </row>
    <row r="4622" spans="26:37" s="368" customFormat="1" ht="13.9" customHeight="1">
      <c r="Z4622" s="439"/>
      <c r="AH4622" s="367"/>
      <c r="AJ4622" s="367"/>
      <c r="AK4622" s="367"/>
    </row>
    <row r="4623" spans="26:37" s="368" customFormat="1" ht="13.9" customHeight="1">
      <c r="Z4623" s="439"/>
      <c r="AH4623" s="367"/>
      <c r="AJ4623" s="367"/>
      <c r="AK4623" s="367"/>
    </row>
    <row r="4624" spans="26:37" s="368" customFormat="1" ht="13.9" customHeight="1">
      <c r="Z4624" s="439"/>
      <c r="AH4624" s="367"/>
      <c r="AJ4624" s="367"/>
      <c r="AK4624" s="367"/>
    </row>
    <row r="4625" spans="26:37" s="368" customFormat="1" ht="13.9" customHeight="1">
      <c r="Z4625" s="439"/>
      <c r="AH4625" s="367"/>
      <c r="AJ4625" s="367"/>
      <c r="AK4625" s="367"/>
    </row>
    <row r="4626" spans="26:37" s="368" customFormat="1" ht="13.9" customHeight="1">
      <c r="Z4626" s="439"/>
      <c r="AH4626" s="367"/>
      <c r="AJ4626" s="367"/>
      <c r="AK4626" s="367"/>
    </row>
    <row r="4627" spans="26:37" s="368" customFormat="1" ht="13.9" customHeight="1">
      <c r="Z4627" s="439"/>
      <c r="AH4627" s="367"/>
      <c r="AJ4627" s="367"/>
      <c r="AK4627" s="367"/>
    </row>
    <row r="4628" spans="26:37" s="368" customFormat="1" ht="13.9" customHeight="1">
      <c r="Z4628" s="439"/>
      <c r="AH4628" s="367"/>
      <c r="AJ4628" s="367"/>
      <c r="AK4628" s="367"/>
    </row>
    <row r="4629" spans="26:37" s="368" customFormat="1" ht="13.9" customHeight="1">
      <c r="Z4629" s="439"/>
      <c r="AH4629" s="367"/>
      <c r="AJ4629" s="367"/>
      <c r="AK4629" s="367"/>
    </row>
    <row r="4630" spans="26:37" s="368" customFormat="1" ht="13.9" customHeight="1">
      <c r="Z4630" s="439"/>
      <c r="AH4630" s="367"/>
      <c r="AJ4630" s="367"/>
      <c r="AK4630" s="367"/>
    </row>
    <row r="4631" spans="26:37" s="368" customFormat="1" ht="13.9" customHeight="1">
      <c r="Z4631" s="439"/>
      <c r="AH4631" s="367"/>
      <c r="AJ4631" s="367"/>
      <c r="AK4631" s="367"/>
    </row>
    <row r="4632" spans="26:37" s="368" customFormat="1" ht="13.9" customHeight="1">
      <c r="Z4632" s="439"/>
      <c r="AH4632" s="367"/>
      <c r="AJ4632" s="367"/>
      <c r="AK4632" s="367"/>
    </row>
    <row r="4633" spans="26:37" s="368" customFormat="1" ht="13.9" customHeight="1">
      <c r="Z4633" s="439"/>
      <c r="AH4633" s="367"/>
      <c r="AJ4633" s="367"/>
      <c r="AK4633" s="367"/>
    </row>
    <row r="4634" spans="26:37" s="368" customFormat="1" ht="13.9" customHeight="1">
      <c r="Z4634" s="439"/>
      <c r="AH4634" s="367"/>
      <c r="AJ4634" s="367"/>
      <c r="AK4634" s="367"/>
    </row>
    <row r="4635" spans="26:37" s="368" customFormat="1" ht="13.9" customHeight="1">
      <c r="Z4635" s="439"/>
      <c r="AH4635" s="367"/>
      <c r="AJ4635" s="367"/>
      <c r="AK4635" s="367"/>
    </row>
    <row r="4636" spans="26:37" s="368" customFormat="1" ht="13.9" customHeight="1">
      <c r="Z4636" s="439"/>
      <c r="AH4636" s="367"/>
      <c r="AJ4636" s="367"/>
      <c r="AK4636" s="367"/>
    </row>
    <row r="4637" spans="26:37" s="368" customFormat="1" ht="13.9" customHeight="1">
      <c r="Z4637" s="439"/>
      <c r="AH4637" s="367"/>
      <c r="AJ4637" s="367"/>
      <c r="AK4637" s="367"/>
    </row>
    <row r="4638" spans="26:37" s="368" customFormat="1" ht="13.9" customHeight="1">
      <c r="Z4638" s="439"/>
      <c r="AH4638" s="367"/>
      <c r="AJ4638" s="367"/>
      <c r="AK4638" s="367"/>
    </row>
    <row r="4639" spans="26:37" s="368" customFormat="1" ht="13.9" customHeight="1">
      <c r="Z4639" s="439"/>
      <c r="AH4639" s="367"/>
      <c r="AJ4639" s="367"/>
      <c r="AK4639" s="367"/>
    </row>
    <row r="4640" spans="26:37" s="368" customFormat="1" ht="13.9" customHeight="1">
      <c r="Z4640" s="439"/>
      <c r="AH4640" s="367"/>
      <c r="AJ4640" s="367"/>
      <c r="AK4640" s="367"/>
    </row>
    <row r="4641" spans="26:37" s="368" customFormat="1" ht="13.9" customHeight="1">
      <c r="Z4641" s="439"/>
      <c r="AH4641" s="367"/>
      <c r="AJ4641" s="367"/>
      <c r="AK4641" s="367"/>
    </row>
    <row r="4642" spans="26:37" s="368" customFormat="1" ht="13.9" customHeight="1">
      <c r="Z4642" s="439"/>
      <c r="AH4642" s="367"/>
      <c r="AJ4642" s="367"/>
      <c r="AK4642" s="367"/>
    </row>
    <row r="4643" spans="26:37" s="368" customFormat="1" ht="13.9" customHeight="1">
      <c r="Z4643" s="439"/>
      <c r="AH4643" s="367"/>
      <c r="AJ4643" s="367"/>
      <c r="AK4643" s="367"/>
    </row>
    <row r="4644" spans="26:37" s="368" customFormat="1" ht="13.9" customHeight="1">
      <c r="Z4644" s="439"/>
      <c r="AH4644" s="367"/>
      <c r="AJ4644" s="367"/>
      <c r="AK4644" s="367"/>
    </row>
    <row r="4645" spans="26:37" s="368" customFormat="1" ht="13.9" customHeight="1">
      <c r="Z4645" s="439"/>
      <c r="AH4645" s="367"/>
      <c r="AJ4645" s="367"/>
      <c r="AK4645" s="367"/>
    </row>
    <row r="4646" spans="26:37" s="368" customFormat="1" ht="13.9" customHeight="1">
      <c r="Z4646" s="439"/>
      <c r="AH4646" s="367"/>
      <c r="AJ4646" s="367"/>
      <c r="AK4646" s="367"/>
    </row>
    <row r="4647" spans="26:37" s="368" customFormat="1" ht="13.9" customHeight="1">
      <c r="Z4647" s="439"/>
      <c r="AH4647" s="367"/>
      <c r="AJ4647" s="367"/>
      <c r="AK4647" s="367"/>
    </row>
    <row r="4648" spans="26:37" s="368" customFormat="1" ht="13.9" customHeight="1">
      <c r="Z4648" s="439"/>
      <c r="AH4648" s="367"/>
      <c r="AJ4648" s="367"/>
      <c r="AK4648" s="367"/>
    </row>
    <row r="4649" spans="26:37" s="368" customFormat="1" ht="13.9" customHeight="1">
      <c r="Z4649" s="439"/>
      <c r="AH4649" s="367"/>
      <c r="AJ4649" s="367"/>
      <c r="AK4649" s="367"/>
    </row>
    <row r="4650" spans="26:37" s="368" customFormat="1" ht="13.9" customHeight="1">
      <c r="Z4650" s="439"/>
      <c r="AH4650" s="367"/>
      <c r="AJ4650" s="367"/>
      <c r="AK4650" s="367"/>
    </row>
    <row r="4651" spans="26:37" s="368" customFormat="1" ht="13.9" customHeight="1">
      <c r="Z4651" s="439"/>
      <c r="AH4651" s="367"/>
      <c r="AJ4651" s="367"/>
      <c r="AK4651" s="367"/>
    </row>
    <row r="4652" spans="26:37" s="368" customFormat="1" ht="13.9" customHeight="1">
      <c r="Z4652" s="439"/>
      <c r="AH4652" s="367"/>
      <c r="AJ4652" s="367"/>
      <c r="AK4652" s="367"/>
    </row>
    <row r="4653" spans="26:37" s="368" customFormat="1" ht="13.9" customHeight="1">
      <c r="Z4653" s="439"/>
      <c r="AH4653" s="367"/>
      <c r="AJ4653" s="367"/>
      <c r="AK4653" s="367"/>
    </row>
    <row r="4654" spans="26:37" s="368" customFormat="1" ht="13.9" customHeight="1">
      <c r="Z4654" s="439"/>
      <c r="AH4654" s="367"/>
      <c r="AJ4654" s="367"/>
      <c r="AK4654" s="367"/>
    </row>
    <row r="4655" spans="26:37" s="368" customFormat="1" ht="13.9" customHeight="1">
      <c r="Z4655" s="439"/>
      <c r="AH4655" s="367"/>
      <c r="AJ4655" s="367"/>
      <c r="AK4655" s="367"/>
    </row>
    <row r="4656" spans="26:37" s="368" customFormat="1" ht="13.9" customHeight="1">
      <c r="Z4656" s="439"/>
      <c r="AH4656" s="367"/>
      <c r="AJ4656" s="367"/>
      <c r="AK4656" s="367"/>
    </row>
    <row r="4657" spans="26:37" s="368" customFormat="1" ht="13.9" customHeight="1">
      <c r="Z4657" s="439"/>
      <c r="AH4657" s="367"/>
      <c r="AJ4657" s="367"/>
      <c r="AK4657" s="367"/>
    </row>
    <row r="4658" spans="26:37" s="368" customFormat="1" ht="13.9" customHeight="1">
      <c r="Z4658" s="439"/>
      <c r="AH4658" s="367"/>
      <c r="AJ4658" s="367"/>
      <c r="AK4658" s="367"/>
    </row>
    <row r="4659" spans="26:37" s="368" customFormat="1" ht="13.9" customHeight="1">
      <c r="Z4659" s="439"/>
      <c r="AH4659" s="367"/>
      <c r="AJ4659" s="367"/>
      <c r="AK4659" s="367"/>
    </row>
    <row r="4660" spans="26:37" s="368" customFormat="1" ht="13.9" customHeight="1">
      <c r="Z4660" s="439"/>
      <c r="AH4660" s="367"/>
      <c r="AJ4660" s="367"/>
      <c r="AK4660" s="367"/>
    </row>
    <row r="4661" spans="26:37" s="368" customFormat="1" ht="13.9" customHeight="1">
      <c r="Z4661" s="439"/>
      <c r="AH4661" s="367"/>
      <c r="AJ4661" s="367"/>
      <c r="AK4661" s="367"/>
    </row>
    <row r="4662" spans="26:37" s="368" customFormat="1" ht="13.9" customHeight="1">
      <c r="Z4662" s="439"/>
      <c r="AH4662" s="367"/>
      <c r="AJ4662" s="367"/>
      <c r="AK4662" s="367"/>
    </row>
    <row r="4663" spans="26:37" s="368" customFormat="1" ht="13.9" customHeight="1">
      <c r="Z4663" s="439"/>
      <c r="AH4663" s="367"/>
      <c r="AJ4663" s="367"/>
      <c r="AK4663" s="367"/>
    </row>
    <row r="4664" spans="26:37" s="368" customFormat="1" ht="13.9" customHeight="1">
      <c r="Z4664" s="439"/>
      <c r="AH4664" s="367"/>
      <c r="AJ4664" s="367"/>
      <c r="AK4664" s="367"/>
    </row>
    <row r="4665" spans="26:37" s="368" customFormat="1" ht="13.9" customHeight="1">
      <c r="Z4665" s="439"/>
      <c r="AH4665" s="367"/>
      <c r="AJ4665" s="367"/>
      <c r="AK4665" s="367"/>
    </row>
    <row r="4666" spans="26:37" s="368" customFormat="1" ht="13.9" customHeight="1">
      <c r="Z4666" s="439"/>
      <c r="AH4666" s="367"/>
      <c r="AJ4666" s="367"/>
      <c r="AK4666" s="367"/>
    </row>
    <row r="4667" spans="26:37" s="368" customFormat="1" ht="13.9" customHeight="1">
      <c r="Z4667" s="439"/>
      <c r="AH4667" s="367"/>
      <c r="AJ4667" s="367"/>
      <c r="AK4667" s="367"/>
    </row>
    <row r="4668" spans="26:37" s="368" customFormat="1" ht="13.9" customHeight="1">
      <c r="Z4668" s="439"/>
      <c r="AH4668" s="367"/>
      <c r="AJ4668" s="367"/>
      <c r="AK4668" s="367"/>
    </row>
    <row r="4669" spans="26:37" s="368" customFormat="1" ht="13.9" customHeight="1">
      <c r="Z4669" s="439"/>
      <c r="AH4669" s="367"/>
      <c r="AJ4669" s="367"/>
      <c r="AK4669" s="367"/>
    </row>
    <row r="4670" spans="26:37" s="368" customFormat="1" ht="13.9" customHeight="1">
      <c r="Z4670" s="439"/>
      <c r="AH4670" s="367"/>
      <c r="AJ4670" s="367"/>
      <c r="AK4670" s="367"/>
    </row>
    <row r="4671" spans="26:37" s="368" customFormat="1" ht="13.9" customHeight="1">
      <c r="Z4671" s="439"/>
      <c r="AH4671" s="367"/>
      <c r="AJ4671" s="367"/>
      <c r="AK4671" s="367"/>
    </row>
    <row r="4672" spans="26:37" s="368" customFormat="1" ht="13.9" customHeight="1">
      <c r="Z4672" s="439"/>
      <c r="AH4672" s="367"/>
      <c r="AJ4672" s="367"/>
      <c r="AK4672" s="367"/>
    </row>
    <row r="4673" spans="26:37" s="368" customFormat="1" ht="13.9" customHeight="1">
      <c r="Z4673" s="439"/>
      <c r="AH4673" s="367"/>
      <c r="AJ4673" s="367"/>
      <c r="AK4673" s="367"/>
    </row>
    <row r="4674" spans="26:37" s="368" customFormat="1" ht="13.9" customHeight="1">
      <c r="Z4674" s="439"/>
      <c r="AH4674" s="367"/>
      <c r="AJ4674" s="367"/>
      <c r="AK4674" s="367"/>
    </row>
    <row r="4675" spans="26:37" s="368" customFormat="1" ht="13.9" customHeight="1">
      <c r="Z4675" s="439"/>
      <c r="AH4675" s="367"/>
      <c r="AJ4675" s="367"/>
      <c r="AK4675" s="367"/>
    </row>
    <row r="4676" spans="26:37" s="368" customFormat="1" ht="13.9" customHeight="1">
      <c r="Z4676" s="439"/>
      <c r="AH4676" s="367"/>
      <c r="AJ4676" s="367"/>
      <c r="AK4676" s="367"/>
    </row>
    <row r="4677" spans="26:37" s="368" customFormat="1" ht="13.9" customHeight="1">
      <c r="Z4677" s="439"/>
      <c r="AH4677" s="367"/>
      <c r="AJ4677" s="367"/>
      <c r="AK4677" s="367"/>
    </row>
    <row r="4678" spans="26:37" s="368" customFormat="1" ht="13.9" customHeight="1">
      <c r="Z4678" s="439"/>
      <c r="AH4678" s="367"/>
      <c r="AJ4678" s="367"/>
      <c r="AK4678" s="367"/>
    </row>
    <row r="4679" spans="26:37" s="368" customFormat="1" ht="13.9" customHeight="1">
      <c r="Z4679" s="439"/>
      <c r="AH4679" s="367"/>
      <c r="AJ4679" s="367"/>
      <c r="AK4679" s="367"/>
    </row>
    <row r="4680" spans="26:37" s="368" customFormat="1" ht="13.9" customHeight="1">
      <c r="Z4680" s="439"/>
      <c r="AH4680" s="367"/>
      <c r="AJ4680" s="367"/>
      <c r="AK4680" s="367"/>
    </row>
    <row r="4681" spans="26:37" s="368" customFormat="1" ht="13.9" customHeight="1">
      <c r="Z4681" s="439"/>
      <c r="AH4681" s="367"/>
      <c r="AJ4681" s="367"/>
      <c r="AK4681" s="367"/>
    </row>
    <row r="4682" spans="26:37" s="368" customFormat="1" ht="13.9" customHeight="1">
      <c r="Z4682" s="439"/>
      <c r="AH4682" s="367"/>
      <c r="AJ4682" s="367"/>
      <c r="AK4682" s="367"/>
    </row>
    <row r="4683" spans="26:37" s="368" customFormat="1" ht="13.9" customHeight="1">
      <c r="Z4683" s="439"/>
      <c r="AH4683" s="367"/>
      <c r="AJ4683" s="367"/>
      <c r="AK4683" s="367"/>
    </row>
    <row r="4684" spans="26:37" s="368" customFormat="1" ht="13.9" customHeight="1">
      <c r="Z4684" s="439"/>
      <c r="AH4684" s="367"/>
      <c r="AJ4684" s="367"/>
      <c r="AK4684" s="367"/>
    </row>
    <row r="4685" spans="26:37" s="368" customFormat="1" ht="13.9" customHeight="1">
      <c r="Z4685" s="439"/>
      <c r="AH4685" s="367"/>
      <c r="AJ4685" s="367"/>
      <c r="AK4685" s="367"/>
    </row>
    <row r="4686" spans="26:37" s="368" customFormat="1" ht="13.9" customHeight="1">
      <c r="Z4686" s="439"/>
      <c r="AH4686" s="367"/>
      <c r="AJ4686" s="367"/>
      <c r="AK4686" s="367"/>
    </row>
    <row r="4687" spans="26:37" s="368" customFormat="1" ht="13.9" customHeight="1">
      <c r="Z4687" s="439"/>
      <c r="AH4687" s="367"/>
      <c r="AJ4687" s="367"/>
      <c r="AK4687" s="367"/>
    </row>
    <row r="4688" spans="26:37" s="368" customFormat="1" ht="13.9" customHeight="1">
      <c r="Z4688" s="439"/>
      <c r="AH4688" s="367"/>
      <c r="AJ4688" s="367"/>
      <c r="AK4688" s="367"/>
    </row>
    <row r="4689" spans="26:37" s="368" customFormat="1" ht="13.9" customHeight="1">
      <c r="Z4689" s="439"/>
      <c r="AH4689" s="367"/>
      <c r="AJ4689" s="367"/>
      <c r="AK4689" s="367"/>
    </row>
    <row r="4690" spans="26:37" s="368" customFormat="1" ht="13.9" customHeight="1">
      <c r="Z4690" s="439"/>
      <c r="AH4690" s="367"/>
      <c r="AJ4690" s="367"/>
      <c r="AK4690" s="367"/>
    </row>
    <row r="4691" spans="26:37" s="368" customFormat="1" ht="13.9" customHeight="1">
      <c r="Z4691" s="439"/>
      <c r="AH4691" s="367"/>
      <c r="AJ4691" s="367"/>
      <c r="AK4691" s="367"/>
    </row>
    <row r="4692" spans="26:37" s="368" customFormat="1" ht="13.9" customHeight="1">
      <c r="Z4692" s="439"/>
      <c r="AH4692" s="367"/>
      <c r="AJ4692" s="367"/>
      <c r="AK4692" s="367"/>
    </row>
    <row r="4693" spans="26:37" s="368" customFormat="1" ht="13.9" customHeight="1">
      <c r="Z4693" s="439"/>
      <c r="AH4693" s="367"/>
      <c r="AJ4693" s="367"/>
      <c r="AK4693" s="367"/>
    </row>
    <row r="4694" spans="26:37" s="368" customFormat="1" ht="13.9" customHeight="1">
      <c r="Z4694" s="439"/>
      <c r="AH4694" s="367"/>
      <c r="AJ4694" s="367"/>
      <c r="AK4694" s="367"/>
    </row>
    <row r="4695" spans="26:37" s="368" customFormat="1" ht="13.9" customHeight="1">
      <c r="Z4695" s="439"/>
      <c r="AH4695" s="367"/>
      <c r="AJ4695" s="367"/>
      <c r="AK4695" s="367"/>
    </row>
    <row r="4696" spans="26:37" s="368" customFormat="1" ht="13.9" customHeight="1">
      <c r="Z4696" s="439"/>
      <c r="AH4696" s="367"/>
      <c r="AJ4696" s="367"/>
      <c r="AK4696" s="367"/>
    </row>
    <row r="4697" spans="26:37" s="368" customFormat="1" ht="13.9" customHeight="1">
      <c r="Z4697" s="439"/>
      <c r="AH4697" s="367"/>
      <c r="AJ4697" s="367"/>
      <c r="AK4697" s="367"/>
    </row>
    <row r="4698" spans="26:37" s="368" customFormat="1" ht="13.9" customHeight="1">
      <c r="Z4698" s="439"/>
      <c r="AH4698" s="367"/>
      <c r="AJ4698" s="367"/>
      <c r="AK4698" s="367"/>
    </row>
    <row r="4699" spans="26:37" s="368" customFormat="1" ht="13.9" customHeight="1">
      <c r="Z4699" s="439"/>
      <c r="AH4699" s="367"/>
      <c r="AJ4699" s="367"/>
      <c r="AK4699" s="367"/>
    </row>
    <row r="4700" spans="26:37" s="368" customFormat="1" ht="13.9" customHeight="1">
      <c r="Z4700" s="439"/>
      <c r="AH4700" s="367"/>
      <c r="AJ4700" s="367"/>
      <c r="AK4700" s="367"/>
    </row>
    <row r="4701" spans="26:37" s="368" customFormat="1" ht="13.9" customHeight="1">
      <c r="Z4701" s="439"/>
      <c r="AH4701" s="367"/>
      <c r="AJ4701" s="367"/>
      <c r="AK4701" s="367"/>
    </row>
    <row r="4702" spans="26:37" s="368" customFormat="1" ht="13.9" customHeight="1">
      <c r="Z4702" s="439"/>
      <c r="AH4702" s="367"/>
      <c r="AJ4702" s="367"/>
      <c r="AK4702" s="367"/>
    </row>
    <row r="4703" spans="26:37" s="368" customFormat="1" ht="13.9" customHeight="1">
      <c r="Z4703" s="439"/>
      <c r="AH4703" s="367"/>
      <c r="AJ4703" s="367"/>
      <c r="AK4703" s="367"/>
    </row>
    <row r="4704" spans="26:37" s="368" customFormat="1" ht="13.9" customHeight="1">
      <c r="Z4704" s="439"/>
      <c r="AH4704" s="367"/>
      <c r="AJ4704" s="367"/>
      <c r="AK4704" s="367"/>
    </row>
    <row r="4705" spans="26:37" s="368" customFormat="1" ht="13.9" customHeight="1">
      <c r="Z4705" s="439"/>
      <c r="AH4705" s="367"/>
      <c r="AJ4705" s="367"/>
      <c r="AK4705" s="367"/>
    </row>
    <row r="4706" spans="26:37" s="368" customFormat="1" ht="13.9" customHeight="1">
      <c r="Z4706" s="439"/>
      <c r="AH4706" s="367"/>
      <c r="AJ4706" s="367"/>
      <c r="AK4706" s="367"/>
    </row>
    <row r="4707" spans="26:37" s="368" customFormat="1" ht="13.9" customHeight="1">
      <c r="Z4707" s="439"/>
      <c r="AH4707" s="367"/>
      <c r="AJ4707" s="367"/>
      <c r="AK4707" s="367"/>
    </row>
    <row r="4708" spans="26:37" s="368" customFormat="1" ht="13.9" customHeight="1">
      <c r="Z4708" s="439"/>
      <c r="AH4708" s="367"/>
      <c r="AJ4708" s="367"/>
      <c r="AK4708" s="367"/>
    </row>
    <row r="4709" spans="26:37" s="368" customFormat="1" ht="13.9" customHeight="1">
      <c r="Z4709" s="439"/>
      <c r="AH4709" s="367"/>
      <c r="AJ4709" s="367"/>
      <c r="AK4709" s="367"/>
    </row>
    <row r="4710" spans="26:37" s="368" customFormat="1" ht="13.9" customHeight="1">
      <c r="Z4710" s="439"/>
      <c r="AH4710" s="367"/>
      <c r="AJ4710" s="367"/>
      <c r="AK4710" s="367"/>
    </row>
    <row r="4711" spans="26:37" s="368" customFormat="1" ht="13.9" customHeight="1">
      <c r="Z4711" s="439"/>
      <c r="AH4711" s="367"/>
      <c r="AJ4711" s="367"/>
      <c r="AK4711" s="367"/>
    </row>
    <row r="4712" spans="26:37" s="368" customFormat="1" ht="13.9" customHeight="1">
      <c r="Z4712" s="439"/>
      <c r="AH4712" s="367"/>
      <c r="AJ4712" s="367"/>
      <c r="AK4712" s="367"/>
    </row>
    <row r="4713" spans="26:37" s="368" customFormat="1" ht="13.9" customHeight="1">
      <c r="Z4713" s="439"/>
      <c r="AH4713" s="367"/>
      <c r="AJ4713" s="367"/>
      <c r="AK4713" s="367"/>
    </row>
    <row r="4714" spans="26:37" s="368" customFormat="1" ht="13.9" customHeight="1">
      <c r="Z4714" s="439"/>
      <c r="AH4714" s="367"/>
      <c r="AJ4714" s="367"/>
      <c r="AK4714" s="367"/>
    </row>
    <row r="4715" spans="26:37" s="368" customFormat="1" ht="13.9" customHeight="1">
      <c r="Z4715" s="439"/>
      <c r="AH4715" s="367"/>
      <c r="AJ4715" s="367"/>
      <c r="AK4715" s="367"/>
    </row>
    <row r="4716" spans="26:37" s="368" customFormat="1" ht="13.9" customHeight="1">
      <c r="Z4716" s="439"/>
      <c r="AH4716" s="367"/>
      <c r="AJ4716" s="367"/>
      <c r="AK4716" s="367"/>
    </row>
    <row r="4717" spans="26:37" s="368" customFormat="1" ht="13.9" customHeight="1">
      <c r="Z4717" s="439"/>
      <c r="AH4717" s="367"/>
      <c r="AJ4717" s="367"/>
      <c r="AK4717" s="367"/>
    </row>
    <row r="4718" spans="26:37" s="368" customFormat="1" ht="13.9" customHeight="1">
      <c r="Z4718" s="439"/>
      <c r="AH4718" s="367"/>
      <c r="AJ4718" s="367"/>
      <c r="AK4718" s="367"/>
    </row>
    <row r="4719" spans="26:37" s="368" customFormat="1" ht="13.9" customHeight="1">
      <c r="Z4719" s="439"/>
      <c r="AH4719" s="367"/>
      <c r="AJ4719" s="367"/>
      <c r="AK4719" s="367"/>
    </row>
    <row r="4720" spans="26:37" s="368" customFormat="1" ht="13.9" customHeight="1">
      <c r="Z4720" s="439"/>
      <c r="AH4720" s="367"/>
      <c r="AJ4720" s="367"/>
      <c r="AK4720" s="367"/>
    </row>
    <row r="4721" spans="26:37" s="368" customFormat="1" ht="13.9" customHeight="1">
      <c r="Z4721" s="439"/>
      <c r="AH4721" s="367"/>
      <c r="AJ4721" s="367"/>
      <c r="AK4721" s="367"/>
    </row>
    <row r="4722" spans="26:37" s="368" customFormat="1" ht="13.9" customHeight="1">
      <c r="Z4722" s="439"/>
      <c r="AH4722" s="367"/>
      <c r="AJ4722" s="367"/>
      <c r="AK4722" s="367"/>
    </row>
    <row r="4723" spans="26:37" s="368" customFormat="1" ht="13.9" customHeight="1">
      <c r="Z4723" s="439"/>
      <c r="AH4723" s="367"/>
      <c r="AJ4723" s="367"/>
      <c r="AK4723" s="367"/>
    </row>
    <row r="4724" spans="26:37" s="368" customFormat="1" ht="13.9" customHeight="1">
      <c r="Z4724" s="439"/>
      <c r="AH4724" s="367"/>
      <c r="AJ4724" s="367"/>
      <c r="AK4724" s="367"/>
    </row>
    <row r="4725" spans="26:37" s="368" customFormat="1" ht="13.9" customHeight="1">
      <c r="Z4725" s="439"/>
      <c r="AH4725" s="367"/>
      <c r="AJ4725" s="367"/>
      <c r="AK4725" s="367"/>
    </row>
    <row r="4726" spans="26:37" s="368" customFormat="1" ht="13.9" customHeight="1">
      <c r="Z4726" s="439"/>
      <c r="AH4726" s="367"/>
      <c r="AJ4726" s="367"/>
      <c r="AK4726" s="367"/>
    </row>
    <row r="4727" spans="26:37" s="368" customFormat="1" ht="13.9" customHeight="1">
      <c r="Z4727" s="439"/>
      <c r="AH4727" s="367"/>
      <c r="AJ4727" s="367"/>
      <c r="AK4727" s="367"/>
    </row>
    <row r="4728" spans="26:37" s="368" customFormat="1" ht="13.9" customHeight="1">
      <c r="Z4728" s="439"/>
      <c r="AH4728" s="367"/>
      <c r="AJ4728" s="367"/>
      <c r="AK4728" s="367"/>
    </row>
    <row r="4729" spans="26:37" s="368" customFormat="1" ht="13.9" customHeight="1">
      <c r="Z4729" s="439"/>
      <c r="AH4729" s="367"/>
      <c r="AJ4729" s="367"/>
      <c r="AK4729" s="367"/>
    </row>
    <row r="4730" spans="26:37" s="368" customFormat="1" ht="13.9" customHeight="1">
      <c r="Z4730" s="439"/>
      <c r="AH4730" s="367"/>
      <c r="AJ4730" s="367"/>
      <c r="AK4730" s="367"/>
    </row>
    <row r="4731" spans="26:37" s="368" customFormat="1" ht="13.9" customHeight="1">
      <c r="Z4731" s="439"/>
      <c r="AH4731" s="367"/>
      <c r="AJ4731" s="367"/>
      <c r="AK4731" s="367"/>
    </row>
    <row r="4732" spans="26:37" s="368" customFormat="1" ht="13.9" customHeight="1">
      <c r="Z4732" s="439"/>
      <c r="AH4732" s="367"/>
      <c r="AJ4732" s="367"/>
      <c r="AK4732" s="367"/>
    </row>
    <row r="4733" spans="26:37" s="368" customFormat="1" ht="13.9" customHeight="1">
      <c r="Z4733" s="439"/>
      <c r="AH4733" s="367"/>
      <c r="AJ4733" s="367"/>
      <c r="AK4733" s="367"/>
    </row>
    <row r="4734" spans="26:37" s="368" customFormat="1" ht="13.9" customHeight="1">
      <c r="Z4734" s="439"/>
      <c r="AH4734" s="367"/>
      <c r="AJ4734" s="367"/>
      <c r="AK4734" s="367"/>
    </row>
    <row r="4735" spans="26:37" s="368" customFormat="1" ht="13.9" customHeight="1">
      <c r="Z4735" s="439"/>
      <c r="AH4735" s="367"/>
      <c r="AJ4735" s="367"/>
      <c r="AK4735" s="367"/>
    </row>
    <row r="4736" spans="26:37" s="368" customFormat="1" ht="13.9" customHeight="1">
      <c r="Z4736" s="439"/>
      <c r="AH4736" s="367"/>
      <c r="AJ4736" s="367"/>
      <c r="AK4736" s="367"/>
    </row>
    <row r="4737" spans="26:37" s="368" customFormat="1" ht="13.9" customHeight="1">
      <c r="Z4737" s="439"/>
      <c r="AH4737" s="367"/>
      <c r="AJ4737" s="367"/>
      <c r="AK4737" s="367"/>
    </row>
    <row r="4738" spans="26:37" s="368" customFormat="1" ht="13.9" customHeight="1">
      <c r="Z4738" s="439"/>
      <c r="AH4738" s="367"/>
      <c r="AJ4738" s="367"/>
      <c r="AK4738" s="367"/>
    </row>
    <row r="4739" spans="26:37" s="368" customFormat="1" ht="13.9" customHeight="1">
      <c r="Z4739" s="439"/>
      <c r="AH4739" s="367"/>
      <c r="AJ4739" s="367"/>
      <c r="AK4739" s="367"/>
    </row>
    <row r="4740" spans="26:37" s="368" customFormat="1" ht="13.9" customHeight="1">
      <c r="Z4740" s="439"/>
      <c r="AH4740" s="367"/>
      <c r="AJ4740" s="367"/>
      <c r="AK4740" s="367"/>
    </row>
    <row r="4741" spans="26:37" s="368" customFormat="1" ht="13.9" customHeight="1">
      <c r="Z4741" s="439"/>
      <c r="AH4741" s="367"/>
      <c r="AJ4741" s="367"/>
      <c r="AK4741" s="367"/>
    </row>
    <row r="4742" spans="26:37" s="368" customFormat="1" ht="13.9" customHeight="1">
      <c r="Z4742" s="439"/>
      <c r="AH4742" s="367"/>
      <c r="AJ4742" s="367"/>
      <c r="AK4742" s="367"/>
    </row>
    <row r="4743" spans="26:37" s="368" customFormat="1" ht="13.9" customHeight="1">
      <c r="Z4743" s="439"/>
      <c r="AH4743" s="367"/>
      <c r="AJ4743" s="367"/>
      <c r="AK4743" s="367"/>
    </row>
    <row r="4744" spans="26:37" s="368" customFormat="1" ht="13.9" customHeight="1">
      <c r="Z4744" s="439"/>
      <c r="AH4744" s="367"/>
      <c r="AJ4744" s="367"/>
      <c r="AK4744" s="367"/>
    </row>
    <row r="4745" spans="26:37" s="368" customFormat="1" ht="13.9" customHeight="1">
      <c r="Z4745" s="439"/>
      <c r="AH4745" s="367"/>
      <c r="AJ4745" s="367"/>
      <c r="AK4745" s="367"/>
    </row>
    <row r="4746" spans="26:37" s="368" customFormat="1" ht="13.9" customHeight="1">
      <c r="Z4746" s="439"/>
      <c r="AH4746" s="367"/>
      <c r="AJ4746" s="367"/>
      <c r="AK4746" s="367"/>
    </row>
    <row r="4747" spans="26:37" s="368" customFormat="1" ht="13.9" customHeight="1">
      <c r="Z4747" s="439"/>
      <c r="AH4747" s="367"/>
      <c r="AJ4747" s="367"/>
      <c r="AK4747" s="367"/>
    </row>
    <row r="4748" spans="26:37" s="368" customFormat="1" ht="13.9" customHeight="1">
      <c r="Z4748" s="439"/>
      <c r="AH4748" s="367"/>
      <c r="AJ4748" s="367"/>
      <c r="AK4748" s="367"/>
    </row>
    <row r="4749" spans="26:37" s="368" customFormat="1" ht="13.9" customHeight="1">
      <c r="Z4749" s="439"/>
      <c r="AH4749" s="367"/>
      <c r="AJ4749" s="367"/>
      <c r="AK4749" s="367"/>
    </row>
    <row r="4750" spans="26:37" s="368" customFormat="1" ht="13.9" customHeight="1">
      <c r="Z4750" s="439"/>
      <c r="AH4750" s="367"/>
      <c r="AJ4750" s="367"/>
      <c r="AK4750" s="367"/>
    </row>
    <row r="4751" spans="26:37" s="368" customFormat="1" ht="13.9" customHeight="1">
      <c r="Z4751" s="439"/>
      <c r="AH4751" s="367"/>
      <c r="AJ4751" s="367"/>
      <c r="AK4751" s="367"/>
    </row>
    <row r="4752" spans="26:37" s="368" customFormat="1" ht="13.9" customHeight="1">
      <c r="Z4752" s="439"/>
      <c r="AH4752" s="367"/>
      <c r="AJ4752" s="367"/>
      <c r="AK4752" s="367"/>
    </row>
    <row r="4753" spans="26:37" s="368" customFormat="1" ht="13.9" customHeight="1">
      <c r="Z4753" s="439"/>
      <c r="AH4753" s="367"/>
      <c r="AJ4753" s="367"/>
      <c r="AK4753" s="367"/>
    </row>
    <row r="4754" spans="26:37" s="368" customFormat="1" ht="13.9" customHeight="1">
      <c r="Z4754" s="439"/>
      <c r="AH4754" s="367"/>
      <c r="AJ4754" s="367"/>
      <c r="AK4754" s="367"/>
    </row>
    <row r="4755" spans="26:37" s="368" customFormat="1" ht="13.9" customHeight="1">
      <c r="Z4755" s="439"/>
      <c r="AH4755" s="367"/>
      <c r="AJ4755" s="367"/>
      <c r="AK4755" s="367"/>
    </row>
    <row r="4756" spans="26:37" s="368" customFormat="1" ht="13.9" customHeight="1">
      <c r="Z4756" s="439"/>
      <c r="AH4756" s="367"/>
      <c r="AJ4756" s="367"/>
      <c r="AK4756" s="367"/>
    </row>
    <row r="4757" spans="26:37" s="368" customFormat="1" ht="13.9" customHeight="1">
      <c r="Z4757" s="439"/>
      <c r="AH4757" s="367"/>
      <c r="AJ4757" s="367"/>
      <c r="AK4757" s="367"/>
    </row>
    <row r="4758" spans="26:37" s="368" customFormat="1" ht="13.9" customHeight="1">
      <c r="Z4758" s="439"/>
      <c r="AH4758" s="367"/>
      <c r="AJ4758" s="367"/>
      <c r="AK4758" s="367"/>
    </row>
    <row r="4759" spans="26:37" s="368" customFormat="1" ht="13.9" customHeight="1">
      <c r="Z4759" s="439"/>
      <c r="AH4759" s="367"/>
      <c r="AJ4759" s="367"/>
      <c r="AK4759" s="367"/>
    </row>
    <row r="4760" spans="26:37" s="368" customFormat="1" ht="13.9" customHeight="1">
      <c r="Z4760" s="439"/>
      <c r="AH4760" s="367"/>
      <c r="AJ4760" s="367"/>
      <c r="AK4760" s="367"/>
    </row>
    <row r="4761" spans="26:37" s="368" customFormat="1" ht="13.9" customHeight="1">
      <c r="Z4761" s="439"/>
      <c r="AH4761" s="367"/>
      <c r="AJ4761" s="367"/>
      <c r="AK4761" s="367"/>
    </row>
    <row r="4762" spans="26:37" s="368" customFormat="1" ht="13.9" customHeight="1">
      <c r="Z4762" s="439"/>
      <c r="AH4762" s="367"/>
      <c r="AJ4762" s="367"/>
      <c r="AK4762" s="367"/>
    </row>
    <row r="4763" spans="26:37" s="368" customFormat="1" ht="13.9" customHeight="1">
      <c r="Z4763" s="439"/>
      <c r="AH4763" s="367"/>
      <c r="AJ4763" s="367"/>
      <c r="AK4763" s="367"/>
    </row>
    <row r="4764" spans="26:37" s="368" customFormat="1" ht="13.9" customHeight="1">
      <c r="Z4764" s="439"/>
      <c r="AH4764" s="367"/>
      <c r="AJ4764" s="367"/>
      <c r="AK4764" s="367"/>
    </row>
    <row r="4765" spans="26:37" s="368" customFormat="1" ht="13.9" customHeight="1">
      <c r="Z4765" s="439"/>
      <c r="AH4765" s="367"/>
      <c r="AJ4765" s="367"/>
      <c r="AK4765" s="367"/>
    </row>
    <row r="4766" spans="26:37" s="368" customFormat="1" ht="13.9" customHeight="1">
      <c r="Z4766" s="439"/>
      <c r="AH4766" s="367"/>
      <c r="AJ4766" s="367"/>
      <c r="AK4766" s="367"/>
    </row>
    <row r="4767" spans="26:37" s="368" customFormat="1" ht="13.9" customHeight="1">
      <c r="Z4767" s="439"/>
      <c r="AH4767" s="367"/>
      <c r="AJ4767" s="367"/>
      <c r="AK4767" s="367"/>
    </row>
    <row r="4768" spans="26:37" s="368" customFormat="1" ht="13.9" customHeight="1">
      <c r="Z4768" s="439"/>
      <c r="AH4768" s="367"/>
      <c r="AJ4768" s="367"/>
      <c r="AK4768" s="367"/>
    </row>
    <row r="4769" spans="26:37" s="368" customFormat="1" ht="13.9" customHeight="1">
      <c r="Z4769" s="439"/>
      <c r="AH4769" s="367"/>
      <c r="AJ4769" s="367"/>
      <c r="AK4769" s="367"/>
    </row>
    <row r="4770" spans="26:37" s="368" customFormat="1" ht="13.9" customHeight="1">
      <c r="Z4770" s="439"/>
      <c r="AH4770" s="367"/>
      <c r="AJ4770" s="367"/>
      <c r="AK4770" s="367"/>
    </row>
    <row r="4771" spans="26:37" s="368" customFormat="1" ht="13.9" customHeight="1">
      <c r="Z4771" s="439"/>
      <c r="AH4771" s="367"/>
      <c r="AJ4771" s="367"/>
      <c r="AK4771" s="367"/>
    </row>
    <row r="4772" spans="26:37" s="368" customFormat="1" ht="13.9" customHeight="1">
      <c r="Z4772" s="439"/>
      <c r="AH4772" s="367"/>
      <c r="AJ4772" s="367"/>
      <c r="AK4772" s="367"/>
    </row>
    <row r="4773" spans="26:37" s="368" customFormat="1" ht="13.9" customHeight="1">
      <c r="Z4773" s="439"/>
      <c r="AH4773" s="367"/>
      <c r="AJ4773" s="367"/>
      <c r="AK4773" s="367"/>
    </row>
    <row r="4774" spans="26:37" s="368" customFormat="1" ht="13.9" customHeight="1">
      <c r="Z4774" s="439"/>
      <c r="AH4774" s="367"/>
      <c r="AJ4774" s="367"/>
      <c r="AK4774" s="367"/>
    </row>
    <row r="4775" spans="26:37" s="368" customFormat="1" ht="13.9" customHeight="1">
      <c r="Z4775" s="439"/>
      <c r="AH4775" s="367"/>
      <c r="AJ4775" s="367"/>
      <c r="AK4775" s="367"/>
    </row>
    <row r="4776" spans="26:37" s="368" customFormat="1" ht="13.9" customHeight="1">
      <c r="Z4776" s="439"/>
      <c r="AH4776" s="367"/>
      <c r="AJ4776" s="367"/>
      <c r="AK4776" s="367"/>
    </row>
    <row r="4777" spans="26:37" s="368" customFormat="1" ht="13.9" customHeight="1">
      <c r="Z4777" s="439"/>
      <c r="AH4777" s="367"/>
      <c r="AJ4777" s="367"/>
      <c r="AK4777" s="367"/>
    </row>
    <row r="4778" spans="26:37" s="368" customFormat="1" ht="13.9" customHeight="1">
      <c r="Z4778" s="439"/>
      <c r="AH4778" s="367"/>
      <c r="AJ4778" s="367"/>
      <c r="AK4778" s="367"/>
    </row>
    <row r="4779" spans="26:37" s="368" customFormat="1" ht="13.9" customHeight="1">
      <c r="Z4779" s="439"/>
      <c r="AH4779" s="367"/>
      <c r="AJ4779" s="367"/>
      <c r="AK4779" s="367"/>
    </row>
    <row r="4780" spans="26:37" s="368" customFormat="1" ht="13.9" customHeight="1">
      <c r="Z4780" s="439"/>
      <c r="AH4780" s="367"/>
      <c r="AJ4780" s="367"/>
      <c r="AK4780" s="367"/>
    </row>
    <row r="4781" spans="26:37" s="368" customFormat="1" ht="13.9" customHeight="1">
      <c r="Z4781" s="439"/>
      <c r="AH4781" s="367"/>
      <c r="AJ4781" s="367"/>
      <c r="AK4781" s="367"/>
    </row>
    <row r="4782" spans="26:37" s="368" customFormat="1" ht="13.9" customHeight="1">
      <c r="Z4782" s="439"/>
      <c r="AH4782" s="367"/>
      <c r="AJ4782" s="367"/>
      <c r="AK4782" s="367"/>
    </row>
    <row r="4783" spans="26:37" s="368" customFormat="1" ht="13.9" customHeight="1">
      <c r="Z4783" s="439"/>
      <c r="AH4783" s="367"/>
      <c r="AJ4783" s="367"/>
      <c r="AK4783" s="367"/>
    </row>
    <row r="4784" spans="26:37" s="368" customFormat="1" ht="13.9" customHeight="1">
      <c r="Z4784" s="439"/>
      <c r="AH4784" s="367"/>
      <c r="AJ4784" s="367"/>
      <c r="AK4784" s="367"/>
    </row>
    <row r="4785" spans="26:37" s="368" customFormat="1" ht="13.9" customHeight="1">
      <c r="Z4785" s="439"/>
      <c r="AH4785" s="367"/>
      <c r="AJ4785" s="367"/>
      <c r="AK4785" s="367"/>
    </row>
    <row r="4786" spans="26:37" s="368" customFormat="1" ht="13.9" customHeight="1">
      <c r="Z4786" s="439"/>
      <c r="AH4786" s="367"/>
      <c r="AJ4786" s="367"/>
      <c r="AK4786" s="367"/>
    </row>
    <row r="4787" spans="26:37" s="368" customFormat="1" ht="13.9" customHeight="1">
      <c r="Z4787" s="439"/>
      <c r="AH4787" s="367"/>
      <c r="AJ4787" s="367"/>
      <c r="AK4787" s="367"/>
    </row>
    <row r="4788" spans="26:37" s="368" customFormat="1" ht="13.9" customHeight="1">
      <c r="Z4788" s="439"/>
      <c r="AH4788" s="367"/>
      <c r="AJ4788" s="367"/>
      <c r="AK4788" s="367"/>
    </row>
    <row r="4789" spans="26:37" s="368" customFormat="1" ht="13.9" customHeight="1">
      <c r="Z4789" s="439"/>
      <c r="AH4789" s="367"/>
      <c r="AJ4789" s="367"/>
      <c r="AK4789" s="367"/>
    </row>
    <row r="4790" spans="26:37" s="368" customFormat="1" ht="13.9" customHeight="1">
      <c r="Z4790" s="439"/>
      <c r="AH4790" s="367"/>
      <c r="AJ4790" s="367"/>
      <c r="AK4790" s="367"/>
    </row>
    <row r="4791" spans="26:37" s="368" customFormat="1" ht="13.9" customHeight="1">
      <c r="Z4791" s="439"/>
      <c r="AH4791" s="367"/>
      <c r="AJ4791" s="367"/>
      <c r="AK4791" s="367"/>
    </row>
    <row r="4792" spans="26:37" s="368" customFormat="1" ht="13.9" customHeight="1">
      <c r="Z4792" s="439"/>
      <c r="AH4792" s="367"/>
      <c r="AJ4792" s="367"/>
      <c r="AK4792" s="367"/>
    </row>
    <row r="4793" spans="26:37" s="368" customFormat="1" ht="13.9" customHeight="1">
      <c r="Z4793" s="439"/>
      <c r="AH4793" s="367"/>
      <c r="AJ4793" s="367"/>
      <c r="AK4793" s="367"/>
    </row>
    <row r="4794" spans="26:37" s="368" customFormat="1" ht="13.9" customHeight="1">
      <c r="Z4794" s="439"/>
      <c r="AH4794" s="367"/>
      <c r="AJ4794" s="367"/>
      <c r="AK4794" s="367"/>
    </row>
    <row r="4795" spans="26:37" s="368" customFormat="1" ht="13.9" customHeight="1">
      <c r="Z4795" s="439"/>
      <c r="AH4795" s="367"/>
      <c r="AJ4795" s="367"/>
      <c r="AK4795" s="367"/>
    </row>
    <row r="4796" spans="26:37" s="368" customFormat="1" ht="13.9" customHeight="1">
      <c r="Z4796" s="439"/>
      <c r="AH4796" s="367"/>
      <c r="AJ4796" s="367"/>
      <c r="AK4796" s="367"/>
    </row>
    <row r="4797" spans="26:37" s="368" customFormat="1" ht="13.9" customHeight="1">
      <c r="Z4797" s="439"/>
      <c r="AH4797" s="367"/>
      <c r="AJ4797" s="367"/>
      <c r="AK4797" s="367"/>
    </row>
    <row r="4798" spans="26:37" s="368" customFormat="1" ht="13.9" customHeight="1">
      <c r="Z4798" s="439"/>
      <c r="AH4798" s="367"/>
      <c r="AJ4798" s="367"/>
      <c r="AK4798" s="367"/>
    </row>
    <row r="4799" spans="26:37" s="368" customFormat="1" ht="13.9" customHeight="1">
      <c r="Z4799" s="439"/>
      <c r="AH4799" s="367"/>
      <c r="AJ4799" s="367"/>
      <c r="AK4799" s="367"/>
    </row>
    <row r="4800" spans="26:37" s="368" customFormat="1" ht="13.9" customHeight="1">
      <c r="Z4800" s="439"/>
      <c r="AH4800" s="367"/>
      <c r="AJ4800" s="367"/>
      <c r="AK4800" s="367"/>
    </row>
    <row r="4801" spans="26:37" s="368" customFormat="1" ht="13.9" customHeight="1">
      <c r="Z4801" s="439"/>
      <c r="AH4801" s="367"/>
      <c r="AJ4801" s="367"/>
      <c r="AK4801" s="367"/>
    </row>
    <row r="4802" spans="26:37" s="368" customFormat="1" ht="13.9" customHeight="1">
      <c r="Z4802" s="439"/>
      <c r="AH4802" s="367"/>
      <c r="AJ4802" s="367"/>
      <c r="AK4802" s="367"/>
    </row>
    <row r="4803" spans="26:37" s="368" customFormat="1" ht="13.9" customHeight="1">
      <c r="Z4803" s="439"/>
      <c r="AH4803" s="367"/>
      <c r="AJ4803" s="367"/>
      <c r="AK4803" s="367"/>
    </row>
    <row r="4804" spans="26:37" s="368" customFormat="1" ht="13.9" customHeight="1">
      <c r="Z4804" s="439"/>
      <c r="AH4804" s="367"/>
      <c r="AJ4804" s="367"/>
      <c r="AK4804" s="367"/>
    </row>
    <row r="4805" spans="26:37" s="368" customFormat="1" ht="13.9" customHeight="1">
      <c r="Z4805" s="439"/>
      <c r="AH4805" s="367"/>
      <c r="AJ4805" s="367"/>
      <c r="AK4805" s="367"/>
    </row>
    <row r="4806" spans="26:37" s="368" customFormat="1" ht="13.9" customHeight="1">
      <c r="Z4806" s="439"/>
      <c r="AH4806" s="367"/>
      <c r="AJ4806" s="367"/>
      <c r="AK4806" s="367"/>
    </row>
    <row r="4807" spans="26:37" s="368" customFormat="1" ht="13.9" customHeight="1">
      <c r="Z4807" s="439"/>
      <c r="AH4807" s="367"/>
      <c r="AJ4807" s="367"/>
      <c r="AK4807" s="367"/>
    </row>
    <row r="4808" spans="26:37" s="368" customFormat="1" ht="13.9" customHeight="1">
      <c r="Z4808" s="439"/>
      <c r="AH4808" s="367"/>
      <c r="AJ4808" s="367"/>
      <c r="AK4808" s="367"/>
    </row>
    <row r="4809" spans="26:37" s="368" customFormat="1" ht="13.9" customHeight="1">
      <c r="Z4809" s="439"/>
      <c r="AH4809" s="367"/>
      <c r="AJ4809" s="367"/>
      <c r="AK4809" s="367"/>
    </row>
    <row r="4810" spans="26:37" s="368" customFormat="1" ht="13.9" customHeight="1">
      <c r="Z4810" s="439"/>
      <c r="AH4810" s="367"/>
      <c r="AJ4810" s="367"/>
      <c r="AK4810" s="367"/>
    </row>
    <row r="4811" spans="26:37" s="368" customFormat="1" ht="13.9" customHeight="1">
      <c r="Z4811" s="439"/>
      <c r="AH4811" s="367"/>
      <c r="AJ4811" s="367"/>
      <c r="AK4811" s="367"/>
    </row>
    <row r="4812" spans="26:37" s="368" customFormat="1" ht="13.9" customHeight="1">
      <c r="Z4812" s="439"/>
      <c r="AH4812" s="367"/>
      <c r="AJ4812" s="367"/>
      <c r="AK4812" s="367"/>
    </row>
    <row r="4813" spans="26:37" s="368" customFormat="1" ht="13.9" customHeight="1">
      <c r="Z4813" s="439"/>
      <c r="AH4813" s="367"/>
      <c r="AJ4813" s="367"/>
      <c r="AK4813" s="367"/>
    </row>
    <row r="4814" spans="26:37" s="368" customFormat="1" ht="13.9" customHeight="1">
      <c r="Z4814" s="439"/>
      <c r="AH4814" s="367"/>
      <c r="AJ4814" s="367"/>
      <c r="AK4814" s="367"/>
    </row>
    <row r="4815" spans="26:37" s="368" customFormat="1" ht="13.9" customHeight="1">
      <c r="Z4815" s="439"/>
      <c r="AH4815" s="367"/>
      <c r="AJ4815" s="367"/>
      <c r="AK4815" s="367"/>
    </row>
    <row r="4816" spans="26:37" s="368" customFormat="1" ht="13.9" customHeight="1">
      <c r="Z4816" s="439"/>
      <c r="AH4816" s="367"/>
      <c r="AJ4816" s="367"/>
      <c r="AK4816" s="367"/>
    </row>
    <row r="4817" spans="26:37" s="368" customFormat="1" ht="13.9" customHeight="1">
      <c r="Z4817" s="439"/>
      <c r="AH4817" s="367"/>
      <c r="AJ4817" s="367"/>
      <c r="AK4817" s="367"/>
    </row>
    <row r="4818" spans="26:37" s="368" customFormat="1" ht="13.9" customHeight="1">
      <c r="Z4818" s="439"/>
      <c r="AH4818" s="367"/>
      <c r="AJ4818" s="367"/>
      <c r="AK4818" s="367"/>
    </row>
    <row r="4819" spans="26:37" s="368" customFormat="1" ht="13.9" customHeight="1">
      <c r="Z4819" s="439"/>
      <c r="AH4819" s="367"/>
      <c r="AJ4819" s="367"/>
      <c r="AK4819" s="367"/>
    </row>
    <row r="4820" spans="26:37" s="368" customFormat="1" ht="13.9" customHeight="1">
      <c r="Z4820" s="439"/>
      <c r="AH4820" s="367"/>
      <c r="AJ4820" s="367"/>
      <c r="AK4820" s="367"/>
    </row>
    <row r="4821" spans="26:37" s="368" customFormat="1" ht="13.9" customHeight="1">
      <c r="Z4821" s="439"/>
      <c r="AH4821" s="367"/>
      <c r="AJ4821" s="367"/>
      <c r="AK4821" s="367"/>
    </row>
    <row r="4822" spans="26:37" s="368" customFormat="1" ht="13.9" customHeight="1">
      <c r="Z4822" s="439"/>
      <c r="AH4822" s="367"/>
      <c r="AJ4822" s="367"/>
      <c r="AK4822" s="367"/>
    </row>
    <row r="4823" spans="26:37" s="368" customFormat="1" ht="13.9" customHeight="1">
      <c r="Z4823" s="439"/>
      <c r="AH4823" s="367"/>
      <c r="AJ4823" s="367"/>
      <c r="AK4823" s="367"/>
    </row>
    <row r="4824" spans="26:37" s="368" customFormat="1" ht="13.9" customHeight="1">
      <c r="Z4824" s="439"/>
      <c r="AH4824" s="367"/>
      <c r="AJ4824" s="367"/>
      <c r="AK4824" s="367"/>
    </row>
    <row r="4825" spans="26:37" s="368" customFormat="1" ht="13.9" customHeight="1">
      <c r="Z4825" s="439"/>
      <c r="AH4825" s="367"/>
      <c r="AJ4825" s="367"/>
      <c r="AK4825" s="367"/>
    </row>
    <row r="4826" spans="26:37" s="368" customFormat="1" ht="13.9" customHeight="1">
      <c r="Z4826" s="439"/>
      <c r="AH4826" s="367"/>
      <c r="AJ4826" s="367"/>
      <c r="AK4826" s="367"/>
    </row>
    <row r="4827" spans="26:37" s="368" customFormat="1" ht="13.9" customHeight="1">
      <c r="Z4827" s="439"/>
      <c r="AH4827" s="367"/>
      <c r="AJ4827" s="367"/>
      <c r="AK4827" s="367"/>
    </row>
    <row r="4828" spans="26:37" s="368" customFormat="1" ht="13.9" customHeight="1">
      <c r="Z4828" s="439"/>
      <c r="AH4828" s="367"/>
      <c r="AJ4828" s="367"/>
      <c r="AK4828" s="367"/>
    </row>
    <row r="4829" spans="26:37" s="368" customFormat="1" ht="13.9" customHeight="1">
      <c r="Z4829" s="439"/>
      <c r="AH4829" s="367"/>
      <c r="AJ4829" s="367"/>
      <c r="AK4829" s="367"/>
    </row>
    <row r="4830" spans="26:37" s="368" customFormat="1" ht="13.9" customHeight="1">
      <c r="Z4830" s="439"/>
      <c r="AH4830" s="367"/>
      <c r="AJ4830" s="367"/>
      <c r="AK4830" s="367"/>
    </row>
    <row r="4831" spans="26:37" s="368" customFormat="1" ht="13.9" customHeight="1">
      <c r="Z4831" s="439"/>
      <c r="AH4831" s="367"/>
      <c r="AJ4831" s="367"/>
      <c r="AK4831" s="367"/>
    </row>
    <row r="4832" spans="26:37" s="368" customFormat="1" ht="13.9" customHeight="1">
      <c r="Z4832" s="439"/>
      <c r="AH4832" s="367"/>
      <c r="AJ4832" s="367"/>
      <c r="AK4832" s="367"/>
    </row>
    <row r="4833" spans="26:37" s="368" customFormat="1" ht="13.9" customHeight="1">
      <c r="Z4833" s="439"/>
      <c r="AH4833" s="367"/>
      <c r="AJ4833" s="367"/>
      <c r="AK4833" s="367"/>
    </row>
    <row r="4834" spans="26:37" s="368" customFormat="1" ht="13.9" customHeight="1">
      <c r="Z4834" s="439"/>
      <c r="AH4834" s="367"/>
      <c r="AJ4834" s="367"/>
      <c r="AK4834" s="367"/>
    </row>
    <row r="4835" spans="26:37" s="368" customFormat="1" ht="13.9" customHeight="1">
      <c r="Z4835" s="439"/>
      <c r="AH4835" s="367"/>
      <c r="AJ4835" s="367"/>
      <c r="AK4835" s="367"/>
    </row>
    <row r="4836" spans="26:37" s="368" customFormat="1" ht="13.9" customHeight="1">
      <c r="Z4836" s="439"/>
      <c r="AH4836" s="367"/>
      <c r="AJ4836" s="367"/>
      <c r="AK4836" s="367"/>
    </row>
    <row r="4837" spans="26:37" s="368" customFormat="1" ht="13.9" customHeight="1">
      <c r="Z4837" s="439"/>
      <c r="AH4837" s="367"/>
      <c r="AJ4837" s="367"/>
      <c r="AK4837" s="367"/>
    </row>
    <row r="4838" spans="26:37" s="368" customFormat="1" ht="13.9" customHeight="1">
      <c r="Z4838" s="439"/>
      <c r="AH4838" s="367"/>
      <c r="AJ4838" s="367"/>
      <c r="AK4838" s="367"/>
    </row>
    <row r="4839" spans="26:37" s="368" customFormat="1" ht="13.9" customHeight="1">
      <c r="Z4839" s="439"/>
      <c r="AH4839" s="367"/>
      <c r="AJ4839" s="367"/>
      <c r="AK4839" s="367"/>
    </row>
    <row r="4840" spans="26:37" s="368" customFormat="1" ht="13.9" customHeight="1">
      <c r="Z4840" s="439"/>
      <c r="AH4840" s="367"/>
      <c r="AJ4840" s="367"/>
      <c r="AK4840" s="367"/>
    </row>
    <row r="4841" spans="26:37" s="368" customFormat="1" ht="13.9" customHeight="1">
      <c r="Z4841" s="439"/>
      <c r="AH4841" s="367"/>
      <c r="AJ4841" s="367"/>
      <c r="AK4841" s="367"/>
    </row>
    <row r="4842" spans="26:37" s="368" customFormat="1" ht="13.9" customHeight="1">
      <c r="Z4842" s="439"/>
      <c r="AH4842" s="367"/>
      <c r="AJ4842" s="367"/>
      <c r="AK4842" s="367"/>
    </row>
    <row r="4843" spans="26:37" s="368" customFormat="1" ht="13.9" customHeight="1">
      <c r="Z4843" s="439"/>
      <c r="AH4843" s="367"/>
      <c r="AJ4843" s="367"/>
      <c r="AK4843" s="367"/>
    </row>
    <row r="4844" spans="26:37" s="368" customFormat="1" ht="13.9" customHeight="1">
      <c r="Z4844" s="439"/>
      <c r="AH4844" s="367"/>
      <c r="AJ4844" s="367"/>
      <c r="AK4844" s="367"/>
    </row>
    <row r="4845" spans="26:37" s="368" customFormat="1" ht="13.9" customHeight="1">
      <c r="Z4845" s="439"/>
      <c r="AH4845" s="367"/>
      <c r="AJ4845" s="367"/>
      <c r="AK4845" s="367"/>
    </row>
    <row r="4846" spans="26:37" s="368" customFormat="1" ht="13.9" customHeight="1">
      <c r="Z4846" s="439"/>
      <c r="AH4846" s="367"/>
      <c r="AJ4846" s="367"/>
      <c r="AK4846" s="367"/>
    </row>
    <row r="4847" spans="26:37" s="368" customFormat="1" ht="13.9" customHeight="1">
      <c r="Z4847" s="439"/>
      <c r="AH4847" s="367"/>
      <c r="AJ4847" s="367"/>
      <c r="AK4847" s="367"/>
    </row>
    <row r="4848" spans="26:37" s="368" customFormat="1" ht="13.9" customHeight="1">
      <c r="Z4848" s="439"/>
      <c r="AH4848" s="367"/>
      <c r="AJ4848" s="367"/>
      <c r="AK4848" s="367"/>
    </row>
    <row r="4849" spans="26:37" s="368" customFormat="1" ht="13.9" customHeight="1">
      <c r="Z4849" s="439"/>
      <c r="AH4849" s="367"/>
      <c r="AJ4849" s="367"/>
      <c r="AK4849" s="367"/>
    </row>
    <row r="4850" spans="26:37" s="368" customFormat="1" ht="13.9" customHeight="1">
      <c r="Z4850" s="439"/>
      <c r="AH4850" s="367"/>
      <c r="AJ4850" s="367"/>
      <c r="AK4850" s="367"/>
    </row>
    <row r="4851" spans="26:37" s="368" customFormat="1" ht="13.9" customHeight="1">
      <c r="Z4851" s="439"/>
      <c r="AH4851" s="367"/>
      <c r="AJ4851" s="367"/>
      <c r="AK4851" s="367"/>
    </row>
    <row r="4852" spans="26:37" s="368" customFormat="1" ht="13.9" customHeight="1">
      <c r="Z4852" s="439"/>
      <c r="AH4852" s="367"/>
      <c r="AJ4852" s="367"/>
      <c r="AK4852" s="367"/>
    </row>
    <row r="4853" spans="26:37" s="368" customFormat="1" ht="13.9" customHeight="1">
      <c r="Z4853" s="439"/>
      <c r="AH4853" s="367"/>
      <c r="AJ4853" s="367"/>
      <c r="AK4853" s="367"/>
    </row>
    <row r="4854" spans="26:37" s="368" customFormat="1" ht="13.9" customHeight="1">
      <c r="Z4854" s="439"/>
      <c r="AH4854" s="367"/>
      <c r="AJ4854" s="367"/>
      <c r="AK4854" s="367"/>
    </row>
    <row r="4855" spans="26:37" s="368" customFormat="1" ht="13.9" customHeight="1">
      <c r="Z4855" s="439"/>
      <c r="AH4855" s="367"/>
      <c r="AJ4855" s="367"/>
      <c r="AK4855" s="367"/>
    </row>
    <row r="4856" spans="26:37" s="368" customFormat="1" ht="13.9" customHeight="1">
      <c r="Z4856" s="439"/>
      <c r="AH4856" s="367"/>
      <c r="AJ4856" s="367"/>
      <c r="AK4856" s="367"/>
    </row>
    <row r="4857" spans="26:37" s="368" customFormat="1" ht="13.9" customHeight="1">
      <c r="Z4857" s="439"/>
      <c r="AH4857" s="367"/>
      <c r="AJ4857" s="367"/>
      <c r="AK4857" s="367"/>
    </row>
    <row r="4858" spans="26:37" s="368" customFormat="1" ht="13.9" customHeight="1">
      <c r="Z4858" s="439"/>
      <c r="AH4858" s="367"/>
      <c r="AJ4858" s="367"/>
      <c r="AK4858" s="367"/>
    </row>
    <row r="4859" spans="26:37" s="368" customFormat="1" ht="13.9" customHeight="1">
      <c r="Z4859" s="439"/>
      <c r="AH4859" s="367"/>
      <c r="AJ4859" s="367"/>
      <c r="AK4859" s="367"/>
    </row>
    <row r="4860" spans="26:37" s="368" customFormat="1" ht="13.9" customHeight="1">
      <c r="Z4860" s="439"/>
      <c r="AH4860" s="367"/>
      <c r="AJ4860" s="367"/>
      <c r="AK4860" s="367"/>
    </row>
    <row r="4861" spans="26:37" s="368" customFormat="1" ht="13.9" customHeight="1">
      <c r="Z4861" s="439"/>
      <c r="AH4861" s="367"/>
      <c r="AJ4861" s="367"/>
      <c r="AK4861" s="367"/>
    </row>
    <row r="4862" spans="26:37" s="368" customFormat="1" ht="13.9" customHeight="1">
      <c r="Z4862" s="439"/>
      <c r="AH4862" s="367"/>
      <c r="AJ4862" s="367"/>
      <c r="AK4862" s="367"/>
    </row>
    <row r="4863" spans="26:37" s="368" customFormat="1" ht="13.9" customHeight="1">
      <c r="Z4863" s="439"/>
      <c r="AH4863" s="367"/>
      <c r="AJ4863" s="367"/>
      <c r="AK4863" s="367"/>
    </row>
    <row r="4864" spans="26:37" s="368" customFormat="1" ht="13.9" customHeight="1">
      <c r="Z4864" s="439"/>
      <c r="AH4864" s="367"/>
      <c r="AJ4864" s="367"/>
      <c r="AK4864" s="367"/>
    </row>
    <row r="4865" spans="26:37" s="368" customFormat="1" ht="13.9" customHeight="1">
      <c r="Z4865" s="439"/>
      <c r="AH4865" s="367"/>
      <c r="AJ4865" s="367"/>
      <c r="AK4865" s="367"/>
    </row>
    <row r="4866" spans="26:37" s="368" customFormat="1" ht="13.9" customHeight="1">
      <c r="Z4866" s="439"/>
      <c r="AH4866" s="367"/>
      <c r="AJ4866" s="367"/>
      <c r="AK4866" s="367"/>
    </row>
    <row r="4867" spans="26:37" s="368" customFormat="1" ht="13.9" customHeight="1">
      <c r="Z4867" s="439"/>
      <c r="AH4867" s="367"/>
      <c r="AJ4867" s="367"/>
      <c r="AK4867" s="367"/>
    </row>
    <row r="4868" spans="26:37" s="368" customFormat="1" ht="13.9" customHeight="1">
      <c r="Z4868" s="439"/>
      <c r="AH4868" s="367"/>
      <c r="AJ4868" s="367"/>
      <c r="AK4868" s="367"/>
    </row>
    <row r="4869" spans="26:37" s="368" customFormat="1" ht="13.9" customHeight="1">
      <c r="Z4869" s="439"/>
      <c r="AH4869" s="367"/>
      <c r="AJ4869" s="367"/>
      <c r="AK4869" s="367"/>
    </row>
    <row r="4870" spans="26:37" s="368" customFormat="1" ht="13.9" customHeight="1">
      <c r="Z4870" s="439"/>
      <c r="AH4870" s="367"/>
      <c r="AJ4870" s="367"/>
      <c r="AK4870" s="367"/>
    </row>
    <row r="4871" spans="26:37" s="368" customFormat="1" ht="13.9" customHeight="1">
      <c r="Z4871" s="439"/>
      <c r="AH4871" s="367"/>
      <c r="AJ4871" s="367"/>
      <c r="AK4871" s="367"/>
    </row>
    <row r="4872" spans="26:37" s="368" customFormat="1" ht="13.9" customHeight="1">
      <c r="Z4872" s="439"/>
      <c r="AH4872" s="367"/>
      <c r="AJ4872" s="367"/>
      <c r="AK4872" s="367"/>
    </row>
    <row r="4873" spans="26:37" s="368" customFormat="1" ht="13.9" customHeight="1">
      <c r="Z4873" s="439"/>
      <c r="AH4873" s="367"/>
      <c r="AJ4873" s="367"/>
      <c r="AK4873" s="367"/>
    </row>
    <row r="4874" spans="26:37" s="368" customFormat="1" ht="13.9" customHeight="1">
      <c r="Z4874" s="439"/>
      <c r="AH4874" s="367"/>
      <c r="AJ4874" s="367"/>
      <c r="AK4874" s="367"/>
    </row>
    <row r="4875" spans="26:37" s="368" customFormat="1" ht="13.9" customHeight="1">
      <c r="Z4875" s="439"/>
      <c r="AH4875" s="367"/>
      <c r="AJ4875" s="367"/>
      <c r="AK4875" s="367"/>
    </row>
    <row r="4876" spans="26:37" s="368" customFormat="1" ht="13.9" customHeight="1">
      <c r="Z4876" s="439"/>
      <c r="AH4876" s="367"/>
      <c r="AJ4876" s="367"/>
      <c r="AK4876" s="367"/>
    </row>
    <row r="4877" spans="26:37" s="368" customFormat="1" ht="13.9" customHeight="1">
      <c r="Z4877" s="439"/>
      <c r="AH4877" s="367"/>
      <c r="AJ4877" s="367"/>
      <c r="AK4877" s="367"/>
    </row>
    <row r="4878" spans="26:37" s="368" customFormat="1" ht="13.9" customHeight="1">
      <c r="Z4878" s="439"/>
      <c r="AH4878" s="367"/>
      <c r="AJ4878" s="367"/>
      <c r="AK4878" s="367"/>
    </row>
    <row r="4879" spans="26:37" s="368" customFormat="1" ht="13.9" customHeight="1">
      <c r="Z4879" s="439"/>
      <c r="AH4879" s="367"/>
      <c r="AJ4879" s="367"/>
      <c r="AK4879" s="367"/>
    </row>
    <row r="4880" spans="26:37" s="368" customFormat="1" ht="13.9" customHeight="1">
      <c r="Z4880" s="439"/>
      <c r="AH4880" s="367"/>
      <c r="AJ4880" s="367"/>
      <c r="AK4880" s="367"/>
    </row>
    <row r="4881" spans="26:37" s="368" customFormat="1" ht="13.9" customHeight="1">
      <c r="Z4881" s="439"/>
      <c r="AH4881" s="367"/>
      <c r="AJ4881" s="367"/>
      <c r="AK4881" s="367"/>
    </row>
    <row r="4882" spans="26:37" s="368" customFormat="1" ht="13.9" customHeight="1">
      <c r="Z4882" s="439"/>
      <c r="AH4882" s="367"/>
      <c r="AJ4882" s="367"/>
      <c r="AK4882" s="367"/>
    </row>
    <row r="4883" spans="26:37" s="368" customFormat="1" ht="13.9" customHeight="1">
      <c r="Z4883" s="439"/>
      <c r="AH4883" s="367"/>
      <c r="AJ4883" s="367"/>
      <c r="AK4883" s="367"/>
    </row>
    <row r="4884" spans="26:37" s="368" customFormat="1" ht="13.9" customHeight="1">
      <c r="Z4884" s="439"/>
      <c r="AH4884" s="367"/>
      <c r="AJ4884" s="367"/>
      <c r="AK4884" s="367"/>
    </row>
    <row r="4885" spans="26:37" s="368" customFormat="1" ht="13.9" customHeight="1">
      <c r="Z4885" s="439"/>
      <c r="AH4885" s="367"/>
      <c r="AJ4885" s="367"/>
      <c r="AK4885" s="367"/>
    </row>
    <row r="4886" spans="26:37" s="368" customFormat="1" ht="13.9" customHeight="1">
      <c r="Z4886" s="439"/>
      <c r="AH4886" s="367"/>
      <c r="AJ4886" s="367"/>
      <c r="AK4886" s="367"/>
    </row>
    <row r="4887" spans="26:37" s="368" customFormat="1" ht="13.9" customHeight="1">
      <c r="Z4887" s="439"/>
      <c r="AH4887" s="367"/>
      <c r="AJ4887" s="367"/>
      <c r="AK4887" s="367"/>
    </row>
    <row r="4888" spans="26:37" s="368" customFormat="1" ht="13.9" customHeight="1">
      <c r="Z4888" s="439"/>
      <c r="AH4888" s="367"/>
      <c r="AJ4888" s="367"/>
      <c r="AK4888" s="367"/>
    </row>
    <row r="4889" spans="26:37" s="368" customFormat="1" ht="13.9" customHeight="1">
      <c r="Z4889" s="439"/>
      <c r="AH4889" s="367"/>
      <c r="AJ4889" s="367"/>
      <c r="AK4889" s="367"/>
    </row>
    <row r="4890" spans="26:37" s="368" customFormat="1" ht="13.9" customHeight="1">
      <c r="Z4890" s="439"/>
      <c r="AH4890" s="367"/>
      <c r="AJ4890" s="367"/>
      <c r="AK4890" s="367"/>
    </row>
    <row r="4891" spans="26:37" s="368" customFormat="1" ht="13.9" customHeight="1">
      <c r="Z4891" s="439"/>
      <c r="AH4891" s="367"/>
      <c r="AJ4891" s="367"/>
      <c r="AK4891" s="367"/>
    </row>
    <row r="4892" spans="26:37" s="368" customFormat="1" ht="13.9" customHeight="1">
      <c r="Z4892" s="439"/>
      <c r="AH4892" s="367"/>
      <c r="AJ4892" s="367"/>
      <c r="AK4892" s="367"/>
    </row>
    <row r="4893" spans="26:37" s="368" customFormat="1" ht="13.9" customHeight="1">
      <c r="Z4893" s="439"/>
      <c r="AH4893" s="367"/>
      <c r="AJ4893" s="367"/>
      <c r="AK4893" s="367"/>
    </row>
    <row r="4894" spans="26:37" s="368" customFormat="1" ht="13.9" customHeight="1">
      <c r="Z4894" s="439"/>
      <c r="AH4894" s="367"/>
      <c r="AJ4894" s="367"/>
      <c r="AK4894" s="367"/>
    </row>
    <row r="4895" spans="26:37" s="368" customFormat="1" ht="13.9" customHeight="1">
      <c r="Z4895" s="439"/>
      <c r="AH4895" s="367"/>
      <c r="AJ4895" s="367"/>
      <c r="AK4895" s="367"/>
    </row>
    <row r="4896" spans="26:37" s="368" customFormat="1" ht="13.9" customHeight="1">
      <c r="Z4896" s="439"/>
      <c r="AH4896" s="367"/>
      <c r="AJ4896" s="367"/>
      <c r="AK4896" s="367"/>
    </row>
    <row r="4897" spans="26:37" s="368" customFormat="1" ht="13.9" customHeight="1">
      <c r="Z4897" s="439"/>
      <c r="AH4897" s="367"/>
      <c r="AJ4897" s="367"/>
      <c r="AK4897" s="367"/>
    </row>
    <row r="4898" spans="26:37" s="368" customFormat="1" ht="13.9" customHeight="1">
      <c r="Z4898" s="439"/>
      <c r="AH4898" s="367"/>
      <c r="AJ4898" s="367"/>
      <c r="AK4898" s="367"/>
    </row>
    <row r="4899" spans="26:37" s="368" customFormat="1" ht="13.9" customHeight="1">
      <c r="Z4899" s="439"/>
      <c r="AH4899" s="367"/>
      <c r="AJ4899" s="367"/>
      <c r="AK4899" s="367"/>
    </row>
    <row r="4900" spans="26:37" s="368" customFormat="1" ht="13.9" customHeight="1">
      <c r="Z4900" s="439"/>
      <c r="AH4900" s="367"/>
      <c r="AJ4900" s="367"/>
      <c r="AK4900" s="367"/>
    </row>
    <row r="4901" spans="26:37" s="368" customFormat="1" ht="13.9" customHeight="1">
      <c r="Z4901" s="439"/>
      <c r="AH4901" s="367"/>
      <c r="AJ4901" s="367"/>
      <c r="AK4901" s="367"/>
    </row>
    <row r="4902" spans="26:37" s="368" customFormat="1" ht="13.9" customHeight="1">
      <c r="Z4902" s="439"/>
      <c r="AH4902" s="367"/>
      <c r="AJ4902" s="367"/>
      <c r="AK4902" s="367"/>
    </row>
    <row r="4903" spans="26:37" s="368" customFormat="1" ht="13.9" customHeight="1">
      <c r="Z4903" s="439"/>
      <c r="AH4903" s="367"/>
      <c r="AJ4903" s="367"/>
      <c r="AK4903" s="367"/>
    </row>
    <row r="4904" spans="26:37" s="368" customFormat="1" ht="13.9" customHeight="1">
      <c r="Z4904" s="439"/>
      <c r="AH4904" s="367"/>
      <c r="AJ4904" s="367"/>
      <c r="AK4904" s="367"/>
    </row>
    <row r="4905" spans="26:37" s="368" customFormat="1" ht="13.9" customHeight="1">
      <c r="Z4905" s="439"/>
      <c r="AH4905" s="367"/>
      <c r="AJ4905" s="367"/>
      <c r="AK4905" s="367"/>
    </row>
    <row r="4906" spans="26:37" s="368" customFormat="1" ht="13.9" customHeight="1">
      <c r="Z4906" s="439"/>
      <c r="AH4906" s="367"/>
      <c r="AJ4906" s="367"/>
      <c r="AK4906" s="367"/>
    </row>
    <row r="4907" spans="26:37" s="368" customFormat="1" ht="13.9" customHeight="1">
      <c r="Z4907" s="439"/>
      <c r="AH4907" s="367"/>
      <c r="AJ4907" s="367"/>
      <c r="AK4907" s="367"/>
    </row>
    <row r="4908" spans="26:37" s="368" customFormat="1" ht="13.9" customHeight="1">
      <c r="Z4908" s="439"/>
      <c r="AH4908" s="367"/>
      <c r="AJ4908" s="367"/>
      <c r="AK4908" s="367"/>
    </row>
    <row r="4909" spans="26:37" s="368" customFormat="1" ht="13.9" customHeight="1">
      <c r="Z4909" s="439"/>
      <c r="AH4909" s="367"/>
      <c r="AJ4909" s="367"/>
      <c r="AK4909" s="367"/>
    </row>
    <row r="4910" spans="26:37" s="368" customFormat="1" ht="13.9" customHeight="1">
      <c r="Z4910" s="439"/>
      <c r="AH4910" s="367"/>
      <c r="AJ4910" s="367"/>
      <c r="AK4910" s="367"/>
    </row>
    <row r="4911" spans="26:37" s="368" customFormat="1" ht="13.9" customHeight="1">
      <c r="Z4911" s="439"/>
      <c r="AH4911" s="367"/>
      <c r="AJ4911" s="367"/>
      <c r="AK4911" s="367"/>
    </row>
    <row r="4912" spans="26:37" s="368" customFormat="1" ht="13.9" customHeight="1">
      <c r="Z4912" s="439"/>
      <c r="AH4912" s="367"/>
      <c r="AJ4912" s="367"/>
      <c r="AK4912" s="367"/>
    </row>
    <row r="4913" spans="26:37" s="368" customFormat="1" ht="13.9" customHeight="1">
      <c r="Z4913" s="439"/>
      <c r="AH4913" s="367"/>
      <c r="AJ4913" s="367"/>
      <c r="AK4913" s="367"/>
    </row>
    <row r="4914" spans="26:37" s="368" customFormat="1" ht="13.9" customHeight="1">
      <c r="Z4914" s="439"/>
      <c r="AH4914" s="367"/>
      <c r="AJ4914" s="367"/>
      <c r="AK4914" s="367"/>
    </row>
    <row r="4915" spans="26:37" s="368" customFormat="1" ht="13.9" customHeight="1">
      <c r="Z4915" s="439"/>
      <c r="AH4915" s="367"/>
      <c r="AJ4915" s="367"/>
      <c r="AK4915" s="367"/>
    </row>
    <row r="4916" spans="26:37" s="368" customFormat="1" ht="13.9" customHeight="1">
      <c r="Z4916" s="439"/>
      <c r="AH4916" s="367"/>
      <c r="AJ4916" s="367"/>
      <c r="AK4916" s="367"/>
    </row>
    <row r="4917" spans="26:37" s="368" customFormat="1" ht="13.9" customHeight="1">
      <c r="Z4917" s="439"/>
      <c r="AH4917" s="367"/>
      <c r="AJ4917" s="367"/>
      <c r="AK4917" s="367"/>
    </row>
    <row r="4918" spans="26:37" s="368" customFormat="1" ht="13.9" customHeight="1">
      <c r="Z4918" s="439"/>
      <c r="AH4918" s="367"/>
      <c r="AJ4918" s="367"/>
      <c r="AK4918" s="367"/>
    </row>
    <row r="4919" spans="26:37" s="368" customFormat="1" ht="13.9" customHeight="1">
      <c r="Z4919" s="439"/>
      <c r="AH4919" s="367"/>
      <c r="AJ4919" s="367"/>
      <c r="AK4919" s="367"/>
    </row>
    <row r="4920" spans="26:37" s="368" customFormat="1" ht="13.9" customHeight="1">
      <c r="Z4920" s="439"/>
      <c r="AH4920" s="367"/>
      <c r="AJ4920" s="367"/>
      <c r="AK4920" s="367"/>
    </row>
    <row r="4921" spans="26:37" s="368" customFormat="1" ht="13.9" customHeight="1">
      <c r="Z4921" s="439"/>
      <c r="AH4921" s="367"/>
      <c r="AJ4921" s="367"/>
      <c r="AK4921" s="367"/>
    </row>
    <row r="4922" spans="26:37" s="368" customFormat="1" ht="13.9" customHeight="1">
      <c r="Z4922" s="439"/>
      <c r="AH4922" s="367"/>
      <c r="AJ4922" s="367"/>
      <c r="AK4922" s="367"/>
    </row>
    <row r="4923" spans="26:37" s="368" customFormat="1" ht="13.9" customHeight="1">
      <c r="Z4923" s="439"/>
      <c r="AH4923" s="367"/>
      <c r="AJ4923" s="367"/>
      <c r="AK4923" s="367"/>
    </row>
    <row r="4924" spans="26:37" s="368" customFormat="1" ht="13.9" customHeight="1">
      <c r="Z4924" s="439"/>
      <c r="AH4924" s="367"/>
      <c r="AJ4924" s="367"/>
      <c r="AK4924" s="367"/>
    </row>
    <row r="4925" spans="26:37" s="368" customFormat="1" ht="13.9" customHeight="1">
      <c r="Z4925" s="439"/>
      <c r="AH4925" s="367"/>
      <c r="AJ4925" s="367"/>
      <c r="AK4925" s="367"/>
    </row>
    <row r="4926" spans="26:37" s="368" customFormat="1" ht="13.9" customHeight="1">
      <c r="Z4926" s="439"/>
      <c r="AH4926" s="367"/>
      <c r="AJ4926" s="367"/>
      <c r="AK4926" s="367"/>
    </row>
    <row r="4927" spans="26:37" s="368" customFormat="1" ht="13.9" customHeight="1">
      <c r="Z4927" s="439"/>
      <c r="AH4927" s="367"/>
      <c r="AJ4927" s="367"/>
      <c r="AK4927" s="367"/>
    </row>
    <row r="4928" spans="26:37" s="368" customFormat="1" ht="13.9" customHeight="1">
      <c r="Z4928" s="439"/>
      <c r="AH4928" s="367"/>
      <c r="AJ4928" s="367"/>
      <c r="AK4928" s="367"/>
    </row>
    <row r="4929" spans="26:37" s="368" customFormat="1" ht="13.9" customHeight="1">
      <c r="Z4929" s="439"/>
      <c r="AH4929" s="367"/>
      <c r="AJ4929" s="367"/>
      <c r="AK4929" s="367"/>
    </row>
    <row r="4930" spans="26:37" s="368" customFormat="1" ht="13.9" customHeight="1">
      <c r="Z4930" s="439"/>
      <c r="AH4930" s="367"/>
      <c r="AJ4930" s="367"/>
      <c r="AK4930" s="367"/>
    </row>
    <row r="4931" spans="26:37" s="368" customFormat="1" ht="13.9" customHeight="1">
      <c r="Z4931" s="439"/>
      <c r="AH4931" s="367"/>
      <c r="AJ4931" s="367"/>
      <c r="AK4931" s="367"/>
    </row>
    <row r="4932" spans="26:37" s="368" customFormat="1" ht="13.9" customHeight="1">
      <c r="Z4932" s="439"/>
      <c r="AH4932" s="367"/>
      <c r="AJ4932" s="367"/>
      <c r="AK4932" s="367"/>
    </row>
    <row r="4933" spans="26:37" s="368" customFormat="1" ht="13.9" customHeight="1">
      <c r="Z4933" s="439"/>
      <c r="AH4933" s="367"/>
      <c r="AJ4933" s="367"/>
      <c r="AK4933" s="367"/>
    </row>
    <row r="4934" spans="26:37" s="368" customFormat="1" ht="13.9" customHeight="1">
      <c r="Z4934" s="439"/>
      <c r="AH4934" s="367"/>
      <c r="AJ4934" s="367"/>
      <c r="AK4934" s="367"/>
    </row>
    <row r="4935" spans="26:37" s="368" customFormat="1" ht="13.9" customHeight="1">
      <c r="Z4935" s="439"/>
      <c r="AH4935" s="367"/>
      <c r="AJ4935" s="367"/>
      <c r="AK4935" s="367"/>
    </row>
    <row r="4936" spans="26:37" s="368" customFormat="1" ht="13.9" customHeight="1">
      <c r="Z4936" s="439"/>
      <c r="AH4936" s="367"/>
      <c r="AJ4936" s="367"/>
      <c r="AK4936" s="367"/>
    </row>
    <row r="4937" spans="26:37" s="368" customFormat="1" ht="13.9" customHeight="1">
      <c r="Z4937" s="439"/>
      <c r="AH4937" s="367"/>
      <c r="AJ4937" s="367"/>
      <c r="AK4937" s="367"/>
    </row>
    <row r="4938" spans="26:37" s="368" customFormat="1" ht="13.9" customHeight="1">
      <c r="Z4938" s="439"/>
      <c r="AH4938" s="367"/>
      <c r="AJ4938" s="367"/>
      <c r="AK4938" s="367"/>
    </row>
    <row r="4939" spans="26:37" s="368" customFormat="1" ht="13.9" customHeight="1">
      <c r="Z4939" s="439"/>
      <c r="AH4939" s="367"/>
      <c r="AJ4939" s="367"/>
      <c r="AK4939" s="367"/>
    </row>
    <row r="4940" spans="26:37" s="368" customFormat="1" ht="13.9" customHeight="1">
      <c r="Z4940" s="439"/>
      <c r="AH4940" s="367"/>
      <c r="AJ4940" s="367"/>
      <c r="AK4940" s="367"/>
    </row>
    <row r="4941" spans="26:37" s="368" customFormat="1" ht="13.9" customHeight="1">
      <c r="Z4941" s="439"/>
      <c r="AH4941" s="367"/>
      <c r="AJ4941" s="367"/>
      <c r="AK4941" s="367"/>
    </row>
    <row r="4942" spans="26:37" s="368" customFormat="1" ht="13.9" customHeight="1">
      <c r="Z4942" s="439"/>
      <c r="AH4942" s="367"/>
      <c r="AJ4942" s="367"/>
      <c r="AK4942" s="367"/>
    </row>
    <row r="4943" spans="26:37" s="368" customFormat="1" ht="13.9" customHeight="1">
      <c r="Z4943" s="439"/>
      <c r="AH4943" s="367"/>
      <c r="AJ4943" s="367"/>
      <c r="AK4943" s="367"/>
    </row>
    <row r="4944" spans="26:37" s="368" customFormat="1" ht="13.9" customHeight="1">
      <c r="Z4944" s="439"/>
      <c r="AH4944" s="367"/>
      <c r="AJ4944" s="367"/>
      <c r="AK4944" s="367"/>
    </row>
    <row r="4945" spans="26:37" s="368" customFormat="1" ht="13.9" customHeight="1">
      <c r="Z4945" s="439"/>
      <c r="AH4945" s="367"/>
      <c r="AJ4945" s="367"/>
      <c r="AK4945" s="367"/>
    </row>
    <row r="4946" spans="26:37" s="368" customFormat="1" ht="13.9" customHeight="1">
      <c r="Z4946" s="439"/>
      <c r="AH4946" s="367"/>
      <c r="AJ4946" s="367"/>
      <c r="AK4946" s="367"/>
    </row>
    <row r="4947" spans="26:37" s="368" customFormat="1" ht="13.9" customHeight="1">
      <c r="Z4947" s="439"/>
      <c r="AH4947" s="367"/>
      <c r="AJ4947" s="367"/>
      <c r="AK4947" s="367"/>
    </row>
    <row r="4948" spans="26:37" s="368" customFormat="1" ht="13.9" customHeight="1">
      <c r="Z4948" s="439"/>
      <c r="AH4948" s="367"/>
      <c r="AJ4948" s="367"/>
      <c r="AK4948" s="367"/>
    </row>
    <row r="4949" spans="26:37" s="368" customFormat="1" ht="13.9" customHeight="1">
      <c r="Z4949" s="439"/>
      <c r="AH4949" s="367"/>
      <c r="AJ4949" s="367"/>
      <c r="AK4949" s="367"/>
    </row>
    <row r="4950" spans="26:37" s="368" customFormat="1" ht="13.9" customHeight="1">
      <c r="Z4950" s="439"/>
      <c r="AH4950" s="367"/>
      <c r="AJ4950" s="367"/>
      <c r="AK4950" s="367"/>
    </row>
    <row r="4951" spans="26:37" s="368" customFormat="1" ht="13.9" customHeight="1">
      <c r="Z4951" s="439"/>
      <c r="AH4951" s="367"/>
      <c r="AJ4951" s="367"/>
      <c r="AK4951" s="367"/>
    </row>
    <row r="4952" spans="26:37" s="368" customFormat="1" ht="13.9" customHeight="1">
      <c r="Z4952" s="439"/>
      <c r="AH4952" s="367"/>
      <c r="AJ4952" s="367"/>
      <c r="AK4952" s="367"/>
    </row>
    <row r="4953" spans="26:37" s="368" customFormat="1" ht="13.9" customHeight="1">
      <c r="Z4953" s="439"/>
      <c r="AH4953" s="367"/>
      <c r="AJ4953" s="367"/>
      <c r="AK4953" s="367"/>
    </row>
    <row r="4954" spans="26:37" s="368" customFormat="1" ht="13.9" customHeight="1">
      <c r="Z4954" s="439"/>
      <c r="AH4954" s="367"/>
      <c r="AJ4954" s="367"/>
      <c r="AK4954" s="367"/>
    </row>
    <row r="4955" spans="26:37" s="368" customFormat="1" ht="13.9" customHeight="1">
      <c r="Z4955" s="439"/>
      <c r="AH4955" s="367"/>
      <c r="AJ4955" s="367"/>
      <c r="AK4955" s="367"/>
    </row>
    <row r="4956" spans="26:37" s="368" customFormat="1" ht="13.9" customHeight="1">
      <c r="Z4956" s="439"/>
      <c r="AH4956" s="367"/>
      <c r="AJ4956" s="367"/>
      <c r="AK4956" s="367"/>
    </row>
    <row r="4957" spans="26:37" s="368" customFormat="1" ht="13.9" customHeight="1">
      <c r="Z4957" s="439"/>
      <c r="AH4957" s="367"/>
      <c r="AJ4957" s="367"/>
      <c r="AK4957" s="367"/>
    </row>
    <row r="4958" spans="26:37" s="368" customFormat="1" ht="13.9" customHeight="1">
      <c r="Z4958" s="439"/>
      <c r="AH4958" s="367"/>
      <c r="AJ4958" s="367"/>
      <c r="AK4958" s="367"/>
    </row>
    <row r="4959" spans="26:37" s="368" customFormat="1" ht="13.9" customHeight="1">
      <c r="Z4959" s="439"/>
      <c r="AH4959" s="367"/>
      <c r="AJ4959" s="367"/>
      <c r="AK4959" s="367"/>
    </row>
    <row r="4960" spans="26:37" s="368" customFormat="1" ht="13.9" customHeight="1">
      <c r="Z4960" s="439"/>
      <c r="AH4960" s="367"/>
      <c r="AJ4960" s="367"/>
      <c r="AK4960" s="367"/>
    </row>
    <row r="4961" spans="26:37" s="368" customFormat="1" ht="13.9" customHeight="1">
      <c r="Z4961" s="439"/>
      <c r="AH4961" s="367"/>
      <c r="AJ4961" s="367"/>
      <c r="AK4961" s="367"/>
    </row>
    <row r="4962" spans="26:37" s="368" customFormat="1" ht="13.9" customHeight="1">
      <c r="Z4962" s="439"/>
      <c r="AH4962" s="367"/>
      <c r="AJ4962" s="367"/>
      <c r="AK4962" s="367"/>
    </row>
    <row r="4963" spans="26:37" s="368" customFormat="1" ht="13.9" customHeight="1">
      <c r="Z4963" s="439"/>
      <c r="AH4963" s="367"/>
      <c r="AJ4963" s="367"/>
      <c r="AK4963" s="367"/>
    </row>
    <row r="4964" spans="26:37" s="368" customFormat="1" ht="13.9" customHeight="1">
      <c r="Z4964" s="439"/>
      <c r="AH4964" s="367"/>
      <c r="AJ4964" s="367"/>
      <c r="AK4964" s="367"/>
    </row>
    <row r="4965" spans="26:37" s="368" customFormat="1" ht="13.9" customHeight="1">
      <c r="Z4965" s="439"/>
      <c r="AH4965" s="367"/>
      <c r="AJ4965" s="367"/>
      <c r="AK4965" s="367"/>
    </row>
    <row r="4966" spans="26:37" s="368" customFormat="1" ht="13.9" customHeight="1">
      <c r="Z4966" s="439"/>
      <c r="AH4966" s="367"/>
      <c r="AJ4966" s="367"/>
      <c r="AK4966" s="367"/>
    </row>
    <row r="4967" spans="26:37" s="368" customFormat="1" ht="13.9" customHeight="1">
      <c r="Z4967" s="439"/>
      <c r="AH4967" s="367"/>
      <c r="AJ4967" s="367"/>
      <c r="AK4967" s="367"/>
    </row>
    <row r="4968" spans="26:37" s="368" customFormat="1" ht="13.9" customHeight="1">
      <c r="Z4968" s="439"/>
      <c r="AH4968" s="367"/>
      <c r="AJ4968" s="367"/>
      <c r="AK4968" s="367"/>
    </row>
    <row r="4969" spans="26:37" s="368" customFormat="1" ht="13.9" customHeight="1">
      <c r="Z4969" s="439"/>
      <c r="AH4969" s="367"/>
      <c r="AJ4969" s="367"/>
      <c r="AK4969" s="367"/>
    </row>
    <row r="4970" spans="26:37" s="368" customFormat="1" ht="13.9" customHeight="1">
      <c r="Z4970" s="439"/>
      <c r="AH4970" s="367"/>
      <c r="AJ4970" s="367"/>
      <c r="AK4970" s="367"/>
    </row>
    <row r="4971" spans="26:37" s="368" customFormat="1" ht="13.9" customHeight="1">
      <c r="Z4971" s="439"/>
      <c r="AH4971" s="367"/>
      <c r="AJ4971" s="367"/>
      <c r="AK4971" s="367"/>
    </row>
    <row r="4972" spans="26:37" s="368" customFormat="1" ht="13.9" customHeight="1">
      <c r="Z4972" s="439"/>
      <c r="AH4972" s="367"/>
      <c r="AJ4972" s="367"/>
      <c r="AK4972" s="367"/>
    </row>
    <row r="4973" spans="26:37" s="368" customFormat="1" ht="13.9" customHeight="1">
      <c r="Z4973" s="439"/>
      <c r="AH4973" s="367"/>
      <c r="AJ4973" s="367"/>
      <c r="AK4973" s="367"/>
    </row>
    <row r="4974" spans="26:37" s="368" customFormat="1" ht="13.9" customHeight="1">
      <c r="Z4974" s="439"/>
      <c r="AH4974" s="367"/>
      <c r="AJ4974" s="367"/>
      <c r="AK4974" s="367"/>
    </row>
    <row r="4975" spans="26:37" s="368" customFormat="1" ht="13.9" customHeight="1">
      <c r="Z4975" s="439"/>
      <c r="AH4975" s="367"/>
      <c r="AJ4975" s="367"/>
      <c r="AK4975" s="367"/>
    </row>
    <row r="4976" spans="26:37" s="368" customFormat="1" ht="13.9" customHeight="1">
      <c r="Z4976" s="439"/>
      <c r="AH4976" s="367"/>
      <c r="AJ4976" s="367"/>
      <c r="AK4976" s="367"/>
    </row>
    <row r="4977" spans="26:37" s="368" customFormat="1" ht="13.9" customHeight="1">
      <c r="Z4977" s="439"/>
      <c r="AH4977" s="367"/>
      <c r="AJ4977" s="367"/>
      <c r="AK4977" s="367"/>
    </row>
    <row r="4978" spans="26:37" s="368" customFormat="1" ht="13.9" customHeight="1">
      <c r="Z4978" s="439"/>
      <c r="AH4978" s="367"/>
      <c r="AJ4978" s="367"/>
      <c r="AK4978" s="367"/>
    </row>
    <row r="4979" spans="26:37" s="368" customFormat="1" ht="13.9" customHeight="1">
      <c r="Z4979" s="439"/>
      <c r="AH4979" s="367"/>
      <c r="AJ4979" s="367"/>
      <c r="AK4979" s="367"/>
    </row>
    <row r="4980" spans="26:37" s="368" customFormat="1" ht="13.9" customHeight="1">
      <c r="Z4980" s="439"/>
      <c r="AH4980" s="367"/>
      <c r="AJ4980" s="367"/>
      <c r="AK4980" s="367"/>
    </row>
    <row r="4981" spans="26:37" s="368" customFormat="1" ht="13.9" customHeight="1">
      <c r="Z4981" s="439"/>
      <c r="AH4981" s="367"/>
      <c r="AJ4981" s="367"/>
      <c r="AK4981" s="367"/>
    </row>
    <row r="4982" spans="26:37" s="368" customFormat="1" ht="13.9" customHeight="1">
      <c r="Z4982" s="439"/>
      <c r="AH4982" s="367"/>
      <c r="AJ4982" s="367"/>
      <c r="AK4982" s="367"/>
    </row>
    <row r="4983" spans="26:37" s="368" customFormat="1" ht="13.9" customHeight="1">
      <c r="Z4983" s="439"/>
      <c r="AH4983" s="367"/>
      <c r="AJ4983" s="367"/>
      <c r="AK4983" s="367"/>
    </row>
    <row r="4984" spans="26:37" s="368" customFormat="1" ht="13.9" customHeight="1">
      <c r="Z4984" s="439"/>
      <c r="AH4984" s="367"/>
      <c r="AJ4984" s="367"/>
      <c r="AK4984" s="367"/>
    </row>
    <row r="4985" spans="26:37" s="368" customFormat="1" ht="13.9" customHeight="1">
      <c r="Z4985" s="439"/>
      <c r="AH4985" s="367"/>
      <c r="AJ4985" s="367"/>
      <c r="AK4985" s="367"/>
    </row>
    <row r="4986" spans="26:37" s="368" customFormat="1" ht="13.9" customHeight="1">
      <c r="Z4986" s="439"/>
      <c r="AH4986" s="367"/>
      <c r="AJ4986" s="367"/>
      <c r="AK4986" s="367"/>
    </row>
    <row r="4987" spans="26:37" s="368" customFormat="1" ht="13.9" customHeight="1">
      <c r="Z4987" s="439"/>
      <c r="AH4987" s="367"/>
      <c r="AJ4987" s="367"/>
      <c r="AK4987" s="367"/>
    </row>
    <row r="4988" spans="26:37" s="368" customFormat="1" ht="13.9" customHeight="1">
      <c r="Z4988" s="439"/>
      <c r="AH4988" s="367"/>
      <c r="AJ4988" s="367"/>
      <c r="AK4988" s="367"/>
    </row>
    <row r="4989" spans="26:37" s="368" customFormat="1" ht="13.9" customHeight="1">
      <c r="Z4989" s="439"/>
      <c r="AH4989" s="367"/>
      <c r="AJ4989" s="367"/>
      <c r="AK4989" s="367"/>
    </row>
    <row r="4990" spans="26:37" s="368" customFormat="1" ht="13.9" customHeight="1">
      <c r="Z4990" s="439"/>
      <c r="AH4990" s="367"/>
      <c r="AJ4990" s="367"/>
      <c r="AK4990" s="367"/>
    </row>
    <row r="4991" spans="26:37" s="368" customFormat="1" ht="13.9" customHeight="1">
      <c r="Z4991" s="439"/>
      <c r="AH4991" s="367"/>
      <c r="AJ4991" s="367"/>
      <c r="AK4991" s="367"/>
    </row>
    <row r="4992" spans="26:37" s="368" customFormat="1" ht="13.9" customHeight="1">
      <c r="Z4992" s="439"/>
      <c r="AH4992" s="367"/>
      <c r="AJ4992" s="367"/>
      <c r="AK4992" s="367"/>
    </row>
    <row r="4993" spans="26:37" s="368" customFormat="1" ht="13.9" customHeight="1">
      <c r="Z4993" s="439"/>
      <c r="AH4993" s="367"/>
      <c r="AJ4993" s="367"/>
      <c r="AK4993" s="367"/>
    </row>
    <row r="4994" spans="26:37" s="368" customFormat="1" ht="13.9" customHeight="1">
      <c r="Z4994" s="439"/>
      <c r="AH4994" s="367"/>
      <c r="AJ4994" s="367"/>
      <c r="AK4994" s="367"/>
    </row>
    <row r="4995" spans="26:37" s="368" customFormat="1" ht="13.9" customHeight="1">
      <c r="Z4995" s="439"/>
      <c r="AH4995" s="367"/>
      <c r="AJ4995" s="367"/>
      <c r="AK4995" s="367"/>
    </row>
    <row r="4996" spans="26:37" s="368" customFormat="1" ht="13.9" customHeight="1">
      <c r="Z4996" s="439"/>
      <c r="AH4996" s="367"/>
      <c r="AJ4996" s="367"/>
      <c r="AK4996" s="367"/>
    </row>
    <row r="4997" spans="26:37" s="368" customFormat="1" ht="13.9" customHeight="1">
      <c r="Z4997" s="439"/>
      <c r="AH4997" s="367"/>
      <c r="AJ4997" s="367"/>
      <c r="AK4997" s="367"/>
    </row>
    <row r="4998" spans="26:37" s="368" customFormat="1" ht="13.9" customHeight="1">
      <c r="Z4998" s="439"/>
      <c r="AH4998" s="367"/>
      <c r="AJ4998" s="367"/>
      <c r="AK4998" s="367"/>
    </row>
    <row r="4999" spans="26:37" s="368" customFormat="1" ht="13.9" customHeight="1">
      <c r="Z4999" s="439"/>
      <c r="AH4999" s="367"/>
      <c r="AJ4999" s="367"/>
      <c r="AK4999" s="367"/>
    </row>
    <row r="5000" spans="26:37" s="368" customFormat="1" ht="13.9" customHeight="1">
      <c r="Z5000" s="439"/>
      <c r="AH5000" s="367"/>
      <c r="AJ5000" s="367"/>
      <c r="AK5000" s="367"/>
    </row>
    <row r="5001" spans="26:37" s="368" customFormat="1" ht="13.9" customHeight="1">
      <c r="Z5001" s="439"/>
      <c r="AH5001" s="367"/>
      <c r="AJ5001" s="367"/>
      <c r="AK5001" s="367"/>
    </row>
    <row r="5002" spans="26:37" s="368" customFormat="1" ht="13.9" customHeight="1">
      <c r="Z5002" s="439"/>
      <c r="AH5002" s="367"/>
      <c r="AJ5002" s="367"/>
      <c r="AK5002" s="367"/>
    </row>
    <row r="5003" spans="26:37" s="368" customFormat="1" ht="13.9" customHeight="1">
      <c r="Z5003" s="439"/>
      <c r="AH5003" s="367"/>
      <c r="AJ5003" s="367"/>
      <c r="AK5003" s="367"/>
    </row>
    <row r="5004" spans="26:37" s="368" customFormat="1" ht="13.9" customHeight="1">
      <c r="Z5004" s="439"/>
      <c r="AH5004" s="367"/>
      <c r="AJ5004" s="367"/>
      <c r="AK5004" s="367"/>
    </row>
    <row r="5005" spans="26:37" s="368" customFormat="1" ht="13.9" customHeight="1">
      <c r="Z5005" s="439"/>
      <c r="AH5005" s="367"/>
      <c r="AJ5005" s="367"/>
      <c r="AK5005" s="367"/>
    </row>
    <row r="5006" spans="26:37" s="368" customFormat="1" ht="13.9" customHeight="1">
      <c r="Z5006" s="439"/>
      <c r="AH5006" s="367"/>
      <c r="AJ5006" s="367"/>
      <c r="AK5006" s="367"/>
    </row>
    <row r="5007" spans="26:37" s="368" customFormat="1" ht="13.9" customHeight="1">
      <c r="Z5007" s="439"/>
      <c r="AH5007" s="367"/>
      <c r="AJ5007" s="367"/>
      <c r="AK5007" s="367"/>
    </row>
    <row r="5008" spans="26:37" s="368" customFormat="1" ht="13.9" customHeight="1">
      <c r="Z5008" s="439"/>
      <c r="AH5008" s="367"/>
      <c r="AJ5008" s="367"/>
      <c r="AK5008" s="367"/>
    </row>
    <row r="5009" spans="26:37" s="368" customFormat="1" ht="13.9" customHeight="1">
      <c r="Z5009" s="439"/>
      <c r="AH5009" s="367"/>
      <c r="AJ5009" s="367"/>
      <c r="AK5009" s="367"/>
    </row>
    <row r="5010" spans="26:37" s="368" customFormat="1" ht="13.9" customHeight="1">
      <c r="Z5010" s="439"/>
      <c r="AH5010" s="367"/>
      <c r="AJ5010" s="367"/>
      <c r="AK5010" s="367"/>
    </row>
    <row r="5011" spans="26:37" s="368" customFormat="1" ht="13.9" customHeight="1">
      <c r="Z5011" s="439"/>
      <c r="AH5011" s="367"/>
      <c r="AJ5011" s="367"/>
      <c r="AK5011" s="367"/>
    </row>
    <row r="5012" spans="26:37" s="368" customFormat="1" ht="13.9" customHeight="1">
      <c r="Z5012" s="439"/>
      <c r="AH5012" s="367"/>
      <c r="AJ5012" s="367"/>
      <c r="AK5012" s="367"/>
    </row>
    <row r="5013" spans="26:37" s="368" customFormat="1" ht="13.9" customHeight="1">
      <c r="Z5013" s="439"/>
      <c r="AH5013" s="367"/>
      <c r="AJ5013" s="367"/>
      <c r="AK5013" s="367"/>
    </row>
    <row r="5014" spans="26:37" s="368" customFormat="1" ht="13.9" customHeight="1">
      <c r="Z5014" s="439"/>
      <c r="AH5014" s="367"/>
      <c r="AJ5014" s="367"/>
      <c r="AK5014" s="367"/>
    </row>
    <row r="5015" spans="26:37" s="368" customFormat="1" ht="13.9" customHeight="1">
      <c r="Z5015" s="439"/>
      <c r="AH5015" s="367"/>
      <c r="AJ5015" s="367"/>
      <c r="AK5015" s="367"/>
    </row>
    <row r="5016" spans="26:37" s="368" customFormat="1" ht="13.9" customHeight="1">
      <c r="Z5016" s="439"/>
      <c r="AH5016" s="367"/>
      <c r="AJ5016" s="367"/>
      <c r="AK5016" s="367"/>
    </row>
    <row r="5017" spans="26:37" s="368" customFormat="1" ht="13.9" customHeight="1">
      <c r="Z5017" s="439"/>
      <c r="AH5017" s="367"/>
      <c r="AJ5017" s="367"/>
      <c r="AK5017" s="367"/>
    </row>
    <row r="5018" spans="26:37" s="368" customFormat="1" ht="13.9" customHeight="1">
      <c r="Z5018" s="439"/>
      <c r="AH5018" s="367"/>
      <c r="AJ5018" s="367"/>
      <c r="AK5018" s="367"/>
    </row>
    <row r="5019" spans="26:37" s="368" customFormat="1" ht="13.9" customHeight="1">
      <c r="Z5019" s="439"/>
      <c r="AH5019" s="367"/>
      <c r="AJ5019" s="367"/>
      <c r="AK5019" s="367"/>
    </row>
    <row r="5020" spans="26:37" s="368" customFormat="1" ht="13.9" customHeight="1">
      <c r="Z5020" s="439"/>
      <c r="AH5020" s="367"/>
      <c r="AJ5020" s="367"/>
      <c r="AK5020" s="367"/>
    </row>
    <row r="5021" spans="26:37" s="368" customFormat="1" ht="13.9" customHeight="1">
      <c r="Z5021" s="439"/>
      <c r="AH5021" s="367"/>
      <c r="AJ5021" s="367"/>
      <c r="AK5021" s="367"/>
    </row>
    <row r="5022" spans="26:37" s="368" customFormat="1" ht="13.9" customHeight="1">
      <c r="Z5022" s="439"/>
      <c r="AH5022" s="367"/>
      <c r="AJ5022" s="367"/>
      <c r="AK5022" s="367"/>
    </row>
    <row r="5023" spans="26:37" s="368" customFormat="1" ht="13.9" customHeight="1">
      <c r="Z5023" s="439"/>
      <c r="AH5023" s="367"/>
      <c r="AJ5023" s="367"/>
      <c r="AK5023" s="367"/>
    </row>
    <row r="5024" spans="26:37" s="368" customFormat="1" ht="13.9" customHeight="1">
      <c r="Z5024" s="439"/>
      <c r="AH5024" s="367"/>
      <c r="AJ5024" s="367"/>
      <c r="AK5024" s="367"/>
    </row>
    <row r="5025" spans="26:37" s="368" customFormat="1" ht="13.9" customHeight="1">
      <c r="Z5025" s="439"/>
      <c r="AH5025" s="367"/>
      <c r="AJ5025" s="367"/>
      <c r="AK5025" s="367"/>
    </row>
    <row r="5026" spans="26:37" s="368" customFormat="1" ht="13.9" customHeight="1">
      <c r="Z5026" s="439"/>
      <c r="AH5026" s="367"/>
      <c r="AJ5026" s="367"/>
      <c r="AK5026" s="367"/>
    </row>
    <row r="5027" spans="26:37" s="368" customFormat="1" ht="13.9" customHeight="1">
      <c r="Z5027" s="439"/>
      <c r="AH5027" s="367"/>
      <c r="AJ5027" s="367"/>
      <c r="AK5027" s="367"/>
    </row>
    <row r="5028" spans="26:37" s="368" customFormat="1" ht="13.9" customHeight="1">
      <c r="Z5028" s="439"/>
      <c r="AH5028" s="367"/>
      <c r="AJ5028" s="367"/>
      <c r="AK5028" s="367"/>
    </row>
    <row r="5029" spans="26:37" s="368" customFormat="1" ht="13.9" customHeight="1">
      <c r="Z5029" s="439"/>
      <c r="AH5029" s="367"/>
      <c r="AJ5029" s="367"/>
      <c r="AK5029" s="367"/>
    </row>
    <row r="5030" spans="26:37" s="368" customFormat="1" ht="13.9" customHeight="1">
      <c r="Z5030" s="439"/>
      <c r="AH5030" s="367"/>
      <c r="AJ5030" s="367"/>
      <c r="AK5030" s="367"/>
    </row>
    <row r="5031" spans="26:37" s="368" customFormat="1" ht="13.9" customHeight="1">
      <c r="Z5031" s="439"/>
      <c r="AH5031" s="367"/>
      <c r="AJ5031" s="367"/>
      <c r="AK5031" s="367"/>
    </row>
    <row r="5032" spans="26:37" s="368" customFormat="1" ht="13.9" customHeight="1">
      <c r="Z5032" s="439"/>
      <c r="AH5032" s="367"/>
      <c r="AJ5032" s="367"/>
      <c r="AK5032" s="367"/>
    </row>
    <row r="5033" spans="26:37" s="368" customFormat="1" ht="13.9" customHeight="1">
      <c r="Z5033" s="439"/>
      <c r="AH5033" s="367"/>
      <c r="AJ5033" s="367"/>
      <c r="AK5033" s="367"/>
    </row>
    <row r="5034" spans="26:37" s="368" customFormat="1" ht="13.9" customHeight="1">
      <c r="Z5034" s="439"/>
      <c r="AH5034" s="367"/>
      <c r="AJ5034" s="367"/>
      <c r="AK5034" s="367"/>
    </row>
    <row r="5035" spans="26:37" s="368" customFormat="1" ht="13.9" customHeight="1">
      <c r="Z5035" s="439"/>
      <c r="AH5035" s="367"/>
      <c r="AJ5035" s="367"/>
      <c r="AK5035" s="367"/>
    </row>
    <row r="5036" spans="26:37" s="368" customFormat="1" ht="13.9" customHeight="1">
      <c r="Z5036" s="439"/>
      <c r="AH5036" s="367"/>
      <c r="AJ5036" s="367"/>
      <c r="AK5036" s="367"/>
    </row>
    <row r="5037" spans="26:37" s="368" customFormat="1" ht="13.9" customHeight="1">
      <c r="Z5037" s="439"/>
      <c r="AH5037" s="367"/>
      <c r="AJ5037" s="367"/>
      <c r="AK5037" s="367"/>
    </row>
    <row r="5038" spans="26:37" s="368" customFormat="1" ht="13.9" customHeight="1">
      <c r="Z5038" s="439"/>
      <c r="AH5038" s="367"/>
      <c r="AJ5038" s="367"/>
      <c r="AK5038" s="367"/>
    </row>
    <row r="5039" spans="26:37" s="368" customFormat="1" ht="13.9" customHeight="1">
      <c r="Z5039" s="439"/>
      <c r="AH5039" s="367"/>
      <c r="AJ5039" s="367"/>
      <c r="AK5039" s="367"/>
    </row>
    <row r="5040" spans="26:37" s="368" customFormat="1" ht="13.9" customHeight="1">
      <c r="Z5040" s="439"/>
      <c r="AH5040" s="367"/>
      <c r="AJ5040" s="367"/>
      <c r="AK5040" s="367"/>
    </row>
    <row r="5041" spans="26:37" s="368" customFormat="1" ht="13.9" customHeight="1">
      <c r="Z5041" s="439"/>
      <c r="AH5041" s="367"/>
      <c r="AJ5041" s="367"/>
      <c r="AK5041" s="367"/>
    </row>
    <row r="5042" spans="26:37" s="368" customFormat="1" ht="13.9" customHeight="1">
      <c r="Z5042" s="439"/>
      <c r="AH5042" s="367"/>
      <c r="AJ5042" s="367"/>
      <c r="AK5042" s="367"/>
    </row>
    <row r="5043" spans="26:37" s="368" customFormat="1" ht="13.9" customHeight="1">
      <c r="Z5043" s="439"/>
      <c r="AH5043" s="367"/>
      <c r="AJ5043" s="367"/>
      <c r="AK5043" s="367"/>
    </row>
    <row r="5044" spans="26:37" s="368" customFormat="1" ht="13.9" customHeight="1">
      <c r="Z5044" s="439"/>
      <c r="AH5044" s="367"/>
      <c r="AJ5044" s="367"/>
      <c r="AK5044" s="367"/>
    </row>
    <row r="5045" spans="26:37" s="368" customFormat="1" ht="13.9" customHeight="1">
      <c r="Z5045" s="439"/>
      <c r="AH5045" s="367"/>
      <c r="AJ5045" s="367"/>
      <c r="AK5045" s="367"/>
    </row>
    <row r="5046" spans="26:37" s="368" customFormat="1" ht="13.9" customHeight="1">
      <c r="Z5046" s="439"/>
      <c r="AH5046" s="367"/>
      <c r="AJ5046" s="367"/>
      <c r="AK5046" s="367"/>
    </row>
    <row r="5047" spans="26:37" s="368" customFormat="1" ht="13.9" customHeight="1">
      <c r="Z5047" s="439"/>
      <c r="AH5047" s="367"/>
      <c r="AJ5047" s="367"/>
      <c r="AK5047" s="367"/>
    </row>
    <row r="5048" spans="26:37" s="368" customFormat="1" ht="13.9" customHeight="1">
      <c r="Z5048" s="439"/>
      <c r="AH5048" s="367"/>
      <c r="AJ5048" s="367"/>
      <c r="AK5048" s="367"/>
    </row>
    <row r="5049" spans="26:37" s="368" customFormat="1" ht="13.9" customHeight="1">
      <c r="Z5049" s="439"/>
      <c r="AH5049" s="367"/>
      <c r="AJ5049" s="367"/>
      <c r="AK5049" s="367"/>
    </row>
    <row r="5050" spans="26:37" s="368" customFormat="1" ht="13.9" customHeight="1">
      <c r="Z5050" s="439"/>
      <c r="AH5050" s="367"/>
      <c r="AJ5050" s="367"/>
      <c r="AK5050" s="367"/>
    </row>
    <row r="5051" spans="26:37" s="368" customFormat="1" ht="13.9" customHeight="1">
      <c r="Z5051" s="439"/>
      <c r="AH5051" s="367"/>
      <c r="AJ5051" s="367"/>
      <c r="AK5051" s="367"/>
    </row>
    <row r="5052" spans="26:37" s="368" customFormat="1" ht="13.9" customHeight="1">
      <c r="Z5052" s="439"/>
      <c r="AH5052" s="367"/>
      <c r="AJ5052" s="367"/>
      <c r="AK5052" s="367"/>
    </row>
    <row r="5053" spans="26:37" s="368" customFormat="1" ht="13.9" customHeight="1">
      <c r="Z5053" s="439"/>
      <c r="AH5053" s="367"/>
      <c r="AJ5053" s="367"/>
      <c r="AK5053" s="367"/>
    </row>
    <row r="5054" spans="26:37" s="368" customFormat="1" ht="13.9" customHeight="1">
      <c r="Z5054" s="439"/>
      <c r="AH5054" s="367"/>
      <c r="AJ5054" s="367"/>
      <c r="AK5054" s="367"/>
    </row>
    <row r="5055" spans="26:37" s="368" customFormat="1" ht="13.9" customHeight="1">
      <c r="Z5055" s="439"/>
      <c r="AH5055" s="367"/>
      <c r="AJ5055" s="367"/>
      <c r="AK5055" s="367"/>
    </row>
    <row r="5056" spans="26:37" s="368" customFormat="1" ht="13.9" customHeight="1">
      <c r="Z5056" s="439"/>
      <c r="AH5056" s="367"/>
      <c r="AJ5056" s="367"/>
      <c r="AK5056" s="367"/>
    </row>
    <row r="5057" spans="26:37" s="368" customFormat="1" ht="13.9" customHeight="1">
      <c r="Z5057" s="439"/>
      <c r="AH5057" s="367"/>
      <c r="AJ5057" s="367"/>
      <c r="AK5057" s="367"/>
    </row>
    <row r="5058" spans="26:37" s="368" customFormat="1" ht="13.9" customHeight="1">
      <c r="Z5058" s="439"/>
      <c r="AH5058" s="367"/>
      <c r="AJ5058" s="367"/>
      <c r="AK5058" s="367"/>
    </row>
    <row r="5059" spans="26:37" s="368" customFormat="1" ht="13.9" customHeight="1">
      <c r="Z5059" s="439"/>
      <c r="AH5059" s="367"/>
      <c r="AJ5059" s="367"/>
      <c r="AK5059" s="367"/>
    </row>
    <row r="5060" spans="26:37" s="368" customFormat="1" ht="13.9" customHeight="1">
      <c r="Z5060" s="439"/>
      <c r="AH5060" s="367"/>
      <c r="AJ5060" s="367"/>
      <c r="AK5060" s="367"/>
    </row>
    <row r="5061" spans="26:37" s="368" customFormat="1" ht="13.9" customHeight="1">
      <c r="Z5061" s="439"/>
      <c r="AH5061" s="367"/>
      <c r="AJ5061" s="367"/>
      <c r="AK5061" s="367"/>
    </row>
    <row r="5062" spans="26:37" s="368" customFormat="1" ht="13.9" customHeight="1">
      <c r="Z5062" s="439"/>
      <c r="AH5062" s="367"/>
      <c r="AJ5062" s="367"/>
      <c r="AK5062" s="367"/>
    </row>
    <row r="5063" spans="26:37" s="368" customFormat="1" ht="13.9" customHeight="1">
      <c r="Z5063" s="439"/>
      <c r="AH5063" s="367"/>
      <c r="AJ5063" s="367"/>
      <c r="AK5063" s="367"/>
    </row>
    <row r="5064" spans="26:37" s="368" customFormat="1" ht="13.9" customHeight="1">
      <c r="Z5064" s="439"/>
      <c r="AH5064" s="367"/>
      <c r="AJ5064" s="367"/>
      <c r="AK5064" s="367"/>
    </row>
    <row r="5065" spans="26:37" s="368" customFormat="1" ht="13.9" customHeight="1">
      <c r="Z5065" s="439"/>
      <c r="AH5065" s="367"/>
      <c r="AJ5065" s="367"/>
      <c r="AK5065" s="367"/>
    </row>
    <row r="5066" spans="26:37" s="368" customFormat="1" ht="13.9" customHeight="1">
      <c r="Z5066" s="439"/>
      <c r="AH5066" s="367"/>
      <c r="AJ5066" s="367"/>
      <c r="AK5066" s="367"/>
    </row>
    <row r="5067" spans="26:37" s="368" customFormat="1" ht="13.9" customHeight="1">
      <c r="Z5067" s="439"/>
      <c r="AH5067" s="367"/>
      <c r="AJ5067" s="367"/>
      <c r="AK5067" s="367"/>
    </row>
    <row r="5068" spans="26:37" s="368" customFormat="1" ht="13.9" customHeight="1">
      <c r="Z5068" s="439"/>
      <c r="AH5068" s="367"/>
      <c r="AJ5068" s="367"/>
      <c r="AK5068" s="367"/>
    </row>
    <row r="5069" spans="26:37" s="368" customFormat="1" ht="13.9" customHeight="1">
      <c r="Z5069" s="439"/>
      <c r="AH5069" s="367"/>
      <c r="AJ5069" s="367"/>
      <c r="AK5069" s="367"/>
    </row>
    <row r="5070" spans="26:37" s="368" customFormat="1" ht="13.9" customHeight="1">
      <c r="Z5070" s="439"/>
      <c r="AH5070" s="367"/>
      <c r="AJ5070" s="367"/>
      <c r="AK5070" s="367"/>
    </row>
    <row r="5071" spans="26:37" s="368" customFormat="1" ht="13.9" customHeight="1">
      <c r="Z5071" s="439"/>
      <c r="AH5071" s="367"/>
      <c r="AJ5071" s="367"/>
      <c r="AK5071" s="367"/>
    </row>
    <row r="5072" spans="26:37" s="368" customFormat="1" ht="13.9" customHeight="1">
      <c r="Z5072" s="439"/>
      <c r="AH5072" s="367"/>
      <c r="AJ5072" s="367"/>
      <c r="AK5072" s="367"/>
    </row>
    <row r="5073" spans="26:37" s="368" customFormat="1" ht="13.9" customHeight="1">
      <c r="Z5073" s="439"/>
      <c r="AH5073" s="367"/>
      <c r="AJ5073" s="367"/>
      <c r="AK5073" s="367"/>
    </row>
    <row r="5074" spans="26:37" s="368" customFormat="1" ht="13.9" customHeight="1">
      <c r="Z5074" s="439"/>
      <c r="AH5074" s="367"/>
      <c r="AJ5074" s="367"/>
      <c r="AK5074" s="367"/>
    </row>
    <row r="5075" spans="26:37" s="368" customFormat="1" ht="13.9" customHeight="1">
      <c r="Z5075" s="439"/>
      <c r="AH5075" s="367"/>
      <c r="AJ5075" s="367"/>
      <c r="AK5075" s="367"/>
    </row>
    <row r="5076" spans="26:37" s="368" customFormat="1" ht="13.9" customHeight="1">
      <c r="Z5076" s="439"/>
      <c r="AH5076" s="367"/>
      <c r="AJ5076" s="367"/>
      <c r="AK5076" s="367"/>
    </row>
    <row r="5077" spans="26:37" s="368" customFormat="1" ht="13.9" customHeight="1">
      <c r="Z5077" s="439"/>
      <c r="AH5077" s="367"/>
      <c r="AJ5077" s="367"/>
      <c r="AK5077" s="367"/>
    </row>
    <row r="5078" spans="26:37" s="368" customFormat="1" ht="13.9" customHeight="1">
      <c r="Z5078" s="439"/>
      <c r="AH5078" s="367"/>
      <c r="AJ5078" s="367"/>
      <c r="AK5078" s="367"/>
    </row>
    <row r="5079" spans="26:37" s="368" customFormat="1" ht="13.9" customHeight="1">
      <c r="Z5079" s="439"/>
      <c r="AH5079" s="367"/>
      <c r="AJ5079" s="367"/>
      <c r="AK5079" s="367"/>
    </row>
    <row r="5080" spans="26:37" s="368" customFormat="1" ht="13.9" customHeight="1">
      <c r="Z5080" s="439"/>
      <c r="AH5080" s="367"/>
      <c r="AJ5080" s="367"/>
      <c r="AK5080" s="367"/>
    </row>
    <row r="5081" spans="26:37" s="368" customFormat="1" ht="13.9" customHeight="1">
      <c r="Z5081" s="439"/>
      <c r="AH5081" s="367"/>
      <c r="AJ5081" s="367"/>
      <c r="AK5081" s="367"/>
    </row>
    <row r="5082" spans="26:37" s="368" customFormat="1" ht="13.9" customHeight="1">
      <c r="Z5082" s="439"/>
      <c r="AH5082" s="367"/>
      <c r="AJ5082" s="367"/>
      <c r="AK5082" s="367"/>
    </row>
    <row r="5083" spans="26:37" s="368" customFormat="1" ht="13.9" customHeight="1">
      <c r="Z5083" s="439"/>
      <c r="AH5083" s="367"/>
      <c r="AJ5083" s="367"/>
      <c r="AK5083" s="367"/>
    </row>
    <row r="5084" spans="26:37" s="368" customFormat="1" ht="13.9" customHeight="1">
      <c r="Z5084" s="439"/>
      <c r="AH5084" s="367"/>
      <c r="AJ5084" s="367"/>
      <c r="AK5084" s="367"/>
    </row>
    <row r="5085" spans="26:37" s="368" customFormat="1" ht="13.9" customHeight="1">
      <c r="Z5085" s="439"/>
      <c r="AH5085" s="367"/>
      <c r="AJ5085" s="367"/>
      <c r="AK5085" s="367"/>
    </row>
    <row r="5086" spans="26:37" s="368" customFormat="1" ht="13.9" customHeight="1">
      <c r="Z5086" s="439"/>
      <c r="AH5086" s="367"/>
      <c r="AJ5086" s="367"/>
      <c r="AK5086" s="367"/>
    </row>
    <row r="5087" spans="26:37" s="368" customFormat="1" ht="13.9" customHeight="1">
      <c r="Z5087" s="439"/>
      <c r="AH5087" s="367"/>
      <c r="AJ5087" s="367"/>
      <c r="AK5087" s="367"/>
    </row>
    <row r="5088" spans="26:37" s="368" customFormat="1" ht="13.9" customHeight="1">
      <c r="Z5088" s="439"/>
      <c r="AH5088" s="367"/>
      <c r="AJ5088" s="367"/>
      <c r="AK5088" s="367"/>
    </row>
    <row r="5089" spans="26:37" s="368" customFormat="1" ht="13.9" customHeight="1">
      <c r="Z5089" s="439"/>
      <c r="AH5089" s="367"/>
      <c r="AJ5089" s="367"/>
      <c r="AK5089" s="367"/>
    </row>
    <row r="5090" spans="26:37" s="368" customFormat="1" ht="13.9" customHeight="1">
      <c r="Z5090" s="439"/>
      <c r="AH5090" s="367"/>
      <c r="AJ5090" s="367"/>
      <c r="AK5090" s="367"/>
    </row>
    <row r="5091" spans="26:37" s="368" customFormat="1" ht="13.9" customHeight="1">
      <c r="Z5091" s="439"/>
      <c r="AH5091" s="367"/>
      <c r="AJ5091" s="367"/>
      <c r="AK5091" s="367"/>
    </row>
    <row r="5092" spans="26:37" s="368" customFormat="1" ht="13.9" customHeight="1">
      <c r="Z5092" s="439"/>
      <c r="AH5092" s="367"/>
      <c r="AJ5092" s="367"/>
      <c r="AK5092" s="367"/>
    </row>
    <row r="5093" spans="26:37" s="368" customFormat="1" ht="13.9" customHeight="1">
      <c r="Z5093" s="439"/>
      <c r="AH5093" s="367"/>
      <c r="AJ5093" s="367"/>
      <c r="AK5093" s="367"/>
    </row>
    <row r="5094" spans="26:37" s="368" customFormat="1" ht="13.9" customHeight="1">
      <c r="Z5094" s="439"/>
      <c r="AH5094" s="367"/>
      <c r="AJ5094" s="367"/>
      <c r="AK5094" s="367"/>
    </row>
    <row r="5095" spans="26:37" s="368" customFormat="1" ht="13.9" customHeight="1">
      <c r="Z5095" s="439"/>
      <c r="AH5095" s="367"/>
      <c r="AJ5095" s="367"/>
      <c r="AK5095" s="367"/>
    </row>
    <row r="5096" spans="26:37" s="368" customFormat="1" ht="13.9" customHeight="1">
      <c r="Z5096" s="439"/>
      <c r="AH5096" s="367"/>
      <c r="AJ5096" s="367"/>
      <c r="AK5096" s="367"/>
    </row>
    <row r="5097" spans="26:37" s="368" customFormat="1" ht="13.9" customHeight="1">
      <c r="Z5097" s="439"/>
      <c r="AH5097" s="367"/>
      <c r="AJ5097" s="367"/>
      <c r="AK5097" s="367"/>
    </row>
    <row r="5098" spans="26:37" s="368" customFormat="1" ht="13.9" customHeight="1">
      <c r="Z5098" s="439"/>
      <c r="AH5098" s="367"/>
      <c r="AJ5098" s="367"/>
      <c r="AK5098" s="367"/>
    </row>
    <row r="5099" spans="26:37" s="368" customFormat="1" ht="13.9" customHeight="1">
      <c r="Z5099" s="439"/>
      <c r="AH5099" s="367"/>
      <c r="AJ5099" s="367"/>
      <c r="AK5099" s="367"/>
    </row>
    <row r="5100" spans="26:37" s="368" customFormat="1" ht="13.9" customHeight="1">
      <c r="Z5100" s="439"/>
      <c r="AH5100" s="367"/>
      <c r="AJ5100" s="367"/>
      <c r="AK5100" s="367"/>
    </row>
    <row r="5101" spans="26:37" s="368" customFormat="1" ht="13.9" customHeight="1">
      <c r="Z5101" s="439"/>
      <c r="AH5101" s="367"/>
      <c r="AJ5101" s="367"/>
      <c r="AK5101" s="367"/>
    </row>
    <row r="5102" spans="26:37" s="368" customFormat="1" ht="13.9" customHeight="1">
      <c r="Z5102" s="439"/>
      <c r="AH5102" s="367"/>
      <c r="AJ5102" s="367"/>
      <c r="AK5102" s="367"/>
    </row>
    <row r="5103" spans="26:37" s="368" customFormat="1" ht="13.9" customHeight="1">
      <c r="Z5103" s="439"/>
      <c r="AH5103" s="367"/>
      <c r="AJ5103" s="367"/>
      <c r="AK5103" s="367"/>
    </row>
    <row r="5104" spans="26:37" s="368" customFormat="1" ht="13.9" customHeight="1">
      <c r="Z5104" s="439"/>
      <c r="AH5104" s="367"/>
      <c r="AJ5104" s="367"/>
      <c r="AK5104" s="367"/>
    </row>
    <row r="5105" spans="26:37" s="368" customFormat="1" ht="13.9" customHeight="1">
      <c r="Z5105" s="439"/>
      <c r="AH5105" s="367"/>
      <c r="AJ5105" s="367"/>
      <c r="AK5105" s="367"/>
    </row>
    <row r="5106" spans="26:37" s="368" customFormat="1" ht="13.9" customHeight="1">
      <c r="Z5106" s="439"/>
      <c r="AH5106" s="367"/>
      <c r="AJ5106" s="367"/>
      <c r="AK5106" s="367"/>
    </row>
    <row r="5107" spans="26:37" s="368" customFormat="1" ht="13.9" customHeight="1">
      <c r="Z5107" s="439"/>
      <c r="AH5107" s="367"/>
      <c r="AJ5107" s="367"/>
      <c r="AK5107" s="367"/>
    </row>
    <row r="5108" spans="26:37" s="368" customFormat="1" ht="13.9" customHeight="1">
      <c r="Z5108" s="439"/>
      <c r="AH5108" s="367"/>
      <c r="AJ5108" s="367"/>
      <c r="AK5108" s="367"/>
    </row>
    <row r="5109" spans="26:37" s="368" customFormat="1" ht="13.9" customHeight="1">
      <c r="Z5109" s="439"/>
      <c r="AH5109" s="367"/>
      <c r="AJ5109" s="367"/>
      <c r="AK5109" s="367"/>
    </row>
    <row r="5110" spans="26:37" s="368" customFormat="1" ht="13.9" customHeight="1">
      <c r="Z5110" s="439"/>
      <c r="AH5110" s="367"/>
      <c r="AJ5110" s="367"/>
      <c r="AK5110" s="367"/>
    </row>
    <row r="5111" spans="26:37" s="368" customFormat="1" ht="13.9" customHeight="1">
      <c r="Z5111" s="439"/>
      <c r="AH5111" s="367"/>
      <c r="AJ5111" s="367"/>
      <c r="AK5111" s="367"/>
    </row>
    <row r="5112" spans="26:37" s="368" customFormat="1" ht="13.9" customHeight="1">
      <c r="Z5112" s="439"/>
      <c r="AH5112" s="367"/>
      <c r="AJ5112" s="367"/>
      <c r="AK5112" s="367"/>
    </row>
    <row r="5113" spans="26:37" s="368" customFormat="1" ht="13.9" customHeight="1">
      <c r="Z5113" s="439"/>
      <c r="AH5113" s="367"/>
      <c r="AJ5113" s="367"/>
      <c r="AK5113" s="367"/>
    </row>
    <row r="5114" spans="26:37" s="368" customFormat="1" ht="13.9" customHeight="1">
      <c r="Z5114" s="439"/>
      <c r="AH5114" s="367"/>
      <c r="AJ5114" s="367"/>
      <c r="AK5114" s="367"/>
    </row>
    <row r="5115" spans="26:37" s="368" customFormat="1" ht="13.9" customHeight="1">
      <c r="Z5115" s="439"/>
      <c r="AH5115" s="367"/>
      <c r="AJ5115" s="367"/>
      <c r="AK5115" s="367"/>
    </row>
    <row r="5116" spans="26:37" s="368" customFormat="1" ht="13.9" customHeight="1">
      <c r="Z5116" s="439"/>
      <c r="AH5116" s="367"/>
      <c r="AJ5116" s="367"/>
      <c r="AK5116" s="367"/>
    </row>
    <row r="5117" spans="26:37" s="368" customFormat="1" ht="13.9" customHeight="1">
      <c r="Z5117" s="439"/>
      <c r="AH5117" s="367"/>
      <c r="AJ5117" s="367"/>
      <c r="AK5117" s="367"/>
    </row>
    <row r="5118" spans="26:37" s="368" customFormat="1" ht="13.9" customHeight="1">
      <c r="Z5118" s="439"/>
      <c r="AH5118" s="367"/>
      <c r="AJ5118" s="367"/>
      <c r="AK5118" s="367"/>
    </row>
    <row r="5119" spans="26:37" s="368" customFormat="1" ht="13.9" customHeight="1">
      <c r="Z5119" s="439"/>
      <c r="AH5119" s="367"/>
      <c r="AJ5119" s="367"/>
      <c r="AK5119" s="367"/>
    </row>
    <row r="5120" spans="26:37" s="368" customFormat="1" ht="13.9" customHeight="1">
      <c r="Z5120" s="439"/>
      <c r="AH5120" s="367"/>
      <c r="AJ5120" s="367"/>
      <c r="AK5120" s="367"/>
    </row>
    <row r="5121" spans="26:37" s="368" customFormat="1" ht="13.9" customHeight="1">
      <c r="Z5121" s="439"/>
      <c r="AH5121" s="367"/>
      <c r="AJ5121" s="367"/>
      <c r="AK5121" s="367"/>
    </row>
    <row r="5122" spans="26:37" s="368" customFormat="1" ht="13.9" customHeight="1">
      <c r="Z5122" s="439"/>
      <c r="AH5122" s="367"/>
      <c r="AJ5122" s="367"/>
      <c r="AK5122" s="367"/>
    </row>
    <row r="5123" spans="26:37" s="368" customFormat="1" ht="13.9" customHeight="1">
      <c r="Z5123" s="439"/>
      <c r="AH5123" s="367"/>
      <c r="AJ5123" s="367"/>
      <c r="AK5123" s="367"/>
    </row>
    <row r="5124" spans="26:37" s="368" customFormat="1" ht="13.9" customHeight="1">
      <c r="Z5124" s="439"/>
      <c r="AH5124" s="367"/>
      <c r="AJ5124" s="367"/>
      <c r="AK5124" s="367"/>
    </row>
    <row r="5125" spans="26:37" s="368" customFormat="1" ht="13.9" customHeight="1">
      <c r="Z5125" s="439"/>
      <c r="AH5125" s="367"/>
      <c r="AJ5125" s="367"/>
      <c r="AK5125" s="367"/>
    </row>
    <row r="5126" spans="26:37" s="368" customFormat="1" ht="13.9" customHeight="1">
      <c r="Z5126" s="439"/>
      <c r="AH5126" s="367"/>
      <c r="AJ5126" s="367"/>
      <c r="AK5126" s="367"/>
    </row>
    <row r="5127" spans="26:37" s="368" customFormat="1" ht="13.9" customHeight="1">
      <c r="Z5127" s="439"/>
      <c r="AH5127" s="367"/>
      <c r="AJ5127" s="367"/>
      <c r="AK5127" s="367"/>
    </row>
    <row r="5128" spans="26:37" s="368" customFormat="1" ht="13.9" customHeight="1">
      <c r="Z5128" s="439"/>
      <c r="AH5128" s="367"/>
      <c r="AJ5128" s="367"/>
      <c r="AK5128" s="367"/>
    </row>
    <row r="5129" spans="26:37" s="368" customFormat="1" ht="13.9" customHeight="1">
      <c r="Z5129" s="439"/>
      <c r="AH5129" s="367"/>
      <c r="AJ5129" s="367"/>
      <c r="AK5129" s="367"/>
    </row>
    <row r="5130" spans="26:37" s="368" customFormat="1" ht="13.9" customHeight="1">
      <c r="Z5130" s="439"/>
      <c r="AH5130" s="367"/>
      <c r="AJ5130" s="367"/>
      <c r="AK5130" s="367"/>
    </row>
    <row r="5131" spans="26:37" s="368" customFormat="1" ht="13.9" customHeight="1">
      <c r="Z5131" s="439"/>
      <c r="AH5131" s="367"/>
      <c r="AJ5131" s="367"/>
      <c r="AK5131" s="367"/>
    </row>
    <row r="5132" spans="26:37" s="368" customFormat="1" ht="13.9" customHeight="1">
      <c r="Z5132" s="439"/>
      <c r="AH5132" s="367"/>
      <c r="AJ5132" s="367"/>
      <c r="AK5132" s="367"/>
    </row>
    <row r="5133" spans="26:37" s="368" customFormat="1" ht="13.9" customHeight="1">
      <c r="Z5133" s="439"/>
      <c r="AH5133" s="367"/>
      <c r="AJ5133" s="367"/>
      <c r="AK5133" s="367"/>
    </row>
    <row r="5134" spans="26:37" s="368" customFormat="1" ht="13.9" customHeight="1">
      <c r="Z5134" s="439"/>
      <c r="AH5134" s="367"/>
      <c r="AJ5134" s="367"/>
      <c r="AK5134" s="367"/>
    </row>
    <row r="5135" spans="26:37" s="368" customFormat="1" ht="13.9" customHeight="1">
      <c r="Z5135" s="439"/>
      <c r="AH5135" s="367"/>
      <c r="AJ5135" s="367"/>
      <c r="AK5135" s="367"/>
    </row>
    <row r="5136" spans="26:37" s="368" customFormat="1" ht="13.9" customHeight="1">
      <c r="Z5136" s="439"/>
      <c r="AH5136" s="367"/>
      <c r="AJ5136" s="367"/>
      <c r="AK5136" s="367"/>
    </row>
    <row r="5137" spans="26:37" s="368" customFormat="1" ht="13.9" customHeight="1">
      <c r="Z5137" s="439"/>
      <c r="AH5137" s="367"/>
      <c r="AJ5137" s="367"/>
      <c r="AK5137" s="367"/>
    </row>
    <row r="5138" spans="26:37" s="368" customFormat="1" ht="13.9" customHeight="1">
      <c r="Z5138" s="439"/>
      <c r="AH5138" s="367"/>
      <c r="AJ5138" s="367"/>
      <c r="AK5138" s="367"/>
    </row>
    <row r="5139" spans="26:37" s="368" customFormat="1" ht="13.9" customHeight="1">
      <c r="Z5139" s="439"/>
      <c r="AH5139" s="367"/>
      <c r="AJ5139" s="367"/>
      <c r="AK5139" s="367"/>
    </row>
    <row r="5140" spans="26:37" s="368" customFormat="1" ht="13.9" customHeight="1">
      <c r="Z5140" s="439"/>
      <c r="AH5140" s="367"/>
      <c r="AJ5140" s="367"/>
      <c r="AK5140" s="367"/>
    </row>
    <row r="5141" spans="26:37" s="368" customFormat="1" ht="13.9" customHeight="1">
      <c r="Z5141" s="439"/>
      <c r="AH5141" s="367"/>
      <c r="AJ5141" s="367"/>
      <c r="AK5141" s="367"/>
    </row>
    <row r="5142" spans="26:37" s="368" customFormat="1" ht="13.9" customHeight="1">
      <c r="Z5142" s="439"/>
      <c r="AH5142" s="367"/>
      <c r="AJ5142" s="367"/>
      <c r="AK5142" s="367"/>
    </row>
    <row r="5143" spans="26:37" s="368" customFormat="1" ht="13.9" customHeight="1">
      <c r="Z5143" s="439"/>
      <c r="AH5143" s="367"/>
      <c r="AJ5143" s="367"/>
      <c r="AK5143" s="367"/>
    </row>
    <row r="5144" spans="26:37" s="368" customFormat="1" ht="13.9" customHeight="1">
      <c r="Z5144" s="439"/>
      <c r="AH5144" s="367"/>
      <c r="AJ5144" s="367"/>
      <c r="AK5144" s="367"/>
    </row>
    <row r="5145" spans="26:37" s="368" customFormat="1" ht="13.9" customHeight="1">
      <c r="Z5145" s="439"/>
      <c r="AH5145" s="367"/>
      <c r="AJ5145" s="367"/>
      <c r="AK5145" s="367"/>
    </row>
    <row r="5146" spans="26:37" s="368" customFormat="1" ht="13.9" customHeight="1">
      <c r="Z5146" s="439"/>
      <c r="AH5146" s="367"/>
      <c r="AJ5146" s="367"/>
      <c r="AK5146" s="367"/>
    </row>
    <row r="5147" spans="26:37" s="368" customFormat="1" ht="13.9" customHeight="1">
      <c r="Z5147" s="439"/>
      <c r="AH5147" s="367"/>
      <c r="AJ5147" s="367"/>
      <c r="AK5147" s="367"/>
    </row>
    <row r="5148" spans="26:37" s="368" customFormat="1" ht="13.9" customHeight="1">
      <c r="Z5148" s="439"/>
      <c r="AH5148" s="367"/>
      <c r="AJ5148" s="367"/>
      <c r="AK5148" s="367"/>
    </row>
    <row r="5149" spans="26:37" s="368" customFormat="1" ht="13.9" customHeight="1">
      <c r="Z5149" s="439"/>
      <c r="AH5149" s="367"/>
      <c r="AJ5149" s="367"/>
      <c r="AK5149" s="367"/>
    </row>
    <row r="5150" spans="26:37" s="368" customFormat="1" ht="13.9" customHeight="1">
      <c r="Z5150" s="439"/>
      <c r="AH5150" s="367"/>
      <c r="AJ5150" s="367"/>
      <c r="AK5150" s="367"/>
    </row>
    <row r="5151" spans="26:37" s="368" customFormat="1" ht="13.9" customHeight="1">
      <c r="Z5151" s="439"/>
      <c r="AH5151" s="367"/>
      <c r="AJ5151" s="367"/>
      <c r="AK5151" s="367"/>
    </row>
    <row r="5152" spans="26:37" s="368" customFormat="1" ht="13.9" customHeight="1">
      <c r="Z5152" s="439"/>
      <c r="AH5152" s="367"/>
      <c r="AJ5152" s="367"/>
      <c r="AK5152" s="367"/>
    </row>
    <row r="5153" spans="26:37" s="368" customFormat="1" ht="13.9" customHeight="1">
      <c r="Z5153" s="439"/>
      <c r="AH5153" s="367"/>
      <c r="AJ5153" s="367"/>
      <c r="AK5153" s="367"/>
    </row>
    <row r="5154" spans="26:37" s="368" customFormat="1" ht="13.9" customHeight="1">
      <c r="Z5154" s="439"/>
      <c r="AH5154" s="367"/>
      <c r="AJ5154" s="367"/>
      <c r="AK5154" s="367"/>
    </row>
    <row r="5155" spans="26:37" s="368" customFormat="1" ht="13.9" customHeight="1">
      <c r="Z5155" s="439"/>
      <c r="AH5155" s="367"/>
      <c r="AJ5155" s="367"/>
      <c r="AK5155" s="367"/>
    </row>
    <row r="5156" spans="26:37" s="368" customFormat="1" ht="13.9" customHeight="1">
      <c r="Z5156" s="439"/>
      <c r="AH5156" s="367"/>
      <c r="AJ5156" s="367"/>
      <c r="AK5156" s="367"/>
    </row>
    <row r="5157" spans="26:37" s="368" customFormat="1" ht="13.9" customHeight="1">
      <c r="Z5157" s="439"/>
      <c r="AH5157" s="367"/>
      <c r="AJ5157" s="367"/>
      <c r="AK5157" s="367"/>
    </row>
    <row r="5158" spans="26:37" s="368" customFormat="1" ht="13.9" customHeight="1">
      <c r="Z5158" s="439"/>
      <c r="AH5158" s="367"/>
      <c r="AJ5158" s="367"/>
      <c r="AK5158" s="367"/>
    </row>
    <row r="5159" spans="26:37" s="368" customFormat="1" ht="13.9" customHeight="1">
      <c r="Z5159" s="439"/>
      <c r="AH5159" s="367"/>
      <c r="AJ5159" s="367"/>
      <c r="AK5159" s="367"/>
    </row>
    <row r="5160" spans="26:37" s="368" customFormat="1" ht="13.9" customHeight="1">
      <c r="Z5160" s="439"/>
      <c r="AH5160" s="367"/>
      <c r="AJ5160" s="367"/>
      <c r="AK5160" s="367"/>
    </row>
    <row r="5161" spans="26:37" s="368" customFormat="1" ht="13.9" customHeight="1">
      <c r="Z5161" s="439"/>
      <c r="AH5161" s="367"/>
      <c r="AJ5161" s="367"/>
      <c r="AK5161" s="367"/>
    </row>
    <row r="5162" spans="26:37" s="368" customFormat="1" ht="13.9" customHeight="1">
      <c r="Z5162" s="439"/>
      <c r="AH5162" s="367"/>
      <c r="AJ5162" s="367"/>
      <c r="AK5162" s="367"/>
    </row>
    <row r="5163" spans="26:37" s="368" customFormat="1" ht="13.9" customHeight="1">
      <c r="Z5163" s="439"/>
      <c r="AH5163" s="367"/>
      <c r="AJ5163" s="367"/>
      <c r="AK5163" s="367"/>
    </row>
    <row r="5164" spans="26:37" s="368" customFormat="1" ht="13.9" customHeight="1">
      <c r="Z5164" s="439"/>
      <c r="AH5164" s="367"/>
      <c r="AJ5164" s="367"/>
      <c r="AK5164" s="367"/>
    </row>
    <row r="5165" spans="26:37" s="368" customFormat="1" ht="13.9" customHeight="1">
      <c r="Z5165" s="439"/>
      <c r="AH5165" s="367"/>
      <c r="AJ5165" s="367"/>
      <c r="AK5165" s="367"/>
    </row>
    <row r="5166" spans="26:37" s="368" customFormat="1" ht="13.9" customHeight="1">
      <c r="Z5166" s="439"/>
      <c r="AH5166" s="367"/>
      <c r="AJ5166" s="367"/>
      <c r="AK5166" s="367"/>
    </row>
    <row r="5167" spans="26:37" s="368" customFormat="1" ht="13.9" customHeight="1">
      <c r="Z5167" s="439"/>
      <c r="AH5167" s="367"/>
      <c r="AJ5167" s="367"/>
      <c r="AK5167" s="367"/>
    </row>
    <row r="5168" spans="26:37" s="368" customFormat="1" ht="13.9" customHeight="1">
      <c r="Z5168" s="439"/>
      <c r="AH5168" s="367"/>
      <c r="AJ5168" s="367"/>
      <c r="AK5168" s="367"/>
    </row>
    <row r="5169" spans="26:37" s="368" customFormat="1" ht="13.9" customHeight="1">
      <c r="Z5169" s="439"/>
      <c r="AH5169" s="367"/>
      <c r="AJ5169" s="367"/>
      <c r="AK5169" s="367"/>
    </row>
    <row r="5170" spans="26:37" s="368" customFormat="1" ht="13.9" customHeight="1">
      <c r="Z5170" s="439"/>
      <c r="AH5170" s="367"/>
      <c r="AJ5170" s="367"/>
      <c r="AK5170" s="367"/>
    </row>
    <row r="5171" spans="26:37" s="368" customFormat="1" ht="13.9" customHeight="1">
      <c r="Z5171" s="439"/>
      <c r="AH5171" s="367"/>
      <c r="AJ5171" s="367"/>
      <c r="AK5171" s="367"/>
    </row>
    <row r="5172" spans="26:37" s="368" customFormat="1" ht="13.9" customHeight="1">
      <c r="Z5172" s="439"/>
      <c r="AH5172" s="367"/>
      <c r="AJ5172" s="367"/>
      <c r="AK5172" s="367"/>
    </row>
    <row r="5173" spans="26:37" s="368" customFormat="1" ht="13.9" customHeight="1">
      <c r="Z5173" s="439"/>
      <c r="AH5173" s="367"/>
      <c r="AJ5173" s="367"/>
      <c r="AK5173" s="367"/>
    </row>
    <row r="5174" spans="26:37" s="368" customFormat="1" ht="13.9" customHeight="1">
      <c r="Z5174" s="439"/>
      <c r="AH5174" s="367"/>
      <c r="AJ5174" s="367"/>
      <c r="AK5174" s="367"/>
    </row>
    <row r="5175" spans="26:37" s="368" customFormat="1" ht="13.9" customHeight="1">
      <c r="Z5175" s="439"/>
      <c r="AH5175" s="367"/>
      <c r="AJ5175" s="367"/>
      <c r="AK5175" s="367"/>
    </row>
    <row r="5176" spans="26:37" s="368" customFormat="1" ht="13.9" customHeight="1">
      <c r="Z5176" s="439"/>
      <c r="AH5176" s="367"/>
      <c r="AJ5176" s="367"/>
      <c r="AK5176" s="367"/>
    </row>
    <row r="5177" spans="26:37" s="368" customFormat="1" ht="13.9" customHeight="1">
      <c r="Z5177" s="439"/>
      <c r="AH5177" s="367"/>
      <c r="AJ5177" s="367"/>
      <c r="AK5177" s="367"/>
    </row>
    <row r="5178" spans="26:37" s="368" customFormat="1" ht="13.9" customHeight="1">
      <c r="Z5178" s="439"/>
      <c r="AH5178" s="367"/>
      <c r="AJ5178" s="367"/>
      <c r="AK5178" s="367"/>
    </row>
    <row r="5179" spans="26:37" s="368" customFormat="1" ht="13.9" customHeight="1">
      <c r="Z5179" s="439"/>
      <c r="AH5179" s="367"/>
      <c r="AJ5179" s="367"/>
      <c r="AK5179" s="367"/>
    </row>
    <row r="5180" spans="26:37" s="368" customFormat="1" ht="13.9" customHeight="1">
      <c r="Z5180" s="439"/>
      <c r="AH5180" s="367"/>
      <c r="AJ5180" s="367"/>
      <c r="AK5180" s="367"/>
    </row>
    <row r="5181" spans="26:37" s="368" customFormat="1" ht="13.9" customHeight="1">
      <c r="Z5181" s="439"/>
      <c r="AH5181" s="367"/>
      <c r="AJ5181" s="367"/>
      <c r="AK5181" s="367"/>
    </row>
    <row r="5182" spans="26:37" s="368" customFormat="1" ht="13.9" customHeight="1">
      <c r="Z5182" s="439"/>
      <c r="AH5182" s="367"/>
      <c r="AJ5182" s="367"/>
      <c r="AK5182" s="367"/>
    </row>
    <row r="5183" spans="26:37" s="368" customFormat="1" ht="13.9" customHeight="1">
      <c r="Z5183" s="439"/>
      <c r="AH5183" s="367"/>
      <c r="AJ5183" s="367"/>
      <c r="AK5183" s="367"/>
    </row>
    <row r="5184" spans="26:37" s="368" customFormat="1" ht="13.9" customHeight="1">
      <c r="Z5184" s="439"/>
      <c r="AH5184" s="367"/>
      <c r="AJ5184" s="367"/>
      <c r="AK5184" s="367"/>
    </row>
    <row r="5185" spans="26:37" s="368" customFormat="1" ht="13.9" customHeight="1">
      <c r="Z5185" s="439"/>
      <c r="AH5185" s="367"/>
      <c r="AJ5185" s="367"/>
      <c r="AK5185" s="367"/>
    </row>
    <row r="5186" spans="26:37" s="368" customFormat="1" ht="13.9" customHeight="1">
      <c r="Z5186" s="439"/>
      <c r="AH5186" s="367"/>
      <c r="AJ5186" s="367"/>
      <c r="AK5186" s="367"/>
    </row>
    <row r="5187" spans="26:37" s="368" customFormat="1" ht="13.9" customHeight="1">
      <c r="Z5187" s="439"/>
      <c r="AH5187" s="367"/>
      <c r="AJ5187" s="367"/>
      <c r="AK5187" s="367"/>
    </row>
    <row r="5188" spans="26:37" s="368" customFormat="1" ht="13.9" customHeight="1">
      <c r="Z5188" s="439"/>
      <c r="AH5188" s="367"/>
      <c r="AJ5188" s="367"/>
      <c r="AK5188" s="367"/>
    </row>
    <row r="5189" spans="26:37" s="368" customFormat="1" ht="13.9" customHeight="1">
      <c r="Z5189" s="439"/>
      <c r="AH5189" s="367"/>
      <c r="AJ5189" s="367"/>
      <c r="AK5189" s="367"/>
    </row>
    <row r="5190" spans="26:37" s="368" customFormat="1" ht="13.9" customHeight="1">
      <c r="Z5190" s="439"/>
      <c r="AH5190" s="367"/>
      <c r="AJ5190" s="367"/>
      <c r="AK5190" s="367"/>
    </row>
    <row r="5191" spans="26:37" s="368" customFormat="1" ht="13.9" customHeight="1">
      <c r="Z5191" s="439"/>
      <c r="AH5191" s="367"/>
      <c r="AJ5191" s="367"/>
      <c r="AK5191" s="367"/>
    </row>
    <row r="5192" spans="26:37" s="368" customFormat="1" ht="13.9" customHeight="1">
      <c r="Z5192" s="439"/>
      <c r="AH5192" s="367"/>
      <c r="AJ5192" s="367"/>
      <c r="AK5192" s="367"/>
    </row>
    <row r="5193" spans="26:37" s="368" customFormat="1" ht="13.9" customHeight="1">
      <c r="Z5193" s="439"/>
      <c r="AH5193" s="367"/>
      <c r="AJ5193" s="367"/>
      <c r="AK5193" s="367"/>
    </row>
    <row r="5194" spans="26:37" s="368" customFormat="1" ht="13.9" customHeight="1">
      <c r="Z5194" s="439"/>
      <c r="AH5194" s="367"/>
      <c r="AJ5194" s="367"/>
      <c r="AK5194" s="367"/>
    </row>
    <row r="5195" spans="26:37" s="368" customFormat="1" ht="13.9" customHeight="1">
      <c r="Z5195" s="439"/>
      <c r="AH5195" s="367"/>
      <c r="AJ5195" s="367"/>
      <c r="AK5195" s="367"/>
    </row>
    <row r="5196" spans="26:37" s="368" customFormat="1" ht="13.9" customHeight="1">
      <c r="Z5196" s="439"/>
      <c r="AH5196" s="367"/>
      <c r="AJ5196" s="367"/>
      <c r="AK5196" s="367"/>
    </row>
    <row r="5197" spans="26:37" s="368" customFormat="1" ht="13.9" customHeight="1">
      <c r="Z5197" s="439"/>
      <c r="AH5197" s="367"/>
      <c r="AJ5197" s="367"/>
      <c r="AK5197" s="367"/>
    </row>
    <row r="5198" spans="26:37" s="368" customFormat="1" ht="13.9" customHeight="1">
      <c r="Z5198" s="439"/>
      <c r="AH5198" s="367"/>
      <c r="AJ5198" s="367"/>
      <c r="AK5198" s="367"/>
    </row>
    <row r="5199" spans="26:37" s="368" customFormat="1" ht="13.9" customHeight="1">
      <c r="Z5199" s="439"/>
      <c r="AH5199" s="367"/>
      <c r="AJ5199" s="367"/>
      <c r="AK5199" s="367"/>
    </row>
    <row r="5200" spans="26:37" s="368" customFormat="1" ht="13.9" customHeight="1">
      <c r="Z5200" s="439"/>
      <c r="AH5200" s="367"/>
      <c r="AJ5200" s="367"/>
      <c r="AK5200" s="367"/>
    </row>
    <row r="5201" spans="26:37" s="368" customFormat="1" ht="13.9" customHeight="1">
      <c r="Z5201" s="439"/>
      <c r="AH5201" s="367"/>
      <c r="AJ5201" s="367"/>
      <c r="AK5201" s="367"/>
    </row>
    <row r="5202" spans="26:37" s="368" customFormat="1" ht="13.9" customHeight="1">
      <c r="Z5202" s="439"/>
      <c r="AH5202" s="367"/>
      <c r="AJ5202" s="367"/>
      <c r="AK5202" s="367"/>
    </row>
    <row r="5203" spans="26:37" s="368" customFormat="1" ht="13.9" customHeight="1">
      <c r="Z5203" s="439"/>
      <c r="AH5203" s="367"/>
      <c r="AJ5203" s="367"/>
      <c r="AK5203" s="367"/>
    </row>
    <row r="5204" spans="26:37" s="368" customFormat="1" ht="13.9" customHeight="1">
      <c r="Z5204" s="439"/>
      <c r="AH5204" s="367"/>
      <c r="AJ5204" s="367"/>
      <c r="AK5204" s="367"/>
    </row>
    <row r="5205" spans="26:37" s="368" customFormat="1" ht="13.9" customHeight="1">
      <c r="Z5205" s="439"/>
      <c r="AH5205" s="367"/>
      <c r="AJ5205" s="367"/>
      <c r="AK5205" s="367"/>
    </row>
    <row r="5206" spans="26:37" s="368" customFormat="1" ht="13.9" customHeight="1">
      <c r="Z5206" s="439"/>
      <c r="AH5206" s="367"/>
      <c r="AJ5206" s="367"/>
      <c r="AK5206" s="367"/>
    </row>
    <row r="5207" spans="26:37" s="368" customFormat="1" ht="13.9" customHeight="1">
      <c r="Z5207" s="439"/>
      <c r="AH5207" s="367"/>
      <c r="AJ5207" s="367"/>
      <c r="AK5207" s="367"/>
    </row>
    <row r="5208" spans="26:37" s="368" customFormat="1" ht="13.9" customHeight="1">
      <c r="Z5208" s="439"/>
      <c r="AH5208" s="367"/>
      <c r="AJ5208" s="367"/>
      <c r="AK5208" s="367"/>
    </row>
    <row r="5209" spans="26:37" s="368" customFormat="1" ht="13.9" customHeight="1">
      <c r="Z5209" s="439"/>
      <c r="AH5209" s="367"/>
      <c r="AJ5209" s="367"/>
      <c r="AK5209" s="367"/>
    </row>
    <row r="5210" spans="26:37" s="368" customFormat="1" ht="13.9" customHeight="1">
      <c r="Z5210" s="439"/>
      <c r="AH5210" s="367"/>
      <c r="AJ5210" s="367"/>
      <c r="AK5210" s="367"/>
    </row>
    <row r="5211" spans="26:37" s="368" customFormat="1" ht="13.9" customHeight="1">
      <c r="Z5211" s="439"/>
      <c r="AH5211" s="367"/>
      <c r="AJ5211" s="367"/>
      <c r="AK5211" s="367"/>
    </row>
    <row r="5212" spans="26:37" s="368" customFormat="1" ht="13.9" customHeight="1">
      <c r="Z5212" s="439"/>
      <c r="AH5212" s="367"/>
      <c r="AJ5212" s="367"/>
      <c r="AK5212" s="367"/>
    </row>
    <row r="5213" spans="26:37" s="368" customFormat="1" ht="13.9" customHeight="1">
      <c r="Z5213" s="439"/>
      <c r="AH5213" s="367"/>
      <c r="AJ5213" s="367"/>
      <c r="AK5213" s="367"/>
    </row>
    <row r="5214" spans="26:37" s="368" customFormat="1" ht="13.9" customHeight="1">
      <c r="Z5214" s="439"/>
      <c r="AH5214" s="367"/>
      <c r="AJ5214" s="367"/>
      <c r="AK5214" s="367"/>
    </row>
    <row r="5215" spans="26:37" s="368" customFormat="1" ht="13.9" customHeight="1">
      <c r="Z5215" s="439"/>
      <c r="AH5215" s="367"/>
      <c r="AJ5215" s="367"/>
      <c r="AK5215" s="367"/>
    </row>
    <row r="5216" spans="26:37" s="368" customFormat="1" ht="13.9" customHeight="1">
      <c r="Z5216" s="439"/>
      <c r="AH5216" s="367"/>
      <c r="AJ5216" s="367"/>
      <c r="AK5216" s="367"/>
    </row>
    <row r="5217" spans="26:37" s="368" customFormat="1" ht="13.9" customHeight="1">
      <c r="Z5217" s="439"/>
      <c r="AH5217" s="367"/>
      <c r="AJ5217" s="367"/>
      <c r="AK5217" s="367"/>
    </row>
    <row r="5218" spans="26:37" s="368" customFormat="1" ht="13.9" customHeight="1">
      <c r="Z5218" s="439"/>
      <c r="AH5218" s="367"/>
      <c r="AJ5218" s="367"/>
      <c r="AK5218" s="367"/>
    </row>
    <row r="5219" spans="26:37" s="368" customFormat="1" ht="13.9" customHeight="1">
      <c r="Z5219" s="439"/>
      <c r="AH5219" s="367"/>
      <c r="AJ5219" s="367"/>
      <c r="AK5219" s="367"/>
    </row>
    <row r="5220" spans="26:37" s="368" customFormat="1" ht="13.9" customHeight="1">
      <c r="Z5220" s="439"/>
      <c r="AH5220" s="367"/>
      <c r="AJ5220" s="367"/>
      <c r="AK5220" s="367"/>
    </row>
    <row r="5221" spans="26:37" s="368" customFormat="1" ht="13.9" customHeight="1">
      <c r="Z5221" s="439"/>
      <c r="AH5221" s="367"/>
      <c r="AJ5221" s="367"/>
      <c r="AK5221" s="367"/>
    </row>
    <row r="5222" spans="26:37" s="368" customFormat="1" ht="13.9" customHeight="1">
      <c r="Z5222" s="439"/>
      <c r="AH5222" s="367"/>
      <c r="AJ5222" s="367"/>
      <c r="AK5222" s="367"/>
    </row>
    <row r="5223" spans="26:37" s="368" customFormat="1" ht="13.9" customHeight="1">
      <c r="Z5223" s="439"/>
      <c r="AH5223" s="367"/>
      <c r="AJ5223" s="367"/>
      <c r="AK5223" s="367"/>
    </row>
    <row r="5224" spans="26:37" s="368" customFormat="1" ht="13.9" customHeight="1">
      <c r="Z5224" s="439"/>
      <c r="AH5224" s="367"/>
      <c r="AJ5224" s="367"/>
      <c r="AK5224" s="367"/>
    </row>
    <row r="5225" spans="26:37" s="368" customFormat="1" ht="13.9" customHeight="1">
      <c r="Z5225" s="439"/>
      <c r="AH5225" s="367"/>
      <c r="AJ5225" s="367"/>
      <c r="AK5225" s="367"/>
    </row>
    <row r="5226" spans="26:37" s="368" customFormat="1" ht="13.9" customHeight="1">
      <c r="Z5226" s="439"/>
      <c r="AH5226" s="367"/>
      <c r="AJ5226" s="367"/>
      <c r="AK5226" s="367"/>
    </row>
    <row r="5227" spans="26:37" s="368" customFormat="1" ht="13.9" customHeight="1">
      <c r="Z5227" s="439"/>
      <c r="AH5227" s="367"/>
      <c r="AJ5227" s="367"/>
      <c r="AK5227" s="367"/>
    </row>
    <row r="5228" spans="26:37" s="368" customFormat="1" ht="13.9" customHeight="1">
      <c r="Z5228" s="439"/>
      <c r="AH5228" s="367"/>
      <c r="AJ5228" s="367"/>
      <c r="AK5228" s="367"/>
    </row>
    <row r="5229" spans="26:37" s="368" customFormat="1" ht="13.9" customHeight="1">
      <c r="Z5229" s="439"/>
      <c r="AH5229" s="367"/>
      <c r="AJ5229" s="367"/>
      <c r="AK5229" s="367"/>
    </row>
    <row r="5230" spans="26:37" s="368" customFormat="1" ht="13.9" customHeight="1">
      <c r="Z5230" s="439"/>
      <c r="AH5230" s="367"/>
      <c r="AJ5230" s="367"/>
      <c r="AK5230" s="367"/>
    </row>
    <row r="5231" spans="26:37" s="368" customFormat="1" ht="13.9" customHeight="1">
      <c r="Z5231" s="439"/>
      <c r="AH5231" s="367"/>
      <c r="AJ5231" s="367"/>
      <c r="AK5231" s="367"/>
    </row>
    <row r="5232" spans="26:37" s="368" customFormat="1" ht="13.9" customHeight="1">
      <c r="Z5232" s="439"/>
      <c r="AH5232" s="367"/>
      <c r="AJ5232" s="367"/>
      <c r="AK5232" s="367"/>
    </row>
    <row r="5233" spans="26:37" s="368" customFormat="1" ht="13.9" customHeight="1">
      <c r="Z5233" s="439"/>
      <c r="AH5233" s="367"/>
      <c r="AJ5233" s="367"/>
      <c r="AK5233" s="367"/>
    </row>
    <row r="5234" spans="26:37" s="368" customFormat="1" ht="13.9" customHeight="1">
      <c r="Z5234" s="439"/>
      <c r="AH5234" s="367"/>
      <c r="AJ5234" s="367"/>
      <c r="AK5234" s="367"/>
    </row>
    <row r="5235" spans="26:37" s="368" customFormat="1" ht="13.9" customHeight="1">
      <c r="Z5235" s="439"/>
      <c r="AH5235" s="367"/>
      <c r="AJ5235" s="367"/>
      <c r="AK5235" s="367"/>
    </row>
    <row r="5236" spans="26:37" s="368" customFormat="1" ht="13.9" customHeight="1">
      <c r="Z5236" s="439"/>
      <c r="AH5236" s="367"/>
      <c r="AJ5236" s="367"/>
      <c r="AK5236" s="367"/>
    </row>
    <row r="5237" spans="26:37" s="368" customFormat="1" ht="13.9" customHeight="1">
      <c r="Z5237" s="439"/>
      <c r="AH5237" s="367"/>
      <c r="AJ5237" s="367"/>
      <c r="AK5237" s="367"/>
    </row>
    <row r="5238" spans="26:37" s="368" customFormat="1" ht="13.9" customHeight="1">
      <c r="Z5238" s="439"/>
      <c r="AH5238" s="367"/>
      <c r="AJ5238" s="367"/>
      <c r="AK5238" s="367"/>
    </row>
    <row r="5239" spans="26:37" s="368" customFormat="1" ht="13.9" customHeight="1">
      <c r="Z5239" s="439"/>
      <c r="AH5239" s="367"/>
      <c r="AJ5239" s="367"/>
      <c r="AK5239" s="367"/>
    </row>
    <row r="5240" spans="26:37" s="368" customFormat="1" ht="13.9" customHeight="1">
      <c r="Z5240" s="439"/>
      <c r="AH5240" s="367"/>
      <c r="AJ5240" s="367"/>
      <c r="AK5240" s="367"/>
    </row>
    <row r="5241" spans="26:37" s="368" customFormat="1" ht="13.9" customHeight="1">
      <c r="Z5241" s="439"/>
      <c r="AH5241" s="367"/>
      <c r="AJ5241" s="367"/>
      <c r="AK5241" s="367"/>
    </row>
    <row r="5242" spans="26:37" s="368" customFormat="1" ht="13.9" customHeight="1">
      <c r="Z5242" s="439"/>
      <c r="AH5242" s="367"/>
      <c r="AJ5242" s="367"/>
      <c r="AK5242" s="367"/>
    </row>
    <row r="5243" spans="26:37" s="368" customFormat="1" ht="13.9" customHeight="1">
      <c r="Z5243" s="439"/>
      <c r="AH5243" s="367"/>
      <c r="AJ5243" s="367"/>
      <c r="AK5243" s="367"/>
    </row>
    <row r="5244" spans="26:37" s="368" customFormat="1" ht="13.9" customHeight="1">
      <c r="Z5244" s="439"/>
      <c r="AH5244" s="367"/>
      <c r="AJ5244" s="367"/>
      <c r="AK5244" s="367"/>
    </row>
    <row r="5245" spans="26:37" s="368" customFormat="1" ht="13.9" customHeight="1">
      <c r="Z5245" s="439"/>
      <c r="AH5245" s="367"/>
      <c r="AJ5245" s="367"/>
      <c r="AK5245" s="367"/>
    </row>
    <row r="5246" spans="26:37" s="368" customFormat="1" ht="13.9" customHeight="1">
      <c r="Z5246" s="439"/>
      <c r="AH5246" s="367"/>
      <c r="AJ5246" s="367"/>
      <c r="AK5246" s="367"/>
    </row>
    <row r="5247" spans="26:37" s="368" customFormat="1" ht="13.9" customHeight="1">
      <c r="Z5247" s="439"/>
      <c r="AH5247" s="367"/>
      <c r="AJ5247" s="367"/>
      <c r="AK5247" s="367"/>
    </row>
    <row r="5248" spans="26:37" s="368" customFormat="1" ht="13.9" customHeight="1">
      <c r="Z5248" s="439"/>
      <c r="AH5248" s="367"/>
      <c r="AJ5248" s="367"/>
      <c r="AK5248" s="367"/>
    </row>
    <row r="5249" spans="26:37" s="368" customFormat="1" ht="13.9" customHeight="1">
      <c r="Z5249" s="439"/>
      <c r="AH5249" s="367"/>
      <c r="AJ5249" s="367"/>
      <c r="AK5249" s="367"/>
    </row>
    <row r="5250" spans="26:37" s="368" customFormat="1" ht="13.9" customHeight="1">
      <c r="Z5250" s="439"/>
      <c r="AH5250" s="367"/>
      <c r="AJ5250" s="367"/>
      <c r="AK5250" s="367"/>
    </row>
    <row r="5251" spans="26:37" s="368" customFormat="1" ht="13.9" customHeight="1">
      <c r="Z5251" s="439"/>
      <c r="AH5251" s="367"/>
      <c r="AJ5251" s="367"/>
      <c r="AK5251" s="367"/>
    </row>
    <row r="5252" spans="26:37" s="368" customFormat="1" ht="13.9" customHeight="1">
      <c r="Z5252" s="439"/>
      <c r="AH5252" s="367"/>
      <c r="AJ5252" s="367"/>
      <c r="AK5252" s="367"/>
    </row>
    <row r="5253" spans="26:37" s="368" customFormat="1" ht="13.9" customHeight="1">
      <c r="Z5253" s="439"/>
      <c r="AH5253" s="367"/>
      <c r="AJ5253" s="367"/>
      <c r="AK5253" s="367"/>
    </row>
    <row r="5254" spans="26:37" s="368" customFormat="1" ht="13.9" customHeight="1">
      <c r="Z5254" s="439"/>
      <c r="AH5254" s="367"/>
      <c r="AJ5254" s="367"/>
      <c r="AK5254" s="367"/>
    </row>
    <row r="5255" spans="26:37" s="368" customFormat="1" ht="13.9" customHeight="1">
      <c r="Z5255" s="439"/>
      <c r="AH5255" s="367"/>
      <c r="AJ5255" s="367"/>
      <c r="AK5255" s="367"/>
    </row>
    <row r="5256" spans="26:37" s="368" customFormat="1" ht="13.9" customHeight="1">
      <c r="Z5256" s="439"/>
      <c r="AH5256" s="367"/>
      <c r="AJ5256" s="367"/>
      <c r="AK5256" s="367"/>
    </row>
    <row r="5257" spans="26:37" s="368" customFormat="1" ht="13.9" customHeight="1">
      <c r="Z5257" s="439"/>
      <c r="AH5257" s="367"/>
      <c r="AJ5257" s="367"/>
      <c r="AK5257" s="367"/>
    </row>
    <row r="5258" spans="26:37" s="368" customFormat="1" ht="13.9" customHeight="1">
      <c r="Z5258" s="439"/>
      <c r="AH5258" s="367"/>
      <c r="AJ5258" s="367"/>
      <c r="AK5258" s="367"/>
    </row>
    <row r="5259" spans="26:37" s="368" customFormat="1" ht="13.9" customHeight="1">
      <c r="Z5259" s="439"/>
      <c r="AH5259" s="367"/>
      <c r="AJ5259" s="367"/>
      <c r="AK5259" s="367"/>
    </row>
    <row r="5260" spans="26:37" s="368" customFormat="1" ht="13.9" customHeight="1">
      <c r="Z5260" s="439"/>
      <c r="AH5260" s="367"/>
      <c r="AJ5260" s="367"/>
      <c r="AK5260" s="367"/>
    </row>
    <row r="5261" spans="26:37" s="368" customFormat="1" ht="13.9" customHeight="1">
      <c r="Z5261" s="439"/>
      <c r="AH5261" s="367"/>
      <c r="AJ5261" s="367"/>
      <c r="AK5261" s="367"/>
    </row>
    <row r="5262" spans="26:37" s="368" customFormat="1" ht="13.9" customHeight="1">
      <c r="Z5262" s="439"/>
      <c r="AH5262" s="367"/>
      <c r="AJ5262" s="367"/>
      <c r="AK5262" s="367"/>
    </row>
    <row r="5263" spans="26:37" s="368" customFormat="1" ht="13.9" customHeight="1">
      <c r="Z5263" s="439"/>
      <c r="AH5263" s="367"/>
      <c r="AJ5263" s="367"/>
      <c r="AK5263" s="367"/>
    </row>
    <row r="5264" spans="26:37" s="368" customFormat="1" ht="13.9" customHeight="1">
      <c r="Z5264" s="439"/>
      <c r="AH5264" s="367"/>
      <c r="AJ5264" s="367"/>
      <c r="AK5264" s="367"/>
    </row>
    <row r="5265" spans="26:37" s="368" customFormat="1" ht="13.9" customHeight="1">
      <c r="Z5265" s="439"/>
      <c r="AH5265" s="367"/>
      <c r="AJ5265" s="367"/>
      <c r="AK5265" s="367"/>
    </row>
    <row r="5266" spans="26:37" s="368" customFormat="1" ht="13.9" customHeight="1">
      <c r="Z5266" s="439"/>
      <c r="AH5266" s="367"/>
      <c r="AJ5266" s="367"/>
      <c r="AK5266" s="367"/>
    </row>
    <row r="5267" spans="26:37" s="368" customFormat="1" ht="13.9" customHeight="1">
      <c r="Z5267" s="439"/>
      <c r="AH5267" s="367"/>
      <c r="AJ5267" s="367"/>
      <c r="AK5267" s="367"/>
    </row>
    <row r="5268" spans="26:37" s="368" customFormat="1" ht="13.9" customHeight="1">
      <c r="Z5268" s="439"/>
      <c r="AH5268" s="367"/>
      <c r="AJ5268" s="367"/>
      <c r="AK5268" s="367"/>
    </row>
    <row r="5269" spans="26:37" s="368" customFormat="1" ht="13.9" customHeight="1">
      <c r="Z5269" s="439"/>
      <c r="AH5269" s="367"/>
      <c r="AJ5269" s="367"/>
      <c r="AK5269" s="367"/>
    </row>
    <row r="5270" spans="26:37" s="368" customFormat="1" ht="13.9" customHeight="1">
      <c r="Z5270" s="439"/>
      <c r="AH5270" s="367"/>
      <c r="AJ5270" s="367"/>
      <c r="AK5270" s="367"/>
    </row>
    <row r="5271" spans="26:37" s="368" customFormat="1" ht="13.9" customHeight="1">
      <c r="Z5271" s="439"/>
      <c r="AH5271" s="367"/>
      <c r="AJ5271" s="367"/>
      <c r="AK5271" s="367"/>
    </row>
    <row r="5272" spans="26:37" s="368" customFormat="1" ht="13.9" customHeight="1">
      <c r="Z5272" s="439"/>
      <c r="AH5272" s="367"/>
      <c r="AJ5272" s="367"/>
      <c r="AK5272" s="367"/>
    </row>
    <row r="5273" spans="26:37" s="368" customFormat="1" ht="13.9" customHeight="1">
      <c r="Z5273" s="439"/>
      <c r="AH5273" s="367"/>
      <c r="AJ5273" s="367"/>
      <c r="AK5273" s="367"/>
    </row>
    <row r="5274" spans="26:37" s="368" customFormat="1" ht="13.9" customHeight="1">
      <c r="Z5274" s="439"/>
      <c r="AH5274" s="367"/>
      <c r="AJ5274" s="367"/>
      <c r="AK5274" s="367"/>
    </row>
    <row r="5275" spans="26:37" s="368" customFormat="1" ht="13.9" customHeight="1">
      <c r="Z5275" s="439"/>
      <c r="AH5275" s="367"/>
      <c r="AJ5275" s="367"/>
      <c r="AK5275" s="367"/>
    </row>
    <row r="5276" spans="26:37" s="368" customFormat="1" ht="13.9" customHeight="1">
      <c r="Z5276" s="439"/>
      <c r="AH5276" s="367"/>
      <c r="AJ5276" s="367"/>
      <c r="AK5276" s="367"/>
    </row>
    <row r="5277" spans="26:37" s="368" customFormat="1" ht="13.9" customHeight="1">
      <c r="Z5277" s="439"/>
      <c r="AH5277" s="367"/>
      <c r="AJ5277" s="367"/>
      <c r="AK5277" s="367"/>
    </row>
    <row r="5278" spans="26:37" s="368" customFormat="1" ht="13.9" customHeight="1">
      <c r="Z5278" s="439"/>
      <c r="AH5278" s="367"/>
      <c r="AJ5278" s="367"/>
      <c r="AK5278" s="367"/>
    </row>
    <row r="5279" spans="26:37" s="368" customFormat="1" ht="13.9" customHeight="1">
      <c r="Z5279" s="439"/>
      <c r="AH5279" s="367"/>
      <c r="AJ5279" s="367"/>
      <c r="AK5279" s="367"/>
    </row>
    <row r="5280" spans="26:37" s="368" customFormat="1" ht="13.9" customHeight="1">
      <c r="Z5280" s="439"/>
      <c r="AH5280" s="367"/>
      <c r="AJ5280" s="367"/>
      <c r="AK5280" s="367"/>
    </row>
    <row r="5281" spans="26:37" s="368" customFormat="1" ht="13.9" customHeight="1">
      <c r="Z5281" s="439"/>
      <c r="AH5281" s="367"/>
      <c r="AJ5281" s="367"/>
      <c r="AK5281" s="367"/>
    </row>
    <row r="5282" spans="26:37" s="368" customFormat="1" ht="13.9" customHeight="1">
      <c r="Z5282" s="439"/>
      <c r="AH5282" s="367"/>
      <c r="AJ5282" s="367"/>
      <c r="AK5282" s="367"/>
    </row>
    <row r="5283" spans="26:37" s="368" customFormat="1" ht="13.9" customHeight="1">
      <c r="Z5283" s="439"/>
      <c r="AH5283" s="367"/>
      <c r="AJ5283" s="367"/>
      <c r="AK5283" s="367"/>
    </row>
    <row r="5284" spans="26:37" s="368" customFormat="1" ht="13.9" customHeight="1">
      <c r="Z5284" s="439"/>
      <c r="AH5284" s="367"/>
      <c r="AJ5284" s="367"/>
      <c r="AK5284" s="367"/>
    </row>
    <row r="5285" spans="26:37" s="368" customFormat="1" ht="13.9" customHeight="1">
      <c r="Z5285" s="439"/>
      <c r="AH5285" s="367"/>
      <c r="AJ5285" s="367"/>
      <c r="AK5285" s="367"/>
    </row>
    <row r="5286" spans="26:37" s="368" customFormat="1" ht="13.9" customHeight="1">
      <c r="Z5286" s="439"/>
      <c r="AH5286" s="367"/>
      <c r="AJ5286" s="367"/>
      <c r="AK5286" s="367"/>
    </row>
    <row r="5287" spans="26:37" s="368" customFormat="1" ht="13.9" customHeight="1">
      <c r="Z5287" s="439"/>
      <c r="AH5287" s="367"/>
      <c r="AJ5287" s="367"/>
      <c r="AK5287" s="367"/>
    </row>
    <row r="5288" spans="26:37" s="368" customFormat="1" ht="13.9" customHeight="1">
      <c r="Z5288" s="439"/>
      <c r="AH5288" s="367"/>
      <c r="AJ5288" s="367"/>
      <c r="AK5288" s="367"/>
    </row>
    <row r="5289" spans="26:37" s="368" customFormat="1" ht="13.9" customHeight="1">
      <c r="Z5289" s="439"/>
      <c r="AH5289" s="367"/>
      <c r="AJ5289" s="367"/>
      <c r="AK5289" s="367"/>
    </row>
    <row r="5290" spans="26:37" s="368" customFormat="1" ht="13.9" customHeight="1">
      <c r="Z5290" s="439"/>
      <c r="AH5290" s="367"/>
      <c r="AJ5290" s="367"/>
      <c r="AK5290" s="367"/>
    </row>
    <row r="5291" spans="26:37" s="368" customFormat="1" ht="13.9" customHeight="1">
      <c r="Z5291" s="439"/>
      <c r="AH5291" s="367"/>
      <c r="AJ5291" s="367"/>
      <c r="AK5291" s="367"/>
    </row>
    <row r="5292" spans="26:37" s="368" customFormat="1" ht="13.9" customHeight="1">
      <c r="Z5292" s="439"/>
      <c r="AH5292" s="367"/>
      <c r="AJ5292" s="367"/>
      <c r="AK5292" s="367"/>
    </row>
    <row r="5293" spans="26:37" s="368" customFormat="1" ht="13.9" customHeight="1">
      <c r="Z5293" s="439"/>
      <c r="AH5293" s="367"/>
      <c r="AJ5293" s="367"/>
      <c r="AK5293" s="367"/>
    </row>
    <row r="5294" spans="26:37" s="368" customFormat="1" ht="13.9" customHeight="1">
      <c r="Z5294" s="439"/>
      <c r="AH5294" s="367"/>
      <c r="AJ5294" s="367"/>
      <c r="AK5294" s="367"/>
    </row>
    <row r="5295" spans="26:37" s="368" customFormat="1" ht="13.9" customHeight="1">
      <c r="Z5295" s="439"/>
      <c r="AH5295" s="367"/>
      <c r="AJ5295" s="367"/>
      <c r="AK5295" s="367"/>
    </row>
    <row r="5296" spans="26:37" s="368" customFormat="1" ht="13.9" customHeight="1">
      <c r="Z5296" s="439"/>
      <c r="AH5296" s="367"/>
      <c r="AJ5296" s="367"/>
      <c r="AK5296" s="367"/>
    </row>
    <row r="5297" spans="26:37" s="368" customFormat="1" ht="13.9" customHeight="1">
      <c r="Z5297" s="439"/>
      <c r="AH5297" s="367"/>
      <c r="AJ5297" s="367"/>
      <c r="AK5297" s="367"/>
    </row>
    <row r="5298" spans="26:37" s="368" customFormat="1" ht="13.9" customHeight="1">
      <c r="Z5298" s="439"/>
      <c r="AH5298" s="367"/>
      <c r="AJ5298" s="367"/>
      <c r="AK5298" s="367"/>
    </row>
    <row r="5299" spans="26:37" s="368" customFormat="1" ht="13.9" customHeight="1">
      <c r="Z5299" s="439"/>
      <c r="AH5299" s="367"/>
      <c r="AJ5299" s="367"/>
      <c r="AK5299" s="367"/>
    </row>
    <row r="5300" spans="26:37" s="368" customFormat="1" ht="13.9" customHeight="1">
      <c r="Z5300" s="439"/>
      <c r="AH5300" s="367"/>
      <c r="AJ5300" s="367"/>
      <c r="AK5300" s="367"/>
    </row>
    <row r="5301" spans="26:37" s="368" customFormat="1" ht="13.9" customHeight="1">
      <c r="Z5301" s="439"/>
      <c r="AH5301" s="367"/>
      <c r="AJ5301" s="367"/>
      <c r="AK5301" s="367"/>
    </row>
    <row r="5302" spans="26:37" s="368" customFormat="1" ht="13.9" customHeight="1">
      <c r="Z5302" s="439"/>
      <c r="AH5302" s="367"/>
      <c r="AJ5302" s="367"/>
      <c r="AK5302" s="367"/>
    </row>
    <row r="5303" spans="26:37" s="368" customFormat="1" ht="13.9" customHeight="1">
      <c r="Z5303" s="439"/>
      <c r="AH5303" s="367"/>
      <c r="AJ5303" s="367"/>
      <c r="AK5303" s="367"/>
    </row>
    <row r="5304" spans="26:37" s="368" customFormat="1" ht="13.9" customHeight="1">
      <c r="Z5304" s="439"/>
      <c r="AH5304" s="367"/>
      <c r="AJ5304" s="367"/>
      <c r="AK5304" s="367"/>
    </row>
    <row r="5305" spans="26:37" s="368" customFormat="1" ht="13.9" customHeight="1">
      <c r="Z5305" s="439"/>
      <c r="AH5305" s="367"/>
      <c r="AJ5305" s="367"/>
      <c r="AK5305" s="367"/>
    </row>
    <row r="5306" spans="26:37" s="368" customFormat="1" ht="13.9" customHeight="1">
      <c r="Z5306" s="439"/>
      <c r="AH5306" s="367"/>
      <c r="AJ5306" s="367"/>
      <c r="AK5306" s="367"/>
    </row>
    <row r="5307" spans="26:37" s="368" customFormat="1" ht="13.9" customHeight="1">
      <c r="Z5307" s="439"/>
      <c r="AH5307" s="367"/>
      <c r="AJ5307" s="367"/>
      <c r="AK5307" s="367"/>
    </row>
    <row r="5308" spans="26:37" s="368" customFormat="1" ht="13.9" customHeight="1">
      <c r="Z5308" s="439"/>
      <c r="AH5308" s="367"/>
      <c r="AJ5308" s="367"/>
      <c r="AK5308" s="367"/>
    </row>
    <row r="5309" spans="26:37" s="368" customFormat="1" ht="13.9" customHeight="1">
      <c r="Z5309" s="439"/>
      <c r="AH5309" s="367"/>
      <c r="AJ5309" s="367"/>
      <c r="AK5309" s="367"/>
    </row>
    <row r="5310" spans="26:37" s="368" customFormat="1" ht="13.9" customHeight="1">
      <c r="Z5310" s="439"/>
      <c r="AH5310" s="367"/>
      <c r="AJ5310" s="367"/>
      <c r="AK5310" s="367"/>
    </row>
    <row r="5311" spans="26:37" s="368" customFormat="1" ht="13.9" customHeight="1">
      <c r="Z5311" s="439"/>
      <c r="AH5311" s="367"/>
      <c r="AJ5311" s="367"/>
      <c r="AK5311" s="367"/>
    </row>
    <row r="5312" spans="26:37" s="368" customFormat="1" ht="13.9" customHeight="1">
      <c r="Z5312" s="439"/>
      <c r="AH5312" s="367"/>
      <c r="AJ5312" s="367"/>
      <c r="AK5312" s="367"/>
    </row>
    <row r="5313" spans="26:37" s="368" customFormat="1" ht="13.9" customHeight="1">
      <c r="Z5313" s="439"/>
      <c r="AH5313" s="367"/>
      <c r="AJ5313" s="367"/>
      <c r="AK5313" s="367"/>
    </row>
    <row r="5314" spans="26:37" s="368" customFormat="1" ht="13.9" customHeight="1">
      <c r="Z5314" s="439"/>
      <c r="AH5314" s="367"/>
      <c r="AJ5314" s="367"/>
      <c r="AK5314" s="367"/>
    </row>
    <row r="5315" spans="26:37" s="368" customFormat="1" ht="13.9" customHeight="1">
      <c r="Z5315" s="439"/>
      <c r="AH5315" s="367"/>
      <c r="AJ5315" s="367"/>
      <c r="AK5315" s="367"/>
    </row>
    <row r="5316" spans="26:37" s="368" customFormat="1" ht="13.9" customHeight="1">
      <c r="Z5316" s="439"/>
      <c r="AH5316" s="367"/>
      <c r="AJ5316" s="367"/>
      <c r="AK5316" s="367"/>
    </row>
    <row r="5317" spans="26:37" s="368" customFormat="1" ht="13.9" customHeight="1">
      <c r="Z5317" s="439"/>
      <c r="AH5317" s="367"/>
      <c r="AJ5317" s="367"/>
      <c r="AK5317" s="367"/>
    </row>
    <row r="5318" spans="26:37" s="368" customFormat="1" ht="13.9" customHeight="1">
      <c r="Z5318" s="439"/>
      <c r="AH5318" s="367"/>
      <c r="AJ5318" s="367"/>
      <c r="AK5318" s="367"/>
    </row>
    <row r="5319" spans="26:37" s="368" customFormat="1" ht="13.9" customHeight="1">
      <c r="Z5319" s="439"/>
      <c r="AH5319" s="367"/>
      <c r="AJ5319" s="367"/>
      <c r="AK5319" s="367"/>
    </row>
    <row r="5320" spans="26:37" s="368" customFormat="1" ht="13.9" customHeight="1">
      <c r="Z5320" s="439"/>
      <c r="AH5320" s="367"/>
      <c r="AJ5320" s="367"/>
      <c r="AK5320" s="367"/>
    </row>
    <row r="5321" spans="26:37" s="368" customFormat="1" ht="13.9" customHeight="1">
      <c r="Z5321" s="439"/>
      <c r="AH5321" s="367"/>
      <c r="AJ5321" s="367"/>
      <c r="AK5321" s="367"/>
    </row>
    <row r="5322" spans="26:37" s="368" customFormat="1" ht="13.9" customHeight="1">
      <c r="Z5322" s="439"/>
      <c r="AH5322" s="367"/>
      <c r="AJ5322" s="367"/>
      <c r="AK5322" s="367"/>
    </row>
    <row r="5323" spans="26:37" s="368" customFormat="1" ht="13.9" customHeight="1">
      <c r="Z5323" s="439"/>
      <c r="AH5323" s="367"/>
      <c r="AJ5323" s="367"/>
      <c r="AK5323" s="367"/>
    </row>
    <row r="5324" spans="26:37" s="368" customFormat="1" ht="13.9" customHeight="1">
      <c r="Z5324" s="439"/>
      <c r="AH5324" s="367"/>
      <c r="AJ5324" s="367"/>
      <c r="AK5324" s="367"/>
    </row>
    <row r="5325" spans="26:37" s="368" customFormat="1" ht="13.9" customHeight="1">
      <c r="Z5325" s="439"/>
      <c r="AH5325" s="367"/>
      <c r="AJ5325" s="367"/>
      <c r="AK5325" s="367"/>
    </row>
    <row r="5326" spans="26:37" s="368" customFormat="1" ht="13.9" customHeight="1">
      <c r="Z5326" s="439"/>
      <c r="AH5326" s="367"/>
      <c r="AJ5326" s="367"/>
      <c r="AK5326" s="367"/>
    </row>
    <row r="5327" spans="26:37" s="368" customFormat="1" ht="13.9" customHeight="1">
      <c r="Z5327" s="439"/>
      <c r="AH5327" s="367"/>
      <c r="AJ5327" s="367"/>
      <c r="AK5327" s="367"/>
    </row>
    <row r="5328" spans="26:37" s="368" customFormat="1" ht="13.9" customHeight="1">
      <c r="Z5328" s="439"/>
      <c r="AH5328" s="367"/>
      <c r="AJ5328" s="367"/>
      <c r="AK5328" s="367"/>
    </row>
    <row r="5329" spans="26:37" s="368" customFormat="1" ht="13.9" customHeight="1">
      <c r="Z5329" s="439"/>
      <c r="AH5329" s="367"/>
      <c r="AJ5329" s="367"/>
      <c r="AK5329" s="367"/>
    </row>
    <row r="5330" spans="26:37" s="368" customFormat="1" ht="13.9" customHeight="1">
      <c r="Z5330" s="439"/>
      <c r="AH5330" s="367"/>
      <c r="AJ5330" s="367"/>
      <c r="AK5330" s="367"/>
    </row>
    <row r="5331" spans="26:37" s="368" customFormat="1" ht="13.9" customHeight="1">
      <c r="Z5331" s="439"/>
      <c r="AH5331" s="367"/>
      <c r="AJ5331" s="367"/>
      <c r="AK5331" s="367"/>
    </row>
    <row r="5332" spans="26:37" s="368" customFormat="1" ht="13.9" customHeight="1">
      <c r="Z5332" s="439"/>
      <c r="AH5332" s="367"/>
      <c r="AJ5332" s="367"/>
      <c r="AK5332" s="367"/>
    </row>
    <row r="5333" spans="26:37" s="368" customFormat="1" ht="13.9" customHeight="1">
      <c r="Z5333" s="439"/>
      <c r="AH5333" s="367"/>
      <c r="AJ5333" s="367"/>
      <c r="AK5333" s="367"/>
    </row>
    <row r="5334" spans="26:37" s="368" customFormat="1" ht="13.9" customHeight="1">
      <c r="Z5334" s="439"/>
      <c r="AH5334" s="367"/>
      <c r="AJ5334" s="367"/>
      <c r="AK5334" s="367"/>
    </row>
    <row r="5335" spans="26:37" s="368" customFormat="1" ht="13.9" customHeight="1">
      <c r="Z5335" s="439"/>
      <c r="AH5335" s="367"/>
      <c r="AJ5335" s="367"/>
      <c r="AK5335" s="367"/>
    </row>
    <row r="5336" spans="26:37" s="368" customFormat="1" ht="13.9" customHeight="1">
      <c r="Z5336" s="439"/>
      <c r="AH5336" s="367"/>
      <c r="AJ5336" s="367"/>
      <c r="AK5336" s="367"/>
    </row>
    <row r="5337" spans="26:37" s="368" customFormat="1" ht="13.9" customHeight="1">
      <c r="Z5337" s="439"/>
      <c r="AH5337" s="367"/>
      <c r="AJ5337" s="367"/>
      <c r="AK5337" s="367"/>
    </row>
    <row r="5338" spans="26:37" s="368" customFormat="1" ht="13.9" customHeight="1">
      <c r="Z5338" s="439"/>
      <c r="AH5338" s="367"/>
      <c r="AJ5338" s="367"/>
      <c r="AK5338" s="367"/>
    </row>
    <row r="5339" spans="26:37" s="368" customFormat="1" ht="13.9" customHeight="1">
      <c r="Z5339" s="439"/>
      <c r="AH5339" s="367"/>
      <c r="AJ5339" s="367"/>
      <c r="AK5339" s="367"/>
    </row>
    <row r="5340" spans="26:37" s="368" customFormat="1" ht="13.9" customHeight="1">
      <c r="Z5340" s="439"/>
      <c r="AH5340" s="367"/>
      <c r="AJ5340" s="367"/>
      <c r="AK5340" s="367"/>
    </row>
    <row r="5341" spans="26:37" s="368" customFormat="1" ht="13.9" customHeight="1">
      <c r="Z5341" s="439"/>
      <c r="AH5341" s="367"/>
      <c r="AJ5341" s="367"/>
      <c r="AK5341" s="367"/>
    </row>
    <row r="5342" spans="26:37" s="368" customFormat="1" ht="13.9" customHeight="1">
      <c r="Z5342" s="439"/>
      <c r="AH5342" s="367"/>
      <c r="AJ5342" s="367"/>
      <c r="AK5342" s="367"/>
    </row>
    <row r="5343" spans="26:37" s="368" customFormat="1" ht="13.9" customHeight="1">
      <c r="Z5343" s="439"/>
      <c r="AH5343" s="367"/>
      <c r="AJ5343" s="367"/>
      <c r="AK5343" s="367"/>
    </row>
    <row r="5344" spans="26:37" s="368" customFormat="1" ht="13.9" customHeight="1">
      <c r="Z5344" s="439"/>
      <c r="AH5344" s="367"/>
      <c r="AJ5344" s="367"/>
      <c r="AK5344" s="367"/>
    </row>
    <row r="5345" spans="26:37" s="368" customFormat="1" ht="13.9" customHeight="1">
      <c r="Z5345" s="439"/>
      <c r="AH5345" s="367"/>
      <c r="AJ5345" s="367"/>
      <c r="AK5345" s="367"/>
    </row>
    <row r="5346" spans="26:37" s="368" customFormat="1" ht="13.9" customHeight="1">
      <c r="Z5346" s="439"/>
      <c r="AH5346" s="367"/>
      <c r="AJ5346" s="367"/>
      <c r="AK5346" s="367"/>
    </row>
    <row r="5347" spans="26:37" s="368" customFormat="1" ht="13.9" customHeight="1">
      <c r="Z5347" s="439"/>
      <c r="AH5347" s="367"/>
      <c r="AJ5347" s="367"/>
      <c r="AK5347" s="367"/>
    </row>
    <row r="5348" spans="26:37" s="368" customFormat="1" ht="13.9" customHeight="1">
      <c r="Z5348" s="439"/>
      <c r="AH5348" s="367"/>
      <c r="AJ5348" s="367"/>
      <c r="AK5348" s="367"/>
    </row>
    <row r="5349" spans="26:37" s="368" customFormat="1" ht="13.9" customHeight="1">
      <c r="Z5349" s="439"/>
      <c r="AH5349" s="367"/>
      <c r="AJ5349" s="367"/>
      <c r="AK5349" s="367"/>
    </row>
    <row r="5350" spans="26:37" s="368" customFormat="1" ht="13.9" customHeight="1">
      <c r="Z5350" s="439"/>
      <c r="AH5350" s="367"/>
      <c r="AJ5350" s="367"/>
      <c r="AK5350" s="367"/>
    </row>
    <row r="5351" spans="26:37" s="368" customFormat="1" ht="13.9" customHeight="1">
      <c r="Z5351" s="439"/>
      <c r="AH5351" s="367"/>
      <c r="AJ5351" s="367"/>
      <c r="AK5351" s="367"/>
    </row>
    <row r="5352" spans="26:37" s="368" customFormat="1" ht="13.9" customHeight="1">
      <c r="Z5352" s="439"/>
      <c r="AH5352" s="367"/>
      <c r="AJ5352" s="367"/>
      <c r="AK5352" s="367"/>
    </row>
    <row r="5353" spans="26:37" s="368" customFormat="1" ht="13.9" customHeight="1">
      <c r="Z5353" s="439"/>
      <c r="AH5353" s="367"/>
      <c r="AJ5353" s="367"/>
      <c r="AK5353" s="367"/>
    </row>
    <row r="5354" spans="26:37" s="368" customFormat="1" ht="13.9" customHeight="1">
      <c r="Z5354" s="439"/>
      <c r="AH5354" s="367"/>
      <c r="AJ5354" s="367"/>
      <c r="AK5354" s="367"/>
    </row>
    <row r="5355" spans="26:37" s="368" customFormat="1" ht="13.9" customHeight="1">
      <c r="Z5355" s="439"/>
      <c r="AH5355" s="367"/>
      <c r="AJ5355" s="367"/>
      <c r="AK5355" s="367"/>
    </row>
    <row r="5356" spans="26:37" s="368" customFormat="1" ht="13.9" customHeight="1">
      <c r="Z5356" s="439"/>
      <c r="AH5356" s="367"/>
      <c r="AJ5356" s="367"/>
      <c r="AK5356" s="367"/>
    </row>
    <row r="5357" spans="26:37" s="368" customFormat="1" ht="13.9" customHeight="1">
      <c r="Z5357" s="439"/>
      <c r="AH5357" s="367"/>
      <c r="AJ5357" s="367"/>
      <c r="AK5357" s="367"/>
    </row>
    <row r="5358" spans="26:37" s="368" customFormat="1" ht="13.9" customHeight="1">
      <c r="Z5358" s="439"/>
      <c r="AH5358" s="367"/>
      <c r="AJ5358" s="367"/>
      <c r="AK5358" s="367"/>
    </row>
    <row r="5359" spans="26:37" s="368" customFormat="1" ht="13.9" customHeight="1">
      <c r="Z5359" s="439"/>
      <c r="AH5359" s="367"/>
      <c r="AJ5359" s="367"/>
      <c r="AK5359" s="367"/>
    </row>
    <row r="5360" spans="26:37" s="368" customFormat="1" ht="13.9" customHeight="1">
      <c r="Z5360" s="439"/>
      <c r="AH5360" s="367"/>
      <c r="AJ5360" s="367"/>
      <c r="AK5360" s="367"/>
    </row>
    <row r="5361" spans="26:37" s="368" customFormat="1" ht="13.9" customHeight="1">
      <c r="Z5361" s="439"/>
      <c r="AH5361" s="367"/>
      <c r="AJ5361" s="367"/>
      <c r="AK5361" s="367"/>
    </row>
    <row r="5362" spans="26:37" s="368" customFormat="1" ht="13.9" customHeight="1">
      <c r="Z5362" s="439"/>
      <c r="AH5362" s="367"/>
      <c r="AJ5362" s="367"/>
      <c r="AK5362" s="367"/>
    </row>
    <row r="5363" spans="26:37" s="368" customFormat="1" ht="13.9" customHeight="1">
      <c r="Z5363" s="439"/>
      <c r="AH5363" s="367"/>
      <c r="AJ5363" s="367"/>
      <c r="AK5363" s="367"/>
    </row>
    <row r="5364" spans="26:37" s="368" customFormat="1" ht="13.9" customHeight="1">
      <c r="Z5364" s="439"/>
      <c r="AH5364" s="367"/>
      <c r="AJ5364" s="367"/>
      <c r="AK5364" s="367"/>
    </row>
    <row r="5365" spans="26:37" s="368" customFormat="1" ht="13.9" customHeight="1">
      <c r="Z5365" s="439"/>
      <c r="AH5365" s="367"/>
      <c r="AJ5365" s="367"/>
      <c r="AK5365" s="367"/>
    </row>
    <row r="5366" spans="26:37" s="368" customFormat="1" ht="13.9" customHeight="1">
      <c r="Z5366" s="439"/>
      <c r="AH5366" s="367"/>
      <c r="AJ5366" s="367"/>
      <c r="AK5366" s="367"/>
    </row>
    <row r="5367" spans="26:37" s="368" customFormat="1" ht="13.9" customHeight="1">
      <c r="Z5367" s="439"/>
      <c r="AH5367" s="367"/>
      <c r="AJ5367" s="367"/>
      <c r="AK5367" s="367"/>
    </row>
    <row r="5368" spans="26:37" s="368" customFormat="1" ht="13.9" customHeight="1">
      <c r="Z5368" s="439"/>
      <c r="AH5368" s="367"/>
      <c r="AJ5368" s="367"/>
      <c r="AK5368" s="367"/>
    </row>
    <row r="5369" spans="26:37" s="368" customFormat="1" ht="13.9" customHeight="1">
      <c r="Z5369" s="439"/>
      <c r="AH5369" s="367"/>
      <c r="AJ5369" s="367"/>
      <c r="AK5369" s="367"/>
    </row>
    <row r="5370" spans="26:37" s="368" customFormat="1" ht="13.9" customHeight="1">
      <c r="Z5370" s="439"/>
      <c r="AH5370" s="367"/>
      <c r="AJ5370" s="367"/>
      <c r="AK5370" s="367"/>
    </row>
    <row r="5371" spans="26:37" s="368" customFormat="1" ht="13.9" customHeight="1">
      <c r="Z5371" s="439"/>
      <c r="AH5371" s="367"/>
      <c r="AJ5371" s="367"/>
      <c r="AK5371" s="367"/>
    </row>
    <row r="5372" spans="26:37" s="368" customFormat="1" ht="13.9" customHeight="1">
      <c r="Z5372" s="439"/>
      <c r="AH5372" s="367"/>
      <c r="AJ5372" s="367"/>
      <c r="AK5372" s="367"/>
    </row>
    <row r="5373" spans="26:37" s="368" customFormat="1" ht="13.9" customHeight="1">
      <c r="Z5373" s="439"/>
      <c r="AH5373" s="367"/>
      <c r="AJ5373" s="367"/>
      <c r="AK5373" s="367"/>
    </row>
    <row r="5374" spans="26:37" s="368" customFormat="1" ht="13.9" customHeight="1">
      <c r="Z5374" s="439"/>
      <c r="AH5374" s="367"/>
      <c r="AJ5374" s="367"/>
      <c r="AK5374" s="367"/>
    </row>
    <row r="5375" spans="26:37" s="368" customFormat="1" ht="13.9" customHeight="1">
      <c r="Z5375" s="439"/>
      <c r="AH5375" s="367"/>
      <c r="AJ5375" s="367"/>
      <c r="AK5375" s="367"/>
    </row>
    <row r="5376" spans="26:37" s="368" customFormat="1" ht="13.9" customHeight="1">
      <c r="Z5376" s="439"/>
      <c r="AH5376" s="367"/>
      <c r="AJ5376" s="367"/>
      <c r="AK5376" s="367"/>
    </row>
    <row r="5377" spans="26:37" s="368" customFormat="1" ht="13.9" customHeight="1">
      <c r="Z5377" s="439"/>
      <c r="AH5377" s="367"/>
      <c r="AJ5377" s="367"/>
      <c r="AK5377" s="367"/>
    </row>
    <row r="5378" spans="26:37" s="368" customFormat="1" ht="13.9" customHeight="1">
      <c r="Z5378" s="439"/>
      <c r="AH5378" s="367"/>
      <c r="AJ5378" s="367"/>
      <c r="AK5378" s="367"/>
    </row>
    <row r="5379" spans="26:37" s="368" customFormat="1" ht="13.9" customHeight="1">
      <c r="Z5379" s="439"/>
      <c r="AH5379" s="367"/>
      <c r="AJ5379" s="367"/>
      <c r="AK5379" s="367"/>
    </row>
    <row r="5380" spans="26:37" s="368" customFormat="1" ht="13.9" customHeight="1">
      <c r="Z5380" s="439"/>
      <c r="AH5380" s="367"/>
      <c r="AJ5380" s="367"/>
      <c r="AK5380" s="367"/>
    </row>
    <row r="5381" spans="26:37" s="368" customFormat="1" ht="13.9" customHeight="1">
      <c r="Z5381" s="439"/>
      <c r="AH5381" s="367"/>
      <c r="AJ5381" s="367"/>
      <c r="AK5381" s="367"/>
    </row>
    <row r="5382" spans="26:37" s="368" customFormat="1" ht="13.9" customHeight="1">
      <c r="Z5382" s="439"/>
      <c r="AH5382" s="367"/>
      <c r="AJ5382" s="367"/>
      <c r="AK5382" s="367"/>
    </row>
    <row r="5383" spans="26:37" s="368" customFormat="1" ht="13.9" customHeight="1">
      <c r="Z5383" s="439"/>
      <c r="AH5383" s="367"/>
      <c r="AJ5383" s="367"/>
      <c r="AK5383" s="367"/>
    </row>
    <row r="5384" spans="26:37" s="368" customFormat="1" ht="13.9" customHeight="1">
      <c r="Z5384" s="439"/>
      <c r="AH5384" s="367"/>
      <c r="AJ5384" s="367"/>
      <c r="AK5384" s="367"/>
    </row>
    <row r="5385" spans="26:37" s="368" customFormat="1" ht="13.9" customHeight="1">
      <c r="Z5385" s="439"/>
      <c r="AH5385" s="367"/>
      <c r="AJ5385" s="367"/>
      <c r="AK5385" s="367"/>
    </row>
    <row r="5386" spans="26:37" s="368" customFormat="1" ht="13.9" customHeight="1">
      <c r="Z5386" s="439"/>
      <c r="AH5386" s="367"/>
      <c r="AJ5386" s="367"/>
      <c r="AK5386" s="367"/>
    </row>
    <row r="5387" spans="26:37" s="368" customFormat="1" ht="13.9" customHeight="1">
      <c r="Z5387" s="439"/>
      <c r="AH5387" s="367"/>
      <c r="AJ5387" s="367"/>
      <c r="AK5387" s="367"/>
    </row>
    <row r="5388" spans="26:37" s="368" customFormat="1" ht="13.9" customHeight="1">
      <c r="Z5388" s="439"/>
      <c r="AH5388" s="367"/>
      <c r="AJ5388" s="367"/>
      <c r="AK5388" s="367"/>
    </row>
    <row r="5389" spans="26:37" s="368" customFormat="1" ht="13.9" customHeight="1">
      <c r="Z5389" s="439"/>
      <c r="AH5389" s="367"/>
      <c r="AJ5389" s="367"/>
      <c r="AK5389" s="367"/>
    </row>
    <row r="5390" spans="26:37" s="368" customFormat="1" ht="13.9" customHeight="1">
      <c r="Z5390" s="439"/>
      <c r="AH5390" s="367"/>
      <c r="AJ5390" s="367"/>
      <c r="AK5390" s="367"/>
    </row>
    <row r="5391" spans="26:37" s="368" customFormat="1" ht="13.9" customHeight="1">
      <c r="Z5391" s="439"/>
      <c r="AH5391" s="367"/>
      <c r="AJ5391" s="367"/>
      <c r="AK5391" s="367"/>
    </row>
    <row r="5392" spans="26:37" s="368" customFormat="1" ht="13.9" customHeight="1">
      <c r="Z5392" s="439"/>
      <c r="AH5392" s="367"/>
      <c r="AJ5392" s="367"/>
      <c r="AK5392" s="367"/>
    </row>
    <row r="5393" spans="26:37" s="368" customFormat="1" ht="13.9" customHeight="1">
      <c r="Z5393" s="439"/>
      <c r="AH5393" s="367"/>
      <c r="AJ5393" s="367"/>
      <c r="AK5393" s="367"/>
    </row>
    <row r="5394" spans="26:37" s="368" customFormat="1" ht="13.9" customHeight="1">
      <c r="Z5394" s="439"/>
      <c r="AH5394" s="367"/>
      <c r="AJ5394" s="367"/>
      <c r="AK5394" s="367"/>
    </row>
    <row r="5395" spans="26:37" s="368" customFormat="1" ht="13.9" customHeight="1">
      <c r="Z5395" s="439"/>
      <c r="AH5395" s="367"/>
      <c r="AJ5395" s="367"/>
      <c r="AK5395" s="367"/>
    </row>
    <row r="5396" spans="26:37" s="368" customFormat="1" ht="13.9" customHeight="1">
      <c r="Z5396" s="439"/>
      <c r="AH5396" s="367"/>
      <c r="AJ5396" s="367"/>
      <c r="AK5396" s="367"/>
    </row>
    <row r="5397" spans="26:37" s="368" customFormat="1" ht="13.9" customHeight="1">
      <c r="Z5397" s="439"/>
      <c r="AH5397" s="367"/>
      <c r="AJ5397" s="367"/>
      <c r="AK5397" s="367"/>
    </row>
    <row r="5398" spans="26:37" s="368" customFormat="1" ht="13.9" customHeight="1">
      <c r="Z5398" s="439"/>
      <c r="AH5398" s="367"/>
      <c r="AJ5398" s="367"/>
      <c r="AK5398" s="367"/>
    </row>
    <row r="5399" spans="26:37" s="368" customFormat="1" ht="13.9" customHeight="1">
      <c r="Z5399" s="439"/>
      <c r="AH5399" s="367"/>
      <c r="AJ5399" s="367"/>
      <c r="AK5399" s="367"/>
    </row>
    <row r="5400" spans="26:37" s="368" customFormat="1" ht="13.9" customHeight="1">
      <c r="Z5400" s="439"/>
      <c r="AH5400" s="367"/>
      <c r="AJ5400" s="367"/>
      <c r="AK5400" s="367"/>
    </row>
    <row r="5401" spans="26:37" s="368" customFormat="1" ht="13.9" customHeight="1">
      <c r="Z5401" s="439"/>
      <c r="AH5401" s="367"/>
      <c r="AJ5401" s="367"/>
      <c r="AK5401" s="367"/>
    </row>
    <row r="5402" spans="26:37" s="368" customFormat="1" ht="13.9" customHeight="1">
      <c r="Z5402" s="439"/>
      <c r="AH5402" s="367"/>
      <c r="AJ5402" s="367"/>
      <c r="AK5402" s="367"/>
    </row>
    <row r="5403" spans="26:37" s="368" customFormat="1" ht="13.9" customHeight="1">
      <c r="Z5403" s="439"/>
      <c r="AH5403" s="367"/>
      <c r="AJ5403" s="367"/>
      <c r="AK5403" s="367"/>
    </row>
    <row r="5404" spans="26:37" s="368" customFormat="1" ht="13.9" customHeight="1">
      <c r="Z5404" s="439"/>
      <c r="AH5404" s="367"/>
      <c r="AJ5404" s="367"/>
      <c r="AK5404" s="367"/>
    </row>
    <row r="5405" spans="26:37" s="368" customFormat="1" ht="13.9" customHeight="1">
      <c r="Z5405" s="439"/>
      <c r="AH5405" s="367"/>
      <c r="AJ5405" s="367"/>
      <c r="AK5405" s="367"/>
    </row>
    <row r="5406" spans="26:37" s="368" customFormat="1" ht="13.9" customHeight="1">
      <c r="Z5406" s="439"/>
      <c r="AH5406" s="367"/>
      <c r="AJ5406" s="367"/>
      <c r="AK5406" s="367"/>
    </row>
    <row r="5407" spans="26:37" s="368" customFormat="1" ht="13.9" customHeight="1">
      <c r="Z5407" s="439"/>
      <c r="AH5407" s="367"/>
      <c r="AJ5407" s="367"/>
      <c r="AK5407" s="367"/>
    </row>
    <row r="5408" spans="26:37" s="368" customFormat="1" ht="13.9" customHeight="1">
      <c r="Z5408" s="439"/>
      <c r="AH5408" s="367"/>
      <c r="AJ5408" s="367"/>
      <c r="AK5408" s="367"/>
    </row>
    <row r="5409" spans="26:37" s="368" customFormat="1" ht="13.9" customHeight="1">
      <c r="Z5409" s="439"/>
      <c r="AH5409" s="367"/>
      <c r="AJ5409" s="367"/>
      <c r="AK5409" s="367"/>
    </row>
    <row r="5410" spans="26:37" s="368" customFormat="1" ht="13.9" customHeight="1">
      <c r="Z5410" s="439"/>
      <c r="AH5410" s="367"/>
      <c r="AJ5410" s="367"/>
      <c r="AK5410" s="367"/>
    </row>
    <row r="5411" spans="26:37" s="368" customFormat="1" ht="13.9" customHeight="1">
      <c r="Z5411" s="439"/>
      <c r="AH5411" s="367"/>
      <c r="AJ5411" s="367"/>
      <c r="AK5411" s="367"/>
    </row>
    <row r="5412" spans="26:37" s="368" customFormat="1" ht="13.9" customHeight="1">
      <c r="Z5412" s="439"/>
      <c r="AH5412" s="367"/>
      <c r="AJ5412" s="367"/>
      <c r="AK5412" s="367"/>
    </row>
    <row r="5413" spans="26:37" s="368" customFormat="1" ht="13.9" customHeight="1">
      <c r="Z5413" s="439"/>
      <c r="AH5413" s="367"/>
      <c r="AJ5413" s="367"/>
      <c r="AK5413" s="367"/>
    </row>
    <row r="5414" spans="26:37" s="368" customFormat="1" ht="13.9" customHeight="1">
      <c r="Z5414" s="439"/>
      <c r="AH5414" s="367"/>
      <c r="AJ5414" s="367"/>
      <c r="AK5414" s="367"/>
    </row>
    <row r="5415" spans="26:37" s="368" customFormat="1" ht="13.9" customHeight="1">
      <c r="Z5415" s="439"/>
      <c r="AH5415" s="367"/>
      <c r="AJ5415" s="367"/>
      <c r="AK5415" s="367"/>
    </row>
    <row r="5416" spans="26:37" s="368" customFormat="1" ht="13.9" customHeight="1">
      <c r="Z5416" s="439"/>
      <c r="AH5416" s="367"/>
      <c r="AJ5416" s="367"/>
      <c r="AK5416" s="367"/>
    </row>
    <row r="5417" spans="26:37" s="368" customFormat="1" ht="13.9" customHeight="1">
      <c r="Z5417" s="439"/>
      <c r="AH5417" s="367"/>
      <c r="AJ5417" s="367"/>
      <c r="AK5417" s="367"/>
    </row>
    <row r="5418" spans="26:37" s="368" customFormat="1" ht="13.9" customHeight="1">
      <c r="Z5418" s="439"/>
      <c r="AH5418" s="367"/>
      <c r="AJ5418" s="367"/>
      <c r="AK5418" s="367"/>
    </row>
    <row r="5419" spans="26:37" s="368" customFormat="1" ht="13.9" customHeight="1">
      <c r="Z5419" s="439"/>
      <c r="AH5419" s="367"/>
      <c r="AJ5419" s="367"/>
      <c r="AK5419" s="367"/>
    </row>
    <row r="5420" spans="26:37" s="368" customFormat="1" ht="13.9" customHeight="1">
      <c r="Z5420" s="439"/>
      <c r="AH5420" s="367"/>
      <c r="AJ5420" s="367"/>
      <c r="AK5420" s="367"/>
    </row>
    <row r="5421" spans="26:37" s="368" customFormat="1" ht="13.9" customHeight="1">
      <c r="Z5421" s="439"/>
      <c r="AH5421" s="367"/>
      <c r="AJ5421" s="367"/>
      <c r="AK5421" s="367"/>
    </row>
    <row r="5422" spans="26:37" s="368" customFormat="1" ht="13.9" customHeight="1">
      <c r="Z5422" s="439"/>
      <c r="AH5422" s="367"/>
      <c r="AJ5422" s="367"/>
      <c r="AK5422" s="367"/>
    </row>
    <row r="5423" spans="26:37" s="368" customFormat="1" ht="13.9" customHeight="1">
      <c r="Z5423" s="439"/>
      <c r="AH5423" s="367"/>
      <c r="AJ5423" s="367"/>
      <c r="AK5423" s="367"/>
    </row>
    <row r="5424" spans="26:37" s="368" customFormat="1" ht="13.9" customHeight="1">
      <c r="Z5424" s="439"/>
      <c r="AH5424" s="367"/>
      <c r="AJ5424" s="367"/>
      <c r="AK5424" s="367"/>
    </row>
    <row r="5425" spans="26:37" s="368" customFormat="1" ht="13.9" customHeight="1">
      <c r="Z5425" s="439"/>
      <c r="AH5425" s="367"/>
      <c r="AJ5425" s="367"/>
      <c r="AK5425" s="367"/>
    </row>
    <row r="5426" spans="26:37" s="368" customFormat="1" ht="13.9" customHeight="1">
      <c r="Z5426" s="439"/>
      <c r="AH5426" s="367"/>
      <c r="AJ5426" s="367"/>
      <c r="AK5426" s="367"/>
    </row>
    <row r="5427" spans="26:37" s="368" customFormat="1" ht="13.9" customHeight="1">
      <c r="Z5427" s="439"/>
      <c r="AH5427" s="367"/>
      <c r="AJ5427" s="367"/>
      <c r="AK5427" s="367"/>
    </row>
    <row r="5428" spans="26:37" s="368" customFormat="1" ht="13.9" customHeight="1">
      <c r="Z5428" s="439"/>
      <c r="AH5428" s="367"/>
      <c r="AJ5428" s="367"/>
      <c r="AK5428" s="367"/>
    </row>
    <row r="5429" spans="26:37" s="368" customFormat="1" ht="13.9" customHeight="1">
      <c r="Z5429" s="439"/>
      <c r="AH5429" s="367"/>
      <c r="AJ5429" s="367"/>
      <c r="AK5429" s="367"/>
    </row>
    <row r="5430" spans="26:37" s="368" customFormat="1" ht="13.9" customHeight="1">
      <c r="Z5430" s="439"/>
      <c r="AH5430" s="367"/>
      <c r="AJ5430" s="367"/>
      <c r="AK5430" s="367"/>
    </row>
    <row r="5431" spans="26:37" s="368" customFormat="1" ht="13.9" customHeight="1">
      <c r="Z5431" s="439"/>
      <c r="AH5431" s="367"/>
      <c r="AJ5431" s="367"/>
      <c r="AK5431" s="367"/>
    </row>
    <row r="5432" spans="26:37" s="368" customFormat="1" ht="13.9" customHeight="1">
      <c r="Z5432" s="439"/>
      <c r="AH5432" s="367"/>
      <c r="AJ5432" s="367"/>
      <c r="AK5432" s="367"/>
    </row>
    <row r="5433" spans="26:37" s="368" customFormat="1" ht="13.9" customHeight="1">
      <c r="Z5433" s="439"/>
      <c r="AH5433" s="367"/>
      <c r="AJ5433" s="367"/>
      <c r="AK5433" s="367"/>
    </row>
    <row r="5434" spans="26:37" s="368" customFormat="1" ht="13.9" customHeight="1">
      <c r="Z5434" s="439"/>
      <c r="AH5434" s="367"/>
      <c r="AJ5434" s="367"/>
      <c r="AK5434" s="367"/>
    </row>
    <row r="5435" spans="26:37" s="368" customFormat="1" ht="13.9" customHeight="1">
      <c r="Z5435" s="439"/>
      <c r="AH5435" s="367"/>
      <c r="AJ5435" s="367"/>
      <c r="AK5435" s="367"/>
    </row>
    <row r="5436" spans="26:37" s="368" customFormat="1" ht="13.9" customHeight="1">
      <c r="Z5436" s="439"/>
      <c r="AH5436" s="367"/>
      <c r="AJ5436" s="367"/>
      <c r="AK5436" s="367"/>
    </row>
    <row r="5437" spans="26:37" s="368" customFormat="1" ht="13.9" customHeight="1">
      <c r="Z5437" s="439"/>
      <c r="AH5437" s="367"/>
      <c r="AJ5437" s="367"/>
      <c r="AK5437" s="367"/>
    </row>
    <row r="5438" spans="26:37" s="368" customFormat="1" ht="13.9" customHeight="1">
      <c r="Z5438" s="439"/>
      <c r="AH5438" s="367"/>
      <c r="AJ5438" s="367"/>
      <c r="AK5438" s="367"/>
    </row>
    <row r="5439" spans="26:37" s="368" customFormat="1" ht="13.9" customHeight="1">
      <c r="Z5439" s="439"/>
      <c r="AH5439" s="367"/>
      <c r="AJ5439" s="367"/>
      <c r="AK5439" s="367"/>
    </row>
    <row r="5440" spans="26:37" s="368" customFormat="1" ht="13.9" customHeight="1">
      <c r="Z5440" s="439"/>
      <c r="AH5440" s="367"/>
      <c r="AJ5440" s="367"/>
      <c r="AK5440" s="367"/>
    </row>
    <row r="5441" spans="26:37" s="368" customFormat="1" ht="13.9" customHeight="1">
      <c r="Z5441" s="439"/>
      <c r="AH5441" s="367"/>
      <c r="AJ5441" s="367"/>
      <c r="AK5441" s="367"/>
    </row>
    <row r="5442" spans="26:37" s="368" customFormat="1" ht="13.9" customHeight="1">
      <c r="Z5442" s="439"/>
      <c r="AH5442" s="367"/>
      <c r="AJ5442" s="367"/>
      <c r="AK5442" s="367"/>
    </row>
    <row r="5443" spans="26:37" s="368" customFormat="1" ht="13.9" customHeight="1">
      <c r="Z5443" s="439"/>
      <c r="AH5443" s="367"/>
      <c r="AJ5443" s="367"/>
      <c r="AK5443" s="367"/>
    </row>
    <row r="5444" spans="26:37" s="368" customFormat="1" ht="13.9" customHeight="1">
      <c r="Z5444" s="439"/>
      <c r="AH5444" s="367"/>
      <c r="AJ5444" s="367"/>
      <c r="AK5444" s="367"/>
    </row>
    <row r="5445" spans="26:37" s="368" customFormat="1" ht="13.9" customHeight="1">
      <c r="Z5445" s="439"/>
      <c r="AH5445" s="367"/>
      <c r="AJ5445" s="367"/>
      <c r="AK5445" s="367"/>
    </row>
    <row r="5446" spans="26:37" s="368" customFormat="1" ht="13.9" customHeight="1">
      <c r="Z5446" s="439"/>
      <c r="AH5446" s="367"/>
      <c r="AJ5446" s="367"/>
      <c r="AK5446" s="367"/>
    </row>
    <row r="5447" spans="26:37" s="368" customFormat="1" ht="13.9" customHeight="1">
      <c r="Z5447" s="439"/>
      <c r="AH5447" s="367"/>
      <c r="AJ5447" s="367"/>
      <c r="AK5447" s="367"/>
    </row>
    <row r="5448" spans="26:37" s="368" customFormat="1" ht="13.9" customHeight="1">
      <c r="Z5448" s="439"/>
      <c r="AH5448" s="367"/>
      <c r="AJ5448" s="367"/>
      <c r="AK5448" s="367"/>
    </row>
    <row r="5449" spans="26:37" s="368" customFormat="1" ht="13.9" customHeight="1">
      <c r="Z5449" s="439"/>
      <c r="AH5449" s="367"/>
      <c r="AJ5449" s="367"/>
      <c r="AK5449" s="367"/>
    </row>
    <row r="5450" spans="26:37" s="368" customFormat="1" ht="13.9" customHeight="1">
      <c r="Z5450" s="439"/>
      <c r="AH5450" s="367"/>
      <c r="AJ5450" s="367"/>
      <c r="AK5450" s="367"/>
    </row>
    <row r="5451" spans="26:37" s="368" customFormat="1" ht="13.9" customHeight="1">
      <c r="Z5451" s="439"/>
      <c r="AH5451" s="367"/>
      <c r="AJ5451" s="367"/>
      <c r="AK5451" s="367"/>
    </row>
    <row r="5452" spans="26:37" s="368" customFormat="1" ht="13.9" customHeight="1">
      <c r="Z5452" s="439"/>
      <c r="AH5452" s="367"/>
      <c r="AJ5452" s="367"/>
      <c r="AK5452" s="367"/>
    </row>
    <row r="5453" spans="26:37" s="368" customFormat="1" ht="13.9" customHeight="1">
      <c r="Z5453" s="439"/>
      <c r="AH5453" s="367"/>
      <c r="AJ5453" s="367"/>
      <c r="AK5453" s="367"/>
    </row>
    <row r="5454" spans="26:37" s="368" customFormat="1" ht="13.9" customHeight="1">
      <c r="Z5454" s="439"/>
      <c r="AH5454" s="367"/>
      <c r="AJ5454" s="367"/>
      <c r="AK5454" s="367"/>
    </row>
    <row r="5455" spans="26:37" s="368" customFormat="1" ht="13.9" customHeight="1">
      <c r="Z5455" s="439"/>
      <c r="AH5455" s="367"/>
      <c r="AJ5455" s="367"/>
      <c r="AK5455" s="367"/>
    </row>
    <row r="5456" spans="26:37" s="368" customFormat="1" ht="13.9" customHeight="1">
      <c r="Z5456" s="439"/>
      <c r="AH5456" s="367"/>
      <c r="AJ5456" s="367"/>
      <c r="AK5456" s="367"/>
    </row>
    <row r="5457" spans="26:37" s="368" customFormat="1" ht="13.9" customHeight="1">
      <c r="Z5457" s="439"/>
      <c r="AH5457" s="367"/>
      <c r="AJ5457" s="367"/>
      <c r="AK5457" s="367"/>
    </row>
    <row r="5458" spans="26:37" s="368" customFormat="1" ht="13.9" customHeight="1">
      <c r="Z5458" s="439"/>
      <c r="AH5458" s="367"/>
      <c r="AJ5458" s="367"/>
      <c r="AK5458" s="367"/>
    </row>
    <row r="5459" spans="26:37" s="368" customFormat="1" ht="13.9" customHeight="1">
      <c r="Z5459" s="439"/>
      <c r="AH5459" s="367"/>
      <c r="AJ5459" s="367"/>
      <c r="AK5459" s="367"/>
    </row>
    <row r="5460" spans="26:37" s="368" customFormat="1" ht="13.9" customHeight="1">
      <c r="Z5460" s="439"/>
      <c r="AH5460" s="367"/>
      <c r="AJ5460" s="367"/>
      <c r="AK5460" s="367"/>
    </row>
    <row r="5461" spans="26:37" s="368" customFormat="1" ht="13.9" customHeight="1">
      <c r="Z5461" s="439"/>
      <c r="AH5461" s="367"/>
      <c r="AJ5461" s="367"/>
      <c r="AK5461" s="367"/>
    </row>
    <row r="5462" spans="26:37" s="368" customFormat="1" ht="13.9" customHeight="1">
      <c r="Z5462" s="439"/>
      <c r="AH5462" s="367"/>
      <c r="AJ5462" s="367"/>
      <c r="AK5462" s="367"/>
    </row>
    <row r="5463" spans="26:37" s="368" customFormat="1" ht="13.9" customHeight="1">
      <c r="Z5463" s="439"/>
      <c r="AH5463" s="367"/>
      <c r="AJ5463" s="367"/>
      <c r="AK5463" s="367"/>
    </row>
    <row r="5464" spans="26:37" s="368" customFormat="1" ht="13.9" customHeight="1">
      <c r="Z5464" s="439"/>
      <c r="AH5464" s="367"/>
      <c r="AJ5464" s="367"/>
      <c r="AK5464" s="367"/>
    </row>
    <row r="5465" spans="26:37" s="368" customFormat="1" ht="13.9" customHeight="1">
      <c r="Z5465" s="439"/>
      <c r="AH5465" s="367"/>
      <c r="AJ5465" s="367"/>
      <c r="AK5465" s="367"/>
    </row>
    <row r="5466" spans="26:37" s="368" customFormat="1" ht="13.9" customHeight="1">
      <c r="Z5466" s="439"/>
      <c r="AH5466" s="367"/>
      <c r="AJ5466" s="367"/>
      <c r="AK5466" s="367"/>
    </row>
    <row r="5467" spans="26:37" s="368" customFormat="1" ht="13.9" customHeight="1">
      <c r="Z5467" s="439"/>
      <c r="AH5467" s="367"/>
      <c r="AJ5467" s="367"/>
      <c r="AK5467" s="367"/>
    </row>
    <row r="5468" spans="26:37" s="368" customFormat="1" ht="13.9" customHeight="1">
      <c r="Z5468" s="439"/>
      <c r="AH5468" s="367"/>
      <c r="AJ5468" s="367"/>
      <c r="AK5468" s="367"/>
    </row>
    <row r="5469" spans="26:37" s="368" customFormat="1" ht="13.9" customHeight="1">
      <c r="Z5469" s="439"/>
      <c r="AH5469" s="367"/>
      <c r="AJ5469" s="367"/>
      <c r="AK5469" s="367"/>
    </row>
    <row r="5470" spans="26:37" s="368" customFormat="1" ht="13.9" customHeight="1">
      <c r="Z5470" s="439"/>
      <c r="AH5470" s="367"/>
      <c r="AJ5470" s="367"/>
      <c r="AK5470" s="367"/>
    </row>
    <row r="5471" spans="26:37" s="368" customFormat="1" ht="13.9" customHeight="1">
      <c r="Z5471" s="439"/>
      <c r="AH5471" s="367"/>
      <c r="AJ5471" s="367"/>
      <c r="AK5471" s="367"/>
    </row>
    <row r="5472" spans="26:37" s="368" customFormat="1" ht="13.9" customHeight="1">
      <c r="Z5472" s="439"/>
      <c r="AH5472" s="367"/>
      <c r="AJ5472" s="367"/>
      <c r="AK5472" s="367"/>
    </row>
    <row r="5473" spans="26:37" s="368" customFormat="1" ht="13.9" customHeight="1">
      <c r="Z5473" s="439"/>
      <c r="AH5473" s="367"/>
      <c r="AJ5473" s="367"/>
      <c r="AK5473" s="367"/>
    </row>
    <row r="5474" spans="26:37" s="368" customFormat="1" ht="13.9" customHeight="1">
      <c r="Z5474" s="439"/>
      <c r="AH5474" s="367"/>
      <c r="AJ5474" s="367"/>
      <c r="AK5474" s="367"/>
    </row>
    <row r="5475" spans="26:37" s="368" customFormat="1" ht="13.9" customHeight="1">
      <c r="Z5475" s="439"/>
      <c r="AH5475" s="367"/>
      <c r="AJ5475" s="367"/>
      <c r="AK5475" s="367"/>
    </row>
    <row r="5476" spans="26:37" s="368" customFormat="1" ht="13.9" customHeight="1">
      <c r="Z5476" s="439"/>
      <c r="AH5476" s="367"/>
      <c r="AJ5476" s="367"/>
      <c r="AK5476" s="367"/>
    </row>
    <row r="5477" spans="26:37" s="368" customFormat="1" ht="13.9" customHeight="1">
      <c r="Z5477" s="439"/>
      <c r="AH5477" s="367"/>
      <c r="AJ5477" s="367"/>
      <c r="AK5477" s="367"/>
    </row>
    <row r="5478" spans="26:37" s="368" customFormat="1" ht="13.9" customHeight="1">
      <c r="Z5478" s="439"/>
      <c r="AH5478" s="367"/>
      <c r="AJ5478" s="367"/>
      <c r="AK5478" s="367"/>
    </row>
    <row r="5479" spans="26:37" s="368" customFormat="1" ht="13.9" customHeight="1">
      <c r="Z5479" s="439"/>
      <c r="AH5479" s="367"/>
      <c r="AJ5479" s="367"/>
      <c r="AK5479" s="367"/>
    </row>
    <row r="5480" spans="26:37" s="368" customFormat="1" ht="13.9" customHeight="1">
      <c r="Z5480" s="439"/>
      <c r="AH5480" s="367"/>
      <c r="AJ5480" s="367"/>
      <c r="AK5480" s="367"/>
    </row>
    <row r="5481" spans="26:37" s="368" customFormat="1" ht="13.9" customHeight="1">
      <c r="Z5481" s="439"/>
      <c r="AH5481" s="367"/>
      <c r="AJ5481" s="367"/>
      <c r="AK5481" s="367"/>
    </row>
    <row r="5482" spans="26:37" s="368" customFormat="1" ht="13.9" customHeight="1">
      <c r="Z5482" s="439"/>
      <c r="AH5482" s="367"/>
      <c r="AJ5482" s="367"/>
      <c r="AK5482" s="367"/>
    </row>
    <row r="5483" spans="26:37" s="368" customFormat="1" ht="13.9" customHeight="1">
      <c r="Z5483" s="439"/>
      <c r="AH5483" s="367"/>
      <c r="AJ5483" s="367"/>
      <c r="AK5483" s="367"/>
    </row>
    <row r="5484" spans="26:37" s="368" customFormat="1" ht="13.9" customHeight="1">
      <c r="Z5484" s="439"/>
      <c r="AH5484" s="367"/>
      <c r="AJ5484" s="367"/>
      <c r="AK5484" s="367"/>
    </row>
    <row r="5485" spans="26:37" s="368" customFormat="1" ht="13.9" customHeight="1">
      <c r="Z5485" s="439"/>
      <c r="AH5485" s="367"/>
      <c r="AJ5485" s="367"/>
      <c r="AK5485" s="367"/>
    </row>
    <row r="5486" spans="26:37" s="368" customFormat="1" ht="13.9" customHeight="1">
      <c r="Z5486" s="439"/>
      <c r="AH5486" s="367"/>
      <c r="AJ5486" s="367"/>
      <c r="AK5486" s="367"/>
    </row>
    <row r="5487" spans="26:37" s="368" customFormat="1" ht="13.9" customHeight="1">
      <c r="Z5487" s="439"/>
      <c r="AH5487" s="367"/>
      <c r="AJ5487" s="367"/>
      <c r="AK5487" s="367"/>
    </row>
    <row r="5488" spans="26:37" s="368" customFormat="1" ht="13.9" customHeight="1">
      <c r="Z5488" s="439"/>
      <c r="AH5488" s="367"/>
      <c r="AJ5488" s="367"/>
      <c r="AK5488" s="367"/>
    </row>
    <row r="5489" spans="26:37" s="368" customFormat="1" ht="13.9" customHeight="1">
      <c r="Z5489" s="439"/>
      <c r="AH5489" s="367"/>
      <c r="AJ5489" s="367"/>
      <c r="AK5489" s="367"/>
    </row>
    <row r="5490" spans="26:37" s="368" customFormat="1" ht="13.9" customHeight="1">
      <c r="Z5490" s="439"/>
      <c r="AH5490" s="367"/>
      <c r="AJ5490" s="367"/>
      <c r="AK5490" s="367"/>
    </row>
    <row r="5491" spans="26:37" s="368" customFormat="1" ht="13.9" customHeight="1">
      <c r="Z5491" s="439"/>
      <c r="AH5491" s="367"/>
      <c r="AJ5491" s="367"/>
      <c r="AK5491" s="367"/>
    </row>
    <row r="5492" spans="26:37" s="368" customFormat="1" ht="13.9" customHeight="1">
      <c r="Z5492" s="439"/>
      <c r="AH5492" s="367"/>
      <c r="AJ5492" s="367"/>
      <c r="AK5492" s="367"/>
    </row>
    <row r="5493" spans="26:37" s="368" customFormat="1" ht="13.9" customHeight="1">
      <c r="Z5493" s="439"/>
      <c r="AH5493" s="367"/>
      <c r="AJ5493" s="367"/>
      <c r="AK5493" s="367"/>
    </row>
    <row r="5494" spans="26:37" s="368" customFormat="1" ht="13.9" customHeight="1">
      <c r="Z5494" s="439"/>
      <c r="AH5494" s="367"/>
      <c r="AJ5494" s="367"/>
      <c r="AK5494" s="367"/>
    </row>
    <row r="5495" spans="26:37" s="368" customFormat="1" ht="13.9" customHeight="1">
      <c r="Z5495" s="439"/>
      <c r="AH5495" s="367"/>
      <c r="AJ5495" s="367"/>
      <c r="AK5495" s="367"/>
    </row>
    <row r="5496" spans="26:37" s="368" customFormat="1" ht="13.9" customHeight="1">
      <c r="Z5496" s="439"/>
      <c r="AH5496" s="367"/>
      <c r="AJ5496" s="367"/>
      <c r="AK5496" s="367"/>
    </row>
    <row r="5497" spans="26:37" s="368" customFormat="1" ht="13.9" customHeight="1">
      <c r="Z5497" s="439"/>
      <c r="AH5497" s="367"/>
      <c r="AJ5497" s="367"/>
      <c r="AK5497" s="367"/>
    </row>
    <row r="5498" spans="26:37" s="368" customFormat="1" ht="13.9" customHeight="1">
      <c r="Z5498" s="439"/>
      <c r="AH5498" s="367"/>
      <c r="AJ5498" s="367"/>
      <c r="AK5498" s="367"/>
    </row>
    <row r="5499" spans="26:37" s="368" customFormat="1" ht="13.9" customHeight="1">
      <c r="Z5499" s="439"/>
      <c r="AH5499" s="367"/>
      <c r="AJ5499" s="367"/>
      <c r="AK5499" s="367"/>
    </row>
    <row r="5500" spans="26:37" s="368" customFormat="1" ht="13.9" customHeight="1">
      <c r="Z5500" s="439"/>
      <c r="AH5500" s="367"/>
      <c r="AJ5500" s="367"/>
      <c r="AK5500" s="367"/>
    </row>
    <row r="5501" spans="26:37" s="368" customFormat="1" ht="13.9" customHeight="1">
      <c r="Z5501" s="439"/>
      <c r="AH5501" s="367"/>
      <c r="AJ5501" s="367"/>
      <c r="AK5501" s="367"/>
    </row>
    <row r="5502" spans="26:37" s="368" customFormat="1" ht="13.9" customHeight="1">
      <c r="Z5502" s="439"/>
      <c r="AH5502" s="367"/>
      <c r="AJ5502" s="367"/>
      <c r="AK5502" s="367"/>
    </row>
    <row r="5503" spans="26:37" s="368" customFormat="1" ht="13.9" customHeight="1">
      <c r="Z5503" s="439"/>
      <c r="AH5503" s="367"/>
      <c r="AJ5503" s="367"/>
      <c r="AK5503" s="367"/>
    </row>
    <row r="5504" spans="26:37" s="368" customFormat="1" ht="13.9" customHeight="1">
      <c r="Z5504" s="439"/>
      <c r="AH5504" s="367"/>
      <c r="AJ5504" s="367"/>
      <c r="AK5504" s="367"/>
    </row>
    <row r="5505" spans="26:37" s="368" customFormat="1" ht="13.9" customHeight="1">
      <c r="Z5505" s="439"/>
      <c r="AH5505" s="367"/>
      <c r="AJ5505" s="367"/>
      <c r="AK5505" s="367"/>
    </row>
    <row r="5506" spans="26:37" s="368" customFormat="1" ht="13.9" customHeight="1">
      <c r="Z5506" s="439"/>
      <c r="AH5506" s="367"/>
      <c r="AJ5506" s="367"/>
      <c r="AK5506" s="367"/>
    </row>
    <row r="5507" spans="26:37" s="368" customFormat="1" ht="13.9" customHeight="1">
      <c r="Z5507" s="439"/>
      <c r="AH5507" s="367"/>
      <c r="AJ5507" s="367"/>
      <c r="AK5507" s="367"/>
    </row>
    <row r="5508" spans="26:37" s="368" customFormat="1" ht="13.9" customHeight="1">
      <c r="Z5508" s="439"/>
      <c r="AH5508" s="367"/>
      <c r="AJ5508" s="367"/>
      <c r="AK5508" s="367"/>
    </row>
    <row r="5509" spans="26:37" s="368" customFormat="1" ht="13.9" customHeight="1">
      <c r="Z5509" s="439"/>
      <c r="AH5509" s="367"/>
      <c r="AJ5509" s="367"/>
      <c r="AK5509" s="367"/>
    </row>
    <row r="5510" spans="26:37" s="368" customFormat="1" ht="13.9" customHeight="1">
      <c r="Z5510" s="439"/>
      <c r="AH5510" s="367"/>
      <c r="AJ5510" s="367"/>
      <c r="AK5510" s="367"/>
    </row>
    <row r="5511" spans="26:37" s="368" customFormat="1" ht="13.9" customHeight="1">
      <c r="Z5511" s="439"/>
      <c r="AH5511" s="367"/>
      <c r="AJ5511" s="367"/>
      <c r="AK5511" s="367"/>
    </row>
    <row r="5512" spans="26:37" s="368" customFormat="1" ht="13.9" customHeight="1">
      <c r="Z5512" s="439"/>
      <c r="AH5512" s="367"/>
      <c r="AJ5512" s="367"/>
      <c r="AK5512" s="367"/>
    </row>
    <row r="5513" spans="26:37" s="368" customFormat="1" ht="13.9" customHeight="1">
      <c r="Z5513" s="439"/>
      <c r="AH5513" s="367"/>
      <c r="AJ5513" s="367"/>
      <c r="AK5513" s="367"/>
    </row>
    <row r="5514" spans="26:37" s="368" customFormat="1" ht="13.9" customHeight="1">
      <c r="Z5514" s="439"/>
      <c r="AH5514" s="367"/>
      <c r="AJ5514" s="367"/>
      <c r="AK5514" s="367"/>
    </row>
    <row r="5515" spans="26:37" s="368" customFormat="1" ht="13.9" customHeight="1">
      <c r="Z5515" s="439"/>
      <c r="AH5515" s="367"/>
      <c r="AJ5515" s="367"/>
      <c r="AK5515" s="367"/>
    </row>
    <row r="5516" spans="26:37" s="368" customFormat="1" ht="13.9" customHeight="1">
      <c r="Z5516" s="439"/>
      <c r="AH5516" s="367"/>
      <c r="AJ5516" s="367"/>
      <c r="AK5516" s="367"/>
    </row>
    <row r="5517" spans="26:37" s="368" customFormat="1" ht="13.9" customHeight="1">
      <c r="Z5517" s="439"/>
      <c r="AH5517" s="367"/>
      <c r="AJ5517" s="367"/>
      <c r="AK5517" s="367"/>
    </row>
    <row r="5518" spans="26:37" s="368" customFormat="1" ht="13.9" customHeight="1">
      <c r="Z5518" s="439"/>
      <c r="AH5518" s="367"/>
      <c r="AJ5518" s="367"/>
      <c r="AK5518" s="367"/>
    </row>
    <row r="5519" spans="26:37" s="368" customFormat="1" ht="13.9" customHeight="1">
      <c r="Z5519" s="439"/>
      <c r="AH5519" s="367"/>
      <c r="AJ5519" s="367"/>
      <c r="AK5519" s="367"/>
    </row>
    <row r="5520" spans="26:37" s="368" customFormat="1" ht="13.9" customHeight="1">
      <c r="Z5520" s="439"/>
      <c r="AH5520" s="367"/>
      <c r="AJ5520" s="367"/>
      <c r="AK5520" s="367"/>
    </row>
    <row r="5521" spans="26:37" s="368" customFormat="1" ht="13.9" customHeight="1">
      <c r="Z5521" s="439"/>
      <c r="AH5521" s="367"/>
      <c r="AJ5521" s="367"/>
      <c r="AK5521" s="367"/>
    </row>
    <row r="5522" spans="26:37" s="368" customFormat="1" ht="13.9" customHeight="1">
      <c r="Z5522" s="439"/>
      <c r="AH5522" s="367"/>
      <c r="AJ5522" s="367"/>
      <c r="AK5522" s="367"/>
    </row>
    <row r="5523" spans="26:37" s="368" customFormat="1" ht="13.9" customHeight="1">
      <c r="Z5523" s="439"/>
      <c r="AH5523" s="367"/>
      <c r="AJ5523" s="367"/>
      <c r="AK5523" s="367"/>
    </row>
    <row r="5524" spans="26:37" s="368" customFormat="1" ht="13.9" customHeight="1">
      <c r="Z5524" s="439"/>
      <c r="AH5524" s="367"/>
      <c r="AJ5524" s="367"/>
      <c r="AK5524" s="367"/>
    </row>
    <row r="5525" spans="26:37" s="368" customFormat="1" ht="13.9" customHeight="1">
      <c r="Z5525" s="439"/>
      <c r="AH5525" s="367"/>
      <c r="AJ5525" s="367"/>
      <c r="AK5525" s="367"/>
    </row>
    <row r="5526" spans="26:37" s="368" customFormat="1" ht="13.9" customHeight="1">
      <c r="Z5526" s="439"/>
      <c r="AH5526" s="367"/>
      <c r="AJ5526" s="367"/>
      <c r="AK5526" s="367"/>
    </row>
    <row r="5527" spans="26:37" s="368" customFormat="1" ht="13.9" customHeight="1">
      <c r="Z5527" s="439"/>
      <c r="AH5527" s="367"/>
      <c r="AJ5527" s="367"/>
      <c r="AK5527" s="367"/>
    </row>
    <row r="5528" spans="26:37" s="368" customFormat="1" ht="13.9" customHeight="1">
      <c r="Z5528" s="439"/>
      <c r="AH5528" s="367"/>
      <c r="AJ5528" s="367"/>
      <c r="AK5528" s="367"/>
    </row>
    <row r="5529" spans="26:37" s="368" customFormat="1" ht="13.9" customHeight="1">
      <c r="Z5529" s="439"/>
      <c r="AH5529" s="367"/>
      <c r="AJ5529" s="367"/>
      <c r="AK5529" s="367"/>
    </row>
    <row r="5530" spans="26:37" s="368" customFormat="1" ht="13.9" customHeight="1">
      <c r="Z5530" s="439"/>
      <c r="AH5530" s="367"/>
      <c r="AJ5530" s="367"/>
      <c r="AK5530" s="367"/>
    </row>
    <row r="5531" spans="26:37" s="368" customFormat="1" ht="13.9" customHeight="1">
      <c r="Z5531" s="439"/>
      <c r="AH5531" s="367"/>
      <c r="AJ5531" s="367"/>
      <c r="AK5531" s="367"/>
    </row>
    <row r="5532" spans="26:37" s="368" customFormat="1" ht="13.9" customHeight="1">
      <c r="Z5532" s="439"/>
      <c r="AH5532" s="367"/>
      <c r="AJ5532" s="367"/>
      <c r="AK5532" s="367"/>
    </row>
    <row r="5533" spans="26:37" s="368" customFormat="1" ht="13.9" customHeight="1">
      <c r="Z5533" s="439"/>
      <c r="AH5533" s="367"/>
      <c r="AJ5533" s="367"/>
      <c r="AK5533" s="367"/>
    </row>
    <row r="5534" spans="26:37" s="368" customFormat="1" ht="13.9" customHeight="1">
      <c r="Z5534" s="439"/>
      <c r="AH5534" s="367"/>
      <c r="AJ5534" s="367"/>
      <c r="AK5534" s="367"/>
    </row>
    <row r="5535" spans="26:37" s="368" customFormat="1" ht="13.9" customHeight="1">
      <c r="Z5535" s="439"/>
      <c r="AH5535" s="367"/>
      <c r="AJ5535" s="367"/>
      <c r="AK5535" s="367"/>
    </row>
    <row r="5536" spans="26:37" s="368" customFormat="1" ht="13.9" customHeight="1">
      <c r="Z5536" s="439"/>
      <c r="AH5536" s="367"/>
      <c r="AJ5536" s="367"/>
      <c r="AK5536" s="367"/>
    </row>
    <row r="5537" spans="26:37" s="368" customFormat="1" ht="13.9" customHeight="1">
      <c r="Z5537" s="439"/>
      <c r="AH5537" s="367"/>
      <c r="AJ5537" s="367"/>
      <c r="AK5537" s="367"/>
    </row>
    <row r="5538" spans="26:37" s="368" customFormat="1" ht="13.9" customHeight="1">
      <c r="Z5538" s="439"/>
      <c r="AH5538" s="367"/>
      <c r="AJ5538" s="367"/>
      <c r="AK5538" s="367"/>
    </row>
    <row r="5539" spans="26:37" s="368" customFormat="1" ht="13.9" customHeight="1">
      <c r="Z5539" s="439"/>
      <c r="AH5539" s="367"/>
      <c r="AJ5539" s="367"/>
      <c r="AK5539" s="367"/>
    </row>
    <row r="5540" spans="26:37" s="368" customFormat="1" ht="13.9" customHeight="1">
      <c r="Z5540" s="439"/>
      <c r="AH5540" s="367"/>
      <c r="AJ5540" s="367"/>
      <c r="AK5540" s="367"/>
    </row>
    <row r="5541" spans="26:37" s="368" customFormat="1" ht="13.9" customHeight="1">
      <c r="Z5541" s="439"/>
      <c r="AH5541" s="367"/>
      <c r="AJ5541" s="367"/>
      <c r="AK5541" s="367"/>
    </row>
    <row r="5542" spans="26:37" s="368" customFormat="1" ht="13.9" customHeight="1">
      <c r="Z5542" s="439"/>
      <c r="AH5542" s="367"/>
      <c r="AJ5542" s="367"/>
      <c r="AK5542" s="367"/>
    </row>
    <row r="5543" spans="26:37" s="368" customFormat="1" ht="13.9" customHeight="1">
      <c r="Z5543" s="439"/>
      <c r="AH5543" s="367"/>
      <c r="AJ5543" s="367"/>
      <c r="AK5543" s="367"/>
    </row>
    <row r="5544" spans="26:37" s="368" customFormat="1" ht="13.9" customHeight="1">
      <c r="Z5544" s="439"/>
      <c r="AH5544" s="367"/>
      <c r="AJ5544" s="367"/>
      <c r="AK5544" s="367"/>
    </row>
    <row r="5545" spans="26:37" s="368" customFormat="1" ht="13.9" customHeight="1">
      <c r="Z5545" s="439"/>
      <c r="AH5545" s="367"/>
      <c r="AJ5545" s="367"/>
      <c r="AK5545" s="367"/>
    </row>
    <row r="5546" spans="26:37" s="368" customFormat="1" ht="13.9" customHeight="1">
      <c r="Z5546" s="439"/>
      <c r="AH5546" s="367"/>
      <c r="AJ5546" s="367"/>
      <c r="AK5546" s="367"/>
    </row>
    <row r="5547" spans="26:37" s="368" customFormat="1" ht="13.9" customHeight="1">
      <c r="Z5547" s="439"/>
      <c r="AH5547" s="367"/>
      <c r="AJ5547" s="367"/>
      <c r="AK5547" s="367"/>
    </row>
    <row r="5548" spans="26:37" s="368" customFormat="1" ht="13.9" customHeight="1">
      <c r="Z5548" s="439"/>
      <c r="AH5548" s="367"/>
      <c r="AJ5548" s="367"/>
      <c r="AK5548" s="367"/>
    </row>
    <row r="5549" spans="26:37" s="368" customFormat="1" ht="13.9" customHeight="1">
      <c r="Z5549" s="439"/>
      <c r="AH5549" s="367"/>
      <c r="AJ5549" s="367"/>
      <c r="AK5549" s="367"/>
    </row>
    <row r="5550" spans="26:37" s="368" customFormat="1" ht="13.9" customHeight="1">
      <c r="Z5550" s="439"/>
      <c r="AH5550" s="367"/>
      <c r="AJ5550" s="367"/>
      <c r="AK5550" s="367"/>
    </row>
    <row r="5551" spans="26:37" s="368" customFormat="1" ht="13.9" customHeight="1">
      <c r="Z5551" s="439"/>
      <c r="AH5551" s="367"/>
      <c r="AJ5551" s="367"/>
      <c r="AK5551" s="367"/>
    </row>
    <row r="5552" spans="26:37" s="368" customFormat="1" ht="13.9" customHeight="1">
      <c r="Z5552" s="439"/>
      <c r="AH5552" s="367"/>
      <c r="AJ5552" s="367"/>
      <c r="AK5552" s="367"/>
    </row>
    <row r="5553" spans="26:37" s="368" customFormat="1" ht="13.9" customHeight="1">
      <c r="Z5553" s="439"/>
      <c r="AH5553" s="367"/>
      <c r="AJ5553" s="367"/>
      <c r="AK5553" s="367"/>
    </row>
    <row r="5554" spans="26:37" s="368" customFormat="1" ht="13.9" customHeight="1">
      <c r="Z5554" s="439"/>
      <c r="AH5554" s="367"/>
      <c r="AJ5554" s="367"/>
      <c r="AK5554" s="367"/>
    </row>
    <row r="5555" spans="26:37" s="368" customFormat="1" ht="13.9" customHeight="1">
      <c r="Z5555" s="439"/>
      <c r="AH5555" s="367"/>
      <c r="AJ5555" s="367"/>
      <c r="AK5555" s="367"/>
    </row>
    <row r="5556" spans="26:37" s="368" customFormat="1" ht="13.9" customHeight="1">
      <c r="Z5556" s="439"/>
      <c r="AH5556" s="367"/>
      <c r="AJ5556" s="367"/>
      <c r="AK5556" s="367"/>
    </row>
    <row r="5557" spans="26:37" s="368" customFormat="1" ht="13.9" customHeight="1">
      <c r="Z5557" s="439"/>
      <c r="AH5557" s="367"/>
      <c r="AJ5557" s="367"/>
      <c r="AK5557" s="367"/>
    </row>
    <row r="5558" spans="26:37" s="368" customFormat="1" ht="13.9" customHeight="1">
      <c r="Z5558" s="439"/>
      <c r="AH5558" s="367"/>
      <c r="AJ5558" s="367"/>
      <c r="AK5558" s="367"/>
    </row>
    <row r="5559" spans="26:37" s="368" customFormat="1" ht="13.9" customHeight="1">
      <c r="Z5559" s="439"/>
      <c r="AH5559" s="367"/>
      <c r="AJ5559" s="367"/>
      <c r="AK5559" s="367"/>
    </row>
    <row r="5560" spans="26:37" s="368" customFormat="1" ht="13.9" customHeight="1">
      <c r="Z5560" s="439"/>
      <c r="AH5560" s="367"/>
      <c r="AJ5560" s="367"/>
      <c r="AK5560" s="367"/>
    </row>
    <row r="5561" spans="26:37" s="368" customFormat="1" ht="13.9" customHeight="1">
      <c r="Z5561" s="439"/>
      <c r="AH5561" s="367"/>
      <c r="AJ5561" s="367"/>
      <c r="AK5561" s="367"/>
    </row>
    <row r="5562" spans="26:37" s="368" customFormat="1" ht="13.9" customHeight="1">
      <c r="Z5562" s="439"/>
      <c r="AH5562" s="367"/>
      <c r="AJ5562" s="367"/>
      <c r="AK5562" s="367"/>
    </row>
    <row r="5563" spans="26:37" s="368" customFormat="1" ht="13.9" customHeight="1">
      <c r="Z5563" s="439"/>
      <c r="AH5563" s="367"/>
      <c r="AJ5563" s="367"/>
      <c r="AK5563" s="367"/>
    </row>
    <row r="5564" spans="26:37" s="368" customFormat="1" ht="13.9" customHeight="1">
      <c r="Z5564" s="439"/>
      <c r="AH5564" s="367"/>
      <c r="AJ5564" s="367"/>
      <c r="AK5564" s="367"/>
    </row>
    <row r="5565" spans="26:37" s="368" customFormat="1" ht="13.9" customHeight="1">
      <c r="Z5565" s="439"/>
      <c r="AH5565" s="367"/>
      <c r="AJ5565" s="367"/>
      <c r="AK5565" s="367"/>
    </row>
    <row r="5566" spans="26:37" s="368" customFormat="1" ht="13.9" customHeight="1">
      <c r="Z5566" s="439"/>
      <c r="AH5566" s="367"/>
      <c r="AJ5566" s="367"/>
      <c r="AK5566" s="367"/>
    </row>
    <row r="5567" spans="26:37" s="368" customFormat="1" ht="13.9" customHeight="1">
      <c r="Z5567" s="439"/>
      <c r="AH5567" s="367"/>
      <c r="AJ5567" s="367"/>
      <c r="AK5567" s="367"/>
    </row>
    <row r="5568" spans="26:37" s="368" customFormat="1" ht="13.9" customHeight="1">
      <c r="Z5568" s="439"/>
      <c r="AH5568" s="367"/>
      <c r="AJ5568" s="367"/>
      <c r="AK5568" s="367"/>
    </row>
    <row r="5569" spans="26:37" s="368" customFormat="1" ht="13.9" customHeight="1">
      <c r="Z5569" s="439"/>
      <c r="AH5569" s="367"/>
      <c r="AJ5569" s="367"/>
      <c r="AK5569" s="367"/>
    </row>
    <row r="5570" spans="26:37" s="368" customFormat="1" ht="13.9" customHeight="1">
      <c r="Z5570" s="439"/>
      <c r="AH5570" s="367"/>
      <c r="AJ5570" s="367"/>
      <c r="AK5570" s="367"/>
    </row>
    <row r="5571" spans="26:37" s="368" customFormat="1" ht="13.9" customHeight="1">
      <c r="Z5571" s="439"/>
      <c r="AH5571" s="367"/>
      <c r="AJ5571" s="367"/>
      <c r="AK5571" s="367"/>
    </row>
    <row r="5572" spans="26:37" s="368" customFormat="1" ht="13.9" customHeight="1">
      <c r="Z5572" s="439"/>
      <c r="AH5572" s="367"/>
      <c r="AJ5572" s="367"/>
      <c r="AK5572" s="367"/>
    </row>
    <row r="5573" spans="26:37" s="368" customFormat="1" ht="13.9" customHeight="1">
      <c r="Z5573" s="439"/>
      <c r="AH5573" s="367"/>
      <c r="AJ5573" s="367"/>
      <c r="AK5573" s="367"/>
    </row>
    <row r="5574" spans="26:37" s="368" customFormat="1" ht="13.9" customHeight="1">
      <c r="Z5574" s="439"/>
      <c r="AH5574" s="367"/>
      <c r="AJ5574" s="367"/>
      <c r="AK5574" s="367"/>
    </row>
    <row r="5575" spans="26:37" s="368" customFormat="1" ht="13.9" customHeight="1">
      <c r="Z5575" s="439"/>
      <c r="AH5575" s="367"/>
      <c r="AJ5575" s="367"/>
      <c r="AK5575" s="367"/>
    </row>
    <row r="5576" spans="26:37" s="368" customFormat="1" ht="13.9" customHeight="1">
      <c r="Z5576" s="439"/>
      <c r="AH5576" s="367"/>
      <c r="AJ5576" s="367"/>
      <c r="AK5576" s="367"/>
    </row>
    <row r="5577" spans="26:37" s="368" customFormat="1" ht="13.9" customHeight="1">
      <c r="Z5577" s="439"/>
      <c r="AH5577" s="367"/>
      <c r="AJ5577" s="367"/>
      <c r="AK5577" s="367"/>
    </row>
    <row r="5578" spans="26:37" s="368" customFormat="1" ht="13.9" customHeight="1">
      <c r="Z5578" s="439"/>
      <c r="AH5578" s="367"/>
      <c r="AJ5578" s="367"/>
      <c r="AK5578" s="367"/>
    </row>
    <row r="5579" spans="26:37" s="368" customFormat="1" ht="13.9" customHeight="1">
      <c r="Z5579" s="439"/>
      <c r="AH5579" s="367"/>
      <c r="AJ5579" s="367"/>
      <c r="AK5579" s="367"/>
    </row>
    <row r="5580" spans="26:37" s="368" customFormat="1" ht="13.9" customHeight="1">
      <c r="Z5580" s="439"/>
      <c r="AH5580" s="367"/>
      <c r="AJ5580" s="367"/>
      <c r="AK5580" s="367"/>
    </row>
    <row r="5581" spans="26:37" s="368" customFormat="1" ht="13.9" customHeight="1">
      <c r="Z5581" s="439"/>
      <c r="AH5581" s="367"/>
      <c r="AJ5581" s="367"/>
      <c r="AK5581" s="367"/>
    </row>
    <row r="5582" spans="26:37" s="368" customFormat="1" ht="13.9" customHeight="1">
      <c r="Z5582" s="439"/>
      <c r="AH5582" s="367"/>
      <c r="AJ5582" s="367"/>
      <c r="AK5582" s="367"/>
    </row>
    <row r="5583" spans="26:37" s="368" customFormat="1" ht="13.9" customHeight="1">
      <c r="Z5583" s="439"/>
      <c r="AH5583" s="367"/>
      <c r="AJ5583" s="367"/>
      <c r="AK5583" s="367"/>
    </row>
    <row r="5584" spans="26:37" s="368" customFormat="1" ht="13.9" customHeight="1">
      <c r="Z5584" s="439"/>
      <c r="AH5584" s="367"/>
      <c r="AJ5584" s="367"/>
      <c r="AK5584" s="367"/>
    </row>
    <row r="5585" spans="26:37" s="368" customFormat="1" ht="13.9" customHeight="1">
      <c r="Z5585" s="439"/>
      <c r="AH5585" s="367"/>
      <c r="AJ5585" s="367"/>
      <c r="AK5585" s="367"/>
    </row>
    <row r="5586" spans="26:37" s="368" customFormat="1" ht="13.9" customHeight="1">
      <c r="Z5586" s="439"/>
      <c r="AH5586" s="367"/>
      <c r="AJ5586" s="367"/>
      <c r="AK5586" s="367"/>
    </row>
    <row r="5587" spans="26:37" s="368" customFormat="1" ht="13.9" customHeight="1">
      <c r="Z5587" s="439"/>
      <c r="AH5587" s="367"/>
      <c r="AJ5587" s="367"/>
      <c r="AK5587" s="367"/>
    </row>
    <row r="5588" spans="26:37" s="368" customFormat="1" ht="13.9" customHeight="1">
      <c r="Z5588" s="439"/>
      <c r="AH5588" s="367"/>
      <c r="AJ5588" s="367"/>
      <c r="AK5588" s="367"/>
    </row>
    <row r="5589" spans="26:37" s="368" customFormat="1" ht="13.9" customHeight="1">
      <c r="Z5589" s="439"/>
      <c r="AH5589" s="367"/>
      <c r="AJ5589" s="367"/>
      <c r="AK5589" s="367"/>
    </row>
    <row r="5590" spans="26:37" s="368" customFormat="1" ht="13.9" customHeight="1">
      <c r="Z5590" s="439"/>
      <c r="AH5590" s="367"/>
      <c r="AJ5590" s="367"/>
      <c r="AK5590" s="367"/>
    </row>
    <row r="5591" spans="26:37" s="368" customFormat="1" ht="13.9" customHeight="1">
      <c r="Z5591" s="439"/>
      <c r="AH5591" s="367"/>
      <c r="AJ5591" s="367"/>
      <c r="AK5591" s="367"/>
    </row>
    <row r="5592" spans="26:37" s="368" customFormat="1" ht="13.9" customHeight="1">
      <c r="Z5592" s="439"/>
      <c r="AH5592" s="367"/>
      <c r="AJ5592" s="367"/>
      <c r="AK5592" s="367"/>
    </row>
    <row r="5593" spans="26:37" s="368" customFormat="1" ht="13.9" customHeight="1">
      <c r="Z5593" s="439"/>
      <c r="AH5593" s="367"/>
      <c r="AJ5593" s="367"/>
      <c r="AK5593" s="367"/>
    </row>
    <row r="5594" spans="26:37" s="368" customFormat="1" ht="13.9" customHeight="1">
      <c r="Z5594" s="439"/>
      <c r="AH5594" s="367"/>
      <c r="AJ5594" s="367"/>
      <c r="AK5594" s="367"/>
    </row>
    <row r="5595" spans="26:37" s="368" customFormat="1" ht="13.9" customHeight="1">
      <c r="Z5595" s="439"/>
      <c r="AH5595" s="367"/>
      <c r="AJ5595" s="367"/>
      <c r="AK5595" s="367"/>
    </row>
    <row r="5596" spans="26:37" s="368" customFormat="1" ht="13.9" customHeight="1">
      <c r="Z5596" s="439"/>
      <c r="AH5596" s="367"/>
      <c r="AJ5596" s="367"/>
      <c r="AK5596" s="367"/>
    </row>
    <row r="5597" spans="26:37" s="368" customFormat="1" ht="13.9" customHeight="1">
      <c r="Z5597" s="439"/>
      <c r="AH5597" s="367"/>
      <c r="AJ5597" s="367"/>
      <c r="AK5597" s="367"/>
    </row>
    <row r="5598" spans="26:37" s="368" customFormat="1" ht="13.9" customHeight="1">
      <c r="Z5598" s="439"/>
      <c r="AH5598" s="367"/>
      <c r="AJ5598" s="367"/>
      <c r="AK5598" s="367"/>
    </row>
    <row r="5599" spans="26:37" s="368" customFormat="1" ht="13.9" customHeight="1">
      <c r="Z5599" s="439"/>
      <c r="AH5599" s="367"/>
      <c r="AJ5599" s="367"/>
      <c r="AK5599" s="367"/>
    </row>
    <row r="5600" spans="26:37" s="368" customFormat="1" ht="13.9" customHeight="1">
      <c r="Z5600" s="439"/>
      <c r="AH5600" s="367"/>
      <c r="AJ5600" s="367"/>
      <c r="AK5600" s="367"/>
    </row>
    <row r="5601" spans="26:37" s="368" customFormat="1" ht="13.9" customHeight="1">
      <c r="Z5601" s="439"/>
      <c r="AH5601" s="367"/>
      <c r="AJ5601" s="367"/>
      <c r="AK5601" s="367"/>
    </row>
    <row r="5602" spans="26:37" s="368" customFormat="1" ht="13.9" customHeight="1">
      <c r="Z5602" s="439"/>
      <c r="AH5602" s="367"/>
      <c r="AJ5602" s="367"/>
      <c r="AK5602" s="367"/>
    </row>
    <row r="5603" spans="26:37" s="368" customFormat="1" ht="13.9" customHeight="1">
      <c r="Z5603" s="439"/>
      <c r="AH5603" s="367"/>
      <c r="AJ5603" s="367"/>
      <c r="AK5603" s="367"/>
    </row>
    <row r="5604" spans="26:37" s="368" customFormat="1" ht="13.9" customHeight="1">
      <c r="Z5604" s="439"/>
      <c r="AH5604" s="367"/>
      <c r="AJ5604" s="367"/>
      <c r="AK5604" s="367"/>
    </row>
    <row r="5605" spans="26:37" s="368" customFormat="1" ht="13.9" customHeight="1">
      <c r="Z5605" s="439"/>
      <c r="AH5605" s="367"/>
      <c r="AJ5605" s="367"/>
      <c r="AK5605" s="367"/>
    </row>
    <row r="5606" spans="26:37" s="368" customFormat="1" ht="13.9" customHeight="1">
      <c r="Z5606" s="439"/>
      <c r="AH5606" s="367"/>
      <c r="AJ5606" s="367"/>
      <c r="AK5606" s="367"/>
    </row>
    <row r="5607" spans="26:37" s="368" customFormat="1" ht="13.9" customHeight="1">
      <c r="Z5607" s="439"/>
      <c r="AH5607" s="367"/>
      <c r="AJ5607" s="367"/>
      <c r="AK5607" s="367"/>
    </row>
    <row r="5608" spans="26:37" s="368" customFormat="1" ht="13.9" customHeight="1">
      <c r="Z5608" s="439"/>
      <c r="AH5608" s="367"/>
      <c r="AJ5608" s="367"/>
      <c r="AK5608" s="367"/>
    </row>
    <row r="5609" spans="26:37" s="368" customFormat="1" ht="13.9" customHeight="1">
      <c r="Z5609" s="439"/>
      <c r="AH5609" s="367"/>
      <c r="AJ5609" s="367"/>
      <c r="AK5609" s="367"/>
    </row>
    <row r="5610" spans="26:37" s="368" customFormat="1" ht="13.9" customHeight="1">
      <c r="Z5610" s="439"/>
      <c r="AH5610" s="367"/>
      <c r="AJ5610" s="367"/>
      <c r="AK5610" s="367"/>
    </row>
    <row r="5611" spans="26:37" s="368" customFormat="1" ht="13.9" customHeight="1">
      <c r="Z5611" s="439"/>
      <c r="AH5611" s="367"/>
      <c r="AJ5611" s="367"/>
      <c r="AK5611" s="367"/>
    </row>
    <row r="5612" spans="26:37" s="368" customFormat="1" ht="13.9" customHeight="1">
      <c r="Z5612" s="439"/>
      <c r="AH5612" s="367"/>
      <c r="AJ5612" s="367"/>
      <c r="AK5612" s="367"/>
    </row>
    <row r="5613" spans="26:37" s="368" customFormat="1" ht="13.9" customHeight="1">
      <c r="Z5613" s="439"/>
      <c r="AH5613" s="367"/>
      <c r="AJ5613" s="367"/>
      <c r="AK5613" s="367"/>
    </row>
    <row r="5614" spans="26:37" s="368" customFormat="1" ht="13.9" customHeight="1">
      <c r="Z5614" s="439"/>
      <c r="AH5614" s="367"/>
      <c r="AJ5614" s="367"/>
      <c r="AK5614" s="367"/>
    </row>
    <row r="5615" spans="26:37" s="368" customFormat="1" ht="13.9" customHeight="1">
      <c r="Z5615" s="439"/>
      <c r="AH5615" s="367"/>
      <c r="AJ5615" s="367"/>
      <c r="AK5615" s="367"/>
    </row>
    <row r="5616" spans="26:37" s="368" customFormat="1" ht="13.9" customHeight="1">
      <c r="Z5616" s="439"/>
      <c r="AH5616" s="367"/>
      <c r="AJ5616" s="367"/>
      <c r="AK5616" s="367"/>
    </row>
    <row r="5617" spans="26:37" s="368" customFormat="1" ht="13.9" customHeight="1">
      <c r="Z5617" s="439"/>
      <c r="AH5617" s="367"/>
      <c r="AJ5617" s="367"/>
      <c r="AK5617" s="367"/>
    </row>
    <row r="5618" spans="26:37" s="368" customFormat="1" ht="13.9" customHeight="1">
      <c r="Z5618" s="439"/>
      <c r="AH5618" s="367"/>
      <c r="AJ5618" s="367"/>
      <c r="AK5618" s="367"/>
    </row>
    <row r="5619" spans="26:37" s="368" customFormat="1" ht="13.9" customHeight="1">
      <c r="Z5619" s="439"/>
      <c r="AH5619" s="367"/>
      <c r="AJ5619" s="367"/>
      <c r="AK5619" s="367"/>
    </row>
    <row r="5620" spans="26:37" s="368" customFormat="1" ht="13.9" customHeight="1">
      <c r="Z5620" s="439"/>
      <c r="AH5620" s="367"/>
      <c r="AJ5620" s="367"/>
      <c r="AK5620" s="367"/>
    </row>
    <row r="5621" spans="26:37" s="368" customFormat="1" ht="13.9" customHeight="1">
      <c r="Z5621" s="439"/>
      <c r="AH5621" s="367"/>
      <c r="AJ5621" s="367"/>
      <c r="AK5621" s="367"/>
    </row>
    <row r="5622" spans="26:37" s="368" customFormat="1" ht="13.9" customHeight="1">
      <c r="Z5622" s="439"/>
      <c r="AH5622" s="367"/>
      <c r="AJ5622" s="367"/>
      <c r="AK5622" s="367"/>
    </row>
    <row r="5623" spans="26:37" s="368" customFormat="1" ht="13.9" customHeight="1">
      <c r="Z5623" s="439"/>
      <c r="AH5623" s="367"/>
      <c r="AJ5623" s="367"/>
      <c r="AK5623" s="367"/>
    </row>
    <row r="5624" spans="26:37" s="368" customFormat="1" ht="13.9" customHeight="1">
      <c r="Z5624" s="439"/>
      <c r="AH5624" s="367"/>
      <c r="AJ5624" s="367"/>
      <c r="AK5624" s="367"/>
    </row>
    <row r="5625" spans="26:37" s="368" customFormat="1" ht="13.9" customHeight="1">
      <c r="Z5625" s="439"/>
      <c r="AH5625" s="367"/>
      <c r="AJ5625" s="367"/>
      <c r="AK5625" s="367"/>
    </row>
    <row r="5626" spans="26:37" s="368" customFormat="1" ht="13.9" customHeight="1">
      <c r="Z5626" s="439"/>
      <c r="AH5626" s="367"/>
      <c r="AJ5626" s="367"/>
      <c r="AK5626" s="367"/>
    </row>
    <row r="5627" spans="26:37" s="368" customFormat="1" ht="13.9" customHeight="1">
      <c r="Z5627" s="439"/>
      <c r="AH5627" s="367"/>
      <c r="AJ5627" s="367"/>
      <c r="AK5627" s="367"/>
    </row>
    <row r="5628" spans="26:37" s="368" customFormat="1" ht="13.9" customHeight="1">
      <c r="Z5628" s="439"/>
      <c r="AH5628" s="367"/>
      <c r="AJ5628" s="367"/>
      <c r="AK5628" s="367"/>
    </row>
    <row r="5629" spans="26:37" s="368" customFormat="1" ht="13.9" customHeight="1">
      <c r="Z5629" s="439"/>
      <c r="AH5629" s="367"/>
      <c r="AJ5629" s="367"/>
      <c r="AK5629" s="367"/>
    </row>
    <row r="5630" spans="26:37" s="368" customFormat="1" ht="13.9" customHeight="1">
      <c r="Z5630" s="439"/>
      <c r="AH5630" s="367"/>
      <c r="AJ5630" s="367"/>
      <c r="AK5630" s="367"/>
    </row>
    <row r="5631" spans="26:37" s="368" customFormat="1" ht="13.9" customHeight="1">
      <c r="Z5631" s="439"/>
      <c r="AH5631" s="367"/>
      <c r="AJ5631" s="367"/>
      <c r="AK5631" s="367"/>
    </row>
    <row r="5632" spans="26:37" s="368" customFormat="1" ht="13.9" customHeight="1">
      <c r="Z5632" s="439"/>
      <c r="AH5632" s="367"/>
      <c r="AJ5632" s="367"/>
      <c r="AK5632" s="367"/>
    </row>
    <row r="5633" spans="26:37" s="368" customFormat="1" ht="13.9" customHeight="1">
      <c r="Z5633" s="439"/>
      <c r="AH5633" s="367"/>
      <c r="AJ5633" s="367"/>
      <c r="AK5633" s="367"/>
    </row>
    <row r="5634" spans="26:37" s="368" customFormat="1" ht="13.9" customHeight="1">
      <c r="Z5634" s="439"/>
      <c r="AH5634" s="367"/>
      <c r="AJ5634" s="367"/>
      <c r="AK5634" s="367"/>
    </row>
    <row r="5635" spans="26:37" s="368" customFormat="1" ht="13.9" customHeight="1">
      <c r="Z5635" s="439"/>
      <c r="AH5635" s="367"/>
      <c r="AJ5635" s="367"/>
      <c r="AK5635" s="367"/>
    </row>
    <row r="5636" spans="26:37" s="368" customFormat="1" ht="13.9" customHeight="1">
      <c r="Z5636" s="439"/>
      <c r="AH5636" s="367"/>
      <c r="AJ5636" s="367"/>
      <c r="AK5636" s="367"/>
    </row>
    <row r="5637" spans="26:37" s="368" customFormat="1" ht="13.9" customHeight="1">
      <c r="Z5637" s="439"/>
      <c r="AH5637" s="367"/>
      <c r="AJ5637" s="367"/>
      <c r="AK5637" s="367"/>
    </row>
    <row r="5638" spans="26:37" s="368" customFormat="1" ht="13.9" customHeight="1">
      <c r="Z5638" s="439"/>
      <c r="AH5638" s="367"/>
      <c r="AJ5638" s="367"/>
      <c r="AK5638" s="367"/>
    </row>
    <row r="5639" spans="26:37" s="368" customFormat="1" ht="13.9" customHeight="1">
      <c r="Z5639" s="439"/>
      <c r="AH5639" s="367"/>
      <c r="AJ5639" s="367"/>
      <c r="AK5639" s="367"/>
    </row>
    <row r="5640" spans="26:37" s="368" customFormat="1" ht="13.9" customHeight="1">
      <c r="Z5640" s="439"/>
      <c r="AH5640" s="367"/>
      <c r="AJ5640" s="367"/>
      <c r="AK5640" s="367"/>
    </row>
    <row r="5641" spans="26:37" s="368" customFormat="1" ht="13.9" customHeight="1">
      <c r="Z5641" s="439"/>
      <c r="AH5641" s="367"/>
      <c r="AJ5641" s="367"/>
      <c r="AK5641" s="367"/>
    </row>
    <row r="5642" spans="26:37" s="368" customFormat="1" ht="13.9" customHeight="1">
      <c r="Z5642" s="439"/>
      <c r="AH5642" s="367"/>
      <c r="AJ5642" s="367"/>
      <c r="AK5642" s="367"/>
    </row>
    <row r="5643" spans="26:37" s="368" customFormat="1" ht="13.9" customHeight="1">
      <c r="Z5643" s="439"/>
      <c r="AH5643" s="367"/>
      <c r="AJ5643" s="367"/>
      <c r="AK5643" s="367"/>
    </row>
    <row r="5644" spans="26:37" s="368" customFormat="1" ht="13.9" customHeight="1">
      <c r="Z5644" s="439"/>
      <c r="AH5644" s="367"/>
      <c r="AJ5644" s="367"/>
      <c r="AK5644" s="367"/>
    </row>
    <row r="5645" spans="26:37" s="368" customFormat="1" ht="13.9" customHeight="1">
      <c r="Z5645" s="439"/>
      <c r="AH5645" s="367"/>
      <c r="AJ5645" s="367"/>
      <c r="AK5645" s="367"/>
    </row>
    <row r="5646" spans="26:37" s="368" customFormat="1" ht="13.9" customHeight="1">
      <c r="Z5646" s="439"/>
      <c r="AH5646" s="367"/>
      <c r="AJ5646" s="367"/>
      <c r="AK5646" s="367"/>
    </row>
    <row r="5647" spans="26:37" s="368" customFormat="1" ht="13.9" customHeight="1">
      <c r="Z5647" s="439"/>
      <c r="AH5647" s="367"/>
      <c r="AJ5647" s="367"/>
      <c r="AK5647" s="367"/>
    </row>
    <row r="5648" spans="26:37" s="368" customFormat="1" ht="13.9" customHeight="1">
      <c r="Z5648" s="439"/>
      <c r="AH5648" s="367"/>
      <c r="AJ5648" s="367"/>
      <c r="AK5648" s="367"/>
    </row>
    <row r="5649" spans="26:37" s="368" customFormat="1" ht="13.9" customHeight="1">
      <c r="Z5649" s="439"/>
      <c r="AH5649" s="367"/>
      <c r="AJ5649" s="367"/>
      <c r="AK5649" s="367"/>
    </row>
    <row r="5650" spans="26:37" s="368" customFormat="1" ht="13.9" customHeight="1">
      <c r="Z5650" s="439"/>
      <c r="AH5650" s="367"/>
      <c r="AJ5650" s="367"/>
      <c r="AK5650" s="367"/>
    </row>
    <row r="5651" spans="26:37" s="368" customFormat="1" ht="13.9" customHeight="1">
      <c r="Z5651" s="439"/>
      <c r="AH5651" s="367"/>
      <c r="AJ5651" s="367"/>
      <c r="AK5651" s="367"/>
    </row>
    <row r="5652" spans="26:37" s="368" customFormat="1" ht="13.9" customHeight="1">
      <c r="Z5652" s="439"/>
      <c r="AH5652" s="367"/>
      <c r="AJ5652" s="367"/>
      <c r="AK5652" s="367"/>
    </row>
    <row r="5653" spans="26:37" s="368" customFormat="1" ht="13.9" customHeight="1">
      <c r="Z5653" s="439"/>
      <c r="AH5653" s="367"/>
      <c r="AJ5653" s="367"/>
      <c r="AK5653" s="367"/>
    </row>
    <row r="5654" spans="26:37" s="368" customFormat="1" ht="13.9" customHeight="1">
      <c r="Z5654" s="439"/>
      <c r="AH5654" s="367"/>
      <c r="AJ5654" s="367"/>
      <c r="AK5654" s="367"/>
    </row>
    <row r="5655" spans="26:37" s="368" customFormat="1" ht="13.9" customHeight="1">
      <c r="Z5655" s="439"/>
      <c r="AH5655" s="367"/>
      <c r="AJ5655" s="367"/>
      <c r="AK5655" s="367"/>
    </row>
    <row r="5656" spans="26:37" s="368" customFormat="1" ht="13.9" customHeight="1">
      <c r="Z5656" s="439"/>
      <c r="AH5656" s="367"/>
      <c r="AJ5656" s="367"/>
      <c r="AK5656" s="367"/>
    </row>
    <row r="5657" spans="26:37" s="368" customFormat="1" ht="13.9" customHeight="1">
      <c r="Z5657" s="439"/>
      <c r="AH5657" s="367"/>
      <c r="AJ5657" s="367"/>
      <c r="AK5657" s="367"/>
    </row>
    <row r="5658" spans="26:37" s="368" customFormat="1" ht="13.9" customHeight="1">
      <c r="Z5658" s="439"/>
      <c r="AH5658" s="367"/>
      <c r="AJ5658" s="367"/>
      <c r="AK5658" s="367"/>
    </row>
    <row r="5659" spans="26:37" s="368" customFormat="1" ht="13.9" customHeight="1">
      <c r="Z5659" s="439"/>
      <c r="AH5659" s="367"/>
      <c r="AJ5659" s="367"/>
      <c r="AK5659" s="367"/>
    </row>
    <row r="5660" spans="26:37" s="368" customFormat="1" ht="13.9" customHeight="1">
      <c r="Z5660" s="439"/>
      <c r="AH5660" s="367"/>
      <c r="AJ5660" s="367"/>
      <c r="AK5660" s="367"/>
    </row>
    <row r="5661" spans="26:37" s="368" customFormat="1" ht="13.9" customHeight="1">
      <c r="Z5661" s="439"/>
      <c r="AH5661" s="367"/>
      <c r="AJ5661" s="367"/>
      <c r="AK5661" s="367"/>
    </row>
    <row r="5662" spans="26:37" s="368" customFormat="1" ht="13.9" customHeight="1">
      <c r="Z5662" s="439"/>
      <c r="AH5662" s="367"/>
      <c r="AJ5662" s="367"/>
      <c r="AK5662" s="367"/>
    </row>
    <row r="5663" spans="26:37" s="368" customFormat="1" ht="13.9" customHeight="1">
      <c r="Z5663" s="439"/>
      <c r="AH5663" s="367"/>
      <c r="AJ5663" s="367"/>
      <c r="AK5663" s="367"/>
    </row>
    <row r="5664" spans="26:37" s="368" customFormat="1" ht="13.9" customHeight="1">
      <c r="Z5664" s="439"/>
      <c r="AH5664" s="367"/>
      <c r="AJ5664" s="367"/>
      <c r="AK5664" s="367"/>
    </row>
    <row r="5665" spans="26:37" s="368" customFormat="1" ht="13.9" customHeight="1">
      <c r="Z5665" s="439"/>
      <c r="AH5665" s="367"/>
      <c r="AJ5665" s="367"/>
      <c r="AK5665" s="367"/>
    </row>
    <row r="5666" spans="26:37" s="368" customFormat="1" ht="13.9" customHeight="1">
      <c r="Z5666" s="439"/>
      <c r="AH5666" s="367"/>
      <c r="AJ5666" s="367"/>
      <c r="AK5666" s="367"/>
    </row>
    <row r="5667" spans="26:37" s="368" customFormat="1" ht="13.9" customHeight="1">
      <c r="Z5667" s="439"/>
      <c r="AH5667" s="367"/>
      <c r="AJ5667" s="367"/>
      <c r="AK5667" s="367"/>
    </row>
    <row r="5668" spans="26:37" s="368" customFormat="1" ht="13.9" customHeight="1">
      <c r="Z5668" s="439"/>
      <c r="AH5668" s="367"/>
      <c r="AJ5668" s="367"/>
      <c r="AK5668" s="367"/>
    </row>
    <row r="5669" spans="26:37" s="368" customFormat="1" ht="13.9" customHeight="1">
      <c r="Z5669" s="439"/>
      <c r="AH5669" s="367"/>
      <c r="AJ5669" s="367"/>
      <c r="AK5669" s="367"/>
    </row>
    <row r="5670" spans="26:37" s="368" customFormat="1" ht="13.9" customHeight="1">
      <c r="Z5670" s="439"/>
      <c r="AH5670" s="367"/>
      <c r="AJ5670" s="367"/>
      <c r="AK5670" s="367"/>
    </row>
    <row r="5671" spans="26:37" s="368" customFormat="1" ht="13.9" customHeight="1">
      <c r="Z5671" s="439"/>
      <c r="AH5671" s="367"/>
      <c r="AJ5671" s="367"/>
      <c r="AK5671" s="367"/>
    </row>
    <row r="5672" spans="26:37" s="368" customFormat="1" ht="13.9" customHeight="1">
      <c r="Z5672" s="439"/>
      <c r="AH5672" s="367"/>
      <c r="AJ5672" s="367"/>
      <c r="AK5672" s="367"/>
    </row>
    <row r="5673" spans="26:37" s="368" customFormat="1" ht="13.9" customHeight="1">
      <c r="Z5673" s="439"/>
      <c r="AH5673" s="367"/>
      <c r="AJ5673" s="367"/>
      <c r="AK5673" s="367"/>
    </row>
    <row r="5674" spans="26:37" s="368" customFormat="1" ht="13.9" customHeight="1">
      <c r="Z5674" s="439"/>
      <c r="AH5674" s="367"/>
      <c r="AJ5674" s="367"/>
      <c r="AK5674" s="367"/>
    </row>
    <row r="5675" spans="26:37" s="368" customFormat="1" ht="13.9" customHeight="1">
      <c r="Z5675" s="439"/>
      <c r="AH5675" s="367"/>
      <c r="AJ5675" s="367"/>
      <c r="AK5675" s="367"/>
    </row>
    <row r="5676" spans="26:37" s="368" customFormat="1" ht="13.9" customHeight="1">
      <c r="Z5676" s="439"/>
      <c r="AH5676" s="367"/>
      <c r="AJ5676" s="367"/>
      <c r="AK5676" s="367"/>
    </row>
    <row r="5677" spans="26:37" s="368" customFormat="1" ht="13.9" customHeight="1">
      <c r="Z5677" s="439"/>
      <c r="AH5677" s="367"/>
      <c r="AJ5677" s="367"/>
      <c r="AK5677" s="367"/>
    </row>
    <row r="5678" spans="26:37" s="368" customFormat="1" ht="13.9" customHeight="1">
      <c r="Z5678" s="439"/>
      <c r="AH5678" s="367"/>
      <c r="AJ5678" s="367"/>
      <c r="AK5678" s="367"/>
    </row>
    <row r="5679" spans="26:37" s="368" customFormat="1" ht="13.9" customHeight="1">
      <c r="Z5679" s="439"/>
      <c r="AH5679" s="367"/>
      <c r="AJ5679" s="367"/>
      <c r="AK5679" s="367"/>
    </row>
    <row r="5680" spans="26:37" s="368" customFormat="1" ht="13.9" customHeight="1">
      <c r="Z5680" s="439"/>
      <c r="AH5680" s="367"/>
      <c r="AJ5680" s="367"/>
      <c r="AK5680" s="367"/>
    </row>
    <row r="5681" spans="26:37" s="368" customFormat="1" ht="13.9" customHeight="1">
      <c r="Z5681" s="439"/>
      <c r="AH5681" s="367"/>
      <c r="AJ5681" s="367"/>
      <c r="AK5681" s="367"/>
    </row>
    <row r="5682" spans="26:37" s="368" customFormat="1" ht="13.9" customHeight="1">
      <c r="Z5682" s="439"/>
      <c r="AH5682" s="367"/>
      <c r="AJ5682" s="367"/>
      <c r="AK5682" s="367"/>
    </row>
    <row r="5683" spans="26:37" s="368" customFormat="1" ht="13.9" customHeight="1">
      <c r="Z5683" s="439"/>
      <c r="AH5683" s="367"/>
      <c r="AJ5683" s="367"/>
      <c r="AK5683" s="367"/>
    </row>
    <row r="5684" spans="26:37" s="368" customFormat="1" ht="13.9" customHeight="1">
      <c r="Z5684" s="439"/>
      <c r="AH5684" s="367"/>
      <c r="AJ5684" s="367"/>
      <c r="AK5684" s="367"/>
    </row>
    <row r="5685" spans="26:37" s="368" customFormat="1" ht="13.9" customHeight="1">
      <c r="Z5685" s="439"/>
      <c r="AH5685" s="367"/>
      <c r="AJ5685" s="367"/>
      <c r="AK5685" s="367"/>
    </row>
    <row r="5686" spans="26:37" s="368" customFormat="1" ht="13.9" customHeight="1">
      <c r="Z5686" s="439"/>
      <c r="AH5686" s="367"/>
      <c r="AJ5686" s="367"/>
      <c r="AK5686" s="367"/>
    </row>
    <row r="5687" spans="26:37" s="368" customFormat="1" ht="13.9" customHeight="1">
      <c r="Z5687" s="439"/>
      <c r="AH5687" s="367"/>
      <c r="AJ5687" s="367"/>
      <c r="AK5687" s="367"/>
    </row>
    <row r="5688" spans="26:37" s="368" customFormat="1" ht="13.9" customHeight="1">
      <c r="Z5688" s="439"/>
      <c r="AH5688" s="367"/>
      <c r="AJ5688" s="367"/>
      <c r="AK5688" s="367"/>
    </row>
    <row r="5689" spans="26:37" s="368" customFormat="1" ht="13.9" customHeight="1">
      <c r="Z5689" s="439"/>
      <c r="AH5689" s="367"/>
      <c r="AJ5689" s="367"/>
      <c r="AK5689" s="367"/>
    </row>
    <row r="5690" spans="26:37" s="368" customFormat="1" ht="13.9" customHeight="1">
      <c r="Z5690" s="439"/>
      <c r="AH5690" s="367"/>
      <c r="AJ5690" s="367"/>
      <c r="AK5690" s="367"/>
    </row>
    <row r="5691" spans="26:37" s="368" customFormat="1" ht="13.9" customHeight="1">
      <c r="Z5691" s="439"/>
      <c r="AH5691" s="367"/>
      <c r="AJ5691" s="367"/>
      <c r="AK5691" s="367"/>
    </row>
    <row r="5692" spans="26:37" s="368" customFormat="1" ht="13.9" customHeight="1">
      <c r="Z5692" s="439"/>
      <c r="AH5692" s="367"/>
      <c r="AJ5692" s="367"/>
      <c r="AK5692" s="367"/>
    </row>
    <row r="5693" spans="26:37" s="368" customFormat="1" ht="13.9" customHeight="1">
      <c r="Z5693" s="439"/>
      <c r="AH5693" s="367"/>
      <c r="AJ5693" s="367"/>
      <c r="AK5693" s="367"/>
    </row>
    <row r="5694" spans="26:37" s="368" customFormat="1" ht="13.9" customHeight="1">
      <c r="Z5694" s="439"/>
      <c r="AH5694" s="367"/>
      <c r="AJ5694" s="367"/>
      <c r="AK5694" s="367"/>
    </row>
    <row r="5695" spans="26:37" s="368" customFormat="1" ht="13.9" customHeight="1">
      <c r="Z5695" s="439"/>
      <c r="AH5695" s="367"/>
      <c r="AJ5695" s="367"/>
      <c r="AK5695" s="367"/>
    </row>
    <row r="5696" spans="26:37" s="368" customFormat="1" ht="13.9" customHeight="1">
      <c r="Z5696" s="439"/>
      <c r="AH5696" s="367"/>
      <c r="AJ5696" s="367"/>
      <c r="AK5696" s="367"/>
    </row>
    <row r="5697" spans="26:37" s="368" customFormat="1" ht="13.9" customHeight="1">
      <c r="Z5697" s="439"/>
      <c r="AH5697" s="367"/>
      <c r="AJ5697" s="367"/>
      <c r="AK5697" s="367"/>
    </row>
    <row r="5698" spans="26:37" s="368" customFormat="1" ht="13.9" customHeight="1">
      <c r="Z5698" s="439"/>
      <c r="AH5698" s="367"/>
      <c r="AJ5698" s="367"/>
      <c r="AK5698" s="367"/>
    </row>
    <row r="5699" spans="26:37" s="368" customFormat="1" ht="13.9" customHeight="1">
      <c r="Z5699" s="439"/>
      <c r="AH5699" s="367"/>
      <c r="AJ5699" s="367"/>
      <c r="AK5699" s="367"/>
    </row>
    <row r="5700" spans="26:37" s="368" customFormat="1" ht="13.9" customHeight="1">
      <c r="Z5700" s="439"/>
      <c r="AH5700" s="367"/>
      <c r="AJ5700" s="367"/>
      <c r="AK5700" s="367"/>
    </row>
    <row r="5701" spans="26:37" s="368" customFormat="1" ht="13.9" customHeight="1">
      <c r="Z5701" s="439"/>
      <c r="AH5701" s="367"/>
      <c r="AJ5701" s="367"/>
      <c r="AK5701" s="367"/>
    </row>
    <row r="5702" spans="26:37" s="368" customFormat="1" ht="13.9" customHeight="1">
      <c r="Z5702" s="439"/>
      <c r="AH5702" s="367"/>
      <c r="AJ5702" s="367"/>
      <c r="AK5702" s="367"/>
    </row>
    <row r="5703" spans="26:37" s="368" customFormat="1" ht="13.9" customHeight="1">
      <c r="Z5703" s="439"/>
      <c r="AH5703" s="367"/>
      <c r="AJ5703" s="367"/>
      <c r="AK5703" s="367"/>
    </row>
    <row r="5704" spans="26:37" s="368" customFormat="1" ht="13.9" customHeight="1">
      <c r="Z5704" s="439"/>
      <c r="AH5704" s="367"/>
      <c r="AJ5704" s="367"/>
      <c r="AK5704" s="367"/>
    </row>
    <row r="5705" spans="26:37" s="368" customFormat="1" ht="13.9" customHeight="1">
      <c r="Z5705" s="439"/>
      <c r="AH5705" s="367"/>
      <c r="AJ5705" s="367"/>
      <c r="AK5705" s="367"/>
    </row>
    <row r="5706" spans="26:37" s="368" customFormat="1" ht="13.9" customHeight="1">
      <c r="Z5706" s="439"/>
      <c r="AH5706" s="367"/>
      <c r="AJ5706" s="367"/>
      <c r="AK5706" s="367"/>
    </row>
    <row r="5707" spans="26:37" s="368" customFormat="1" ht="13.9" customHeight="1">
      <c r="Z5707" s="439"/>
      <c r="AH5707" s="367"/>
      <c r="AJ5707" s="367"/>
      <c r="AK5707" s="367"/>
    </row>
    <row r="5708" spans="26:37" s="368" customFormat="1" ht="13.9" customHeight="1">
      <c r="Z5708" s="439"/>
      <c r="AH5708" s="367"/>
      <c r="AJ5708" s="367"/>
      <c r="AK5708" s="367"/>
    </row>
    <row r="5709" spans="26:37" s="368" customFormat="1" ht="13.9" customHeight="1">
      <c r="Z5709" s="439"/>
      <c r="AH5709" s="367"/>
      <c r="AJ5709" s="367"/>
      <c r="AK5709" s="367"/>
    </row>
    <row r="5710" spans="26:37" s="368" customFormat="1" ht="13.9" customHeight="1">
      <c r="Z5710" s="439"/>
      <c r="AH5710" s="367"/>
      <c r="AJ5710" s="367"/>
      <c r="AK5710" s="367"/>
    </row>
    <row r="5711" spans="26:37" s="368" customFormat="1" ht="13.9" customHeight="1">
      <c r="Z5711" s="439"/>
      <c r="AH5711" s="367"/>
      <c r="AJ5711" s="367"/>
      <c r="AK5711" s="367"/>
    </row>
    <row r="5712" spans="26:37" s="368" customFormat="1" ht="13.9" customHeight="1">
      <c r="Z5712" s="439"/>
      <c r="AH5712" s="367"/>
      <c r="AJ5712" s="367"/>
      <c r="AK5712" s="367"/>
    </row>
    <row r="5713" spans="26:37" s="368" customFormat="1" ht="13.9" customHeight="1">
      <c r="Z5713" s="439"/>
      <c r="AH5713" s="367"/>
      <c r="AJ5713" s="367"/>
      <c r="AK5713" s="367"/>
    </row>
    <row r="5714" spans="26:37" s="368" customFormat="1" ht="13.9" customHeight="1">
      <c r="Z5714" s="439"/>
      <c r="AH5714" s="367"/>
      <c r="AJ5714" s="367"/>
      <c r="AK5714" s="367"/>
    </row>
    <row r="5715" spans="26:37" s="368" customFormat="1" ht="13.9" customHeight="1">
      <c r="Z5715" s="439"/>
      <c r="AH5715" s="367"/>
      <c r="AJ5715" s="367"/>
      <c r="AK5715" s="367"/>
    </row>
    <row r="5716" spans="26:37" s="368" customFormat="1" ht="13.9" customHeight="1">
      <c r="Z5716" s="439"/>
      <c r="AH5716" s="367"/>
      <c r="AJ5716" s="367"/>
      <c r="AK5716" s="367"/>
    </row>
    <row r="5717" spans="26:37" s="368" customFormat="1" ht="13.9" customHeight="1">
      <c r="Z5717" s="439"/>
      <c r="AH5717" s="367"/>
      <c r="AJ5717" s="367"/>
      <c r="AK5717" s="367"/>
    </row>
    <row r="5718" spans="26:37" s="368" customFormat="1" ht="13.9" customHeight="1">
      <c r="Z5718" s="439"/>
      <c r="AH5718" s="367"/>
      <c r="AJ5718" s="367"/>
      <c r="AK5718" s="367"/>
    </row>
    <row r="5719" spans="26:37" s="368" customFormat="1" ht="13.9" customHeight="1">
      <c r="Z5719" s="439"/>
      <c r="AH5719" s="367"/>
      <c r="AJ5719" s="367"/>
      <c r="AK5719" s="367"/>
    </row>
    <row r="5720" spans="26:37" s="368" customFormat="1" ht="13.9" customHeight="1">
      <c r="Z5720" s="439"/>
      <c r="AH5720" s="367"/>
      <c r="AJ5720" s="367"/>
      <c r="AK5720" s="367"/>
    </row>
    <row r="5721" spans="26:37" s="368" customFormat="1" ht="13.9" customHeight="1">
      <c r="Z5721" s="439"/>
      <c r="AH5721" s="367"/>
      <c r="AJ5721" s="367"/>
      <c r="AK5721" s="367"/>
    </row>
    <row r="5722" spans="26:37" s="368" customFormat="1" ht="13.9" customHeight="1">
      <c r="Z5722" s="439"/>
      <c r="AH5722" s="367"/>
      <c r="AJ5722" s="367"/>
      <c r="AK5722" s="367"/>
    </row>
    <row r="5723" spans="26:37" s="368" customFormat="1" ht="13.9" customHeight="1">
      <c r="Z5723" s="439"/>
      <c r="AH5723" s="367"/>
      <c r="AJ5723" s="367"/>
      <c r="AK5723" s="367"/>
    </row>
    <row r="5724" spans="26:37" s="368" customFormat="1" ht="13.9" customHeight="1">
      <c r="Z5724" s="439"/>
      <c r="AH5724" s="367"/>
      <c r="AJ5724" s="367"/>
      <c r="AK5724" s="367"/>
    </row>
    <row r="5725" spans="26:37" s="368" customFormat="1" ht="13.9" customHeight="1">
      <c r="Z5725" s="439"/>
      <c r="AH5725" s="367"/>
      <c r="AJ5725" s="367"/>
      <c r="AK5725" s="367"/>
    </row>
    <row r="5726" spans="26:37" s="368" customFormat="1" ht="13.9" customHeight="1">
      <c r="Z5726" s="439"/>
      <c r="AH5726" s="367"/>
      <c r="AJ5726" s="367"/>
      <c r="AK5726" s="367"/>
    </row>
    <row r="5727" spans="26:37" s="368" customFormat="1" ht="13.9" customHeight="1">
      <c r="Z5727" s="439"/>
      <c r="AH5727" s="367"/>
      <c r="AJ5727" s="367"/>
      <c r="AK5727" s="367"/>
    </row>
    <row r="5728" spans="26:37" s="368" customFormat="1" ht="13.9" customHeight="1">
      <c r="Z5728" s="439"/>
      <c r="AH5728" s="367"/>
      <c r="AJ5728" s="367"/>
      <c r="AK5728" s="367"/>
    </row>
    <row r="5729" spans="26:37" s="368" customFormat="1" ht="13.9" customHeight="1">
      <c r="Z5729" s="439"/>
      <c r="AH5729" s="367"/>
      <c r="AJ5729" s="367"/>
      <c r="AK5729" s="367"/>
    </row>
    <row r="5730" spans="26:37" s="368" customFormat="1" ht="13.9" customHeight="1">
      <c r="Z5730" s="439"/>
      <c r="AH5730" s="367"/>
      <c r="AJ5730" s="367"/>
      <c r="AK5730" s="367"/>
    </row>
    <row r="5731" spans="26:37" s="368" customFormat="1" ht="13.9" customHeight="1">
      <c r="Z5731" s="439"/>
      <c r="AH5731" s="367"/>
      <c r="AJ5731" s="367"/>
      <c r="AK5731" s="367"/>
    </row>
    <row r="5732" spans="26:37" s="368" customFormat="1" ht="13.9" customHeight="1">
      <c r="Z5732" s="439"/>
      <c r="AH5732" s="367"/>
      <c r="AJ5732" s="367"/>
      <c r="AK5732" s="367"/>
    </row>
    <row r="5733" spans="26:37" s="368" customFormat="1" ht="13.9" customHeight="1">
      <c r="Z5733" s="439"/>
      <c r="AH5733" s="367"/>
      <c r="AJ5733" s="367"/>
      <c r="AK5733" s="367"/>
    </row>
    <row r="5734" spans="26:37" s="368" customFormat="1" ht="13.9" customHeight="1">
      <c r="Z5734" s="439"/>
      <c r="AH5734" s="367"/>
      <c r="AJ5734" s="367"/>
      <c r="AK5734" s="367"/>
    </row>
    <row r="5735" spans="26:37" s="368" customFormat="1" ht="13.9" customHeight="1">
      <c r="Z5735" s="439"/>
      <c r="AH5735" s="367"/>
      <c r="AJ5735" s="367"/>
      <c r="AK5735" s="367"/>
    </row>
    <row r="5736" spans="26:37" s="368" customFormat="1" ht="13.9" customHeight="1">
      <c r="Z5736" s="439"/>
      <c r="AH5736" s="367"/>
      <c r="AJ5736" s="367"/>
      <c r="AK5736" s="367"/>
    </row>
    <row r="5737" spans="26:37" s="368" customFormat="1" ht="13.9" customHeight="1">
      <c r="Z5737" s="439"/>
      <c r="AH5737" s="367"/>
      <c r="AJ5737" s="367"/>
      <c r="AK5737" s="367"/>
    </row>
    <row r="5738" spans="26:37" s="368" customFormat="1" ht="13.9" customHeight="1">
      <c r="Z5738" s="439"/>
      <c r="AH5738" s="367"/>
      <c r="AJ5738" s="367"/>
      <c r="AK5738" s="367"/>
    </row>
    <row r="5739" spans="26:37" s="368" customFormat="1" ht="13.9" customHeight="1">
      <c r="Z5739" s="439"/>
      <c r="AH5739" s="367"/>
      <c r="AJ5739" s="367"/>
      <c r="AK5739" s="367"/>
    </row>
    <row r="5740" spans="26:37" s="368" customFormat="1" ht="13.9" customHeight="1">
      <c r="Z5740" s="439"/>
      <c r="AH5740" s="367"/>
      <c r="AJ5740" s="367"/>
      <c r="AK5740" s="367"/>
    </row>
    <row r="5741" spans="26:37" s="368" customFormat="1" ht="13.9" customHeight="1">
      <c r="Z5741" s="439"/>
      <c r="AH5741" s="367"/>
      <c r="AJ5741" s="367"/>
      <c r="AK5741" s="367"/>
    </row>
    <row r="5742" spans="26:37" s="368" customFormat="1" ht="13.9" customHeight="1">
      <c r="Z5742" s="439"/>
      <c r="AH5742" s="367"/>
      <c r="AJ5742" s="367"/>
      <c r="AK5742" s="367"/>
    </row>
    <row r="5743" spans="26:37" s="368" customFormat="1" ht="13.9" customHeight="1">
      <c r="Z5743" s="439"/>
      <c r="AH5743" s="367"/>
      <c r="AJ5743" s="367"/>
      <c r="AK5743" s="367"/>
    </row>
    <row r="5744" spans="26:37" s="368" customFormat="1" ht="13.9" customHeight="1">
      <c r="Z5744" s="439"/>
      <c r="AH5744" s="367"/>
      <c r="AJ5744" s="367"/>
      <c r="AK5744" s="367"/>
    </row>
    <row r="5745" spans="26:37" s="368" customFormat="1" ht="13.9" customHeight="1">
      <c r="Z5745" s="439"/>
      <c r="AH5745" s="367"/>
      <c r="AJ5745" s="367"/>
      <c r="AK5745" s="367"/>
    </row>
    <row r="5746" spans="26:37" s="368" customFormat="1" ht="13.9" customHeight="1">
      <c r="Z5746" s="439"/>
      <c r="AH5746" s="367"/>
      <c r="AJ5746" s="367"/>
      <c r="AK5746" s="367"/>
    </row>
    <row r="5747" spans="26:37" s="368" customFormat="1" ht="13.9" customHeight="1">
      <c r="Z5747" s="439"/>
      <c r="AH5747" s="367"/>
      <c r="AJ5747" s="367"/>
      <c r="AK5747" s="367"/>
    </row>
    <row r="5748" spans="26:37" s="368" customFormat="1" ht="13.9" customHeight="1">
      <c r="Z5748" s="439"/>
      <c r="AH5748" s="367"/>
      <c r="AJ5748" s="367"/>
      <c r="AK5748" s="367"/>
    </row>
    <row r="5749" spans="26:37" s="368" customFormat="1" ht="13.9" customHeight="1">
      <c r="Z5749" s="439"/>
      <c r="AH5749" s="367"/>
      <c r="AJ5749" s="367"/>
      <c r="AK5749" s="367"/>
    </row>
    <row r="5750" spans="26:37" s="368" customFormat="1" ht="13.9" customHeight="1">
      <c r="Z5750" s="439"/>
      <c r="AH5750" s="367"/>
      <c r="AJ5750" s="367"/>
      <c r="AK5750" s="367"/>
    </row>
    <row r="5751" spans="26:37" s="368" customFormat="1" ht="13.9" customHeight="1">
      <c r="Z5751" s="439"/>
      <c r="AH5751" s="367"/>
      <c r="AJ5751" s="367"/>
      <c r="AK5751" s="367"/>
    </row>
    <row r="5752" spans="26:37" s="368" customFormat="1" ht="13.9" customHeight="1">
      <c r="Z5752" s="439"/>
      <c r="AH5752" s="367"/>
      <c r="AJ5752" s="367"/>
      <c r="AK5752" s="367"/>
    </row>
    <row r="5753" spans="26:37" s="368" customFormat="1" ht="13.9" customHeight="1">
      <c r="Z5753" s="439"/>
      <c r="AH5753" s="367"/>
      <c r="AJ5753" s="367"/>
      <c r="AK5753" s="367"/>
    </row>
    <row r="5754" spans="26:37" s="368" customFormat="1" ht="13.9" customHeight="1">
      <c r="Z5754" s="439"/>
      <c r="AH5754" s="367"/>
      <c r="AJ5754" s="367"/>
      <c r="AK5754" s="367"/>
    </row>
    <row r="5755" spans="26:37" s="368" customFormat="1" ht="13.9" customHeight="1">
      <c r="Z5755" s="439"/>
      <c r="AH5755" s="367"/>
      <c r="AJ5755" s="367"/>
      <c r="AK5755" s="367"/>
    </row>
    <row r="5756" spans="26:37" s="368" customFormat="1" ht="13.9" customHeight="1">
      <c r="Z5756" s="439"/>
      <c r="AH5756" s="367"/>
      <c r="AJ5756" s="367"/>
      <c r="AK5756" s="367"/>
    </row>
    <row r="5757" spans="26:37" s="368" customFormat="1" ht="13.9" customHeight="1">
      <c r="Z5757" s="439"/>
      <c r="AH5757" s="367"/>
      <c r="AJ5757" s="367"/>
      <c r="AK5757" s="367"/>
    </row>
    <row r="5758" spans="26:37" s="368" customFormat="1" ht="13.9" customHeight="1">
      <c r="Z5758" s="439"/>
      <c r="AH5758" s="367"/>
      <c r="AJ5758" s="367"/>
      <c r="AK5758" s="367"/>
    </row>
    <row r="5759" spans="26:37" s="368" customFormat="1" ht="13.9" customHeight="1">
      <c r="Z5759" s="439"/>
      <c r="AH5759" s="367"/>
      <c r="AJ5759" s="367"/>
      <c r="AK5759" s="367"/>
    </row>
    <row r="5760" spans="26:37" s="368" customFormat="1" ht="13.9" customHeight="1">
      <c r="Z5760" s="439"/>
      <c r="AH5760" s="367"/>
      <c r="AJ5760" s="367"/>
      <c r="AK5760" s="367"/>
    </row>
    <row r="5761" spans="26:37" s="368" customFormat="1" ht="13.9" customHeight="1">
      <c r="Z5761" s="439"/>
      <c r="AH5761" s="367"/>
      <c r="AJ5761" s="367"/>
      <c r="AK5761" s="367"/>
    </row>
    <row r="5762" spans="26:37" s="368" customFormat="1" ht="13.9" customHeight="1">
      <c r="Z5762" s="439"/>
      <c r="AH5762" s="367"/>
      <c r="AJ5762" s="367"/>
      <c r="AK5762" s="367"/>
    </row>
    <row r="5763" spans="26:37" s="368" customFormat="1" ht="13.9" customHeight="1">
      <c r="Z5763" s="439"/>
      <c r="AH5763" s="367"/>
      <c r="AJ5763" s="367"/>
      <c r="AK5763" s="367"/>
    </row>
    <row r="5764" spans="26:37" s="368" customFormat="1" ht="13.9" customHeight="1">
      <c r="Z5764" s="439"/>
      <c r="AH5764" s="367"/>
      <c r="AJ5764" s="367"/>
      <c r="AK5764" s="367"/>
    </row>
    <row r="5765" spans="26:37" s="368" customFormat="1" ht="13.9" customHeight="1">
      <c r="Z5765" s="439"/>
      <c r="AH5765" s="367"/>
      <c r="AJ5765" s="367"/>
      <c r="AK5765" s="367"/>
    </row>
    <row r="5766" spans="26:37" s="368" customFormat="1" ht="13.9" customHeight="1">
      <c r="Z5766" s="439"/>
      <c r="AH5766" s="367"/>
      <c r="AJ5766" s="367"/>
      <c r="AK5766" s="367"/>
    </row>
    <row r="5767" spans="26:37" s="368" customFormat="1" ht="13.9" customHeight="1">
      <c r="Z5767" s="439"/>
      <c r="AH5767" s="367"/>
      <c r="AJ5767" s="367"/>
      <c r="AK5767" s="367"/>
    </row>
    <row r="5768" spans="26:37" s="368" customFormat="1" ht="13.9" customHeight="1">
      <c r="Z5768" s="439"/>
      <c r="AH5768" s="367"/>
      <c r="AJ5768" s="367"/>
      <c r="AK5768" s="367"/>
    </row>
    <row r="5769" spans="26:37" s="368" customFormat="1" ht="13.9" customHeight="1">
      <c r="Z5769" s="439"/>
      <c r="AH5769" s="367"/>
      <c r="AJ5769" s="367"/>
      <c r="AK5769" s="367"/>
    </row>
    <row r="5770" spans="26:37" s="368" customFormat="1" ht="13.9" customHeight="1">
      <c r="Z5770" s="439"/>
      <c r="AH5770" s="367"/>
      <c r="AJ5770" s="367"/>
      <c r="AK5770" s="367"/>
    </row>
    <row r="5771" spans="26:37" s="368" customFormat="1" ht="13.9" customHeight="1">
      <c r="Z5771" s="439"/>
      <c r="AH5771" s="367"/>
      <c r="AJ5771" s="367"/>
      <c r="AK5771" s="367"/>
    </row>
    <row r="5772" spans="26:37" s="368" customFormat="1" ht="13.9" customHeight="1">
      <c r="Z5772" s="439"/>
      <c r="AH5772" s="367"/>
      <c r="AJ5772" s="367"/>
      <c r="AK5772" s="367"/>
    </row>
    <row r="5773" spans="26:37" s="368" customFormat="1" ht="13.9" customHeight="1">
      <c r="Z5773" s="439"/>
      <c r="AH5773" s="367"/>
      <c r="AJ5773" s="367"/>
      <c r="AK5773" s="367"/>
    </row>
    <row r="5774" spans="26:37" s="368" customFormat="1" ht="13.9" customHeight="1">
      <c r="Z5774" s="439"/>
      <c r="AH5774" s="367"/>
      <c r="AJ5774" s="367"/>
      <c r="AK5774" s="367"/>
    </row>
    <row r="5775" spans="26:37" s="368" customFormat="1" ht="13.9" customHeight="1">
      <c r="Z5775" s="439"/>
      <c r="AH5775" s="367"/>
      <c r="AJ5775" s="367"/>
      <c r="AK5775" s="367"/>
    </row>
    <row r="5776" spans="26:37" s="368" customFormat="1" ht="13.9" customHeight="1">
      <c r="Z5776" s="439"/>
      <c r="AH5776" s="367"/>
      <c r="AJ5776" s="367"/>
      <c r="AK5776" s="367"/>
    </row>
    <row r="5777" spans="26:37" s="368" customFormat="1" ht="13.9" customHeight="1">
      <c r="Z5777" s="439"/>
      <c r="AH5777" s="367"/>
      <c r="AJ5777" s="367"/>
      <c r="AK5777" s="367"/>
    </row>
    <row r="5778" spans="26:37" s="368" customFormat="1" ht="13.9" customHeight="1">
      <c r="Z5778" s="439"/>
      <c r="AH5778" s="367"/>
      <c r="AJ5778" s="367"/>
      <c r="AK5778" s="367"/>
    </row>
    <row r="5779" spans="26:37" s="368" customFormat="1" ht="13.9" customHeight="1">
      <c r="Z5779" s="439"/>
      <c r="AH5779" s="367"/>
      <c r="AJ5779" s="367"/>
      <c r="AK5779" s="367"/>
    </row>
    <row r="5780" spans="26:37" s="368" customFormat="1" ht="13.9" customHeight="1">
      <c r="Z5780" s="439"/>
      <c r="AH5780" s="367"/>
      <c r="AJ5780" s="367"/>
      <c r="AK5780" s="367"/>
    </row>
    <row r="5781" spans="26:37" s="368" customFormat="1" ht="13.9" customHeight="1">
      <c r="Z5781" s="439"/>
      <c r="AH5781" s="367"/>
      <c r="AJ5781" s="367"/>
      <c r="AK5781" s="367"/>
    </row>
    <row r="5782" spans="26:37" s="368" customFormat="1" ht="13.9" customHeight="1">
      <c r="Z5782" s="439"/>
      <c r="AH5782" s="367"/>
      <c r="AJ5782" s="367"/>
      <c r="AK5782" s="367"/>
    </row>
    <row r="5783" spans="26:37" s="368" customFormat="1" ht="13.9" customHeight="1">
      <c r="Z5783" s="439"/>
      <c r="AH5783" s="367"/>
      <c r="AJ5783" s="367"/>
      <c r="AK5783" s="367"/>
    </row>
    <row r="5784" spans="26:37" s="368" customFormat="1" ht="13.9" customHeight="1">
      <c r="Z5784" s="439"/>
      <c r="AH5784" s="367"/>
      <c r="AJ5784" s="367"/>
      <c r="AK5784" s="367"/>
    </row>
    <row r="5785" spans="26:37" s="368" customFormat="1" ht="13.9" customHeight="1">
      <c r="Z5785" s="439"/>
      <c r="AH5785" s="367"/>
      <c r="AJ5785" s="367"/>
      <c r="AK5785" s="367"/>
    </row>
    <row r="5786" spans="26:37" s="368" customFormat="1" ht="13.9" customHeight="1">
      <c r="Z5786" s="439"/>
      <c r="AH5786" s="367"/>
      <c r="AJ5786" s="367"/>
      <c r="AK5786" s="367"/>
    </row>
    <row r="5787" spans="26:37" s="368" customFormat="1" ht="13.9" customHeight="1">
      <c r="Z5787" s="439"/>
      <c r="AH5787" s="367"/>
      <c r="AJ5787" s="367"/>
      <c r="AK5787" s="367"/>
    </row>
    <row r="5788" spans="26:37" s="368" customFormat="1" ht="13.9" customHeight="1">
      <c r="Z5788" s="439"/>
      <c r="AH5788" s="367"/>
      <c r="AJ5788" s="367"/>
      <c r="AK5788" s="367"/>
    </row>
    <row r="5789" spans="26:37" s="368" customFormat="1" ht="13.9" customHeight="1">
      <c r="Z5789" s="439"/>
      <c r="AH5789" s="367"/>
      <c r="AJ5789" s="367"/>
      <c r="AK5789" s="367"/>
    </row>
    <row r="5790" spans="26:37" s="368" customFormat="1" ht="13.9" customHeight="1">
      <c r="Z5790" s="439"/>
      <c r="AH5790" s="367"/>
      <c r="AJ5790" s="367"/>
      <c r="AK5790" s="367"/>
    </row>
    <row r="5791" spans="26:37" s="368" customFormat="1" ht="13.9" customHeight="1">
      <c r="Z5791" s="439"/>
      <c r="AH5791" s="367"/>
      <c r="AJ5791" s="367"/>
      <c r="AK5791" s="367"/>
    </row>
    <row r="5792" spans="26:37" s="368" customFormat="1" ht="13.9" customHeight="1">
      <c r="Z5792" s="439"/>
      <c r="AH5792" s="367"/>
      <c r="AJ5792" s="367"/>
      <c r="AK5792" s="367"/>
    </row>
    <row r="5793" spans="26:37" s="368" customFormat="1" ht="13.9" customHeight="1">
      <c r="Z5793" s="439"/>
      <c r="AH5793" s="367"/>
      <c r="AJ5793" s="367"/>
      <c r="AK5793" s="367"/>
    </row>
    <row r="5794" spans="26:37" s="368" customFormat="1" ht="13.9" customHeight="1">
      <c r="Z5794" s="439"/>
      <c r="AH5794" s="367"/>
      <c r="AJ5794" s="367"/>
      <c r="AK5794" s="367"/>
    </row>
    <row r="5795" spans="26:37" s="368" customFormat="1" ht="13.9" customHeight="1">
      <c r="Z5795" s="439"/>
      <c r="AH5795" s="367"/>
      <c r="AJ5795" s="367"/>
      <c r="AK5795" s="367"/>
    </row>
    <row r="5796" spans="26:37" s="368" customFormat="1" ht="13.9" customHeight="1">
      <c r="Z5796" s="439"/>
      <c r="AH5796" s="367"/>
      <c r="AJ5796" s="367"/>
      <c r="AK5796" s="367"/>
    </row>
    <row r="5797" spans="26:37" s="368" customFormat="1" ht="13.9" customHeight="1">
      <c r="Z5797" s="439"/>
      <c r="AH5797" s="367"/>
      <c r="AJ5797" s="367"/>
      <c r="AK5797" s="367"/>
    </row>
    <row r="5798" spans="26:37" s="368" customFormat="1" ht="13.9" customHeight="1">
      <c r="Z5798" s="439"/>
      <c r="AH5798" s="367"/>
      <c r="AJ5798" s="367"/>
      <c r="AK5798" s="367"/>
    </row>
    <row r="5799" spans="26:37" s="368" customFormat="1" ht="13.9" customHeight="1">
      <c r="Z5799" s="439"/>
      <c r="AH5799" s="367"/>
      <c r="AJ5799" s="367"/>
      <c r="AK5799" s="367"/>
    </row>
    <row r="5800" spans="26:37" s="368" customFormat="1" ht="13.9" customHeight="1">
      <c r="Z5800" s="439"/>
      <c r="AH5800" s="367"/>
      <c r="AJ5800" s="367"/>
      <c r="AK5800" s="367"/>
    </row>
    <row r="5801" spans="26:37" s="368" customFormat="1" ht="13.9" customHeight="1">
      <c r="Z5801" s="439"/>
      <c r="AH5801" s="367"/>
      <c r="AJ5801" s="367"/>
      <c r="AK5801" s="367"/>
    </row>
    <row r="5802" spans="26:37" s="368" customFormat="1" ht="13.9" customHeight="1">
      <c r="Z5802" s="439"/>
      <c r="AH5802" s="367"/>
      <c r="AJ5802" s="367"/>
      <c r="AK5802" s="367"/>
    </row>
    <row r="5803" spans="26:37" s="368" customFormat="1" ht="13.9" customHeight="1">
      <c r="Z5803" s="439"/>
      <c r="AH5803" s="367"/>
      <c r="AJ5803" s="367"/>
      <c r="AK5803" s="367"/>
    </row>
    <row r="5804" spans="26:37" s="368" customFormat="1" ht="13.9" customHeight="1">
      <c r="Z5804" s="439"/>
      <c r="AH5804" s="367"/>
      <c r="AJ5804" s="367"/>
      <c r="AK5804" s="367"/>
    </row>
    <row r="5805" spans="26:37" s="368" customFormat="1" ht="13.9" customHeight="1">
      <c r="Z5805" s="439"/>
      <c r="AH5805" s="367"/>
      <c r="AJ5805" s="367"/>
      <c r="AK5805" s="367"/>
    </row>
    <row r="5806" spans="26:37" s="368" customFormat="1" ht="13.9" customHeight="1">
      <c r="Z5806" s="439"/>
      <c r="AH5806" s="367"/>
      <c r="AJ5806" s="367"/>
      <c r="AK5806" s="367"/>
    </row>
    <row r="5807" spans="26:37" s="368" customFormat="1" ht="13.9" customHeight="1">
      <c r="Z5807" s="439"/>
      <c r="AH5807" s="367"/>
      <c r="AJ5807" s="367"/>
      <c r="AK5807" s="367"/>
    </row>
    <row r="5808" spans="26:37" s="368" customFormat="1" ht="13.9" customHeight="1">
      <c r="Z5808" s="439"/>
      <c r="AH5808" s="367"/>
      <c r="AJ5808" s="367"/>
      <c r="AK5808" s="367"/>
    </row>
    <row r="5809" spans="26:37" s="368" customFormat="1" ht="13.9" customHeight="1">
      <c r="Z5809" s="439"/>
      <c r="AH5809" s="367"/>
      <c r="AJ5809" s="367"/>
      <c r="AK5809" s="367"/>
    </row>
    <row r="5810" spans="26:37" s="368" customFormat="1" ht="13.9" customHeight="1">
      <c r="Z5810" s="439"/>
      <c r="AH5810" s="367"/>
      <c r="AJ5810" s="367"/>
      <c r="AK5810" s="367"/>
    </row>
    <row r="5811" spans="26:37" s="368" customFormat="1" ht="13.9" customHeight="1">
      <c r="Z5811" s="439"/>
      <c r="AH5811" s="367"/>
      <c r="AJ5811" s="367"/>
      <c r="AK5811" s="367"/>
    </row>
    <row r="5812" spans="26:37" s="368" customFormat="1" ht="13.9" customHeight="1">
      <c r="Z5812" s="439"/>
      <c r="AH5812" s="367"/>
      <c r="AJ5812" s="367"/>
      <c r="AK5812" s="367"/>
    </row>
    <row r="5813" spans="26:37" s="368" customFormat="1" ht="13.9" customHeight="1">
      <c r="Z5813" s="439"/>
      <c r="AH5813" s="367"/>
      <c r="AJ5813" s="367"/>
      <c r="AK5813" s="367"/>
    </row>
    <row r="5814" spans="26:37" s="368" customFormat="1" ht="13.9" customHeight="1">
      <c r="Z5814" s="439"/>
      <c r="AH5814" s="367"/>
      <c r="AJ5814" s="367"/>
      <c r="AK5814" s="367"/>
    </row>
    <row r="5815" spans="26:37" s="368" customFormat="1" ht="13.9" customHeight="1">
      <c r="Z5815" s="439"/>
      <c r="AH5815" s="367"/>
      <c r="AJ5815" s="367"/>
      <c r="AK5815" s="367"/>
    </row>
    <row r="5816" spans="26:37" s="368" customFormat="1" ht="13.9" customHeight="1">
      <c r="Z5816" s="439"/>
      <c r="AH5816" s="367"/>
      <c r="AJ5816" s="367"/>
      <c r="AK5816" s="367"/>
    </row>
    <row r="5817" spans="26:37" s="368" customFormat="1" ht="13.9" customHeight="1">
      <c r="Z5817" s="439"/>
      <c r="AH5817" s="367"/>
      <c r="AJ5817" s="367"/>
      <c r="AK5817" s="367"/>
    </row>
    <row r="5818" spans="26:37" s="368" customFormat="1" ht="13.9" customHeight="1">
      <c r="Z5818" s="439"/>
      <c r="AH5818" s="367"/>
      <c r="AJ5818" s="367"/>
      <c r="AK5818" s="367"/>
    </row>
    <row r="5819" spans="26:37" s="368" customFormat="1" ht="13.9" customHeight="1">
      <c r="Z5819" s="439"/>
      <c r="AH5819" s="367"/>
      <c r="AJ5819" s="367"/>
      <c r="AK5819" s="367"/>
    </row>
    <row r="5820" spans="26:37" s="368" customFormat="1" ht="13.9" customHeight="1">
      <c r="Z5820" s="439"/>
      <c r="AH5820" s="367"/>
      <c r="AJ5820" s="367"/>
      <c r="AK5820" s="367"/>
    </row>
    <row r="5821" spans="26:37" s="368" customFormat="1" ht="13.9" customHeight="1">
      <c r="Z5821" s="439"/>
      <c r="AH5821" s="367"/>
      <c r="AJ5821" s="367"/>
      <c r="AK5821" s="367"/>
    </row>
    <row r="5822" spans="26:37" s="368" customFormat="1" ht="13.9" customHeight="1">
      <c r="Z5822" s="439"/>
      <c r="AH5822" s="367"/>
      <c r="AJ5822" s="367"/>
      <c r="AK5822" s="367"/>
    </row>
    <row r="5823" spans="26:37" s="368" customFormat="1" ht="13.9" customHeight="1">
      <c r="Z5823" s="439"/>
      <c r="AH5823" s="367"/>
      <c r="AJ5823" s="367"/>
      <c r="AK5823" s="367"/>
    </row>
    <row r="5824" spans="26:37" s="368" customFormat="1" ht="13.9" customHeight="1">
      <c r="Z5824" s="439"/>
      <c r="AH5824" s="367"/>
      <c r="AJ5824" s="367"/>
      <c r="AK5824" s="367"/>
    </row>
    <row r="5825" spans="26:37" s="368" customFormat="1" ht="13.9" customHeight="1">
      <c r="Z5825" s="439"/>
      <c r="AH5825" s="367"/>
      <c r="AJ5825" s="367"/>
      <c r="AK5825" s="367"/>
    </row>
    <row r="5826" spans="26:37" s="368" customFormat="1" ht="13.9" customHeight="1">
      <c r="Z5826" s="439"/>
      <c r="AH5826" s="367"/>
      <c r="AJ5826" s="367"/>
      <c r="AK5826" s="367"/>
    </row>
    <row r="5827" spans="26:37" s="368" customFormat="1" ht="13.9" customHeight="1">
      <c r="Z5827" s="439"/>
      <c r="AH5827" s="367"/>
      <c r="AJ5827" s="367"/>
      <c r="AK5827" s="367"/>
    </row>
    <row r="5828" spans="26:37" s="368" customFormat="1" ht="13.9" customHeight="1">
      <c r="Z5828" s="439"/>
      <c r="AH5828" s="367"/>
      <c r="AJ5828" s="367"/>
      <c r="AK5828" s="367"/>
    </row>
    <row r="5829" spans="26:37" s="368" customFormat="1" ht="13.9" customHeight="1">
      <c r="Z5829" s="439"/>
      <c r="AH5829" s="367"/>
      <c r="AJ5829" s="367"/>
      <c r="AK5829" s="367"/>
    </row>
    <row r="5830" spans="26:37" s="368" customFormat="1" ht="13.9" customHeight="1">
      <c r="Z5830" s="439"/>
      <c r="AH5830" s="367"/>
      <c r="AJ5830" s="367"/>
      <c r="AK5830" s="367"/>
    </row>
    <row r="5831" spans="26:37" s="368" customFormat="1" ht="13.9" customHeight="1">
      <c r="Z5831" s="439"/>
      <c r="AH5831" s="367"/>
      <c r="AJ5831" s="367"/>
      <c r="AK5831" s="367"/>
    </row>
    <row r="5832" spans="26:37" s="368" customFormat="1" ht="13.9" customHeight="1">
      <c r="Z5832" s="439"/>
      <c r="AH5832" s="367"/>
      <c r="AJ5832" s="367"/>
      <c r="AK5832" s="367"/>
    </row>
    <row r="5833" spans="26:37" s="368" customFormat="1" ht="13.9" customHeight="1">
      <c r="Z5833" s="439"/>
      <c r="AH5833" s="367"/>
      <c r="AJ5833" s="367"/>
      <c r="AK5833" s="367"/>
    </row>
    <row r="5834" spans="26:37" s="368" customFormat="1" ht="13.9" customHeight="1">
      <c r="Z5834" s="439"/>
      <c r="AH5834" s="367"/>
      <c r="AJ5834" s="367"/>
      <c r="AK5834" s="367"/>
    </row>
    <row r="5835" spans="26:37" s="368" customFormat="1" ht="13.9" customHeight="1">
      <c r="Z5835" s="439"/>
      <c r="AH5835" s="367"/>
      <c r="AJ5835" s="367"/>
      <c r="AK5835" s="367"/>
    </row>
    <row r="5836" spans="26:37" s="368" customFormat="1" ht="13.9" customHeight="1">
      <c r="Z5836" s="439"/>
      <c r="AH5836" s="367"/>
      <c r="AJ5836" s="367"/>
      <c r="AK5836" s="367"/>
    </row>
    <row r="5837" spans="26:37" s="368" customFormat="1" ht="13.9" customHeight="1">
      <c r="Z5837" s="439"/>
      <c r="AH5837" s="367"/>
      <c r="AJ5837" s="367"/>
      <c r="AK5837" s="367"/>
    </row>
    <row r="5838" spans="26:37" s="368" customFormat="1" ht="13.9" customHeight="1">
      <c r="Z5838" s="439"/>
      <c r="AH5838" s="367"/>
      <c r="AJ5838" s="367"/>
      <c r="AK5838" s="367"/>
    </row>
    <row r="5839" spans="26:37" s="368" customFormat="1" ht="13.9" customHeight="1">
      <c r="Z5839" s="439"/>
      <c r="AH5839" s="367"/>
      <c r="AJ5839" s="367"/>
      <c r="AK5839" s="367"/>
    </row>
    <row r="5840" spans="26:37" s="368" customFormat="1" ht="13.9" customHeight="1">
      <c r="Z5840" s="439"/>
      <c r="AH5840" s="367"/>
      <c r="AJ5840" s="367"/>
      <c r="AK5840" s="367"/>
    </row>
    <row r="5841" spans="26:37" s="368" customFormat="1" ht="13.9" customHeight="1">
      <c r="Z5841" s="439"/>
      <c r="AH5841" s="367"/>
      <c r="AJ5841" s="367"/>
      <c r="AK5841" s="367"/>
    </row>
    <row r="5842" spans="26:37" s="368" customFormat="1" ht="13.9" customHeight="1">
      <c r="Z5842" s="439"/>
      <c r="AH5842" s="367"/>
      <c r="AJ5842" s="367"/>
      <c r="AK5842" s="367"/>
    </row>
    <row r="5843" spans="26:37" s="368" customFormat="1" ht="13.9" customHeight="1">
      <c r="Z5843" s="439"/>
      <c r="AH5843" s="367"/>
      <c r="AJ5843" s="367"/>
      <c r="AK5843" s="367"/>
    </row>
    <row r="5844" spans="26:37" s="368" customFormat="1" ht="13.9" customHeight="1">
      <c r="Z5844" s="439"/>
      <c r="AH5844" s="367"/>
      <c r="AJ5844" s="367"/>
      <c r="AK5844" s="367"/>
    </row>
    <row r="5845" spans="26:37" s="368" customFormat="1" ht="13.9" customHeight="1">
      <c r="Z5845" s="439"/>
      <c r="AH5845" s="367"/>
      <c r="AJ5845" s="367"/>
      <c r="AK5845" s="367"/>
    </row>
    <row r="5846" spans="26:37" s="368" customFormat="1" ht="13.9" customHeight="1">
      <c r="Z5846" s="439"/>
      <c r="AH5846" s="367"/>
      <c r="AJ5846" s="367"/>
      <c r="AK5846" s="367"/>
    </row>
    <row r="5847" spans="26:37" s="368" customFormat="1" ht="13.9" customHeight="1">
      <c r="Z5847" s="439"/>
      <c r="AH5847" s="367"/>
      <c r="AJ5847" s="367"/>
      <c r="AK5847" s="367"/>
    </row>
    <row r="5848" spans="26:37" s="368" customFormat="1" ht="13.9" customHeight="1">
      <c r="Z5848" s="439"/>
      <c r="AH5848" s="367"/>
      <c r="AJ5848" s="367"/>
      <c r="AK5848" s="367"/>
    </row>
    <row r="5849" spans="26:37" s="368" customFormat="1" ht="13.9" customHeight="1">
      <c r="Z5849" s="439"/>
      <c r="AH5849" s="367"/>
      <c r="AJ5849" s="367"/>
      <c r="AK5849" s="367"/>
    </row>
    <row r="5850" spans="26:37" s="368" customFormat="1" ht="13.9" customHeight="1">
      <c r="Z5850" s="439"/>
      <c r="AH5850" s="367"/>
      <c r="AJ5850" s="367"/>
      <c r="AK5850" s="367"/>
    </row>
    <row r="5851" spans="26:37" s="368" customFormat="1" ht="13.9" customHeight="1">
      <c r="Z5851" s="439"/>
      <c r="AH5851" s="367"/>
      <c r="AJ5851" s="367"/>
      <c r="AK5851" s="367"/>
    </row>
    <row r="5852" spans="26:37" s="368" customFormat="1" ht="13.9" customHeight="1">
      <c r="Z5852" s="439"/>
      <c r="AH5852" s="367"/>
      <c r="AJ5852" s="367"/>
      <c r="AK5852" s="367"/>
    </row>
    <row r="5853" spans="26:37" s="368" customFormat="1" ht="13.9" customHeight="1">
      <c r="Z5853" s="439"/>
      <c r="AH5853" s="367"/>
      <c r="AJ5853" s="367"/>
      <c r="AK5853" s="367"/>
    </row>
    <row r="5854" spans="26:37" s="368" customFormat="1" ht="13.9" customHeight="1">
      <c r="Z5854" s="439"/>
      <c r="AH5854" s="367"/>
      <c r="AJ5854" s="367"/>
      <c r="AK5854" s="367"/>
    </row>
    <row r="5855" spans="26:37" s="368" customFormat="1" ht="13.9" customHeight="1">
      <c r="Z5855" s="439"/>
      <c r="AH5855" s="367"/>
      <c r="AJ5855" s="367"/>
      <c r="AK5855" s="367"/>
    </row>
    <row r="5856" spans="26:37" s="368" customFormat="1" ht="13.9" customHeight="1">
      <c r="Z5856" s="439"/>
      <c r="AH5856" s="367"/>
      <c r="AJ5856" s="367"/>
      <c r="AK5856" s="367"/>
    </row>
    <row r="5857" spans="26:37" s="368" customFormat="1" ht="13.9" customHeight="1">
      <c r="Z5857" s="439"/>
      <c r="AH5857" s="367"/>
      <c r="AJ5857" s="367"/>
      <c r="AK5857" s="367"/>
    </row>
    <row r="5858" spans="26:37" s="368" customFormat="1" ht="13.9" customHeight="1">
      <c r="Z5858" s="439"/>
      <c r="AH5858" s="367"/>
      <c r="AJ5858" s="367"/>
      <c r="AK5858" s="367"/>
    </row>
    <row r="5859" spans="26:37" s="368" customFormat="1" ht="13.9" customHeight="1">
      <c r="Z5859" s="439"/>
      <c r="AH5859" s="367"/>
      <c r="AJ5859" s="367"/>
      <c r="AK5859" s="367"/>
    </row>
    <row r="5860" spans="26:37" s="368" customFormat="1" ht="13.9" customHeight="1">
      <c r="Z5860" s="439"/>
      <c r="AH5860" s="367"/>
      <c r="AJ5860" s="367"/>
      <c r="AK5860" s="367"/>
    </row>
    <row r="5861" spans="26:37" s="368" customFormat="1" ht="13.9" customHeight="1">
      <c r="Z5861" s="439"/>
      <c r="AH5861" s="367"/>
      <c r="AJ5861" s="367"/>
      <c r="AK5861" s="367"/>
    </row>
    <row r="5862" spans="26:37" s="368" customFormat="1" ht="13.9" customHeight="1">
      <c r="Z5862" s="439"/>
      <c r="AH5862" s="367"/>
      <c r="AJ5862" s="367"/>
      <c r="AK5862" s="367"/>
    </row>
    <row r="5863" spans="26:37" s="368" customFormat="1" ht="13.9" customHeight="1">
      <c r="Z5863" s="439"/>
      <c r="AH5863" s="367"/>
      <c r="AJ5863" s="367"/>
      <c r="AK5863" s="367"/>
    </row>
    <row r="5864" spans="26:37" s="368" customFormat="1" ht="13.9" customHeight="1">
      <c r="Z5864" s="439"/>
      <c r="AH5864" s="367"/>
      <c r="AJ5864" s="367"/>
      <c r="AK5864" s="367"/>
    </row>
    <row r="5865" spans="26:37" s="368" customFormat="1" ht="13.9" customHeight="1">
      <c r="Z5865" s="439"/>
      <c r="AH5865" s="367"/>
      <c r="AJ5865" s="367"/>
      <c r="AK5865" s="367"/>
    </row>
    <row r="5866" spans="26:37" s="368" customFormat="1" ht="13.9" customHeight="1">
      <c r="Z5866" s="439"/>
      <c r="AH5866" s="367"/>
      <c r="AJ5866" s="367"/>
      <c r="AK5866" s="367"/>
    </row>
    <row r="5867" spans="26:37" s="368" customFormat="1" ht="13.9" customHeight="1">
      <c r="Z5867" s="439"/>
      <c r="AH5867" s="367"/>
      <c r="AJ5867" s="367"/>
      <c r="AK5867" s="367"/>
    </row>
    <row r="5868" spans="26:37" s="368" customFormat="1" ht="13.9" customHeight="1">
      <c r="Z5868" s="439"/>
      <c r="AH5868" s="367"/>
      <c r="AJ5868" s="367"/>
      <c r="AK5868" s="367"/>
    </row>
    <row r="5869" spans="26:37" s="368" customFormat="1" ht="13.9" customHeight="1">
      <c r="Z5869" s="439"/>
      <c r="AH5869" s="367"/>
      <c r="AJ5869" s="367"/>
      <c r="AK5869" s="367"/>
    </row>
    <row r="5870" spans="26:37" s="368" customFormat="1" ht="13.9" customHeight="1">
      <c r="Z5870" s="439"/>
      <c r="AH5870" s="367"/>
      <c r="AJ5870" s="367"/>
      <c r="AK5870" s="367"/>
    </row>
    <row r="5871" spans="26:37" s="368" customFormat="1" ht="13.9" customHeight="1">
      <c r="Z5871" s="439"/>
      <c r="AH5871" s="367"/>
      <c r="AJ5871" s="367"/>
      <c r="AK5871" s="367"/>
    </row>
    <row r="5872" spans="26:37" s="368" customFormat="1" ht="13.9" customHeight="1">
      <c r="Z5872" s="439"/>
      <c r="AH5872" s="367"/>
      <c r="AJ5872" s="367"/>
      <c r="AK5872" s="367"/>
    </row>
    <row r="5873" spans="26:37" s="368" customFormat="1" ht="13.9" customHeight="1">
      <c r="Z5873" s="439"/>
      <c r="AH5873" s="367"/>
      <c r="AJ5873" s="367"/>
      <c r="AK5873" s="367"/>
    </row>
    <row r="5874" spans="26:37" s="368" customFormat="1" ht="13.9" customHeight="1">
      <c r="Z5874" s="439"/>
      <c r="AH5874" s="367"/>
      <c r="AJ5874" s="367"/>
      <c r="AK5874" s="367"/>
    </row>
    <row r="5875" spans="26:37" s="368" customFormat="1" ht="13.9" customHeight="1">
      <c r="Z5875" s="439"/>
      <c r="AH5875" s="367"/>
      <c r="AJ5875" s="367"/>
      <c r="AK5875" s="367"/>
    </row>
    <row r="5876" spans="26:37" s="368" customFormat="1" ht="13.9" customHeight="1">
      <c r="Z5876" s="439"/>
      <c r="AH5876" s="367"/>
      <c r="AJ5876" s="367"/>
      <c r="AK5876" s="367"/>
    </row>
    <row r="5877" spans="26:37" s="368" customFormat="1" ht="13.9" customHeight="1">
      <c r="Z5877" s="439"/>
      <c r="AH5877" s="367"/>
      <c r="AJ5877" s="367"/>
      <c r="AK5877" s="367"/>
    </row>
    <row r="5878" spans="26:37" s="368" customFormat="1" ht="13.9" customHeight="1">
      <c r="Z5878" s="439"/>
      <c r="AH5878" s="367"/>
      <c r="AJ5878" s="367"/>
      <c r="AK5878" s="367"/>
    </row>
    <row r="5879" spans="26:37" s="368" customFormat="1" ht="13.9" customHeight="1">
      <c r="Z5879" s="439"/>
      <c r="AH5879" s="367"/>
      <c r="AJ5879" s="367"/>
      <c r="AK5879" s="367"/>
    </row>
    <row r="5880" spans="26:37" s="368" customFormat="1" ht="13.9" customHeight="1">
      <c r="Z5880" s="439"/>
      <c r="AH5880" s="367"/>
      <c r="AJ5880" s="367"/>
      <c r="AK5880" s="367"/>
    </row>
    <row r="5881" spans="26:37" s="368" customFormat="1" ht="13.9" customHeight="1">
      <c r="Z5881" s="439"/>
      <c r="AH5881" s="367"/>
      <c r="AJ5881" s="367"/>
      <c r="AK5881" s="367"/>
    </row>
    <row r="5882" spans="26:37" s="368" customFormat="1" ht="13.9" customHeight="1">
      <c r="Z5882" s="439"/>
      <c r="AH5882" s="367"/>
      <c r="AJ5882" s="367"/>
      <c r="AK5882" s="367"/>
    </row>
    <row r="5883" spans="26:37" s="368" customFormat="1" ht="13.9" customHeight="1">
      <c r="Z5883" s="439"/>
      <c r="AH5883" s="367"/>
      <c r="AJ5883" s="367"/>
      <c r="AK5883" s="367"/>
    </row>
    <row r="5884" spans="26:37" s="368" customFormat="1" ht="13.9" customHeight="1">
      <c r="Z5884" s="439"/>
      <c r="AH5884" s="367"/>
      <c r="AJ5884" s="367"/>
      <c r="AK5884" s="367"/>
    </row>
    <row r="5885" spans="26:37" s="368" customFormat="1" ht="13.9" customHeight="1">
      <c r="Z5885" s="439"/>
      <c r="AH5885" s="367"/>
      <c r="AJ5885" s="367"/>
      <c r="AK5885" s="367"/>
    </row>
    <row r="5886" spans="26:37" s="368" customFormat="1" ht="13.9" customHeight="1">
      <c r="Z5886" s="439"/>
      <c r="AH5886" s="367"/>
      <c r="AJ5886" s="367"/>
      <c r="AK5886" s="367"/>
    </row>
    <row r="5887" spans="26:37" s="368" customFormat="1" ht="13.9" customHeight="1">
      <c r="Z5887" s="439"/>
      <c r="AH5887" s="367"/>
      <c r="AJ5887" s="367"/>
      <c r="AK5887" s="367"/>
    </row>
    <row r="5888" spans="26:37" s="368" customFormat="1" ht="13.9" customHeight="1">
      <c r="Z5888" s="439"/>
      <c r="AH5888" s="367"/>
      <c r="AJ5888" s="367"/>
      <c r="AK5888" s="367"/>
    </row>
    <row r="5889" spans="26:37" s="368" customFormat="1" ht="13.9" customHeight="1">
      <c r="Z5889" s="439"/>
      <c r="AH5889" s="367"/>
      <c r="AJ5889" s="367"/>
      <c r="AK5889" s="367"/>
    </row>
    <row r="5890" spans="26:37" s="368" customFormat="1" ht="13.9" customHeight="1">
      <c r="Z5890" s="439"/>
      <c r="AH5890" s="367"/>
      <c r="AJ5890" s="367"/>
      <c r="AK5890" s="367"/>
    </row>
    <row r="5891" spans="26:37" s="368" customFormat="1" ht="13.9" customHeight="1">
      <c r="Z5891" s="439"/>
      <c r="AH5891" s="367"/>
      <c r="AJ5891" s="367"/>
      <c r="AK5891" s="367"/>
    </row>
    <row r="5892" spans="26:37" s="368" customFormat="1" ht="13.9" customHeight="1">
      <c r="Z5892" s="439"/>
      <c r="AH5892" s="367"/>
      <c r="AJ5892" s="367"/>
      <c r="AK5892" s="367"/>
    </row>
    <row r="5893" spans="26:37" s="368" customFormat="1" ht="13.9" customHeight="1">
      <c r="Z5893" s="439"/>
      <c r="AH5893" s="367"/>
      <c r="AJ5893" s="367"/>
      <c r="AK5893" s="367"/>
    </row>
    <row r="5894" spans="26:37" s="368" customFormat="1" ht="13.9" customHeight="1">
      <c r="Z5894" s="439"/>
      <c r="AH5894" s="367"/>
      <c r="AJ5894" s="367"/>
      <c r="AK5894" s="367"/>
    </row>
    <row r="5895" spans="26:37" s="368" customFormat="1" ht="13.9" customHeight="1">
      <c r="Z5895" s="439"/>
      <c r="AH5895" s="367"/>
      <c r="AJ5895" s="367"/>
      <c r="AK5895" s="367"/>
    </row>
    <row r="5896" spans="26:37" s="368" customFormat="1" ht="13.9" customHeight="1">
      <c r="Z5896" s="439"/>
      <c r="AH5896" s="367"/>
      <c r="AJ5896" s="367"/>
      <c r="AK5896" s="367"/>
    </row>
    <row r="5897" spans="26:37" s="368" customFormat="1" ht="13.9" customHeight="1">
      <c r="Z5897" s="439"/>
      <c r="AH5897" s="367"/>
      <c r="AJ5897" s="367"/>
      <c r="AK5897" s="367"/>
    </row>
    <row r="5898" spans="26:37" s="368" customFormat="1" ht="13.9" customHeight="1">
      <c r="Z5898" s="439"/>
      <c r="AH5898" s="367"/>
      <c r="AJ5898" s="367"/>
      <c r="AK5898" s="367"/>
    </row>
    <row r="5899" spans="26:37" s="368" customFormat="1" ht="13.9" customHeight="1">
      <c r="Z5899" s="439"/>
      <c r="AH5899" s="367"/>
      <c r="AJ5899" s="367"/>
      <c r="AK5899" s="367"/>
    </row>
    <row r="5900" spans="26:37" s="368" customFormat="1" ht="13.9" customHeight="1">
      <c r="Z5900" s="439"/>
      <c r="AH5900" s="367"/>
      <c r="AJ5900" s="367"/>
      <c r="AK5900" s="367"/>
    </row>
    <row r="5901" spans="26:37" s="368" customFormat="1" ht="13.9" customHeight="1">
      <c r="Z5901" s="439"/>
      <c r="AH5901" s="367"/>
      <c r="AJ5901" s="367"/>
      <c r="AK5901" s="367"/>
    </row>
    <row r="5902" spans="26:37" s="368" customFormat="1" ht="13.9" customHeight="1">
      <c r="Z5902" s="439"/>
      <c r="AH5902" s="367"/>
      <c r="AJ5902" s="367"/>
      <c r="AK5902" s="367"/>
    </row>
    <row r="5903" spans="26:37" s="368" customFormat="1" ht="13.9" customHeight="1">
      <c r="Z5903" s="439"/>
      <c r="AH5903" s="367"/>
      <c r="AJ5903" s="367"/>
      <c r="AK5903" s="367"/>
    </row>
    <row r="5904" spans="26:37" s="368" customFormat="1" ht="13.9" customHeight="1">
      <c r="Z5904" s="439"/>
      <c r="AH5904" s="367"/>
      <c r="AJ5904" s="367"/>
      <c r="AK5904" s="367"/>
    </row>
    <row r="5905" spans="26:37" s="368" customFormat="1" ht="13.9" customHeight="1">
      <c r="Z5905" s="439"/>
      <c r="AH5905" s="367"/>
      <c r="AJ5905" s="367"/>
      <c r="AK5905" s="367"/>
    </row>
    <row r="5906" spans="26:37" s="368" customFormat="1" ht="13.9" customHeight="1">
      <c r="Z5906" s="439"/>
      <c r="AH5906" s="367"/>
      <c r="AJ5906" s="367"/>
      <c r="AK5906" s="367"/>
    </row>
    <row r="5907" spans="26:37" s="368" customFormat="1" ht="13.9" customHeight="1">
      <c r="Z5907" s="439"/>
      <c r="AH5907" s="367"/>
      <c r="AJ5907" s="367"/>
      <c r="AK5907" s="367"/>
    </row>
    <row r="5908" spans="26:37" s="368" customFormat="1" ht="13.9" customHeight="1">
      <c r="Z5908" s="439"/>
      <c r="AH5908" s="367"/>
      <c r="AJ5908" s="367"/>
      <c r="AK5908" s="367"/>
    </row>
    <row r="5909" spans="26:37" s="368" customFormat="1" ht="13.9" customHeight="1">
      <c r="Z5909" s="439"/>
      <c r="AH5909" s="367"/>
      <c r="AJ5909" s="367"/>
      <c r="AK5909" s="367"/>
    </row>
    <row r="5910" spans="26:37" s="368" customFormat="1" ht="13.9" customHeight="1">
      <c r="Z5910" s="439"/>
      <c r="AH5910" s="367"/>
      <c r="AJ5910" s="367"/>
      <c r="AK5910" s="367"/>
    </row>
    <row r="5911" spans="26:37" s="368" customFormat="1" ht="13.9" customHeight="1">
      <c r="Z5911" s="439"/>
      <c r="AH5911" s="367"/>
      <c r="AJ5911" s="367"/>
      <c r="AK5911" s="367"/>
    </row>
    <row r="5912" spans="26:37" s="368" customFormat="1" ht="13.9" customHeight="1">
      <c r="Z5912" s="439"/>
      <c r="AH5912" s="367"/>
      <c r="AJ5912" s="367"/>
      <c r="AK5912" s="367"/>
    </row>
    <row r="5913" spans="26:37" s="368" customFormat="1" ht="13.9" customHeight="1">
      <c r="Z5913" s="439"/>
      <c r="AH5913" s="367"/>
      <c r="AJ5913" s="367"/>
      <c r="AK5913" s="367"/>
    </row>
    <row r="5914" spans="26:37" s="368" customFormat="1" ht="13.9" customHeight="1">
      <c r="Z5914" s="439"/>
      <c r="AH5914" s="367"/>
      <c r="AJ5914" s="367"/>
      <c r="AK5914" s="367"/>
    </row>
    <row r="5915" spans="26:37" s="368" customFormat="1" ht="13.9" customHeight="1">
      <c r="Z5915" s="439"/>
      <c r="AH5915" s="367"/>
      <c r="AJ5915" s="367"/>
      <c r="AK5915" s="367"/>
    </row>
    <row r="5916" spans="26:37" s="368" customFormat="1" ht="13.9" customHeight="1">
      <c r="Z5916" s="439"/>
      <c r="AH5916" s="367"/>
      <c r="AJ5916" s="367"/>
      <c r="AK5916" s="367"/>
    </row>
    <row r="5917" spans="26:37" s="368" customFormat="1" ht="13.9" customHeight="1">
      <c r="Z5917" s="439"/>
      <c r="AH5917" s="367"/>
      <c r="AJ5917" s="367"/>
      <c r="AK5917" s="367"/>
    </row>
    <row r="5918" spans="26:37" s="368" customFormat="1" ht="13.9" customHeight="1">
      <c r="Z5918" s="439"/>
      <c r="AH5918" s="367"/>
      <c r="AJ5918" s="367"/>
      <c r="AK5918" s="367"/>
    </row>
    <row r="5919" spans="26:37" s="368" customFormat="1" ht="13.9" customHeight="1">
      <c r="Z5919" s="439"/>
      <c r="AH5919" s="367"/>
      <c r="AJ5919" s="367"/>
      <c r="AK5919" s="367"/>
    </row>
    <row r="5920" spans="26:37" s="368" customFormat="1" ht="13.9" customHeight="1">
      <c r="Z5920" s="439"/>
      <c r="AH5920" s="367"/>
      <c r="AJ5920" s="367"/>
      <c r="AK5920" s="367"/>
    </row>
    <row r="5921" spans="26:37" s="368" customFormat="1" ht="13.9" customHeight="1">
      <c r="Z5921" s="439"/>
      <c r="AH5921" s="367"/>
      <c r="AJ5921" s="367"/>
      <c r="AK5921" s="367"/>
    </row>
    <row r="5922" spans="26:37" s="368" customFormat="1" ht="13.9" customHeight="1">
      <c r="Z5922" s="439"/>
      <c r="AH5922" s="367"/>
      <c r="AJ5922" s="367"/>
      <c r="AK5922" s="367"/>
    </row>
    <row r="5923" spans="26:37" s="368" customFormat="1" ht="13.9" customHeight="1">
      <c r="Z5923" s="439"/>
      <c r="AH5923" s="367"/>
      <c r="AJ5923" s="367"/>
      <c r="AK5923" s="367"/>
    </row>
    <row r="5924" spans="26:37" s="368" customFormat="1" ht="13.9" customHeight="1">
      <c r="Z5924" s="439"/>
      <c r="AH5924" s="367"/>
      <c r="AJ5924" s="367"/>
      <c r="AK5924" s="367"/>
    </row>
    <row r="5925" spans="26:37" s="368" customFormat="1" ht="13.9" customHeight="1">
      <c r="Z5925" s="439"/>
      <c r="AH5925" s="367"/>
      <c r="AJ5925" s="367"/>
      <c r="AK5925" s="367"/>
    </row>
    <row r="5926" spans="26:37" s="368" customFormat="1" ht="13.9" customHeight="1">
      <c r="Z5926" s="439"/>
      <c r="AH5926" s="367"/>
      <c r="AJ5926" s="367"/>
      <c r="AK5926" s="367"/>
    </row>
    <row r="5927" spans="26:37" s="368" customFormat="1" ht="13.9" customHeight="1">
      <c r="Z5927" s="439"/>
      <c r="AH5927" s="367"/>
      <c r="AJ5927" s="367"/>
      <c r="AK5927" s="367"/>
    </row>
    <row r="5928" spans="26:37" s="368" customFormat="1" ht="13.9" customHeight="1">
      <c r="Z5928" s="439"/>
      <c r="AH5928" s="367"/>
      <c r="AJ5928" s="367"/>
      <c r="AK5928" s="367"/>
    </row>
    <row r="5929" spans="26:37" s="368" customFormat="1" ht="13.9" customHeight="1">
      <c r="Z5929" s="439"/>
      <c r="AH5929" s="367"/>
      <c r="AJ5929" s="367"/>
      <c r="AK5929" s="367"/>
    </row>
    <row r="5930" spans="26:37" s="368" customFormat="1" ht="13.9" customHeight="1">
      <c r="Z5930" s="439"/>
      <c r="AH5930" s="367"/>
      <c r="AJ5930" s="367"/>
      <c r="AK5930" s="367"/>
    </row>
    <row r="5931" spans="26:37" s="368" customFormat="1" ht="13.9" customHeight="1">
      <c r="Z5931" s="439"/>
      <c r="AH5931" s="367"/>
      <c r="AJ5931" s="367"/>
      <c r="AK5931" s="367"/>
    </row>
    <row r="5932" spans="26:37" s="368" customFormat="1" ht="13.9" customHeight="1">
      <c r="Z5932" s="439"/>
      <c r="AH5932" s="367"/>
      <c r="AJ5932" s="367"/>
      <c r="AK5932" s="367"/>
    </row>
    <row r="5933" spans="26:37" s="368" customFormat="1" ht="13.9" customHeight="1">
      <c r="Z5933" s="439"/>
      <c r="AH5933" s="367"/>
      <c r="AJ5933" s="367"/>
      <c r="AK5933" s="367"/>
    </row>
    <row r="5934" spans="26:37" s="368" customFormat="1" ht="13.9" customHeight="1">
      <c r="Z5934" s="439"/>
      <c r="AH5934" s="367"/>
      <c r="AJ5934" s="367"/>
      <c r="AK5934" s="367"/>
    </row>
    <row r="5935" spans="26:37" s="368" customFormat="1" ht="13.9" customHeight="1">
      <c r="Z5935" s="439"/>
      <c r="AH5935" s="367"/>
      <c r="AJ5935" s="367"/>
      <c r="AK5935" s="367"/>
    </row>
    <row r="5936" spans="26:37" s="368" customFormat="1" ht="13.9" customHeight="1">
      <c r="Z5936" s="439"/>
      <c r="AH5936" s="367"/>
      <c r="AJ5936" s="367"/>
      <c r="AK5936" s="367"/>
    </row>
    <row r="5937" spans="26:37" s="368" customFormat="1" ht="13.9" customHeight="1">
      <c r="Z5937" s="439"/>
      <c r="AH5937" s="367"/>
      <c r="AJ5937" s="367"/>
      <c r="AK5937" s="367"/>
    </row>
    <row r="5938" spans="26:37" s="368" customFormat="1" ht="13.9" customHeight="1">
      <c r="Z5938" s="439"/>
      <c r="AH5938" s="367"/>
      <c r="AJ5938" s="367"/>
      <c r="AK5938" s="367"/>
    </row>
    <row r="5939" spans="26:37" s="368" customFormat="1" ht="13.9" customHeight="1">
      <c r="Z5939" s="439"/>
      <c r="AH5939" s="367"/>
      <c r="AJ5939" s="367"/>
      <c r="AK5939" s="367"/>
    </row>
    <row r="5940" spans="26:37" s="368" customFormat="1" ht="13.9" customHeight="1">
      <c r="Z5940" s="439"/>
      <c r="AH5940" s="367"/>
      <c r="AJ5940" s="367"/>
      <c r="AK5940" s="367"/>
    </row>
    <row r="5941" spans="26:37" s="368" customFormat="1" ht="13.9" customHeight="1">
      <c r="Z5941" s="439"/>
      <c r="AH5941" s="367"/>
      <c r="AJ5941" s="367"/>
      <c r="AK5941" s="367"/>
    </row>
    <row r="5942" spans="26:37" s="368" customFormat="1" ht="13.9" customHeight="1">
      <c r="Z5942" s="439"/>
      <c r="AH5942" s="367"/>
      <c r="AJ5942" s="367"/>
      <c r="AK5942" s="367"/>
    </row>
    <row r="5943" spans="26:37" s="368" customFormat="1" ht="13.9" customHeight="1">
      <c r="Z5943" s="439"/>
      <c r="AH5943" s="367"/>
      <c r="AJ5943" s="367"/>
      <c r="AK5943" s="367"/>
    </row>
    <row r="5944" spans="26:37" s="368" customFormat="1" ht="13.9" customHeight="1">
      <c r="Z5944" s="439"/>
      <c r="AH5944" s="367"/>
      <c r="AJ5944" s="367"/>
      <c r="AK5944" s="367"/>
    </row>
    <row r="5945" spans="26:37" s="368" customFormat="1" ht="13.9" customHeight="1">
      <c r="Z5945" s="439"/>
      <c r="AH5945" s="367"/>
      <c r="AJ5945" s="367"/>
      <c r="AK5945" s="367"/>
    </row>
    <row r="5946" spans="26:37" s="368" customFormat="1" ht="13.9" customHeight="1">
      <c r="Z5946" s="439"/>
      <c r="AH5946" s="367"/>
      <c r="AJ5946" s="367"/>
      <c r="AK5946" s="367"/>
    </row>
    <row r="5947" spans="26:37" s="368" customFormat="1" ht="13.9" customHeight="1">
      <c r="Z5947" s="439"/>
      <c r="AH5947" s="367"/>
      <c r="AJ5947" s="367"/>
      <c r="AK5947" s="367"/>
    </row>
    <row r="5948" spans="26:37" s="368" customFormat="1" ht="13.9" customHeight="1">
      <c r="Z5948" s="439"/>
      <c r="AH5948" s="367"/>
      <c r="AJ5948" s="367"/>
      <c r="AK5948" s="367"/>
    </row>
    <row r="5949" spans="26:37" s="368" customFormat="1" ht="13.9" customHeight="1">
      <c r="Z5949" s="439"/>
      <c r="AH5949" s="367"/>
      <c r="AJ5949" s="367"/>
      <c r="AK5949" s="367"/>
    </row>
    <row r="5950" spans="26:37" s="368" customFormat="1" ht="13.9" customHeight="1">
      <c r="Z5950" s="439"/>
      <c r="AH5950" s="367"/>
      <c r="AJ5950" s="367"/>
      <c r="AK5950" s="367"/>
    </row>
    <row r="5951" spans="26:37" s="368" customFormat="1" ht="13.9" customHeight="1">
      <c r="Z5951" s="439"/>
      <c r="AH5951" s="367"/>
      <c r="AJ5951" s="367"/>
      <c r="AK5951" s="367"/>
    </row>
    <row r="5952" spans="26:37" s="368" customFormat="1" ht="13.9" customHeight="1">
      <c r="Z5952" s="439"/>
      <c r="AH5952" s="367"/>
      <c r="AJ5952" s="367"/>
      <c r="AK5952" s="367"/>
    </row>
    <row r="5953" spans="26:37" s="368" customFormat="1" ht="13.9" customHeight="1">
      <c r="Z5953" s="439"/>
      <c r="AH5953" s="367"/>
      <c r="AJ5953" s="367"/>
      <c r="AK5953" s="367"/>
    </row>
    <row r="5954" spans="26:37" s="368" customFormat="1" ht="13.9" customHeight="1">
      <c r="Z5954" s="439"/>
      <c r="AH5954" s="367"/>
      <c r="AJ5954" s="367"/>
      <c r="AK5954" s="367"/>
    </row>
    <row r="5955" spans="26:37" s="368" customFormat="1" ht="13.9" customHeight="1">
      <c r="Z5955" s="439"/>
      <c r="AH5955" s="367"/>
      <c r="AJ5955" s="367"/>
      <c r="AK5955" s="367"/>
    </row>
    <row r="5956" spans="26:37" s="368" customFormat="1" ht="13.9" customHeight="1">
      <c r="Z5956" s="439"/>
      <c r="AH5956" s="367"/>
      <c r="AJ5956" s="367"/>
      <c r="AK5956" s="367"/>
    </row>
    <row r="5957" spans="26:37" s="368" customFormat="1" ht="13.9" customHeight="1">
      <c r="Z5957" s="439"/>
      <c r="AH5957" s="367"/>
      <c r="AJ5957" s="367"/>
      <c r="AK5957" s="367"/>
    </row>
    <row r="5958" spans="26:37" s="368" customFormat="1" ht="13.9" customHeight="1">
      <c r="Z5958" s="439"/>
      <c r="AH5958" s="367"/>
      <c r="AJ5958" s="367"/>
      <c r="AK5958" s="367"/>
    </row>
    <row r="5959" spans="26:37" s="368" customFormat="1" ht="13.9" customHeight="1">
      <c r="Z5959" s="439"/>
      <c r="AH5959" s="367"/>
      <c r="AJ5959" s="367"/>
      <c r="AK5959" s="367"/>
    </row>
    <row r="5960" spans="26:37" s="368" customFormat="1" ht="13.9" customHeight="1">
      <c r="Z5960" s="439"/>
      <c r="AH5960" s="367"/>
      <c r="AJ5960" s="367"/>
      <c r="AK5960" s="367"/>
    </row>
    <row r="5961" spans="26:37" s="368" customFormat="1" ht="13.9" customHeight="1">
      <c r="Z5961" s="439"/>
      <c r="AH5961" s="367"/>
      <c r="AJ5961" s="367"/>
      <c r="AK5961" s="367"/>
    </row>
    <row r="5962" spans="26:37" s="368" customFormat="1" ht="13.9" customHeight="1">
      <c r="Z5962" s="439"/>
      <c r="AH5962" s="367"/>
      <c r="AJ5962" s="367"/>
      <c r="AK5962" s="367"/>
    </row>
    <row r="5963" spans="26:37" s="368" customFormat="1" ht="13.9" customHeight="1">
      <c r="Z5963" s="439"/>
      <c r="AH5963" s="367"/>
      <c r="AJ5963" s="367"/>
      <c r="AK5963" s="367"/>
    </row>
    <row r="5964" spans="26:37" s="368" customFormat="1" ht="13.9" customHeight="1">
      <c r="Z5964" s="439"/>
      <c r="AH5964" s="367"/>
      <c r="AJ5964" s="367"/>
      <c r="AK5964" s="367"/>
    </row>
    <row r="5965" spans="26:37" s="368" customFormat="1" ht="13.9" customHeight="1">
      <c r="Z5965" s="439"/>
      <c r="AH5965" s="367"/>
      <c r="AJ5965" s="367"/>
      <c r="AK5965" s="367"/>
    </row>
    <row r="5966" spans="26:37" s="368" customFormat="1" ht="13.9" customHeight="1">
      <c r="Z5966" s="439"/>
      <c r="AH5966" s="367"/>
      <c r="AJ5966" s="367"/>
      <c r="AK5966" s="367"/>
    </row>
    <row r="5967" spans="26:37" s="368" customFormat="1" ht="13.9" customHeight="1">
      <c r="Z5967" s="439"/>
      <c r="AH5967" s="367"/>
      <c r="AJ5967" s="367"/>
      <c r="AK5967" s="367"/>
    </row>
    <row r="5968" spans="26:37" s="368" customFormat="1" ht="13.9" customHeight="1">
      <c r="Z5968" s="439"/>
      <c r="AH5968" s="367"/>
      <c r="AJ5968" s="367"/>
      <c r="AK5968" s="367"/>
    </row>
    <row r="5969" spans="26:37" s="368" customFormat="1" ht="13.9" customHeight="1">
      <c r="Z5969" s="439"/>
      <c r="AH5969" s="367"/>
      <c r="AJ5969" s="367"/>
      <c r="AK5969" s="367"/>
    </row>
    <row r="5970" spans="26:37" s="368" customFormat="1" ht="13.9" customHeight="1">
      <c r="Z5970" s="439"/>
      <c r="AH5970" s="367"/>
      <c r="AJ5970" s="367"/>
      <c r="AK5970" s="367"/>
    </row>
    <row r="5971" spans="26:37" s="368" customFormat="1" ht="13.9" customHeight="1">
      <c r="Z5971" s="439"/>
      <c r="AH5971" s="367"/>
      <c r="AJ5971" s="367"/>
      <c r="AK5971" s="367"/>
    </row>
    <row r="5972" spans="26:37" s="368" customFormat="1" ht="13.9" customHeight="1">
      <c r="Z5972" s="439"/>
      <c r="AH5972" s="367"/>
      <c r="AJ5972" s="367"/>
      <c r="AK5972" s="367"/>
    </row>
    <row r="5973" spans="26:37" s="368" customFormat="1" ht="13.9" customHeight="1">
      <c r="Z5973" s="439"/>
      <c r="AH5973" s="367"/>
      <c r="AJ5973" s="367"/>
      <c r="AK5973" s="367"/>
    </row>
    <row r="5974" spans="26:37" s="368" customFormat="1" ht="13.9" customHeight="1">
      <c r="Z5974" s="439"/>
      <c r="AH5974" s="367"/>
      <c r="AJ5974" s="367"/>
      <c r="AK5974" s="367"/>
    </row>
    <row r="5975" spans="26:37" s="368" customFormat="1" ht="13.9" customHeight="1">
      <c r="Z5975" s="439"/>
      <c r="AH5975" s="367"/>
      <c r="AJ5975" s="367"/>
      <c r="AK5975" s="367"/>
    </row>
    <row r="5976" spans="26:37" s="368" customFormat="1" ht="13.9" customHeight="1">
      <c r="Z5976" s="439"/>
      <c r="AH5976" s="367"/>
      <c r="AJ5976" s="367"/>
      <c r="AK5976" s="367"/>
    </row>
    <row r="5977" spans="26:37" s="368" customFormat="1" ht="13.9" customHeight="1">
      <c r="Z5977" s="439"/>
      <c r="AH5977" s="367"/>
      <c r="AJ5977" s="367"/>
      <c r="AK5977" s="367"/>
    </row>
    <row r="5978" spans="26:37" s="368" customFormat="1" ht="13.9" customHeight="1">
      <c r="Z5978" s="439"/>
      <c r="AH5978" s="367"/>
      <c r="AJ5978" s="367"/>
      <c r="AK5978" s="367"/>
    </row>
    <row r="5979" spans="26:37" s="368" customFormat="1" ht="13.9" customHeight="1">
      <c r="Z5979" s="439"/>
      <c r="AH5979" s="367"/>
      <c r="AJ5979" s="367"/>
      <c r="AK5979" s="367"/>
    </row>
    <row r="5980" spans="26:37" s="368" customFormat="1" ht="13.9" customHeight="1">
      <c r="Z5980" s="439"/>
      <c r="AH5980" s="367"/>
      <c r="AJ5980" s="367"/>
      <c r="AK5980" s="367"/>
    </row>
    <row r="5981" spans="26:37" s="368" customFormat="1" ht="13.9" customHeight="1">
      <c r="Z5981" s="439"/>
      <c r="AH5981" s="367"/>
      <c r="AJ5981" s="367"/>
      <c r="AK5981" s="367"/>
    </row>
    <row r="5982" spans="26:37" s="368" customFormat="1" ht="13.9" customHeight="1">
      <c r="Z5982" s="439"/>
      <c r="AH5982" s="367"/>
      <c r="AJ5982" s="367"/>
      <c r="AK5982" s="367"/>
    </row>
    <row r="5983" spans="26:37" s="368" customFormat="1" ht="13.9" customHeight="1">
      <c r="Z5983" s="439"/>
      <c r="AH5983" s="367"/>
      <c r="AJ5983" s="367"/>
      <c r="AK5983" s="367"/>
    </row>
    <row r="5984" spans="26:37" s="368" customFormat="1" ht="13.9" customHeight="1">
      <c r="Z5984" s="439"/>
      <c r="AH5984" s="367"/>
      <c r="AJ5984" s="367"/>
      <c r="AK5984" s="367"/>
    </row>
    <row r="5985" spans="26:37" s="368" customFormat="1" ht="13.9" customHeight="1">
      <c r="Z5985" s="439"/>
      <c r="AH5985" s="367"/>
      <c r="AJ5985" s="367"/>
      <c r="AK5985" s="367"/>
    </row>
    <row r="5986" spans="26:37" s="368" customFormat="1" ht="13.9" customHeight="1">
      <c r="Z5986" s="439"/>
      <c r="AH5986" s="367"/>
      <c r="AJ5986" s="367"/>
      <c r="AK5986" s="367"/>
    </row>
    <row r="5987" spans="26:37" s="368" customFormat="1" ht="13.9" customHeight="1">
      <c r="Z5987" s="439"/>
      <c r="AH5987" s="367"/>
      <c r="AJ5987" s="367"/>
      <c r="AK5987" s="367"/>
    </row>
    <row r="5988" spans="26:37" s="368" customFormat="1" ht="13.9" customHeight="1">
      <c r="Z5988" s="439"/>
      <c r="AH5988" s="367"/>
      <c r="AJ5988" s="367"/>
      <c r="AK5988" s="367"/>
    </row>
    <row r="5989" spans="26:37" s="368" customFormat="1" ht="13.9" customHeight="1">
      <c r="Z5989" s="439"/>
      <c r="AH5989" s="367"/>
      <c r="AJ5989" s="367"/>
      <c r="AK5989" s="367"/>
    </row>
    <row r="5990" spans="26:37" s="368" customFormat="1" ht="13.9" customHeight="1">
      <c r="Z5990" s="439"/>
      <c r="AH5990" s="367"/>
      <c r="AJ5990" s="367"/>
      <c r="AK5990" s="367"/>
    </row>
    <row r="5991" spans="26:37" s="368" customFormat="1" ht="13.9" customHeight="1">
      <c r="Z5991" s="439"/>
      <c r="AH5991" s="367"/>
      <c r="AJ5991" s="367"/>
      <c r="AK5991" s="367"/>
    </row>
    <row r="5992" spans="26:37" s="368" customFormat="1" ht="13.9" customHeight="1">
      <c r="Z5992" s="439"/>
      <c r="AH5992" s="367"/>
      <c r="AJ5992" s="367"/>
      <c r="AK5992" s="367"/>
    </row>
    <row r="5993" spans="26:37" s="368" customFormat="1" ht="13.9" customHeight="1">
      <c r="Z5993" s="439"/>
      <c r="AH5993" s="367"/>
      <c r="AJ5993" s="367"/>
      <c r="AK5993" s="367"/>
    </row>
    <row r="5994" spans="26:37" s="368" customFormat="1" ht="13.9" customHeight="1">
      <c r="Z5994" s="439"/>
      <c r="AH5994" s="367"/>
      <c r="AJ5994" s="367"/>
      <c r="AK5994" s="367"/>
    </row>
    <row r="5995" spans="26:37" s="368" customFormat="1" ht="13.9" customHeight="1">
      <c r="Z5995" s="439"/>
      <c r="AH5995" s="367"/>
      <c r="AJ5995" s="367"/>
      <c r="AK5995" s="367"/>
    </row>
    <row r="5996" spans="26:37" s="368" customFormat="1" ht="13.9" customHeight="1">
      <c r="Z5996" s="439"/>
      <c r="AH5996" s="367"/>
      <c r="AJ5996" s="367"/>
      <c r="AK5996" s="367"/>
    </row>
    <row r="5997" spans="26:37" s="368" customFormat="1" ht="13.9" customHeight="1">
      <c r="Z5997" s="439"/>
      <c r="AH5997" s="367"/>
      <c r="AJ5997" s="367"/>
      <c r="AK5997" s="367"/>
    </row>
    <row r="5998" spans="26:37" s="368" customFormat="1" ht="13.9" customHeight="1">
      <c r="Z5998" s="439"/>
      <c r="AH5998" s="367"/>
      <c r="AJ5998" s="367"/>
      <c r="AK5998" s="367"/>
    </row>
    <row r="5999" spans="26:37" s="368" customFormat="1" ht="13.9" customHeight="1">
      <c r="Z5999" s="439"/>
      <c r="AH5999" s="367"/>
      <c r="AJ5999" s="367"/>
      <c r="AK5999" s="367"/>
    </row>
    <row r="6000" spans="26:37" s="368" customFormat="1" ht="13.9" customHeight="1">
      <c r="Z6000" s="439"/>
      <c r="AH6000" s="367"/>
      <c r="AJ6000" s="367"/>
      <c r="AK6000" s="367"/>
    </row>
    <row r="6001" spans="26:37" s="368" customFormat="1" ht="13.9" customHeight="1">
      <c r="Z6001" s="439"/>
      <c r="AH6001" s="367"/>
      <c r="AJ6001" s="367"/>
      <c r="AK6001" s="367"/>
    </row>
    <row r="6002" spans="26:37" s="368" customFormat="1" ht="13.9" customHeight="1">
      <c r="Z6002" s="439"/>
      <c r="AH6002" s="367"/>
      <c r="AJ6002" s="367"/>
      <c r="AK6002" s="367"/>
    </row>
    <row r="6003" spans="26:37" s="368" customFormat="1" ht="13.9" customHeight="1">
      <c r="Z6003" s="439"/>
      <c r="AH6003" s="367"/>
      <c r="AJ6003" s="367"/>
      <c r="AK6003" s="367"/>
    </row>
    <row r="6004" spans="26:37" s="368" customFormat="1" ht="13.9" customHeight="1">
      <c r="Z6004" s="439"/>
      <c r="AH6004" s="367"/>
      <c r="AJ6004" s="367"/>
      <c r="AK6004" s="367"/>
    </row>
    <row r="6005" spans="26:37" s="368" customFormat="1" ht="13.9" customHeight="1">
      <c r="Z6005" s="439"/>
      <c r="AH6005" s="367"/>
      <c r="AJ6005" s="367"/>
      <c r="AK6005" s="367"/>
    </row>
    <row r="6006" spans="26:37" s="368" customFormat="1" ht="13.9" customHeight="1">
      <c r="Z6006" s="439"/>
      <c r="AH6006" s="367"/>
      <c r="AJ6006" s="367"/>
      <c r="AK6006" s="367"/>
    </row>
    <row r="6007" spans="26:37" s="368" customFormat="1" ht="13.9" customHeight="1">
      <c r="Z6007" s="439"/>
      <c r="AH6007" s="367"/>
      <c r="AJ6007" s="367"/>
      <c r="AK6007" s="367"/>
    </row>
    <row r="6008" spans="26:37" s="368" customFormat="1" ht="13.9" customHeight="1">
      <c r="Z6008" s="439"/>
      <c r="AH6008" s="367"/>
      <c r="AJ6008" s="367"/>
      <c r="AK6008" s="367"/>
    </row>
    <row r="6009" spans="26:37" s="368" customFormat="1" ht="13.9" customHeight="1">
      <c r="Z6009" s="439"/>
      <c r="AH6009" s="367"/>
      <c r="AJ6009" s="367"/>
      <c r="AK6009" s="367"/>
    </row>
    <row r="6010" spans="26:37" s="368" customFormat="1" ht="13.9" customHeight="1">
      <c r="Z6010" s="439"/>
      <c r="AH6010" s="367"/>
      <c r="AJ6010" s="367"/>
      <c r="AK6010" s="367"/>
    </row>
    <row r="6011" spans="26:37" s="368" customFormat="1" ht="13.9" customHeight="1">
      <c r="Z6011" s="439"/>
      <c r="AH6011" s="367"/>
      <c r="AJ6011" s="367"/>
      <c r="AK6011" s="367"/>
    </row>
    <row r="6012" spans="26:37" s="368" customFormat="1" ht="13.9" customHeight="1">
      <c r="Z6012" s="439"/>
      <c r="AH6012" s="367"/>
      <c r="AJ6012" s="367"/>
      <c r="AK6012" s="367"/>
    </row>
    <row r="6013" spans="26:37" s="368" customFormat="1" ht="13.9" customHeight="1">
      <c r="Z6013" s="439"/>
      <c r="AH6013" s="367"/>
      <c r="AJ6013" s="367"/>
      <c r="AK6013" s="367"/>
    </row>
    <row r="6014" spans="26:37" s="368" customFormat="1" ht="13.9" customHeight="1">
      <c r="Z6014" s="439"/>
      <c r="AH6014" s="367"/>
      <c r="AJ6014" s="367"/>
      <c r="AK6014" s="367"/>
    </row>
    <row r="6015" spans="26:37" s="368" customFormat="1" ht="13.9" customHeight="1">
      <c r="Z6015" s="439"/>
      <c r="AH6015" s="367"/>
      <c r="AJ6015" s="367"/>
      <c r="AK6015" s="367"/>
    </row>
    <row r="6016" spans="26:37" s="368" customFormat="1" ht="13.9" customHeight="1">
      <c r="Z6016" s="439"/>
      <c r="AH6016" s="367"/>
      <c r="AJ6016" s="367"/>
      <c r="AK6016" s="367"/>
    </row>
    <row r="6017" spans="26:37" s="368" customFormat="1" ht="13.9" customHeight="1">
      <c r="Z6017" s="439"/>
      <c r="AH6017" s="367"/>
      <c r="AJ6017" s="367"/>
      <c r="AK6017" s="367"/>
    </row>
    <row r="6018" spans="26:37" s="368" customFormat="1" ht="13.9" customHeight="1">
      <c r="Z6018" s="439"/>
      <c r="AH6018" s="367"/>
      <c r="AJ6018" s="367"/>
      <c r="AK6018" s="367"/>
    </row>
    <row r="6019" spans="26:37" s="368" customFormat="1" ht="13.9" customHeight="1">
      <c r="Z6019" s="439"/>
      <c r="AH6019" s="367"/>
      <c r="AJ6019" s="367"/>
      <c r="AK6019" s="367"/>
    </row>
    <row r="6020" spans="26:37" s="368" customFormat="1" ht="13.9" customHeight="1">
      <c r="Z6020" s="439"/>
      <c r="AH6020" s="367"/>
      <c r="AJ6020" s="367"/>
      <c r="AK6020" s="367"/>
    </row>
    <row r="6021" spans="26:37" s="368" customFormat="1" ht="13.9" customHeight="1">
      <c r="Z6021" s="439"/>
      <c r="AH6021" s="367"/>
      <c r="AJ6021" s="367"/>
      <c r="AK6021" s="367"/>
    </row>
    <row r="6022" spans="26:37" s="368" customFormat="1" ht="13.9" customHeight="1">
      <c r="Z6022" s="439"/>
      <c r="AH6022" s="367"/>
      <c r="AJ6022" s="367"/>
      <c r="AK6022" s="367"/>
    </row>
    <row r="6023" spans="26:37" s="368" customFormat="1" ht="13.9" customHeight="1">
      <c r="Z6023" s="439"/>
      <c r="AH6023" s="367"/>
      <c r="AJ6023" s="367"/>
      <c r="AK6023" s="367"/>
    </row>
    <row r="6024" spans="26:37" s="368" customFormat="1" ht="13.9" customHeight="1">
      <c r="Z6024" s="439"/>
      <c r="AH6024" s="367"/>
      <c r="AJ6024" s="367"/>
      <c r="AK6024" s="367"/>
    </row>
    <row r="6025" spans="26:37" s="368" customFormat="1" ht="13.9" customHeight="1">
      <c r="Z6025" s="439"/>
      <c r="AH6025" s="367"/>
      <c r="AJ6025" s="367"/>
      <c r="AK6025" s="367"/>
    </row>
    <row r="6026" spans="26:37" s="368" customFormat="1" ht="13.9" customHeight="1">
      <c r="Z6026" s="439"/>
      <c r="AH6026" s="367"/>
      <c r="AJ6026" s="367"/>
      <c r="AK6026" s="367"/>
    </row>
    <row r="6027" spans="26:37" s="368" customFormat="1" ht="13.9" customHeight="1">
      <c r="Z6027" s="439"/>
      <c r="AH6027" s="367"/>
      <c r="AJ6027" s="367"/>
      <c r="AK6027" s="367"/>
    </row>
    <row r="6028" spans="26:37" s="368" customFormat="1" ht="13.9" customHeight="1">
      <c r="Z6028" s="439"/>
      <c r="AH6028" s="367"/>
      <c r="AJ6028" s="367"/>
      <c r="AK6028" s="367"/>
    </row>
    <row r="6029" spans="26:37" s="368" customFormat="1" ht="13.9" customHeight="1">
      <c r="Z6029" s="439"/>
      <c r="AH6029" s="367"/>
      <c r="AJ6029" s="367"/>
      <c r="AK6029" s="367"/>
    </row>
    <row r="6030" spans="26:37" s="368" customFormat="1" ht="13.9" customHeight="1">
      <c r="Z6030" s="439"/>
      <c r="AH6030" s="367"/>
      <c r="AJ6030" s="367"/>
      <c r="AK6030" s="367"/>
    </row>
    <row r="6031" spans="26:37" s="368" customFormat="1" ht="13.9" customHeight="1">
      <c r="Z6031" s="439"/>
      <c r="AH6031" s="367"/>
      <c r="AJ6031" s="367"/>
      <c r="AK6031" s="367"/>
    </row>
    <row r="6032" spans="26:37" s="368" customFormat="1" ht="13.9" customHeight="1">
      <c r="Z6032" s="439"/>
      <c r="AH6032" s="367"/>
      <c r="AJ6032" s="367"/>
      <c r="AK6032" s="367"/>
    </row>
    <row r="6033" spans="26:37" s="368" customFormat="1" ht="13.9" customHeight="1">
      <c r="Z6033" s="439"/>
      <c r="AH6033" s="367"/>
      <c r="AJ6033" s="367"/>
      <c r="AK6033" s="367"/>
    </row>
    <row r="6034" spans="26:37" s="368" customFormat="1" ht="13.9" customHeight="1">
      <c r="Z6034" s="439"/>
      <c r="AH6034" s="367"/>
      <c r="AJ6034" s="367"/>
      <c r="AK6034" s="367"/>
    </row>
    <row r="6035" spans="26:37" s="368" customFormat="1" ht="13.9" customHeight="1">
      <c r="Z6035" s="439"/>
      <c r="AH6035" s="367"/>
      <c r="AJ6035" s="367"/>
      <c r="AK6035" s="367"/>
    </row>
    <row r="6036" spans="26:37" s="368" customFormat="1" ht="13.9" customHeight="1">
      <c r="Z6036" s="439"/>
      <c r="AH6036" s="367"/>
      <c r="AJ6036" s="367"/>
      <c r="AK6036" s="367"/>
    </row>
    <row r="6037" spans="26:37" s="368" customFormat="1" ht="13.9" customHeight="1">
      <c r="Z6037" s="439"/>
      <c r="AH6037" s="367"/>
      <c r="AJ6037" s="367"/>
      <c r="AK6037" s="367"/>
    </row>
    <row r="6038" spans="26:37" s="368" customFormat="1" ht="13.9" customHeight="1">
      <c r="Z6038" s="439"/>
      <c r="AH6038" s="367"/>
      <c r="AJ6038" s="367"/>
      <c r="AK6038" s="367"/>
    </row>
    <row r="6039" spans="26:37" s="368" customFormat="1" ht="13.9" customHeight="1">
      <c r="Z6039" s="439"/>
      <c r="AH6039" s="367"/>
      <c r="AJ6039" s="367"/>
      <c r="AK6039" s="367"/>
    </row>
    <row r="6040" spans="26:37" s="368" customFormat="1" ht="13.9" customHeight="1">
      <c r="Z6040" s="439"/>
      <c r="AH6040" s="367"/>
      <c r="AJ6040" s="367"/>
      <c r="AK6040" s="367"/>
    </row>
    <row r="6041" spans="26:37" s="368" customFormat="1" ht="13.9" customHeight="1">
      <c r="Z6041" s="439"/>
      <c r="AH6041" s="367"/>
      <c r="AJ6041" s="367"/>
      <c r="AK6041" s="367"/>
    </row>
    <row r="6042" spans="26:37" s="368" customFormat="1" ht="13.9" customHeight="1">
      <c r="Z6042" s="439"/>
      <c r="AH6042" s="367"/>
      <c r="AJ6042" s="367"/>
      <c r="AK6042" s="367"/>
    </row>
    <row r="6043" spans="26:37" s="368" customFormat="1" ht="13.9" customHeight="1">
      <c r="Z6043" s="439"/>
      <c r="AH6043" s="367"/>
      <c r="AJ6043" s="367"/>
      <c r="AK6043" s="367"/>
    </row>
    <row r="6044" spans="26:37" s="368" customFormat="1" ht="13.9" customHeight="1">
      <c r="Z6044" s="439"/>
      <c r="AH6044" s="367"/>
      <c r="AJ6044" s="367"/>
      <c r="AK6044" s="367"/>
    </row>
    <row r="6045" spans="26:37" s="368" customFormat="1" ht="13.9" customHeight="1">
      <c r="Z6045" s="439"/>
      <c r="AH6045" s="367"/>
      <c r="AJ6045" s="367"/>
      <c r="AK6045" s="367"/>
    </row>
    <row r="6046" spans="26:37" s="368" customFormat="1" ht="13.9" customHeight="1">
      <c r="Z6046" s="439"/>
      <c r="AH6046" s="367"/>
      <c r="AJ6046" s="367"/>
      <c r="AK6046" s="367"/>
    </row>
    <row r="6047" spans="26:37" s="368" customFormat="1" ht="13.9" customHeight="1">
      <c r="Z6047" s="439"/>
      <c r="AH6047" s="367"/>
      <c r="AJ6047" s="367"/>
      <c r="AK6047" s="367"/>
    </row>
    <row r="6048" spans="26:37" s="368" customFormat="1" ht="13.9" customHeight="1">
      <c r="Z6048" s="439"/>
      <c r="AH6048" s="367"/>
      <c r="AJ6048" s="367"/>
      <c r="AK6048" s="367"/>
    </row>
    <row r="6049" spans="26:37" s="368" customFormat="1" ht="13.9" customHeight="1">
      <c r="Z6049" s="439"/>
      <c r="AH6049" s="367"/>
      <c r="AJ6049" s="367"/>
      <c r="AK6049" s="367"/>
    </row>
    <row r="6050" spans="26:37" s="368" customFormat="1" ht="13.9" customHeight="1">
      <c r="Z6050" s="439"/>
      <c r="AH6050" s="367"/>
      <c r="AJ6050" s="367"/>
      <c r="AK6050" s="367"/>
    </row>
    <row r="6051" spans="26:37" s="368" customFormat="1" ht="13.9" customHeight="1">
      <c r="Z6051" s="439"/>
      <c r="AH6051" s="367"/>
      <c r="AJ6051" s="367"/>
      <c r="AK6051" s="367"/>
    </row>
    <row r="6052" spans="26:37" s="368" customFormat="1" ht="13.9" customHeight="1">
      <c r="Z6052" s="439"/>
      <c r="AH6052" s="367"/>
      <c r="AJ6052" s="367"/>
      <c r="AK6052" s="367"/>
    </row>
    <row r="6053" spans="26:37" s="368" customFormat="1" ht="13.9" customHeight="1">
      <c r="Z6053" s="439"/>
      <c r="AH6053" s="367"/>
      <c r="AJ6053" s="367"/>
      <c r="AK6053" s="367"/>
    </row>
    <row r="6054" spans="26:37" s="368" customFormat="1" ht="13.9" customHeight="1">
      <c r="Z6054" s="439"/>
      <c r="AH6054" s="367"/>
      <c r="AJ6054" s="367"/>
      <c r="AK6054" s="367"/>
    </row>
    <row r="6055" spans="26:37" s="368" customFormat="1" ht="13.9" customHeight="1">
      <c r="Z6055" s="439"/>
      <c r="AH6055" s="367"/>
      <c r="AJ6055" s="367"/>
      <c r="AK6055" s="367"/>
    </row>
    <row r="6056" spans="26:37" s="368" customFormat="1" ht="13.9" customHeight="1">
      <c r="Z6056" s="439"/>
      <c r="AH6056" s="367"/>
      <c r="AJ6056" s="367"/>
      <c r="AK6056" s="367"/>
    </row>
    <row r="6057" spans="26:37" s="368" customFormat="1" ht="13.9" customHeight="1">
      <c r="Z6057" s="439"/>
      <c r="AH6057" s="367"/>
      <c r="AJ6057" s="367"/>
      <c r="AK6057" s="367"/>
    </row>
    <row r="6058" spans="26:37" s="368" customFormat="1" ht="13.9" customHeight="1">
      <c r="Z6058" s="439"/>
      <c r="AH6058" s="367"/>
      <c r="AJ6058" s="367"/>
      <c r="AK6058" s="367"/>
    </row>
    <row r="6059" spans="26:37" s="368" customFormat="1" ht="13.9" customHeight="1">
      <c r="Z6059" s="439"/>
      <c r="AH6059" s="367"/>
      <c r="AJ6059" s="367"/>
      <c r="AK6059" s="367"/>
    </row>
    <row r="6060" spans="26:37" s="368" customFormat="1" ht="13.9" customHeight="1">
      <c r="Z6060" s="439"/>
      <c r="AH6060" s="367"/>
      <c r="AJ6060" s="367"/>
      <c r="AK6060" s="367"/>
    </row>
    <row r="6061" spans="26:37" s="368" customFormat="1" ht="13.9" customHeight="1">
      <c r="Z6061" s="439"/>
      <c r="AH6061" s="367"/>
      <c r="AJ6061" s="367"/>
      <c r="AK6061" s="367"/>
    </row>
    <row r="6062" spans="26:37" s="368" customFormat="1" ht="13.9" customHeight="1">
      <c r="Z6062" s="439"/>
      <c r="AH6062" s="367"/>
      <c r="AJ6062" s="367"/>
      <c r="AK6062" s="367"/>
    </row>
    <row r="6063" spans="26:37" s="368" customFormat="1" ht="13.9" customHeight="1">
      <c r="Z6063" s="439"/>
      <c r="AH6063" s="367"/>
      <c r="AJ6063" s="367"/>
      <c r="AK6063" s="367"/>
    </row>
    <row r="6064" spans="26:37" s="368" customFormat="1" ht="13.9" customHeight="1">
      <c r="Z6064" s="439"/>
      <c r="AH6064" s="367"/>
      <c r="AJ6064" s="367"/>
      <c r="AK6064" s="367"/>
    </row>
    <row r="6065" spans="26:37" s="368" customFormat="1" ht="13.9" customHeight="1">
      <c r="Z6065" s="439"/>
      <c r="AH6065" s="367"/>
      <c r="AJ6065" s="367"/>
      <c r="AK6065" s="367"/>
    </row>
    <row r="6066" spans="26:37" s="368" customFormat="1" ht="13.9" customHeight="1">
      <c r="Z6066" s="439"/>
      <c r="AH6066" s="367"/>
      <c r="AJ6066" s="367"/>
      <c r="AK6066" s="367"/>
    </row>
    <row r="6067" spans="26:37" s="368" customFormat="1" ht="13.9" customHeight="1">
      <c r="Z6067" s="439"/>
      <c r="AH6067" s="367"/>
      <c r="AJ6067" s="367"/>
      <c r="AK6067" s="367"/>
    </row>
    <row r="6068" spans="26:37" s="368" customFormat="1" ht="13.9" customHeight="1">
      <c r="Z6068" s="439"/>
      <c r="AH6068" s="367"/>
      <c r="AJ6068" s="367"/>
      <c r="AK6068" s="367"/>
    </row>
    <row r="6069" spans="26:37" s="368" customFormat="1" ht="13.9" customHeight="1">
      <c r="Z6069" s="439"/>
      <c r="AH6069" s="367"/>
      <c r="AJ6069" s="367"/>
      <c r="AK6069" s="367"/>
    </row>
    <row r="6070" spans="26:37" s="368" customFormat="1" ht="13.9" customHeight="1">
      <c r="Z6070" s="439"/>
      <c r="AH6070" s="367"/>
      <c r="AJ6070" s="367"/>
      <c r="AK6070" s="367"/>
    </row>
    <row r="6071" spans="26:37" s="368" customFormat="1" ht="13.9" customHeight="1">
      <c r="Z6071" s="439"/>
      <c r="AH6071" s="367"/>
      <c r="AJ6071" s="367"/>
      <c r="AK6071" s="367"/>
    </row>
    <row r="6072" spans="26:37" s="368" customFormat="1" ht="13.9" customHeight="1">
      <c r="Z6072" s="439"/>
      <c r="AH6072" s="367"/>
      <c r="AJ6072" s="367"/>
      <c r="AK6072" s="367"/>
    </row>
    <row r="6073" spans="26:37" s="368" customFormat="1" ht="13.9" customHeight="1">
      <c r="Z6073" s="439"/>
      <c r="AH6073" s="367"/>
      <c r="AJ6073" s="367"/>
      <c r="AK6073" s="367"/>
    </row>
    <row r="6074" spans="26:37" s="368" customFormat="1" ht="13.9" customHeight="1">
      <c r="Z6074" s="439"/>
      <c r="AH6074" s="367"/>
      <c r="AJ6074" s="367"/>
      <c r="AK6074" s="367"/>
    </row>
    <row r="6075" spans="26:37" s="368" customFormat="1" ht="13.9" customHeight="1">
      <c r="Z6075" s="439"/>
      <c r="AH6075" s="367"/>
      <c r="AJ6075" s="367"/>
      <c r="AK6075" s="367"/>
    </row>
    <row r="6076" spans="26:37" s="368" customFormat="1" ht="13.9" customHeight="1">
      <c r="Z6076" s="439"/>
      <c r="AH6076" s="367"/>
      <c r="AJ6076" s="367"/>
      <c r="AK6076" s="367"/>
    </row>
    <row r="6077" spans="26:37" s="368" customFormat="1" ht="13.9" customHeight="1">
      <c r="Z6077" s="439"/>
      <c r="AH6077" s="367"/>
      <c r="AJ6077" s="367"/>
      <c r="AK6077" s="367"/>
    </row>
    <row r="6078" spans="26:37" s="368" customFormat="1" ht="13.9" customHeight="1">
      <c r="Z6078" s="439"/>
      <c r="AH6078" s="367"/>
      <c r="AJ6078" s="367"/>
      <c r="AK6078" s="367"/>
    </row>
    <row r="6079" spans="26:37" s="368" customFormat="1" ht="13.9" customHeight="1">
      <c r="Z6079" s="439"/>
      <c r="AH6079" s="367"/>
      <c r="AJ6079" s="367"/>
      <c r="AK6079" s="367"/>
    </row>
    <row r="6080" spans="26:37" s="368" customFormat="1" ht="13.9" customHeight="1">
      <c r="Z6080" s="439"/>
      <c r="AH6080" s="367"/>
      <c r="AJ6080" s="367"/>
      <c r="AK6080" s="367"/>
    </row>
    <row r="6081" spans="26:37" s="368" customFormat="1" ht="13.9" customHeight="1">
      <c r="Z6081" s="439"/>
      <c r="AH6081" s="367"/>
      <c r="AJ6081" s="367"/>
      <c r="AK6081" s="367"/>
    </row>
    <row r="6082" spans="26:37" s="368" customFormat="1" ht="13.9" customHeight="1">
      <c r="Z6082" s="439"/>
      <c r="AH6082" s="367"/>
      <c r="AJ6082" s="367"/>
      <c r="AK6082" s="367"/>
    </row>
    <row r="6083" spans="26:37" s="368" customFormat="1" ht="13.9" customHeight="1">
      <c r="Z6083" s="439"/>
      <c r="AH6083" s="367"/>
      <c r="AJ6083" s="367"/>
      <c r="AK6083" s="367"/>
    </row>
    <row r="6084" spans="26:37" s="368" customFormat="1" ht="13.9" customHeight="1">
      <c r="Z6084" s="439"/>
      <c r="AH6084" s="367"/>
      <c r="AJ6084" s="367"/>
      <c r="AK6084" s="367"/>
    </row>
    <row r="6085" spans="26:37" s="368" customFormat="1" ht="13.9" customHeight="1">
      <c r="Z6085" s="439"/>
      <c r="AH6085" s="367"/>
      <c r="AJ6085" s="367"/>
      <c r="AK6085" s="367"/>
    </row>
    <row r="6086" spans="26:37" s="368" customFormat="1" ht="13.9" customHeight="1">
      <c r="Z6086" s="439"/>
      <c r="AH6086" s="367"/>
      <c r="AJ6086" s="367"/>
      <c r="AK6086" s="367"/>
    </row>
    <row r="6087" spans="26:37" s="368" customFormat="1" ht="13.9" customHeight="1">
      <c r="Z6087" s="439"/>
      <c r="AH6087" s="367"/>
      <c r="AJ6087" s="367"/>
      <c r="AK6087" s="367"/>
    </row>
    <row r="6088" spans="26:37" s="368" customFormat="1" ht="13.9" customHeight="1">
      <c r="Z6088" s="439"/>
      <c r="AH6088" s="367"/>
      <c r="AJ6088" s="367"/>
      <c r="AK6088" s="367"/>
    </row>
    <row r="6089" spans="26:37" s="368" customFormat="1" ht="13.9" customHeight="1">
      <c r="Z6089" s="439"/>
      <c r="AH6089" s="367"/>
      <c r="AJ6089" s="367"/>
      <c r="AK6089" s="367"/>
    </row>
    <row r="6090" spans="26:37" s="368" customFormat="1" ht="13.9" customHeight="1">
      <c r="Z6090" s="439"/>
      <c r="AH6090" s="367"/>
      <c r="AJ6090" s="367"/>
      <c r="AK6090" s="367"/>
    </row>
    <row r="6091" spans="26:37" s="368" customFormat="1" ht="13.9" customHeight="1">
      <c r="Z6091" s="439"/>
      <c r="AH6091" s="367"/>
      <c r="AJ6091" s="367"/>
      <c r="AK6091" s="367"/>
    </row>
    <row r="6092" spans="26:37" s="368" customFormat="1" ht="13.9" customHeight="1">
      <c r="Z6092" s="439"/>
      <c r="AH6092" s="367"/>
      <c r="AJ6092" s="367"/>
      <c r="AK6092" s="367"/>
    </row>
    <row r="6093" spans="26:37" s="368" customFormat="1" ht="13.9" customHeight="1">
      <c r="Z6093" s="439"/>
      <c r="AH6093" s="367"/>
      <c r="AJ6093" s="367"/>
      <c r="AK6093" s="367"/>
    </row>
    <row r="6094" spans="26:37" s="368" customFormat="1" ht="13.9" customHeight="1">
      <c r="Z6094" s="439"/>
      <c r="AH6094" s="367"/>
      <c r="AJ6094" s="367"/>
      <c r="AK6094" s="367"/>
    </row>
    <row r="6095" spans="26:37" s="368" customFormat="1" ht="13.9" customHeight="1">
      <c r="Z6095" s="439"/>
      <c r="AH6095" s="367"/>
      <c r="AJ6095" s="367"/>
      <c r="AK6095" s="367"/>
    </row>
    <row r="6096" spans="26:37" s="368" customFormat="1" ht="13.9" customHeight="1">
      <c r="Z6096" s="439"/>
      <c r="AH6096" s="367"/>
      <c r="AJ6096" s="367"/>
      <c r="AK6096" s="367"/>
    </row>
    <row r="6097" spans="26:37" s="368" customFormat="1" ht="13.9" customHeight="1">
      <c r="Z6097" s="439"/>
      <c r="AH6097" s="367"/>
      <c r="AJ6097" s="367"/>
      <c r="AK6097" s="367"/>
    </row>
    <row r="6098" spans="26:37" s="368" customFormat="1" ht="13.9" customHeight="1">
      <c r="Z6098" s="439"/>
      <c r="AH6098" s="367"/>
      <c r="AJ6098" s="367"/>
      <c r="AK6098" s="367"/>
    </row>
    <row r="6099" spans="26:37" s="368" customFormat="1" ht="13.9" customHeight="1">
      <c r="Z6099" s="439"/>
      <c r="AH6099" s="367"/>
      <c r="AJ6099" s="367"/>
      <c r="AK6099" s="367"/>
    </row>
    <row r="6100" spans="26:37" s="368" customFormat="1" ht="13.9" customHeight="1">
      <c r="Z6100" s="439"/>
      <c r="AH6100" s="367"/>
      <c r="AJ6100" s="367"/>
      <c r="AK6100" s="367"/>
    </row>
    <row r="6101" spans="26:37" s="368" customFormat="1" ht="13.9" customHeight="1">
      <c r="Z6101" s="439"/>
      <c r="AH6101" s="367"/>
      <c r="AJ6101" s="367"/>
      <c r="AK6101" s="367"/>
    </row>
    <row r="6102" spans="26:37" s="368" customFormat="1" ht="13.9" customHeight="1">
      <c r="Z6102" s="439"/>
      <c r="AH6102" s="367"/>
      <c r="AJ6102" s="367"/>
      <c r="AK6102" s="367"/>
    </row>
    <row r="6103" spans="26:37" s="368" customFormat="1" ht="13.9" customHeight="1">
      <c r="Z6103" s="439"/>
      <c r="AH6103" s="367"/>
      <c r="AJ6103" s="367"/>
      <c r="AK6103" s="367"/>
    </row>
    <row r="6104" spans="26:37" s="368" customFormat="1" ht="13.9" customHeight="1">
      <c r="Z6104" s="439"/>
      <c r="AH6104" s="367"/>
      <c r="AJ6104" s="367"/>
      <c r="AK6104" s="367"/>
    </row>
    <row r="6105" spans="26:37" s="368" customFormat="1" ht="13.9" customHeight="1">
      <c r="Z6105" s="439"/>
      <c r="AH6105" s="367"/>
      <c r="AJ6105" s="367"/>
      <c r="AK6105" s="367"/>
    </row>
    <row r="6106" spans="26:37" s="368" customFormat="1" ht="13.9" customHeight="1">
      <c r="Z6106" s="439"/>
      <c r="AH6106" s="367"/>
      <c r="AJ6106" s="367"/>
      <c r="AK6106" s="367"/>
    </row>
    <row r="6107" spans="26:37" s="368" customFormat="1" ht="13.9" customHeight="1">
      <c r="Z6107" s="439"/>
      <c r="AH6107" s="367"/>
      <c r="AJ6107" s="367"/>
      <c r="AK6107" s="367"/>
    </row>
    <row r="6108" spans="26:37" s="368" customFormat="1" ht="13.9" customHeight="1">
      <c r="Z6108" s="439"/>
      <c r="AH6108" s="367"/>
      <c r="AJ6108" s="367"/>
      <c r="AK6108" s="367"/>
    </row>
    <row r="6109" spans="26:37" s="368" customFormat="1" ht="13.9" customHeight="1">
      <c r="Z6109" s="439"/>
      <c r="AH6109" s="367"/>
      <c r="AJ6109" s="367"/>
      <c r="AK6109" s="367"/>
    </row>
    <row r="6110" spans="26:37" s="368" customFormat="1" ht="13.9" customHeight="1">
      <c r="Z6110" s="439"/>
      <c r="AH6110" s="367"/>
      <c r="AJ6110" s="367"/>
      <c r="AK6110" s="367"/>
    </row>
    <row r="6111" spans="26:37" s="368" customFormat="1" ht="13.9" customHeight="1">
      <c r="Z6111" s="439"/>
      <c r="AH6111" s="367"/>
      <c r="AJ6111" s="367"/>
      <c r="AK6111" s="367"/>
    </row>
    <row r="6112" spans="26:37" s="368" customFormat="1" ht="13.9" customHeight="1">
      <c r="Z6112" s="439"/>
      <c r="AH6112" s="367"/>
      <c r="AJ6112" s="367"/>
      <c r="AK6112" s="367"/>
    </row>
    <row r="6113" spans="26:37" s="368" customFormat="1" ht="13.9" customHeight="1">
      <c r="Z6113" s="439"/>
      <c r="AH6113" s="367"/>
      <c r="AJ6113" s="367"/>
      <c r="AK6113" s="367"/>
    </row>
    <row r="6114" spans="26:37" s="368" customFormat="1" ht="13.9" customHeight="1">
      <c r="Z6114" s="439"/>
      <c r="AH6114" s="367"/>
      <c r="AJ6114" s="367"/>
      <c r="AK6114" s="367"/>
    </row>
    <row r="6115" spans="26:37" s="368" customFormat="1" ht="13.9" customHeight="1">
      <c r="Z6115" s="439"/>
      <c r="AH6115" s="367"/>
      <c r="AJ6115" s="367"/>
      <c r="AK6115" s="367"/>
    </row>
    <row r="6116" spans="26:37" s="368" customFormat="1" ht="13.9" customHeight="1">
      <c r="Z6116" s="439"/>
      <c r="AH6116" s="367"/>
      <c r="AJ6116" s="367"/>
      <c r="AK6116" s="367"/>
    </row>
    <row r="6117" spans="26:37" s="368" customFormat="1" ht="13.9" customHeight="1">
      <c r="Z6117" s="439"/>
      <c r="AH6117" s="367"/>
      <c r="AJ6117" s="367"/>
      <c r="AK6117" s="367"/>
    </row>
    <row r="6118" spans="26:37" s="368" customFormat="1" ht="13.9" customHeight="1">
      <c r="Z6118" s="439"/>
      <c r="AH6118" s="367"/>
      <c r="AJ6118" s="367"/>
      <c r="AK6118" s="367"/>
    </row>
    <row r="6119" spans="26:37" s="368" customFormat="1" ht="13.9" customHeight="1">
      <c r="Z6119" s="439"/>
      <c r="AH6119" s="367"/>
      <c r="AJ6119" s="367"/>
      <c r="AK6119" s="367"/>
    </row>
    <row r="6120" spans="26:37" s="368" customFormat="1" ht="13.9" customHeight="1">
      <c r="Z6120" s="439"/>
      <c r="AH6120" s="367"/>
      <c r="AJ6120" s="367"/>
      <c r="AK6120" s="367"/>
    </row>
    <row r="6121" spans="26:37" s="368" customFormat="1" ht="13.9" customHeight="1">
      <c r="Z6121" s="439"/>
      <c r="AH6121" s="367"/>
      <c r="AJ6121" s="367"/>
      <c r="AK6121" s="367"/>
    </row>
    <row r="6122" spans="26:37" s="368" customFormat="1" ht="13.9" customHeight="1">
      <c r="Z6122" s="439"/>
      <c r="AH6122" s="367"/>
      <c r="AJ6122" s="367"/>
      <c r="AK6122" s="367"/>
    </row>
    <row r="6123" spans="26:37" s="368" customFormat="1" ht="13.9" customHeight="1">
      <c r="Z6123" s="439"/>
      <c r="AH6123" s="367"/>
      <c r="AJ6123" s="367"/>
      <c r="AK6123" s="367"/>
    </row>
    <row r="6124" spans="26:37" s="368" customFormat="1" ht="13.9" customHeight="1">
      <c r="Z6124" s="439"/>
      <c r="AH6124" s="367"/>
      <c r="AJ6124" s="367"/>
      <c r="AK6124" s="367"/>
    </row>
    <row r="6125" spans="26:37" s="368" customFormat="1" ht="13.9" customHeight="1">
      <c r="Z6125" s="439"/>
      <c r="AH6125" s="367"/>
      <c r="AJ6125" s="367"/>
      <c r="AK6125" s="367"/>
    </row>
    <row r="6126" spans="26:37" s="368" customFormat="1" ht="13.9" customHeight="1">
      <c r="Z6126" s="439"/>
      <c r="AH6126" s="367"/>
      <c r="AJ6126" s="367"/>
      <c r="AK6126" s="367"/>
    </row>
    <row r="6127" spans="26:37" s="368" customFormat="1" ht="13.9" customHeight="1">
      <c r="Z6127" s="439"/>
      <c r="AH6127" s="367"/>
      <c r="AJ6127" s="367"/>
      <c r="AK6127" s="367"/>
    </row>
    <row r="6128" spans="26:37" s="368" customFormat="1" ht="13.9" customHeight="1">
      <c r="Z6128" s="439"/>
      <c r="AH6128" s="367"/>
      <c r="AJ6128" s="367"/>
      <c r="AK6128" s="367"/>
    </row>
    <row r="6129" spans="26:37" s="368" customFormat="1" ht="13.9" customHeight="1">
      <c r="Z6129" s="439"/>
      <c r="AH6129" s="367"/>
      <c r="AJ6129" s="367"/>
      <c r="AK6129" s="367"/>
    </row>
    <row r="6130" spans="26:37" s="368" customFormat="1" ht="13.9" customHeight="1">
      <c r="Z6130" s="439"/>
      <c r="AH6130" s="367"/>
      <c r="AJ6130" s="367"/>
      <c r="AK6130" s="367"/>
    </row>
    <row r="6131" spans="26:37" s="368" customFormat="1" ht="13.9" customHeight="1">
      <c r="Z6131" s="439"/>
      <c r="AH6131" s="367"/>
      <c r="AJ6131" s="367"/>
      <c r="AK6131" s="367"/>
    </row>
    <row r="6132" spans="26:37" s="368" customFormat="1" ht="13.9" customHeight="1">
      <c r="Z6132" s="439"/>
      <c r="AH6132" s="367"/>
      <c r="AJ6132" s="367"/>
      <c r="AK6132" s="367"/>
    </row>
    <row r="6133" spans="26:37" s="368" customFormat="1" ht="13.9" customHeight="1">
      <c r="Z6133" s="439"/>
      <c r="AH6133" s="367"/>
      <c r="AJ6133" s="367"/>
      <c r="AK6133" s="367"/>
    </row>
    <row r="6134" spans="26:37" s="368" customFormat="1" ht="13.9" customHeight="1">
      <c r="Z6134" s="439"/>
      <c r="AH6134" s="367"/>
      <c r="AJ6134" s="367"/>
      <c r="AK6134" s="367"/>
    </row>
    <row r="6135" spans="26:37" s="368" customFormat="1" ht="13.9" customHeight="1">
      <c r="Z6135" s="439"/>
      <c r="AH6135" s="367"/>
      <c r="AJ6135" s="367"/>
      <c r="AK6135" s="367"/>
    </row>
    <row r="6136" spans="26:37" s="368" customFormat="1" ht="13.9" customHeight="1">
      <c r="Z6136" s="439"/>
      <c r="AH6136" s="367"/>
      <c r="AJ6136" s="367"/>
      <c r="AK6136" s="367"/>
    </row>
    <row r="6137" spans="26:37" s="368" customFormat="1" ht="13.9" customHeight="1">
      <c r="Z6137" s="439"/>
      <c r="AH6137" s="367"/>
      <c r="AJ6137" s="367"/>
      <c r="AK6137" s="367"/>
    </row>
    <row r="6138" spans="26:37" s="368" customFormat="1" ht="13.9" customHeight="1">
      <c r="Z6138" s="439"/>
      <c r="AH6138" s="367"/>
      <c r="AJ6138" s="367"/>
      <c r="AK6138" s="367"/>
    </row>
    <row r="6139" spans="26:37" s="368" customFormat="1" ht="13.9" customHeight="1">
      <c r="Z6139" s="439"/>
      <c r="AH6139" s="367"/>
      <c r="AJ6139" s="367"/>
      <c r="AK6139" s="367"/>
    </row>
    <row r="6140" spans="26:37" s="368" customFormat="1" ht="13.9" customHeight="1">
      <c r="Z6140" s="439"/>
      <c r="AH6140" s="367"/>
      <c r="AJ6140" s="367"/>
      <c r="AK6140" s="367"/>
    </row>
    <row r="6141" spans="26:37" s="368" customFormat="1" ht="13.9" customHeight="1">
      <c r="Z6141" s="439"/>
      <c r="AH6141" s="367"/>
      <c r="AJ6141" s="367"/>
      <c r="AK6141" s="367"/>
    </row>
    <row r="6142" spans="26:37" s="368" customFormat="1" ht="13.9" customHeight="1">
      <c r="Z6142" s="439"/>
      <c r="AH6142" s="367"/>
      <c r="AJ6142" s="367"/>
      <c r="AK6142" s="367"/>
    </row>
    <row r="6143" spans="26:37" s="368" customFormat="1" ht="13.9" customHeight="1">
      <c r="Z6143" s="439"/>
      <c r="AH6143" s="367"/>
      <c r="AJ6143" s="367"/>
      <c r="AK6143" s="367"/>
    </row>
    <row r="6144" spans="26:37" s="368" customFormat="1" ht="13.9" customHeight="1">
      <c r="Z6144" s="439"/>
      <c r="AH6144" s="367"/>
      <c r="AJ6144" s="367"/>
      <c r="AK6144" s="367"/>
    </row>
    <row r="6145" spans="26:37" s="368" customFormat="1" ht="13.9" customHeight="1">
      <c r="Z6145" s="439"/>
      <c r="AH6145" s="367"/>
      <c r="AJ6145" s="367"/>
      <c r="AK6145" s="367"/>
    </row>
    <row r="6146" spans="26:37" s="368" customFormat="1" ht="13.9" customHeight="1">
      <c r="Z6146" s="439"/>
      <c r="AH6146" s="367"/>
      <c r="AJ6146" s="367"/>
      <c r="AK6146" s="367"/>
    </row>
    <row r="6147" spans="26:37" s="368" customFormat="1" ht="13.9" customHeight="1">
      <c r="Z6147" s="439"/>
      <c r="AH6147" s="367"/>
      <c r="AJ6147" s="367"/>
      <c r="AK6147" s="367"/>
    </row>
    <row r="6148" spans="26:37" s="368" customFormat="1" ht="13.9" customHeight="1">
      <c r="Z6148" s="439"/>
      <c r="AH6148" s="367"/>
      <c r="AJ6148" s="367"/>
      <c r="AK6148" s="367"/>
    </row>
    <row r="6149" spans="26:37" s="368" customFormat="1" ht="13.9" customHeight="1">
      <c r="Z6149" s="439"/>
      <c r="AH6149" s="367"/>
      <c r="AJ6149" s="367"/>
      <c r="AK6149" s="367"/>
    </row>
    <row r="6150" spans="26:37" s="368" customFormat="1" ht="13.9" customHeight="1">
      <c r="Z6150" s="439"/>
      <c r="AH6150" s="367"/>
      <c r="AJ6150" s="367"/>
      <c r="AK6150" s="367"/>
    </row>
    <row r="6151" spans="26:37" s="368" customFormat="1" ht="13.9" customHeight="1">
      <c r="Z6151" s="439"/>
      <c r="AH6151" s="367"/>
      <c r="AJ6151" s="367"/>
      <c r="AK6151" s="367"/>
    </row>
    <row r="6152" spans="26:37" s="368" customFormat="1" ht="13.9" customHeight="1">
      <c r="Z6152" s="439"/>
      <c r="AH6152" s="367"/>
      <c r="AJ6152" s="367"/>
      <c r="AK6152" s="367"/>
    </row>
    <row r="6153" spans="26:37" s="368" customFormat="1" ht="13.9" customHeight="1">
      <c r="Z6153" s="439"/>
      <c r="AH6153" s="367"/>
      <c r="AJ6153" s="367"/>
      <c r="AK6153" s="367"/>
    </row>
    <row r="6154" spans="26:37" s="368" customFormat="1" ht="13.9" customHeight="1">
      <c r="Z6154" s="439"/>
      <c r="AH6154" s="367"/>
      <c r="AJ6154" s="367"/>
      <c r="AK6154" s="367"/>
    </row>
    <row r="6155" spans="26:37" s="368" customFormat="1" ht="13.9" customHeight="1">
      <c r="Z6155" s="439"/>
      <c r="AH6155" s="367"/>
      <c r="AJ6155" s="367"/>
      <c r="AK6155" s="367"/>
    </row>
    <row r="6156" spans="26:37" s="368" customFormat="1" ht="13.9" customHeight="1">
      <c r="Z6156" s="439"/>
      <c r="AH6156" s="367"/>
      <c r="AJ6156" s="367"/>
      <c r="AK6156" s="367"/>
    </row>
    <row r="6157" spans="26:37" s="368" customFormat="1" ht="13.9" customHeight="1">
      <c r="Z6157" s="439"/>
      <c r="AH6157" s="367"/>
      <c r="AJ6157" s="367"/>
      <c r="AK6157" s="367"/>
    </row>
    <row r="6158" spans="26:37" s="368" customFormat="1" ht="13.9" customHeight="1">
      <c r="Z6158" s="439"/>
      <c r="AH6158" s="367"/>
      <c r="AJ6158" s="367"/>
      <c r="AK6158" s="367"/>
    </row>
    <row r="6159" spans="26:37" s="368" customFormat="1" ht="13.9" customHeight="1">
      <c r="Z6159" s="439"/>
      <c r="AH6159" s="367"/>
      <c r="AJ6159" s="367"/>
      <c r="AK6159" s="367"/>
    </row>
    <row r="6160" spans="26:37" s="368" customFormat="1" ht="13.9" customHeight="1">
      <c r="Z6160" s="439"/>
      <c r="AH6160" s="367"/>
      <c r="AJ6160" s="367"/>
      <c r="AK6160" s="367"/>
    </row>
    <row r="6161" spans="26:37" s="368" customFormat="1" ht="13.9" customHeight="1">
      <c r="Z6161" s="439"/>
      <c r="AH6161" s="367"/>
      <c r="AJ6161" s="367"/>
      <c r="AK6161" s="367"/>
    </row>
    <row r="6162" spans="26:37" s="368" customFormat="1" ht="13.9" customHeight="1">
      <c r="Z6162" s="439"/>
      <c r="AH6162" s="367"/>
      <c r="AJ6162" s="367"/>
      <c r="AK6162" s="367"/>
    </row>
    <row r="6163" spans="26:37" s="368" customFormat="1" ht="13.9" customHeight="1">
      <c r="Z6163" s="439"/>
      <c r="AH6163" s="367"/>
      <c r="AJ6163" s="367"/>
      <c r="AK6163" s="367"/>
    </row>
    <row r="6164" spans="26:37" s="368" customFormat="1" ht="13.9" customHeight="1">
      <c r="Z6164" s="439"/>
      <c r="AH6164" s="367"/>
      <c r="AJ6164" s="367"/>
      <c r="AK6164" s="367"/>
    </row>
    <row r="6165" spans="26:37" s="368" customFormat="1" ht="13.9" customHeight="1">
      <c r="Z6165" s="439"/>
      <c r="AH6165" s="367"/>
      <c r="AJ6165" s="367"/>
      <c r="AK6165" s="367"/>
    </row>
    <row r="6166" spans="26:37" s="368" customFormat="1" ht="13.9" customHeight="1">
      <c r="Z6166" s="439"/>
      <c r="AH6166" s="367"/>
      <c r="AJ6166" s="367"/>
      <c r="AK6166" s="367"/>
    </row>
    <row r="6167" spans="26:37" s="368" customFormat="1" ht="13.9" customHeight="1">
      <c r="Z6167" s="439"/>
      <c r="AH6167" s="367"/>
      <c r="AJ6167" s="367"/>
      <c r="AK6167" s="367"/>
    </row>
    <row r="6168" spans="26:37" s="368" customFormat="1" ht="13.9" customHeight="1">
      <c r="Z6168" s="439"/>
      <c r="AH6168" s="367"/>
      <c r="AJ6168" s="367"/>
      <c r="AK6168" s="367"/>
    </row>
    <row r="6169" spans="26:37" s="368" customFormat="1" ht="13.9" customHeight="1">
      <c r="Z6169" s="439"/>
      <c r="AH6169" s="367"/>
      <c r="AJ6169" s="367"/>
      <c r="AK6169" s="367"/>
    </row>
    <row r="6170" spans="26:37" s="368" customFormat="1" ht="13.9" customHeight="1">
      <c r="Z6170" s="439"/>
      <c r="AH6170" s="367"/>
      <c r="AJ6170" s="367"/>
      <c r="AK6170" s="367"/>
    </row>
    <row r="6171" spans="26:37" s="368" customFormat="1" ht="13.9" customHeight="1">
      <c r="Z6171" s="439"/>
      <c r="AH6171" s="367"/>
      <c r="AJ6171" s="367"/>
      <c r="AK6171" s="367"/>
    </row>
    <row r="6172" spans="26:37" s="368" customFormat="1" ht="13.9" customHeight="1">
      <c r="Z6172" s="439"/>
      <c r="AH6172" s="367"/>
      <c r="AJ6172" s="367"/>
      <c r="AK6172" s="367"/>
    </row>
    <row r="6173" spans="26:37" s="368" customFormat="1" ht="13.9" customHeight="1">
      <c r="Z6173" s="439"/>
      <c r="AH6173" s="367"/>
      <c r="AJ6173" s="367"/>
      <c r="AK6173" s="367"/>
    </row>
    <row r="6174" spans="26:37" s="368" customFormat="1" ht="13.9" customHeight="1">
      <c r="Z6174" s="439"/>
      <c r="AH6174" s="367"/>
      <c r="AJ6174" s="367"/>
      <c r="AK6174" s="367"/>
    </row>
    <row r="6175" spans="26:37" s="368" customFormat="1" ht="13.9" customHeight="1">
      <c r="Z6175" s="439"/>
      <c r="AH6175" s="367"/>
      <c r="AJ6175" s="367"/>
      <c r="AK6175" s="367"/>
    </row>
    <row r="6176" spans="26:37" s="368" customFormat="1" ht="13.9" customHeight="1">
      <c r="Z6176" s="439"/>
      <c r="AH6176" s="367"/>
      <c r="AJ6176" s="367"/>
      <c r="AK6176" s="367"/>
    </row>
    <row r="6177" spans="26:37" s="368" customFormat="1" ht="13.9" customHeight="1">
      <c r="Z6177" s="439"/>
      <c r="AH6177" s="367"/>
      <c r="AJ6177" s="367"/>
      <c r="AK6177" s="367"/>
    </row>
    <row r="6178" spans="26:37" s="368" customFormat="1" ht="13.9" customHeight="1">
      <c r="Z6178" s="439"/>
      <c r="AH6178" s="367"/>
      <c r="AJ6178" s="367"/>
      <c r="AK6178" s="367"/>
    </row>
    <row r="6179" spans="26:37" s="368" customFormat="1" ht="13.9" customHeight="1">
      <c r="Z6179" s="439"/>
      <c r="AH6179" s="367"/>
      <c r="AJ6179" s="367"/>
      <c r="AK6179" s="367"/>
    </row>
    <row r="6180" spans="26:37" s="368" customFormat="1" ht="13.9" customHeight="1">
      <c r="Z6180" s="439"/>
      <c r="AH6180" s="367"/>
      <c r="AJ6180" s="367"/>
      <c r="AK6180" s="367"/>
    </row>
    <row r="6181" spans="26:37" s="368" customFormat="1" ht="13.9" customHeight="1">
      <c r="Z6181" s="439"/>
      <c r="AH6181" s="367"/>
      <c r="AJ6181" s="367"/>
      <c r="AK6181" s="367"/>
    </row>
    <row r="6182" spans="26:37" s="368" customFormat="1" ht="13.9" customHeight="1">
      <c r="Z6182" s="439"/>
      <c r="AH6182" s="367"/>
      <c r="AJ6182" s="367"/>
      <c r="AK6182" s="367"/>
    </row>
    <row r="6183" spans="26:37" s="368" customFormat="1" ht="13.9" customHeight="1">
      <c r="Z6183" s="439"/>
      <c r="AH6183" s="367"/>
      <c r="AJ6183" s="367"/>
      <c r="AK6183" s="367"/>
    </row>
    <row r="6184" spans="26:37" s="368" customFormat="1" ht="13.9" customHeight="1">
      <c r="Z6184" s="439"/>
      <c r="AH6184" s="367"/>
      <c r="AJ6184" s="367"/>
      <c r="AK6184" s="367"/>
    </row>
    <row r="6185" spans="26:37" s="368" customFormat="1" ht="13.9" customHeight="1">
      <c r="Z6185" s="439"/>
      <c r="AH6185" s="367"/>
      <c r="AJ6185" s="367"/>
      <c r="AK6185" s="367"/>
    </row>
    <row r="6186" spans="26:37" s="368" customFormat="1" ht="13.9" customHeight="1">
      <c r="Z6186" s="439"/>
      <c r="AH6186" s="367"/>
      <c r="AJ6186" s="367"/>
      <c r="AK6186" s="367"/>
    </row>
    <row r="6187" spans="26:37" s="368" customFormat="1" ht="13.9" customHeight="1">
      <c r="Z6187" s="439"/>
      <c r="AH6187" s="367"/>
      <c r="AJ6187" s="367"/>
      <c r="AK6187" s="367"/>
    </row>
    <row r="6188" spans="26:37" s="368" customFormat="1" ht="13.9" customHeight="1">
      <c r="Z6188" s="439"/>
      <c r="AH6188" s="367"/>
      <c r="AJ6188" s="367"/>
      <c r="AK6188" s="367"/>
    </row>
    <row r="6189" spans="26:37" s="368" customFormat="1" ht="13.9" customHeight="1">
      <c r="Z6189" s="439"/>
      <c r="AH6189" s="367"/>
      <c r="AJ6189" s="367"/>
      <c r="AK6189" s="367"/>
    </row>
    <row r="6190" spans="26:37" s="368" customFormat="1" ht="13.9" customHeight="1">
      <c r="Z6190" s="439"/>
      <c r="AH6190" s="367"/>
      <c r="AJ6190" s="367"/>
      <c r="AK6190" s="367"/>
    </row>
    <row r="6191" spans="26:37" s="368" customFormat="1" ht="13.9" customHeight="1">
      <c r="Z6191" s="439"/>
      <c r="AH6191" s="367"/>
      <c r="AJ6191" s="367"/>
      <c r="AK6191" s="367"/>
    </row>
    <row r="6192" spans="26:37" s="368" customFormat="1" ht="13.9" customHeight="1">
      <c r="Z6192" s="439"/>
      <c r="AH6192" s="367"/>
      <c r="AJ6192" s="367"/>
      <c r="AK6192" s="367"/>
    </row>
    <row r="6193" spans="26:37" s="368" customFormat="1" ht="13.9" customHeight="1">
      <c r="Z6193" s="439"/>
      <c r="AH6193" s="367"/>
      <c r="AJ6193" s="367"/>
      <c r="AK6193" s="367"/>
    </row>
    <row r="6194" spans="26:37" s="368" customFormat="1" ht="13.9" customHeight="1">
      <c r="Z6194" s="439"/>
      <c r="AH6194" s="367"/>
      <c r="AJ6194" s="367"/>
      <c r="AK6194" s="367"/>
    </row>
    <row r="6195" spans="26:37" s="368" customFormat="1" ht="13.9" customHeight="1">
      <c r="Z6195" s="439"/>
      <c r="AH6195" s="367"/>
      <c r="AJ6195" s="367"/>
      <c r="AK6195" s="367"/>
    </row>
    <row r="6196" spans="26:37" s="368" customFormat="1" ht="13.9" customHeight="1">
      <c r="Z6196" s="439"/>
      <c r="AH6196" s="367"/>
      <c r="AJ6196" s="367"/>
      <c r="AK6196" s="367"/>
    </row>
    <row r="6197" spans="26:37" s="368" customFormat="1" ht="13.9" customHeight="1">
      <c r="Z6197" s="439"/>
      <c r="AH6197" s="367"/>
      <c r="AJ6197" s="367"/>
      <c r="AK6197" s="367"/>
    </row>
    <row r="6198" spans="26:37" s="368" customFormat="1" ht="13.9" customHeight="1">
      <c r="Z6198" s="439"/>
      <c r="AH6198" s="367"/>
      <c r="AJ6198" s="367"/>
      <c r="AK6198" s="367"/>
    </row>
    <row r="6199" spans="26:37" s="368" customFormat="1" ht="13.9" customHeight="1">
      <c r="Z6199" s="439"/>
      <c r="AH6199" s="367"/>
      <c r="AJ6199" s="367"/>
      <c r="AK6199" s="367"/>
    </row>
    <row r="6200" spans="26:37" s="368" customFormat="1" ht="13.9" customHeight="1">
      <c r="Z6200" s="439"/>
      <c r="AH6200" s="367"/>
      <c r="AJ6200" s="367"/>
      <c r="AK6200" s="367"/>
    </row>
    <row r="6201" spans="26:37" s="368" customFormat="1" ht="13.9" customHeight="1">
      <c r="Z6201" s="439"/>
      <c r="AH6201" s="367"/>
      <c r="AJ6201" s="367"/>
      <c r="AK6201" s="367"/>
    </row>
    <row r="6202" spans="26:37" s="368" customFormat="1" ht="13.9" customHeight="1">
      <c r="Z6202" s="439"/>
      <c r="AH6202" s="367"/>
      <c r="AJ6202" s="367"/>
      <c r="AK6202" s="367"/>
    </row>
    <row r="6203" spans="26:37" s="368" customFormat="1" ht="13.9" customHeight="1">
      <c r="Z6203" s="439"/>
      <c r="AH6203" s="367"/>
      <c r="AJ6203" s="367"/>
      <c r="AK6203" s="367"/>
    </row>
    <row r="6204" spans="26:37" s="368" customFormat="1" ht="13.9" customHeight="1">
      <c r="Z6204" s="439"/>
      <c r="AH6204" s="367"/>
      <c r="AJ6204" s="367"/>
      <c r="AK6204" s="367"/>
    </row>
    <row r="6205" spans="26:37" s="368" customFormat="1" ht="13.9" customHeight="1">
      <c r="Z6205" s="439"/>
      <c r="AH6205" s="367"/>
      <c r="AJ6205" s="367"/>
      <c r="AK6205" s="367"/>
    </row>
    <row r="6206" spans="26:37" s="368" customFormat="1" ht="13.9" customHeight="1">
      <c r="Z6206" s="439"/>
      <c r="AH6206" s="367"/>
      <c r="AJ6206" s="367"/>
      <c r="AK6206" s="367"/>
    </row>
    <row r="6207" spans="26:37" s="368" customFormat="1" ht="13.9" customHeight="1">
      <c r="Z6207" s="439"/>
      <c r="AH6207" s="367"/>
      <c r="AJ6207" s="367"/>
      <c r="AK6207" s="367"/>
    </row>
    <row r="6208" spans="26:37" s="368" customFormat="1" ht="13.9" customHeight="1">
      <c r="Z6208" s="439"/>
      <c r="AH6208" s="367"/>
      <c r="AJ6208" s="367"/>
      <c r="AK6208" s="367"/>
    </row>
    <row r="6209" spans="26:37" s="368" customFormat="1" ht="13.9" customHeight="1">
      <c r="Z6209" s="439"/>
      <c r="AH6209" s="367"/>
      <c r="AJ6209" s="367"/>
      <c r="AK6209" s="367"/>
    </row>
    <row r="6210" spans="26:37" s="368" customFormat="1" ht="13.9" customHeight="1">
      <c r="Z6210" s="439"/>
      <c r="AH6210" s="367"/>
      <c r="AJ6210" s="367"/>
      <c r="AK6210" s="367"/>
    </row>
    <row r="6211" spans="26:37" s="368" customFormat="1" ht="13.9" customHeight="1">
      <c r="Z6211" s="439"/>
      <c r="AH6211" s="367"/>
      <c r="AJ6211" s="367"/>
      <c r="AK6211" s="367"/>
    </row>
    <row r="6212" spans="26:37" s="368" customFormat="1" ht="13.9" customHeight="1">
      <c r="Z6212" s="439"/>
      <c r="AH6212" s="367"/>
      <c r="AJ6212" s="367"/>
      <c r="AK6212" s="367"/>
    </row>
    <row r="6213" spans="26:37" s="368" customFormat="1" ht="13.9" customHeight="1">
      <c r="Z6213" s="439"/>
      <c r="AH6213" s="367"/>
      <c r="AJ6213" s="367"/>
      <c r="AK6213" s="367"/>
    </row>
    <row r="6214" spans="26:37" s="368" customFormat="1" ht="13.9" customHeight="1">
      <c r="Z6214" s="439"/>
      <c r="AH6214" s="367"/>
      <c r="AJ6214" s="367"/>
      <c r="AK6214" s="367"/>
    </row>
    <row r="6215" spans="26:37" s="368" customFormat="1" ht="13.9" customHeight="1">
      <c r="Z6215" s="439"/>
      <c r="AH6215" s="367"/>
      <c r="AJ6215" s="367"/>
      <c r="AK6215" s="367"/>
    </row>
    <row r="6216" spans="26:37" s="368" customFormat="1" ht="13.9" customHeight="1">
      <c r="Z6216" s="439"/>
      <c r="AH6216" s="367"/>
      <c r="AJ6216" s="367"/>
      <c r="AK6216" s="367"/>
    </row>
    <row r="6217" spans="26:37" s="368" customFormat="1" ht="13.9" customHeight="1">
      <c r="Z6217" s="439"/>
      <c r="AH6217" s="367"/>
      <c r="AJ6217" s="367"/>
      <c r="AK6217" s="367"/>
    </row>
    <row r="6218" spans="26:37" s="368" customFormat="1" ht="13.9" customHeight="1">
      <c r="Z6218" s="439"/>
      <c r="AH6218" s="367"/>
      <c r="AJ6218" s="367"/>
      <c r="AK6218" s="367"/>
    </row>
    <row r="6219" spans="26:37" s="368" customFormat="1" ht="13.9" customHeight="1">
      <c r="Z6219" s="439"/>
      <c r="AH6219" s="367"/>
      <c r="AJ6219" s="367"/>
      <c r="AK6219" s="367"/>
    </row>
    <row r="6220" spans="26:37" s="368" customFormat="1" ht="13.9" customHeight="1">
      <c r="Z6220" s="439"/>
      <c r="AH6220" s="367"/>
      <c r="AJ6220" s="367"/>
      <c r="AK6220" s="367"/>
    </row>
    <row r="6221" spans="26:37" s="368" customFormat="1" ht="13.9" customHeight="1">
      <c r="Z6221" s="439"/>
      <c r="AH6221" s="367"/>
      <c r="AJ6221" s="367"/>
      <c r="AK6221" s="367"/>
    </row>
    <row r="6222" spans="26:37" s="368" customFormat="1" ht="13.9" customHeight="1">
      <c r="Z6222" s="439"/>
      <c r="AH6222" s="367"/>
      <c r="AJ6222" s="367"/>
      <c r="AK6222" s="367"/>
    </row>
    <row r="6223" spans="26:37" s="368" customFormat="1" ht="13.9" customHeight="1">
      <c r="Z6223" s="439"/>
      <c r="AH6223" s="367"/>
      <c r="AJ6223" s="367"/>
      <c r="AK6223" s="367"/>
    </row>
    <row r="6224" spans="26:37" s="368" customFormat="1" ht="13.9" customHeight="1">
      <c r="Z6224" s="439"/>
      <c r="AH6224" s="367"/>
      <c r="AJ6224" s="367"/>
      <c r="AK6224" s="367"/>
    </row>
    <row r="6225" spans="26:37" s="368" customFormat="1" ht="13.9" customHeight="1">
      <c r="Z6225" s="439"/>
      <c r="AH6225" s="367"/>
      <c r="AJ6225" s="367"/>
      <c r="AK6225" s="367"/>
    </row>
    <row r="6226" spans="26:37" s="368" customFormat="1" ht="13.9" customHeight="1">
      <c r="Z6226" s="439"/>
      <c r="AH6226" s="367"/>
      <c r="AJ6226" s="367"/>
      <c r="AK6226" s="367"/>
    </row>
    <row r="6227" spans="26:37" s="368" customFormat="1" ht="13.9" customHeight="1">
      <c r="Z6227" s="439"/>
      <c r="AH6227" s="367"/>
      <c r="AJ6227" s="367"/>
      <c r="AK6227" s="367"/>
    </row>
    <row r="6228" spans="26:37" s="368" customFormat="1" ht="13.9" customHeight="1">
      <c r="Z6228" s="439"/>
      <c r="AH6228" s="367"/>
      <c r="AJ6228" s="367"/>
      <c r="AK6228" s="367"/>
    </row>
    <row r="6229" spans="26:37" s="368" customFormat="1" ht="13.9" customHeight="1">
      <c r="Z6229" s="439"/>
      <c r="AH6229" s="367"/>
      <c r="AJ6229" s="367"/>
      <c r="AK6229" s="367"/>
    </row>
    <row r="6230" spans="26:37" s="368" customFormat="1" ht="13.9" customHeight="1">
      <c r="Z6230" s="439"/>
      <c r="AH6230" s="367"/>
      <c r="AJ6230" s="367"/>
      <c r="AK6230" s="367"/>
    </row>
    <row r="6231" spans="26:37" s="368" customFormat="1" ht="13.9" customHeight="1">
      <c r="Z6231" s="439"/>
      <c r="AH6231" s="367"/>
      <c r="AJ6231" s="367"/>
      <c r="AK6231" s="367"/>
    </row>
    <row r="6232" spans="26:37" s="368" customFormat="1" ht="13.9" customHeight="1">
      <c r="Z6232" s="439"/>
      <c r="AH6232" s="367"/>
      <c r="AJ6232" s="367"/>
      <c r="AK6232" s="367"/>
    </row>
    <row r="6233" spans="26:37" s="368" customFormat="1" ht="13.9" customHeight="1">
      <c r="Z6233" s="439"/>
      <c r="AH6233" s="367"/>
      <c r="AJ6233" s="367"/>
      <c r="AK6233" s="367"/>
    </row>
    <row r="6234" spans="26:37" s="368" customFormat="1" ht="13.9" customHeight="1">
      <c r="Z6234" s="439"/>
      <c r="AH6234" s="367"/>
      <c r="AJ6234" s="367"/>
      <c r="AK6234" s="367"/>
    </row>
    <row r="6235" spans="26:37" s="368" customFormat="1" ht="13.9" customHeight="1">
      <c r="Z6235" s="439"/>
      <c r="AH6235" s="367"/>
      <c r="AJ6235" s="367"/>
      <c r="AK6235" s="367"/>
    </row>
    <row r="6236" spans="26:37" s="368" customFormat="1" ht="13.9" customHeight="1">
      <c r="Z6236" s="439"/>
      <c r="AH6236" s="367"/>
      <c r="AJ6236" s="367"/>
      <c r="AK6236" s="367"/>
    </row>
    <row r="6237" spans="26:37" s="368" customFormat="1" ht="13.9" customHeight="1">
      <c r="Z6237" s="439"/>
      <c r="AH6237" s="367"/>
      <c r="AJ6237" s="367"/>
      <c r="AK6237" s="367"/>
    </row>
    <row r="6238" spans="26:37" s="368" customFormat="1" ht="13.9" customHeight="1">
      <c r="Z6238" s="439"/>
      <c r="AH6238" s="367"/>
      <c r="AJ6238" s="367"/>
      <c r="AK6238" s="367"/>
    </row>
    <row r="6239" spans="26:37" s="368" customFormat="1" ht="13.9" customHeight="1">
      <c r="Z6239" s="439"/>
      <c r="AH6239" s="367"/>
      <c r="AJ6239" s="367"/>
      <c r="AK6239" s="367"/>
    </row>
    <row r="6240" spans="26:37" s="368" customFormat="1" ht="13.9" customHeight="1">
      <c r="Z6240" s="439"/>
      <c r="AH6240" s="367"/>
      <c r="AJ6240" s="367"/>
      <c r="AK6240" s="367"/>
    </row>
    <row r="6241" spans="26:37" s="368" customFormat="1" ht="13.9" customHeight="1">
      <c r="Z6241" s="439"/>
      <c r="AH6241" s="367"/>
      <c r="AJ6241" s="367"/>
      <c r="AK6241" s="367"/>
    </row>
    <row r="6242" spans="26:37" s="368" customFormat="1" ht="13.9" customHeight="1">
      <c r="Z6242" s="439"/>
      <c r="AH6242" s="367"/>
      <c r="AJ6242" s="367"/>
      <c r="AK6242" s="367"/>
    </row>
    <row r="6243" spans="26:37" s="368" customFormat="1" ht="13.9" customHeight="1">
      <c r="Z6243" s="439"/>
      <c r="AH6243" s="367"/>
      <c r="AJ6243" s="367"/>
      <c r="AK6243" s="367"/>
    </row>
    <row r="6244" spans="26:37" s="368" customFormat="1" ht="13.9" customHeight="1">
      <c r="Z6244" s="439"/>
      <c r="AH6244" s="367"/>
      <c r="AJ6244" s="367"/>
      <c r="AK6244" s="367"/>
    </row>
    <row r="6245" spans="26:37" s="368" customFormat="1" ht="13.9" customHeight="1">
      <c r="Z6245" s="439"/>
      <c r="AH6245" s="367"/>
      <c r="AJ6245" s="367"/>
      <c r="AK6245" s="367"/>
    </row>
    <row r="6246" spans="26:37" s="368" customFormat="1" ht="13.9" customHeight="1">
      <c r="Z6246" s="439"/>
      <c r="AH6246" s="367"/>
      <c r="AJ6246" s="367"/>
      <c r="AK6246" s="367"/>
    </row>
    <row r="6247" spans="26:37" s="368" customFormat="1" ht="13.9" customHeight="1">
      <c r="Z6247" s="439"/>
      <c r="AH6247" s="367"/>
      <c r="AJ6247" s="367"/>
      <c r="AK6247" s="367"/>
    </row>
    <row r="6248" spans="26:37" s="368" customFormat="1" ht="13.9" customHeight="1">
      <c r="Z6248" s="439"/>
      <c r="AH6248" s="367"/>
      <c r="AJ6248" s="367"/>
      <c r="AK6248" s="367"/>
    </row>
    <row r="6249" spans="26:37" s="368" customFormat="1" ht="13.9" customHeight="1">
      <c r="Z6249" s="439"/>
      <c r="AH6249" s="367"/>
      <c r="AJ6249" s="367"/>
      <c r="AK6249" s="367"/>
    </row>
    <row r="6250" spans="26:37" s="368" customFormat="1" ht="13.9" customHeight="1">
      <c r="Z6250" s="439"/>
      <c r="AH6250" s="367"/>
      <c r="AJ6250" s="367"/>
      <c r="AK6250" s="367"/>
    </row>
    <row r="6251" spans="26:37" s="368" customFormat="1" ht="13.9" customHeight="1">
      <c r="Z6251" s="439"/>
      <c r="AH6251" s="367"/>
      <c r="AJ6251" s="367"/>
      <c r="AK6251" s="367"/>
    </row>
    <row r="6252" spans="26:37" s="368" customFormat="1" ht="13.9" customHeight="1">
      <c r="Z6252" s="439"/>
      <c r="AH6252" s="367"/>
      <c r="AJ6252" s="367"/>
      <c r="AK6252" s="367"/>
    </row>
    <row r="6253" spans="26:37" s="368" customFormat="1" ht="13.9" customHeight="1">
      <c r="Z6253" s="439"/>
      <c r="AH6253" s="367"/>
      <c r="AJ6253" s="367"/>
      <c r="AK6253" s="367"/>
    </row>
    <row r="6254" spans="26:37" s="368" customFormat="1" ht="13.9" customHeight="1">
      <c r="Z6254" s="439"/>
      <c r="AH6254" s="367"/>
      <c r="AJ6254" s="367"/>
      <c r="AK6254" s="367"/>
    </row>
    <row r="6255" spans="26:37" s="368" customFormat="1" ht="13.9" customHeight="1">
      <c r="Z6255" s="439"/>
      <c r="AH6255" s="367"/>
      <c r="AJ6255" s="367"/>
      <c r="AK6255" s="367"/>
    </row>
    <row r="6256" spans="26:37" s="368" customFormat="1" ht="13.9" customHeight="1">
      <c r="Z6256" s="439"/>
      <c r="AH6256" s="367"/>
      <c r="AJ6256" s="367"/>
      <c r="AK6256" s="367"/>
    </row>
    <row r="6257" spans="26:37" s="368" customFormat="1" ht="13.9" customHeight="1">
      <c r="Z6257" s="439"/>
      <c r="AH6257" s="367"/>
      <c r="AJ6257" s="367"/>
      <c r="AK6257" s="367"/>
    </row>
    <row r="6258" spans="26:37" s="368" customFormat="1" ht="13.9" customHeight="1">
      <c r="Z6258" s="439"/>
      <c r="AH6258" s="367"/>
      <c r="AJ6258" s="367"/>
      <c r="AK6258" s="367"/>
    </row>
    <row r="6259" spans="26:37" s="368" customFormat="1" ht="13.9" customHeight="1">
      <c r="Z6259" s="439"/>
      <c r="AH6259" s="367"/>
      <c r="AJ6259" s="367"/>
      <c r="AK6259" s="367"/>
    </row>
    <row r="6260" spans="26:37" s="368" customFormat="1" ht="13.9" customHeight="1">
      <c r="Z6260" s="439"/>
      <c r="AH6260" s="367"/>
      <c r="AJ6260" s="367"/>
      <c r="AK6260" s="367"/>
    </row>
    <row r="6261" spans="26:37" s="368" customFormat="1" ht="13.9" customHeight="1">
      <c r="Z6261" s="439"/>
      <c r="AH6261" s="367"/>
      <c r="AJ6261" s="367"/>
      <c r="AK6261" s="367"/>
    </row>
    <row r="6262" spans="26:37" s="368" customFormat="1" ht="13.9" customHeight="1">
      <c r="Z6262" s="439"/>
      <c r="AH6262" s="367"/>
      <c r="AJ6262" s="367"/>
      <c r="AK6262" s="367"/>
    </row>
    <row r="6263" spans="26:37" s="368" customFormat="1" ht="13.9" customHeight="1">
      <c r="Z6263" s="439"/>
      <c r="AH6263" s="367"/>
      <c r="AJ6263" s="367"/>
      <c r="AK6263" s="367"/>
    </row>
    <row r="6264" spans="26:37" s="368" customFormat="1" ht="13.9" customHeight="1">
      <c r="Z6264" s="439"/>
      <c r="AH6264" s="367"/>
      <c r="AJ6264" s="367"/>
      <c r="AK6264" s="367"/>
    </row>
    <row r="6265" spans="26:37" s="368" customFormat="1" ht="13.9" customHeight="1">
      <c r="Z6265" s="439"/>
      <c r="AH6265" s="367"/>
      <c r="AJ6265" s="367"/>
      <c r="AK6265" s="367"/>
    </row>
    <row r="6266" spans="26:37" s="368" customFormat="1" ht="13.9" customHeight="1">
      <c r="Z6266" s="439"/>
      <c r="AH6266" s="367"/>
      <c r="AJ6266" s="367"/>
      <c r="AK6266" s="367"/>
    </row>
    <row r="6267" spans="26:37" s="368" customFormat="1" ht="13.9" customHeight="1">
      <c r="Z6267" s="439"/>
      <c r="AH6267" s="367"/>
      <c r="AJ6267" s="367"/>
      <c r="AK6267" s="367"/>
    </row>
    <row r="6268" spans="26:37" s="368" customFormat="1" ht="13.9" customHeight="1">
      <c r="Z6268" s="439"/>
      <c r="AH6268" s="367"/>
      <c r="AJ6268" s="367"/>
      <c r="AK6268" s="367"/>
    </row>
    <row r="6269" spans="26:37" s="368" customFormat="1" ht="13.9" customHeight="1">
      <c r="Z6269" s="439"/>
      <c r="AH6269" s="367"/>
      <c r="AJ6269" s="367"/>
      <c r="AK6269" s="367"/>
    </row>
    <row r="6270" spans="26:37" s="368" customFormat="1" ht="13.9" customHeight="1">
      <c r="Z6270" s="439"/>
      <c r="AH6270" s="367"/>
      <c r="AJ6270" s="367"/>
      <c r="AK6270" s="367"/>
    </row>
    <row r="6271" spans="26:37" s="368" customFormat="1" ht="13.9" customHeight="1">
      <c r="Z6271" s="439"/>
      <c r="AH6271" s="367"/>
      <c r="AJ6271" s="367"/>
      <c r="AK6271" s="367"/>
    </row>
    <row r="6272" spans="26:37" s="368" customFormat="1" ht="13.9" customHeight="1">
      <c r="Z6272" s="439"/>
      <c r="AH6272" s="367"/>
      <c r="AJ6272" s="367"/>
      <c r="AK6272" s="367"/>
    </row>
    <row r="6273" spans="26:37" s="368" customFormat="1" ht="13.9" customHeight="1">
      <c r="Z6273" s="439"/>
      <c r="AH6273" s="367"/>
      <c r="AJ6273" s="367"/>
      <c r="AK6273" s="367"/>
    </row>
    <row r="6274" spans="26:37" s="368" customFormat="1" ht="13.9" customHeight="1">
      <c r="Z6274" s="439"/>
      <c r="AH6274" s="367"/>
      <c r="AJ6274" s="367"/>
      <c r="AK6274" s="367"/>
    </row>
    <row r="6275" spans="26:37" s="368" customFormat="1" ht="13.9" customHeight="1">
      <c r="Z6275" s="439"/>
      <c r="AH6275" s="367"/>
      <c r="AJ6275" s="367"/>
      <c r="AK6275" s="367"/>
    </row>
    <row r="6276" spans="26:37" s="368" customFormat="1" ht="13.9" customHeight="1">
      <c r="Z6276" s="439"/>
      <c r="AH6276" s="367"/>
      <c r="AJ6276" s="367"/>
      <c r="AK6276" s="367"/>
    </row>
    <row r="6277" spans="26:37" s="368" customFormat="1" ht="13.9" customHeight="1">
      <c r="Z6277" s="439"/>
      <c r="AH6277" s="367"/>
      <c r="AJ6277" s="367"/>
      <c r="AK6277" s="367"/>
    </row>
    <row r="6278" spans="26:37" s="368" customFormat="1" ht="13.9" customHeight="1">
      <c r="Z6278" s="439"/>
      <c r="AH6278" s="367"/>
      <c r="AJ6278" s="367"/>
      <c r="AK6278" s="367"/>
    </row>
    <row r="6279" spans="26:37" s="368" customFormat="1" ht="13.9" customHeight="1">
      <c r="Z6279" s="439"/>
      <c r="AH6279" s="367"/>
      <c r="AJ6279" s="367"/>
      <c r="AK6279" s="367"/>
    </row>
    <row r="6280" spans="26:37" s="368" customFormat="1" ht="13.9" customHeight="1">
      <c r="Z6280" s="439"/>
      <c r="AH6280" s="367"/>
      <c r="AJ6280" s="367"/>
      <c r="AK6280" s="367"/>
    </row>
    <row r="6281" spans="26:37" s="368" customFormat="1" ht="13.9" customHeight="1">
      <c r="Z6281" s="439"/>
      <c r="AH6281" s="367"/>
      <c r="AJ6281" s="367"/>
      <c r="AK6281" s="367"/>
    </row>
    <row r="6282" spans="26:37" s="368" customFormat="1" ht="13.9" customHeight="1">
      <c r="Z6282" s="439"/>
      <c r="AH6282" s="367"/>
      <c r="AJ6282" s="367"/>
      <c r="AK6282" s="367"/>
    </row>
    <row r="6283" spans="26:37" s="368" customFormat="1" ht="13.9" customHeight="1">
      <c r="Z6283" s="439"/>
      <c r="AH6283" s="367"/>
      <c r="AJ6283" s="367"/>
      <c r="AK6283" s="367"/>
    </row>
    <row r="6284" spans="26:37" s="368" customFormat="1" ht="13.9" customHeight="1">
      <c r="Z6284" s="439"/>
      <c r="AH6284" s="367"/>
      <c r="AJ6284" s="367"/>
      <c r="AK6284" s="367"/>
    </row>
    <row r="6285" spans="26:37" s="368" customFormat="1" ht="13.9" customHeight="1">
      <c r="Z6285" s="439"/>
      <c r="AH6285" s="367"/>
      <c r="AJ6285" s="367"/>
      <c r="AK6285" s="367"/>
    </row>
    <row r="6286" spans="26:37" s="368" customFormat="1" ht="13.9" customHeight="1">
      <c r="Z6286" s="439"/>
      <c r="AH6286" s="367"/>
      <c r="AJ6286" s="367"/>
      <c r="AK6286" s="367"/>
    </row>
    <row r="6287" spans="26:37" s="368" customFormat="1" ht="13.9" customHeight="1">
      <c r="Z6287" s="439"/>
      <c r="AH6287" s="367"/>
      <c r="AJ6287" s="367"/>
      <c r="AK6287" s="367"/>
    </row>
    <row r="6288" spans="26:37" s="368" customFormat="1" ht="13.9" customHeight="1">
      <c r="Z6288" s="439"/>
      <c r="AH6288" s="367"/>
      <c r="AJ6288" s="367"/>
      <c r="AK6288" s="367"/>
    </row>
    <row r="6289" spans="26:37" s="368" customFormat="1" ht="13.9" customHeight="1">
      <c r="Z6289" s="439"/>
      <c r="AH6289" s="367"/>
      <c r="AJ6289" s="367"/>
      <c r="AK6289" s="367"/>
    </row>
    <row r="6290" spans="26:37" s="368" customFormat="1" ht="13.9" customHeight="1">
      <c r="Z6290" s="439"/>
      <c r="AH6290" s="367"/>
      <c r="AJ6290" s="367"/>
      <c r="AK6290" s="367"/>
    </row>
    <row r="6291" spans="26:37" s="368" customFormat="1" ht="13.9" customHeight="1">
      <c r="Z6291" s="439"/>
      <c r="AH6291" s="367"/>
      <c r="AJ6291" s="367"/>
      <c r="AK6291" s="367"/>
    </row>
    <row r="6292" spans="26:37" s="368" customFormat="1" ht="13.9" customHeight="1">
      <c r="Z6292" s="439"/>
      <c r="AH6292" s="367"/>
      <c r="AJ6292" s="367"/>
      <c r="AK6292" s="367"/>
    </row>
    <row r="6293" spans="26:37" s="368" customFormat="1" ht="13.9" customHeight="1">
      <c r="Z6293" s="439"/>
      <c r="AH6293" s="367"/>
      <c r="AJ6293" s="367"/>
      <c r="AK6293" s="367"/>
    </row>
    <row r="6294" spans="26:37" s="368" customFormat="1" ht="13.9" customHeight="1">
      <c r="Z6294" s="439"/>
      <c r="AH6294" s="367"/>
      <c r="AJ6294" s="367"/>
      <c r="AK6294" s="367"/>
    </row>
    <row r="6295" spans="26:37" s="368" customFormat="1" ht="13.9" customHeight="1">
      <c r="Z6295" s="439"/>
      <c r="AH6295" s="367"/>
      <c r="AJ6295" s="367"/>
      <c r="AK6295" s="367"/>
    </row>
    <row r="6296" spans="26:37" s="368" customFormat="1" ht="13.9" customHeight="1">
      <c r="Z6296" s="439"/>
      <c r="AH6296" s="367"/>
      <c r="AJ6296" s="367"/>
      <c r="AK6296" s="367"/>
    </row>
    <row r="6297" spans="26:37" s="368" customFormat="1" ht="13.9" customHeight="1">
      <c r="Z6297" s="439"/>
      <c r="AH6297" s="367"/>
      <c r="AJ6297" s="367"/>
      <c r="AK6297" s="367"/>
    </row>
    <row r="6298" spans="26:37" s="368" customFormat="1" ht="13.9" customHeight="1">
      <c r="Z6298" s="439"/>
      <c r="AH6298" s="367"/>
      <c r="AJ6298" s="367"/>
      <c r="AK6298" s="367"/>
    </row>
    <row r="6299" spans="26:37" s="368" customFormat="1" ht="13.9" customHeight="1">
      <c r="Z6299" s="439"/>
      <c r="AH6299" s="367"/>
      <c r="AJ6299" s="367"/>
      <c r="AK6299" s="367"/>
    </row>
    <row r="6300" spans="26:37" s="368" customFormat="1" ht="13.9" customHeight="1">
      <c r="Z6300" s="439"/>
      <c r="AH6300" s="367"/>
      <c r="AJ6300" s="367"/>
      <c r="AK6300" s="367"/>
    </row>
    <row r="6301" spans="26:37" s="368" customFormat="1" ht="13.9" customHeight="1">
      <c r="Z6301" s="439"/>
      <c r="AH6301" s="367"/>
      <c r="AJ6301" s="367"/>
      <c r="AK6301" s="367"/>
    </row>
    <row r="6302" spans="26:37" s="368" customFormat="1" ht="13.9" customHeight="1">
      <c r="Z6302" s="439"/>
      <c r="AH6302" s="367"/>
      <c r="AJ6302" s="367"/>
      <c r="AK6302" s="367"/>
    </row>
    <row r="6303" spans="26:37" s="368" customFormat="1" ht="13.9" customHeight="1">
      <c r="Z6303" s="439"/>
      <c r="AH6303" s="367"/>
      <c r="AJ6303" s="367"/>
      <c r="AK6303" s="367"/>
    </row>
    <row r="6304" spans="26:37" s="368" customFormat="1" ht="13.9" customHeight="1">
      <c r="Z6304" s="439"/>
      <c r="AH6304" s="367"/>
      <c r="AJ6304" s="367"/>
      <c r="AK6304" s="367"/>
    </row>
    <row r="6305" spans="26:37" s="368" customFormat="1" ht="13.9" customHeight="1">
      <c r="Z6305" s="439"/>
      <c r="AH6305" s="367"/>
      <c r="AJ6305" s="367"/>
      <c r="AK6305" s="367"/>
    </row>
    <row r="6306" spans="26:37" s="368" customFormat="1" ht="13.9" customHeight="1">
      <c r="Z6306" s="439"/>
      <c r="AH6306" s="367"/>
      <c r="AJ6306" s="367"/>
      <c r="AK6306" s="367"/>
    </row>
    <row r="6307" spans="26:37" s="368" customFormat="1" ht="13.9" customHeight="1">
      <c r="Z6307" s="439"/>
      <c r="AH6307" s="367"/>
      <c r="AJ6307" s="367"/>
      <c r="AK6307" s="367"/>
    </row>
    <row r="6308" spans="26:37" s="368" customFormat="1" ht="13.9" customHeight="1">
      <c r="Z6308" s="439"/>
      <c r="AH6308" s="367"/>
      <c r="AJ6308" s="367"/>
      <c r="AK6308" s="367"/>
    </row>
    <row r="6309" spans="26:37" s="368" customFormat="1" ht="13.9" customHeight="1">
      <c r="Z6309" s="439"/>
      <c r="AH6309" s="367"/>
      <c r="AJ6309" s="367"/>
      <c r="AK6309" s="367"/>
    </row>
    <row r="6310" spans="26:37" s="368" customFormat="1" ht="13.9" customHeight="1">
      <c r="Z6310" s="439"/>
      <c r="AH6310" s="367"/>
      <c r="AJ6310" s="367"/>
      <c r="AK6310" s="367"/>
    </row>
    <row r="6311" spans="26:37" s="368" customFormat="1" ht="13.9" customHeight="1">
      <c r="Z6311" s="439"/>
      <c r="AH6311" s="367"/>
      <c r="AJ6311" s="367"/>
      <c r="AK6311" s="367"/>
    </row>
    <row r="6312" spans="26:37" s="368" customFormat="1" ht="13.9" customHeight="1">
      <c r="Z6312" s="439"/>
      <c r="AH6312" s="367"/>
      <c r="AJ6312" s="367"/>
      <c r="AK6312" s="367"/>
    </row>
    <row r="6313" spans="26:37" s="368" customFormat="1" ht="13.9" customHeight="1">
      <c r="Z6313" s="439"/>
      <c r="AH6313" s="367"/>
      <c r="AJ6313" s="367"/>
      <c r="AK6313" s="367"/>
    </row>
    <row r="6314" spans="26:37" s="368" customFormat="1" ht="13.9" customHeight="1">
      <c r="Z6314" s="439"/>
      <c r="AH6314" s="367"/>
      <c r="AJ6314" s="367"/>
      <c r="AK6314" s="367"/>
    </row>
    <row r="6315" spans="26:37" s="368" customFormat="1" ht="13.9" customHeight="1">
      <c r="Z6315" s="439"/>
      <c r="AH6315" s="367"/>
      <c r="AJ6315" s="367"/>
      <c r="AK6315" s="367"/>
    </row>
    <row r="6316" spans="26:37" s="368" customFormat="1" ht="13.9" customHeight="1">
      <c r="Z6316" s="439"/>
      <c r="AH6316" s="367"/>
      <c r="AJ6316" s="367"/>
      <c r="AK6316" s="367"/>
    </row>
    <row r="6317" spans="26:37" s="368" customFormat="1" ht="13.9" customHeight="1">
      <c r="Z6317" s="439"/>
      <c r="AH6317" s="367"/>
      <c r="AJ6317" s="367"/>
      <c r="AK6317" s="367"/>
    </row>
    <row r="6318" spans="26:37" s="368" customFormat="1" ht="13.9" customHeight="1">
      <c r="Z6318" s="439"/>
      <c r="AH6318" s="367"/>
      <c r="AJ6318" s="367"/>
      <c r="AK6318" s="367"/>
    </row>
    <row r="6319" spans="26:37" s="368" customFormat="1" ht="13.9" customHeight="1">
      <c r="Z6319" s="439"/>
      <c r="AH6319" s="367"/>
      <c r="AJ6319" s="367"/>
      <c r="AK6319" s="367"/>
    </row>
    <row r="6320" spans="26:37" s="368" customFormat="1" ht="13.9" customHeight="1">
      <c r="Z6320" s="439"/>
      <c r="AH6320" s="367"/>
      <c r="AJ6320" s="367"/>
      <c r="AK6320" s="367"/>
    </row>
    <row r="6321" spans="26:37" s="368" customFormat="1" ht="13.9" customHeight="1">
      <c r="Z6321" s="439"/>
      <c r="AH6321" s="367"/>
      <c r="AJ6321" s="367"/>
      <c r="AK6321" s="367"/>
    </row>
    <row r="6322" spans="26:37" s="368" customFormat="1" ht="13.9" customHeight="1">
      <c r="Z6322" s="439"/>
      <c r="AH6322" s="367"/>
      <c r="AJ6322" s="367"/>
      <c r="AK6322" s="367"/>
    </row>
    <row r="6323" spans="26:37" s="368" customFormat="1" ht="13.9" customHeight="1">
      <c r="Z6323" s="439"/>
      <c r="AH6323" s="367"/>
      <c r="AJ6323" s="367"/>
      <c r="AK6323" s="367"/>
    </row>
    <row r="6324" spans="26:37" s="368" customFormat="1" ht="13.9" customHeight="1">
      <c r="Z6324" s="439"/>
      <c r="AH6324" s="367"/>
      <c r="AJ6324" s="367"/>
      <c r="AK6324" s="367"/>
    </row>
    <row r="6325" spans="26:37" s="368" customFormat="1" ht="13.9" customHeight="1">
      <c r="Z6325" s="439"/>
      <c r="AH6325" s="367"/>
      <c r="AJ6325" s="367"/>
      <c r="AK6325" s="367"/>
    </row>
    <row r="6326" spans="26:37" s="368" customFormat="1" ht="13.9" customHeight="1">
      <c r="Z6326" s="439"/>
      <c r="AH6326" s="367"/>
      <c r="AJ6326" s="367"/>
      <c r="AK6326" s="367"/>
    </row>
    <row r="6327" spans="26:37" s="368" customFormat="1" ht="13.9" customHeight="1">
      <c r="Z6327" s="439"/>
      <c r="AH6327" s="367"/>
      <c r="AJ6327" s="367"/>
      <c r="AK6327" s="367"/>
    </row>
    <row r="6328" spans="26:37" s="368" customFormat="1" ht="13.9" customHeight="1">
      <c r="Z6328" s="439"/>
      <c r="AH6328" s="367"/>
      <c r="AJ6328" s="367"/>
      <c r="AK6328" s="367"/>
    </row>
    <row r="6329" spans="26:37" s="368" customFormat="1" ht="13.9" customHeight="1">
      <c r="Z6329" s="439"/>
      <c r="AH6329" s="367"/>
      <c r="AJ6329" s="367"/>
      <c r="AK6329" s="367"/>
    </row>
    <row r="6330" spans="26:37" s="368" customFormat="1" ht="13.9" customHeight="1">
      <c r="Z6330" s="439"/>
      <c r="AH6330" s="367"/>
      <c r="AJ6330" s="367"/>
      <c r="AK6330" s="367"/>
    </row>
    <row r="6331" spans="26:37" s="368" customFormat="1" ht="13.9" customHeight="1">
      <c r="Z6331" s="439"/>
      <c r="AH6331" s="367"/>
      <c r="AJ6331" s="367"/>
      <c r="AK6331" s="367"/>
    </row>
    <row r="6332" spans="26:37" s="368" customFormat="1" ht="13.9" customHeight="1">
      <c r="Z6332" s="439"/>
      <c r="AH6332" s="367"/>
      <c r="AJ6332" s="367"/>
      <c r="AK6332" s="367"/>
    </row>
    <row r="6333" spans="26:37" s="368" customFormat="1" ht="13.9" customHeight="1">
      <c r="Z6333" s="439"/>
      <c r="AH6333" s="367"/>
      <c r="AJ6333" s="367"/>
      <c r="AK6333" s="367"/>
    </row>
    <row r="6334" spans="26:37" s="368" customFormat="1" ht="13.9" customHeight="1">
      <c r="Z6334" s="439"/>
      <c r="AH6334" s="367"/>
      <c r="AJ6334" s="367"/>
      <c r="AK6334" s="367"/>
    </row>
    <row r="6335" spans="26:37" s="368" customFormat="1" ht="13.9" customHeight="1">
      <c r="Z6335" s="439"/>
      <c r="AH6335" s="367"/>
      <c r="AJ6335" s="367"/>
      <c r="AK6335" s="367"/>
    </row>
    <row r="6336" spans="26:37" s="368" customFormat="1" ht="13.9" customHeight="1">
      <c r="Z6336" s="439"/>
      <c r="AH6336" s="367"/>
      <c r="AJ6336" s="367"/>
      <c r="AK6336" s="367"/>
    </row>
    <row r="6337" spans="26:37" s="368" customFormat="1" ht="13.9" customHeight="1">
      <c r="Z6337" s="439"/>
      <c r="AH6337" s="367"/>
      <c r="AJ6337" s="367"/>
      <c r="AK6337" s="367"/>
    </row>
    <row r="6338" spans="26:37" s="368" customFormat="1" ht="13.9" customHeight="1">
      <c r="Z6338" s="439"/>
      <c r="AH6338" s="367"/>
      <c r="AJ6338" s="367"/>
      <c r="AK6338" s="367"/>
    </row>
    <row r="6339" spans="26:37" s="368" customFormat="1" ht="13.9" customHeight="1">
      <c r="Z6339" s="439"/>
      <c r="AH6339" s="367"/>
      <c r="AJ6339" s="367"/>
      <c r="AK6339" s="367"/>
    </row>
    <row r="6340" spans="26:37" s="368" customFormat="1" ht="13.9" customHeight="1">
      <c r="Z6340" s="439"/>
      <c r="AH6340" s="367"/>
      <c r="AJ6340" s="367"/>
      <c r="AK6340" s="367"/>
    </row>
    <row r="6341" spans="26:37" s="368" customFormat="1" ht="13.9" customHeight="1">
      <c r="Z6341" s="439"/>
      <c r="AH6341" s="367"/>
      <c r="AJ6341" s="367"/>
      <c r="AK6341" s="367"/>
    </row>
    <row r="6342" spans="26:37" s="368" customFormat="1" ht="13.9" customHeight="1">
      <c r="Z6342" s="439"/>
      <c r="AH6342" s="367"/>
      <c r="AJ6342" s="367"/>
      <c r="AK6342" s="367"/>
    </row>
    <row r="6343" spans="26:37" s="368" customFormat="1" ht="13.9" customHeight="1">
      <c r="Z6343" s="439"/>
      <c r="AH6343" s="367"/>
      <c r="AJ6343" s="367"/>
      <c r="AK6343" s="367"/>
    </row>
    <row r="6344" spans="26:37" s="368" customFormat="1" ht="13.9" customHeight="1">
      <c r="Z6344" s="439"/>
      <c r="AH6344" s="367"/>
      <c r="AJ6344" s="367"/>
      <c r="AK6344" s="367"/>
    </row>
    <row r="6345" spans="26:37" s="368" customFormat="1" ht="13.9" customHeight="1">
      <c r="Z6345" s="439"/>
      <c r="AH6345" s="367"/>
      <c r="AJ6345" s="367"/>
      <c r="AK6345" s="367"/>
    </row>
    <row r="6346" spans="26:37" s="368" customFormat="1" ht="13.9" customHeight="1">
      <c r="Z6346" s="439"/>
      <c r="AH6346" s="367"/>
      <c r="AJ6346" s="367"/>
      <c r="AK6346" s="367"/>
    </row>
    <row r="6347" spans="26:37" s="368" customFormat="1" ht="13.9" customHeight="1">
      <c r="Z6347" s="439"/>
      <c r="AH6347" s="367"/>
      <c r="AJ6347" s="367"/>
      <c r="AK6347" s="367"/>
    </row>
    <row r="6348" spans="26:37" s="368" customFormat="1" ht="13.9" customHeight="1">
      <c r="Z6348" s="439"/>
      <c r="AH6348" s="367"/>
      <c r="AJ6348" s="367"/>
      <c r="AK6348" s="367"/>
    </row>
    <row r="6349" spans="26:37" s="368" customFormat="1" ht="13.9" customHeight="1">
      <c r="Z6349" s="439"/>
      <c r="AH6349" s="367"/>
      <c r="AJ6349" s="367"/>
      <c r="AK6349" s="367"/>
    </row>
    <row r="6350" spans="26:37" s="368" customFormat="1" ht="13.9" customHeight="1">
      <c r="Z6350" s="439"/>
      <c r="AH6350" s="367"/>
      <c r="AJ6350" s="367"/>
      <c r="AK6350" s="367"/>
    </row>
    <row r="6351" spans="26:37" s="368" customFormat="1" ht="13.9" customHeight="1">
      <c r="Z6351" s="439"/>
      <c r="AH6351" s="367"/>
      <c r="AJ6351" s="367"/>
      <c r="AK6351" s="367"/>
    </row>
    <row r="6352" spans="26:37" s="368" customFormat="1" ht="13.9" customHeight="1">
      <c r="Z6352" s="439"/>
      <c r="AH6352" s="367"/>
      <c r="AJ6352" s="367"/>
      <c r="AK6352" s="367"/>
    </row>
    <row r="6353" spans="26:37" s="368" customFormat="1" ht="13.9" customHeight="1">
      <c r="Z6353" s="439"/>
      <c r="AH6353" s="367"/>
      <c r="AJ6353" s="367"/>
      <c r="AK6353" s="367"/>
    </row>
    <row r="6354" spans="26:37" s="368" customFormat="1" ht="13.9" customHeight="1">
      <c r="Z6354" s="439"/>
      <c r="AH6354" s="367"/>
      <c r="AJ6354" s="367"/>
      <c r="AK6354" s="367"/>
    </row>
    <row r="6355" spans="26:37" s="368" customFormat="1" ht="13.9" customHeight="1">
      <c r="Z6355" s="439"/>
      <c r="AH6355" s="367"/>
      <c r="AJ6355" s="367"/>
      <c r="AK6355" s="367"/>
    </row>
    <row r="6356" spans="26:37" s="368" customFormat="1" ht="13.9" customHeight="1">
      <c r="Z6356" s="439"/>
      <c r="AH6356" s="367"/>
      <c r="AJ6356" s="367"/>
      <c r="AK6356" s="367"/>
    </row>
    <row r="6357" spans="26:37" s="368" customFormat="1" ht="13.9" customHeight="1">
      <c r="Z6357" s="439"/>
      <c r="AH6357" s="367"/>
      <c r="AJ6357" s="367"/>
      <c r="AK6357" s="367"/>
    </row>
    <row r="6358" spans="26:37" s="368" customFormat="1" ht="13.9" customHeight="1">
      <c r="Z6358" s="439"/>
      <c r="AH6358" s="367"/>
      <c r="AJ6358" s="367"/>
      <c r="AK6358" s="367"/>
    </row>
    <row r="6359" spans="26:37" s="368" customFormat="1" ht="13.9" customHeight="1">
      <c r="Z6359" s="439"/>
      <c r="AH6359" s="367"/>
      <c r="AJ6359" s="367"/>
      <c r="AK6359" s="367"/>
    </row>
    <row r="6360" spans="26:37" s="368" customFormat="1" ht="13.9" customHeight="1">
      <c r="Z6360" s="439"/>
      <c r="AH6360" s="367"/>
      <c r="AJ6360" s="367"/>
      <c r="AK6360" s="367"/>
    </row>
    <row r="6361" spans="26:37" s="368" customFormat="1" ht="13.9" customHeight="1">
      <c r="Z6361" s="439"/>
      <c r="AH6361" s="367"/>
      <c r="AJ6361" s="367"/>
      <c r="AK6361" s="367"/>
    </row>
    <row r="6362" spans="26:37" s="368" customFormat="1" ht="13.9" customHeight="1">
      <c r="Z6362" s="439"/>
      <c r="AH6362" s="367"/>
      <c r="AJ6362" s="367"/>
      <c r="AK6362" s="367"/>
    </row>
    <row r="6363" spans="26:37" s="368" customFormat="1" ht="13.9" customHeight="1">
      <c r="Z6363" s="439"/>
      <c r="AH6363" s="367"/>
      <c r="AJ6363" s="367"/>
      <c r="AK6363" s="367"/>
    </row>
    <row r="6364" spans="26:37" s="368" customFormat="1" ht="13.9" customHeight="1">
      <c r="Z6364" s="439"/>
      <c r="AH6364" s="367"/>
      <c r="AJ6364" s="367"/>
      <c r="AK6364" s="367"/>
    </row>
    <row r="6365" spans="26:37" s="368" customFormat="1" ht="13.9" customHeight="1">
      <c r="Z6365" s="439"/>
      <c r="AH6365" s="367"/>
      <c r="AJ6365" s="367"/>
      <c r="AK6365" s="367"/>
    </row>
    <row r="6366" spans="26:37" s="368" customFormat="1" ht="13.9" customHeight="1">
      <c r="Z6366" s="439"/>
      <c r="AH6366" s="367"/>
      <c r="AJ6366" s="367"/>
      <c r="AK6366" s="367"/>
    </row>
    <row r="6367" spans="26:37" s="368" customFormat="1" ht="13.9" customHeight="1">
      <c r="Z6367" s="439"/>
      <c r="AH6367" s="367"/>
      <c r="AJ6367" s="367"/>
      <c r="AK6367" s="367"/>
    </row>
    <row r="6368" spans="26:37" s="368" customFormat="1" ht="13.9" customHeight="1">
      <c r="Z6368" s="439"/>
      <c r="AH6368" s="367"/>
      <c r="AJ6368" s="367"/>
      <c r="AK6368" s="367"/>
    </row>
    <row r="6369" spans="26:37" s="368" customFormat="1" ht="13.9" customHeight="1">
      <c r="Z6369" s="439"/>
      <c r="AH6369" s="367"/>
      <c r="AJ6369" s="367"/>
      <c r="AK6369" s="367"/>
    </row>
    <row r="6370" spans="26:37" s="368" customFormat="1" ht="13.9" customHeight="1">
      <c r="Z6370" s="439"/>
      <c r="AH6370" s="367"/>
      <c r="AJ6370" s="367"/>
      <c r="AK6370" s="367"/>
    </row>
    <row r="6371" spans="26:37" s="368" customFormat="1" ht="13.9" customHeight="1">
      <c r="Z6371" s="439"/>
      <c r="AH6371" s="367"/>
      <c r="AJ6371" s="367"/>
      <c r="AK6371" s="367"/>
    </row>
    <row r="6372" spans="26:37" s="368" customFormat="1" ht="13.9" customHeight="1">
      <c r="Z6372" s="439"/>
      <c r="AH6372" s="367"/>
      <c r="AJ6372" s="367"/>
      <c r="AK6372" s="367"/>
    </row>
    <row r="6373" spans="26:37" s="368" customFormat="1" ht="13.9" customHeight="1">
      <c r="Z6373" s="439"/>
      <c r="AH6373" s="367"/>
      <c r="AJ6373" s="367"/>
      <c r="AK6373" s="367"/>
    </row>
    <row r="6374" spans="26:37" s="368" customFormat="1" ht="13.9" customHeight="1">
      <c r="Z6374" s="439"/>
      <c r="AH6374" s="367"/>
      <c r="AJ6374" s="367"/>
      <c r="AK6374" s="367"/>
    </row>
    <row r="6375" spans="26:37" s="368" customFormat="1" ht="13.9" customHeight="1">
      <c r="Z6375" s="439"/>
      <c r="AH6375" s="367"/>
      <c r="AJ6375" s="367"/>
      <c r="AK6375" s="367"/>
    </row>
    <row r="6376" spans="26:37" s="368" customFormat="1" ht="13.9" customHeight="1">
      <c r="Z6376" s="439"/>
      <c r="AH6376" s="367"/>
      <c r="AJ6376" s="367"/>
      <c r="AK6376" s="367"/>
    </row>
    <row r="6377" spans="26:37" s="368" customFormat="1" ht="13.9" customHeight="1">
      <c r="Z6377" s="439"/>
      <c r="AH6377" s="367"/>
      <c r="AJ6377" s="367"/>
      <c r="AK6377" s="367"/>
    </row>
    <row r="6378" spans="26:37" s="368" customFormat="1" ht="13.9" customHeight="1">
      <c r="Z6378" s="439"/>
      <c r="AH6378" s="367"/>
      <c r="AJ6378" s="367"/>
      <c r="AK6378" s="367"/>
    </row>
    <row r="6379" spans="26:37" s="368" customFormat="1" ht="13.9" customHeight="1">
      <c r="Z6379" s="439"/>
      <c r="AH6379" s="367"/>
      <c r="AJ6379" s="367"/>
      <c r="AK6379" s="367"/>
    </row>
    <row r="6380" spans="26:37" s="368" customFormat="1" ht="13.9" customHeight="1">
      <c r="Z6380" s="439"/>
      <c r="AH6380" s="367"/>
      <c r="AJ6380" s="367"/>
      <c r="AK6380" s="367"/>
    </row>
    <row r="6381" spans="26:37" s="368" customFormat="1" ht="13.9" customHeight="1">
      <c r="Z6381" s="439"/>
      <c r="AH6381" s="367"/>
      <c r="AJ6381" s="367"/>
      <c r="AK6381" s="367"/>
    </row>
    <row r="6382" spans="26:37" s="368" customFormat="1" ht="13.9" customHeight="1">
      <c r="Z6382" s="439"/>
      <c r="AH6382" s="367"/>
      <c r="AJ6382" s="367"/>
      <c r="AK6382" s="367"/>
    </row>
    <row r="6383" spans="26:37" s="368" customFormat="1" ht="13.9" customHeight="1">
      <c r="Z6383" s="439"/>
      <c r="AH6383" s="367"/>
      <c r="AJ6383" s="367"/>
      <c r="AK6383" s="367"/>
    </row>
    <row r="6384" spans="26:37" s="368" customFormat="1" ht="13.9" customHeight="1">
      <c r="Z6384" s="439"/>
      <c r="AH6384" s="367"/>
      <c r="AJ6384" s="367"/>
      <c r="AK6384" s="367"/>
    </row>
    <row r="6385" spans="26:37" s="368" customFormat="1" ht="13.9" customHeight="1">
      <c r="Z6385" s="439"/>
      <c r="AH6385" s="367"/>
      <c r="AJ6385" s="367"/>
      <c r="AK6385" s="367"/>
    </row>
    <row r="6386" spans="26:37" s="368" customFormat="1" ht="13.9" customHeight="1">
      <c r="Z6386" s="439"/>
      <c r="AH6386" s="367"/>
      <c r="AJ6386" s="367"/>
      <c r="AK6386" s="367"/>
    </row>
    <row r="6387" spans="26:37" s="368" customFormat="1" ht="13.9" customHeight="1">
      <c r="Z6387" s="439"/>
      <c r="AH6387" s="367"/>
      <c r="AJ6387" s="367"/>
      <c r="AK6387" s="367"/>
    </row>
    <row r="6388" spans="26:37" s="368" customFormat="1" ht="13.9" customHeight="1">
      <c r="Z6388" s="439"/>
      <c r="AH6388" s="367"/>
      <c r="AJ6388" s="367"/>
      <c r="AK6388" s="367"/>
    </row>
    <row r="6389" spans="26:37" s="368" customFormat="1" ht="13.9" customHeight="1">
      <c r="Z6389" s="439"/>
      <c r="AH6389" s="367"/>
      <c r="AJ6389" s="367"/>
      <c r="AK6389" s="367"/>
    </row>
    <row r="6390" spans="26:37" s="368" customFormat="1" ht="13.9" customHeight="1">
      <c r="Z6390" s="439"/>
      <c r="AH6390" s="367"/>
      <c r="AJ6390" s="367"/>
      <c r="AK6390" s="367"/>
    </row>
    <row r="6391" spans="26:37" s="368" customFormat="1" ht="13.9" customHeight="1">
      <c r="Z6391" s="439"/>
      <c r="AH6391" s="367"/>
      <c r="AJ6391" s="367"/>
      <c r="AK6391" s="367"/>
    </row>
    <row r="6392" spans="26:37" s="368" customFormat="1" ht="13.9" customHeight="1">
      <c r="Z6392" s="439"/>
      <c r="AH6392" s="367"/>
      <c r="AJ6392" s="367"/>
      <c r="AK6392" s="367"/>
    </row>
    <row r="6393" spans="26:37" s="368" customFormat="1" ht="13.9" customHeight="1">
      <c r="Z6393" s="439"/>
      <c r="AH6393" s="367"/>
      <c r="AJ6393" s="367"/>
      <c r="AK6393" s="367"/>
    </row>
    <row r="6394" spans="26:37" s="368" customFormat="1" ht="13.9" customHeight="1">
      <c r="Z6394" s="439"/>
      <c r="AH6394" s="367"/>
      <c r="AJ6394" s="367"/>
      <c r="AK6394" s="367"/>
    </row>
    <row r="6395" spans="26:37" s="368" customFormat="1" ht="13.9" customHeight="1">
      <c r="Z6395" s="439"/>
      <c r="AH6395" s="367"/>
      <c r="AJ6395" s="367"/>
      <c r="AK6395" s="367"/>
    </row>
    <row r="6396" spans="26:37" s="368" customFormat="1" ht="13.9" customHeight="1">
      <c r="Z6396" s="439"/>
      <c r="AH6396" s="367"/>
      <c r="AJ6396" s="367"/>
      <c r="AK6396" s="367"/>
    </row>
    <row r="6397" spans="26:37" s="368" customFormat="1" ht="13.9" customHeight="1">
      <c r="Z6397" s="439"/>
      <c r="AH6397" s="367"/>
      <c r="AJ6397" s="367"/>
      <c r="AK6397" s="367"/>
    </row>
    <row r="6398" spans="26:37" s="368" customFormat="1" ht="13.9" customHeight="1">
      <c r="Z6398" s="439"/>
      <c r="AH6398" s="367"/>
      <c r="AJ6398" s="367"/>
      <c r="AK6398" s="367"/>
    </row>
    <row r="6399" spans="26:37" s="368" customFormat="1" ht="13.9" customHeight="1">
      <c r="Z6399" s="439"/>
      <c r="AH6399" s="367"/>
      <c r="AJ6399" s="367"/>
      <c r="AK6399" s="367"/>
    </row>
    <row r="6400" spans="26:37" s="368" customFormat="1" ht="13.9" customHeight="1">
      <c r="Z6400" s="439"/>
      <c r="AH6400" s="367"/>
      <c r="AJ6400" s="367"/>
      <c r="AK6400" s="367"/>
    </row>
    <row r="6401" spans="26:37" s="368" customFormat="1" ht="13.9" customHeight="1">
      <c r="Z6401" s="439"/>
      <c r="AH6401" s="367"/>
      <c r="AJ6401" s="367"/>
      <c r="AK6401" s="367"/>
    </row>
    <row r="6402" spans="26:37" s="368" customFormat="1" ht="13.9" customHeight="1">
      <c r="Z6402" s="439"/>
      <c r="AH6402" s="367"/>
      <c r="AJ6402" s="367"/>
      <c r="AK6402" s="367"/>
    </row>
    <row r="6403" spans="26:37" s="368" customFormat="1" ht="13.9" customHeight="1">
      <c r="Z6403" s="439"/>
      <c r="AH6403" s="367"/>
      <c r="AJ6403" s="367"/>
      <c r="AK6403" s="367"/>
    </row>
    <row r="6404" spans="26:37" s="368" customFormat="1" ht="13.9" customHeight="1">
      <c r="Z6404" s="439"/>
      <c r="AH6404" s="367"/>
      <c r="AJ6404" s="367"/>
      <c r="AK6404" s="367"/>
    </row>
    <row r="6405" spans="26:37" s="368" customFormat="1" ht="13.9" customHeight="1">
      <c r="Z6405" s="439"/>
      <c r="AH6405" s="367"/>
      <c r="AJ6405" s="367"/>
      <c r="AK6405" s="367"/>
    </row>
    <row r="6406" spans="26:37" s="368" customFormat="1" ht="13.9" customHeight="1">
      <c r="Z6406" s="439"/>
      <c r="AH6406" s="367"/>
      <c r="AJ6406" s="367"/>
      <c r="AK6406" s="367"/>
    </row>
    <row r="6407" spans="26:37" s="368" customFormat="1" ht="13.9" customHeight="1">
      <c r="Z6407" s="439"/>
      <c r="AH6407" s="367"/>
      <c r="AJ6407" s="367"/>
      <c r="AK6407" s="367"/>
    </row>
    <row r="6408" spans="26:37" s="368" customFormat="1" ht="13.9" customHeight="1">
      <c r="Z6408" s="439"/>
      <c r="AH6408" s="367"/>
      <c r="AJ6408" s="367"/>
      <c r="AK6408" s="367"/>
    </row>
    <row r="6409" spans="26:37" s="368" customFormat="1" ht="13.9" customHeight="1">
      <c r="Z6409" s="439"/>
      <c r="AH6409" s="367"/>
      <c r="AJ6409" s="367"/>
      <c r="AK6409" s="367"/>
    </row>
    <row r="6410" spans="26:37" s="368" customFormat="1" ht="13.9" customHeight="1">
      <c r="Z6410" s="439"/>
      <c r="AH6410" s="367"/>
      <c r="AJ6410" s="367"/>
      <c r="AK6410" s="367"/>
    </row>
    <row r="6411" spans="26:37" s="368" customFormat="1" ht="13.9" customHeight="1">
      <c r="Z6411" s="439"/>
      <c r="AH6411" s="367"/>
      <c r="AJ6411" s="367"/>
      <c r="AK6411" s="367"/>
    </row>
    <row r="6412" spans="26:37" s="368" customFormat="1" ht="13.9" customHeight="1">
      <c r="Z6412" s="439"/>
      <c r="AH6412" s="367"/>
      <c r="AJ6412" s="367"/>
      <c r="AK6412" s="367"/>
    </row>
    <row r="6413" spans="26:37" s="368" customFormat="1" ht="13.9" customHeight="1">
      <c r="Z6413" s="439"/>
      <c r="AH6413" s="367"/>
      <c r="AJ6413" s="367"/>
      <c r="AK6413" s="367"/>
    </row>
    <row r="6414" spans="26:37" s="368" customFormat="1" ht="13.9" customHeight="1">
      <c r="Z6414" s="439"/>
      <c r="AH6414" s="367"/>
      <c r="AJ6414" s="367"/>
      <c r="AK6414" s="367"/>
    </row>
    <row r="6415" spans="26:37" s="368" customFormat="1" ht="13.9" customHeight="1">
      <c r="Z6415" s="439"/>
      <c r="AH6415" s="367"/>
      <c r="AJ6415" s="367"/>
      <c r="AK6415" s="367"/>
    </row>
    <row r="6416" spans="26:37" s="368" customFormat="1" ht="13.9" customHeight="1">
      <c r="Z6416" s="439"/>
      <c r="AH6416" s="367"/>
      <c r="AJ6416" s="367"/>
      <c r="AK6416" s="367"/>
    </row>
    <row r="6417" spans="26:37" s="368" customFormat="1" ht="13.9" customHeight="1">
      <c r="Z6417" s="439"/>
      <c r="AH6417" s="367"/>
      <c r="AJ6417" s="367"/>
      <c r="AK6417" s="367"/>
    </row>
    <row r="6418" spans="26:37" s="368" customFormat="1" ht="13.9" customHeight="1">
      <c r="Z6418" s="439"/>
      <c r="AH6418" s="367"/>
      <c r="AJ6418" s="367"/>
      <c r="AK6418" s="367"/>
    </row>
    <row r="6419" spans="26:37" s="368" customFormat="1" ht="13.9" customHeight="1">
      <c r="Z6419" s="439"/>
      <c r="AH6419" s="367"/>
      <c r="AJ6419" s="367"/>
      <c r="AK6419" s="367"/>
    </row>
    <row r="6420" spans="26:37" s="368" customFormat="1" ht="13.9" customHeight="1">
      <c r="Z6420" s="439"/>
      <c r="AH6420" s="367"/>
      <c r="AJ6420" s="367"/>
      <c r="AK6420" s="367"/>
    </row>
    <row r="6421" spans="26:37" s="368" customFormat="1" ht="13.9" customHeight="1">
      <c r="Z6421" s="439"/>
      <c r="AH6421" s="367"/>
      <c r="AJ6421" s="367"/>
      <c r="AK6421" s="367"/>
    </row>
    <row r="6422" spans="26:37" s="368" customFormat="1" ht="13.9" customHeight="1">
      <c r="Z6422" s="439"/>
      <c r="AH6422" s="367"/>
      <c r="AJ6422" s="367"/>
      <c r="AK6422" s="367"/>
    </row>
    <row r="6423" spans="26:37" s="368" customFormat="1" ht="13.9" customHeight="1">
      <c r="Z6423" s="439"/>
      <c r="AH6423" s="367"/>
      <c r="AJ6423" s="367"/>
      <c r="AK6423" s="367"/>
    </row>
    <row r="6424" spans="26:37" s="368" customFormat="1" ht="13.9" customHeight="1">
      <c r="Z6424" s="439"/>
      <c r="AH6424" s="367"/>
      <c r="AJ6424" s="367"/>
      <c r="AK6424" s="367"/>
    </row>
    <row r="6425" spans="26:37" s="368" customFormat="1" ht="13.9" customHeight="1">
      <c r="Z6425" s="439"/>
      <c r="AH6425" s="367"/>
      <c r="AJ6425" s="367"/>
      <c r="AK6425" s="367"/>
    </row>
    <row r="6426" spans="26:37" s="368" customFormat="1" ht="13.9" customHeight="1">
      <c r="Z6426" s="439"/>
      <c r="AH6426" s="367"/>
      <c r="AJ6426" s="367"/>
      <c r="AK6426" s="367"/>
    </row>
    <row r="6427" spans="26:37" s="368" customFormat="1" ht="13.9" customHeight="1">
      <c r="Z6427" s="439"/>
      <c r="AH6427" s="367"/>
      <c r="AJ6427" s="367"/>
      <c r="AK6427" s="367"/>
    </row>
    <row r="6428" spans="26:37" s="368" customFormat="1" ht="13.9" customHeight="1">
      <c r="Z6428" s="439"/>
      <c r="AH6428" s="367"/>
      <c r="AJ6428" s="367"/>
      <c r="AK6428" s="367"/>
    </row>
    <row r="6429" spans="26:37" s="368" customFormat="1" ht="13.9" customHeight="1">
      <c r="Z6429" s="439"/>
      <c r="AH6429" s="367"/>
      <c r="AJ6429" s="367"/>
      <c r="AK6429" s="367"/>
    </row>
    <row r="6430" spans="26:37" s="368" customFormat="1" ht="13.9" customHeight="1">
      <c r="Z6430" s="439"/>
      <c r="AH6430" s="367"/>
      <c r="AJ6430" s="367"/>
      <c r="AK6430" s="367"/>
    </row>
    <row r="6431" spans="26:37" s="368" customFormat="1" ht="13.9" customHeight="1">
      <c r="Z6431" s="439"/>
      <c r="AH6431" s="367"/>
      <c r="AJ6431" s="367"/>
      <c r="AK6431" s="367"/>
    </row>
    <row r="6432" spans="26:37" s="368" customFormat="1" ht="13.9" customHeight="1">
      <c r="Z6432" s="439"/>
      <c r="AH6432" s="367"/>
      <c r="AJ6432" s="367"/>
      <c r="AK6432" s="367"/>
    </row>
    <row r="6433" spans="26:37" s="368" customFormat="1" ht="13.9" customHeight="1">
      <c r="Z6433" s="439"/>
      <c r="AH6433" s="367"/>
      <c r="AJ6433" s="367"/>
      <c r="AK6433" s="367"/>
    </row>
    <row r="6434" spans="26:37" s="368" customFormat="1" ht="13.9" customHeight="1">
      <c r="Z6434" s="439"/>
      <c r="AH6434" s="367"/>
      <c r="AJ6434" s="367"/>
      <c r="AK6434" s="367"/>
    </row>
    <row r="6435" spans="26:37" s="368" customFormat="1" ht="13.9" customHeight="1">
      <c r="Z6435" s="439"/>
      <c r="AH6435" s="367"/>
      <c r="AJ6435" s="367"/>
      <c r="AK6435" s="367"/>
    </row>
    <row r="6436" spans="26:37" s="368" customFormat="1" ht="13.9" customHeight="1">
      <c r="Z6436" s="439"/>
      <c r="AH6436" s="367"/>
      <c r="AJ6436" s="367"/>
      <c r="AK6436" s="367"/>
    </row>
    <row r="6437" spans="26:37" s="368" customFormat="1" ht="13.9" customHeight="1">
      <c r="Z6437" s="439"/>
      <c r="AH6437" s="367"/>
      <c r="AJ6437" s="367"/>
      <c r="AK6437" s="367"/>
    </row>
    <row r="6438" spans="26:37" s="368" customFormat="1" ht="13.9" customHeight="1">
      <c r="Z6438" s="439"/>
      <c r="AH6438" s="367"/>
      <c r="AJ6438" s="367"/>
      <c r="AK6438" s="367"/>
    </row>
    <row r="6439" spans="26:37" s="368" customFormat="1" ht="13.9" customHeight="1">
      <c r="Z6439" s="439"/>
      <c r="AH6439" s="367"/>
      <c r="AJ6439" s="367"/>
      <c r="AK6439" s="367"/>
    </row>
    <row r="6440" spans="26:37" s="368" customFormat="1" ht="13.9" customHeight="1">
      <c r="Z6440" s="439"/>
      <c r="AH6440" s="367"/>
      <c r="AJ6440" s="367"/>
      <c r="AK6440" s="367"/>
    </row>
    <row r="6441" spans="26:37" s="368" customFormat="1" ht="13.9" customHeight="1">
      <c r="Z6441" s="439"/>
      <c r="AH6441" s="367"/>
      <c r="AJ6441" s="367"/>
      <c r="AK6441" s="367"/>
    </row>
    <row r="6442" spans="26:37" s="368" customFormat="1" ht="13.9" customHeight="1">
      <c r="Z6442" s="439"/>
      <c r="AH6442" s="367"/>
      <c r="AJ6442" s="367"/>
      <c r="AK6442" s="367"/>
    </row>
    <row r="6443" spans="26:37" s="368" customFormat="1" ht="13.9" customHeight="1">
      <c r="Z6443" s="439"/>
      <c r="AH6443" s="367"/>
      <c r="AJ6443" s="367"/>
      <c r="AK6443" s="367"/>
    </row>
    <row r="6444" spans="26:37" s="368" customFormat="1" ht="13.9" customHeight="1">
      <c r="Z6444" s="439"/>
      <c r="AH6444" s="367"/>
      <c r="AJ6444" s="367"/>
      <c r="AK6444" s="367"/>
    </row>
    <row r="6445" spans="26:37" s="368" customFormat="1" ht="13.9" customHeight="1">
      <c r="Z6445" s="439"/>
      <c r="AH6445" s="367"/>
      <c r="AJ6445" s="367"/>
      <c r="AK6445" s="367"/>
    </row>
    <row r="6446" spans="26:37" s="368" customFormat="1" ht="13.9" customHeight="1">
      <c r="Z6446" s="439"/>
      <c r="AH6446" s="367"/>
      <c r="AJ6446" s="367"/>
      <c r="AK6446" s="367"/>
    </row>
    <row r="6447" spans="26:37" s="368" customFormat="1" ht="13.9" customHeight="1">
      <c r="Z6447" s="439"/>
      <c r="AH6447" s="367"/>
      <c r="AJ6447" s="367"/>
      <c r="AK6447" s="367"/>
    </row>
    <row r="6448" spans="26:37" s="368" customFormat="1" ht="13.9" customHeight="1">
      <c r="Z6448" s="439"/>
      <c r="AH6448" s="367"/>
      <c r="AJ6448" s="367"/>
      <c r="AK6448" s="367"/>
    </row>
    <row r="6449" spans="26:37" s="368" customFormat="1" ht="13.9" customHeight="1">
      <c r="Z6449" s="439"/>
      <c r="AH6449" s="367"/>
      <c r="AJ6449" s="367"/>
      <c r="AK6449" s="367"/>
    </row>
    <row r="6450" spans="26:37" s="368" customFormat="1" ht="13.9" customHeight="1">
      <c r="Z6450" s="439"/>
      <c r="AH6450" s="367"/>
      <c r="AJ6450" s="367"/>
      <c r="AK6450" s="367"/>
    </row>
    <row r="6451" spans="26:37" s="368" customFormat="1" ht="13.9" customHeight="1">
      <c r="Z6451" s="439"/>
      <c r="AH6451" s="367"/>
      <c r="AJ6451" s="367"/>
      <c r="AK6451" s="367"/>
    </row>
    <row r="6452" spans="26:37" s="368" customFormat="1" ht="13.9" customHeight="1">
      <c r="Z6452" s="439"/>
      <c r="AH6452" s="367"/>
      <c r="AJ6452" s="367"/>
      <c r="AK6452" s="367"/>
    </row>
    <row r="6453" spans="26:37" s="368" customFormat="1" ht="13.9" customHeight="1">
      <c r="Z6453" s="439"/>
      <c r="AH6453" s="367"/>
      <c r="AJ6453" s="367"/>
      <c r="AK6453" s="367"/>
    </row>
    <row r="6454" spans="26:37" s="368" customFormat="1" ht="13.9" customHeight="1">
      <c r="Z6454" s="439"/>
      <c r="AH6454" s="367"/>
      <c r="AJ6454" s="367"/>
      <c r="AK6454" s="367"/>
    </row>
    <row r="6455" spans="26:37" s="368" customFormat="1" ht="13.9" customHeight="1">
      <c r="Z6455" s="439"/>
      <c r="AH6455" s="367"/>
      <c r="AJ6455" s="367"/>
      <c r="AK6455" s="367"/>
    </row>
    <row r="6456" spans="26:37" s="368" customFormat="1" ht="13.9" customHeight="1">
      <c r="Z6456" s="439"/>
      <c r="AH6456" s="367"/>
      <c r="AJ6456" s="367"/>
      <c r="AK6456" s="367"/>
    </row>
    <row r="6457" spans="26:37" s="368" customFormat="1" ht="13.9" customHeight="1">
      <c r="Z6457" s="439"/>
      <c r="AH6457" s="367"/>
      <c r="AJ6457" s="367"/>
      <c r="AK6457" s="367"/>
    </row>
    <row r="6458" spans="26:37" s="368" customFormat="1" ht="13.9" customHeight="1">
      <c r="Z6458" s="439"/>
      <c r="AH6458" s="367"/>
      <c r="AJ6458" s="367"/>
      <c r="AK6458" s="367"/>
    </row>
    <row r="6459" spans="26:37" s="368" customFormat="1" ht="13.9" customHeight="1">
      <c r="Z6459" s="439"/>
      <c r="AH6459" s="367"/>
      <c r="AJ6459" s="367"/>
      <c r="AK6459" s="367"/>
    </row>
    <row r="6460" spans="26:37" s="368" customFormat="1" ht="13.9" customHeight="1">
      <c r="Z6460" s="439"/>
      <c r="AH6460" s="367"/>
      <c r="AJ6460" s="367"/>
      <c r="AK6460" s="367"/>
    </row>
    <row r="6461" spans="26:37" s="368" customFormat="1" ht="13.9" customHeight="1">
      <c r="Z6461" s="439"/>
      <c r="AH6461" s="367"/>
      <c r="AJ6461" s="367"/>
      <c r="AK6461" s="367"/>
    </row>
    <row r="6462" spans="26:37" s="368" customFormat="1" ht="13.9" customHeight="1">
      <c r="Z6462" s="439"/>
      <c r="AH6462" s="367"/>
      <c r="AJ6462" s="367"/>
      <c r="AK6462" s="367"/>
    </row>
    <row r="6463" spans="26:37" s="368" customFormat="1" ht="13.9" customHeight="1">
      <c r="Z6463" s="439"/>
      <c r="AH6463" s="367"/>
      <c r="AJ6463" s="367"/>
      <c r="AK6463" s="367"/>
    </row>
    <row r="6464" spans="26:37" s="368" customFormat="1" ht="13.9" customHeight="1">
      <c r="Z6464" s="439"/>
      <c r="AH6464" s="367"/>
      <c r="AJ6464" s="367"/>
      <c r="AK6464" s="367"/>
    </row>
    <row r="6465" spans="26:37" s="368" customFormat="1" ht="13.9" customHeight="1">
      <c r="Z6465" s="439"/>
      <c r="AH6465" s="367"/>
      <c r="AJ6465" s="367"/>
      <c r="AK6465" s="367"/>
    </row>
    <row r="6466" spans="26:37" s="368" customFormat="1" ht="13.9" customHeight="1">
      <c r="Z6466" s="439"/>
      <c r="AH6466" s="367"/>
      <c r="AJ6466" s="367"/>
      <c r="AK6466" s="367"/>
    </row>
    <row r="6467" spans="26:37" s="368" customFormat="1" ht="13.9" customHeight="1">
      <c r="Z6467" s="439"/>
      <c r="AH6467" s="367"/>
      <c r="AJ6467" s="367"/>
      <c r="AK6467" s="367"/>
    </row>
    <row r="6468" spans="26:37" s="368" customFormat="1" ht="13.9" customHeight="1">
      <c r="Z6468" s="439"/>
      <c r="AH6468" s="367"/>
      <c r="AJ6468" s="367"/>
      <c r="AK6468" s="367"/>
    </row>
    <row r="6469" spans="26:37" s="368" customFormat="1" ht="13.9" customHeight="1">
      <c r="Z6469" s="439"/>
      <c r="AH6469" s="367"/>
      <c r="AJ6469" s="367"/>
      <c r="AK6469" s="367"/>
    </row>
    <row r="6470" spans="26:37" s="368" customFormat="1" ht="13.9" customHeight="1">
      <c r="Z6470" s="439"/>
      <c r="AH6470" s="367"/>
      <c r="AJ6470" s="367"/>
      <c r="AK6470" s="367"/>
    </row>
    <row r="6471" spans="26:37" s="368" customFormat="1" ht="13.9" customHeight="1">
      <c r="Z6471" s="439"/>
      <c r="AH6471" s="367"/>
      <c r="AJ6471" s="367"/>
      <c r="AK6471" s="367"/>
    </row>
    <row r="6472" spans="26:37" s="368" customFormat="1" ht="13.9" customHeight="1">
      <c r="Z6472" s="439"/>
      <c r="AH6472" s="367"/>
      <c r="AJ6472" s="367"/>
      <c r="AK6472" s="367"/>
    </row>
    <row r="6473" spans="26:37" s="368" customFormat="1" ht="13.9" customHeight="1">
      <c r="Z6473" s="439"/>
      <c r="AH6473" s="367"/>
      <c r="AJ6473" s="367"/>
      <c r="AK6473" s="367"/>
    </row>
    <row r="6474" spans="26:37" s="368" customFormat="1" ht="13.9" customHeight="1">
      <c r="Z6474" s="439"/>
      <c r="AH6474" s="367"/>
      <c r="AJ6474" s="367"/>
      <c r="AK6474" s="367"/>
    </row>
    <row r="6475" spans="26:37" s="368" customFormat="1" ht="13.9" customHeight="1">
      <c r="Z6475" s="439"/>
      <c r="AH6475" s="367"/>
      <c r="AJ6475" s="367"/>
      <c r="AK6475" s="367"/>
    </row>
    <row r="6476" spans="26:37" s="368" customFormat="1" ht="13.9" customHeight="1">
      <c r="Z6476" s="439"/>
      <c r="AH6476" s="367"/>
      <c r="AJ6476" s="367"/>
      <c r="AK6476" s="367"/>
    </row>
    <row r="6477" spans="26:37" s="368" customFormat="1" ht="13.9" customHeight="1">
      <c r="Z6477" s="439"/>
      <c r="AH6477" s="367"/>
      <c r="AJ6477" s="367"/>
      <c r="AK6477" s="367"/>
    </row>
    <row r="6478" spans="26:37" s="368" customFormat="1" ht="13.9" customHeight="1">
      <c r="Z6478" s="439"/>
      <c r="AH6478" s="367"/>
      <c r="AJ6478" s="367"/>
      <c r="AK6478" s="367"/>
    </row>
    <row r="6479" spans="26:37" s="368" customFormat="1" ht="13.9" customHeight="1">
      <c r="Z6479" s="439"/>
      <c r="AH6479" s="367"/>
      <c r="AJ6479" s="367"/>
      <c r="AK6479" s="367"/>
    </row>
    <row r="6480" spans="26:37" s="368" customFormat="1" ht="13.9" customHeight="1">
      <c r="Z6480" s="439"/>
      <c r="AH6480" s="367"/>
      <c r="AJ6480" s="367"/>
      <c r="AK6480" s="367"/>
    </row>
    <row r="6481" spans="26:37" s="368" customFormat="1" ht="13.9" customHeight="1">
      <c r="Z6481" s="439"/>
      <c r="AH6481" s="367"/>
      <c r="AJ6481" s="367"/>
      <c r="AK6481" s="367"/>
    </row>
    <row r="6482" spans="26:37" s="368" customFormat="1" ht="13.9" customHeight="1">
      <c r="Z6482" s="439"/>
      <c r="AH6482" s="367"/>
      <c r="AJ6482" s="367"/>
      <c r="AK6482" s="367"/>
    </row>
    <row r="6483" spans="26:37" s="368" customFormat="1" ht="13.9" customHeight="1">
      <c r="Z6483" s="439"/>
      <c r="AH6483" s="367"/>
      <c r="AJ6483" s="367"/>
      <c r="AK6483" s="367"/>
    </row>
    <row r="6484" spans="26:37" s="368" customFormat="1" ht="13.9" customHeight="1">
      <c r="Z6484" s="439"/>
      <c r="AH6484" s="367"/>
      <c r="AJ6484" s="367"/>
      <c r="AK6484" s="367"/>
    </row>
    <row r="6485" spans="26:37" s="368" customFormat="1" ht="13.9" customHeight="1">
      <c r="Z6485" s="439"/>
      <c r="AH6485" s="367"/>
      <c r="AJ6485" s="367"/>
      <c r="AK6485" s="367"/>
    </row>
    <row r="6486" spans="26:37" s="368" customFormat="1" ht="13.9" customHeight="1">
      <c r="Z6486" s="439"/>
      <c r="AH6486" s="367"/>
      <c r="AJ6486" s="367"/>
      <c r="AK6486" s="367"/>
    </row>
    <row r="6487" spans="26:37" s="368" customFormat="1" ht="13.9" customHeight="1">
      <c r="Z6487" s="439"/>
      <c r="AH6487" s="367"/>
      <c r="AJ6487" s="367"/>
      <c r="AK6487" s="367"/>
    </row>
    <row r="6488" spans="26:37" s="368" customFormat="1" ht="13.9" customHeight="1">
      <c r="Z6488" s="439"/>
      <c r="AH6488" s="367"/>
      <c r="AJ6488" s="367"/>
      <c r="AK6488" s="367"/>
    </row>
    <row r="6489" spans="26:37" s="368" customFormat="1" ht="13.9" customHeight="1">
      <c r="Z6489" s="439"/>
      <c r="AH6489" s="367"/>
      <c r="AJ6489" s="367"/>
      <c r="AK6489" s="367"/>
    </row>
    <row r="6490" spans="26:37" s="368" customFormat="1" ht="13.9" customHeight="1">
      <c r="Z6490" s="439"/>
      <c r="AH6490" s="367"/>
      <c r="AJ6490" s="367"/>
      <c r="AK6490" s="367"/>
    </row>
    <row r="6491" spans="26:37" s="368" customFormat="1" ht="13.9" customHeight="1">
      <c r="Z6491" s="439"/>
      <c r="AH6491" s="367"/>
      <c r="AJ6491" s="367"/>
      <c r="AK6491" s="367"/>
    </row>
    <row r="6492" spans="26:37" s="368" customFormat="1" ht="13.9" customHeight="1">
      <c r="Z6492" s="439"/>
      <c r="AH6492" s="367"/>
      <c r="AJ6492" s="367"/>
      <c r="AK6492" s="367"/>
    </row>
    <row r="6493" spans="26:37" s="368" customFormat="1" ht="13.9" customHeight="1">
      <c r="Z6493" s="439"/>
      <c r="AH6493" s="367"/>
      <c r="AJ6493" s="367"/>
      <c r="AK6493" s="367"/>
    </row>
    <row r="6494" spans="26:37" s="368" customFormat="1" ht="13.9" customHeight="1">
      <c r="Z6494" s="439"/>
      <c r="AH6494" s="367"/>
      <c r="AJ6494" s="367"/>
      <c r="AK6494" s="367"/>
    </row>
    <row r="6495" spans="26:37" s="368" customFormat="1" ht="13.9" customHeight="1">
      <c r="Z6495" s="439"/>
      <c r="AH6495" s="367"/>
      <c r="AJ6495" s="367"/>
      <c r="AK6495" s="367"/>
    </row>
    <row r="6496" spans="26:37" s="368" customFormat="1" ht="13.9" customHeight="1">
      <c r="Z6496" s="439"/>
      <c r="AH6496" s="367"/>
      <c r="AJ6496" s="367"/>
      <c r="AK6496" s="367"/>
    </row>
    <row r="6497" spans="26:37" s="368" customFormat="1" ht="13.9" customHeight="1">
      <c r="Z6497" s="439"/>
      <c r="AH6497" s="367"/>
      <c r="AJ6497" s="367"/>
      <c r="AK6497" s="367"/>
    </row>
    <row r="6498" spans="26:37" s="368" customFormat="1" ht="13.9" customHeight="1">
      <c r="Z6498" s="439"/>
      <c r="AH6498" s="367"/>
      <c r="AJ6498" s="367"/>
      <c r="AK6498" s="367"/>
    </row>
    <row r="6499" spans="26:37" s="368" customFormat="1" ht="13.9" customHeight="1">
      <c r="Z6499" s="439"/>
      <c r="AH6499" s="367"/>
      <c r="AJ6499" s="367"/>
      <c r="AK6499" s="367"/>
    </row>
    <row r="6500" spans="26:37" s="368" customFormat="1" ht="13.9" customHeight="1">
      <c r="Z6500" s="439"/>
      <c r="AH6500" s="367"/>
      <c r="AJ6500" s="367"/>
      <c r="AK6500" s="367"/>
    </row>
    <row r="6501" spans="26:37" s="368" customFormat="1" ht="13.9" customHeight="1">
      <c r="Z6501" s="439"/>
      <c r="AH6501" s="367"/>
      <c r="AJ6501" s="367"/>
      <c r="AK6501" s="367"/>
    </row>
    <row r="6502" spans="26:37" s="368" customFormat="1" ht="13.9" customHeight="1">
      <c r="Z6502" s="439"/>
      <c r="AH6502" s="367"/>
      <c r="AJ6502" s="367"/>
      <c r="AK6502" s="367"/>
    </row>
    <row r="6503" spans="26:37" s="368" customFormat="1" ht="13.9" customHeight="1">
      <c r="Z6503" s="439"/>
      <c r="AH6503" s="367"/>
      <c r="AJ6503" s="367"/>
      <c r="AK6503" s="367"/>
    </row>
    <row r="6504" spans="26:37" s="368" customFormat="1" ht="13.9" customHeight="1">
      <c r="Z6504" s="439"/>
      <c r="AH6504" s="367"/>
      <c r="AJ6504" s="367"/>
      <c r="AK6504" s="367"/>
    </row>
    <row r="6505" spans="26:37" s="368" customFormat="1" ht="13.9" customHeight="1">
      <c r="Z6505" s="439"/>
      <c r="AH6505" s="367"/>
      <c r="AJ6505" s="367"/>
      <c r="AK6505" s="367"/>
    </row>
    <row r="6506" spans="26:37" s="368" customFormat="1" ht="13.9" customHeight="1">
      <c r="Z6506" s="439"/>
      <c r="AH6506" s="367"/>
      <c r="AJ6506" s="367"/>
      <c r="AK6506" s="367"/>
    </row>
    <row r="6507" spans="26:37" s="368" customFormat="1" ht="13.9" customHeight="1">
      <c r="Z6507" s="439"/>
      <c r="AH6507" s="367"/>
      <c r="AJ6507" s="367"/>
      <c r="AK6507" s="367"/>
    </row>
    <row r="6508" spans="26:37" s="368" customFormat="1" ht="13.9" customHeight="1">
      <c r="Z6508" s="439"/>
      <c r="AH6508" s="367"/>
      <c r="AJ6508" s="367"/>
      <c r="AK6508" s="367"/>
    </row>
    <row r="6509" spans="26:37" s="368" customFormat="1" ht="13.9" customHeight="1">
      <c r="Z6509" s="439"/>
      <c r="AH6509" s="367"/>
      <c r="AJ6509" s="367"/>
      <c r="AK6509" s="367"/>
    </row>
    <row r="6510" spans="26:37" s="368" customFormat="1" ht="13.9" customHeight="1">
      <c r="Z6510" s="439"/>
      <c r="AH6510" s="367"/>
      <c r="AJ6510" s="367"/>
      <c r="AK6510" s="367"/>
    </row>
    <row r="6511" spans="26:37" s="368" customFormat="1" ht="13.9" customHeight="1">
      <c r="Z6511" s="439"/>
      <c r="AH6511" s="367"/>
      <c r="AJ6511" s="367"/>
      <c r="AK6511" s="367"/>
    </row>
    <row r="6512" spans="26:37" s="368" customFormat="1" ht="13.9" customHeight="1">
      <c r="Z6512" s="439"/>
      <c r="AH6512" s="367"/>
      <c r="AJ6512" s="367"/>
      <c r="AK6512" s="367"/>
    </row>
    <row r="6513" spans="26:37" s="368" customFormat="1" ht="13.9" customHeight="1">
      <c r="Z6513" s="439"/>
      <c r="AH6513" s="367"/>
      <c r="AJ6513" s="367"/>
      <c r="AK6513" s="367"/>
    </row>
    <row r="6514" spans="26:37" s="368" customFormat="1" ht="13.9" customHeight="1">
      <c r="Z6514" s="439"/>
      <c r="AH6514" s="367"/>
      <c r="AJ6514" s="367"/>
      <c r="AK6514" s="367"/>
    </row>
    <row r="6515" spans="26:37" s="368" customFormat="1" ht="13.9" customHeight="1">
      <c r="Z6515" s="439"/>
      <c r="AH6515" s="367"/>
      <c r="AJ6515" s="367"/>
      <c r="AK6515" s="367"/>
    </row>
    <row r="6516" spans="26:37" s="368" customFormat="1" ht="13.9" customHeight="1">
      <c r="Z6516" s="439"/>
      <c r="AH6516" s="367"/>
      <c r="AJ6516" s="367"/>
      <c r="AK6516" s="367"/>
    </row>
    <row r="6517" spans="26:37" s="368" customFormat="1" ht="13.9" customHeight="1">
      <c r="Z6517" s="439"/>
      <c r="AH6517" s="367"/>
      <c r="AJ6517" s="367"/>
      <c r="AK6517" s="367"/>
    </row>
    <row r="6518" spans="26:37" s="368" customFormat="1" ht="13.9" customHeight="1">
      <c r="Z6518" s="439"/>
      <c r="AH6518" s="367"/>
      <c r="AJ6518" s="367"/>
      <c r="AK6518" s="367"/>
    </row>
    <row r="6519" spans="26:37" s="368" customFormat="1" ht="13.9" customHeight="1">
      <c r="Z6519" s="439"/>
      <c r="AH6519" s="367"/>
      <c r="AJ6519" s="367"/>
      <c r="AK6519" s="367"/>
    </row>
    <row r="6520" spans="26:37" s="368" customFormat="1" ht="13.9" customHeight="1">
      <c r="Z6520" s="439"/>
      <c r="AH6520" s="367"/>
      <c r="AJ6520" s="367"/>
      <c r="AK6520" s="367"/>
    </row>
    <row r="6521" spans="26:37" s="368" customFormat="1" ht="13.9" customHeight="1">
      <c r="Z6521" s="439"/>
      <c r="AH6521" s="367"/>
      <c r="AJ6521" s="367"/>
      <c r="AK6521" s="367"/>
    </row>
    <row r="6522" spans="26:37" s="368" customFormat="1" ht="13.9" customHeight="1">
      <c r="Z6522" s="439"/>
      <c r="AH6522" s="367"/>
      <c r="AJ6522" s="367"/>
      <c r="AK6522" s="367"/>
    </row>
    <row r="6523" spans="26:37" s="368" customFormat="1" ht="13.9" customHeight="1">
      <c r="Z6523" s="439"/>
      <c r="AH6523" s="367"/>
      <c r="AJ6523" s="367"/>
      <c r="AK6523" s="367"/>
    </row>
    <row r="6524" spans="26:37" s="368" customFormat="1" ht="13.9" customHeight="1">
      <c r="Z6524" s="439"/>
      <c r="AH6524" s="367"/>
      <c r="AJ6524" s="367"/>
      <c r="AK6524" s="367"/>
    </row>
    <row r="6525" spans="26:37" s="368" customFormat="1" ht="13.9" customHeight="1">
      <c r="Z6525" s="439"/>
      <c r="AH6525" s="367"/>
      <c r="AJ6525" s="367"/>
      <c r="AK6525" s="367"/>
    </row>
    <row r="6526" spans="26:37" s="368" customFormat="1" ht="13.9" customHeight="1">
      <c r="Z6526" s="439"/>
      <c r="AH6526" s="367"/>
      <c r="AJ6526" s="367"/>
      <c r="AK6526" s="367"/>
    </row>
    <row r="6527" spans="26:37" s="368" customFormat="1" ht="13.9" customHeight="1">
      <c r="Z6527" s="439"/>
      <c r="AH6527" s="367"/>
      <c r="AJ6527" s="367"/>
      <c r="AK6527" s="367"/>
    </row>
    <row r="6528" spans="26:37" s="368" customFormat="1" ht="13.9" customHeight="1">
      <c r="Z6528" s="439"/>
      <c r="AH6528" s="367"/>
      <c r="AJ6528" s="367"/>
      <c r="AK6528" s="367"/>
    </row>
    <row r="6529" spans="26:37" s="368" customFormat="1" ht="13.9" customHeight="1">
      <c r="Z6529" s="439"/>
      <c r="AH6529" s="367"/>
      <c r="AJ6529" s="367"/>
      <c r="AK6529" s="367"/>
    </row>
    <row r="6530" spans="26:37" s="368" customFormat="1" ht="13.9" customHeight="1">
      <c r="Z6530" s="439"/>
      <c r="AH6530" s="367"/>
      <c r="AJ6530" s="367"/>
      <c r="AK6530" s="367"/>
    </row>
    <row r="6531" spans="26:37" s="368" customFormat="1" ht="13.9" customHeight="1">
      <c r="Z6531" s="439"/>
      <c r="AH6531" s="367"/>
      <c r="AJ6531" s="367"/>
      <c r="AK6531" s="367"/>
    </row>
    <row r="6532" spans="26:37" s="368" customFormat="1" ht="13.9" customHeight="1">
      <c r="Z6532" s="439"/>
      <c r="AH6532" s="367"/>
      <c r="AJ6532" s="367"/>
      <c r="AK6532" s="367"/>
    </row>
    <row r="6533" spans="26:37" s="368" customFormat="1" ht="13.9" customHeight="1">
      <c r="Z6533" s="439"/>
      <c r="AH6533" s="367"/>
      <c r="AJ6533" s="367"/>
      <c r="AK6533" s="367"/>
    </row>
    <row r="6534" spans="26:37" s="368" customFormat="1" ht="13.9" customHeight="1">
      <c r="Z6534" s="439"/>
      <c r="AH6534" s="367"/>
      <c r="AJ6534" s="367"/>
      <c r="AK6534" s="367"/>
    </row>
    <row r="6535" spans="26:37" s="368" customFormat="1" ht="13.9" customHeight="1">
      <c r="Z6535" s="439"/>
      <c r="AH6535" s="367"/>
      <c r="AJ6535" s="367"/>
      <c r="AK6535" s="367"/>
    </row>
    <row r="6536" spans="26:37" s="368" customFormat="1" ht="13.9" customHeight="1">
      <c r="Z6536" s="439"/>
      <c r="AH6536" s="367"/>
      <c r="AJ6536" s="367"/>
      <c r="AK6536" s="367"/>
    </row>
    <row r="6537" spans="26:37" s="368" customFormat="1" ht="13.9" customHeight="1">
      <c r="Z6537" s="439"/>
      <c r="AH6537" s="367"/>
      <c r="AJ6537" s="367"/>
      <c r="AK6537" s="367"/>
    </row>
    <row r="6538" spans="26:37" s="368" customFormat="1" ht="13.9" customHeight="1">
      <c r="Z6538" s="439"/>
      <c r="AH6538" s="367"/>
      <c r="AJ6538" s="367"/>
      <c r="AK6538" s="367"/>
    </row>
    <row r="6539" spans="26:37" s="368" customFormat="1" ht="13.9" customHeight="1">
      <c r="Z6539" s="439"/>
      <c r="AH6539" s="367"/>
      <c r="AJ6539" s="367"/>
      <c r="AK6539" s="367"/>
    </row>
    <row r="6540" spans="26:37" s="368" customFormat="1" ht="13.9" customHeight="1">
      <c r="Z6540" s="439"/>
      <c r="AH6540" s="367"/>
      <c r="AJ6540" s="367"/>
      <c r="AK6540" s="367"/>
    </row>
    <row r="6541" spans="26:37" s="368" customFormat="1" ht="13.9" customHeight="1">
      <c r="Z6541" s="439"/>
      <c r="AH6541" s="367"/>
      <c r="AJ6541" s="367"/>
      <c r="AK6541" s="367"/>
    </row>
    <row r="6542" spans="26:37" s="368" customFormat="1" ht="13.9" customHeight="1">
      <c r="Z6542" s="439"/>
      <c r="AH6542" s="367"/>
      <c r="AJ6542" s="367"/>
      <c r="AK6542" s="367"/>
    </row>
    <row r="6543" spans="26:37" s="368" customFormat="1" ht="13.9" customHeight="1">
      <c r="Z6543" s="439"/>
      <c r="AH6543" s="367"/>
      <c r="AJ6543" s="367"/>
      <c r="AK6543" s="367"/>
    </row>
    <row r="6544" spans="26:37" s="368" customFormat="1" ht="13.9" customHeight="1">
      <c r="Z6544" s="439"/>
      <c r="AH6544" s="367"/>
      <c r="AJ6544" s="367"/>
      <c r="AK6544" s="367"/>
    </row>
    <row r="6545" spans="26:37" s="368" customFormat="1" ht="13.9" customHeight="1">
      <c r="Z6545" s="439"/>
      <c r="AH6545" s="367"/>
      <c r="AJ6545" s="367"/>
      <c r="AK6545" s="367"/>
    </row>
    <row r="6546" spans="26:37" s="368" customFormat="1" ht="13.9" customHeight="1">
      <c r="Z6546" s="439"/>
      <c r="AH6546" s="367"/>
      <c r="AJ6546" s="367"/>
      <c r="AK6546" s="367"/>
    </row>
    <row r="6547" spans="26:37" s="368" customFormat="1" ht="13.9" customHeight="1">
      <c r="Z6547" s="439"/>
      <c r="AH6547" s="367"/>
      <c r="AJ6547" s="367"/>
      <c r="AK6547" s="367"/>
    </row>
    <row r="6548" spans="26:37" s="368" customFormat="1" ht="13.9" customHeight="1">
      <c r="Z6548" s="439"/>
      <c r="AH6548" s="367"/>
      <c r="AJ6548" s="367"/>
      <c r="AK6548" s="367"/>
    </row>
    <row r="6549" spans="26:37" s="368" customFormat="1" ht="13.9" customHeight="1">
      <c r="Z6549" s="439"/>
      <c r="AH6549" s="367"/>
      <c r="AJ6549" s="367"/>
      <c r="AK6549" s="367"/>
    </row>
    <row r="6550" spans="26:37" s="368" customFormat="1" ht="13.9" customHeight="1">
      <c r="Z6550" s="439"/>
      <c r="AH6550" s="367"/>
      <c r="AJ6550" s="367"/>
      <c r="AK6550" s="367"/>
    </row>
    <row r="6551" spans="26:37" s="368" customFormat="1" ht="13.9" customHeight="1">
      <c r="Z6551" s="439"/>
      <c r="AH6551" s="367"/>
      <c r="AJ6551" s="367"/>
      <c r="AK6551" s="367"/>
    </row>
    <row r="6552" spans="26:37" s="368" customFormat="1" ht="13.9" customHeight="1">
      <c r="Z6552" s="439"/>
      <c r="AH6552" s="367"/>
      <c r="AJ6552" s="367"/>
      <c r="AK6552" s="367"/>
    </row>
    <row r="6553" spans="26:37" s="368" customFormat="1" ht="13.9" customHeight="1">
      <c r="Z6553" s="439"/>
      <c r="AH6553" s="367"/>
      <c r="AJ6553" s="367"/>
      <c r="AK6553" s="367"/>
    </row>
    <row r="6554" spans="26:37" s="368" customFormat="1" ht="13.9" customHeight="1">
      <c r="Z6554" s="439"/>
      <c r="AH6554" s="367"/>
      <c r="AJ6554" s="367"/>
      <c r="AK6554" s="367"/>
    </row>
    <row r="6555" spans="26:37" s="368" customFormat="1" ht="13.9" customHeight="1">
      <c r="Z6555" s="439"/>
      <c r="AH6555" s="367"/>
      <c r="AJ6555" s="367"/>
      <c r="AK6555" s="367"/>
    </row>
    <row r="6556" spans="26:37" s="368" customFormat="1" ht="13.9" customHeight="1">
      <c r="Z6556" s="439"/>
      <c r="AH6556" s="367"/>
      <c r="AJ6556" s="367"/>
      <c r="AK6556" s="367"/>
    </row>
    <row r="6557" spans="26:37" s="368" customFormat="1" ht="13.9" customHeight="1">
      <c r="Z6557" s="439"/>
      <c r="AH6557" s="367"/>
      <c r="AJ6557" s="367"/>
      <c r="AK6557" s="367"/>
    </row>
    <row r="6558" spans="26:37" s="368" customFormat="1" ht="13.9" customHeight="1">
      <c r="Z6558" s="439"/>
      <c r="AH6558" s="367"/>
      <c r="AJ6558" s="367"/>
      <c r="AK6558" s="367"/>
    </row>
    <row r="6559" spans="26:37" s="368" customFormat="1" ht="13.9" customHeight="1">
      <c r="Z6559" s="439"/>
      <c r="AH6559" s="367"/>
      <c r="AJ6559" s="367"/>
      <c r="AK6559" s="367"/>
    </row>
    <row r="6560" spans="26:37" s="368" customFormat="1" ht="13.9" customHeight="1">
      <c r="Z6560" s="439"/>
      <c r="AH6560" s="367"/>
      <c r="AJ6560" s="367"/>
      <c r="AK6560" s="367"/>
    </row>
    <row r="6561" spans="26:37" s="368" customFormat="1" ht="13.9" customHeight="1">
      <c r="Z6561" s="439"/>
      <c r="AH6561" s="367"/>
      <c r="AJ6561" s="367"/>
      <c r="AK6561" s="367"/>
    </row>
    <row r="6562" spans="26:37" s="368" customFormat="1" ht="13.9" customHeight="1">
      <c r="Z6562" s="439"/>
      <c r="AH6562" s="367"/>
      <c r="AJ6562" s="367"/>
      <c r="AK6562" s="367"/>
    </row>
    <row r="6563" spans="26:37" s="368" customFormat="1" ht="13.9" customHeight="1">
      <c r="Z6563" s="439"/>
      <c r="AH6563" s="367"/>
      <c r="AJ6563" s="367"/>
      <c r="AK6563" s="367"/>
    </row>
    <row r="6564" spans="26:37" s="368" customFormat="1" ht="13.9" customHeight="1">
      <c r="Z6564" s="439"/>
      <c r="AH6564" s="367"/>
      <c r="AJ6564" s="367"/>
      <c r="AK6564" s="367"/>
    </row>
    <row r="6565" spans="26:37" s="368" customFormat="1" ht="13.9" customHeight="1">
      <c r="Z6565" s="439"/>
      <c r="AH6565" s="367"/>
      <c r="AJ6565" s="367"/>
      <c r="AK6565" s="367"/>
    </row>
    <row r="6566" spans="26:37" s="368" customFormat="1" ht="13.9" customHeight="1">
      <c r="Z6566" s="439"/>
      <c r="AH6566" s="367"/>
      <c r="AJ6566" s="367"/>
      <c r="AK6566" s="367"/>
    </row>
    <row r="6567" spans="26:37" s="368" customFormat="1" ht="13.9" customHeight="1">
      <c r="Z6567" s="439"/>
      <c r="AH6567" s="367"/>
      <c r="AJ6567" s="367"/>
      <c r="AK6567" s="367"/>
    </row>
    <row r="6568" spans="26:37" s="368" customFormat="1" ht="13.9" customHeight="1">
      <c r="Z6568" s="439"/>
      <c r="AH6568" s="367"/>
      <c r="AJ6568" s="367"/>
      <c r="AK6568" s="367"/>
    </row>
    <row r="6569" spans="26:37" s="368" customFormat="1" ht="13.9" customHeight="1">
      <c r="Z6569" s="439"/>
      <c r="AH6569" s="367"/>
      <c r="AJ6569" s="367"/>
      <c r="AK6569" s="367"/>
    </row>
    <row r="6570" spans="26:37" s="368" customFormat="1" ht="13.9" customHeight="1">
      <c r="Z6570" s="439"/>
      <c r="AH6570" s="367"/>
      <c r="AJ6570" s="367"/>
      <c r="AK6570" s="367"/>
    </row>
    <row r="6571" spans="26:37" s="368" customFormat="1" ht="13.9" customHeight="1">
      <c r="Z6571" s="439"/>
      <c r="AH6571" s="367"/>
      <c r="AJ6571" s="367"/>
      <c r="AK6571" s="367"/>
    </row>
    <row r="6572" spans="26:37" s="368" customFormat="1" ht="13.9" customHeight="1">
      <c r="Z6572" s="439"/>
      <c r="AH6572" s="367"/>
      <c r="AJ6572" s="367"/>
      <c r="AK6572" s="367"/>
    </row>
    <row r="6573" spans="26:37" s="368" customFormat="1" ht="13.9" customHeight="1">
      <c r="Z6573" s="439"/>
      <c r="AH6573" s="367"/>
      <c r="AJ6573" s="367"/>
      <c r="AK6573" s="367"/>
    </row>
    <row r="6574" spans="26:37" s="368" customFormat="1" ht="13.9" customHeight="1">
      <c r="Z6574" s="439"/>
      <c r="AH6574" s="367"/>
      <c r="AJ6574" s="367"/>
      <c r="AK6574" s="367"/>
    </row>
    <row r="6575" spans="26:37" s="368" customFormat="1" ht="13.9" customHeight="1">
      <c r="Z6575" s="439"/>
      <c r="AH6575" s="367"/>
      <c r="AJ6575" s="367"/>
      <c r="AK6575" s="367"/>
    </row>
    <row r="6576" spans="26:37" s="368" customFormat="1" ht="13.9" customHeight="1">
      <c r="Z6576" s="439"/>
      <c r="AH6576" s="367"/>
      <c r="AJ6576" s="367"/>
      <c r="AK6576" s="367"/>
    </row>
    <row r="6577" spans="26:37" s="368" customFormat="1" ht="13.9" customHeight="1">
      <c r="Z6577" s="439"/>
      <c r="AH6577" s="367"/>
      <c r="AJ6577" s="367"/>
      <c r="AK6577" s="367"/>
    </row>
    <row r="6578" spans="26:37" s="368" customFormat="1" ht="13.9" customHeight="1">
      <c r="Z6578" s="439"/>
      <c r="AH6578" s="367"/>
      <c r="AJ6578" s="367"/>
      <c r="AK6578" s="367"/>
    </row>
    <row r="6579" spans="26:37" s="368" customFormat="1" ht="13.9" customHeight="1">
      <c r="Z6579" s="439"/>
      <c r="AH6579" s="367"/>
      <c r="AJ6579" s="367"/>
      <c r="AK6579" s="367"/>
    </row>
    <row r="6580" spans="26:37" s="368" customFormat="1" ht="13.9" customHeight="1">
      <c r="Z6580" s="439"/>
      <c r="AH6580" s="367"/>
      <c r="AJ6580" s="367"/>
      <c r="AK6580" s="367"/>
    </row>
    <row r="6581" spans="26:37" s="368" customFormat="1" ht="13.9" customHeight="1">
      <c r="Z6581" s="439"/>
      <c r="AH6581" s="367"/>
      <c r="AJ6581" s="367"/>
      <c r="AK6581" s="367"/>
    </row>
    <row r="6582" spans="26:37" s="368" customFormat="1" ht="13.9" customHeight="1">
      <c r="Z6582" s="439"/>
      <c r="AH6582" s="367"/>
      <c r="AJ6582" s="367"/>
      <c r="AK6582" s="367"/>
    </row>
    <row r="6583" spans="26:37" s="368" customFormat="1" ht="13.9" customHeight="1">
      <c r="Z6583" s="439"/>
      <c r="AH6583" s="367"/>
      <c r="AJ6583" s="367"/>
      <c r="AK6583" s="367"/>
    </row>
    <row r="6584" spans="26:37" s="368" customFormat="1" ht="13.9" customHeight="1">
      <c r="Z6584" s="439"/>
      <c r="AH6584" s="367"/>
      <c r="AJ6584" s="367"/>
      <c r="AK6584" s="367"/>
    </row>
    <row r="6585" spans="26:37" s="368" customFormat="1" ht="13.9" customHeight="1">
      <c r="Z6585" s="439"/>
      <c r="AH6585" s="367"/>
      <c r="AJ6585" s="367"/>
      <c r="AK6585" s="367"/>
    </row>
    <row r="6586" spans="26:37" s="368" customFormat="1" ht="13.9" customHeight="1">
      <c r="Z6586" s="439"/>
      <c r="AH6586" s="367"/>
      <c r="AJ6586" s="367"/>
      <c r="AK6586" s="367"/>
    </row>
    <row r="6587" spans="26:37" s="368" customFormat="1" ht="13.9" customHeight="1">
      <c r="Z6587" s="439"/>
      <c r="AH6587" s="367"/>
      <c r="AJ6587" s="367"/>
      <c r="AK6587" s="367"/>
    </row>
    <row r="6588" spans="26:37" s="368" customFormat="1" ht="13.9" customHeight="1">
      <c r="Z6588" s="439"/>
      <c r="AH6588" s="367"/>
      <c r="AJ6588" s="367"/>
      <c r="AK6588" s="367"/>
    </row>
    <row r="6589" spans="26:37" s="368" customFormat="1" ht="13.9" customHeight="1">
      <c r="Z6589" s="439"/>
      <c r="AH6589" s="367"/>
      <c r="AJ6589" s="367"/>
      <c r="AK6589" s="367"/>
    </row>
    <row r="6590" spans="26:37" s="368" customFormat="1" ht="13.9" customHeight="1">
      <c r="Z6590" s="439"/>
      <c r="AH6590" s="367"/>
      <c r="AJ6590" s="367"/>
      <c r="AK6590" s="367"/>
    </row>
    <row r="6591" spans="26:37" s="368" customFormat="1" ht="13.9" customHeight="1">
      <c r="Z6591" s="439"/>
      <c r="AH6591" s="367"/>
      <c r="AJ6591" s="367"/>
      <c r="AK6591" s="367"/>
    </row>
    <row r="6592" spans="26:37" s="368" customFormat="1" ht="13.9" customHeight="1">
      <c r="Z6592" s="439"/>
      <c r="AH6592" s="367"/>
      <c r="AJ6592" s="367"/>
      <c r="AK6592" s="367"/>
    </row>
    <row r="6593" spans="26:37" s="368" customFormat="1" ht="13.9" customHeight="1">
      <c r="Z6593" s="439"/>
      <c r="AH6593" s="367"/>
      <c r="AJ6593" s="367"/>
      <c r="AK6593" s="367"/>
    </row>
    <row r="6594" spans="26:37" s="368" customFormat="1" ht="13.9" customHeight="1">
      <c r="Z6594" s="439"/>
      <c r="AH6594" s="367"/>
      <c r="AJ6594" s="367"/>
      <c r="AK6594" s="367"/>
    </row>
    <row r="6595" spans="26:37" s="368" customFormat="1" ht="13.9" customHeight="1">
      <c r="Z6595" s="439"/>
      <c r="AH6595" s="367"/>
      <c r="AJ6595" s="367"/>
      <c r="AK6595" s="367"/>
    </row>
    <row r="6596" spans="26:37" s="368" customFormat="1" ht="13.9" customHeight="1">
      <c r="Z6596" s="439"/>
      <c r="AH6596" s="367"/>
      <c r="AJ6596" s="367"/>
      <c r="AK6596" s="367"/>
    </row>
    <row r="6597" spans="26:37" s="368" customFormat="1" ht="13.9" customHeight="1">
      <c r="Z6597" s="439"/>
      <c r="AH6597" s="367"/>
      <c r="AJ6597" s="367"/>
      <c r="AK6597" s="367"/>
    </row>
    <row r="6598" spans="26:37" s="368" customFormat="1" ht="13.9" customHeight="1">
      <c r="Z6598" s="439"/>
      <c r="AH6598" s="367"/>
      <c r="AJ6598" s="367"/>
      <c r="AK6598" s="367"/>
    </row>
    <row r="6599" spans="26:37" s="368" customFormat="1" ht="13.9" customHeight="1">
      <c r="Z6599" s="439"/>
      <c r="AH6599" s="367"/>
      <c r="AJ6599" s="367"/>
      <c r="AK6599" s="367"/>
    </row>
    <row r="6600" spans="26:37" s="368" customFormat="1" ht="13.9" customHeight="1">
      <c r="Z6600" s="439"/>
      <c r="AH6600" s="367"/>
      <c r="AJ6600" s="367"/>
      <c r="AK6600" s="367"/>
    </row>
    <row r="6601" spans="26:37" s="368" customFormat="1" ht="13.9" customHeight="1">
      <c r="Z6601" s="439"/>
      <c r="AH6601" s="367"/>
      <c r="AJ6601" s="367"/>
      <c r="AK6601" s="367"/>
    </row>
    <row r="6602" spans="26:37" s="368" customFormat="1" ht="13.9" customHeight="1">
      <c r="Z6602" s="439"/>
      <c r="AH6602" s="367"/>
      <c r="AJ6602" s="367"/>
      <c r="AK6602" s="367"/>
    </row>
    <row r="6603" spans="26:37" s="368" customFormat="1" ht="13.9" customHeight="1">
      <c r="Z6603" s="439"/>
      <c r="AH6603" s="367"/>
      <c r="AJ6603" s="367"/>
      <c r="AK6603" s="367"/>
    </row>
    <row r="6604" spans="26:37" s="368" customFormat="1" ht="13.9" customHeight="1">
      <c r="Z6604" s="439"/>
      <c r="AH6604" s="367"/>
      <c r="AJ6604" s="367"/>
      <c r="AK6604" s="367"/>
    </row>
    <row r="6605" spans="26:37" s="368" customFormat="1" ht="13.9" customHeight="1">
      <c r="Z6605" s="439"/>
      <c r="AH6605" s="367"/>
      <c r="AJ6605" s="367"/>
      <c r="AK6605" s="367"/>
    </row>
    <row r="6606" spans="26:37" s="368" customFormat="1" ht="13.9" customHeight="1">
      <c r="Z6606" s="439"/>
      <c r="AH6606" s="367"/>
      <c r="AJ6606" s="367"/>
      <c r="AK6606" s="367"/>
    </row>
    <row r="6607" spans="26:37" s="368" customFormat="1" ht="13.9" customHeight="1">
      <c r="Z6607" s="439"/>
      <c r="AH6607" s="367"/>
      <c r="AJ6607" s="367"/>
      <c r="AK6607" s="367"/>
    </row>
    <row r="6608" spans="26:37" s="368" customFormat="1" ht="13.9" customHeight="1">
      <c r="Z6608" s="439"/>
      <c r="AH6608" s="367"/>
      <c r="AJ6608" s="367"/>
      <c r="AK6608" s="367"/>
    </row>
    <row r="6609" spans="26:37" s="368" customFormat="1" ht="13.9" customHeight="1">
      <c r="Z6609" s="439"/>
      <c r="AH6609" s="367"/>
      <c r="AJ6609" s="367"/>
      <c r="AK6609" s="367"/>
    </row>
    <row r="6610" spans="26:37" s="368" customFormat="1" ht="13.9" customHeight="1">
      <c r="Z6610" s="439"/>
      <c r="AH6610" s="367"/>
      <c r="AJ6610" s="367"/>
      <c r="AK6610" s="367"/>
    </row>
    <row r="6611" spans="26:37" s="368" customFormat="1" ht="13.9" customHeight="1">
      <c r="Z6611" s="439"/>
      <c r="AH6611" s="367"/>
      <c r="AJ6611" s="367"/>
      <c r="AK6611" s="367"/>
    </row>
    <row r="6612" spans="26:37" s="368" customFormat="1" ht="13.9" customHeight="1">
      <c r="Z6612" s="439"/>
      <c r="AH6612" s="367"/>
      <c r="AJ6612" s="367"/>
      <c r="AK6612" s="367"/>
    </row>
    <row r="6613" spans="26:37" s="368" customFormat="1" ht="13.9" customHeight="1">
      <c r="Z6613" s="439"/>
      <c r="AH6613" s="367"/>
      <c r="AJ6613" s="367"/>
      <c r="AK6613" s="367"/>
    </row>
    <row r="6614" spans="26:37" s="368" customFormat="1" ht="13.9" customHeight="1">
      <c r="Z6614" s="439"/>
      <c r="AH6614" s="367"/>
      <c r="AJ6614" s="367"/>
      <c r="AK6614" s="367"/>
    </row>
    <row r="6615" spans="26:37" s="368" customFormat="1" ht="13.9" customHeight="1">
      <c r="Z6615" s="439"/>
      <c r="AH6615" s="367"/>
      <c r="AJ6615" s="367"/>
      <c r="AK6615" s="367"/>
    </row>
    <row r="6616" spans="26:37" s="368" customFormat="1" ht="13.9" customHeight="1">
      <c r="Z6616" s="439"/>
      <c r="AH6616" s="367"/>
      <c r="AJ6616" s="367"/>
      <c r="AK6616" s="367"/>
    </row>
    <row r="6617" spans="26:37" s="368" customFormat="1" ht="13.9" customHeight="1">
      <c r="Z6617" s="439"/>
      <c r="AH6617" s="367"/>
      <c r="AJ6617" s="367"/>
      <c r="AK6617" s="367"/>
    </row>
    <row r="6618" spans="26:37" s="368" customFormat="1" ht="13.9" customHeight="1">
      <c r="Z6618" s="439"/>
      <c r="AH6618" s="367"/>
      <c r="AJ6618" s="367"/>
      <c r="AK6618" s="367"/>
    </row>
    <row r="6619" spans="26:37" s="368" customFormat="1" ht="13.9" customHeight="1">
      <c r="Z6619" s="439"/>
      <c r="AH6619" s="367"/>
      <c r="AJ6619" s="367"/>
      <c r="AK6619" s="367"/>
    </row>
    <row r="6620" spans="26:37" s="368" customFormat="1" ht="13.9" customHeight="1">
      <c r="Z6620" s="439"/>
      <c r="AH6620" s="367"/>
      <c r="AJ6620" s="367"/>
      <c r="AK6620" s="367"/>
    </row>
    <row r="6621" spans="26:37" s="368" customFormat="1" ht="13.9" customHeight="1">
      <c r="Z6621" s="439"/>
      <c r="AH6621" s="367"/>
      <c r="AJ6621" s="367"/>
      <c r="AK6621" s="367"/>
    </row>
    <row r="6622" spans="26:37" s="368" customFormat="1" ht="13.9" customHeight="1">
      <c r="Z6622" s="439"/>
      <c r="AH6622" s="367"/>
      <c r="AJ6622" s="367"/>
      <c r="AK6622" s="367"/>
    </row>
    <row r="6623" spans="26:37" s="368" customFormat="1" ht="13.9" customHeight="1">
      <c r="Z6623" s="439"/>
      <c r="AH6623" s="367"/>
      <c r="AJ6623" s="367"/>
      <c r="AK6623" s="367"/>
    </row>
    <row r="6624" spans="26:37" s="368" customFormat="1" ht="13.9" customHeight="1">
      <c r="Z6624" s="439"/>
      <c r="AH6624" s="367"/>
      <c r="AJ6624" s="367"/>
      <c r="AK6624" s="367"/>
    </row>
    <row r="6625" spans="26:37" s="368" customFormat="1" ht="13.9" customHeight="1">
      <c r="Z6625" s="439"/>
      <c r="AH6625" s="367"/>
      <c r="AJ6625" s="367"/>
      <c r="AK6625" s="367"/>
    </row>
    <row r="6626" spans="26:37" s="368" customFormat="1" ht="13.9" customHeight="1">
      <c r="Z6626" s="439"/>
      <c r="AH6626" s="367"/>
      <c r="AJ6626" s="367"/>
      <c r="AK6626" s="367"/>
    </row>
    <row r="6627" spans="26:37" s="368" customFormat="1" ht="13.9" customHeight="1">
      <c r="Z6627" s="439"/>
      <c r="AH6627" s="367"/>
      <c r="AJ6627" s="367"/>
      <c r="AK6627" s="367"/>
    </row>
    <row r="6628" spans="26:37" s="368" customFormat="1" ht="13.9" customHeight="1">
      <c r="Z6628" s="439"/>
      <c r="AH6628" s="367"/>
      <c r="AJ6628" s="367"/>
      <c r="AK6628" s="367"/>
    </row>
    <row r="6629" spans="26:37" s="368" customFormat="1" ht="13.9" customHeight="1">
      <c r="Z6629" s="439"/>
      <c r="AH6629" s="367"/>
      <c r="AJ6629" s="367"/>
      <c r="AK6629" s="367"/>
    </row>
    <row r="6630" spans="26:37" s="368" customFormat="1" ht="13.9" customHeight="1">
      <c r="Z6630" s="439"/>
      <c r="AH6630" s="367"/>
      <c r="AJ6630" s="367"/>
      <c r="AK6630" s="367"/>
    </row>
    <row r="6631" spans="26:37" s="368" customFormat="1" ht="13.9" customHeight="1">
      <c r="Z6631" s="439"/>
      <c r="AH6631" s="367"/>
      <c r="AJ6631" s="367"/>
      <c r="AK6631" s="367"/>
    </row>
    <row r="6632" spans="26:37" s="368" customFormat="1" ht="13.9" customHeight="1">
      <c r="Z6632" s="439"/>
      <c r="AH6632" s="367"/>
      <c r="AJ6632" s="367"/>
      <c r="AK6632" s="367"/>
    </row>
    <row r="6633" spans="26:37" s="368" customFormat="1" ht="13.9" customHeight="1">
      <c r="Z6633" s="439"/>
      <c r="AH6633" s="367"/>
      <c r="AJ6633" s="367"/>
      <c r="AK6633" s="367"/>
    </row>
    <row r="6634" spans="26:37" s="368" customFormat="1" ht="13.9" customHeight="1">
      <c r="Z6634" s="439"/>
      <c r="AH6634" s="367"/>
      <c r="AJ6634" s="367"/>
      <c r="AK6634" s="367"/>
    </row>
    <row r="6635" spans="26:37" s="368" customFormat="1" ht="13.9" customHeight="1">
      <c r="Z6635" s="439"/>
      <c r="AH6635" s="367"/>
      <c r="AJ6635" s="367"/>
      <c r="AK6635" s="367"/>
    </row>
    <row r="6636" spans="26:37" s="368" customFormat="1" ht="13.9" customHeight="1">
      <c r="Z6636" s="439"/>
      <c r="AH6636" s="367"/>
      <c r="AJ6636" s="367"/>
      <c r="AK6636" s="367"/>
    </row>
    <row r="6637" spans="26:37" s="368" customFormat="1" ht="13.9" customHeight="1">
      <c r="Z6637" s="439"/>
      <c r="AH6637" s="367"/>
      <c r="AJ6637" s="367"/>
      <c r="AK6637" s="367"/>
    </row>
    <row r="6638" spans="26:37" s="368" customFormat="1" ht="13.9" customHeight="1">
      <c r="Z6638" s="439"/>
      <c r="AH6638" s="367"/>
      <c r="AJ6638" s="367"/>
      <c r="AK6638" s="367"/>
    </row>
    <row r="6639" spans="26:37" s="368" customFormat="1" ht="13.9" customHeight="1">
      <c r="Z6639" s="439"/>
      <c r="AH6639" s="367"/>
      <c r="AJ6639" s="367"/>
      <c r="AK6639" s="367"/>
    </row>
    <row r="6640" spans="26:37" s="368" customFormat="1" ht="13.9" customHeight="1">
      <c r="Z6640" s="439"/>
      <c r="AH6640" s="367"/>
      <c r="AJ6640" s="367"/>
      <c r="AK6640" s="367"/>
    </row>
    <row r="6641" spans="26:37" s="368" customFormat="1" ht="13.9" customHeight="1">
      <c r="Z6641" s="439"/>
      <c r="AH6641" s="367"/>
      <c r="AJ6641" s="367"/>
      <c r="AK6641" s="367"/>
    </row>
    <row r="6642" spans="26:37" s="368" customFormat="1" ht="13.9" customHeight="1">
      <c r="Z6642" s="439"/>
      <c r="AH6642" s="367"/>
      <c r="AJ6642" s="367"/>
      <c r="AK6642" s="367"/>
    </row>
    <row r="6643" spans="26:37" s="368" customFormat="1" ht="13.9" customHeight="1">
      <c r="Z6643" s="439"/>
      <c r="AH6643" s="367"/>
      <c r="AJ6643" s="367"/>
      <c r="AK6643" s="367"/>
    </row>
    <row r="6644" spans="26:37" s="368" customFormat="1" ht="13.9" customHeight="1">
      <c r="Z6644" s="439"/>
      <c r="AH6644" s="367"/>
      <c r="AJ6644" s="367"/>
      <c r="AK6644" s="367"/>
    </row>
    <row r="6645" spans="26:37" s="368" customFormat="1" ht="13.9" customHeight="1">
      <c r="Z6645" s="439"/>
      <c r="AH6645" s="367"/>
      <c r="AJ6645" s="367"/>
      <c r="AK6645" s="367"/>
    </row>
    <row r="6646" spans="26:37" s="368" customFormat="1" ht="13.9" customHeight="1">
      <c r="Z6646" s="439"/>
      <c r="AH6646" s="367"/>
      <c r="AJ6646" s="367"/>
      <c r="AK6646" s="367"/>
    </row>
    <row r="6647" spans="26:37" s="368" customFormat="1" ht="13.9" customHeight="1">
      <c r="Z6647" s="439"/>
      <c r="AH6647" s="367"/>
      <c r="AJ6647" s="367"/>
      <c r="AK6647" s="367"/>
    </row>
    <row r="6648" spans="26:37" s="368" customFormat="1" ht="13.9" customHeight="1">
      <c r="Z6648" s="439"/>
      <c r="AH6648" s="367"/>
      <c r="AJ6648" s="367"/>
      <c r="AK6648" s="367"/>
    </row>
    <row r="6649" spans="26:37" s="368" customFormat="1" ht="13.9" customHeight="1">
      <c r="Z6649" s="439"/>
      <c r="AH6649" s="367"/>
      <c r="AJ6649" s="367"/>
      <c r="AK6649" s="367"/>
    </row>
    <row r="6650" spans="26:37" s="368" customFormat="1" ht="13.9" customHeight="1">
      <c r="Z6650" s="439"/>
      <c r="AH6650" s="367"/>
      <c r="AJ6650" s="367"/>
      <c r="AK6650" s="367"/>
    </row>
    <row r="6651" spans="26:37" s="368" customFormat="1" ht="13.9" customHeight="1">
      <c r="Z6651" s="439"/>
      <c r="AH6651" s="367"/>
      <c r="AJ6651" s="367"/>
      <c r="AK6651" s="367"/>
    </row>
    <row r="6652" spans="26:37" s="368" customFormat="1" ht="13.9" customHeight="1">
      <c r="Z6652" s="439"/>
      <c r="AH6652" s="367"/>
      <c r="AJ6652" s="367"/>
      <c r="AK6652" s="367"/>
    </row>
    <row r="6653" spans="26:37" s="368" customFormat="1" ht="13.9" customHeight="1">
      <c r="Z6653" s="439"/>
      <c r="AH6653" s="367"/>
      <c r="AJ6653" s="367"/>
      <c r="AK6653" s="367"/>
    </row>
    <row r="6654" spans="26:37" s="368" customFormat="1" ht="13.9" customHeight="1">
      <c r="Z6654" s="439"/>
      <c r="AH6654" s="367"/>
      <c r="AJ6654" s="367"/>
      <c r="AK6654" s="367"/>
    </row>
    <row r="6655" spans="26:37" s="368" customFormat="1" ht="13.9" customHeight="1">
      <c r="Z6655" s="439"/>
      <c r="AH6655" s="367"/>
      <c r="AJ6655" s="367"/>
      <c r="AK6655" s="367"/>
    </row>
    <row r="6656" spans="26:37" s="368" customFormat="1" ht="13.9" customHeight="1">
      <c r="Z6656" s="439"/>
      <c r="AH6656" s="367"/>
      <c r="AJ6656" s="367"/>
      <c r="AK6656" s="367"/>
    </row>
    <row r="6657" spans="26:37" s="368" customFormat="1" ht="13.9" customHeight="1">
      <c r="Z6657" s="439"/>
      <c r="AH6657" s="367"/>
      <c r="AJ6657" s="367"/>
      <c r="AK6657" s="367"/>
    </row>
    <row r="6658" spans="26:37" s="368" customFormat="1" ht="13.9" customHeight="1">
      <c r="Z6658" s="439"/>
      <c r="AH6658" s="367"/>
      <c r="AJ6658" s="367"/>
      <c r="AK6658" s="367"/>
    </row>
    <row r="6659" spans="26:37" s="368" customFormat="1" ht="13.9" customHeight="1">
      <c r="Z6659" s="439"/>
      <c r="AH6659" s="367"/>
      <c r="AJ6659" s="367"/>
      <c r="AK6659" s="367"/>
    </row>
    <row r="6660" spans="26:37" s="368" customFormat="1" ht="13.9" customHeight="1">
      <c r="Z6660" s="439"/>
      <c r="AH6660" s="367"/>
      <c r="AJ6660" s="367"/>
      <c r="AK6660" s="367"/>
    </row>
    <row r="6661" spans="26:37" s="368" customFormat="1" ht="13.9" customHeight="1">
      <c r="Z6661" s="439"/>
      <c r="AH6661" s="367"/>
      <c r="AJ6661" s="367"/>
      <c r="AK6661" s="367"/>
    </row>
    <row r="6662" spans="26:37" s="368" customFormat="1" ht="13.9" customHeight="1">
      <c r="Z6662" s="439"/>
      <c r="AH6662" s="367"/>
      <c r="AJ6662" s="367"/>
      <c r="AK6662" s="367"/>
    </row>
    <row r="6663" spans="26:37" s="368" customFormat="1" ht="13.9" customHeight="1">
      <c r="Z6663" s="439"/>
      <c r="AH6663" s="367"/>
      <c r="AJ6663" s="367"/>
      <c r="AK6663" s="367"/>
    </row>
    <row r="6664" spans="26:37" s="368" customFormat="1" ht="13.9" customHeight="1">
      <c r="Z6664" s="439"/>
      <c r="AH6664" s="367"/>
      <c r="AJ6664" s="367"/>
      <c r="AK6664" s="367"/>
    </row>
    <row r="6665" spans="26:37" s="368" customFormat="1" ht="13.9" customHeight="1">
      <c r="Z6665" s="439"/>
      <c r="AH6665" s="367"/>
      <c r="AJ6665" s="367"/>
      <c r="AK6665" s="367"/>
    </row>
    <row r="6666" spans="26:37" s="368" customFormat="1" ht="13.9" customHeight="1">
      <c r="Z6666" s="439"/>
      <c r="AH6666" s="367"/>
      <c r="AJ6666" s="367"/>
      <c r="AK6666" s="367"/>
    </row>
    <row r="6667" spans="26:37" s="368" customFormat="1" ht="13.9" customHeight="1">
      <c r="Z6667" s="439"/>
      <c r="AH6667" s="367"/>
      <c r="AJ6667" s="367"/>
      <c r="AK6667" s="367"/>
    </row>
    <row r="6668" spans="26:37" s="368" customFormat="1" ht="13.9" customHeight="1">
      <c r="Z6668" s="439"/>
      <c r="AH6668" s="367"/>
      <c r="AJ6668" s="367"/>
      <c r="AK6668" s="367"/>
    </row>
    <row r="6669" spans="26:37" s="368" customFormat="1" ht="13.9" customHeight="1">
      <c r="Z6669" s="439"/>
      <c r="AH6669" s="367"/>
      <c r="AJ6669" s="367"/>
      <c r="AK6669" s="367"/>
    </row>
    <row r="6670" spans="26:37" s="368" customFormat="1" ht="13.9" customHeight="1">
      <c r="Z6670" s="439"/>
      <c r="AH6670" s="367"/>
      <c r="AJ6670" s="367"/>
      <c r="AK6670" s="367"/>
    </row>
    <row r="6671" spans="26:37" s="368" customFormat="1" ht="13.9" customHeight="1">
      <c r="Z6671" s="439"/>
      <c r="AH6671" s="367"/>
      <c r="AJ6671" s="367"/>
      <c r="AK6671" s="367"/>
    </row>
    <row r="6672" spans="26:37" s="368" customFormat="1" ht="13.9" customHeight="1">
      <c r="Z6672" s="439"/>
      <c r="AH6672" s="367"/>
      <c r="AJ6672" s="367"/>
      <c r="AK6672" s="367"/>
    </row>
    <row r="6673" spans="26:37" s="368" customFormat="1" ht="13.9" customHeight="1">
      <c r="Z6673" s="439"/>
      <c r="AH6673" s="367"/>
      <c r="AJ6673" s="367"/>
      <c r="AK6673" s="367"/>
    </row>
    <row r="6674" spans="26:37" s="368" customFormat="1" ht="13.9" customHeight="1">
      <c r="Z6674" s="439"/>
      <c r="AH6674" s="367"/>
      <c r="AJ6674" s="367"/>
      <c r="AK6674" s="367"/>
    </row>
    <row r="6675" spans="26:37" s="368" customFormat="1" ht="13.9" customHeight="1">
      <c r="Z6675" s="439"/>
      <c r="AH6675" s="367"/>
      <c r="AJ6675" s="367"/>
      <c r="AK6675" s="367"/>
    </row>
    <row r="6676" spans="26:37" s="368" customFormat="1" ht="13.9" customHeight="1">
      <c r="Z6676" s="439"/>
      <c r="AH6676" s="367"/>
      <c r="AJ6676" s="367"/>
      <c r="AK6676" s="367"/>
    </row>
    <row r="6677" spans="26:37" s="368" customFormat="1" ht="13.9" customHeight="1">
      <c r="Z6677" s="439"/>
      <c r="AH6677" s="367"/>
      <c r="AJ6677" s="367"/>
      <c r="AK6677" s="367"/>
    </row>
    <row r="6678" spans="26:37" s="368" customFormat="1" ht="13.9" customHeight="1">
      <c r="Z6678" s="439"/>
      <c r="AH6678" s="367"/>
      <c r="AJ6678" s="367"/>
      <c r="AK6678" s="367"/>
    </row>
    <row r="6679" spans="26:37" s="368" customFormat="1" ht="13.9" customHeight="1">
      <c r="Z6679" s="439"/>
      <c r="AH6679" s="367"/>
      <c r="AJ6679" s="367"/>
      <c r="AK6679" s="367"/>
    </row>
    <row r="6680" spans="26:37" s="368" customFormat="1" ht="13.9" customHeight="1">
      <c r="Z6680" s="439"/>
      <c r="AH6680" s="367"/>
      <c r="AJ6680" s="367"/>
      <c r="AK6680" s="367"/>
    </row>
    <row r="6681" spans="26:37" s="368" customFormat="1" ht="13.9" customHeight="1">
      <c r="Z6681" s="439"/>
      <c r="AH6681" s="367"/>
      <c r="AJ6681" s="367"/>
      <c r="AK6681" s="367"/>
    </row>
    <row r="6682" spans="26:37" s="368" customFormat="1" ht="13.9" customHeight="1">
      <c r="Z6682" s="439"/>
      <c r="AH6682" s="367"/>
      <c r="AJ6682" s="367"/>
      <c r="AK6682" s="367"/>
    </row>
    <row r="6683" spans="26:37" s="368" customFormat="1" ht="13.9" customHeight="1">
      <c r="Z6683" s="439"/>
      <c r="AH6683" s="367"/>
      <c r="AJ6683" s="367"/>
      <c r="AK6683" s="367"/>
    </row>
    <row r="6684" spans="26:37" s="368" customFormat="1" ht="13.9" customHeight="1">
      <c r="Z6684" s="439"/>
      <c r="AH6684" s="367"/>
      <c r="AJ6684" s="367"/>
      <c r="AK6684" s="367"/>
    </row>
    <row r="6685" spans="26:37" s="368" customFormat="1" ht="13.9" customHeight="1">
      <c r="Z6685" s="439"/>
      <c r="AH6685" s="367"/>
      <c r="AJ6685" s="367"/>
      <c r="AK6685" s="367"/>
    </row>
    <row r="6686" spans="26:37" s="368" customFormat="1" ht="13.9" customHeight="1">
      <c r="Z6686" s="439"/>
      <c r="AH6686" s="367"/>
      <c r="AJ6686" s="367"/>
      <c r="AK6686" s="367"/>
    </row>
    <row r="6687" spans="26:37" s="368" customFormat="1" ht="13.9" customHeight="1">
      <c r="Z6687" s="439"/>
      <c r="AH6687" s="367"/>
      <c r="AJ6687" s="367"/>
      <c r="AK6687" s="367"/>
    </row>
    <row r="6688" spans="26:37" s="368" customFormat="1" ht="13.9" customHeight="1">
      <c r="Z6688" s="439"/>
      <c r="AH6688" s="367"/>
      <c r="AJ6688" s="367"/>
      <c r="AK6688" s="367"/>
    </row>
    <row r="6689" spans="26:37" s="368" customFormat="1" ht="13.9" customHeight="1">
      <c r="Z6689" s="439"/>
      <c r="AH6689" s="367"/>
      <c r="AJ6689" s="367"/>
      <c r="AK6689" s="367"/>
    </row>
    <row r="6690" spans="26:37" s="368" customFormat="1" ht="13.9" customHeight="1">
      <c r="Z6690" s="439"/>
      <c r="AH6690" s="367"/>
      <c r="AJ6690" s="367"/>
      <c r="AK6690" s="367"/>
    </row>
    <row r="6691" spans="26:37" s="368" customFormat="1" ht="13.9" customHeight="1">
      <c r="Z6691" s="439"/>
      <c r="AH6691" s="367"/>
      <c r="AJ6691" s="367"/>
      <c r="AK6691" s="367"/>
    </row>
    <row r="6692" spans="26:37" s="368" customFormat="1" ht="13.9" customHeight="1">
      <c r="Z6692" s="439"/>
      <c r="AH6692" s="367"/>
      <c r="AJ6692" s="367"/>
      <c r="AK6692" s="367"/>
    </row>
    <row r="6693" spans="26:37" s="368" customFormat="1" ht="13.9" customHeight="1">
      <c r="Z6693" s="439"/>
      <c r="AH6693" s="367"/>
      <c r="AJ6693" s="367"/>
      <c r="AK6693" s="367"/>
    </row>
    <row r="6694" spans="26:37" s="368" customFormat="1" ht="13.9" customHeight="1">
      <c r="Z6694" s="439"/>
      <c r="AH6694" s="367"/>
      <c r="AJ6694" s="367"/>
      <c r="AK6694" s="367"/>
    </row>
    <row r="6695" spans="26:37" s="368" customFormat="1" ht="13.9" customHeight="1">
      <c r="Z6695" s="439"/>
      <c r="AH6695" s="367"/>
      <c r="AJ6695" s="367"/>
      <c r="AK6695" s="367"/>
    </row>
    <row r="6696" spans="26:37" s="368" customFormat="1" ht="13.9" customHeight="1">
      <c r="Z6696" s="439"/>
      <c r="AH6696" s="367"/>
      <c r="AJ6696" s="367"/>
      <c r="AK6696" s="367"/>
    </row>
    <row r="6697" spans="26:37" s="368" customFormat="1" ht="13.9" customHeight="1">
      <c r="Z6697" s="439"/>
      <c r="AH6697" s="367"/>
      <c r="AJ6697" s="367"/>
      <c r="AK6697" s="367"/>
    </row>
    <row r="6698" spans="26:37" s="368" customFormat="1" ht="13.9" customHeight="1">
      <c r="Z6698" s="439"/>
      <c r="AH6698" s="367"/>
      <c r="AJ6698" s="367"/>
      <c r="AK6698" s="367"/>
    </row>
    <row r="6699" spans="26:37" s="368" customFormat="1" ht="13.9" customHeight="1">
      <c r="Z6699" s="439"/>
      <c r="AH6699" s="367"/>
      <c r="AJ6699" s="367"/>
      <c r="AK6699" s="367"/>
    </row>
    <row r="6700" spans="26:37" s="368" customFormat="1" ht="13.9" customHeight="1">
      <c r="Z6700" s="439"/>
      <c r="AH6700" s="367"/>
      <c r="AJ6700" s="367"/>
      <c r="AK6700" s="367"/>
    </row>
    <row r="6701" spans="26:37" s="368" customFormat="1" ht="13.9" customHeight="1">
      <c r="Z6701" s="439"/>
      <c r="AH6701" s="367"/>
      <c r="AJ6701" s="367"/>
      <c r="AK6701" s="367"/>
    </row>
    <row r="6702" spans="26:37" s="368" customFormat="1" ht="13.9" customHeight="1">
      <c r="Z6702" s="439"/>
      <c r="AH6702" s="367"/>
      <c r="AJ6702" s="367"/>
      <c r="AK6702" s="367"/>
    </row>
    <row r="6703" spans="26:37" s="368" customFormat="1" ht="13.9" customHeight="1">
      <c r="Z6703" s="439"/>
      <c r="AH6703" s="367"/>
      <c r="AJ6703" s="367"/>
      <c r="AK6703" s="367"/>
    </row>
    <row r="6704" spans="26:37" s="368" customFormat="1" ht="13.9" customHeight="1">
      <c r="Z6704" s="439"/>
      <c r="AH6704" s="367"/>
      <c r="AJ6704" s="367"/>
      <c r="AK6704" s="367"/>
    </row>
    <row r="6705" spans="26:37" s="368" customFormat="1" ht="13.9" customHeight="1">
      <c r="Z6705" s="439"/>
      <c r="AH6705" s="367"/>
      <c r="AJ6705" s="367"/>
      <c r="AK6705" s="367"/>
    </row>
    <row r="6706" spans="26:37" s="368" customFormat="1" ht="13.9" customHeight="1">
      <c r="Z6706" s="439"/>
      <c r="AH6706" s="367"/>
      <c r="AJ6706" s="367"/>
      <c r="AK6706" s="367"/>
    </row>
    <row r="6707" spans="26:37" s="368" customFormat="1" ht="13.9" customHeight="1">
      <c r="Z6707" s="439"/>
      <c r="AH6707" s="367"/>
      <c r="AJ6707" s="367"/>
      <c r="AK6707" s="367"/>
    </row>
    <row r="6708" spans="26:37" s="368" customFormat="1" ht="13.9" customHeight="1">
      <c r="Z6708" s="439"/>
      <c r="AH6708" s="367"/>
      <c r="AJ6708" s="367"/>
      <c r="AK6708" s="367"/>
    </row>
    <row r="6709" spans="26:37" s="368" customFormat="1" ht="13.9" customHeight="1">
      <c r="Z6709" s="439"/>
      <c r="AH6709" s="367"/>
      <c r="AJ6709" s="367"/>
      <c r="AK6709" s="367"/>
    </row>
    <row r="6710" spans="26:37" s="368" customFormat="1" ht="13.9" customHeight="1">
      <c r="Z6710" s="439"/>
      <c r="AH6710" s="367"/>
      <c r="AJ6710" s="367"/>
      <c r="AK6710" s="367"/>
    </row>
    <row r="6711" spans="26:37" s="368" customFormat="1" ht="13.9" customHeight="1">
      <c r="Z6711" s="439"/>
      <c r="AH6711" s="367"/>
      <c r="AJ6711" s="367"/>
      <c r="AK6711" s="367"/>
    </row>
    <row r="6712" spans="26:37" s="368" customFormat="1" ht="13.9" customHeight="1">
      <c r="Z6712" s="439"/>
      <c r="AH6712" s="367"/>
      <c r="AJ6712" s="367"/>
      <c r="AK6712" s="367"/>
    </row>
    <row r="6713" spans="26:37" s="368" customFormat="1" ht="13.9" customHeight="1">
      <c r="Z6713" s="439"/>
      <c r="AH6713" s="367"/>
      <c r="AJ6713" s="367"/>
      <c r="AK6713" s="367"/>
    </row>
    <row r="6714" spans="26:37" s="368" customFormat="1" ht="13.9" customHeight="1">
      <c r="Z6714" s="439"/>
      <c r="AH6714" s="367"/>
      <c r="AJ6714" s="367"/>
      <c r="AK6714" s="367"/>
    </row>
    <row r="6715" spans="26:37" s="368" customFormat="1" ht="13.9" customHeight="1">
      <c r="Z6715" s="439"/>
      <c r="AH6715" s="367"/>
      <c r="AJ6715" s="367"/>
      <c r="AK6715" s="367"/>
    </row>
    <row r="6716" spans="26:37" s="368" customFormat="1" ht="13.9" customHeight="1">
      <c r="Z6716" s="439"/>
      <c r="AH6716" s="367"/>
      <c r="AJ6716" s="367"/>
      <c r="AK6716" s="367"/>
    </row>
    <row r="6717" spans="26:37" s="368" customFormat="1" ht="13.9" customHeight="1">
      <c r="Z6717" s="439"/>
      <c r="AH6717" s="367"/>
      <c r="AJ6717" s="367"/>
      <c r="AK6717" s="367"/>
    </row>
    <row r="6718" spans="26:37" s="368" customFormat="1" ht="13.9" customHeight="1">
      <c r="Z6718" s="439"/>
      <c r="AH6718" s="367"/>
      <c r="AJ6718" s="367"/>
      <c r="AK6718" s="367"/>
    </row>
    <row r="6719" spans="26:37" s="368" customFormat="1" ht="13.9" customHeight="1">
      <c r="Z6719" s="439"/>
      <c r="AH6719" s="367"/>
      <c r="AJ6719" s="367"/>
      <c r="AK6719" s="367"/>
    </row>
    <row r="6720" spans="26:37" s="368" customFormat="1" ht="13.9" customHeight="1">
      <c r="Z6720" s="439"/>
      <c r="AH6720" s="367"/>
      <c r="AJ6720" s="367"/>
      <c r="AK6720" s="367"/>
    </row>
    <row r="6721" spans="26:37" s="368" customFormat="1" ht="13.9" customHeight="1">
      <c r="Z6721" s="439"/>
      <c r="AH6721" s="367"/>
      <c r="AJ6721" s="367"/>
      <c r="AK6721" s="367"/>
    </row>
    <row r="6722" spans="26:37" s="368" customFormat="1" ht="13.9" customHeight="1">
      <c r="Z6722" s="439"/>
      <c r="AH6722" s="367"/>
      <c r="AJ6722" s="367"/>
      <c r="AK6722" s="367"/>
    </row>
    <row r="6723" spans="26:37" s="368" customFormat="1" ht="13.9" customHeight="1">
      <c r="Z6723" s="439"/>
      <c r="AH6723" s="367"/>
      <c r="AJ6723" s="367"/>
      <c r="AK6723" s="367"/>
    </row>
    <row r="6724" spans="26:37" s="368" customFormat="1" ht="13.9" customHeight="1">
      <c r="Z6724" s="439"/>
      <c r="AH6724" s="367"/>
      <c r="AJ6724" s="367"/>
      <c r="AK6724" s="367"/>
    </row>
    <row r="6725" spans="26:37" s="368" customFormat="1" ht="13.9" customHeight="1">
      <c r="Z6725" s="439"/>
      <c r="AH6725" s="367"/>
      <c r="AJ6725" s="367"/>
      <c r="AK6725" s="367"/>
    </row>
    <row r="6726" spans="26:37" s="368" customFormat="1" ht="13.9" customHeight="1">
      <c r="Z6726" s="439"/>
      <c r="AH6726" s="367"/>
      <c r="AJ6726" s="367"/>
      <c r="AK6726" s="367"/>
    </row>
    <row r="6727" spans="26:37" s="368" customFormat="1" ht="13.9" customHeight="1">
      <c r="Z6727" s="439"/>
      <c r="AH6727" s="367"/>
      <c r="AJ6727" s="367"/>
      <c r="AK6727" s="367"/>
    </row>
    <row r="6728" spans="26:37" s="368" customFormat="1" ht="13.9" customHeight="1">
      <c r="Z6728" s="439"/>
      <c r="AH6728" s="367"/>
      <c r="AJ6728" s="367"/>
      <c r="AK6728" s="367"/>
    </row>
    <row r="6729" spans="26:37" s="368" customFormat="1" ht="13.9" customHeight="1">
      <c r="Z6729" s="439"/>
      <c r="AH6729" s="367"/>
      <c r="AJ6729" s="367"/>
      <c r="AK6729" s="367"/>
    </row>
    <row r="6730" spans="26:37" s="368" customFormat="1" ht="13.9" customHeight="1">
      <c r="Z6730" s="439"/>
      <c r="AH6730" s="367"/>
      <c r="AJ6730" s="367"/>
      <c r="AK6730" s="367"/>
    </row>
    <row r="6731" spans="26:37" s="368" customFormat="1" ht="13.9" customHeight="1">
      <c r="Z6731" s="439"/>
      <c r="AH6731" s="367"/>
      <c r="AJ6731" s="367"/>
      <c r="AK6731" s="367"/>
    </row>
    <row r="6732" spans="26:37" s="368" customFormat="1" ht="13.9" customHeight="1">
      <c r="Z6732" s="439"/>
      <c r="AH6732" s="367"/>
      <c r="AJ6732" s="367"/>
      <c r="AK6732" s="367"/>
    </row>
    <row r="6733" spans="26:37" s="368" customFormat="1" ht="13.9" customHeight="1">
      <c r="Z6733" s="439"/>
      <c r="AH6733" s="367"/>
      <c r="AJ6733" s="367"/>
      <c r="AK6733" s="367"/>
    </row>
    <row r="6734" spans="26:37" s="368" customFormat="1" ht="13.9" customHeight="1">
      <c r="Z6734" s="439"/>
      <c r="AH6734" s="367"/>
      <c r="AJ6734" s="367"/>
      <c r="AK6734" s="367"/>
    </row>
    <row r="6735" spans="26:37" s="368" customFormat="1" ht="13.9" customHeight="1">
      <c r="Z6735" s="439"/>
      <c r="AH6735" s="367"/>
      <c r="AJ6735" s="367"/>
      <c r="AK6735" s="367"/>
    </row>
    <row r="6736" spans="26:37" s="368" customFormat="1" ht="13.9" customHeight="1">
      <c r="Z6736" s="439"/>
      <c r="AH6736" s="367"/>
      <c r="AJ6736" s="367"/>
      <c r="AK6736" s="367"/>
    </row>
    <row r="6737" spans="26:37" s="368" customFormat="1" ht="13.9" customHeight="1">
      <c r="Z6737" s="439"/>
      <c r="AH6737" s="367"/>
      <c r="AJ6737" s="367"/>
      <c r="AK6737" s="367"/>
    </row>
    <row r="6738" spans="26:37" s="368" customFormat="1" ht="13.9" customHeight="1">
      <c r="Z6738" s="439"/>
      <c r="AH6738" s="367"/>
      <c r="AJ6738" s="367"/>
      <c r="AK6738" s="367"/>
    </row>
    <row r="6739" spans="26:37" s="368" customFormat="1" ht="13.9" customHeight="1">
      <c r="Z6739" s="439"/>
      <c r="AH6739" s="367"/>
      <c r="AJ6739" s="367"/>
      <c r="AK6739" s="367"/>
    </row>
    <row r="6740" spans="26:37" s="368" customFormat="1" ht="13.9" customHeight="1">
      <c r="Z6740" s="439"/>
      <c r="AH6740" s="367"/>
      <c r="AJ6740" s="367"/>
      <c r="AK6740" s="367"/>
    </row>
    <row r="6741" spans="26:37" s="368" customFormat="1" ht="13.9" customHeight="1">
      <c r="Z6741" s="439"/>
      <c r="AH6741" s="367"/>
      <c r="AJ6741" s="367"/>
      <c r="AK6741" s="367"/>
    </row>
    <row r="6742" spans="26:37" s="368" customFormat="1" ht="13.9" customHeight="1">
      <c r="Z6742" s="439"/>
      <c r="AH6742" s="367"/>
      <c r="AJ6742" s="367"/>
      <c r="AK6742" s="367"/>
    </row>
    <row r="6743" spans="26:37" s="368" customFormat="1" ht="13.9" customHeight="1">
      <c r="Z6743" s="439"/>
      <c r="AH6743" s="367"/>
      <c r="AJ6743" s="367"/>
      <c r="AK6743" s="367"/>
    </row>
    <row r="6744" spans="26:37" s="368" customFormat="1" ht="13.9" customHeight="1">
      <c r="Z6744" s="439"/>
      <c r="AH6744" s="367"/>
      <c r="AJ6744" s="367"/>
      <c r="AK6744" s="367"/>
    </row>
    <row r="6745" spans="26:37" s="368" customFormat="1" ht="13.9" customHeight="1">
      <c r="Z6745" s="439"/>
      <c r="AH6745" s="367"/>
      <c r="AJ6745" s="367"/>
      <c r="AK6745" s="367"/>
    </row>
    <row r="6746" spans="26:37" s="368" customFormat="1" ht="13.9" customHeight="1">
      <c r="Z6746" s="439"/>
      <c r="AH6746" s="367"/>
      <c r="AJ6746" s="367"/>
      <c r="AK6746" s="367"/>
    </row>
    <row r="6747" spans="26:37" s="368" customFormat="1" ht="13.9" customHeight="1">
      <c r="Z6747" s="439"/>
      <c r="AH6747" s="367"/>
      <c r="AJ6747" s="367"/>
      <c r="AK6747" s="367"/>
    </row>
    <row r="6748" spans="26:37" s="368" customFormat="1" ht="13.9" customHeight="1">
      <c r="Z6748" s="439"/>
      <c r="AH6748" s="367"/>
      <c r="AJ6748" s="367"/>
      <c r="AK6748" s="367"/>
    </row>
    <row r="6749" spans="26:37" s="368" customFormat="1" ht="13.9" customHeight="1">
      <c r="Z6749" s="439"/>
      <c r="AH6749" s="367"/>
      <c r="AJ6749" s="367"/>
      <c r="AK6749" s="367"/>
    </row>
    <row r="6750" spans="26:37" s="368" customFormat="1" ht="13.9" customHeight="1">
      <c r="Z6750" s="439"/>
      <c r="AH6750" s="367"/>
      <c r="AJ6750" s="367"/>
      <c r="AK6750" s="367"/>
    </row>
    <row r="6751" spans="26:37" s="368" customFormat="1" ht="13.9" customHeight="1">
      <c r="Z6751" s="439"/>
      <c r="AH6751" s="367"/>
      <c r="AJ6751" s="367"/>
      <c r="AK6751" s="367"/>
    </row>
    <row r="6752" spans="26:37" s="368" customFormat="1" ht="13.9" customHeight="1">
      <c r="Z6752" s="439"/>
      <c r="AH6752" s="367"/>
      <c r="AJ6752" s="367"/>
      <c r="AK6752" s="367"/>
    </row>
    <row r="6753" spans="26:37" s="368" customFormat="1" ht="13.9" customHeight="1">
      <c r="Z6753" s="439"/>
      <c r="AH6753" s="367"/>
      <c r="AJ6753" s="367"/>
      <c r="AK6753" s="367"/>
    </row>
    <row r="6754" spans="26:37" s="368" customFormat="1" ht="13.9" customHeight="1">
      <c r="Z6754" s="439"/>
      <c r="AH6754" s="367"/>
      <c r="AJ6754" s="367"/>
      <c r="AK6754" s="367"/>
    </row>
    <row r="6755" spans="26:37" s="368" customFormat="1" ht="13.9" customHeight="1">
      <c r="Z6755" s="439"/>
      <c r="AH6755" s="367"/>
      <c r="AJ6755" s="367"/>
      <c r="AK6755" s="367"/>
    </row>
    <row r="6756" spans="26:37" s="368" customFormat="1" ht="13.9" customHeight="1">
      <c r="Z6756" s="439"/>
      <c r="AH6756" s="367"/>
      <c r="AJ6756" s="367"/>
      <c r="AK6756" s="367"/>
    </row>
    <row r="6757" spans="26:37" s="368" customFormat="1" ht="13.9" customHeight="1">
      <c r="Z6757" s="439"/>
      <c r="AH6757" s="367"/>
      <c r="AJ6757" s="367"/>
      <c r="AK6757" s="367"/>
    </row>
    <row r="6758" spans="26:37" s="368" customFormat="1" ht="13.9" customHeight="1">
      <c r="Z6758" s="439"/>
      <c r="AH6758" s="367"/>
      <c r="AJ6758" s="367"/>
      <c r="AK6758" s="367"/>
    </row>
    <row r="6759" spans="26:37" s="368" customFormat="1" ht="13.9" customHeight="1">
      <c r="Z6759" s="439"/>
      <c r="AH6759" s="367"/>
      <c r="AJ6759" s="367"/>
      <c r="AK6759" s="367"/>
    </row>
    <row r="6760" spans="26:37" s="368" customFormat="1" ht="13.9" customHeight="1">
      <c r="Z6760" s="439"/>
      <c r="AH6760" s="367"/>
      <c r="AJ6760" s="367"/>
      <c r="AK6760" s="367"/>
    </row>
    <row r="6761" spans="26:37" s="368" customFormat="1" ht="13.9" customHeight="1">
      <c r="Z6761" s="439"/>
      <c r="AH6761" s="367"/>
      <c r="AJ6761" s="367"/>
      <c r="AK6761" s="367"/>
    </row>
    <row r="6762" spans="26:37" s="368" customFormat="1" ht="13.9" customHeight="1">
      <c r="Z6762" s="439"/>
      <c r="AH6762" s="367"/>
      <c r="AJ6762" s="367"/>
      <c r="AK6762" s="367"/>
    </row>
    <row r="6763" spans="26:37" s="368" customFormat="1" ht="13.9" customHeight="1">
      <c r="Z6763" s="439"/>
      <c r="AH6763" s="367"/>
      <c r="AJ6763" s="367"/>
      <c r="AK6763" s="367"/>
    </row>
    <row r="6764" spans="26:37" s="368" customFormat="1" ht="13.9" customHeight="1">
      <c r="Z6764" s="439"/>
      <c r="AH6764" s="367"/>
      <c r="AJ6764" s="367"/>
      <c r="AK6764" s="367"/>
    </row>
    <row r="6765" spans="26:37" s="368" customFormat="1" ht="13.9" customHeight="1">
      <c r="Z6765" s="439"/>
      <c r="AH6765" s="367"/>
      <c r="AJ6765" s="367"/>
      <c r="AK6765" s="367"/>
    </row>
    <row r="6766" spans="26:37" s="368" customFormat="1" ht="13.9" customHeight="1">
      <c r="Z6766" s="439"/>
      <c r="AH6766" s="367"/>
      <c r="AJ6766" s="367"/>
      <c r="AK6766" s="367"/>
    </row>
    <row r="6767" spans="26:37" s="368" customFormat="1" ht="13.9" customHeight="1">
      <c r="Z6767" s="439"/>
      <c r="AH6767" s="367"/>
      <c r="AJ6767" s="367"/>
      <c r="AK6767" s="367"/>
    </row>
    <row r="6768" spans="26:37" s="368" customFormat="1" ht="13.9" customHeight="1">
      <c r="Z6768" s="439"/>
      <c r="AH6768" s="367"/>
      <c r="AJ6768" s="367"/>
      <c r="AK6768" s="367"/>
    </row>
    <row r="6769" spans="26:37" s="368" customFormat="1" ht="13.9" customHeight="1">
      <c r="Z6769" s="439"/>
      <c r="AH6769" s="367"/>
      <c r="AJ6769" s="367"/>
      <c r="AK6769" s="367"/>
    </row>
    <row r="6770" spans="26:37" s="368" customFormat="1" ht="13.9" customHeight="1">
      <c r="Z6770" s="439"/>
      <c r="AH6770" s="367"/>
      <c r="AJ6770" s="367"/>
      <c r="AK6770" s="367"/>
    </row>
    <row r="6771" spans="26:37" s="368" customFormat="1" ht="13.9" customHeight="1">
      <c r="Z6771" s="439"/>
      <c r="AH6771" s="367"/>
      <c r="AJ6771" s="367"/>
      <c r="AK6771" s="367"/>
    </row>
    <row r="6772" spans="26:37" s="368" customFormat="1" ht="13.9" customHeight="1">
      <c r="Z6772" s="439"/>
      <c r="AH6772" s="367"/>
      <c r="AJ6772" s="367"/>
      <c r="AK6772" s="367"/>
    </row>
    <row r="6773" spans="26:37" s="368" customFormat="1" ht="13.9" customHeight="1">
      <c r="Z6773" s="439"/>
      <c r="AH6773" s="367"/>
      <c r="AJ6773" s="367"/>
      <c r="AK6773" s="367"/>
    </row>
    <row r="6774" spans="26:37" s="368" customFormat="1" ht="13.9" customHeight="1">
      <c r="Z6774" s="439"/>
      <c r="AH6774" s="367"/>
      <c r="AJ6774" s="367"/>
      <c r="AK6774" s="367"/>
    </row>
    <row r="6775" spans="26:37" s="368" customFormat="1" ht="13.9" customHeight="1">
      <c r="Z6775" s="439"/>
      <c r="AH6775" s="367"/>
      <c r="AJ6775" s="367"/>
      <c r="AK6775" s="367"/>
    </row>
    <row r="6776" spans="26:37" s="368" customFormat="1" ht="13.9" customHeight="1">
      <c r="Z6776" s="439"/>
      <c r="AH6776" s="367"/>
      <c r="AJ6776" s="367"/>
      <c r="AK6776" s="367"/>
    </row>
    <row r="6777" spans="26:37" s="368" customFormat="1" ht="13.9" customHeight="1">
      <c r="Z6777" s="439"/>
      <c r="AH6777" s="367"/>
      <c r="AJ6777" s="367"/>
      <c r="AK6777" s="367"/>
    </row>
    <row r="6778" spans="26:37" s="368" customFormat="1" ht="13.9" customHeight="1">
      <c r="Z6778" s="439"/>
      <c r="AH6778" s="367"/>
      <c r="AJ6778" s="367"/>
      <c r="AK6778" s="367"/>
    </row>
    <row r="6779" spans="26:37" s="368" customFormat="1" ht="13.9" customHeight="1">
      <c r="Z6779" s="439"/>
      <c r="AH6779" s="367"/>
      <c r="AJ6779" s="367"/>
      <c r="AK6779" s="367"/>
    </row>
    <row r="6780" spans="26:37" s="368" customFormat="1" ht="13.9" customHeight="1">
      <c r="Z6780" s="439"/>
      <c r="AH6780" s="367"/>
      <c r="AJ6780" s="367"/>
      <c r="AK6780" s="367"/>
    </row>
    <row r="6781" spans="26:37" s="368" customFormat="1" ht="13.9" customHeight="1">
      <c r="Z6781" s="439"/>
      <c r="AH6781" s="367"/>
      <c r="AJ6781" s="367"/>
      <c r="AK6781" s="367"/>
    </row>
    <row r="6782" spans="26:37" s="368" customFormat="1" ht="13.9" customHeight="1">
      <c r="Z6782" s="439"/>
      <c r="AH6782" s="367"/>
      <c r="AJ6782" s="367"/>
      <c r="AK6782" s="367"/>
    </row>
    <row r="6783" spans="26:37" s="368" customFormat="1" ht="13.9" customHeight="1">
      <c r="Z6783" s="439"/>
      <c r="AH6783" s="367"/>
      <c r="AJ6783" s="367"/>
      <c r="AK6783" s="367"/>
    </row>
    <row r="6784" spans="26:37" s="368" customFormat="1" ht="13.9" customHeight="1">
      <c r="Z6784" s="439"/>
      <c r="AH6784" s="367"/>
      <c r="AJ6784" s="367"/>
      <c r="AK6784" s="367"/>
    </row>
    <row r="6785" spans="26:37" s="368" customFormat="1" ht="13.9" customHeight="1">
      <c r="Z6785" s="439"/>
      <c r="AH6785" s="367"/>
      <c r="AJ6785" s="367"/>
      <c r="AK6785" s="367"/>
    </row>
    <row r="6786" spans="26:37" s="368" customFormat="1" ht="13.9" customHeight="1">
      <c r="Z6786" s="439"/>
      <c r="AH6786" s="367"/>
      <c r="AJ6786" s="367"/>
      <c r="AK6786" s="367"/>
    </row>
    <row r="6787" spans="26:37" s="368" customFormat="1" ht="13.9" customHeight="1">
      <c r="Z6787" s="439"/>
      <c r="AH6787" s="367"/>
      <c r="AJ6787" s="367"/>
      <c r="AK6787" s="367"/>
    </row>
    <row r="6788" spans="26:37" s="368" customFormat="1" ht="13.9" customHeight="1">
      <c r="Z6788" s="439"/>
      <c r="AH6788" s="367"/>
      <c r="AJ6788" s="367"/>
      <c r="AK6788" s="367"/>
    </row>
    <row r="6789" spans="26:37" s="368" customFormat="1" ht="13.9" customHeight="1">
      <c r="Z6789" s="439"/>
      <c r="AH6789" s="367"/>
      <c r="AJ6789" s="367"/>
      <c r="AK6789" s="367"/>
    </row>
    <row r="6790" spans="26:37" s="368" customFormat="1" ht="13.9" customHeight="1">
      <c r="Z6790" s="439"/>
      <c r="AH6790" s="367"/>
      <c r="AJ6790" s="367"/>
      <c r="AK6790" s="367"/>
    </row>
    <row r="6791" spans="26:37" s="368" customFormat="1" ht="13.9" customHeight="1">
      <c r="Z6791" s="439"/>
      <c r="AH6791" s="367"/>
      <c r="AJ6791" s="367"/>
      <c r="AK6791" s="367"/>
    </row>
    <row r="6792" spans="26:37" s="368" customFormat="1" ht="13.9" customHeight="1">
      <c r="Z6792" s="439"/>
      <c r="AH6792" s="367"/>
      <c r="AJ6792" s="367"/>
      <c r="AK6792" s="367"/>
    </row>
    <row r="6793" spans="26:37" s="368" customFormat="1" ht="13.9" customHeight="1">
      <c r="Z6793" s="439"/>
      <c r="AH6793" s="367"/>
      <c r="AJ6793" s="367"/>
      <c r="AK6793" s="367"/>
    </row>
    <row r="6794" spans="26:37" s="368" customFormat="1" ht="13.9" customHeight="1">
      <c r="Z6794" s="439"/>
      <c r="AH6794" s="367"/>
      <c r="AJ6794" s="367"/>
      <c r="AK6794" s="367"/>
    </row>
    <row r="6795" spans="26:37" s="368" customFormat="1" ht="13.9" customHeight="1">
      <c r="Z6795" s="439"/>
      <c r="AH6795" s="367"/>
      <c r="AJ6795" s="367"/>
      <c r="AK6795" s="367"/>
    </row>
    <row r="6796" spans="26:37" s="368" customFormat="1" ht="13.9" customHeight="1">
      <c r="Z6796" s="439"/>
      <c r="AH6796" s="367"/>
      <c r="AJ6796" s="367"/>
      <c r="AK6796" s="367"/>
    </row>
    <row r="6797" spans="26:37" s="368" customFormat="1" ht="13.9" customHeight="1">
      <c r="Z6797" s="439"/>
      <c r="AH6797" s="367"/>
      <c r="AJ6797" s="367"/>
      <c r="AK6797" s="367"/>
    </row>
    <row r="6798" spans="26:37" s="368" customFormat="1" ht="13.9" customHeight="1">
      <c r="Z6798" s="439"/>
      <c r="AH6798" s="367"/>
      <c r="AJ6798" s="367"/>
      <c r="AK6798" s="367"/>
    </row>
    <row r="6799" spans="26:37" s="368" customFormat="1" ht="13.9" customHeight="1">
      <c r="Z6799" s="439"/>
      <c r="AH6799" s="367"/>
      <c r="AJ6799" s="367"/>
      <c r="AK6799" s="367"/>
    </row>
    <row r="6800" spans="26:37" s="368" customFormat="1" ht="13.9" customHeight="1">
      <c r="Z6800" s="439"/>
      <c r="AH6800" s="367"/>
      <c r="AJ6800" s="367"/>
      <c r="AK6800" s="367"/>
    </row>
    <row r="6801" spans="26:37" s="368" customFormat="1" ht="13.9" customHeight="1">
      <c r="Z6801" s="439"/>
      <c r="AH6801" s="367"/>
      <c r="AJ6801" s="367"/>
      <c r="AK6801" s="367"/>
    </row>
    <row r="6802" spans="26:37" s="368" customFormat="1" ht="13.9" customHeight="1">
      <c r="Z6802" s="439"/>
      <c r="AH6802" s="367"/>
      <c r="AJ6802" s="367"/>
      <c r="AK6802" s="367"/>
    </row>
    <row r="6803" spans="26:37" s="368" customFormat="1" ht="13.9" customHeight="1">
      <c r="Z6803" s="439"/>
      <c r="AH6803" s="367"/>
      <c r="AJ6803" s="367"/>
      <c r="AK6803" s="367"/>
    </row>
    <row r="6804" spans="26:37" s="368" customFormat="1" ht="13.9" customHeight="1">
      <c r="Z6804" s="439"/>
      <c r="AH6804" s="367"/>
      <c r="AJ6804" s="367"/>
      <c r="AK6804" s="367"/>
    </row>
    <row r="6805" spans="26:37" s="368" customFormat="1" ht="13.9" customHeight="1">
      <c r="Z6805" s="439"/>
      <c r="AH6805" s="367"/>
      <c r="AJ6805" s="367"/>
      <c r="AK6805" s="367"/>
    </row>
    <row r="6806" spans="26:37" s="368" customFormat="1" ht="13.9" customHeight="1">
      <c r="Z6806" s="439"/>
      <c r="AH6806" s="367"/>
      <c r="AJ6806" s="367"/>
      <c r="AK6806" s="367"/>
    </row>
    <row r="6807" spans="26:37" s="368" customFormat="1" ht="13.9" customHeight="1">
      <c r="Z6807" s="439"/>
      <c r="AH6807" s="367"/>
      <c r="AJ6807" s="367"/>
      <c r="AK6807" s="367"/>
    </row>
    <row r="6808" spans="26:37" s="368" customFormat="1" ht="13.9" customHeight="1">
      <c r="Z6808" s="439"/>
      <c r="AH6808" s="367"/>
      <c r="AJ6808" s="367"/>
      <c r="AK6808" s="367"/>
    </row>
    <row r="6809" spans="26:37" s="368" customFormat="1" ht="13.9" customHeight="1">
      <c r="Z6809" s="439"/>
      <c r="AH6809" s="367"/>
      <c r="AJ6809" s="367"/>
      <c r="AK6809" s="367"/>
    </row>
    <row r="6810" spans="26:37" s="368" customFormat="1" ht="13.9" customHeight="1">
      <c r="Z6810" s="439"/>
      <c r="AH6810" s="367"/>
      <c r="AJ6810" s="367"/>
      <c r="AK6810" s="367"/>
    </row>
    <row r="6811" spans="26:37" s="368" customFormat="1" ht="13.9" customHeight="1">
      <c r="Z6811" s="439"/>
      <c r="AH6811" s="367"/>
      <c r="AJ6811" s="367"/>
      <c r="AK6811" s="367"/>
    </row>
    <row r="6812" spans="26:37" s="368" customFormat="1" ht="13.9" customHeight="1">
      <c r="Z6812" s="439"/>
      <c r="AH6812" s="367"/>
      <c r="AJ6812" s="367"/>
      <c r="AK6812" s="367"/>
    </row>
    <row r="6813" spans="26:37" s="368" customFormat="1" ht="13.9" customHeight="1">
      <c r="Z6813" s="439"/>
      <c r="AH6813" s="367"/>
      <c r="AJ6813" s="367"/>
      <c r="AK6813" s="367"/>
    </row>
    <row r="6814" spans="26:37" s="368" customFormat="1" ht="13.9" customHeight="1">
      <c r="Z6814" s="439"/>
      <c r="AH6814" s="367"/>
      <c r="AJ6814" s="367"/>
      <c r="AK6814" s="367"/>
    </row>
    <row r="6815" spans="26:37" s="368" customFormat="1" ht="13.9" customHeight="1">
      <c r="Z6815" s="439"/>
      <c r="AH6815" s="367"/>
      <c r="AJ6815" s="367"/>
      <c r="AK6815" s="367"/>
    </row>
    <row r="6816" spans="26:37" s="368" customFormat="1" ht="13.9" customHeight="1">
      <c r="Z6816" s="439"/>
      <c r="AH6816" s="367"/>
      <c r="AJ6816" s="367"/>
      <c r="AK6816" s="367"/>
    </row>
    <row r="6817" spans="26:37" s="368" customFormat="1" ht="13.9" customHeight="1">
      <c r="Z6817" s="439"/>
      <c r="AH6817" s="367"/>
      <c r="AJ6817" s="367"/>
      <c r="AK6817" s="367"/>
    </row>
    <row r="6818" spans="26:37" s="368" customFormat="1" ht="13.9" customHeight="1">
      <c r="Z6818" s="439"/>
      <c r="AH6818" s="367"/>
      <c r="AJ6818" s="367"/>
      <c r="AK6818" s="367"/>
    </row>
    <row r="6819" spans="26:37" s="368" customFormat="1" ht="13.9" customHeight="1">
      <c r="Z6819" s="439"/>
      <c r="AH6819" s="367"/>
      <c r="AJ6819" s="367"/>
      <c r="AK6819" s="367"/>
    </row>
    <row r="6820" spans="26:37" s="368" customFormat="1" ht="13.9" customHeight="1">
      <c r="Z6820" s="439"/>
      <c r="AH6820" s="367"/>
      <c r="AJ6820" s="367"/>
      <c r="AK6820" s="367"/>
    </row>
    <row r="6821" spans="26:37" s="368" customFormat="1" ht="13.9" customHeight="1">
      <c r="Z6821" s="439"/>
      <c r="AH6821" s="367"/>
      <c r="AJ6821" s="367"/>
      <c r="AK6821" s="367"/>
    </row>
    <row r="6822" spans="26:37" s="368" customFormat="1" ht="13.9" customHeight="1">
      <c r="Z6822" s="439"/>
      <c r="AH6822" s="367"/>
      <c r="AJ6822" s="367"/>
      <c r="AK6822" s="367"/>
    </row>
    <row r="6823" spans="26:37" s="368" customFormat="1" ht="13.9" customHeight="1">
      <c r="Z6823" s="439"/>
      <c r="AH6823" s="367"/>
      <c r="AJ6823" s="367"/>
      <c r="AK6823" s="367"/>
    </row>
    <row r="6824" spans="26:37" s="368" customFormat="1" ht="13.9" customHeight="1">
      <c r="Z6824" s="439"/>
      <c r="AH6824" s="367"/>
      <c r="AJ6824" s="367"/>
      <c r="AK6824" s="367"/>
    </row>
    <row r="6825" spans="26:37" s="368" customFormat="1" ht="13.9" customHeight="1">
      <c r="Z6825" s="439"/>
      <c r="AH6825" s="367"/>
      <c r="AJ6825" s="367"/>
      <c r="AK6825" s="367"/>
    </row>
    <row r="6826" spans="26:37" s="368" customFormat="1" ht="13.9" customHeight="1">
      <c r="Z6826" s="439"/>
      <c r="AH6826" s="367"/>
      <c r="AJ6826" s="367"/>
      <c r="AK6826" s="367"/>
    </row>
    <row r="6827" spans="26:37" s="368" customFormat="1" ht="13.9" customHeight="1">
      <c r="Z6827" s="439"/>
      <c r="AH6827" s="367"/>
      <c r="AJ6827" s="367"/>
      <c r="AK6827" s="367"/>
    </row>
    <row r="6828" spans="26:37" s="368" customFormat="1" ht="13.9" customHeight="1">
      <c r="Z6828" s="439"/>
      <c r="AH6828" s="367"/>
      <c r="AJ6828" s="367"/>
      <c r="AK6828" s="367"/>
    </row>
    <row r="6829" spans="26:37" s="368" customFormat="1" ht="13.9" customHeight="1">
      <c r="Z6829" s="439"/>
      <c r="AH6829" s="367"/>
      <c r="AJ6829" s="367"/>
      <c r="AK6829" s="367"/>
    </row>
    <row r="6830" spans="26:37" s="368" customFormat="1" ht="13.9" customHeight="1">
      <c r="Z6830" s="439"/>
      <c r="AH6830" s="367"/>
      <c r="AJ6830" s="367"/>
      <c r="AK6830" s="367"/>
    </row>
    <row r="6831" spans="26:37" s="368" customFormat="1" ht="13.9" customHeight="1">
      <c r="Z6831" s="439"/>
      <c r="AH6831" s="367"/>
      <c r="AJ6831" s="367"/>
      <c r="AK6831" s="367"/>
    </row>
    <row r="6832" spans="26:37" s="368" customFormat="1" ht="13.9" customHeight="1">
      <c r="Z6832" s="439"/>
      <c r="AH6832" s="367"/>
      <c r="AJ6832" s="367"/>
      <c r="AK6832" s="367"/>
    </row>
    <row r="6833" spans="26:37" s="368" customFormat="1" ht="13.9" customHeight="1">
      <c r="Z6833" s="439"/>
      <c r="AH6833" s="367"/>
      <c r="AJ6833" s="367"/>
      <c r="AK6833" s="367"/>
    </row>
    <row r="6834" spans="26:37" s="368" customFormat="1" ht="13.9" customHeight="1">
      <c r="Z6834" s="439"/>
      <c r="AH6834" s="367"/>
      <c r="AJ6834" s="367"/>
      <c r="AK6834" s="367"/>
    </row>
    <row r="6835" spans="26:37" s="368" customFormat="1" ht="13.9" customHeight="1">
      <c r="Z6835" s="439"/>
      <c r="AH6835" s="367"/>
      <c r="AJ6835" s="367"/>
      <c r="AK6835" s="367"/>
    </row>
    <row r="6836" spans="26:37" s="368" customFormat="1" ht="13.9" customHeight="1">
      <c r="Z6836" s="439"/>
      <c r="AH6836" s="367"/>
      <c r="AJ6836" s="367"/>
      <c r="AK6836" s="367"/>
    </row>
    <row r="6837" spans="26:37" s="368" customFormat="1" ht="13.9" customHeight="1">
      <c r="Z6837" s="439"/>
      <c r="AH6837" s="367"/>
      <c r="AJ6837" s="367"/>
      <c r="AK6837" s="367"/>
    </row>
    <row r="6838" spans="26:37" s="368" customFormat="1" ht="13.9" customHeight="1">
      <c r="Z6838" s="439"/>
      <c r="AH6838" s="367"/>
      <c r="AJ6838" s="367"/>
      <c r="AK6838" s="367"/>
    </row>
    <row r="6839" spans="26:37" s="368" customFormat="1" ht="13.9" customHeight="1">
      <c r="Z6839" s="439"/>
      <c r="AH6839" s="367"/>
      <c r="AJ6839" s="367"/>
      <c r="AK6839" s="367"/>
    </row>
    <row r="6840" spans="26:37" s="368" customFormat="1" ht="13.9" customHeight="1">
      <c r="Z6840" s="439"/>
      <c r="AH6840" s="367"/>
      <c r="AJ6840" s="367"/>
      <c r="AK6840" s="367"/>
    </row>
    <row r="6841" spans="26:37" s="368" customFormat="1" ht="13.9" customHeight="1">
      <c r="Z6841" s="439"/>
      <c r="AH6841" s="367"/>
      <c r="AJ6841" s="367"/>
      <c r="AK6841" s="367"/>
    </row>
    <row r="6842" spans="26:37" s="368" customFormat="1" ht="13.9" customHeight="1">
      <c r="Z6842" s="439"/>
      <c r="AH6842" s="367"/>
      <c r="AJ6842" s="367"/>
      <c r="AK6842" s="367"/>
    </row>
    <row r="6843" spans="26:37" s="368" customFormat="1" ht="13.9" customHeight="1">
      <c r="Z6843" s="439"/>
      <c r="AH6843" s="367"/>
      <c r="AJ6843" s="367"/>
      <c r="AK6843" s="367"/>
    </row>
    <row r="6844" spans="26:37" s="368" customFormat="1" ht="13.9" customHeight="1">
      <c r="Z6844" s="439"/>
      <c r="AH6844" s="367"/>
      <c r="AJ6844" s="367"/>
      <c r="AK6844" s="367"/>
    </row>
    <row r="6845" spans="26:37" s="368" customFormat="1" ht="13.9" customHeight="1">
      <c r="Z6845" s="439"/>
      <c r="AH6845" s="367"/>
      <c r="AJ6845" s="367"/>
      <c r="AK6845" s="367"/>
    </row>
    <row r="6846" spans="26:37" s="368" customFormat="1" ht="13.9" customHeight="1">
      <c r="Z6846" s="439"/>
      <c r="AH6846" s="367"/>
      <c r="AJ6846" s="367"/>
      <c r="AK6846" s="367"/>
    </row>
    <row r="6847" spans="26:37" s="368" customFormat="1" ht="13.9" customHeight="1">
      <c r="Z6847" s="439"/>
      <c r="AH6847" s="367"/>
      <c r="AJ6847" s="367"/>
      <c r="AK6847" s="367"/>
    </row>
    <row r="6848" spans="26:37" s="368" customFormat="1" ht="13.9" customHeight="1">
      <c r="Z6848" s="439"/>
      <c r="AH6848" s="367"/>
      <c r="AJ6848" s="367"/>
      <c r="AK6848" s="367"/>
    </row>
    <row r="6849" spans="26:37" s="368" customFormat="1" ht="13.9" customHeight="1">
      <c r="Z6849" s="439"/>
      <c r="AH6849" s="367"/>
      <c r="AJ6849" s="367"/>
      <c r="AK6849" s="367"/>
    </row>
    <row r="6850" spans="26:37" s="368" customFormat="1" ht="13.9" customHeight="1">
      <c r="Z6850" s="439"/>
      <c r="AH6850" s="367"/>
      <c r="AJ6850" s="367"/>
      <c r="AK6850" s="367"/>
    </row>
    <row r="6851" spans="26:37" s="368" customFormat="1" ht="13.9" customHeight="1">
      <c r="Z6851" s="439"/>
      <c r="AH6851" s="367"/>
      <c r="AJ6851" s="367"/>
      <c r="AK6851" s="367"/>
    </row>
    <row r="6852" spans="26:37" s="368" customFormat="1" ht="13.9" customHeight="1">
      <c r="Z6852" s="439"/>
      <c r="AH6852" s="367"/>
      <c r="AJ6852" s="367"/>
      <c r="AK6852" s="367"/>
    </row>
    <row r="6853" spans="26:37" s="368" customFormat="1" ht="13.9" customHeight="1">
      <c r="Z6853" s="439"/>
      <c r="AH6853" s="367"/>
      <c r="AJ6853" s="367"/>
      <c r="AK6853" s="367"/>
    </row>
    <row r="6854" spans="26:37" s="368" customFormat="1" ht="13.9" customHeight="1">
      <c r="Z6854" s="439"/>
      <c r="AH6854" s="367"/>
      <c r="AJ6854" s="367"/>
      <c r="AK6854" s="367"/>
    </row>
    <row r="6855" spans="26:37" s="368" customFormat="1" ht="13.9" customHeight="1">
      <c r="Z6855" s="439"/>
      <c r="AH6855" s="367"/>
      <c r="AJ6855" s="367"/>
      <c r="AK6855" s="367"/>
    </row>
    <row r="6856" spans="26:37" s="368" customFormat="1" ht="13.9" customHeight="1">
      <c r="Z6856" s="439"/>
      <c r="AH6856" s="367"/>
      <c r="AJ6856" s="367"/>
      <c r="AK6856" s="367"/>
    </row>
    <row r="6857" spans="26:37" s="368" customFormat="1" ht="13.9" customHeight="1">
      <c r="Z6857" s="439"/>
      <c r="AH6857" s="367"/>
      <c r="AJ6857" s="367"/>
      <c r="AK6857" s="367"/>
    </row>
    <row r="6858" spans="26:37" s="368" customFormat="1" ht="13.9" customHeight="1">
      <c r="Z6858" s="439"/>
      <c r="AH6858" s="367"/>
      <c r="AJ6858" s="367"/>
      <c r="AK6858" s="367"/>
    </row>
    <row r="6859" spans="26:37" s="368" customFormat="1" ht="13.9" customHeight="1">
      <c r="Z6859" s="439"/>
      <c r="AH6859" s="367"/>
      <c r="AJ6859" s="367"/>
      <c r="AK6859" s="367"/>
    </row>
    <row r="6860" spans="26:37" s="368" customFormat="1" ht="13.9" customHeight="1">
      <c r="Z6860" s="439"/>
      <c r="AH6860" s="367"/>
      <c r="AJ6860" s="367"/>
      <c r="AK6860" s="367"/>
    </row>
    <row r="6861" spans="26:37" s="368" customFormat="1" ht="13.9" customHeight="1">
      <c r="Z6861" s="439"/>
      <c r="AH6861" s="367"/>
      <c r="AJ6861" s="367"/>
      <c r="AK6861" s="367"/>
    </row>
    <row r="6862" spans="26:37" s="368" customFormat="1" ht="13.9" customHeight="1">
      <c r="Z6862" s="439"/>
      <c r="AH6862" s="367"/>
      <c r="AJ6862" s="367"/>
      <c r="AK6862" s="367"/>
    </row>
    <row r="6863" spans="26:37" s="368" customFormat="1" ht="13.9" customHeight="1">
      <c r="Z6863" s="439"/>
      <c r="AH6863" s="367"/>
      <c r="AJ6863" s="367"/>
      <c r="AK6863" s="367"/>
    </row>
    <row r="6864" spans="26:37" s="368" customFormat="1" ht="13.9" customHeight="1">
      <c r="Z6864" s="439"/>
      <c r="AH6864" s="367"/>
      <c r="AJ6864" s="367"/>
      <c r="AK6864" s="367"/>
    </row>
    <row r="6865" spans="26:37" s="368" customFormat="1" ht="13.9" customHeight="1">
      <c r="Z6865" s="439"/>
      <c r="AH6865" s="367"/>
      <c r="AJ6865" s="367"/>
      <c r="AK6865" s="367"/>
    </row>
    <row r="6866" spans="26:37" s="368" customFormat="1" ht="13.9" customHeight="1">
      <c r="Z6866" s="439"/>
      <c r="AH6866" s="367"/>
      <c r="AJ6866" s="367"/>
      <c r="AK6866" s="367"/>
    </row>
    <row r="6867" spans="26:37" s="368" customFormat="1" ht="13.9" customHeight="1">
      <c r="Z6867" s="439"/>
      <c r="AH6867" s="367"/>
      <c r="AJ6867" s="367"/>
      <c r="AK6867" s="367"/>
    </row>
    <row r="6868" spans="26:37" s="368" customFormat="1" ht="13.9" customHeight="1">
      <c r="Z6868" s="439"/>
      <c r="AH6868" s="367"/>
      <c r="AJ6868" s="367"/>
      <c r="AK6868" s="367"/>
    </row>
    <row r="6869" spans="26:37" s="368" customFormat="1" ht="13.9" customHeight="1">
      <c r="Z6869" s="439"/>
      <c r="AH6869" s="367"/>
      <c r="AJ6869" s="367"/>
      <c r="AK6869" s="367"/>
    </row>
    <row r="6870" spans="26:37" s="368" customFormat="1" ht="13.9" customHeight="1">
      <c r="Z6870" s="439"/>
      <c r="AH6870" s="367"/>
      <c r="AJ6870" s="367"/>
      <c r="AK6870" s="367"/>
    </row>
    <row r="6871" spans="26:37" s="368" customFormat="1" ht="13.9" customHeight="1">
      <c r="Z6871" s="439"/>
      <c r="AH6871" s="367"/>
      <c r="AJ6871" s="367"/>
      <c r="AK6871" s="367"/>
    </row>
    <row r="6872" spans="26:37" s="368" customFormat="1" ht="13.9" customHeight="1">
      <c r="Z6872" s="439"/>
      <c r="AH6872" s="367"/>
      <c r="AJ6872" s="367"/>
      <c r="AK6872" s="367"/>
    </row>
    <row r="6873" spans="26:37" s="368" customFormat="1" ht="13.9" customHeight="1">
      <c r="Z6873" s="439"/>
      <c r="AH6873" s="367"/>
      <c r="AJ6873" s="367"/>
      <c r="AK6873" s="367"/>
    </row>
    <row r="6874" spans="26:37" s="368" customFormat="1" ht="13.9" customHeight="1">
      <c r="Z6874" s="439"/>
      <c r="AH6874" s="367"/>
      <c r="AJ6874" s="367"/>
      <c r="AK6874" s="367"/>
    </row>
    <row r="6875" spans="26:37" s="368" customFormat="1" ht="13.9" customHeight="1">
      <c r="Z6875" s="439"/>
      <c r="AH6875" s="367"/>
      <c r="AJ6875" s="367"/>
      <c r="AK6875" s="367"/>
    </row>
    <row r="6876" spans="26:37" s="368" customFormat="1" ht="13.9" customHeight="1">
      <c r="Z6876" s="439"/>
      <c r="AH6876" s="367"/>
      <c r="AJ6876" s="367"/>
      <c r="AK6876" s="367"/>
    </row>
    <row r="6877" spans="26:37" s="368" customFormat="1" ht="13.9" customHeight="1">
      <c r="Z6877" s="439"/>
      <c r="AH6877" s="367"/>
      <c r="AJ6877" s="367"/>
      <c r="AK6877" s="367"/>
    </row>
    <row r="6878" spans="26:37" s="368" customFormat="1" ht="13.9" customHeight="1">
      <c r="Z6878" s="439"/>
      <c r="AH6878" s="367"/>
      <c r="AJ6878" s="367"/>
      <c r="AK6878" s="367"/>
    </row>
    <row r="6879" spans="26:37" s="368" customFormat="1" ht="13.9" customHeight="1">
      <c r="Z6879" s="439"/>
      <c r="AH6879" s="367"/>
      <c r="AJ6879" s="367"/>
      <c r="AK6879" s="367"/>
    </row>
    <row r="6880" spans="26:37" s="368" customFormat="1" ht="13.9" customHeight="1">
      <c r="Z6880" s="439"/>
      <c r="AH6880" s="367"/>
      <c r="AJ6880" s="367"/>
      <c r="AK6880" s="367"/>
    </row>
    <row r="6881" spans="26:37" s="368" customFormat="1" ht="13.9" customHeight="1">
      <c r="Z6881" s="439"/>
      <c r="AH6881" s="367"/>
      <c r="AJ6881" s="367"/>
      <c r="AK6881" s="367"/>
    </row>
    <row r="6882" spans="26:37" s="368" customFormat="1" ht="13.9" customHeight="1">
      <c r="Z6882" s="439"/>
      <c r="AH6882" s="367"/>
      <c r="AJ6882" s="367"/>
      <c r="AK6882" s="367"/>
    </row>
    <row r="6883" spans="26:37" s="368" customFormat="1" ht="13.9" customHeight="1">
      <c r="Z6883" s="439"/>
      <c r="AH6883" s="367"/>
      <c r="AJ6883" s="367"/>
      <c r="AK6883" s="367"/>
    </row>
    <row r="6884" spans="26:37" s="368" customFormat="1" ht="13.9" customHeight="1">
      <c r="Z6884" s="439"/>
      <c r="AH6884" s="367"/>
      <c r="AJ6884" s="367"/>
      <c r="AK6884" s="367"/>
    </row>
    <row r="6885" spans="26:37" s="368" customFormat="1" ht="13.9" customHeight="1">
      <c r="Z6885" s="439"/>
      <c r="AH6885" s="367"/>
      <c r="AJ6885" s="367"/>
      <c r="AK6885" s="367"/>
    </row>
    <row r="6886" spans="26:37" s="368" customFormat="1" ht="13.9" customHeight="1">
      <c r="Z6886" s="439"/>
      <c r="AH6886" s="367"/>
      <c r="AJ6886" s="367"/>
      <c r="AK6886" s="367"/>
    </row>
    <row r="6887" spans="26:37" s="368" customFormat="1" ht="13.9" customHeight="1">
      <c r="Z6887" s="439"/>
      <c r="AH6887" s="367"/>
      <c r="AJ6887" s="367"/>
      <c r="AK6887" s="367"/>
    </row>
    <row r="6888" spans="26:37" s="368" customFormat="1" ht="13.9" customHeight="1">
      <c r="Z6888" s="439"/>
      <c r="AH6888" s="367"/>
      <c r="AJ6888" s="367"/>
      <c r="AK6888" s="367"/>
    </row>
    <row r="6889" spans="26:37" s="368" customFormat="1" ht="13.9" customHeight="1">
      <c r="Z6889" s="439"/>
      <c r="AH6889" s="367"/>
      <c r="AJ6889" s="367"/>
      <c r="AK6889" s="367"/>
    </row>
    <row r="6890" spans="26:37" s="368" customFormat="1" ht="13.9" customHeight="1">
      <c r="Z6890" s="439"/>
      <c r="AH6890" s="367"/>
      <c r="AJ6890" s="367"/>
      <c r="AK6890" s="367"/>
    </row>
    <row r="6891" spans="26:37" s="368" customFormat="1" ht="13.9" customHeight="1">
      <c r="Z6891" s="439"/>
      <c r="AH6891" s="367"/>
      <c r="AJ6891" s="367"/>
      <c r="AK6891" s="367"/>
    </row>
    <row r="6892" spans="26:37" s="368" customFormat="1" ht="13.9" customHeight="1">
      <c r="Z6892" s="439"/>
      <c r="AH6892" s="367"/>
      <c r="AJ6892" s="367"/>
      <c r="AK6892" s="367"/>
    </row>
    <row r="6893" spans="26:37" s="368" customFormat="1" ht="13.9" customHeight="1">
      <c r="Z6893" s="439"/>
      <c r="AH6893" s="367"/>
      <c r="AJ6893" s="367"/>
      <c r="AK6893" s="367"/>
    </row>
    <row r="6894" spans="26:37" s="368" customFormat="1" ht="13.9" customHeight="1">
      <c r="Z6894" s="439"/>
      <c r="AH6894" s="367"/>
      <c r="AJ6894" s="367"/>
      <c r="AK6894" s="367"/>
    </row>
    <row r="6895" spans="26:37" s="368" customFormat="1" ht="13.9" customHeight="1">
      <c r="Z6895" s="439"/>
      <c r="AH6895" s="367"/>
      <c r="AJ6895" s="367"/>
      <c r="AK6895" s="367"/>
    </row>
    <row r="6896" spans="26:37" s="368" customFormat="1" ht="13.9" customHeight="1">
      <c r="Z6896" s="439"/>
      <c r="AH6896" s="367"/>
      <c r="AJ6896" s="367"/>
      <c r="AK6896" s="367"/>
    </row>
    <row r="6897" spans="26:37" s="368" customFormat="1" ht="13.9" customHeight="1">
      <c r="Z6897" s="439"/>
      <c r="AH6897" s="367"/>
      <c r="AJ6897" s="367"/>
      <c r="AK6897" s="367"/>
    </row>
    <row r="6898" spans="26:37" s="368" customFormat="1" ht="13.9" customHeight="1">
      <c r="Z6898" s="439"/>
      <c r="AH6898" s="367"/>
      <c r="AJ6898" s="367"/>
      <c r="AK6898" s="367"/>
    </row>
    <row r="6899" spans="26:37" s="368" customFormat="1" ht="13.9" customHeight="1">
      <c r="Z6899" s="439"/>
      <c r="AH6899" s="367"/>
      <c r="AJ6899" s="367"/>
      <c r="AK6899" s="367"/>
    </row>
    <row r="6900" spans="26:37" s="368" customFormat="1" ht="13.9" customHeight="1">
      <c r="Z6900" s="439"/>
      <c r="AH6900" s="367"/>
      <c r="AJ6900" s="367"/>
      <c r="AK6900" s="367"/>
    </row>
    <row r="6901" spans="26:37" s="368" customFormat="1" ht="13.9" customHeight="1">
      <c r="Z6901" s="439"/>
      <c r="AH6901" s="367"/>
      <c r="AJ6901" s="367"/>
      <c r="AK6901" s="367"/>
    </row>
    <row r="6902" spans="26:37" s="368" customFormat="1" ht="13.9" customHeight="1">
      <c r="Z6902" s="439"/>
      <c r="AH6902" s="367"/>
      <c r="AJ6902" s="367"/>
      <c r="AK6902" s="367"/>
    </row>
    <row r="6903" spans="26:37" s="368" customFormat="1" ht="13.9" customHeight="1">
      <c r="Z6903" s="439"/>
      <c r="AH6903" s="367"/>
      <c r="AJ6903" s="367"/>
      <c r="AK6903" s="367"/>
    </row>
    <row r="6904" spans="26:37" s="368" customFormat="1" ht="13.9" customHeight="1">
      <c r="Z6904" s="439"/>
      <c r="AH6904" s="367"/>
      <c r="AJ6904" s="367"/>
      <c r="AK6904" s="367"/>
    </row>
    <row r="6905" spans="26:37" s="368" customFormat="1" ht="13.9" customHeight="1">
      <c r="Z6905" s="439"/>
      <c r="AH6905" s="367"/>
      <c r="AJ6905" s="367"/>
      <c r="AK6905" s="367"/>
    </row>
    <row r="6906" spans="26:37" s="368" customFormat="1" ht="13.9" customHeight="1">
      <c r="Z6906" s="439"/>
      <c r="AH6906" s="367"/>
      <c r="AJ6906" s="367"/>
      <c r="AK6906" s="367"/>
    </row>
    <row r="6907" spans="26:37" s="368" customFormat="1" ht="13.9" customHeight="1">
      <c r="Z6907" s="439"/>
      <c r="AH6907" s="367"/>
      <c r="AJ6907" s="367"/>
      <c r="AK6907" s="367"/>
    </row>
    <row r="6908" spans="26:37" s="368" customFormat="1" ht="13.9" customHeight="1">
      <c r="Z6908" s="439"/>
      <c r="AH6908" s="367"/>
      <c r="AJ6908" s="367"/>
      <c r="AK6908" s="367"/>
    </row>
    <row r="6909" spans="26:37" s="368" customFormat="1" ht="13.9" customHeight="1">
      <c r="Z6909" s="439"/>
      <c r="AH6909" s="367"/>
      <c r="AJ6909" s="367"/>
      <c r="AK6909" s="367"/>
    </row>
    <row r="6910" spans="26:37" s="368" customFormat="1" ht="13.9" customHeight="1">
      <c r="Z6910" s="439"/>
      <c r="AH6910" s="367"/>
      <c r="AJ6910" s="367"/>
      <c r="AK6910" s="367"/>
    </row>
    <row r="6911" spans="26:37" s="368" customFormat="1" ht="13.9" customHeight="1">
      <c r="Z6911" s="439"/>
      <c r="AH6911" s="367"/>
      <c r="AJ6911" s="367"/>
      <c r="AK6911" s="367"/>
    </row>
    <row r="6912" spans="26:37" s="368" customFormat="1" ht="13.9" customHeight="1">
      <c r="Z6912" s="439"/>
      <c r="AH6912" s="367"/>
      <c r="AJ6912" s="367"/>
      <c r="AK6912" s="367"/>
    </row>
    <row r="6913" spans="26:37" s="368" customFormat="1" ht="13.9" customHeight="1">
      <c r="Z6913" s="439"/>
      <c r="AH6913" s="367"/>
      <c r="AJ6913" s="367"/>
      <c r="AK6913" s="367"/>
    </row>
    <row r="6914" spans="26:37" s="368" customFormat="1" ht="13.9" customHeight="1">
      <c r="Z6914" s="439"/>
      <c r="AH6914" s="367"/>
      <c r="AJ6914" s="367"/>
      <c r="AK6914" s="367"/>
    </row>
    <row r="6915" spans="26:37" s="368" customFormat="1" ht="13.9" customHeight="1">
      <c r="Z6915" s="439"/>
      <c r="AH6915" s="367"/>
      <c r="AJ6915" s="367"/>
      <c r="AK6915" s="367"/>
    </row>
    <row r="6916" spans="26:37" s="368" customFormat="1" ht="13.9" customHeight="1">
      <c r="Z6916" s="439"/>
      <c r="AH6916" s="367"/>
      <c r="AJ6916" s="367"/>
      <c r="AK6916" s="367"/>
    </row>
    <row r="6917" spans="26:37" s="368" customFormat="1" ht="13.9" customHeight="1">
      <c r="Z6917" s="439"/>
      <c r="AH6917" s="367"/>
      <c r="AJ6917" s="367"/>
      <c r="AK6917" s="367"/>
    </row>
    <row r="6918" spans="26:37" s="368" customFormat="1" ht="13.9" customHeight="1">
      <c r="Z6918" s="439"/>
      <c r="AH6918" s="367"/>
      <c r="AJ6918" s="367"/>
      <c r="AK6918" s="367"/>
    </row>
    <row r="6919" spans="26:37" s="368" customFormat="1" ht="13.9" customHeight="1">
      <c r="Z6919" s="439"/>
      <c r="AH6919" s="367"/>
      <c r="AJ6919" s="367"/>
      <c r="AK6919" s="367"/>
    </row>
    <row r="6920" spans="26:37" s="368" customFormat="1" ht="13.9" customHeight="1">
      <c r="Z6920" s="439"/>
      <c r="AH6920" s="367"/>
      <c r="AJ6920" s="367"/>
      <c r="AK6920" s="367"/>
    </row>
    <row r="6921" spans="26:37" s="368" customFormat="1" ht="13.9" customHeight="1">
      <c r="Z6921" s="439"/>
      <c r="AH6921" s="367"/>
      <c r="AJ6921" s="367"/>
      <c r="AK6921" s="367"/>
    </row>
    <row r="6922" spans="26:37" s="368" customFormat="1" ht="13.9" customHeight="1">
      <c r="Z6922" s="439"/>
      <c r="AH6922" s="367"/>
      <c r="AJ6922" s="367"/>
      <c r="AK6922" s="367"/>
    </row>
    <row r="6923" spans="26:37" s="368" customFormat="1" ht="13.9" customHeight="1">
      <c r="Z6923" s="439"/>
      <c r="AH6923" s="367"/>
      <c r="AJ6923" s="367"/>
      <c r="AK6923" s="367"/>
    </row>
    <row r="6924" spans="26:37" s="368" customFormat="1" ht="13.9" customHeight="1">
      <c r="Z6924" s="439"/>
      <c r="AH6924" s="367"/>
      <c r="AJ6924" s="367"/>
      <c r="AK6924" s="367"/>
    </row>
    <row r="6925" spans="26:37" s="368" customFormat="1" ht="13.9" customHeight="1">
      <c r="Z6925" s="439"/>
      <c r="AH6925" s="367"/>
      <c r="AJ6925" s="367"/>
      <c r="AK6925" s="367"/>
    </row>
    <row r="6926" spans="26:37" s="368" customFormat="1" ht="13.9" customHeight="1">
      <c r="Z6926" s="439"/>
      <c r="AH6926" s="367"/>
      <c r="AJ6926" s="367"/>
      <c r="AK6926" s="367"/>
    </row>
    <row r="6927" spans="26:37" s="368" customFormat="1" ht="13.9" customHeight="1">
      <c r="Z6927" s="439"/>
      <c r="AH6927" s="367"/>
      <c r="AJ6927" s="367"/>
      <c r="AK6927" s="367"/>
    </row>
    <row r="6928" spans="26:37" s="368" customFormat="1" ht="13.9" customHeight="1">
      <c r="Z6928" s="439"/>
      <c r="AH6928" s="367"/>
      <c r="AJ6928" s="367"/>
      <c r="AK6928" s="367"/>
    </row>
    <row r="6929" spans="26:37" s="368" customFormat="1" ht="13.9" customHeight="1">
      <c r="Z6929" s="439"/>
      <c r="AH6929" s="367"/>
      <c r="AJ6929" s="367"/>
      <c r="AK6929" s="367"/>
    </row>
    <row r="6930" spans="26:37" s="368" customFormat="1" ht="13.9" customHeight="1">
      <c r="Z6930" s="439"/>
      <c r="AH6930" s="367"/>
      <c r="AJ6930" s="367"/>
      <c r="AK6930" s="367"/>
    </row>
    <row r="6931" spans="26:37" s="368" customFormat="1" ht="13.9" customHeight="1">
      <c r="Z6931" s="439"/>
      <c r="AH6931" s="367"/>
      <c r="AJ6931" s="367"/>
      <c r="AK6931" s="367"/>
    </row>
    <row r="6932" spans="26:37" s="368" customFormat="1" ht="13.9" customHeight="1">
      <c r="Z6932" s="439"/>
      <c r="AH6932" s="367"/>
      <c r="AJ6932" s="367"/>
      <c r="AK6932" s="367"/>
    </row>
    <row r="6933" spans="26:37" s="368" customFormat="1" ht="13.9" customHeight="1">
      <c r="Z6933" s="439"/>
      <c r="AH6933" s="367"/>
      <c r="AJ6933" s="367"/>
      <c r="AK6933" s="367"/>
    </row>
    <row r="6934" spans="26:37" s="368" customFormat="1" ht="13.9" customHeight="1">
      <c r="Z6934" s="439"/>
      <c r="AH6934" s="367"/>
      <c r="AJ6934" s="367"/>
      <c r="AK6934" s="367"/>
    </row>
    <row r="6935" spans="26:37" s="368" customFormat="1" ht="13.9" customHeight="1">
      <c r="Z6935" s="439"/>
      <c r="AH6935" s="367"/>
      <c r="AJ6935" s="367"/>
      <c r="AK6935" s="367"/>
    </row>
    <row r="6936" spans="26:37" s="368" customFormat="1" ht="13.9" customHeight="1">
      <c r="Z6936" s="439"/>
      <c r="AH6936" s="367"/>
      <c r="AJ6936" s="367"/>
      <c r="AK6936" s="367"/>
    </row>
    <row r="6937" spans="26:37" s="368" customFormat="1" ht="13.9" customHeight="1">
      <c r="Z6937" s="439"/>
      <c r="AH6937" s="367"/>
      <c r="AJ6937" s="367"/>
      <c r="AK6937" s="367"/>
    </row>
    <row r="6938" spans="26:37" s="368" customFormat="1" ht="13.9" customHeight="1">
      <c r="Z6938" s="439"/>
      <c r="AH6938" s="367"/>
      <c r="AJ6938" s="367"/>
      <c r="AK6938" s="367"/>
    </row>
    <row r="6939" spans="26:37" s="368" customFormat="1" ht="13.9" customHeight="1">
      <c r="Z6939" s="439"/>
      <c r="AH6939" s="367"/>
      <c r="AJ6939" s="367"/>
      <c r="AK6939" s="367"/>
    </row>
    <row r="6940" spans="26:37" s="368" customFormat="1" ht="13.9" customHeight="1">
      <c r="Z6940" s="439"/>
      <c r="AH6940" s="367"/>
      <c r="AJ6940" s="367"/>
      <c r="AK6940" s="367"/>
    </row>
    <row r="6941" spans="26:37" s="368" customFormat="1" ht="13.9" customHeight="1">
      <c r="Z6941" s="439"/>
      <c r="AH6941" s="367"/>
      <c r="AJ6941" s="367"/>
      <c r="AK6941" s="367"/>
    </row>
    <row r="6942" spans="26:37" s="368" customFormat="1" ht="13.9" customHeight="1">
      <c r="Z6942" s="439"/>
      <c r="AH6942" s="367"/>
      <c r="AJ6942" s="367"/>
      <c r="AK6942" s="367"/>
    </row>
    <row r="6943" spans="26:37" s="368" customFormat="1" ht="13.9" customHeight="1">
      <c r="Z6943" s="439"/>
      <c r="AH6943" s="367"/>
      <c r="AJ6943" s="367"/>
      <c r="AK6943" s="367"/>
    </row>
    <row r="6944" spans="26:37" s="368" customFormat="1" ht="13.9" customHeight="1">
      <c r="Z6944" s="439"/>
      <c r="AH6944" s="367"/>
      <c r="AJ6944" s="367"/>
      <c r="AK6944" s="367"/>
    </row>
    <row r="6945" spans="26:37" s="368" customFormat="1" ht="13.9" customHeight="1">
      <c r="Z6945" s="439"/>
      <c r="AH6945" s="367"/>
      <c r="AJ6945" s="367"/>
      <c r="AK6945" s="367"/>
    </row>
    <row r="6946" spans="26:37" s="368" customFormat="1" ht="13.9" customHeight="1">
      <c r="Z6946" s="439"/>
      <c r="AH6946" s="367"/>
      <c r="AJ6946" s="367"/>
      <c r="AK6946" s="367"/>
    </row>
    <row r="6947" spans="26:37" s="368" customFormat="1" ht="13.9" customHeight="1">
      <c r="Z6947" s="439"/>
      <c r="AH6947" s="367"/>
      <c r="AJ6947" s="367"/>
      <c r="AK6947" s="367"/>
    </row>
    <row r="6948" spans="26:37" s="368" customFormat="1" ht="13.9" customHeight="1">
      <c r="Z6948" s="439"/>
      <c r="AH6948" s="367"/>
      <c r="AJ6948" s="367"/>
      <c r="AK6948" s="367"/>
    </row>
    <row r="6949" spans="26:37" s="368" customFormat="1" ht="13.9" customHeight="1">
      <c r="Z6949" s="439"/>
      <c r="AH6949" s="367"/>
      <c r="AJ6949" s="367"/>
      <c r="AK6949" s="367"/>
    </row>
    <row r="6950" spans="26:37" s="368" customFormat="1" ht="13.9" customHeight="1">
      <c r="Z6950" s="439"/>
      <c r="AH6950" s="367"/>
      <c r="AJ6950" s="367"/>
      <c r="AK6950" s="367"/>
    </row>
    <row r="6951" spans="26:37" s="368" customFormat="1" ht="13.9" customHeight="1">
      <c r="Z6951" s="439"/>
      <c r="AH6951" s="367"/>
      <c r="AJ6951" s="367"/>
      <c r="AK6951" s="367"/>
    </row>
    <row r="6952" spans="26:37" s="368" customFormat="1" ht="13.9" customHeight="1">
      <c r="Z6952" s="439"/>
      <c r="AH6952" s="367"/>
      <c r="AJ6952" s="367"/>
      <c r="AK6952" s="367"/>
    </row>
    <row r="6953" spans="26:37" s="368" customFormat="1" ht="13.9" customHeight="1">
      <c r="Z6953" s="439"/>
      <c r="AH6953" s="367"/>
      <c r="AJ6953" s="367"/>
      <c r="AK6953" s="367"/>
    </row>
    <row r="6954" spans="26:37" s="368" customFormat="1" ht="13.9" customHeight="1">
      <c r="Z6954" s="439"/>
      <c r="AH6954" s="367"/>
      <c r="AJ6954" s="367"/>
      <c r="AK6954" s="367"/>
    </row>
    <row r="6955" spans="26:37" s="368" customFormat="1" ht="13.9" customHeight="1">
      <c r="Z6955" s="439"/>
      <c r="AH6955" s="367"/>
      <c r="AJ6955" s="367"/>
      <c r="AK6955" s="367"/>
    </row>
    <row r="6956" spans="26:37" s="368" customFormat="1" ht="13.9" customHeight="1">
      <c r="Z6956" s="439"/>
      <c r="AH6956" s="367"/>
      <c r="AJ6956" s="367"/>
      <c r="AK6956" s="367"/>
    </row>
    <row r="6957" spans="26:37" s="368" customFormat="1" ht="13.9" customHeight="1">
      <c r="Z6957" s="439"/>
      <c r="AH6957" s="367"/>
      <c r="AJ6957" s="367"/>
      <c r="AK6957" s="367"/>
    </row>
    <row r="6958" spans="26:37" s="368" customFormat="1" ht="13.9" customHeight="1">
      <c r="Z6958" s="439"/>
      <c r="AH6958" s="367"/>
      <c r="AJ6958" s="367"/>
      <c r="AK6958" s="367"/>
    </row>
    <row r="6959" spans="26:37" s="368" customFormat="1" ht="13.9" customHeight="1">
      <c r="Z6959" s="439"/>
      <c r="AH6959" s="367"/>
      <c r="AJ6959" s="367"/>
      <c r="AK6959" s="367"/>
    </row>
    <row r="6960" spans="26:37" s="368" customFormat="1" ht="13.9" customHeight="1">
      <c r="Z6960" s="439"/>
      <c r="AH6960" s="367"/>
      <c r="AJ6960" s="367"/>
      <c r="AK6960" s="367"/>
    </row>
    <row r="6961" spans="26:37" s="368" customFormat="1" ht="13.9" customHeight="1">
      <c r="Z6961" s="439"/>
      <c r="AH6961" s="367"/>
      <c r="AJ6961" s="367"/>
      <c r="AK6961" s="367"/>
    </row>
    <row r="6962" spans="26:37" s="368" customFormat="1" ht="13.9" customHeight="1">
      <c r="Z6962" s="439"/>
      <c r="AH6962" s="367"/>
      <c r="AJ6962" s="367"/>
      <c r="AK6962" s="367"/>
    </row>
    <row r="6963" spans="26:37" s="368" customFormat="1" ht="13.9" customHeight="1">
      <c r="Z6963" s="439"/>
      <c r="AH6963" s="367"/>
      <c r="AJ6963" s="367"/>
      <c r="AK6963" s="367"/>
    </row>
    <row r="6964" spans="26:37" s="368" customFormat="1" ht="13.9" customHeight="1">
      <c r="Z6964" s="439"/>
      <c r="AH6964" s="367"/>
      <c r="AJ6964" s="367"/>
      <c r="AK6964" s="367"/>
    </row>
    <row r="6965" spans="26:37" s="368" customFormat="1" ht="13.9" customHeight="1">
      <c r="Z6965" s="439"/>
      <c r="AH6965" s="367"/>
      <c r="AJ6965" s="367"/>
      <c r="AK6965" s="367"/>
    </row>
    <row r="6966" spans="26:37" s="368" customFormat="1" ht="13.9" customHeight="1">
      <c r="Z6966" s="439"/>
      <c r="AH6966" s="367"/>
      <c r="AJ6966" s="367"/>
      <c r="AK6966" s="367"/>
    </row>
    <row r="6967" spans="26:37" s="368" customFormat="1" ht="13.9" customHeight="1">
      <c r="Z6967" s="439"/>
      <c r="AH6967" s="367"/>
      <c r="AJ6967" s="367"/>
      <c r="AK6967" s="367"/>
    </row>
    <row r="6968" spans="26:37" s="368" customFormat="1" ht="13.9" customHeight="1">
      <c r="Z6968" s="439"/>
      <c r="AH6968" s="367"/>
      <c r="AJ6968" s="367"/>
      <c r="AK6968" s="367"/>
    </row>
    <row r="6969" spans="26:37" s="368" customFormat="1" ht="13.9" customHeight="1">
      <c r="Z6969" s="439"/>
      <c r="AH6969" s="367"/>
      <c r="AJ6969" s="367"/>
      <c r="AK6969" s="367"/>
    </row>
    <row r="6970" spans="26:37" s="368" customFormat="1" ht="13.9" customHeight="1">
      <c r="Z6970" s="439"/>
      <c r="AH6970" s="367"/>
      <c r="AJ6970" s="367"/>
      <c r="AK6970" s="367"/>
    </row>
    <row r="6971" spans="26:37" s="368" customFormat="1" ht="13.9" customHeight="1">
      <c r="Z6971" s="439"/>
      <c r="AH6971" s="367"/>
      <c r="AJ6971" s="367"/>
      <c r="AK6971" s="367"/>
    </row>
    <row r="6972" spans="26:37" s="368" customFormat="1" ht="13.9" customHeight="1">
      <c r="Z6972" s="439"/>
      <c r="AH6972" s="367"/>
      <c r="AJ6972" s="367"/>
      <c r="AK6972" s="367"/>
    </row>
    <row r="6973" spans="26:37" s="368" customFormat="1" ht="13.9" customHeight="1">
      <c r="Z6973" s="439"/>
      <c r="AH6973" s="367"/>
      <c r="AJ6973" s="367"/>
      <c r="AK6973" s="367"/>
    </row>
    <row r="6974" spans="26:37" s="368" customFormat="1" ht="13.9" customHeight="1">
      <c r="Z6974" s="439"/>
      <c r="AH6974" s="367"/>
      <c r="AJ6974" s="367"/>
      <c r="AK6974" s="367"/>
    </row>
    <row r="6975" spans="26:37" s="368" customFormat="1" ht="13.9" customHeight="1">
      <c r="Z6975" s="439"/>
      <c r="AH6975" s="367"/>
      <c r="AJ6975" s="367"/>
      <c r="AK6975" s="367"/>
    </row>
    <row r="6976" spans="26:37" s="368" customFormat="1" ht="13.9" customHeight="1">
      <c r="Z6976" s="439"/>
      <c r="AH6976" s="367"/>
      <c r="AJ6976" s="367"/>
      <c r="AK6976" s="367"/>
    </row>
    <row r="6977" spans="26:37" s="368" customFormat="1" ht="13.9" customHeight="1">
      <c r="Z6977" s="439"/>
      <c r="AH6977" s="367"/>
      <c r="AJ6977" s="367"/>
      <c r="AK6977" s="367"/>
    </row>
    <row r="6978" spans="26:37" s="368" customFormat="1" ht="13.9" customHeight="1">
      <c r="Z6978" s="439"/>
      <c r="AH6978" s="367"/>
      <c r="AJ6978" s="367"/>
      <c r="AK6978" s="367"/>
    </row>
    <row r="6979" spans="26:37" s="368" customFormat="1" ht="13.9" customHeight="1">
      <c r="Z6979" s="439"/>
      <c r="AH6979" s="367"/>
      <c r="AJ6979" s="367"/>
      <c r="AK6979" s="367"/>
    </row>
    <row r="6980" spans="26:37" s="368" customFormat="1" ht="13.9" customHeight="1">
      <c r="Z6980" s="439"/>
      <c r="AH6980" s="367"/>
      <c r="AJ6980" s="367"/>
      <c r="AK6980" s="367"/>
    </row>
    <row r="6981" spans="26:37" s="368" customFormat="1" ht="13.9" customHeight="1">
      <c r="Z6981" s="439"/>
      <c r="AH6981" s="367"/>
      <c r="AJ6981" s="367"/>
      <c r="AK6981" s="367"/>
    </row>
    <row r="6982" spans="26:37" s="368" customFormat="1" ht="13.9" customHeight="1">
      <c r="Z6982" s="439"/>
      <c r="AH6982" s="367"/>
      <c r="AJ6982" s="367"/>
      <c r="AK6982" s="367"/>
    </row>
    <row r="6983" spans="26:37" s="368" customFormat="1" ht="13.9" customHeight="1">
      <c r="Z6983" s="439"/>
      <c r="AH6983" s="367"/>
      <c r="AJ6983" s="367"/>
      <c r="AK6983" s="367"/>
    </row>
    <row r="6984" spans="26:37" s="368" customFormat="1" ht="13.9" customHeight="1">
      <c r="Z6984" s="439"/>
      <c r="AH6984" s="367"/>
      <c r="AJ6984" s="367"/>
      <c r="AK6984" s="367"/>
    </row>
    <row r="6985" spans="26:37" s="368" customFormat="1" ht="13.9" customHeight="1">
      <c r="Z6985" s="439"/>
      <c r="AH6985" s="367"/>
      <c r="AJ6985" s="367"/>
      <c r="AK6985" s="367"/>
    </row>
    <row r="6986" spans="26:37" s="368" customFormat="1" ht="13.9" customHeight="1">
      <c r="Z6986" s="439"/>
      <c r="AH6986" s="367"/>
      <c r="AJ6986" s="367"/>
      <c r="AK6986" s="367"/>
    </row>
    <row r="6987" spans="26:37" s="368" customFormat="1" ht="13.9" customHeight="1">
      <c r="Z6987" s="439"/>
      <c r="AH6987" s="367"/>
      <c r="AJ6987" s="367"/>
      <c r="AK6987" s="367"/>
    </row>
    <row r="6988" spans="26:37" s="368" customFormat="1" ht="13.9" customHeight="1">
      <c r="Z6988" s="439"/>
      <c r="AH6988" s="367"/>
      <c r="AJ6988" s="367"/>
      <c r="AK6988" s="367"/>
    </row>
    <row r="6989" spans="26:37" s="368" customFormat="1" ht="13.9" customHeight="1">
      <c r="Z6989" s="439"/>
      <c r="AH6989" s="367"/>
      <c r="AJ6989" s="367"/>
      <c r="AK6989" s="367"/>
    </row>
    <row r="6990" spans="26:37" s="368" customFormat="1" ht="13.9" customHeight="1">
      <c r="Z6990" s="439"/>
      <c r="AH6990" s="367"/>
      <c r="AJ6990" s="367"/>
      <c r="AK6990" s="367"/>
    </row>
    <row r="6991" spans="26:37" s="368" customFormat="1" ht="13.9" customHeight="1">
      <c r="Z6991" s="439"/>
      <c r="AH6991" s="367"/>
      <c r="AJ6991" s="367"/>
      <c r="AK6991" s="367"/>
    </row>
    <row r="6992" spans="26:37" s="368" customFormat="1" ht="13.9" customHeight="1">
      <c r="Z6992" s="439"/>
      <c r="AH6992" s="367"/>
      <c r="AJ6992" s="367"/>
      <c r="AK6992" s="367"/>
    </row>
    <row r="6993" spans="26:37" s="368" customFormat="1" ht="13.9" customHeight="1">
      <c r="Z6993" s="439"/>
      <c r="AH6993" s="367"/>
      <c r="AJ6993" s="367"/>
      <c r="AK6993" s="367"/>
    </row>
    <row r="6994" spans="26:37" s="368" customFormat="1" ht="13.9" customHeight="1">
      <c r="Z6994" s="439"/>
      <c r="AH6994" s="367"/>
      <c r="AJ6994" s="367"/>
      <c r="AK6994" s="367"/>
    </row>
    <row r="6995" spans="26:37" s="368" customFormat="1" ht="13.9" customHeight="1">
      <c r="Z6995" s="439"/>
      <c r="AH6995" s="367"/>
      <c r="AJ6995" s="367"/>
      <c r="AK6995" s="367"/>
    </row>
    <row r="6996" spans="26:37" s="368" customFormat="1" ht="13.9" customHeight="1">
      <c r="Z6996" s="439"/>
      <c r="AH6996" s="367"/>
      <c r="AJ6996" s="367"/>
      <c r="AK6996" s="367"/>
    </row>
    <row r="6997" spans="26:37" s="368" customFormat="1" ht="13.9" customHeight="1">
      <c r="Z6997" s="439"/>
      <c r="AH6997" s="367"/>
      <c r="AJ6997" s="367"/>
      <c r="AK6997" s="367"/>
    </row>
    <row r="6998" spans="26:37" s="368" customFormat="1" ht="13.9" customHeight="1">
      <c r="Z6998" s="439"/>
      <c r="AH6998" s="367"/>
      <c r="AJ6998" s="367"/>
      <c r="AK6998" s="367"/>
    </row>
    <row r="6999" spans="26:37" s="368" customFormat="1" ht="13.9" customHeight="1">
      <c r="Z6999" s="439"/>
      <c r="AH6999" s="367"/>
      <c r="AJ6999" s="367"/>
      <c r="AK6999" s="367"/>
    </row>
    <row r="7000" spans="26:37" s="368" customFormat="1" ht="13.9" customHeight="1">
      <c r="Z7000" s="439"/>
      <c r="AH7000" s="367"/>
      <c r="AJ7000" s="367"/>
      <c r="AK7000" s="367"/>
    </row>
    <row r="7001" spans="26:37" s="368" customFormat="1" ht="13.9" customHeight="1">
      <c r="Z7001" s="439"/>
      <c r="AH7001" s="367"/>
      <c r="AJ7001" s="367"/>
      <c r="AK7001" s="367"/>
    </row>
    <row r="7002" spans="26:37" s="368" customFormat="1" ht="13.9" customHeight="1">
      <c r="Z7002" s="439"/>
      <c r="AH7002" s="367"/>
      <c r="AJ7002" s="367"/>
      <c r="AK7002" s="367"/>
    </row>
    <row r="7003" spans="26:37" s="368" customFormat="1" ht="13.9" customHeight="1">
      <c r="Z7003" s="439"/>
      <c r="AH7003" s="367"/>
      <c r="AJ7003" s="367"/>
      <c r="AK7003" s="367"/>
    </row>
    <row r="7004" spans="26:37" s="368" customFormat="1" ht="13.9" customHeight="1">
      <c r="Z7004" s="439"/>
      <c r="AH7004" s="367"/>
      <c r="AJ7004" s="367"/>
      <c r="AK7004" s="367"/>
    </row>
    <row r="7005" spans="26:37" s="368" customFormat="1" ht="13.9" customHeight="1">
      <c r="Z7005" s="439"/>
      <c r="AH7005" s="367"/>
      <c r="AJ7005" s="367"/>
      <c r="AK7005" s="367"/>
    </row>
    <row r="7006" spans="26:37" s="368" customFormat="1" ht="13.9" customHeight="1">
      <c r="Z7006" s="439"/>
      <c r="AH7006" s="367"/>
      <c r="AJ7006" s="367"/>
      <c r="AK7006" s="367"/>
    </row>
    <row r="7007" spans="26:37" s="368" customFormat="1" ht="13.9" customHeight="1">
      <c r="Z7007" s="439"/>
      <c r="AH7007" s="367"/>
      <c r="AJ7007" s="367"/>
      <c r="AK7007" s="367"/>
    </row>
    <row r="7008" spans="26:37" s="368" customFormat="1" ht="13.9" customHeight="1">
      <c r="Z7008" s="439"/>
      <c r="AH7008" s="367"/>
      <c r="AJ7008" s="367"/>
      <c r="AK7008" s="367"/>
    </row>
    <row r="7009" spans="26:37" s="368" customFormat="1" ht="13.9" customHeight="1">
      <c r="Z7009" s="439"/>
      <c r="AH7009" s="367"/>
      <c r="AJ7009" s="367"/>
      <c r="AK7009" s="367"/>
    </row>
    <row r="7010" spans="26:37" s="368" customFormat="1" ht="13.9" customHeight="1">
      <c r="Z7010" s="439"/>
      <c r="AH7010" s="367"/>
      <c r="AJ7010" s="367"/>
      <c r="AK7010" s="367"/>
    </row>
    <row r="7011" spans="26:37" s="368" customFormat="1" ht="13.9" customHeight="1">
      <c r="Z7011" s="439"/>
      <c r="AH7011" s="367"/>
      <c r="AJ7011" s="367"/>
      <c r="AK7011" s="367"/>
    </row>
    <row r="7012" spans="26:37" s="368" customFormat="1" ht="13.9" customHeight="1">
      <c r="Z7012" s="439"/>
      <c r="AH7012" s="367"/>
      <c r="AJ7012" s="367"/>
      <c r="AK7012" s="367"/>
    </row>
    <row r="7013" spans="26:37" s="368" customFormat="1" ht="13.9" customHeight="1">
      <c r="Z7013" s="439"/>
      <c r="AH7013" s="367"/>
      <c r="AJ7013" s="367"/>
      <c r="AK7013" s="367"/>
    </row>
    <row r="7014" spans="26:37" s="368" customFormat="1" ht="13.9" customHeight="1">
      <c r="Z7014" s="439"/>
      <c r="AH7014" s="367"/>
      <c r="AJ7014" s="367"/>
      <c r="AK7014" s="367"/>
    </row>
    <row r="7015" spans="26:37" s="368" customFormat="1" ht="13.9" customHeight="1">
      <c r="Z7015" s="439"/>
      <c r="AH7015" s="367"/>
      <c r="AJ7015" s="367"/>
      <c r="AK7015" s="367"/>
    </row>
    <row r="7016" spans="26:37" s="368" customFormat="1" ht="13.9" customHeight="1">
      <c r="Z7016" s="439"/>
      <c r="AH7016" s="367"/>
      <c r="AJ7016" s="367"/>
      <c r="AK7016" s="367"/>
    </row>
    <row r="7017" spans="26:37" s="368" customFormat="1" ht="13.9" customHeight="1">
      <c r="Z7017" s="439"/>
      <c r="AH7017" s="367"/>
      <c r="AJ7017" s="367"/>
      <c r="AK7017" s="367"/>
    </row>
    <row r="7018" spans="26:37" s="368" customFormat="1" ht="13.9" customHeight="1">
      <c r="Z7018" s="439"/>
      <c r="AH7018" s="367"/>
      <c r="AJ7018" s="367"/>
      <c r="AK7018" s="367"/>
    </row>
    <row r="7019" spans="26:37" s="368" customFormat="1" ht="13.9" customHeight="1">
      <c r="Z7019" s="439"/>
      <c r="AH7019" s="367"/>
      <c r="AJ7019" s="367"/>
      <c r="AK7019" s="367"/>
    </row>
    <row r="7020" spans="26:37" s="368" customFormat="1" ht="13.9" customHeight="1">
      <c r="Z7020" s="439"/>
      <c r="AH7020" s="367"/>
      <c r="AJ7020" s="367"/>
      <c r="AK7020" s="367"/>
    </row>
    <row r="7021" spans="26:37" s="368" customFormat="1" ht="13.9" customHeight="1">
      <c r="Z7021" s="439"/>
      <c r="AH7021" s="367"/>
      <c r="AJ7021" s="367"/>
      <c r="AK7021" s="367"/>
    </row>
    <row r="7022" spans="26:37" s="368" customFormat="1" ht="13.9" customHeight="1">
      <c r="Z7022" s="439"/>
      <c r="AH7022" s="367"/>
      <c r="AJ7022" s="367"/>
      <c r="AK7022" s="367"/>
    </row>
    <row r="7023" spans="26:37" s="368" customFormat="1" ht="13.9" customHeight="1">
      <c r="Z7023" s="439"/>
      <c r="AH7023" s="367"/>
      <c r="AJ7023" s="367"/>
      <c r="AK7023" s="367"/>
    </row>
    <row r="7024" spans="26:37" s="368" customFormat="1" ht="13.9" customHeight="1">
      <c r="Z7024" s="439"/>
      <c r="AH7024" s="367"/>
      <c r="AJ7024" s="367"/>
      <c r="AK7024" s="367"/>
    </row>
    <row r="7025" spans="26:37" s="368" customFormat="1" ht="13.9" customHeight="1">
      <c r="Z7025" s="439"/>
      <c r="AH7025" s="367"/>
      <c r="AJ7025" s="367"/>
      <c r="AK7025" s="367"/>
    </row>
    <row r="7026" spans="26:37" s="368" customFormat="1" ht="13.9" customHeight="1">
      <c r="Z7026" s="439"/>
      <c r="AH7026" s="367"/>
      <c r="AJ7026" s="367"/>
      <c r="AK7026" s="367"/>
    </row>
    <row r="7027" spans="26:37" s="368" customFormat="1" ht="13.9" customHeight="1">
      <c r="Z7027" s="439"/>
      <c r="AH7027" s="367"/>
      <c r="AJ7027" s="367"/>
      <c r="AK7027" s="367"/>
    </row>
    <row r="7028" spans="26:37" s="368" customFormat="1" ht="13.9" customHeight="1">
      <c r="Z7028" s="439"/>
      <c r="AH7028" s="367"/>
      <c r="AJ7028" s="367"/>
      <c r="AK7028" s="367"/>
    </row>
    <row r="7029" spans="26:37" s="368" customFormat="1" ht="13.9" customHeight="1">
      <c r="Z7029" s="439"/>
      <c r="AH7029" s="367"/>
      <c r="AJ7029" s="367"/>
      <c r="AK7029" s="367"/>
    </row>
    <row r="7030" spans="26:37" s="368" customFormat="1" ht="13.9" customHeight="1">
      <c r="Z7030" s="439"/>
      <c r="AH7030" s="367"/>
      <c r="AJ7030" s="367"/>
      <c r="AK7030" s="367"/>
    </row>
    <row r="7031" spans="26:37" s="368" customFormat="1" ht="13.9" customHeight="1">
      <c r="Z7031" s="439"/>
      <c r="AH7031" s="367"/>
      <c r="AJ7031" s="367"/>
      <c r="AK7031" s="367"/>
    </row>
    <row r="7032" spans="26:37" s="368" customFormat="1" ht="13.9" customHeight="1">
      <c r="Z7032" s="439"/>
      <c r="AH7032" s="367"/>
      <c r="AJ7032" s="367"/>
      <c r="AK7032" s="367"/>
    </row>
    <row r="7033" spans="26:37" s="368" customFormat="1" ht="13.9" customHeight="1">
      <c r="Z7033" s="439"/>
      <c r="AH7033" s="367"/>
      <c r="AJ7033" s="367"/>
      <c r="AK7033" s="367"/>
    </row>
    <row r="7034" spans="26:37" s="368" customFormat="1" ht="13.9" customHeight="1">
      <c r="Z7034" s="439"/>
      <c r="AH7034" s="367"/>
      <c r="AJ7034" s="367"/>
      <c r="AK7034" s="367"/>
    </row>
    <row r="7035" spans="26:37" s="368" customFormat="1" ht="13.9" customHeight="1">
      <c r="Z7035" s="439"/>
      <c r="AH7035" s="367"/>
      <c r="AJ7035" s="367"/>
      <c r="AK7035" s="367"/>
    </row>
    <row r="7036" spans="26:37" s="368" customFormat="1" ht="13.9" customHeight="1">
      <c r="Z7036" s="439"/>
      <c r="AH7036" s="367"/>
      <c r="AJ7036" s="367"/>
      <c r="AK7036" s="367"/>
    </row>
    <row r="7037" spans="26:37" s="368" customFormat="1" ht="13.9" customHeight="1">
      <c r="Z7037" s="439"/>
      <c r="AH7037" s="367"/>
      <c r="AJ7037" s="367"/>
      <c r="AK7037" s="367"/>
    </row>
    <row r="7038" spans="26:37" s="368" customFormat="1" ht="13.9" customHeight="1">
      <c r="Z7038" s="439"/>
      <c r="AH7038" s="367"/>
      <c r="AJ7038" s="367"/>
      <c r="AK7038" s="367"/>
    </row>
    <row r="7039" spans="26:37" s="368" customFormat="1" ht="13.9" customHeight="1">
      <c r="Z7039" s="439"/>
      <c r="AH7039" s="367"/>
      <c r="AJ7039" s="367"/>
      <c r="AK7039" s="367"/>
    </row>
    <row r="7040" spans="26:37" s="368" customFormat="1" ht="13.9" customHeight="1">
      <c r="Z7040" s="439"/>
      <c r="AH7040" s="367"/>
      <c r="AJ7040" s="367"/>
      <c r="AK7040" s="367"/>
    </row>
    <row r="7041" spans="26:37" s="368" customFormat="1" ht="13.9" customHeight="1">
      <c r="Z7041" s="439"/>
      <c r="AH7041" s="367"/>
      <c r="AJ7041" s="367"/>
      <c r="AK7041" s="367"/>
    </row>
    <row r="7042" spans="26:37" s="368" customFormat="1" ht="13.9" customHeight="1">
      <c r="Z7042" s="439"/>
      <c r="AH7042" s="367"/>
      <c r="AJ7042" s="367"/>
      <c r="AK7042" s="367"/>
    </row>
    <row r="7043" spans="26:37" s="368" customFormat="1" ht="13.9" customHeight="1">
      <c r="Z7043" s="439"/>
      <c r="AH7043" s="367"/>
      <c r="AJ7043" s="367"/>
      <c r="AK7043" s="367"/>
    </row>
    <row r="7044" spans="26:37" s="368" customFormat="1" ht="13.9" customHeight="1">
      <c r="Z7044" s="439"/>
      <c r="AH7044" s="367"/>
      <c r="AJ7044" s="367"/>
      <c r="AK7044" s="367"/>
    </row>
    <row r="7045" spans="26:37" s="368" customFormat="1" ht="13.9" customHeight="1">
      <c r="Z7045" s="439"/>
      <c r="AH7045" s="367"/>
      <c r="AJ7045" s="367"/>
      <c r="AK7045" s="367"/>
    </row>
    <row r="7046" spans="26:37" s="368" customFormat="1" ht="13.9" customHeight="1">
      <c r="Z7046" s="439"/>
      <c r="AH7046" s="367"/>
      <c r="AJ7046" s="367"/>
      <c r="AK7046" s="367"/>
    </row>
    <row r="7047" spans="26:37" s="368" customFormat="1" ht="13.9" customHeight="1">
      <c r="Z7047" s="439"/>
      <c r="AH7047" s="367"/>
      <c r="AJ7047" s="367"/>
      <c r="AK7047" s="367"/>
    </row>
    <row r="7048" spans="26:37" s="368" customFormat="1" ht="13.9" customHeight="1">
      <c r="Z7048" s="439"/>
      <c r="AH7048" s="367"/>
      <c r="AJ7048" s="367"/>
      <c r="AK7048" s="367"/>
    </row>
    <row r="7049" spans="26:37" s="368" customFormat="1" ht="13.9" customHeight="1">
      <c r="Z7049" s="439"/>
      <c r="AH7049" s="367"/>
      <c r="AJ7049" s="367"/>
      <c r="AK7049" s="367"/>
    </row>
    <row r="7050" spans="26:37" s="368" customFormat="1" ht="13.9" customHeight="1">
      <c r="Z7050" s="439"/>
      <c r="AH7050" s="367"/>
      <c r="AJ7050" s="367"/>
      <c r="AK7050" s="367"/>
    </row>
    <row r="7051" spans="26:37" s="368" customFormat="1" ht="13.9" customHeight="1">
      <c r="Z7051" s="439"/>
      <c r="AH7051" s="367"/>
      <c r="AJ7051" s="367"/>
      <c r="AK7051" s="367"/>
    </row>
    <row r="7052" spans="26:37" s="368" customFormat="1" ht="13.9" customHeight="1">
      <c r="Z7052" s="439"/>
      <c r="AH7052" s="367"/>
      <c r="AJ7052" s="367"/>
      <c r="AK7052" s="367"/>
    </row>
    <row r="7053" spans="26:37" s="368" customFormat="1" ht="13.9" customHeight="1">
      <c r="Z7053" s="439"/>
      <c r="AH7053" s="367"/>
      <c r="AJ7053" s="367"/>
      <c r="AK7053" s="367"/>
    </row>
    <row r="7054" spans="26:37" s="368" customFormat="1" ht="13.9" customHeight="1">
      <c r="Z7054" s="439"/>
      <c r="AH7054" s="367"/>
      <c r="AJ7054" s="367"/>
      <c r="AK7054" s="367"/>
    </row>
    <row r="7055" spans="26:37" s="368" customFormat="1" ht="13.9" customHeight="1">
      <c r="Z7055" s="439"/>
      <c r="AH7055" s="367"/>
      <c r="AJ7055" s="367"/>
      <c r="AK7055" s="367"/>
    </row>
    <row r="7056" spans="26:37" s="368" customFormat="1" ht="13.9" customHeight="1">
      <c r="Z7056" s="439"/>
      <c r="AH7056" s="367"/>
      <c r="AJ7056" s="367"/>
      <c r="AK7056" s="367"/>
    </row>
    <row r="7057" spans="26:37" s="368" customFormat="1" ht="13.9" customHeight="1">
      <c r="Z7057" s="439"/>
      <c r="AH7057" s="367"/>
      <c r="AJ7057" s="367"/>
      <c r="AK7057" s="367"/>
    </row>
    <row r="7058" spans="26:37" s="368" customFormat="1" ht="13.9" customHeight="1">
      <c r="Z7058" s="439"/>
      <c r="AH7058" s="367"/>
      <c r="AJ7058" s="367"/>
      <c r="AK7058" s="367"/>
    </row>
    <row r="7059" spans="26:37" s="368" customFormat="1" ht="13.9" customHeight="1">
      <c r="Z7059" s="439"/>
      <c r="AH7059" s="367"/>
      <c r="AJ7059" s="367"/>
      <c r="AK7059" s="367"/>
    </row>
    <row r="7060" spans="26:37" s="368" customFormat="1" ht="13.9" customHeight="1">
      <c r="Z7060" s="439"/>
      <c r="AH7060" s="367"/>
      <c r="AJ7060" s="367"/>
      <c r="AK7060" s="367"/>
    </row>
    <row r="7061" spans="26:37" s="368" customFormat="1" ht="13.9" customHeight="1">
      <c r="Z7061" s="439"/>
      <c r="AH7061" s="367"/>
      <c r="AJ7061" s="367"/>
      <c r="AK7061" s="367"/>
    </row>
    <row r="7062" spans="26:37" s="368" customFormat="1" ht="13.9" customHeight="1">
      <c r="Z7062" s="439"/>
      <c r="AH7062" s="367"/>
      <c r="AJ7062" s="367"/>
      <c r="AK7062" s="367"/>
    </row>
    <row r="7063" spans="26:37" s="368" customFormat="1" ht="13.9" customHeight="1">
      <c r="Z7063" s="439"/>
      <c r="AH7063" s="367"/>
      <c r="AJ7063" s="367"/>
      <c r="AK7063" s="367"/>
    </row>
    <row r="7064" spans="26:37" s="368" customFormat="1" ht="13.9" customHeight="1">
      <c r="Z7064" s="439"/>
      <c r="AH7064" s="367"/>
      <c r="AJ7064" s="367"/>
      <c r="AK7064" s="367"/>
    </row>
    <row r="7065" spans="26:37" s="368" customFormat="1" ht="13.9" customHeight="1">
      <c r="Z7065" s="439"/>
      <c r="AH7065" s="367"/>
      <c r="AJ7065" s="367"/>
      <c r="AK7065" s="367"/>
    </row>
    <row r="7066" spans="26:37" s="368" customFormat="1" ht="13.9" customHeight="1">
      <c r="Z7066" s="439"/>
      <c r="AH7066" s="367"/>
      <c r="AJ7066" s="367"/>
      <c r="AK7066" s="367"/>
    </row>
    <row r="7067" spans="26:37" s="368" customFormat="1" ht="13.9" customHeight="1">
      <c r="Z7067" s="439"/>
      <c r="AH7067" s="367"/>
      <c r="AJ7067" s="367"/>
      <c r="AK7067" s="367"/>
    </row>
    <row r="7068" spans="26:37" s="368" customFormat="1" ht="13.9" customHeight="1">
      <c r="Z7068" s="439"/>
      <c r="AH7068" s="367"/>
      <c r="AJ7068" s="367"/>
      <c r="AK7068" s="367"/>
    </row>
    <row r="7069" spans="26:37" s="368" customFormat="1" ht="13.9" customHeight="1">
      <c r="Z7069" s="439"/>
      <c r="AH7069" s="367"/>
      <c r="AJ7069" s="367"/>
      <c r="AK7069" s="367"/>
    </row>
    <row r="7070" spans="26:37" s="368" customFormat="1" ht="13.9" customHeight="1">
      <c r="Z7070" s="439"/>
      <c r="AH7070" s="367"/>
      <c r="AJ7070" s="367"/>
      <c r="AK7070" s="367"/>
    </row>
    <row r="7071" spans="26:37" s="368" customFormat="1" ht="13.9" customHeight="1">
      <c r="Z7071" s="439"/>
      <c r="AH7071" s="367"/>
      <c r="AJ7071" s="367"/>
      <c r="AK7071" s="367"/>
    </row>
    <row r="7072" spans="26:37" s="368" customFormat="1" ht="13.9" customHeight="1">
      <c r="Z7072" s="439"/>
      <c r="AH7072" s="367"/>
      <c r="AJ7072" s="367"/>
      <c r="AK7072" s="367"/>
    </row>
    <row r="7073" spans="26:37" s="368" customFormat="1" ht="13.9" customHeight="1">
      <c r="Z7073" s="439"/>
      <c r="AH7073" s="367"/>
      <c r="AJ7073" s="367"/>
      <c r="AK7073" s="367"/>
    </row>
    <row r="7074" spans="26:37" s="368" customFormat="1" ht="13.9" customHeight="1">
      <c r="Z7074" s="439"/>
      <c r="AH7074" s="367"/>
      <c r="AJ7074" s="367"/>
      <c r="AK7074" s="367"/>
    </row>
    <row r="7075" spans="26:37" s="368" customFormat="1" ht="13.9" customHeight="1">
      <c r="Z7075" s="439"/>
      <c r="AH7075" s="367"/>
      <c r="AJ7075" s="367"/>
      <c r="AK7075" s="367"/>
    </row>
    <row r="7076" spans="26:37" s="368" customFormat="1" ht="13.9" customHeight="1">
      <c r="Z7076" s="439"/>
      <c r="AH7076" s="367"/>
      <c r="AJ7076" s="367"/>
      <c r="AK7076" s="367"/>
    </row>
    <row r="7077" spans="26:37" s="368" customFormat="1" ht="13.9" customHeight="1">
      <c r="Z7077" s="439"/>
      <c r="AH7077" s="367"/>
      <c r="AJ7077" s="367"/>
      <c r="AK7077" s="367"/>
    </row>
    <row r="7078" spans="26:37" s="368" customFormat="1" ht="13.9" customHeight="1">
      <c r="Z7078" s="439"/>
      <c r="AH7078" s="367"/>
      <c r="AJ7078" s="367"/>
      <c r="AK7078" s="367"/>
    </row>
    <row r="7079" spans="26:37" s="368" customFormat="1" ht="13.9" customHeight="1">
      <c r="Z7079" s="439"/>
      <c r="AH7079" s="367"/>
      <c r="AJ7079" s="367"/>
      <c r="AK7079" s="367"/>
    </row>
    <row r="7080" spans="26:37" s="368" customFormat="1" ht="13.9" customHeight="1">
      <c r="Z7080" s="439"/>
      <c r="AH7080" s="367"/>
      <c r="AJ7080" s="367"/>
      <c r="AK7080" s="367"/>
    </row>
    <row r="7081" spans="26:37" s="368" customFormat="1" ht="13.9" customHeight="1">
      <c r="Z7081" s="439"/>
      <c r="AH7081" s="367"/>
      <c r="AJ7081" s="367"/>
      <c r="AK7081" s="367"/>
    </row>
    <row r="7082" spans="26:37" s="368" customFormat="1" ht="13.9" customHeight="1">
      <c r="Z7082" s="439"/>
      <c r="AH7082" s="367"/>
      <c r="AJ7082" s="367"/>
      <c r="AK7082" s="367"/>
    </row>
    <row r="7083" spans="26:37" s="368" customFormat="1" ht="13.9" customHeight="1">
      <c r="Z7083" s="439"/>
      <c r="AH7083" s="367"/>
      <c r="AJ7083" s="367"/>
      <c r="AK7083" s="367"/>
    </row>
    <row r="7084" spans="26:37" s="368" customFormat="1" ht="13.9" customHeight="1">
      <c r="Z7084" s="439"/>
      <c r="AH7084" s="367"/>
      <c r="AJ7084" s="367"/>
      <c r="AK7084" s="367"/>
    </row>
    <row r="7085" spans="26:37" s="368" customFormat="1" ht="13.9" customHeight="1">
      <c r="Z7085" s="439"/>
      <c r="AH7085" s="367"/>
      <c r="AJ7085" s="367"/>
      <c r="AK7085" s="367"/>
    </row>
    <row r="7086" spans="26:37" s="368" customFormat="1" ht="13.9" customHeight="1">
      <c r="Z7086" s="439"/>
      <c r="AH7086" s="367"/>
      <c r="AJ7086" s="367"/>
      <c r="AK7086" s="367"/>
    </row>
    <row r="7087" spans="26:37" s="368" customFormat="1" ht="13.9" customHeight="1">
      <c r="Z7087" s="439"/>
      <c r="AH7087" s="367"/>
      <c r="AJ7087" s="367"/>
      <c r="AK7087" s="367"/>
    </row>
    <row r="7088" spans="26:37" s="368" customFormat="1" ht="13.9" customHeight="1">
      <c r="Z7088" s="439"/>
      <c r="AH7088" s="367"/>
      <c r="AJ7088" s="367"/>
      <c r="AK7088" s="367"/>
    </row>
    <row r="7089" spans="26:37" s="368" customFormat="1" ht="13.9" customHeight="1">
      <c r="Z7089" s="439"/>
      <c r="AH7089" s="367"/>
      <c r="AJ7089" s="367"/>
      <c r="AK7089" s="367"/>
    </row>
    <row r="7090" spans="26:37" s="368" customFormat="1" ht="13.9" customHeight="1">
      <c r="Z7090" s="439"/>
      <c r="AH7090" s="367"/>
      <c r="AJ7090" s="367"/>
      <c r="AK7090" s="367"/>
    </row>
    <row r="7091" spans="26:37" s="368" customFormat="1" ht="13.9" customHeight="1">
      <c r="Z7091" s="439"/>
      <c r="AH7091" s="367"/>
      <c r="AJ7091" s="367"/>
      <c r="AK7091" s="367"/>
    </row>
    <row r="7092" spans="26:37" s="368" customFormat="1" ht="13.9" customHeight="1">
      <c r="Z7092" s="439"/>
      <c r="AH7092" s="367"/>
      <c r="AJ7092" s="367"/>
      <c r="AK7092" s="367"/>
    </row>
    <row r="7093" spans="26:37" s="368" customFormat="1" ht="13.9" customHeight="1">
      <c r="Z7093" s="439"/>
      <c r="AH7093" s="367"/>
      <c r="AJ7093" s="367"/>
      <c r="AK7093" s="367"/>
    </row>
    <row r="7094" spans="26:37" s="368" customFormat="1" ht="13.9" customHeight="1">
      <c r="Z7094" s="439"/>
      <c r="AH7094" s="367"/>
      <c r="AJ7094" s="367"/>
      <c r="AK7094" s="367"/>
    </row>
    <row r="7095" spans="26:37" s="368" customFormat="1" ht="13.9" customHeight="1">
      <c r="Z7095" s="439"/>
      <c r="AH7095" s="367"/>
      <c r="AJ7095" s="367"/>
      <c r="AK7095" s="367"/>
    </row>
    <row r="7096" spans="26:37" s="368" customFormat="1" ht="13.9" customHeight="1">
      <c r="Z7096" s="439"/>
      <c r="AH7096" s="367"/>
      <c r="AJ7096" s="367"/>
      <c r="AK7096" s="367"/>
    </row>
    <row r="7097" spans="26:37" s="368" customFormat="1" ht="13.9" customHeight="1">
      <c r="Z7097" s="439"/>
      <c r="AH7097" s="367"/>
      <c r="AJ7097" s="367"/>
      <c r="AK7097" s="367"/>
    </row>
    <row r="7098" spans="26:37" s="368" customFormat="1" ht="13.9" customHeight="1">
      <c r="Z7098" s="439"/>
      <c r="AH7098" s="367"/>
      <c r="AJ7098" s="367"/>
      <c r="AK7098" s="367"/>
    </row>
    <row r="7099" spans="26:37" s="368" customFormat="1" ht="13.9" customHeight="1">
      <c r="Z7099" s="439"/>
      <c r="AH7099" s="367"/>
      <c r="AJ7099" s="367"/>
      <c r="AK7099" s="367"/>
    </row>
    <row r="7100" spans="26:37" s="368" customFormat="1" ht="13.9" customHeight="1">
      <c r="Z7100" s="439"/>
      <c r="AH7100" s="367"/>
      <c r="AJ7100" s="367"/>
      <c r="AK7100" s="367"/>
    </row>
    <row r="7101" spans="26:37" s="368" customFormat="1" ht="13.9" customHeight="1">
      <c r="Z7101" s="439"/>
      <c r="AH7101" s="367"/>
      <c r="AJ7101" s="367"/>
      <c r="AK7101" s="367"/>
    </row>
    <row r="7102" spans="26:37" s="368" customFormat="1" ht="13.9" customHeight="1">
      <c r="Z7102" s="439"/>
      <c r="AH7102" s="367"/>
      <c r="AJ7102" s="367"/>
      <c r="AK7102" s="367"/>
    </row>
    <row r="7103" spans="26:37" s="368" customFormat="1" ht="13.9" customHeight="1">
      <c r="Z7103" s="439"/>
      <c r="AH7103" s="367"/>
      <c r="AJ7103" s="367"/>
      <c r="AK7103" s="367"/>
    </row>
    <row r="7104" spans="26:37" s="368" customFormat="1" ht="13.9" customHeight="1">
      <c r="Z7104" s="439"/>
      <c r="AH7104" s="367"/>
      <c r="AJ7104" s="367"/>
      <c r="AK7104" s="367"/>
    </row>
    <row r="7105" spans="26:37" s="368" customFormat="1" ht="13.9" customHeight="1">
      <c r="Z7105" s="439"/>
      <c r="AH7105" s="367"/>
      <c r="AJ7105" s="367"/>
      <c r="AK7105" s="367"/>
    </row>
    <row r="7106" spans="26:37" s="368" customFormat="1" ht="13.9" customHeight="1">
      <c r="Z7106" s="439"/>
      <c r="AH7106" s="367"/>
      <c r="AJ7106" s="367"/>
      <c r="AK7106" s="367"/>
    </row>
    <row r="7107" spans="26:37" s="368" customFormat="1" ht="13.9" customHeight="1">
      <c r="Z7107" s="439"/>
      <c r="AH7107" s="367"/>
      <c r="AJ7107" s="367"/>
      <c r="AK7107" s="367"/>
    </row>
    <row r="7108" spans="26:37" s="368" customFormat="1" ht="13.9" customHeight="1">
      <c r="Z7108" s="439"/>
      <c r="AH7108" s="367"/>
      <c r="AJ7108" s="367"/>
      <c r="AK7108" s="367"/>
    </row>
    <row r="7109" spans="26:37" s="368" customFormat="1" ht="13.9" customHeight="1">
      <c r="Z7109" s="439"/>
      <c r="AH7109" s="367"/>
      <c r="AJ7109" s="367"/>
      <c r="AK7109" s="367"/>
    </row>
    <row r="7110" spans="26:37" s="368" customFormat="1" ht="13.9" customHeight="1">
      <c r="Z7110" s="439"/>
      <c r="AH7110" s="367"/>
      <c r="AJ7110" s="367"/>
      <c r="AK7110" s="367"/>
    </row>
    <row r="7111" spans="26:37" s="368" customFormat="1" ht="13.9" customHeight="1">
      <c r="Z7111" s="439"/>
      <c r="AH7111" s="367"/>
      <c r="AJ7111" s="367"/>
      <c r="AK7111" s="367"/>
    </row>
    <row r="7112" spans="26:37" s="368" customFormat="1" ht="13.9" customHeight="1">
      <c r="Z7112" s="439"/>
      <c r="AH7112" s="367"/>
      <c r="AJ7112" s="367"/>
      <c r="AK7112" s="367"/>
    </row>
    <row r="7113" spans="26:37" s="368" customFormat="1" ht="13.9" customHeight="1">
      <c r="Z7113" s="439"/>
      <c r="AH7113" s="367"/>
      <c r="AJ7113" s="367"/>
      <c r="AK7113" s="367"/>
    </row>
    <row r="7114" spans="26:37" s="368" customFormat="1" ht="13.9" customHeight="1">
      <c r="Z7114" s="439"/>
      <c r="AH7114" s="367"/>
      <c r="AJ7114" s="367"/>
      <c r="AK7114" s="367"/>
    </row>
    <row r="7115" spans="26:37" s="368" customFormat="1" ht="13.9" customHeight="1">
      <c r="Z7115" s="439"/>
      <c r="AH7115" s="367"/>
      <c r="AJ7115" s="367"/>
      <c r="AK7115" s="367"/>
    </row>
    <row r="7116" spans="26:37" s="368" customFormat="1" ht="13.9" customHeight="1">
      <c r="Z7116" s="439"/>
      <c r="AH7116" s="367"/>
      <c r="AJ7116" s="367"/>
      <c r="AK7116" s="367"/>
    </row>
    <row r="7117" spans="26:37" s="368" customFormat="1" ht="13.9" customHeight="1">
      <c r="Z7117" s="439"/>
      <c r="AH7117" s="367"/>
      <c r="AJ7117" s="367"/>
      <c r="AK7117" s="367"/>
    </row>
    <row r="7118" spans="26:37" s="368" customFormat="1" ht="13.9" customHeight="1">
      <c r="Z7118" s="439"/>
      <c r="AH7118" s="367"/>
      <c r="AJ7118" s="367"/>
      <c r="AK7118" s="367"/>
    </row>
    <row r="7119" spans="26:37" s="368" customFormat="1" ht="13.9" customHeight="1">
      <c r="Z7119" s="439"/>
      <c r="AH7119" s="367"/>
      <c r="AJ7119" s="367"/>
      <c r="AK7119" s="367"/>
    </row>
    <row r="7120" spans="26:37" s="368" customFormat="1" ht="13.9" customHeight="1">
      <c r="Z7120" s="439"/>
      <c r="AH7120" s="367"/>
      <c r="AJ7120" s="367"/>
      <c r="AK7120" s="367"/>
    </row>
    <row r="7121" spans="26:37" s="368" customFormat="1" ht="13.9" customHeight="1">
      <c r="Z7121" s="439"/>
      <c r="AH7121" s="367"/>
      <c r="AJ7121" s="367"/>
      <c r="AK7121" s="367"/>
    </row>
    <row r="7122" spans="26:37" s="368" customFormat="1" ht="13.9" customHeight="1">
      <c r="Z7122" s="439"/>
      <c r="AH7122" s="367"/>
      <c r="AJ7122" s="367"/>
      <c r="AK7122" s="367"/>
    </row>
    <row r="7123" spans="26:37" s="368" customFormat="1" ht="13.9" customHeight="1">
      <c r="Z7123" s="439"/>
      <c r="AH7123" s="367"/>
      <c r="AJ7123" s="367"/>
      <c r="AK7123" s="367"/>
    </row>
    <row r="7124" spans="26:37" s="368" customFormat="1" ht="13.9" customHeight="1">
      <c r="Z7124" s="439"/>
      <c r="AH7124" s="367"/>
      <c r="AJ7124" s="367"/>
      <c r="AK7124" s="367"/>
    </row>
    <row r="7125" spans="26:37" s="368" customFormat="1" ht="13.9" customHeight="1">
      <c r="Z7125" s="439"/>
      <c r="AH7125" s="367"/>
      <c r="AJ7125" s="367"/>
      <c r="AK7125" s="367"/>
    </row>
    <row r="7126" spans="26:37" s="368" customFormat="1" ht="13.9" customHeight="1">
      <c r="Z7126" s="439"/>
      <c r="AH7126" s="367"/>
      <c r="AJ7126" s="367"/>
      <c r="AK7126" s="367"/>
    </row>
    <row r="7127" spans="26:37" s="368" customFormat="1" ht="13.9" customHeight="1">
      <c r="Z7127" s="439"/>
      <c r="AH7127" s="367"/>
      <c r="AJ7127" s="367"/>
      <c r="AK7127" s="367"/>
    </row>
    <row r="7128" spans="26:37" s="368" customFormat="1" ht="13.9" customHeight="1">
      <c r="Z7128" s="439"/>
      <c r="AH7128" s="367"/>
      <c r="AJ7128" s="367"/>
      <c r="AK7128" s="367"/>
    </row>
    <row r="7129" spans="26:37" s="368" customFormat="1" ht="13.9" customHeight="1">
      <c r="Z7129" s="439"/>
      <c r="AH7129" s="367"/>
      <c r="AJ7129" s="367"/>
      <c r="AK7129" s="367"/>
    </row>
    <row r="7130" spans="26:37" s="368" customFormat="1" ht="13.9" customHeight="1">
      <c r="Z7130" s="439"/>
      <c r="AH7130" s="367"/>
      <c r="AJ7130" s="367"/>
      <c r="AK7130" s="367"/>
    </row>
    <row r="7131" spans="26:37" s="368" customFormat="1" ht="13.9" customHeight="1">
      <c r="Z7131" s="439"/>
      <c r="AH7131" s="367"/>
      <c r="AJ7131" s="367"/>
      <c r="AK7131" s="367"/>
    </row>
    <row r="7132" spans="26:37" s="368" customFormat="1" ht="13.9" customHeight="1">
      <c r="Z7132" s="439"/>
      <c r="AH7132" s="367"/>
      <c r="AJ7132" s="367"/>
      <c r="AK7132" s="367"/>
    </row>
    <row r="7133" spans="26:37" s="368" customFormat="1" ht="13.9" customHeight="1">
      <c r="Z7133" s="439"/>
      <c r="AH7133" s="367"/>
      <c r="AJ7133" s="367"/>
      <c r="AK7133" s="367"/>
    </row>
    <row r="7134" spans="26:37" s="368" customFormat="1" ht="13.9" customHeight="1">
      <c r="Z7134" s="439"/>
      <c r="AH7134" s="367"/>
      <c r="AJ7134" s="367"/>
      <c r="AK7134" s="367"/>
    </row>
    <row r="7135" spans="26:37" s="368" customFormat="1" ht="13.9" customHeight="1">
      <c r="Z7135" s="439"/>
      <c r="AH7135" s="367"/>
      <c r="AJ7135" s="367"/>
      <c r="AK7135" s="367"/>
    </row>
    <row r="7136" spans="26:37" s="368" customFormat="1" ht="13.9" customHeight="1">
      <c r="Z7136" s="439"/>
      <c r="AH7136" s="367"/>
      <c r="AJ7136" s="367"/>
      <c r="AK7136" s="367"/>
    </row>
    <row r="7137" spans="26:37" s="368" customFormat="1" ht="13.9" customHeight="1">
      <c r="Z7137" s="439"/>
      <c r="AH7137" s="367"/>
      <c r="AJ7137" s="367"/>
      <c r="AK7137" s="367"/>
    </row>
    <row r="7138" spans="26:37" s="368" customFormat="1" ht="13.9" customHeight="1">
      <c r="Z7138" s="439"/>
      <c r="AH7138" s="367"/>
      <c r="AJ7138" s="367"/>
      <c r="AK7138" s="367"/>
    </row>
    <row r="7139" spans="26:37" s="368" customFormat="1" ht="13.9" customHeight="1">
      <c r="Z7139" s="439"/>
      <c r="AH7139" s="367"/>
      <c r="AJ7139" s="367"/>
      <c r="AK7139" s="367"/>
    </row>
    <row r="7140" spans="26:37" s="368" customFormat="1" ht="13.9" customHeight="1">
      <c r="Z7140" s="439"/>
      <c r="AH7140" s="367"/>
      <c r="AJ7140" s="367"/>
      <c r="AK7140" s="367"/>
    </row>
    <row r="7141" spans="26:37" s="368" customFormat="1" ht="13.9" customHeight="1">
      <c r="Z7141" s="439"/>
      <c r="AH7141" s="367"/>
      <c r="AJ7141" s="367"/>
      <c r="AK7141" s="367"/>
    </row>
    <row r="7142" spans="26:37" s="368" customFormat="1" ht="13.9" customHeight="1">
      <c r="Z7142" s="439"/>
      <c r="AH7142" s="367"/>
      <c r="AJ7142" s="367"/>
      <c r="AK7142" s="367"/>
    </row>
    <row r="7143" spans="26:37" s="368" customFormat="1" ht="13.9" customHeight="1">
      <c r="Z7143" s="439"/>
      <c r="AH7143" s="367"/>
      <c r="AJ7143" s="367"/>
      <c r="AK7143" s="367"/>
    </row>
    <row r="7144" spans="26:37" s="368" customFormat="1" ht="13.9" customHeight="1">
      <c r="Z7144" s="439"/>
      <c r="AH7144" s="367"/>
      <c r="AJ7144" s="367"/>
      <c r="AK7144" s="367"/>
    </row>
    <row r="7145" spans="26:37" s="368" customFormat="1" ht="13.9" customHeight="1">
      <c r="Z7145" s="439"/>
      <c r="AH7145" s="367"/>
      <c r="AJ7145" s="367"/>
      <c r="AK7145" s="367"/>
    </row>
    <row r="7146" spans="26:37" s="368" customFormat="1" ht="13.9" customHeight="1">
      <c r="Z7146" s="439"/>
      <c r="AH7146" s="367"/>
      <c r="AJ7146" s="367"/>
      <c r="AK7146" s="367"/>
    </row>
    <row r="7147" spans="26:37" s="368" customFormat="1" ht="13.9" customHeight="1">
      <c r="Z7147" s="439"/>
      <c r="AH7147" s="367"/>
      <c r="AJ7147" s="367"/>
      <c r="AK7147" s="367"/>
    </row>
    <row r="7148" spans="26:37" s="368" customFormat="1" ht="13.9" customHeight="1">
      <c r="Z7148" s="439"/>
      <c r="AH7148" s="367"/>
      <c r="AJ7148" s="367"/>
      <c r="AK7148" s="367"/>
    </row>
    <row r="7149" spans="26:37" s="368" customFormat="1" ht="13.9" customHeight="1">
      <c r="Z7149" s="439"/>
      <c r="AH7149" s="367"/>
      <c r="AJ7149" s="367"/>
      <c r="AK7149" s="367"/>
    </row>
    <row r="7150" spans="26:37" s="368" customFormat="1" ht="13.9" customHeight="1">
      <c r="Z7150" s="439"/>
      <c r="AH7150" s="367"/>
      <c r="AJ7150" s="367"/>
      <c r="AK7150" s="367"/>
    </row>
    <row r="7151" spans="26:37" s="368" customFormat="1" ht="13.9" customHeight="1">
      <c r="Z7151" s="439"/>
      <c r="AH7151" s="367"/>
      <c r="AJ7151" s="367"/>
      <c r="AK7151" s="367"/>
    </row>
    <row r="7152" spans="26:37" s="368" customFormat="1" ht="13.9" customHeight="1">
      <c r="Z7152" s="439"/>
      <c r="AH7152" s="367"/>
      <c r="AJ7152" s="367"/>
      <c r="AK7152" s="367"/>
    </row>
    <row r="7153" spans="26:37" s="368" customFormat="1" ht="13.9" customHeight="1">
      <c r="Z7153" s="439"/>
      <c r="AH7153" s="367"/>
      <c r="AJ7153" s="367"/>
      <c r="AK7153" s="367"/>
    </row>
    <row r="7154" spans="26:37" s="368" customFormat="1" ht="13.9" customHeight="1">
      <c r="Z7154" s="439"/>
      <c r="AH7154" s="367"/>
      <c r="AJ7154" s="367"/>
      <c r="AK7154" s="367"/>
    </row>
    <row r="7155" spans="26:37" s="368" customFormat="1" ht="13.9" customHeight="1">
      <c r="Z7155" s="439"/>
      <c r="AH7155" s="367"/>
      <c r="AJ7155" s="367"/>
      <c r="AK7155" s="367"/>
    </row>
    <row r="7156" spans="26:37" s="368" customFormat="1" ht="13.9" customHeight="1">
      <c r="Z7156" s="439"/>
      <c r="AH7156" s="367"/>
      <c r="AJ7156" s="367"/>
      <c r="AK7156" s="367"/>
    </row>
    <row r="7157" spans="26:37" s="368" customFormat="1" ht="13.9" customHeight="1">
      <c r="Z7157" s="439"/>
      <c r="AH7157" s="367"/>
      <c r="AJ7157" s="367"/>
      <c r="AK7157" s="367"/>
    </row>
    <row r="7158" spans="26:37" s="368" customFormat="1" ht="13.9" customHeight="1">
      <c r="Z7158" s="439"/>
      <c r="AH7158" s="367"/>
      <c r="AJ7158" s="367"/>
      <c r="AK7158" s="367"/>
    </row>
    <row r="7159" spans="26:37" s="368" customFormat="1" ht="13.9" customHeight="1">
      <c r="Z7159" s="439"/>
      <c r="AH7159" s="367"/>
      <c r="AJ7159" s="367"/>
      <c r="AK7159" s="367"/>
    </row>
    <row r="7160" spans="26:37" s="368" customFormat="1" ht="13.9" customHeight="1">
      <c r="Z7160" s="439"/>
      <c r="AH7160" s="367"/>
      <c r="AJ7160" s="367"/>
      <c r="AK7160" s="367"/>
    </row>
    <row r="7161" spans="26:37" s="368" customFormat="1" ht="13.9" customHeight="1">
      <c r="Z7161" s="439"/>
      <c r="AH7161" s="367"/>
      <c r="AJ7161" s="367"/>
      <c r="AK7161" s="367"/>
    </row>
    <row r="7162" spans="26:37" s="368" customFormat="1" ht="13.9" customHeight="1">
      <c r="Z7162" s="439"/>
      <c r="AH7162" s="367"/>
      <c r="AJ7162" s="367"/>
      <c r="AK7162" s="367"/>
    </row>
    <row r="7163" spans="26:37" s="368" customFormat="1" ht="13.9" customHeight="1">
      <c r="Z7163" s="439"/>
      <c r="AH7163" s="367"/>
      <c r="AJ7163" s="367"/>
      <c r="AK7163" s="367"/>
    </row>
    <row r="7164" spans="26:37" s="368" customFormat="1" ht="13.9" customHeight="1">
      <c r="Z7164" s="439"/>
      <c r="AH7164" s="367"/>
      <c r="AJ7164" s="367"/>
      <c r="AK7164" s="367"/>
    </row>
    <row r="7165" spans="26:37" s="368" customFormat="1" ht="13.9" customHeight="1">
      <c r="Z7165" s="439"/>
      <c r="AH7165" s="367"/>
      <c r="AJ7165" s="367"/>
      <c r="AK7165" s="367"/>
    </row>
    <row r="7166" spans="26:37" s="368" customFormat="1" ht="13.9" customHeight="1">
      <c r="Z7166" s="439"/>
      <c r="AH7166" s="367"/>
      <c r="AJ7166" s="367"/>
      <c r="AK7166" s="367"/>
    </row>
    <row r="7167" spans="26:37" s="368" customFormat="1" ht="13.9" customHeight="1">
      <c r="Z7167" s="439"/>
      <c r="AH7167" s="367"/>
      <c r="AJ7167" s="367"/>
      <c r="AK7167" s="367"/>
    </row>
    <row r="7168" spans="26:37" s="368" customFormat="1" ht="13.9" customHeight="1">
      <c r="Z7168" s="439"/>
      <c r="AH7168" s="367"/>
      <c r="AJ7168" s="367"/>
      <c r="AK7168" s="367"/>
    </row>
    <row r="7169" spans="26:37" s="368" customFormat="1" ht="13.9" customHeight="1">
      <c r="Z7169" s="439"/>
      <c r="AH7169" s="367"/>
      <c r="AJ7169" s="367"/>
      <c r="AK7169" s="367"/>
    </row>
    <row r="7170" spans="26:37" s="368" customFormat="1" ht="13.9" customHeight="1">
      <c r="Z7170" s="439"/>
      <c r="AH7170" s="367"/>
      <c r="AJ7170" s="367"/>
      <c r="AK7170" s="367"/>
    </row>
    <row r="7171" spans="26:37" s="368" customFormat="1" ht="13.9" customHeight="1">
      <c r="Z7171" s="439"/>
      <c r="AH7171" s="367"/>
      <c r="AJ7171" s="367"/>
      <c r="AK7171" s="367"/>
    </row>
    <row r="7172" spans="26:37" s="368" customFormat="1" ht="13.9" customHeight="1">
      <c r="Z7172" s="439"/>
      <c r="AH7172" s="367"/>
      <c r="AJ7172" s="367"/>
      <c r="AK7172" s="367"/>
    </row>
    <row r="7173" spans="26:37" s="368" customFormat="1" ht="13.9" customHeight="1">
      <c r="Z7173" s="439"/>
      <c r="AH7173" s="367"/>
      <c r="AJ7173" s="367"/>
      <c r="AK7173" s="367"/>
    </row>
    <row r="7174" spans="26:37" s="368" customFormat="1" ht="13.9" customHeight="1">
      <c r="Z7174" s="439"/>
      <c r="AH7174" s="367"/>
      <c r="AJ7174" s="367"/>
      <c r="AK7174" s="367"/>
    </row>
    <row r="7175" spans="26:37" s="368" customFormat="1" ht="13.9" customHeight="1">
      <c r="Z7175" s="439"/>
      <c r="AH7175" s="367"/>
      <c r="AJ7175" s="367"/>
      <c r="AK7175" s="367"/>
    </row>
    <row r="7176" spans="26:37" s="368" customFormat="1" ht="13.9" customHeight="1">
      <c r="Z7176" s="439"/>
      <c r="AH7176" s="367"/>
      <c r="AJ7176" s="367"/>
      <c r="AK7176" s="367"/>
    </row>
    <row r="7177" spans="26:37" s="368" customFormat="1" ht="13.9" customHeight="1">
      <c r="Z7177" s="439"/>
      <c r="AH7177" s="367"/>
      <c r="AJ7177" s="367"/>
      <c r="AK7177" s="367"/>
    </row>
    <row r="7178" spans="26:37" s="368" customFormat="1" ht="13.9" customHeight="1">
      <c r="Z7178" s="439"/>
      <c r="AH7178" s="367"/>
      <c r="AJ7178" s="367"/>
      <c r="AK7178" s="367"/>
    </row>
    <row r="7179" spans="26:37" s="368" customFormat="1" ht="13.9" customHeight="1">
      <c r="Z7179" s="439"/>
      <c r="AH7179" s="367"/>
      <c r="AJ7179" s="367"/>
      <c r="AK7179" s="367"/>
    </row>
    <row r="7180" spans="26:37" s="368" customFormat="1" ht="13.9" customHeight="1">
      <c r="Z7180" s="439"/>
      <c r="AH7180" s="367"/>
      <c r="AJ7180" s="367"/>
      <c r="AK7180" s="367"/>
    </row>
    <row r="7181" spans="26:37" s="368" customFormat="1" ht="13.9" customHeight="1">
      <c r="Z7181" s="439"/>
      <c r="AH7181" s="367"/>
      <c r="AJ7181" s="367"/>
      <c r="AK7181" s="367"/>
    </row>
    <row r="7182" spans="26:37" s="368" customFormat="1" ht="13.9" customHeight="1">
      <c r="Z7182" s="439"/>
      <c r="AH7182" s="367"/>
      <c r="AJ7182" s="367"/>
      <c r="AK7182" s="367"/>
    </row>
    <row r="7183" spans="26:37" s="368" customFormat="1" ht="13.9" customHeight="1">
      <c r="Z7183" s="439"/>
      <c r="AH7183" s="367"/>
      <c r="AJ7183" s="367"/>
      <c r="AK7183" s="367"/>
    </row>
    <row r="7184" spans="26:37" s="368" customFormat="1" ht="13.9" customHeight="1">
      <c r="Z7184" s="439"/>
      <c r="AH7184" s="367"/>
      <c r="AJ7184" s="367"/>
      <c r="AK7184" s="367"/>
    </row>
    <row r="7185" spans="26:37" s="368" customFormat="1" ht="13.9" customHeight="1">
      <c r="Z7185" s="439"/>
      <c r="AH7185" s="367"/>
      <c r="AJ7185" s="367"/>
      <c r="AK7185" s="367"/>
    </row>
    <row r="7186" spans="26:37" s="368" customFormat="1" ht="13.9" customHeight="1">
      <c r="Z7186" s="439"/>
      <c r="AH7186" s="367"/>
      <c r="AJ7186" s="367"/>
      <c r="AK7186" s="367"/>
    </row>
    <row r="7187" spans="26:37" s="368" customFormat="1" ht="13.9" customHeight="1">
      <c r="Z7187" s="439"/>
      <c r="AH7187" s="367"/>
      <c r="AJ7187" s="367"/>
      <c r="AK7187" s="367"/>
    </row>
    <row r="7188" spans="26:37" s="368" customFormat="1" ht="13.9" customHeight="1">
      <c r="Z7188" s="439"/>
      <c r="AH7188" s="367"/>
      <c r="AJ7188" s="367"/>
      <c r="AK7188" s="367"/>
    </row>
    <row r="7189" spans="26:37" s="368" customFormat="1" ht="13.9" customHeight="1">
      <c r="Z7189" s="439"/>
      <c r="AH7189" s="367"/>
      <c r="AJ7189" s="367"/>
      <c r="AK7189" s="367"/>
    </row>
    <row r="7190" spans="26:37" s="368" customFormat="1" ht="13.9" customHeight="1">
      <c r="Z7190" s="439"/>
      <c r="AH7190" s="367"/>
      <c r="AJ7190" s="367"/>
      <c r="AK7190" s="367"/>
    </row>
    <row r="7191" spans="26:37" s="368" customFormat="1" ht="13.9" customHeight="1">
      <c r="Z7191" s="439"/>
      <c r="AH7191" s="367"/>
      <c r="AJ7191" s="367"/>
      <c r="AK7191" s="367"/>
    </row>
    <row r="7192" spans="26:37" s="368" customFormat="1" ht="13.9" customHeight="1">
      <c r="Z7192" s="439"/>
      <c r="AH7192" s="367"/>
      <c r="AJ7192" s="367"/>
      <c r="AK7192" s="367"/>
    </row>
    <row r="7193" spans="26:37" s="368" customFormat="1" ht="13.9" customHeight="1">
      <c r="Z7193" s="439"/>
      <c r="AH7193" s="367"/>
      <c r="AJ7193" s="367"/>
      <c r="AK7193" s="367"/>
    </row>
    <row r="7194" spans="26:37" s="368" customFormat="1" ht="13.9" customHeight="1">
      <c r="Z7194" s="439"/>
      <c r="AH7194" s="367"/>
      <c r="AJ7194" s="367"/>
      <c r="AK7194" s="367"/>
    </row>
    <row r="7195" spans="26:37" s="368" customFormat="1" ht="13.9" customHeight="1">
      <c r="Z7195" s="439"/>
      <c r="AH7195" s="367"/>
      <c r="AJ7195" s="367"/>
      <c r="AK7195" s="367"/>
    </row>
    <row r="7196" spans="26:37" s="368" customFormat="1" ht="13.9" customHeight="1">
      <c r="Z7196" s="439"/>
      <c r="AH7196" s="367"/>
      <c r="AJ7196" s="367"/>
      <c r="AK7196" s="367"/>
    </row>
    <row r="7197" spans="26:37" s="368" customFormat="1" ht="13.9" customHeight="1">
      <c r="Z7197" s="439"/>
      <c r="AH7197" s="367"/>
      <c r="AJ7197" s="367"/>
      <c r="AK7197" s="367"/>
    </row>
    <row r="7198" spans="26:37" s="368" customFormat="1" ht="13.9" customHeight="1">
      <c r="Z7198" s="439"/>
      <c r="AH7198" s="367"/>
      <c r="AJ7198" s="367"/>
      <c r="AK7198" s="367"/>
    </row>
    <row r="7199" spans="26:37" s="368" customFormat="1" ht="13.9" customHeight="1">
      <c r="Z7199" s="439"/>
      <c r="AH7199" s="367"/>
      <c r="AJ7199" s="367"/>
      <c r="AK7199" s="367"/>
    </row>
    <row r="7200" spans="26:37" s="368" customFormat="1" ht="13.9" customHeight="1">
      <c r="Z7200" s="439"/>
      <c r="AH7200" s="367"/>
      <c r="AJ7200" s="367"/>
      <c r="AK7200" s="367"/>
    </row>
    <row r="7201" spans="26:37" s="368" customFormat="1" ht="13.9" customHeight="1">
      <c r="Z7201" s="439"/>
      <c r="AH7201" s="367"/>
      <c r="AJ7201" s="367"/>
      <c r="AK7201" s="367"/>
    </row>
    <row r="7202" spans="26:37" s="368" customFormat="1" ht="13.9" customHeight="1">
      <c r="Z7202" s="439"/>
      <c r="AH7202" s="367"/>
      <c r="AJ7202" s="367"/>
      <c r="AK7202" s="367"/>
    </row>
    <row r="7203" spans="26:37" s="368" customFormat="1" ht="13.9" customHeight="1">
      <c r="Z7203" s="439"/>
      <c r="AH7203" s="367"/>
      <c r="AJ7203" s="367"/>
      <c r="AK7203" s="367"/>
    </row>
    <row r="7204" spans="26:37" s="368" customFormat="1" ht="13.9" customHeight="1">
      <c r="Z7204" s="439"/>
      <c r="AH7204" s="367"/>
      <c r="AJ7204" s="367"/>
      <c r="AK7204" s="367"/>
    </row>
    <row r="7205" spans="26:37" s="368" customFormat="1" ht="13.9" customHeight="1">
      <c r="Z7205" s="439"/>
      <c r="AH7205" s="367"/>
      <c r="AJ7205" s="367"/>
      <c r="AK7205" s="367"/>
    </row>
    <row r="7206" spans="26:37" s="368" customFormat="1" ht="13.9" customHeight="1">
      <c r="Z7206" s="439"/>
      <c r="AH7206" s="367"/>
      <c r="AJ7206" s="367"/>
      <c r="AK7206" s="367"/>
    </row>
    <row r="7207" spans="26:37" s="368" customFormat="1" ht="13.9" customHeight="1">
      <c r="Z7207" s="439"/>
      <c r="AH7207" s="367"/>
      <c r="AJ7207" s="367"/>
      <c r="AK7207" s="367"/>
    </row>
    <row r="7208" spans="26:37" s="368" customFormat="1" ht="13.9" customHeight="1">
      <c r="Z7208" s="439"/>
      <c r="AH7208" s="367"/>
      <c r="AJ7208" s="367"/>
      <c r="AK7208" s="367"/>
    </row>
    <row r="7209" spans="26:37" s="368" customFormat="1" ht="13.9" customHeight="1">
      <c r="Z7209" s="439"/>
      <c r="AH7209" s="367"/>
      <c r="AJ7209" s="367"/>
      <c r="AK7209" s="367"/>
    </row>
    <row r="7210" spans="26:37" s="368" customFormat="1" ht="13.9" customHeight="1">
      <c r="Z7210" s="439"/>
      <c r="AH7210" s="367"/>
      <c r="AJ7210" s="367"/>
      <c r="AK7210" s="367"/>
    </row>
    <row r="7211" spans="26:37" s="368" customFormat="1" ht="13.9" customHeight="1">
      <c r="Z7211" s="439"/>
      <c r="AH7211" s="367"/>
      <c r="AJ7211" s="367"/>
      <c r="AK7211" s="367"/>
    </row>
    <row r="7212" spans="26:37" s="368" customFormat="1" ht="13.9" customHeight="1">
      <c r="Z7212" s="439"/>
      <c r="AH7212" s="367"/>
      <c r="AJ7212" s="367"/>
      <c r="AK7212" s="367"/>
    </row>
    <row r="7213" spans="26:37" s="368" customFormat="1" ht="13.9" customHeight="1">
      <c r="Z7213" s="439"/>
      <c r="AH7213" s="367"/>
      <c r="AJ7213" s="367"/>
      <c r="AK7213" s="367"/>
    </row>
    <row r="7214" spans="26:37" s="368" customFormat="1" ht="13.9" customHeight="1">
      <c r="Z7214" s="439"/>
      <c r="AH7214" s="367"/>
      <c r="AJ7214" s="367"/>
      <c r="AK7214" s="367"/>
    </row>
    <row r="7215" spans="26:37" s="368" customFormat="1" ht="13.9" customHeight="1">
      <c r="Z7215" s="439"/>
      <c r="AH7215" s="367"/>
      <c r="AJ7215" s="367"/>
      <c r="AK7215" s="367"/>
    </row>
    <row r="7216" spans="26:37" s="368" customFormat="1" ht="13.9" customHeight="1">
      <c r="Z7216" s="439"/>
      <c r="AH7216" s="367"/>
      <c r="AJ7216" s="367"/>
      <c r="AK7216" s="367"/>
    </row>
    <row r="7217" spans="26:37" s="368" customFormat="1" ht="13.9" customHeight="1">
      <c r="Z7217" s="439"/>
      <c r="AH7217" s="367"/>
      <c r="AJ7217" s="367"/>
      <c r="AK7217" s="367"/>
    </row>
    <row r="7218" spans="26:37" s="368" customFormat="1" ht="13.9" customHeight="1">
      <c r="Z7218" s="439"/>
      <c r="AH7218" s="367"/>
      <c r="AJ7218" s="367"/>
      <c r="AK7218" s="367"/>
    </row>
    <row r="7219" spans="26:37" s="368" customFormat="1" ht="13.9" customHeight="1">
      <c r="Z7219" s="439"/>
      <c r="AH7219" s="367"/>
      <c r="AJ7219" s="367"/>
      <c r="AK7219" s="367"/>
    </row>
    <row r="7220" spans="26:37" s="368" customFormat="1" ht="13.9" customHeight="1">
      <c r="Z7220" s="439"/>
      <c r="AH7220" s="367"/>
      <c r="AJ7220" s="367"/>
      <c r="AK7220" s="367"/>
    </row>
    <row r="7221" spans="26:37" s="368" customFormat="1" ht="13.9" customHeight="1">
      <c r="Z7221" s="439"/>
      <c r="AH7221" s="367"/>
      <c r="AJ7221" s="367"/>
      <c r="AK7221" s="367"/>
    </row>
    <row r="7222" spans="26:37" s="368" customFormat="1" ht="13.9" customHeight="1">
      <c r="Z7222" s="439"/>
      <c r="AH7222" s="367"/>
      <c r="AJ7222" s="367"/>
      <c r="AK7222" s="367"/>
    </row>
    <row r="7223" spans="26:37" s="368" customFormat="1" ht="13.9" customHeight="1">
      <c r="Z7223" s="439"/>
      <c r="AH7223" s="367"/>
      <c r="AJ7223" s="367"/>
      <c r="AK7223" s="367"/>
    </row>
    <row r="7224" spans="26:37" s="368" customFormat="1" ht="13.9" customHeight="1">
      <c r="Z7224" s="439"/>
      <c r="AH7224" s="367"/>
      <c r="AJ7224" s="367"/>
      <c r="AK7224" s="367"/>
    </row>
    <row r="7225" spans="26:37" s="368" customFormat="1" ht="13.9" customHeight="1">
      <c r="Z7225" s="439"/>
      <c r="AH7225" s="367"/>
      <c r="AJ7225" s="367"/>
      <c r="AK7225" s="367"/>
    </row>
    <row r="7226" spans="26:37" s="368" customFormat="1" ht="13.9" customHeight="1">
      <c r="Z7226" s="439"/>
      <c r="AH7226" s="367"/>
      <c r="AJ7226" s="367"/>
      <c r="AK7226" s="367"/>
    </row>
    <row r="7227" spans="26:37" s="368" customFormat="1" ht="13.9" customHeight="1">
      <c r="Z7227" s="439"/>
      <c r="AH7227" s="367"/>
      <c r="AJ7227" s="367"/>
      <c r="AK7227" s="367"/>
    </row>
    <row r="7228" spans="26:37" s="368" customFormat="1" ht="13.9" customHeight="1">
      <c r="Z7228" s="439"/>
      <c r="AH7228" s="367"/>
      <c r="AJ7228" s="367"/>
      <c r="AK7228" s="367"/>
    </row>
    <row r="7229" spans="26:37" s="368" customFormat="1" ht="13.9" customHeight="1">
      <c r="Z7229" s="439"/>
      <c r="AH7229" s="367"/>
      <c r="AJ7229" s="367"/>
      <c r="AK7229" s="367"/>
    </row>
    <row r="7230" spans="26:37" s="368" customFormat="1" ht="13.9" customHeight="1">
      <c r="Z7230" s="439"/>
      <c r="AH7230" s="367"/>
      <c r="AJ7230" s="367"/>
      <c r="AK7230" s="367"/>
    </row>
    <row r="7231" spans="26:37" s="368" customFormat="1" ht="13.9" customHeight="1">
      <c r="Z7231" s="439"/>
      <c r="AH7231" s="367"/>
      <c r="AJ7231" s="367"/>
      <c r="AK7231" s="367"/>
    </row>
    <row r="7232" spans="26:37" s="368" customFormat="1" ht="13.9" customHeight="1">
      <c r="Z7232" s="439"/>
      <c r="AH7232" s="367"/>
      <c r="AJ7232" s="367"/>
      <c r="AK7232" s="367"/>
    </row>
    <row r="7233" spans="26:37" s="368" customFormat="1" ht="13.9" customHeight="1">
      <c r="Z7233" s="439"/>
      <c r="AH7233" s="367"/>
      <c r="AJ7233" s="367"/>
      <c r="AK7233" s="367"/>
    </row>
    <row r="7234" spans="26:37" s="368" customFormat="1" ht="13.9" customHeight="1">
      <c r="Z7234" s="439"/>
      <c r="AH7234" s="367"/>
      <c r="AJ7234" s="367"/>
      <c r="AK7234" s="367"/>
    </row>
    <row r="7235" spans="26:37" s="368" customFormat="1" ht="13.9" customHeight="1">
      <c r="Z7235" s="439"/>
      <c r="AH7235" s="367"/>
      <c r="AJ7235" s="367"/>
      <c r="AK7235" s="367"/>
    </row>
    <row r="7236" spans="26:37" s="368" customFormat="1" ht="13.9" customHeight="1">
      <c r="Z7236" s="439"/>
      <c r="AH7236" s="367"/>
      <c r="AJ7236" s="367"/>
      <c r="AK7236" s="367"/>
    </row>
    <row r="7237" spans="26:37" s="368" customFormat="1" ht="13.9" customHeight="1">
      <c r="Z7237" s="439"/>
      <c r="AH7237" s="367"/>
      <c r="AJ7237" s="367"/>
      <c r="AK7237" s="367"/>
    </row>
    <row r="7238" spans="26:37" s="368" customFormat="1" ht="13.9" customHeight="1">
      <c r="Z7238" s="439"/>
      <c r="AH7238" s="367"/>
      <c r="AJ7238" s="367"/>
      <c r="AK7238" s="367"/>
    </row>
    <row r="7239" spans="26:37" s="368" customFormat="1" ht="13.9" customHeight="1">
      <c r="Z7239" s="439"/>
      <c r="AH7239" s="367"/>
      <c r="AJ7239" s="367"/>
      <c r="AK7239" s="367"/>
    </row>
    <row r="7240" spans="26:37" s="368" customFormat="1" ht="13.9" customHeight="1">
      <c r="Z7240" s="439"/>
      <c r="AH7240" s="367"/>
      <c r="AJ7240" s="367"/>
      <c r="AK7240" s="367"/>
    </row>
    <row r="7241" spans="26:37" s="368" customFormat="1" ht="13.9" customHeight="1">
      <c r="Z7241" s="439"/>
      <c r="AH7241" s="367"/>
      <c r="AJ7241" s="367"/>
      <c r="AK7241" s="367"/>
    </row>
    <row r="7242" spans="26:37" s="368" customFormat="1" ht="13.9" customHeight="1">
      <c r="Z7242" s="439"/>
      <c r="AH7242" s="367"/>
      <c r="AJ7242" s="367"/>
      <c r="AK7242" s="367"/>
    </row>
    <row r="7243" spans="26:37" s="368" customFormat="1" ht="13.9" customHeight="1">
      <c r="Z7243" s="439"/>
      <c r="AH7243" s="367"/>
      <c r="AJ7243" s="367"/>
      <c r="AK7243" s="367"/>
    </row>
    <row r="7244" spans="26:37" s="368" customFormat="1" ht="13.9" customHeight="1">
      <c r="Z7244" s="439"/>
      <c r="AH7244" s="367"/>
      <c r="AJ7244" s="367"/>
      <c r="AK7244" s="367"/>
    </row>
    <row r="7245" spans="26:37" s="368" customFormat="1" ht="13.9" customHeight="1">
      <c r="Z7245" s="439"/>
      <c r="AH7245" s="367"/>
      <c r="AJ7245" s="367"/>
      <c r="AK7245" s="367"/>
    </row>
    <row r="7246" spans="26:37" s="368" customFormat="1" ht="13.9" customHeight="1">
      <c r="Z7246" s="439"/>
      <c r="AH7246" s="367"/>
      <c r="AJ7246" s="367"/>
      <c r="AK7246" s="367"/>
    </row>
    <row r="7247" spans="26:37" s="368" customFormat="1" ht="13.9" customHeight="1">
      <c r="Z7247" s="439"/>
      <c r="AH7247" s="367"/>
      <c r="AJ7247" s="367"/>
      <c r="AK7247" s="367"/>
    </row>
    <row r="7248" spans="26:37" s="368" customFormat="1" ht="13.9" customHeight="1">
      <c r="Z7248" s="439"/>
      <c r="AH7248" s="367"/>
      <c r="AJ7248" s="367"/>
      <c r="AK7248" s="367"/>
    </row>
    <row r="7249" spans="26:37" s="368" customFormat="1" ht="13.9" customHeight="1">
      <c r="Z7249" s="439"/>
      <c r="AH7249" s="367"/>
      <c r="AJ7249" s="367"/>
      <c r="AK7249" s="367"/>
    </row>
    <row r="7250" spans="26:37" s="368" customFormat="1" ht="13.9" customHeight="1">
      <c r="Z7250" s="439"/>
      <c r="AH7250" s="367"/>
      <c r="AJ7250" s="367"/>
      <c r="AK7250" s="367"/>
    </row>
    <row r="7251" spans="26:37" s="368" customFormat="1" ht="13.9" customHeight="1">
      <c r="Z7251" s="439"/>
      <c r="AH7251" s="367"/>
      <c r="AJ7251" s="367"/>
      <c r="AK7251" s="367"/>
    </row>
    <row r="7252" spans="26:37" s="368" customFormat="1" ht="13.9" customHeight="1">
      <c r="Z7252" s="439"/>
      <c r="AH7252" s="367"/>
      <c r="AJ7252" s="367"/>
      <c r="AK7252" s="367"/>
    </row>
    <row r="7253" spans="26:37" s="368" customFormat="1" ht="13.9" customHeight="1">
      <c r="Z7253" s="439"/>
      <c r="AH7253" s="367"/>
      <c r="AJ7253" s="367"/>
      <c r="AK7253" s="367"/>
    </row>
    <row r="7254" spans="26:37" s="368" customFormat="1" ht="13.9" customHeight="1">
      <c r="Z7254" s="439"/>
      <c r="AH7254" s="367"/>
      <c r="AJ7254" s="367"/>
      <c r="AK7254" s="367"/>
    </row>
    <row r="7255" spans="26:37" s="368" customFormat="1" ht="13.9" customHeight="1">
      <c r="Z7255" s="439"/>
      <c r="AH7255" s="367"/>
      <c r="AJ7255" s="367"/>
      <c r="AK7255" s="367"/>
    </row>
    <row r="7256" spans="26:37" s="368" customFormat="1" ht="13.9" customHeight="1">
      <c r="Z7256" s="439"/>
      <c r="AH7256" s="367"/>
      <c r="AJ7256" s="367"/>
      <c r="AK7256" s="367"/>
    </row>
    <row r="7257" spans="26:37" s="368" customFormat="1" ht="13.9" customHeight="1">
      <c r="Z7257" s="439"/>
      <c r="AH7257" s="367"/>
      <c r="AJ7257" s="367"/>
      <c r="AK7257" s="367"/>
    </row>
    <row r="7258" spans="26:37" s="368" customFormat="1" ht="13.9" customHeight="1">
      <c r="Z7258" s="439"/>
      <c r="AH7258" s="367"/>
      <c r="AJ7258" s="367"/>
      <c r="AK7258" s="367"/>
    </row>
    <row r="7259" spans="26:37" s="368" customFormat="1" ht="13.9" customHeight="1">
      <c r="Z7259" s="439"/>
      <c r="AH7259" s="367"/>
      <c r="AJ7259" s="367"/>
      <c r="AK7259" s="367"/>
    </row>
    <row r="7260" spans="26:37" s="368" customFormat="1" ht="13.9" customHeight="1">
      <c r="Z7260" s="439"/>
      <c r="AH7260" s="367"/>
      <c r="AJ7260" s="367"/>
      <c r="AK7260" s="367"/>
    </row>
    <row r="7261" spans="26:37" s="368" customFormat="1" ht="13.9" customHeight="1">
      <c r="Z7261" s="439"/>
      <c r="AH7261" s="367"/>
      <c r="AJ7261" s="367"/>
      <c r="AK7261" s="367"/>
    </row>
    <row r="7262" spans="26:37" s="368" customFormat="1" ht="13.9" customHeight="1">
      <c r="Z7262" s="439"/>
      <c r="AH7262" s="367"/>
      <c r="AJ7262" s="367"/>
      <c r="AK7262" s="367"/>
    </row>
    <row r="7263" spans="26:37" s="368" customFormat="1" ht="13.9" customHeight="1">
      <c r="Z7263" s="439"/>
      <c r="AH7263" s="367"/>
      <c r="AJ7263" s="367"/>
      <c r="AK7263" s="367"/>
    </row>
    <row r="7264" spans="26:37" s="368" customFormat="1" ht="13.9" customHeight="1">
      <c r="Z7264" s="439"/>
      <c r="AH7264" s="367"/>
      <c r="AJ7264" s="367"/>
      <c r="AK7264" s="367"/>
    </row>
    <row r="7265" spans="26:37" s="368" customFormat="1" ht="13.9" customHeight="1">
      <c r="Z7265" s="439"/>
      <c r="AH7265" s="367"/>
      <c r="AJ7265" s="367"/>
      <c r="AK7265" s="367"/>
    </row>
    <row r="7266" spans="26:37" s="368" customFormat="1" ht="13.9" customHeight="1">
      <c r="Z7266" s="439"/>
      <c r="AH7266" s="367"/>
      <c r="AJ7266" s="367"/>
      <c r="AK7266" s="367"/>
    </row>
    <row r="7267" spans="26:37" s="368" customFormat="1" ht="13.9" customHeight="1">
      <c r="Z7267" s="439"/>
      <c r="AH7267" s="367"/>
      <c r="AJ7267" s="367"/>
      <c r="AK7267" s="367"/>
    </row>
    <row r="7268" spans="26:37" s="368" customFormat="1" ht="13.9" customHeight="1">
      <c r="Z7268" s="439"/>
      <c r="AH7268" s="367"/>
      <c r="AJ7268" s="367"/>
      <c r="AK7268" s="367"/>
    </row>
    <row r="7269" spans="26:37" s="368" customFormat="1" ht="13.9" customHeight="1">
      <c r="Z7269" s="439"/>
      <c r="AH7269" s="367"/>
      <c r="AJ7269" s="367"/>
      <c r="AK7269" s="367"/>
    </row>
    <row r="7270" spans="26:37" s="368" customFormat="1" ht="13.9" customHeight="1">
      <c r="Z7270" s="439"/>
      <c r="AH7270" s="367"/>
      <c r="AJ7270" s="367"/>
      <c r="AK7270" s="367"/>
    </row>
    <row r="7271" spans="26:37" s="368" customFormat="1" ht="13.9" customHeight="1">
      <c r="Z7271" s="439"/>
      <c r="AH7271" s="367"/>
      <c r="AJ7271" s="367"/>
      <c r="AK7271" s="367"/>
    </row>
    <row r="7272" spans="26:37" s="368" customFormat="1" ht="13.9" customHeight="1">
      <c r="Z7272" s="439"/>
      <c r="AH7272" s="367"/>
      <c r="AJ7272" s="367"/>
      <c r="AK7272" s="367"/>
    </row>
    <row r="7273" spans="26:37" s="368" customFormat="1" ht="13.9" customHeight="1">
      <c r="Z7273" s="439"/>
      <c r="AH7273" s="367"/>
      <c r="AJ7273" s="367"/>
      <c r="AK7273" s="367"/>
    </row>
    <row r="7274" spans="26:37" s="368" customFormat="1" ht="13.9" customHeight="1">
      <c r="Z7274" s="439"/>
      <c r="AH7274" s="367"/>
      <c r="AJ7274" s="367"/>
      <c r="AK7274" s="367"/>
    </row>
    <row r="7275" spans="26:37" s="368" customFormat="1" ht="13.9" customHeight="1">
      <c r="Z7275" s="439"/>
      <c r="AH7275" s="367"/>
      <c r="AJ7275" s="367"/>
      <c r="AK7275" s="367"/>
    </row>
    <row r="7276" spans="26:37" s="368" customFormat="1" ht="13.9" customHeight="1">
      <c r="Z7276" s="439"/>
      <c r="AH7276" s="367"/>
      <c r="AJ7276" s="367"/>
      <c r="AK7276" s="367"/>
    </row>
    <row r="7277" spans="26:37" s="368" customFormat="1" ht="13.9" customHeight="1">
      <c r="Z7277" s="439"/>
      <c r="AH7277" s="367"/>
      <c r="AJ7277" s="367"/>
      <c r="AK7277" s="367"/>
    </row>
    <row r="7278" spans="26:37" s="368" customFormat="1" ht="13.9" customHeight="1">
      <c r="Z7278" s="439"/>
      <c r="AH7278" s="367"/>
      <c r="AJ7278" s="367"/>
      <c r="AK7278" s="367"/>
    </row>
    <row r="7279" spans="26:37" s="368" customFormat="1" ht="13.9" customHeight="1">
      <c r="Z7279" s="439"/>
      <c r="AH7279" s="367"/>
      <c r="AJ7279" s="367"/>
      <c r="AK7279" s="367"/>
    </row>
    <row r="7280" spans="26:37" s="368" customFormat="1" ht="13.9" customHeight="1">
      <c r="Z7280" s="439"/>
      <c r="AH7280" s="367"/>
      <c r="AJ7280" s="367"/>
      <c r="AK7280" s="367"/>
    </row>
    <row r="7281" spans="26:37" s="368" customFormat="1" ht="13.9" customHeight="1">
      <c r="Z7281" s="439"/>
      <c r="AH7281" s="367"/>
      <c r="AJ7281" s="367"/>
      <c r="AK7281" s="367"/>
    </row>
    <row r="7282" spans="26:37" s="368" customFormat="1" ht="13.9" customHeight="1">
      <c r="Z7282" s="439"/>
      <c r="AH7282" s="367"/>
      <c r="AJ7282" s="367"/>
      <c r="AK7282" s="367"/>
    </row>
    <row r="7283" spans="26:37" s="368" customFormat="1" ht="13.9" customHeight="1">
      <c r="Z7283" s="439"/>
      <c r="AH7283" s="367"/>
      <c r="AJ7283" s="367"/>
      <c r="AK7283" s="367"/>
    </row>
    <row r="7284" spans="26:37" s="368" customFormat="1" ht="13.9" customHeight="1">
      <c r="Z7284" s="439"/>
      <c r="AH7284" s="367"/>
      <c r="AJ7284" s="367"/>
      <c r="AK7284" s="367"/>
    </row>
    <row r="7285" spans="26:37" s="368" customFormat="1" ht="13.9" customHeight="1">
      <c r="Z7285" s="439"/>
      <c r="AH7285" s="367"/>
      <c r="AJ7285" s="367"/>
      <c r="AK7285" s="367"/>
    </row>
    <row r="7286" spans="26:37" s="368" customFormat="1" ht="13.9" customHeight="1">
      <c r="Z7286" s="439"/>
      <c r="AH7286" s="367"/>
      <c r="AJ7286" s="367"/>
      <c r="AK7286" s="367"/>
    </row>
    <row r="7287" spans="26:37" s="368" customFormat="1" ht="13.9" customHeight="1">
      <c r="Z7287" s="439"/>
      <c r="AH7287" s="367"/>
      <c r="AJ7287" s="367"/>
      <c r="AK7287" s="367"/>
    </row>
    <row r="7288" spans="26:37" s="368" customFormat="1" ht="13.9" customHeight="1">
      <c r="Z7288" s="439"/>
      <c r="AH7288" s="367"/>
      <c r="AJ7288" s="367"/>
      <c r="AK7288" s="367"/>
    </row>
    <row r="7289" spans="26:37" s="368" customFormat="1" ht="13.9" customHeight="1">
      <c r="Z7289" s="439"/>
      <c r="AH7289" s="367"/>
      <c r="AJ7289" s="367"/>
      <c r="AK7289" s="367"/>
    </row>
    <row r="7290" spans="26:37" s="368" customFormat="1" ht="13.9" customHeight="1">
      <c r="Z7290" s="439"/>
      <c r="AH7290" s="367"/>
      <c r="AJ7290" s="367"/>
      <c r="AK7290" s="367"/>
    </row>
    <row r="7291" spans="26:37" s="368" customFormat="1" ht="13.9" customHeight="1">
      <c r="Z7291" s="439"/>
      <c r="AH7291" s="367"/>
      <c r="AJ7291" s="367"/>
      <c r="AK7291" s="367"/>
    </row>
    <row r="7292" spans="26:37" s="368" customFormat="1" ht="13.9" customHeight="1">
      <c r="Z7292" s="439"/>
      <c r="AH7292" s="367"/>
      <c r="AJ7292" s="367"/>
      <c r="AK7292" s="367"/>
    </row>
    <row r="7293" spans="26:37" s="368" customFormat="1" ht="13.9" customHeight="1">
      <c r="Z7293" s="439"/>
      <c r="AH7293" s="367"/>
      <c r="AJ7293" s="367"/>
      <c r="AK7293" s="367"/>
    </row>
    <row r="7294" spans="26:37" s="368" customFormat="1" ht="13.9" customHeight="1">
      <c r="Z7294" s="439"/>
      <c r="AH7294" s="367"/>
      <c r="AJ7294" s="367"/>
      <c r="AK7294" s="367"/>
    </row>
    <row r="7295" spans="26:37" s="368" customFormat="1" ht="13.9" customHeight="1">
      <c r="Z7295" s="439"/>
      <c r="AH7295" s="367"/>
      <c r="AJ7295" s="367"/>
      <c r="AK7295" s="367"/>
    </row>
    <row r="7296" spans="26:37" s="368" customFormat="1" ht="13.9" customHeight="1">
      <c r="Z7296" s="439"/>
      <c r="AH7296" s="367"/>
      <c r="AJ7296" s="367"/>
      <c r="AK7296" s="367"/>
    </row>
    <row r="7297" spans="26:37" s="368" customFormat="1" ht="13.9" customHeight="1">
      <c r="Z7297" s="439"/>
      <c r="AH7297" s="367"/>
      <c r="AJ7297" s="367"/>
      <c r="AK7297" s="367"/>
    </row>
    <row r="7298" spans="26:37" s="368" customFormat="1" ht="13.9" customHeight="1">
      <c r="Z7298" s="439"/>
      <c r="AH7298" s="367"/>
      <c r="AJ7298" s="367"/>
      <c r="AK7298" s="367"/>
    </row>
    <row r="7299" spans="26:37" s="368" customFormat="1" ht="13.9" customHeight="1">
      <c r="Z7299" s="439"/>
      <c r="AH7299" s="367"/>
      <c r="AJ7299" s="367"/>
      <c r="AK7299" s="367"/>
    </row>
    <row r="7300" spans="26:37" s="368" customFormat="1" ht="13.9" customHeight="1">
      <c r="Z7300" s="439"/>
      <c r="AH7300" s="367"/>
      <c r="AJ7300" s="367"/>
      <c r="AK7300" s="367"/>
    </row>
    <row r="7301" spans="26:37" s="368" customFormat="1" ht="13.9" customHeight="1">
      <c r="Z7301" s="439"/>
      <c r="AH7301" s="367"/>
      <c r="AJ7301" s="367"/>
      <c r="AK7301" s="367"/>
    </row>
    <row r="7302" spans="26:37" s="368" customFormat="1" ht="13.9" customHeight="1">
      <c r="Z7302" s="439"/>
      <c r="AH7302" s="367"/>
      <c r="AJ7302" s="367"/>
      <c r="AK7302" s="367"/>
    </row>
    <row r="7303" spans="26:37" s="368" customFormat="1" ht="13.9" customHeight="1">
      <c r="Z7303" s="439"/>
      <c r="AH7303" s="367"/>
      <c r="AJ7303" s="367"/>
      <c r="AK7303" s="367"/>
    </row>
    <row r="7304" spans="26:37" s="368" customFormat="1" ht="13.9" customHeight="1">
      <c r="Z7304" s="439"/>
      <c r="AH7304" s="367"/>
      <c r="AJ7304" s="367"/>
      <c r="AK7304" s="367"/>
    </row>
    <row r="7305" spans="26:37" s="368" customFormat="1" ht="13.9" customHeight="1">
      <c r="Z7305" s="439"/>
      <c r="AH7305" s="367"/>
      <c r="AJ7305" s="367"/>
      <c r="AK7305" s="367"/>
    </row>
    <row r="7306" spans="26:37" s="368" customFormat="1" ht="13.9" customHeight="1">
      <c r="Z7306" s="439"/>
      <c r="AH7306" s="367"/>
      <c r="AJ7306" s="367"/>
      <c r="AK7306" s="367"/>
    </row>
    <row r="7307" spans="26:37" s="368" customFormat="1" ht="13.9" customHeight="1">
      <c r="Z7307" s="439"/>
      <c r="AH7307" s="367"/>
      <c r="AJ7307" s="367"/>
      <c r="AK7307" s="367"/>
    </row>
    <row r="7308" spans="26:37" s="368" customFormat="1" ht="13.9" customHeight="1">
      <c r="Z7308" s="439"/>
      <c r="AH7308" s="367"/>
      <c r="AJ7308" s="367"/>
      <c r="AK7308" s="367"/>
    </row>
    <row r="7309" spans="26:37" s="368" customFormat="1" ht="13.9" customHeight="1">
      <c r="Z7309" s="439"/>
      <c r="AH7309" s="367"/>
      <c r="AJ7309" s="367"/>
      <c r="AK7309" s="367"/>
    </row>
    <row r="7310" spans="26:37" s="368" customFormat="1" ht="13.9" customHeight="1">
      <c r="Z7310" s="439"/>
      <c r="AH7310" s="367"/>
      <c r="AJ7310" s="367"/>
      <c r="AK7310" s="367"/>
    </row>
    <row r="7311" spans="26:37" s="368" customFormat="1" ht="13.9" customHeight="1">
      <c r="Z7311" s="439"/>
      <c r="AH7311" s="367"/>
      <c r="AJ7311" s="367"/>
      <c r="AK7311" s="367"/>
    </row>
    <row r="7312" spans="26:37" s="368" customFormat="1" ht="13.9" customHeight="1">
      <c r="Z7312" s="439"/>
      <c r="AH7312" s="367"/>
      <c r="AJ7312" s="367"/>
      <c r="AK7312" s="367"/>
    </row>
    <row r="7313" spans="26:37" s="368" customFormat="1" ht="13.9" customHeight="1">
      <c r="Z7313" s="439"/>
      <c r="AH7313" s="367"/>
      <c r="AJ7313" s="367"/>
      <c r="AK7313" s="367"/>
    </row>
    <row r="7314" spans="26:37" s="368" customFormat="1" ht="13.9" customHeight="1">
      <c r="Z7314" s="439"/>
      <c r="AH7314" s="367"/>
      <c r="AJ7314" s="367"/>
      <c r="AK7314" s="367"/>
    </row>
    <row r="7315" spans="26:37" s="368" customFormat="1" ht="13.9" customHeight="1">
      <c r="Z7315" s="439"/>
      <c r="AH7315" s="367"/>
      <c r="AJ7315" s="367"/>
      <c r="AK7315" s="367"/>
    </row>
    <row r="7316" spans="26:37" s="368" customFormat="1" ht="13.9" customHeight="1">
      <c r="Z7316" s="439"/>
      <c r="AH7316" s="367"/>
      <c r="AJ7316" s="367"/>
      <c r="AK7316" s="367"/>
    </row>
    <row r="7317" spans="26:37" s="368" customFormat="1" ht="13.9" customHeight="1">
      <c r="Z7317" s="439"/>
      <c r="AH7317" s="367"/>
      <c r="AJ7317" s="367"/>
      <c r="AK7317" s="367"/>
    </row>
    <row r="7318" spans="26:37" s="368" customFormat="1" ht="13.9" customHeight="1">
      <c r="Z7318" s="439"/>
      <c r="AH7318" s="367"/>
      <c r="AJ7318" s="367"/>
      <c r="AK7318" s="367"/>
    </row>
    <row r="7319" spans="26:37" s="368" customFormat="1" ht="13.9" customHeight="1">
      <c r="Z7319" s="439"/>
      <c r="AH7319" s="367"/>
      <c r="AJ7319" s="367"/>
      <c r="AK7319" s="367"/>
    </row>
    <row r="7320" spans="26:37" s="368" customFormat="1" ht="13.9" customHeight="1">
      <c r="Z7320" s="439"/>
      <c r="AH7320" s="367"/>
      <c r="AJ7320" s="367"/>
      <c r="AK7320" s="367"/>
    </row>
    <row r="7321" spans="26:37" s="368" customFormat="1" ht="13.9" customHeight="1">
      <c r="Z7321" s="439"/>
      <c r="AH7321" s="367"/>
      <c r="AJ7321" s="367"/>
      <c r="AK7321" s="367"/>
    </row>
    <row r="7322" spans="26:37" s="368" customFormat="1" ht="13.9" customHeight="1">
      <c r="Z7322" s="439"/>
      <c r="AH7322" s="367"/>
      <c r="AJ7322" s="367"/>
      <c r="AK7322" s="367"/>
    </row>
    <row r="7323" spans="26:37" s="368" customFormat="1" ht="13.9" customHeight="1">
      <c r="Z7323" s="439"/>
      <c r="AH7323" s="367"/>
      <c r="AJ7323" s="367"/>
      <c r="AK7323" s="367"/>
    </row>
    <row r="7324" spans="26:37" s="368" customFormat="1" ht="13.9" customHeight="1">
      <c r="Z7324" s="439"/>
      <c r="AH7324" s="367"/>
      <c r="AJ7324" s="367"/>
      <c r="AK7324" s="367"/>
    </row>
    <row r="7325" spans="26:37" s="368" customFormat="1" ht="13.9" customHeight="1">
      <c r="Z7325" s="439"/>
      <c r="AH7325" s="367"/>
      <c r="AJ7325" s="367"/>
      <c r="AK7325" s="367"/>
    </row>
    <row r="7326" spans="26:37" s="368" customFormat="1" ht="13.9" customHeight="1">
      <c r="Z7326" s="439"/>
      <c r="AH7326" s="367"/>
      <c r="AJ7326" s="367"/>
      <c r="AK7326" s="367"/>
    </row>
    <row r="7327" spans="26:37" s="368" customFormat="1" ht="13.9" customHeight="1">
      <c r="Z7327" s="439"/>
      <c r="AH7327" s="367"/>
      <c r="AJ7327" s="367"/>
      <c r="AK7327" s="367"/>
    </row>
    <row r="7328" spans="26:37" s="368" customFormat="1" ht="13.9" customHeight="1">
      <c r="Z7328" s="439"/>
      <c r="AH7328" s="367"/>
      <c r="AJ7328" s="367"/>
      <c r="AK7328" s="367"/>
    </row>
    <row r="7329" spans="26:37" s="368" customFormat="1" ht="13.9" customHeight="1">
      <c r="Z7329" s="439"/>
      <c r="AH7329" s="367"/>
      <c r="AJ7329" s="367"/>
      <c r="AK7329" s="367"/>
    </row>
    <row r="7330" spans="26:37" s="368" customFormat="1" ht="13.9" customHeight="1">
      <c r="Z7330" s="439"/>
      <c r="AH7330" s="367"/>
      <c r="AJ7330" s="367"/>
      <c r="AK7330" s="367"/>
    </row>
    <row r="7331" spans="26:37" s="368" customFormat="1" ht="13.9" customHeight="1">
      <c r="Z7331" s="439"/>
      <c r="AH7331" s="367"/>
      <c r="AJ7331" s="367"/>
      <c r="AK7331" s="367"/>
    </row>
    <row r="7332" spans="26:37" s="368" customFormat="1" ht="13.9" customHeight="1">
      <c r="Z7332" s="439"/>
      <c r="AH7332" s="367"/>
      <c r="AJ7332" s="367"/>
      <c r="AK7332" s="367"/>
    </row>
    <row r="7333" spans="26:37" s="368" customFormat="1" ht="13.9" customHeight="1">
      <c r="Z7333" s="439"/>
      <c r="AH7333" s="367"/>
      <c r="AJ7333" s="367"/>
      <c r="AK7333" s="367"/>
    </row>
    <row r="7334" spans="26:37" s="368" customFormat="1" ht="13.9" customHeight="1">
      <c r="Z7334" s="439"/>
      <c r="AH7334" s="367"/>
      <c r="AJ7334" s="367"/>
      <c r="AK7334" s="367"/>
    </row>
    <row r="7335" spans="26:37" s="368" customFormat="1" ht="13.9" customHeight="1">
      <c r="Z7335" s="439"/>
      <c r="AH7335" s="367"/>
      <c r="AJ7335" s="367"/>
      <c r="AK7335" s="367"/>
    </row>
    <row r="7336" spans="26:37" s="368" customFormat="1" ht="13.9" customHeight="1">
      <c r="Z7336" s="439"/>
      <c r="AH7336" s="367"/>
      <c r="AJ7336" s="367"/>
      <c r="AK7336" s="367"/>
    </row>
    <row r="7337" spans="26:37" s="368" customFormat="1" ht="13.9" customHeight="1">
      <c r="Z7337" s="439"/>
      <c r="AH7337" s="367"/>
      <c r="AJ7337" s="367"/>
      <c r="AK7337" s="367"/>
    </row>
    <row r="7338" spans="26:37" s="368" customFormat="1" ht="13.9" customHeight="1">
      <c r="Z7338" s="439"/>
      <c r="AH7338" s="367"/>
      <c r="AJ7338" s="367"/>
      <c r="AK7338" s="367"/>
    </row>
    <row r="7339" spans="26:37" s="368" customFormat="1" ht="13.9" customHeight="1">
      <c r="Z7339" s="439"/>
      <c r="AH7339" s="367"/>
      <c r="AJ7339" s="367"/>
      <c r="AK7339" s="367"/>
    </row>
    <row r="7340" spans="26:37" s="368" customFormat="1" ht="13.9" customHeight="1">
      <c r="Z7340" s="439"/>
      <c r="AH7340" s="367"/>
      <c r="AJ7340" s="367"/>
      <c r="AK7340" s="367"/>
    </row>
    <row r="7341" spans="26:37" s="368" customFormat="1" ht="13.9" customHeight="1">
      <c r="Z7341" s="439"/>
      <c r="AH7341" s="367"/>
      <c r="AJ7341" s="367"/>
      <c r="AK7341" s="367"/>
    </row>
    <row r="7342" spans="26:37" s="368" customFormat="1" ht="13.9" customHeight="1">
      <c r="Z7342" s="439"/>
      <c r="AH7342" s="367"/>
      <c r="AJ7342" s="367"/>
      <c r="AK7342" s="367"/>
    </row>
    <row r="7343" spans="26:37" s="368" customFormat="1" ht="13.9" customHeight="1">
      <c r="Z7343" s="439"/>
      <c r="AH7343" s="367"/>
      <c r="AJ7343" s="367"/>
      <c r="AK7343" s="367"/>
    </row>
    <row r="7344" spans="26:37" s="368" customFormat="1" ht="13.9" customHeight="1">
      <c r="Z7344" s="439"/>
      <c r="AH7344" s="367"/>
      <c r="AJ7344" s="367"/>
      <c r="AK7344" s="367"/>
    </row>
    <row r="7345" spans="26:37" s="368" customFormat="1" ht="13.9" customHeight="1">
      <c r="Z7345" s="439"/>
      <c r="AH7345" s="367"/>
      <c r="AJ7345" s="367"/>
      <c r="AK7345" s="367"/>
    </row>
    <row r="7346" spans="26:37" s="368" customFormat="1" ht="13.9" customHeight="1">
      <c r="Z7346" s="439"/>
      <c r="AH7346" s="367"/>
      <c r="AJ7346" s="367"/>
      <c r="AK7346" s="367"/>
    </row>
    <row r="7347" spans="26:37" s="368" customFormat="1" ht="13.9" customHeight="1">
      <c r="Z7347" s="439"/>
      <c r="AH7347" s="367"/>
      <c r="AJ7347" s="367"/>
      <c r="AK7347" s="367"/>
    </row>
    <row r="7348" spans="26:37" s="368" customFormat="1" ht="13.9" customHeight="1">
      <c r="Z7348" s="439"/>
      <c r="AH7348" s="367"/>
      <c r="AJ7348" s="367"/>
      <c r="AK7348" s="367"/>
    </row>
    <row r="7349" spans="26:37" s="368" customFormat="1" ht="13.9" customHeight="1">
      <c r="Z7349" s="439"/>
      <c r="AH7349" s="367"/>
      <c r="AJ7349" s="367"/>
      <c r="AK7349" s="367"/>
    </row>
    <row r="7350" spans="26:37" s="368" customFormat="1" ht="13.9" customHeight="1">
      <c r="Z7350" s="439"/>
      <c r="AH7350" s="367"/>
      <c r="AJ7350" s="367"/>
      <c r="AK7350" s="367"/>
    </row>
    <row r="7351" spans="26:37" s="368" customFormat="1" ht="13.9" customHeight="1">
      <c r="Z7351" s="439"/>
      <c r="AH7351" s="367"/>
      <c r="AJ7351" s="367"/>
      <c r="AK7351" s="367"/>
    </row>
    <row r="7352" spans="26:37" s="368" customFormat="1" ht="13.9" customHeight="1">
      <c r="Z7352" s="439"/>
      <c r="AH7352" s="367"/>
      <c r="AJ7352" s="367"/>
      <c r="AK7352" s="367"/>
    </row>
    <row r="7353" spans="26:37" s="368" customFormat="1" ht="13.9" customHeight="1">
      <c r="Z7353" s="439"/>
      <c r="AH7353" s="367"/>
      <c r="AJ7353" s="367"/>
      <c r="AK7353" s="367"/>
    </row>
    <row r="7354" spans="26:37" s="368" customFormat="1" ht="13.9" customHeight="1">
      <c r="Z7354" s="439"/>
      <c r="AH7354" s="367"/>
      <c r="AJ7354" s="367"/>
      <c r="AK7354" s="367"/>
    </row>
    <row r="7355" spans="26:37" s="368" customFormat="1" ht="13.9" customHeight="1">
      <c r="Z7355" s="439"/>
      <c r="AH7355" s="367"/>
      <c r="AJ7355" s="367"/>
      <c r="AK7355" s="367"/>
    </row>
    <row r="7356" spans="26:37" s="368" customFormat="1" ht="13.9" customHeight="1">
      <c r="Z7356" s="439"/>
      <c r="AH7356" s="367"/>
      <c r="AJ7356" s="367"/>
      <c r="AK7356" s="367"/>
    </row>
    <row r="7357" spans="26:37" s="368" customFormat="1" ht="13.9" customHeight="1">
      <c r="Z7357" s="439"/>
      <c r="AH7357" s="367"/>
      <c r="AJ7357" s="367"/>
      <c r="AK7357" s="367"/>
    </row>
    <row r="7358" spans="26:37" s="368" customFormat="1" ht="13.9" customHeight="1">
      <c r="Z7358" s="439"/>
      <c r="AH7358" s="367"/>
      <c r="AJ7358" s="367"/>
      <c r="AK7358" s="367"/>
    </row>
    <row r="7359" spans="26:37" s="368" customFormat="1" ht="13.9" customHeight="1">
      <c r="Z7359" s="439"/>
      <c r="AH7359" s="367"/>
      <c r="AJ7359" s="367"/>
      <c r="AK7359" s="367"/>
    </row>
    <row r="7360" spans="26:37" s="368" customFormat="1" ht="13.9" customHeight="1">
      <c r="Z7360" s="439"/>
      <c r="AH7360" s="367"/>
      <c r="AJ7360" s="367"/>
      <c r="AK7360" s="367"/>
    </row>
    <row r="7361" spans="26:37" s="368" customFormat="1" ht="13.9" customHeight="1">
      <c r="Z7361" s="439"/>
      <c r="AH7361" s="367"/>
      <c r="AJ7361" s="367"/>
      <c r="AK7361" s="367"/>
    </row>
    <row r="7362" spans="26:37" s="368" customFormat="1" ht="13.9" customHeight="1">
      <c r="Z7362" s="439"/>
      <c r="AH7362" s="367"/>
      <c r="AJ7362" s="367"/>
      <c r="AK7362" s="367"/>
    </row>
    <row r="7363" spans="26:37" s="368" customFormat="1" ht="13.9" customHeight="1">
      <c r="Z7363" s="439"/>
      <c r="AH7363" s="367"/>
      <c r="AJ7363" s="367"/>
      <c r="AK7363" s="367"/>
    </row>
    <row r="7364" spans="26:37" s="368" customFormat="1" ht="13.9" customHeight="1">
      <c r="Z7364" s="439"/>
      <c r="AH7364" s="367"/>
      <c r="AJ7364" s="367"/>
      <c r="AK7364" s="367"/>
    </row>
    <row r="7365" spans="26:37" s="368" customFormat="1" ht="13.9" customHeight="1">
      <c r="Z7365" s="439"/>
      <c r="AH7365" s="367"/>
      <c r="AJ7365" s="367"/>
      <c r="AK7365" s="367"/>
    </row>
    <row r="7366" spans="26:37" s="368" customFormat="1" ht="13.9" customHeight="1">
      <c r="Z7366" s="439"/>
      <c r="AH7366" s="367"/>
      <c r="AJ7366" s="367"/>
      <c r="AK7366" s="367"/>
    </row>
    <row r="7367" spans="26:37" s="368" customFormat="1" ht="13.9" customHeight="1">
      <c r="Z7367" s="439"/>
      <c r="AH7367" s="367"/>
      <c r="AJ7367" s="367"/>
      <c r="AK7367" s="367"/>
    </row>
    <row r="7368" spans="26:37" s="368" customFormat="1" ht="13.9" customHeight="1">
      <c r="Z7368" s="439"/>
      <c r="AH7368" s="367"/>
      <c r="AJ7368" s="367"/>
      <c r="AK7368" s="367"/>
    </row>
    <row r="7369" spans="26:37" s="368" customFormat="1" ht="13.9" customHeight="1">
      <c r="Z7369" s="439"/>
      <c r="AH7369" s="367"/>
      <c r="AJ7369" s="367"/>
      <c r="AK7369" s="367"/>
    </row>
    <row r="7370" spans="26:37" s="368" customFormat="1" ht="13.9" customHeight="1">
      <c r="Z7370" s="439"/>
      <c r="AH7370" s="367"/>
      <c r="AJ7370" s="367"/>
      <c r="AK7370" s="367"/>
    </row>
    <row r="7371" spans="26:37" s="368" customFormat="1" ht="13.9" customHeight="1">
      <c r="Z7371" s="439"/>
      <c r="AH7371" s="367"/>
      <c r="AJ7371" s="367"/>
      <c r="AK7371" s="367"/>
    </row>
    <row r="7372" spans="26:37" s="368" customFormat="1" ht="13.9" customHeight="1">
      <c r="Z7372" s="439"/>
      <c r="AH7372" s="367"/>
      <c r="AJ7372" s="367"/>
      <c r="AK7372" s="367"/>
    </row>
    <row r="7373" spans="26:37" s="368" customFormat="1" ht="13.9" customHeight="1">
      <c r="Z7373" s="439"/>
      <c r="AH7373" s="367"/>
      <c r="AJ7373" s="367"/>
      <c r="AK7373" s="367"/>
    </row>
    <row r="7374" spans="26:37" s="368" customFormat="1" ht="13.9" customHeight="1">
      <c r="Z7374" s="439"/>
      <c r="AH7374" s="367"/>
      <c r="AJ7374" s="367"/>
      <c r="AK7374" s="367"/>
    </row>
    <row r="7375" spans="26:37" s="368" customFormat="1" ht="13.9" customHeight="1">
      <c r="Z7375" s="439"/>
      <c r="AH7375" s="367"/>
      <c r="AJ7375" s="367"/>
      <c r="AK7375" s="367"/>
    </row>
    <row r="7376" spans="26:37" s="368" customFormat="1" ht="13.9" customHeight="1">
      <c r="Z7376" s="439"/>
      <c r="AH7376" s="367"/>
      <c r="AJ7376" s="367"/>
      <c r="AK7376" s="367"/>
    </row>
    <row r="7377" spans="26:37" s="368" customFormat="1" ht="13.9" customHeight="1">
      <c r="Z7377" s="439"/>
      <c r="AH7377" s="367"/>
      <c r="AJ7377" s="367"/>
      <c r="AK7377" s="367"/>
    </row>
    <row r="7378" spans="26:37" s="368" customFormat="1" ht="13.9" customHeight="1">
      <c r="Z7378" s="439"/>
      <c r="AH7378" s="367"/>
      <c r="AJ7378" s="367"/>
      <c r="AK7378" s="367"/>
    </row>
    <row r="7379" spans="26:37" s="368" customFormat="1" ht="13.9" customHeight="1">
      <c r="Z7379" s="439"/>
      <c r="AH7379" s="367"/>
      <c r="AJ7379" s="367"/>
      <c r="AK7379" s="367"/>
    </row>
    <row r="7380" spans="26:37" s="368" customFormat="1" ht="13.9" customHeight="1">
      <c r="Z7380" s="439"/>
      <c r="AH7380" s="367"/>
      <c r="AJ7380" s="367"/>
      <c r="AK7380" s="367"/>
    </row>
    <row r="7381" spans="26:37" s="368" customFormat="1" ht="13.9" customHeight="1">
      <c r="Z7381" s="439"/>
      <c r="AH7381" s="367"/>
      <c r="AJ7381" s="367"/>
      <c r="AK7381" s="367"/>
    </row>
    <row r="7382" spans="26:37" s="368" customFormat="1" ht="13.9" customHeight="1">
      <c r="Z7382" s="439"/>
      <c r="AH7382" s="367"/>
      <c r="AJ7382" s="367"/>
      <c r="AK7382" s="367"/>
    </row>
    <row r="7383" spans="26:37" s="368" customFormat="1" ht="13.9" customHeight="1">
      <c r="Z7383" s="439"/>
      <c r="AH7383" s="367"/>
      <c r="AJ7383" s="367"/>
      <c r="AK7383" s="367"/>
    </row>
    <row r="7384" spans="26:37" s="368" customFormat="1" ht="13.9" customHeight="1">
      <c r="Z7384" s="439"/>
      <c r="AH7384" s="367"/>
      <c r="AJ7384" s="367"/>
      <c r="AK7384" s="367"/>
    </row>
    <row r="7385" spans="26:37" s="368" customFormat="1" ht="13.9" customHeight="1">
      <c r="Z7385" s="439"/>
      <c r="AH7385" s="367"/>
      <c r="AJ7385" s="367"/>
      <c r="AK7385" s="367"/>
    </row>
    <row r="7386" spans="26:37" s="368" customFormat="1" ht="13.9" customHeight="1">
      <c r="Z7386" s="439"/>
      <c r="AH7386" s="367"/>
      <c r="AJ7386" s="367"/>
      <c r="AK7386" s="367"/>
    </row>
    <row r="7387" spans="26:37" s="368" customFormat="1" ht="13.9" customHeight="1">
      <c r="Z7387" s="439"/>
      <c r="AH7387" s="367"/>
      <c r="AJ7387" s="367"/>
      <c r="AK7387" s="367"/>
    </row>
    <row r="7388" spans="26:37" s="368" customFormat="1" ht="13.9" customHeight="1">
      <c r="Z7388" s="439"/>
      <c r="AH7388" s="367"/>
      <c r="AJ7388" s="367"/>
      <c r="AK7388" s="367"/>
    </row>
    <row r="7389" spans="26:37" s="368" customFormat="1" ht="13.9" customHeight="1">
      <c r="Z7389" s="439"/>
      <c r="AH7389" s="367"/>
      <c r="AJ7389" s="367"/>
      <c r="AK7389" s="367"/>
    </row>
    <row r="7390" spans="26:37" s="368" customFormat="1" ht="13.9" customHeight="1">
      <c r="Z7390" s="439"/>
      <c r="AH7390" s="367"/>
      <c r="AJ7390" s="367"/>
      <c r="AK7390" s="367"/>
    </row>
    <row r="7391" spans="26:37" s="368" customFormat="1" ht="13.9" customHeight="1">
      <c r="Z7391" s="439"/>
      <c r="AH7391" s="367"/>
      <c r="AJ7391" s="367"/>
      <c r="AK7391" s="367"/>
    </row>
    <row r="7392" spans="26:37" s="368" customFormat="1" ht="13.9" customHeight="1">
      <c r="Z7392" s="439"/>
      <c r="AH7392" s="367"/>
      <c r="AJ7392" s="367"/>
      <c r="AK7392" s="367"/>
    </row>
    <row r="7393" spans="26:37" s="368" customFormat="1" ht="13.9" customHeight="1">
      <c r="Z7393" s="439"/>
      <c r="AH7393" s="367"/>
      <c r="AJ7393" s="367"/>
      <c r="AK7393" s="367"/>
    </row>
    <row r="7394" spans="26:37" s="368" customFormat="1" ht="13.9" customHeight="1">
      <c r="Z7394" s="439"/>
      <c r="AH7394" s="367"/>
      <c r="AJ7394" s="367"/>
      <c r="AK7394" s="367"/>
    </row>
    <row r="7395" spans="26:37" s="368" customFormat="1" ht="13.9" customHeight="1">
      <c r="Z7395" s="439"/>
      <c r="AH7395" s="367"/>
      <c r="AJ7395" s="367"/>
      <c r="AK7395" s="367"/>
    </row>
    <row r="7396" spans="26:37" s="368" customFormat="1" ht="13.9" customHeight="1">
      <c r="Z7396" s="439"/>
      <c r="AH7396" s="367"/>
      <c r="AJ7396" s="367"/>
      <c r="AK7396" s="367"/>
    </row>
    <row r="7397" spans="26:37" s="368" customFormat="1" ht="13.9" customHeight="1">
      <c r="Z7397" s="439"/>
      <c r="AH7397" s="367"/>
      <c r="AJ7397" s="367"/>
      <c r="AK7397" s="367"/>
    </row>
    <row r="7398" spans="26:37" s="368" customFormat="1" ht="13.9" customHeight="1">
      <c r="Z7398" s="439"/>
      <c r="AH7398" s="367"/>
      <c r="AJ7398" s="367"/>
      <c r="AK7398" s="367"/>
    </row>
    <row r="7399" spans="26:37" s="368" customFormat="1" ht="13.9" customHeight="1">
      <c r="Z7399" s="439"/>
      <c r="AH7399" s="367"/>
      <c r="AJ7399" s="367"/>
      <c r="AK7399" s="367"/>
    </row>
    <row r="7400" spans="26:37" s="368" customFormat="1" ht="13.9" customHeight="1">
      <c r="Z7400" s="439"/>
      <c r="AH7400" s="367"/>
      <c r="AJ7400" s="367"/>
      <c r="AK7400" s="367"/>
    </row>
    <row r="7401" spans="26:37" s="368" customFormat="1" ht="13.9" customHeight="1">
      <c r="Z7401" s="439"/>
      <c r="AH7401" s="367"/>
      <c r="AJ7401" s="367"/>
      <c r="AK7401" s="367"/>
    </row>
    <row r="7402" spans="26:37" s="368" customFormat="1" ht="13.9" customHeight="1">
      <c r="Z7402" s="439"/>
      <c r="AH7402" s="367"/>
      <c r="AJ7402" s="367"/>
      <c r="AK7402" s="367"/>
    </row>
    <row r="7403" spans="26:37" s="368" customFormat="1" ht="13.9" customHeight="1">
      <c r="Z7403" s="439"/>
      <c r="AH7403" s="367"/>
      <c r="AJ7403" s="367"/>
      <c r="AK7403" s="367"/>
    </row>
    <row r="7404" spans="26:37" s="368" customFormat="1" ht="13.9" customHeight="1">
      <c r="Z7404" s="439"/>
      <c r="AH7404" s="367"/>
      <c r="AJ7404" s="367"/>
      <c r="AK7404" s="367"/>
    </row>
    <row r="7405" spans="26:37" s="368" customFormat="1" ht="13.9" customHeight="1">
      <c r="Z7405" s="439"/>
      <c r="AH7405" s="367"/>
      <c r="AJ7405" s="367"/>
      <c r="AK7405" s="367"/>
    </row>
    <row r="7406" spans="26:37" s="368" customFormat="1" ht="13.9" customHeight="1">
      <c r="Z7406" s="439"/>
      <c r="AH7406" s="367"/>
      <c r="AJ7406" s="367"/>
      <c r="AK7406" s="367"/>
    </row>
    <row r="7407" spans="26:37" s="368" customFormat="1" ht="13.9" customHeight="1">
      <c r="Z7407" s="439"/>
      <c r="AH7407" s="367"/>
      <c r="AJ7407" s="367"/>
      <c r="AK7407" s="367"/>
    </row>
    <row r="7408" spans="26:37" s="368" customFormat="1" ht="13.9" customHeight="1">
      <c r="Z7408" s="439"/>
      <c r="AH7408" s="367"/>
      <c r="AJ7408" s="367"/>
      <c r="AK7408" s="367"/>
    </row>
    <row r="7409" spans="26:37" s="368" customFormat="1" ht="13.9" customHeight="1">
      <c r="Z7409" s="439"/>
      <c r="AH7409" s="367"/>
      <c r="AJ7409" s="367"/>
      <c r="AK7409" s="367"/>
    </row>
    <row r="7410" spans="26:37" s="368" customFormat="1" ht="13.9" customHeight="1">
      <c r="Z7410" s="439"/>
      <c r="AH7410" s="367"/>
      <c r="AJ7410" s="367"/>
      <c r="AK7410" s="367"/>
    </row>
    <row r="7411" spans="26:37" s="368" customFormat="1" ht="13.9" customHeight="1">
      <c r="Z7411" s="439"/>
      <c r="AH7411" s="367"/>
      <c r="AJ7411" s="367"/>
      <c r="AK7411" s="367"/>
    </row>
    <row r="7412" spans="26:37" s="368" customFormat="1" ht="13.9" customHeight="1">
      <c r="Z7412" s="439"/>
      <c r="AH7412" s="367"/>
      <c r="AJ7412" s="367"/>
      <c r="AK7412" s="367"/>
    </row>
    <row r="7413" spans="26:37" s="368" customFormat="1" ht="13.9" customHeight="1">
      <c r="Z7413" s="439"/>
      <c r="AH7413" s="367"/>
      <c r="AJ7413" s="367"/>
      <c r="AK7413" s="367"/>
    </row>
    <row r="7414" spans="26:37" s="368" customFormat="1" ht="13.9" customHeight="1">
      <c r="Z7414" s="439"/>
      <c r="AH7414" s="367"/>
      <c r="AJ7414" s="367"/>
      <c r="AK7414" s="367"/>
    </row>
    <row r="7415" spans="26:37" s="368" customFormat="1" ht="13.9" customHeight="1">
      <c r="Z7415" s="439"/>
      <c r="AH7415" s="367"/>
      <c r="AJ7415" s="367"/>
      <c r="AK7415" s="367"/>
    </row>
    <row r="7416" spans="26:37" s="368" customFormat="1" ht="13.9" customHeight="1">
      <c r="Z7416" s="439"/>
      <c r="AH7416" s="367"/>
      <c r="AJ7416" s="367"/>
      <c r="AK7416" s="367"/>
    </row>
    <row r="7417" spans="26:37" s="368" customFormat="1" ht="13.9" customHeight="1">
      <c r="Z7417" s="439"/>
      <c r="AH7417" s="367"/>
      <c r="AJ7417" s="367"/>
      <c r="AK7417" s="367"/>
    </row>
    <row r="7418" spans="26:37" s="368" customFormat="1" ht="13.9" customHeight="1">
      <c r="Z7418" s="439"/>
      <c r="AH7418" s="367"/>
      <c r="AJ7418" s="367"/>
      <c r="AK7418" s="367"/>
    </row>
    <row r="7419" spans="26:37" s="368" customFormat="1" ht="13.9" customHeight="1">
      <c r="Z7419" s="439"/>
      <c r="AH7419" s="367"/>
      <c r="AJ7419" s="367"/>
      <c r="AK7419" s="367"/>
    </row>
    <row r="7420" spans="26:37" s="368" customFormat="1" ht="13.9" customHeight="1">
      <c r="Z7420" s="439"/>
      <c r="AH7420" s="367"/>
      <c r="AJ7420" s="367"/>
      <c r="AK7420" s="367"/>
    </row>
    <row r="7421" spans="26:37" s="368" customFormat="1" ht="13.9" customHeight="1">
      <c r="Z7421" s="439"/>
      <c r="AH7421" s="367"/>
      <c r="AJ7421" s="367"/>
      <c r="AK7421" s="367"/>
    </row>
    <row r="7422" spans="26:37" s="368" customFormat="1" ht="13.9" customHeight="1">
      <c r="Z7422" s="439"/>
      <c r="AH7422" s="367"/>
      <c r="AJ7422" s="367"/>
      <c r="AK7422" s="367"/>
    </row>
    <row r="7423" spans="26:37" s="368" customFormat="1" ht="13.9" customHeight="1">
      <c r="Z7423" s="439"/>
      <c r="AH7423" s="367"/>
      <c r="AJ7423" s="367"/>
      <c r="AK7423" s="367"/>
    </row>
    <row r="7424" spans="26:37" s="368" customFormat="1" ht="13.9" customHeight="1">
      <c r="Z7424" s="439"/>
      <c r="AH7424" s="367"/>
      <c r="AJ7424" s="367"/>
      <c r="AK7424" s="367"/>
    </row>
    <row r="7425" spans="26:37" s="368" customFormat="1" ht="13.9" customHeight="1">
      <c r="Z7425" s="439"/>
      <c r="AH7425" s="367"/>
      <c r="AJ7425" s="367"/>
      <c r="AK7425" s="367"/>
    </row>
    <row r="7426" spans="26:37" s="368" customFormat="1" ht="13.9" customHeight="1">
      <c r="Z7426" s="439"/>
      <c r="AH7426" s="367"/>
      <c r="AJ7426" s="367"/>
      <c r="AK7426" s="367"/>
    </row>
    <row r="7427" spans="26:37" s="368" customFormat="1" ht="13.9" customHeight="1">
      <c r="Z7427" s="439"/>
      <c r="AH7427" s="367"/>
      <c r="AJ7427" s="367"/>
      <c r="AK7427" s="367"/>
    </row>
    <row r="7428" spans="26:37" s="368" customFormat="1" ht="13.9" customHeight="1">
      <c r="Z7428" s="439"/>
      <c r="AH7428" s="367"/>
      <c r="AJ7428" s="367"/>
      <c r="AK7428" s="367"/>
    </row>
    <row r="7429" spans="26:37" s="368" customFormat="1" ht="13.9" customHeight="1">
      <c r="Z7429" s="439"/>
      <c r="AH7429" s="367"/>
      <c r="AJ7429" s="367"/>
      <c r="AK7429" s="367"/>
    </row>
    <row r="7430" spans="26:37" s="368" customFormat="1" ht="13.9" customHeight="1">
      <c r="Z7430" s="439"/>
      <c r="AH7430" s="367"/>
      <c r="AJ7430" s="367"/>
      <c r="AK7430" s="367"/>
    </row>
    <row r="7431" spans="26:37" s="368" customFormat="1" ht="13.9" customHeight="1">
      <c r="Z7431" s="439"/>
      <c r="AH7431" s="367"/>
      <c r="AJ7431" s="367"/>
      <c r="AK7431" s="367"/>
    </row>
    <row r="7432" spans="26:37" s="368" customFormat="1" ht="13.9" customHeight="1">
      <c r="Z7432" s="439"/>
      <c r="AH7432" s="367"/>
      <c r="AJ7432" s="367"/>
      <c r="AK7432" s="367"/>
    </row>
    <row r="7433" spans="26:37" s="368" customFormat="1" ht="13.9" customHeight="1">
      <c r="Z7433" s="439"/>
      <c r="AH7433" s="367"/>
      <c r="AJ7433" s="367"/>
      <c r="AK7433" s="367"/>
    </row>
    <row r="7434" spans="26:37" s="368" customFormat="1" ht="13.9" customHeight="1">
      <c r="Z7434" s="439"/>
      <c r="AH7434" s="367"/>
      <c r="AJ7434" s="367"/>
      <c r="AK7434" s="367"/>
    </row>
    <row r="7435" spans="26:37" s="368" customFormat="1" ht="13.9" customHeight="1">
      <c r="Z7435" s="439"/>
      <c r="AH7435" s="367"/>
      <c r="AJ7435" s="367"/>
      <c r="AK7435" s="367"/>
    </row>
    <row r="7436" spans="26:37" s="368" customFormat="1" ht="13.9" customHeight="1">
      <c r="Z7436" s="439"/>
      <c r="AH7436" s="367"/>
      <c r="AJ7436" s="367"/>
      <c r="AK7436" s="367"/>
    </row>
    <row r="7437" spans="26:37" s="368" customFormat="1" ht="13.9" customHeight="1">
      <c r="Z7437" s="439"/>
      <c r="AH7437" s="367"/>
      <c r="AJ7437" s="367"/>
      <c r="AK7437" s="367"/>
    </row>
    <row r="7438" spans="26:37" s="368" customFormat="1" ht="13.9" customHeight="1">
      <c r="Z7438" s="439"/>
      <c r="AH7438" s="367"/>
      <c r="AJ7438" s="367"/>
      <c r="AK7438" s="367"/>
    </row>
    <row r="7439" spans="26:37" s="368" customFormat="1" ht="13.9" customHeight="1">
      <c r="Z7439" s="439"/>
      <c r="AH7439" s="367"/>
      <c r="AJ7439" s="367"/>
      <c r="AK7439" s="367"/>
    </row>
    <row r="7440" spans="26:37" s="368" customFormat="1" ht="13.9" customHeight="1">
      <c r="Z7440" s="439"/>
      <c r="AH7440" s="367"/>
      <c r="AJ7440" s="367"/>
      <c r="AK7440" s="367"/>
    </row>
    <row r="7441" spans="26:37" s="368" customFormat="1" ht="13.9" customHeight="1">
      <c r="Z7441" s="439"/>
      <c r="AH7441" s="367"/>
      <c r="AJ7441" s="367"/>
      <c r="AK7441" s="367"/>
    </row>
    <row r="7442" spans="26:37" s="368" customFormat="1" ht="13.9" customHeight="1">
      <c r="Z7442" s="439"/>
      <c r="AH7442" s="367"/>
      <c r="AJ7442" s="367"/>
      <c r="AK7442" s="367"/>
    </row>
    <row r="7443" spans="26:37" s="368" customFormat="1" ht="13.9" customHeight="1">
      <c r="Z7443" s="439"/>
      <c r="AH7443" s="367"/>
      <c r="AJ7443" s="367"/>
      <c r="AK7443" s="367"/>
    </row>
    <row r="7444" spans="26:37" s="368" customFormat="1" ht="13.9" customHeight="1">
      <c r="Z7444" s="439"/>
      <c r="AH7444" s="367"/>
      <c r="AJ7444" s="367"/>
      <c r="AK7444" s="367"/>
    </row>
    <row r="7445" spans="26:37" s="368" customFormat="1" ht="13.9" customHeight="1">
      <c r="Z7445" s="439"/>
      <c r="AH7445" s="367"/>
      <c r="AJ7445" s="367"/>
      <c r="AK7445" s="367"/>
    </row>
    <row r="7446" spans="26:37" s="368" customFormat="1" ht="13.9" customHeight="1">
      <c r="Z7446" s="439"/>
      <c r="AH7446" s="367"/>
      <c r="AJ7446" s="367"/>
      <c r="AK7446" s="367"/>
    </row>
    <row r="7447" spans="26:37" s="368" customFormat="1" ht="13.9" customHeight="1">
      <c r="Z7447" s="439"/>
      <c r="AH7447" s="367"/>
      <c r="AJ7447" s="367"/>
      <c r="AK7447" s="367"/>
    </row>
    <row r="7448" spans="26:37" s="368" customFormat="1" ht="13.9" customHeight="1">
      <c r="Z7448" s="439"/>
      <c r="AH7448" s="367"/>
      <c r="AJ7448" s="367"/>
      <c r="AK7448" s="367"/>
    </row>
    <row r="7449" spans="26:37" s="368" customFormat="1" ht="13.9" customHeight="1">
      <c r="Z7449" s="439"/>
      <c r="AH7449" s="367"/>
      <c r="AJ7449" s="367"/>
      <c r="AK7449" s="367"/>
    </row>
    <row r="7450" spans="26:37" s="368" customFormat="1" ht="13.9" customHeight="1">
      <c r="Z7450" s="439"/>
      <c r="AH7450" s="367"/>
      <c r="AJ7450" s="367"/>
      <c r="AK7450" s="367"/>
    </row>
    <row r="7451" spans="26:37" s="368" customFormat="1" ht="13.9" customHeight="1">
      <c r="Z7451" s="439"/>
      <c r="AH7451" s="367"/>
      <c r="AJ7451" s="367"/>
      <c r="AK7451" s="367"/>
    </row>
    <row r="7452" spans="26:37" s="368" customFormat="1" ht="13.9" customHeight="1">
      <c r="Z7452" s="439"/>
      <c r="AH7452" s="367"/>
      <c r="AJ7452" s="367"/>
      <c r="AK7452" s="367"/>
    </row>
    <row r="7453" spans="26:37" s="368" customFormat="1" ht="13.9" customHeight="1">
      <c r="Z7453" s="439"/>
      <c r="AH7453" s="367"/>
      <c r="AJ7453" s="367"/>
      <c r="AK7453" s="367"/>
    </row>
    <row r="7454" spans="26:37" s="368" customFormat="1" ht="13.9" customHeight="1">
      <c r="Z7454" s="439"/>
      <c r="AH7454" s="367"/>
      <c r="AJ7454" s="367"/>
      <c r="AK7454" s="367"/>
    </row>
    <row r="7455" spans="26:37" s="368" customFormat="1" ht="13.9" customHeight="1">
      <c r="Z7455" s="439"/>
      <c r="AH7455" s="367"/>
      <c r="AJ7455" s="367"/>
      <c r="AK7455" s="367"/>
    </row>
    <row r="7456" spans="26:37" s="368" customFormat="1" ht="13.9" customHeight="1">
      <c r="Z7456" s="439"/>
      <c r="AH7456" s="367"/>
      <c r="AJ7456" s="367"/>
      <c r="AK7456" s="367"/>
    </row>
    <row r="7457" spans="26:37" s="368" customFormat="1" ht="13.9" customHeight="1">
      <c r="Z7457" s="439"/>
      <c r="AH7457" s="367"/>
      <c r="AJ7457" s="367"/>
      <c r="AK7457" s="367"/>
    </row>
    <row r="7458" spans="26:37" s="368" customFormat="1" ht="13.9" customHeight="1">
      <c r="Z7458" s="439"/>
      <c r="AH7458" s="367"/>
      <c r="AJ7458" s="367"/>
      <c r="AK7458" s="367"/>
    </row>
    <row r="7459" spans="26:37" s="368" customFormat="1" ht="13.9" customHeight="1">
      <c r="Z7459" s="439"/>
      <c r="AH7459" s="367"/>
      <c r="AJ7459" s="367"/>
      <c r="AK7459" s="367"/>
    </row>
    <row r="7460" spans="26:37" s="368" customFormat="1" ht="13.9" customHeight="1">
      <c r="Z7460" s="439"/>
      <c r="AH7460" s="367"/>
      <c r="AJ7460" s="367"/>
      <c r="AK7460" s="367"/>
    </row>
    <row r="7461" spans="26:37" s="368" customFormat="1" ht="13.9" customHeight="1">
      <c r="Z7461" s="439"/>
      <c r="AH7461" s="367"/>
      <c r="AJ7461" s="367"/>
      <c r="AK7461" s="367"/>
    </row>
    <row r="7462" spans="26:37" s="368" customFormat="1" ht="13.9" customHeight="1">
      <c r="Z7462" s="439"/>
      <c r="AH7462" s="367"/>
      <c r="AJ7462" s="367"/>
      <c r="AK7462" s="367"/>
    </row>
    <row r="7463" spans="26:37" s="368" customFormat="1" ht="13.9" customHeight="1">
      <c r="Z7463" s="439"/>
      <c r="AH7463" s="367"/>
      <c r="AJ7463" s="367"/>
      <c r="AK7463" s="367"/>
    </row>
    <row r="7464" spans="26:37" s="368" customFormat="1" ht="13.9" customHeight="1">
      <c r="Z7464" s="439"/>
      <c r="AH7464" s="367"/>
      <c r="AJ7464" s="367"/>
      <c r="AK7464" s="367"/>
    </row>
    <row r="7465" spans="26:37" s="368" customFormat="1" ht="13.9" customHeight="1">
      <c r="Z7465" s="439"/>
      <c r="AH7465" s="367"/>
      <c r="AJ7465" s="367"/>
      <c r="AK7465" s="367"/>
    </row>
    <row r="7466" spans="26:37" s="368" customFormat="1" ht="13.9" customHeight="1">
      <c r="Z7466" s="439"/>
      <c r="AH7466" s="367"/>
      <c r="AJ7466" s="367"/>
      <c r="AK7466" s="367"/>
    </row>
    <row r="7467" spans="26:37" s="368" customFormat="1" ht="13.9" customHeight="1">
      <c r="Z7467" s="439"/>
      <c r="AH7467" s="367"/>
      <c r="AJ7467" s="367"/>
      <c r="AK7467" s="367"/>
    </row>
    <row r="7468" spans="26:37" s="368" customFormat="1" ht="13.9" customHeight="1">
      <c r="Z7468" s="439"/>
      <c r="AH7468" s="367"/>
      <c r="AJ7468" s="367"/>
      <c r="AK7468" s="367"/>
    </row>
    <row r="7469" spans="26:37" s="368" customFormat="1" ht="13.9" customHeight="1">
      <c r="Z7469" s="439"/>
      <c r="AH7469" s="367"/>
      <c r="AJ7469" s="367"/>
      <c r="AK7469" s="367"/>
    </row>
    <row r="7470" spans="26:37" s="368" customFormat="1" ht="13.9" customHeight="1">
      <c r="Z7470" s="439"/>
      <c r="AH7470" s="367"/>
      <c r="AJ7470" s="367"/>
      <c r="AK7470" s="367"/>
    </row>
    <row r="7471" spans="26:37" s="368" customFormat="1" ht="13.9" customHeight="1">
      <c r="Z7471" s="439"/>
      <c r="AH7471" s="367"/>
      <c r="AJ7471" s="367"/>
      <c r="AK7471" s="367"/>
    </row>
    <row r="7472" spans="26:37" s="368" customFormat="1" ht="13.9" customHeight="1">
      <c r="Z7472" s="439"/>
      <c r="AH7472" s="367"/>
      <c r="AJ7472" s="367"/>
      <c r="AK7472" s="367"/>
    </row>
    <row r="7473" spans="26:37" s="368" customFormat="1" ht="13.9" customHeight="1">
      <c r="Z7473" s="439"/>
      <c r="AH7473" s="367"/>
      <c r="AJ7473" s="367"/>
      <c r="AK7473" s="367"/>
    </row>
    <row r="7474" spans="26:37" s="368" customFormat="1" ht="13.9" customHeight="1">
      <c r="Z7474" s="439"/>
      <c r="AH7474" s="367"/>
      <c r="AJ7474" s="367"/>
      <c r="AK7474" s="367"/>
    </row>
    <row r="7475" spans="26:37" s="368" customFormat="1" ht="13.9" customHeight="1">
      <c r="Z7475" s="439"/>
      <c r="AH7475" s="367"/>
      <c r="AJ7475" s="367"/>
      <c r="AK7475" s="367"/>
    </row>
    <row r="7476" spans="26:37" s="368" customFormat="1" ht="13.9" customHeight="1">
      <c r="Z7476" s="439"/>
      <c r="AH7476" s="367"/>
      <c r="AJ7476" s="367"/>
      <c r="AK7476" s="367"/>
    </row>
    <row r="7477" spans="26:37" s="368" customFormat="1" ht="13.9" customHeight="1">
      <c r="Z7477" s="439"/>
      <c r="AH7477" s="367"/>
      <c r="AJ7477" s="367"/>
      <c r="AK7477" s="367"/>
    </row>
    <row r="7478" spans="26:37" s="368" customFormat="1" ht="13.9" customHeight="1">
      <c r="Z7478" s="439"/>
      <c r="AH7478" s="367"/>
      <c r="AJ7478" s="367"/>
      <c r="AK7478" s="367"/>
    </row>
    <row r="7479" spans="26:37" s="368" customFormat="1" ht="13.9" customHeight="1">
      <c r="Z7479" s="439"/>
      <c r="AH7479" s="367"/>
      <c r="AJ7479" s="367"/>
      <c r="AK7479" s="367"/>
    </row>
    <row r="7480" spans="26:37" s="368" customFormat="1" ht="13.9" customHeight="1">
      <c r="Z7480" s="439"/>
      <c r="AH7480" s="367"/>
      <c r="AJ7480" s="367"/>
      <c r="AK7480" s="367"/>
    </row>
    <row r="7481" spans="26:37" s="368" customFormat="1" ht="13.9" customHeight="1">
      <c r="Z7481" s="439"/>
      <c r="AH7481" s="367"/>
      <c r="AJ7481" s="367"/>
      <c r="AK7481" s="367"/>
    </row>
    <row r="7482" spans="26:37" s="368" customFormat="1" ht="13.9" customHeight="1">
      <c r="Z7482" s="439"/>
      <c r="AH7482" s="367"/>
      <c r="AJ7482" s="367"/>
      <c r="AK7482" s="367"/>
    </row>
    <row r="7483" spans="26:37" s="368" customFormat="1" ht="13.9" customHeight="1">
      <c r="Z7483" s="439"/>
      <c r="AH7483" s="367"/>
      <c r="AJ7483" s="367"/>
      <c r="AK7483" s="367"/>
    </row>
    <row r="7484" spans="26:37" s="368" customFormat="1" ht="13.9" customHeight="1">
      <c r="Z7484" s="439"/>
      <c r="AH7484" s="367"/>
      <c r="AJ7484" s="367"/>
      <c r="AK7484" s="367"/>
    </row>
    <row r="7485" spans="26:37" s="368" customFormat="1" ht="13.9" customHeight="1">
      <c r="Z7485" s="439"/>
      <c r="AH7485" s="367"/>
      <c r="AJ7485" s="367"/>
      <c r="AK7485" s="367"/>
    </row>
    <row r="7486" spans="26:37" s="368" customFormat="1" ht="13.9" customHeight="1">
      <c r="Z7486" s="439"/>
      <c r="AH7486" s="367"/>
      <c r="AJ7486" s="367"/>
      <c r="AK7486" s="367"/>
    </row>
    <row r="7487" spans="26:37" s="368" customFormat="1" ht="13.9" customHeight="1">
      <c r="Z7487" s="439"/>
      <c r="AH7487" s="367"/>
      <c r="AJ7487" s="367"/>
      <c r="AK7487" s="367"/>
    </row>
    <row r="7488" spans="26:37" s="368" customFormat="1" ht="13.9" customHeight="1">
      <c r="Z7488" s="439"/>
      <c r="AH7488" s="367"/>
      <c r="AJ7488" s="367"/>
      <c r="AK7488" s="367"/>
    </row>
    <row r="7489" spans="26:37" s="368" customFormat="1" ht="13.9" customHeight="1">
      <c r="Z7489" s="439"/>
      <c r="AH7489" s="367"/>
      <c r="AJ7489" s="367"/>
      <c r="AK7489" s="367"/>
    </row>
    <row r="7490" spans="26:37" s="368" customFormat="1" ht="13.9" customHeight="1">
      <c r="Z7490" s="439"/>
      <c r="AH7490" s="367"/>
      <c r="AJ7490" s="367"/>
      <c r="AK7490" s="367"/>
    </row>
    <row r="7491" spans="26:37" s="368" customFormat="1" ht="13.9" customHeight="1">
      <c r="Z7491" s="439"/>
      <c r="AH7491" s="367"/>
      <c r="AJ7491" s="367"/>
      <c r="AK7491" s="367"/>
    </row>
    <row r="7492" spans="26:37" s="368" customFormat="1" ht="13.9" customHeight="1">
      <c r="Z7492" s="439"/>
      <c r="AH7492" s="367"/>
      <c r="AJ7492" s="367"/>
      <c r="AK7492" s="367"/>
    </row>
    <row r="7493" spans="26:37" s="368" customFormat="1" ht="13.9" customHeight="1">
      <c r="Z7493" s="439"/>
      <c r="AH7493" s="367"/>
      <c r="AJ7493" s="367"/>
      <c r="AK7493" s="367"/>
    </row>
    <row r="7494" spans="26:37" s="368" customFormat="1" ht="13.9" customHeight="1">
      <c r="Z7494" s="439"/>
      <c r="AH7494" s="367"/>
      <c r="AJ7494" s="367"/>
      <c r="AK7494" s="367"/>
    </row>
    <row r="7495" spans="26:37" s="368" customFormat="1" ht="13.9" customHeight="1">
      <c r="Z7495" s="439"/>
      <c r="AH7495" s="367"/>
      <c r="AJ7495" s="367"/>
      <c r="AK7495" s="367"/>
    </row>
    <row r="7496" spans="26:37" s="368" customFormat="1" ht="13.9" customHeight="1">
      <c r="Z7496" s="439"/>
      <c r="AH7496" s="367"/>
      <c r="AJ7496" s="367"/>
      <c r="AK7496" s="367"/>
    </row>
    <row r="7497" spans="26:37" s="368" customFormat="1" ht="13.9" customHeight="1">
      <c r="Z7497" s="439"/>
      <c r="AH7497" s="367"/>
      <c r="AJ7497" s="367"/>
      <c r="AK7497" s="367"/>
    </row>
    <row r="7498" spans="26:37" s="368" customFormat="1" ht="13.9" customHeight="1">
      <c r="Z7498" s="439"/>
      <c r="AH7498" s="367"/>
      <c r="AJ7498" s="367"/>
      <c r="AK7498" s="367"/>
    </row>
    <row r="7499" spans="26:37" s="368" customFormat="1" ht="13.9" customHeight="1">
      <c r="Z7499" s="439"/>
      <c r="AH7499" s="367"/>
      <c r="AJ7499" s="367"/>
      <c r="AK7499" s="367"/>
    </row>
    <row r="7500" spans="26:37" s="368" customFormat="1" ht="13.9" customHeight="1">
      <c r="Z7500" s="439"/>
      <c r="AH7500" s="367"/>
      <c r="AJ7500" s="367"/>
      <c r="AK7500" s="367"/>
    </row>
    <row r="7501" spans="26:37" s="368" customFormat="1" ht="13.9" customHeight="1">
      <c r="Z7501" s="439"/>
      <c r="AH7501" s="367"/>
      <c r="AJ7501" s="367"/>
      <c r="AK7501" s="367"/>
    </row>
    <row r="7502" spans="26:37" s="368" customFormat="1" ht="13.9" customHeight="1">
      <c r="Z7502" s="439"/>
      <c r="AH7502" s="367"/>
      <c r="AJ7502" s="367"/>
      <c r="AK7502" s="367"/>
    </row>
    <row r="7503" spans="26:37" s="368" customFormat="1" ht="13.9" customHeight="1">
      <c r="Z7503" s="439"/>
      <c r="AH7503" s="367"/>
      <c r="AJ7503" s="367"/>
      <c r="AK7503" s="367"/>
    </row>
    <row r="7504" spans="26:37" s="368" customFormat="1" ht="13.9" customHeight="1">
      <c r="Z7504" s="439"/>
      <c r="AH7504" s="367"/>
      <c r="AJ7504" s="367"/>
      <c r="AK7504" s="367"/>
    </row>
    <row r="7505" spans="26:37" s="368" customFormat="1" ht="13.9" customHeight="1">
      <c r="Z7505" s="439"/>
      <c r="AH7505" s="367"/>
      <c r="AJ7505" s="367"/>
      <c r="AK7505" s="367"/>
    </row>
    <row r="7506" spans="26:37" s="368" customFormat="1" ht="13.9" customHeight="1">
      <c r="Z7506" s="439"/>
      <c r="AH7506" s="367"/>
      <c r="AJ7506" s="367"/>
      <c r="AK7506" s="367"/>
    </row>
    <row r="7507" spans="26:37" s="368" customFormat="1" ht="13.9" customHeight="1">
      <c r="Z7507" s="439"/>
      <c r="AH7507" s="367"/>
      <c r="AJ7507" s="367"/>
      <c r="AK7507" s="367"/>
    </row>
    <row r="7508" spans="26:37" s="368" customFormat="1" ht="13.9" customHeight="1">
      <c r="Z7508" s="439"/>
      <c r="AH7508" s="367"/>
      <c r="AJ7508" s="367"/>
      <c r="AK7508" s="367"/>
    </row>
    <row r="7509" spans="26:37" s="368" customFormat="1" ht="13.9" customHeight="1">
      <c r="Z7509" s="439"/>
      <c r="AH7509" s="367"/>
      <c r="AJ7509" s="367"/>
      <c r="AK7509" s="367"/>
    </row>
    <row r="7510" spans="26:37" s="368" customFormat="1" ht="13.9" customHeight="1">
      <c r="Z7510" s="439"/>
      <c r="AH7510" s="367"/>
      <c r="AJ7510" s="367"/>
      <c r="AK7510" s="367"/>
    </row>
    <row r="7511" spans="26:37" s="368" customFormat="1" ht="13.9" customHeight="1">
      <c r="Z7511" s="439"/>
      <c r="AH7511" s="367"/>
      <c r="AJ7511" s="367"/>
      <c r="AK7511" s="367"/>
    </row>
    <row r="7512" spans="26:37" s="368" customFormat="1" ht="13.9" customHeight="1">
      <c r="Z7512" s="439"/>
      <c r="AH7512" s="367"/>
      <c r="AJ7512" s="367"/>
      <c r="AK7512" s="367"/>
    </row>
    <row r="7513" spans="26:37" s="368" customFormat="1" ht="13.9" customHeight="1">
      <c r="Z7513" s="439"/>
      <c r="AH7513" s="367"/>
      <c r="AJ7513" s="367"/>
      <c r="AK7513" s="367"/>
    </row>
    <row r="7514" spans="26:37" s="368" customFormat="1" ht="13.9" customHeight="1">
      <c r="Z7514" s="439"/>
      <c r="AH7514" s="367"/>
      <c r="AJ7514" s="367"/>
      <c r="AK7514" s="367"/>
    </row>
    <row r="7515" spans="26:37" s="368" customFormat="1" ht="13.9" customHeight="1">
      <c r="Z7515" s="439"/>
      <c r="AH7515" s="367"/>
      <c r="AJ7515" s="367"/>
      <c r="AK7515" s="367"/>
    </row>
    <row r="7516" spans="26:37" s="368" customFormat="1" ht="13.9" customHeight="1">
      <c r="Z7516" s="439"/>
      <c r="AH7516" s="367"/>
      <c r="AJ7516" s="367"/>
      <c r="AK7516" s="367"/>
    </row>
    <row r="7517" spans="26:37" s="368" customFormat="1" ht="13.9" customHeight="1">
      <c r="Z7517" s="439"/>
      <c r="AH7517" s="367"/>
      <c r="AJ7517" s="367"/>
      <c r="AK7517" s="367"/>
    </row>
    <row r="7518" spans="26:37" s="368" customFormat="1" ht="13.9" customHeight="1">
      <c r="Z7518" s="439"/>
      <c r="AH7518" s="367"/>
      <c r="AJ7518" s="367"/>
      <c r="AK7518" s="367"/>
    </row>
    <row r="7519" spans="26:37" s="368" customFormat="1" ht="13.9" customHeight="1">
      <c r="Z7519" s="439"/>
      <c r="AH7519" s="367"/>
      <c r="AJ7519" s="367"/>
      <c r="AK7519" s="367"/>
    </row>
    <row r="7520" spans="26:37" s="368" customFormat="1" ht="13.9" customHeight="1">
      <c r="Z7520" s="439"/>
      <c r="AH7520" s="367"/>
      <c r="AJ7520" s="367"/>
      <c r="AK7520" s="367"/>
    </row>
    <row r="7521" spans="26:37" s="368" customFormat="1" ht="13.9" customHeight="1">
      <c r="Z7521" s="439"/>
      <c r="AH7521" s="367"/>
      <c r="AJ7521" s="367"/>
      <c r="AK7521" s="367"/>
    </row>
    <row r="7522" spans="26:37" s="368" customFormat="1" ht="13.9" customHeight="1">
      <c r="Z7522" s="439"/>
      <c r="AH7522" s="367"/>
      <c r="AJ7522" s="367"/>
      <c r="AK7522" s="367"/>
    </row>
    <row r="7523" spans="26:37" s="368" customFormat="1" ht="13.9" customHeight="1">
      <c r="Z7523" s="439"/>
      <c r="AH7523" s="367"/>
      <c r="AJ7523" s="367"/>
      <c r="AK7523" s="367"/>
    </row>
    <row r="7524" spans="26:37" s="368" customFormat="1" ht="13.9" customHeight="1">
      <c r="Z7524" s="439"/>
      <c r="AH7524" s="367"/>
      <c r="AJ7524" s="367"/>
      <c r="AK7524" s="367"/>
    </row>
    <row r="7525" spans="26:37" s="368" customFormat="1" ht="13.9" customHeight="1">
      <c r="Z7525" s="439"/>
      <c r="AH7525" s="367"/>
      <c r="AJ7525" s="367"/>
      <c r="AK7525" s="367"/>
    </row>
    <row r="7526" spans="26:37" s="368" customFormat="1" ht="13.9" customHeight="1">
      <c r="Z7526" s="439"/>
      <c r="AH7526" s="367"/>
      <c r="AJ7526" s="367"/>
      <c r="AK7526" s="367"/>
    </row>
    <row r="7527" spans="26:37" s="368" customFormat="1" ht="13.9" customHeight="1">
      <c r="Z7527" s="439"/>
      <c r="AH7527" s="367"/>
      <c r="AJ7527" s="367"/>
      <c r="AK7527" s="367"/>
    </row>
    <row r="7528" spans="26:37" s="368" customFormat="1" ht="13.9" customHeight="1">
      <c r="Z7528" s="439"/>
      <c r="AH7528" s="367"/>
      <c r="AJ7528" s="367"/>
      <c r="AK7528" s="367"/>
    </row>
    <row r="7529" spans="26:37" s="368" customFormat="1" ht="13.9" customHeight="1">
      <c r="Z7529" s="439"/>
      <c r="AH7529" s="367"/>
      <c r="AJ7529" s="367"/>
      <c r="AK7529" s="367"/>
    </row>
    <row r="7530" spans="26:37" s="368" customFormat="1" ht="13.9" customHeight="1">
      <c r="Z7530" s="439"/>
      <c r="AH7530" s="367"/>
      <c r="AJ7530" s="367"/>
      <c r="AK7530" s="367"/>
    </row>
    <row r="7531" spans="26:37" s="368" customFormat="1" ht="13.9" customHeight="1">
      <c r="Z7531" s="439"/>
      <c r="AH7531" s="367"/>
      <c r="AJ7531" s="367"/>
      <c r="AK7531" s="367"/>
    </row>
    <row r="7532" spans="26:37" s="368" customFormat="1" ht="13.9" customHeight="1">
      <c r="Z7532" s="439"/>
      <c r="AH7532" s="367"/>
      <c r="AJ7532" s="367"/>
      <c r="AK7532" s="367"/>
    </row>
    <row r="7533" spans="26:37" s="368" customFormat="1" ht="13.9" customHeight="1">
      <c r="Z7533" s="439"/>
      <c r="AH7533" s="367"/>
      <c r="AJ7533" s="367"/>
      <c r="AK7533" s="367"/>
    </row>
    <row r="7534" spans="26:37" s="368" customFormat="1" ht="13.9" customHeight="1">
      <c r="Z7534" s="439"/>
      <c r="AH7534" s="367"/>
      <c r="AJ7534" s="367"/>
      <c r="AK7534" s="367"/>
    </row>
    <row r="7535" spans="26:37" s="368" customFormat="1" ht="13.9" customHeight="1">
      <c r="Z7535" s="439"/>
      <c r="AH7535" s="367"/>
      <c r="AJ7535" s="367"/>
      <c r="AK7535" s="367"/>
    </row>
    <row r="7536" spans="26:37" s="368" customFormat="1" ht="13.9" customHeight="1">
      <c r="Z7536" s="439"/>
      <c r="AH7536" s="367"/>
      <c r="AJ7536" s="367"/>
      <c r="AK7536" s="367"/>
    </row>
    <row r="7537" spans="26:37" s="368" customFormat="1" ht="13.9" customHeight="1">
      <c r="Z7537" s="439"/>
      <c r="AH7537" s="367"/>
      <c r="AJ7537" s="367"/>
      <c r="AK7537" s="367"/>
    </row>
    <row r="7538" spans="26:37" s="368" customFormat="1" ht="13.9" customHeight="1">
      <c r="Z7538" s="439"/>
      <c r="AH7538" s="367"/>
      <c r="AJ7538" s="367"/>
      <c r="AK7538" s="367"/>
    </row>
    <row r="7539" spans="26:37" s="368" customFormat="1" ht="13.9" customHeight="1">
      <c r="Z7539" s="439"/>
      <c r="AH7539" s="367"/>
      <c r="AJ7539" s="367"/>
      <c r="AK7539" s="367"/>
    </row>
    <row r="7540" spans="26:37" s="368" customFormat="1" ht="13.9" customHeight="1">
      <c r="Z7540" s="439"/>
      <c r="AH7540" s="367"/>
      <c r="AJ7540" s="367"/>
      <c r="AK7540" s="367"/>
    </row>
    <row r="7541" spans="26:37" s="368" customFormat="1" ht="13.9" customHeight="1">
      <c r="Z7541" s="439"/>
      <c r="AH7541" s="367"/>
      <c r="AJ7541" s="367"/>
      <c r="AK7541" s="367"/>
    </row>
    <row r="7542" spans="26:37" s="368" customFormat="1" ht="13.9" customHeight="1">
      <c r="Z7542" s="439"/>
      <c r="AH7542" s="367"/>
      <c r="AJ7542" s="367"/>
      <c r="AK7542" s="367"/>
    </row>
    <row r="7543" spans="26:37" s="368" customFormat="1" ht="13.9" customHeight="1">
      <c r="Z7543" s="439"/>
      <c r="AH7543" s="367"/>
      <c r="AJ7543" s="367"/>
      <c r="AK7543" s="367"/>
    </row>
    <row r="7544" spans="26:37" s="368" customFormat="1" ht="13.9" customHeight="1">
      <c r="Z7544" s="439"/>
      <c r="AH7544" s="367"/>
      <c r="AJ7544" s="367"/>
      <c r="AK7544" s="367"/>
    </row>
    <row r="7545" spans="26:37" s="368" customFormat="1" ht="13.9" customHeight="1">
      <c r="Z7545" s="439"/>
      <c r="AH7545" s="367"/>
      <c r="AJ7545" s="367"/>
      <c r="AK7545" s="367"/>
    </row>
    <row r="7546" spans="26:37" s="368" customFormat="1" ht="13.9" customHeight="1">
      <c r="Z7546" s="439"/>
      <c r="AH7546" s="367"/>
      <c r="AJ7546" s="367"/>
      <c r="AK7546" s="367"/>
    </row>
    <row r="7547" spans="26:37" s="368" customFormat="1" ht="13.9" customHeight="1">
      <c r="Z7547" s="439"/>
      <c r="AH7547" s="367"/>
      <c r="AJ7547" s="367"/>
      <c r="AK7547" s="367"/>
    </row>
    <row r="7548" spans="26:37" s="368" customFormat="1" ht="13.9" customHeight="1">
      <c r="Z7548" s="439"/>
      <c r="AH7548" s="367"/>
      <c r="AJ7548" s="367"/>
      <c r="AK7548" s="367"/>
    </row>
    <row r="7549" spans="26:37" s="368" customFormat="1" ht="13.9" customHeight="1">
      <c r="Z7549" s="439"/>
      <c r="AH7549" s="367"/>
      <c r="AJ7549" s="367"/>
      <c r="AK7549" s="367"/>
    </row>
    <row r="7550" spans="26:37" s="368" customFormat="1" ht="13.9" customHeight="1">
      <c r="Z7550" s="439"/>
      <c r="AH7550" s="367"/>
      <c r="AJ7550" s="367"/>
      <c r="AK7550" s="367"/>
    </row>
    <row r="7551" spans="26:37" s="368" customFormat="1" ht="13.9" customHeight="1">
      <c r="Z7551" s="439"/>
      <c r="AH7551" s="367"/>
      <c r="AJ7551" s="367"/>
      <c r="AK7551" s="367"/>
    </row>
    <row r="7552" spans="26:37" s="368" customFormat="1" ht="13.9" customHeight="1">
      <c r="Z7552" s="439"/>
      <c r="AH7552" s="367"/>
      <c r="AJ7552" s="367"/>
      <c r="AK7552" s="367"/>
    </row>
    <row r="7553" spans="26:37" s="368" customFormat="1" ht="13.9" customHeight="1">
      <c r="Z7553" s="439"/>
      <c r="AH7553" s="367"/>
      <c r="AJ7553" s="367"/>
      <c r="AK7553" s="367"/>
    </row>
    <row r="7554" spans="26:37" s="368" customFormat="1" ht="13.9" customHeight="1">
      <c r="Z7554" s="439"/>
      <c r="AH7554" s="367"/>
      <c r="AJ7554" s="367"/>
      <c r="AK7554" s="367"/>
    </row>
    <row r="7555" spans="26:37" s="368" customFormat="1" ht="13.9" customHeight="1">
      <c r="Z7555" s="439"/>
      <c r="AH7555" s="367"/>
      <c r="AJ7555" s="367"/>
      <c r="AK7555" s="367"/>
    </row>
    <row r="7556" spans="26:37" s="368" customFormat="1" ht="13.9" customHeight="1">
      <c r="Z7556" s="439"/>
      <c r="AH7556" s="367"/>
      <c r="AJ7556" s="367"/>
      <c r="AK7556" s="367"/>
    </row>
    <row r="7557" spans="26:37" s="368" customFormat="1" ht="13.9" customHeight="1">
      <c r="Z7557" s="439"/>
      <c r="AH7557" s="367"/>
      <c r="AJ7557" s="367"/>
      <c r="AK7557" s="367"/>
    </row>
    <row r="7558" spans="26:37" s="368" customFormat="1" ht="13.9" customHeight="1">
      <c r="Z7558" s="439"/>
      <c r="AH7558" s="367"/>
      <c r="AJ7558" s="367"/>
      <c r="AK7558" s="367"/>
    </row>
    <row r="7559" spans="26:37" s="368" customFormat="1" ht="13.9" customHeight="1">
      <c r="Z7559" s="439"/>
      <c r="AH7559" s="367"/>
      <c r="AJ7559" s="367"/>
      <c r="AK7559" s="367"/>
    </row>
    <row r="7560" spans="26:37" s="368" customFormat="1" ht="13.9" customHeight="1">
      <c r="Z7560" s="439"/>
      <c r="AH7560" s="367"/>
      <c r="AJ7560" s="367"/>
      <c r="AK7560" s="367"/>
    </row>
    <row r="7561" spans="26:37" s="368" customFormat="1" ht="13.9" customHeight="1">
      <c r="Z7561" s="439"/>
      <c r="AH7561" s="367"/>
      <c r="AJ7561" s="367"/>
      <c r="AK7561" s="367"/>
    </row>
    <row r="7562" spans="26:37" s="368" customFormat="1" ht="13.9" customHeight="1">
      <c r="Z7562" s="439"/>
      <c r="AH7562" s="367"/>
      <c r="AJ7562" s="367"/>
      <c r="AK7562" s="367"/>
    </row>
    <row r="7563" spans="26:37" s="368" customFormat="1" ht="13.9" customHeight="1">
      <c r="Z7563" s="439"/>
      <c r="AH7563" s="367"/>
      <c r="AJ7563" s="367"/>
      <c r="AK7563" s="367"/>
    </row>
    <row r="7564" spans="26:37" s="368" customFormat="1" ht="13.9" customHeight="1">
      <c r="Z7564" s="439"/>
      <c r="AH7564" s="367"/>
      <c r="AJ7564" s="367"/>
      <c r="AK7564" s="367"/>
    </row>
    <row r="7565" spans="26:37" s="368" customFormat="1" ht="13.9" customHeight="1">
      <c r="Z7565" s="439"/>
      <c r="AH7565" s="367"/>
      <c r="AJ7565" s="367"/>
      <c r="AK7565" s="367"/>
    </row>
    <row r="7566" spans="26:37" s="368" customFormat="1" ht="13.9" customHeight="1">
      <c r="Z7566" s="439"/>
      <c r="AH7566" s="367"/>
      <c r="AJ7566" s="367"/>
      <c r="AK7566" s="367"/>
    </row>
    <row r="7567" spans="26:37" s="368" customFormat="1" ht="13.9" customHeight="1">
      <c r="Z7567" s="439"/>
      <c r="AH7567" s="367"/>
      <c r="AJ7567" s="367"/>
      <c r="AK7567" s="367"/>
    </row>
    <row r="7568" spans="26:37" s="368" customFormat="1" ht="13.9" customHeight="1">
      <c r="Z7568" s="439"/>
      <c r="AH7568" s="367"/>
      <c r="AJ7568" s="367"/>
      <c r="AK7568" s="367"/>
    </row>
    <row r="7569" spans="26:37" s="368" customFormat="1" ht="13.9" customHeight="1">
      <c r="Z7569" s="439"/>
      <c r="AH7569" s="367"/>
      <c r="AJ7569" s="367"/>
      <c r="AK7569" s="367"/>
    </row>
    <row r="7570" spans="26:37" s="368" customFormat="1" ht="13.9" customHeight="1">
      <c r="Z7570" s="439"/>
      <c r="AH7570" s="367"/>
      <c r="AJ7570" s="367"/>
      <c r="AK7570" s="367"/>
    </row>
    <row r="7571" spans="26:37" s="368" customFormat="1" ht="13.9" customHeight="1">
      <c r="Z7571" s="439"/>
      <c r="AH7571" s="367"/>
      <c r="AJ7571" s="367"/>
      <c r="AK7571" s="367"/>
    </row>
    <row r="7572" spans="26:37" s="368" customFormat="1" ht="13.9" customHeight="1">
      <c r="Z7572" s="439"/>
      <c r="AH7572" s="367"/>
      <c r="AJ7572" s="367"/>
      <c r="AK7572" s="367"/>
    </row>
    <row r="7573" spans="26:37" s="368" customFormat="1" ht="13.9" customHeight="1">
      <c r="Z7573" s="439"/>
      <c r="AH7573" s="367"/>
      <c r="AJ7573" s="367"/>
      <c r="AK7573" s="367"/>
    </row>
    <row r="7574" spans="26:37" s="368" customFormat="1" ht="13.9" customHeight="1">
      <c r="Z7574" s="439"/>
      <c r="AH7574" s="367"/>
      <c r="AJ7574" s="367"/>
      <c r="AK7574" s="367"/>
    </row>
    <row r="7575" spans="26:37" s="368" customFormat="1" ht="13.9" customHeight="1">
      <c r="Z7575" s="439"/>
      <c r="AH7575" s="367"/>
      <c r="AJ7575" s="367"/>
      <c r="AK7575" s="367"/>
    </row>
    <row r="7576" spans="26:37" s="368" customFormat="1" ht="13.9" customHeight="1">
      <c r="Z7576" s="439"/>
      <c r="AH7576" s="367"/>
      <c r="AJ7576" s="367"/>
      <c r="AK7576" s="367"/>
    </row>
    <row r="7577" spans="26:37" s="368" customFormat="1" ht="13.9" customHeight="1">
      <c r="Z7577" s="439"/>
      <c r="AH7577" s="367"/>
      <c r="AJ7577" s="367"/>
      <c r="AK7577" s="367"/>
    </row>
    <row r="7578" spans="26:37" s="368" customFormat="1" ht="13.9" customHeight="1">
      <c r="Z7578" s="439"/>
      <c r="AH7578" s="367"/>
      <c r="AJ7578" s="367"/>
      <c r="AK7578" s="367"/>
    </row>
    <row r="7579" spans="26:37" s="368" customFormat="1" ht="13.9" customHeight="1">
      <c r="Z7579" s="439"/>
      <c r="AH7579" s="367"/>
      <c r="AJ7579" s="367"/>
      <c r="AK7579" s="367"/>
    </row>
    <row r="7580" spans="26:37" s="368" customFormat="1" ht="13.9" customHeight="1">
      <c r="Z7580" s="439"/>
      <c r="AH7580" s="367"/>
      <c r="AJ7580" s="367"/>
      <c r="AK7580" s="367"/>
    </row>
    <row r="7581" spans="26:37" s="368" customFormat="1" ht="13.9" customHeight="1">
      <c r="Z7581" s="439"/>
      <c r="AH7581" s="367"/>
      <c r="AJ7581" s="367"/>
      <c r="AK7581" s="367"/>
    </row>
    <row r="7582" spans="26:37" s="368" customFormat="1" ht="13.9" customHeight="1">
      <c r="Z7582" s="439"/>
      <c r="AH7582" s="367"/>
      <c r="AJ7582" s="367"/>
      <c r="AK7582" s="367"/>
    </row>
    <row r="7583" spans="26:37" s="368" customFormat="1" ht="13.9" customHeight="1">
      <c r="Z7583" s="439"/>
      <c r="AH7583" s="367"/>
      <c r="AJ7583" s="367"/>
      <c r="AK7583" s="367"/>
    </row>
    <row r="7584" spans="26:37" s="368" customFormat="1" ht="13.9" customHeight="1">
      <c r="Z7584" s="439"/>
      <c r="AH7584" s="367"/>
      <c r="AJ7584" s="367"/>
      <c r="AK7584" s="367"/>
    </row>
    <row r="7585" spans="26:37" s="368" customFormat="1" ht="13.9" customHeight="1">
      <c r="Z7585" s="439"/>
      <c r="AH7585" s="367"/>
      <c r="AJ7585" s="367"/>
      <c r="AK7585" s="367"/>
    </row>
    <row r="7586" spans="26:37" s="368" customFormat="1" ht="13.9" customHeight="1">
      <c r="Z7586" s="439"/>
      <c r="AH7586" s="367"/>
      <c r="AJ7586" s="367"/>
      <c r="AK7586" s="367"/>
    </row>
    <row r="7587" spans="26:37" s="368" customFormat="1" ht="13.9" customHeight="1">
      <c r="Z7587" s="439"/>
      <c r="AH7587" s="367"/>
      <c r="AJ7587" s="367"/>
      <c r="AK7587" s="367"/>
    </row>
    <row r="7588" spans="26:37" s="368" customFormat="1" ht="13.9" customHeight="1">
      <c r="Z7588" s="439"/>
      <c r="AH7588" s="367"/>
      <c r="AJ7588" s="367"/>
      <c r="AK7588" s="367"/>
    </row>
    <row r="7589" spans="26:37" s="368" customFormat="1" ht="13.9" customHeight="1">
      <c r="Z7589" s="439"/>
      <c r="AH7589" s="367"/>
      <c r="AJ7589" s="367"/>
      <c r="AK7589" s="367"/>
    </row>
    <row r="7590" spans="26:37" s="368" customFormat="1" ht="13.9" customHeight="1">
      <c r="Z7590" s="439"/>
      <c r="AH7590" s="367"/>
      <c r="AJ7590" s="367"/>
      <c r="AK7590" s="367"/>
    </row>
    <row r="7591" spans="26:37" s="368" customFormat="1" ht="13.9" customHeight="1">
      <c r="Z7591" s="439"/>
      <c r="AH7591" s="367"/>
      <c r="AJ7591" s="367"/>
      <c r="AK7591" s="367"/>
    </row>
    <row r="7592" spans="26:37" s="368" customFormat="1" ht="13.9" customHeight="1">
      <c r="Z7592" s="439"/>
      <c r="AH7592" s="367"/>
      <c r="AJ7592" s="367"/>
      <c r="AK7592" s="367"/>
    </row>
    <row r="7593" spans="26:37" s="368" customFormat="1" ht="13.9" customHeight="1">
      <c r="Z7593" s="439"/>
      <c r="AH7593" s="367"/>
      <c r="AJ7593" s="367"/>
      <c r="AK7593" s="367"/>
    </row>
    <row r="7594" spans="26:37" s="368" customFormat="1" ht="13.9" customHeight="1">
      <c r="Z7594" s="439"/>
      <c r="AH7594" s="367"/>
      <c r="AJ7594" s="367"/>
      <c r="AK7594" s="367"/>
    </row>
    <row r="7595" spans="26:37" s="368" customFormat="1" ht="13.9" customHeight="1">
      <c r="Z7595" s="439"/>
      <c r="AH7595" s="367"/>
      <c r="AJ7595" s="367"/>
      <c r="AK7595" s="367"/>
    </row>
    <row r="7596" spans="26:37" s="368" customFormat="1" ht="13.9" customHeight="1">
      <c r="Z7596" s="439"/>
      <c r="AH7596" s="367"/>
      <c r="AJ7596" s="367"/>
      <c r="AK7596" s="367"/>
    </row>
    <row r="7597" spans="26:37" s="368" customFormat="1" ht="13.9" customHeight="1">
      <c r="Z7597" s="439"/>
      <c r="AH7597" s="367"/>
      <c r="AJ7597" s="367"/>
      <c r="AK7597" s="367"/>
    </row>
    <row r="7598" spans="26:37" s="368" customFormat="1" ht="13.9" customHeight="1">
      <c r="Z7598" s="439"/>
      <c r="AH7598" s="367"/>
      <c r="AJ7598" s="367"/>
      <c r="AK7598" s="367"/>
    </row>
    <row r="7599" spans="26:37" s="368" customFormat="1" ht="13.9" customHeight="1">
      <c r="Z7599" s="439"/>
      <c r="AH7599" s="367"/>
      <c r="AJ7599" s="367"/>
      <c r="AK7599" s="367"/>
    </row>
    <row r="7600" spans="26:37" s="368" customFormat="1" ht="13.9" customHeight="1">
      <c r="Z7600" s="439"/>
      <c r="AH7600" s="367"/>
      <c r="AJ7600" s="367"/>
      <c r="AK7600" s="367"/>
    </row>
    <row r="7601" spans="26:37" s="368" customFormat="1" ht="13.9" customHeight="1">
      <c r="Z7601" s="439"/>
      <c r="AH7601" s="367"/>
      <c r="AJ7601" s="367"/>
      <c r="AK7601" s="367"/>
    </row>
    <row r="7602" spans="26:37" s="368" customFormat="1" ht="13.9" customHeight="1">
      <c r="Z7602" s="439"/>
      <c r="AH7602" s="367"/>
      <c r="AJ7602" s="367"/>
      <c r="AK7602" s="367"/>
    </row>
    <row r="7603" spans="26:37" s="368" customFormat="1" ht="13.9" customHeight="1">
      <c r="Z7603" s="439"/>
      <c r="AH7603" s="367"/>
      <c r="AJ7603" s="367"/>
      <c r="AK7603" s="367"/>
    </row>
    <row r="7604" spans="26:37" s="368" customFormat="1" ht="13.9" customHeight="1">
      <c r="Z7604" s="439"/>
      <c r="AH7604" s="367"/>
      <c r="AJ7604" s="367"/>
      <c r="AK7604" s="367"/>
    </row>
    <row r="7605" spans="26:37" s="368" customFormat="1" ht="13.9" customHeight="1">
      <c r="Z7605" s="439"/>
      <c r="AH7605" s="367"/>
      <c r="AJ7605" s="367"/>
      <c r="AK7605" s="367"/>
    </row>
    <row r="7606" spans="26:37" s="368" customFormat="1" ht="13.9" customHeight="1">
      <c r="Z7606" s="439"/>
      <c r="AH7606" s="367"/>
      <c r="AJ7606" s="367"/>
      <c r="AK7606" s="367"/>
    </row>
    <row r="7607" spans="26:37" s="368" customFormat="1" ht="13.9" customHeight="1">
      <c r="Z7607" s="439"/>
      <c r="AH7607" s="367"/>
      <c r="AJ7607" s="367"/>
      <c r="AK7607" s="367"/>
    </row>
    <row r="7608" spans="26:37" s="368" customFormat="1" ht="13.9" customHeight="1">
      <c r="Z7608" s="439"/>
      <c r="AH7608" s="367"/>
      <c r="AJ7608" s="367"/>
      <c r="AK7608" s="367"/>
    </row>
    <row r="7609" spans="26:37" s="368" customFormat="1" ht="13.9" customHeight="1">
      <c r="Z7609" s="439"/>
      <c r="AH7609" s="367"/>
      <c r="AJ7609" s="367"/>
      <c r="AK7609" s="367"/>
    </row>
    <row r="7610" spans="26:37" s="368" customFormat="1" ht="13.9" customHeight="1">
      <c r="Z7610" s="439"/>
      <c r="AH7610" s="367"/>
      <c r="AJ7610" s="367"/>
      <c r="AK7610" s="367"/>
    </row>
    <row r="7611" spans="26:37" s="368" customFormat="1" ht="13.9" customHeight="1">
      <c r="Z7611" s="439"/>
      <c r="AH7611" s="367"/>
      <c r="AJ7611" s="367"/>
      <c r="AK7611" s="367"/>
    </row>
    <row r="7612" spans="26:37" s="368" customFormat="1" ht="13.9" customHeight="1">
      <c r="Z7612" s="439"/>
      <c r="AH7612" s="367"/>
      <c r="AJ7612" s="367"/>
      <c r="AK7612" s="367"/>
    </row>
    <row r="7613" spans="26:37" s="368" customFormat="1" ht="13.9" customHeight="1">
      <c r="Z7613" s="439"/>
      <c r="AH7613" s="367"/>
      <c r="AJ7613" s="367"/>
      <c r="AK7613" s="367"/>
    </row>
    <row r="7614" spans="26:37" s="368" customFormat="1" ht="13.9" customHeight="1">
      <c r="Z7614" s="439"/>
      <c r="AH7614" s="367"/>
      <c r="AJ7614" s="367"/>
      <c r="AK7614" s="367"/>
    </row>
    <row r="7615" spans="26:37" s="368" customFormat="1" ht="13.9" customHeight="1">
      <c r="Z7615" s="439"/>
      <c r="AH7615" s="367"/>
      <c r="AJ7615" s="367"/>
      <c r="AK7615" s="367"/>
    </row>
    <row r="7616" spans="26:37" s="368" customFormat="1" ht="13.9" customHeight="1">
      <c r="Z7616" s="439"/>
      <c r="AH7616" s="367"/>
      <c r="AJ7616" s="367"/>
      <c r="AK7616" s="367"/>
    </row>
    <row r="7617" spans="26:37" s="368" customFormat="1" ht="13.9" customHeight="1">
      <c r="Z7617" s="439"/>
      <c r="AH7617" s="367"/>
      <c r="AJ7617" s="367"/>
      <c r="AK7617" s="367"/>
    </row>
    <row r="7618" spans="26:37" s="368" customFormat="1" ht="13.9" customHeight="1">
      <c r="Z7618" s="439"/>
      <c r="AH7618" s="367"/>
      <c r="AJ7618" s="367"/>
      <c r="AK7618" s="367"/>
    </row>
    <row r="7619" spans="26:37" s="368" customFormat="1" ht="13.9" customHeight="1">
      <c r="Z7619" s="439"/>
      <c r="AH7619" s="367"/>
      <c r="AJ7619" s="367"/>
      <c r="AK7619" s="367"/>
    </row>
    <row r="7620" spans="26:37" s="368" customFormat="1" ht="13.9" customHeight="1">
      <c r="Z7620" s="439"/>
      <c r="AH7620" s="367"/>
      <c r="AJ7620" s="367"/>
      <c r="AK7620" s="367"/>
    </row>
    <row r="7621" spans="26:37" s="368" customFormat="1" ht="13.9" customHeight="1">
      <c r="Z7621" s="439"/>
      <c r="AH7621" s="367"/>
      <c r="AJ7621" s="367"/>
      <c r="AK7621" s="367"/>
    </row>
    <row r="7622" spans="26:37" s="368" customFormat="1" ht="13.9" customHeight="1">
      <c r="Z7622" s="439"/>
      <c r="AH7622" s="367"/>
      <c r="AJ7622" s="367"/>
      <c r="AK7622" s="367"/>
    </row>
    <row r="7623" spans="26:37" s="368" customFormat="1" ht="13.9" customHeight="1">
      <c r="Z7623" s="439"/>
      <c r="AH7623" s="367"/>
      <c r="AJ7623" s="367"/>
      <c r="AK7623" s="367"/>
    </row>
    <row r="7624" spans="26:37" s="368" customFormat="1" ht="13.9" customHeight="1">
      <c r="Z7624" s="439"/>
      <c r="AH7624" s="367"/>
      <c r="AJ7624" s="367"/>
      <c r="AK7624" s="367"/>
    </row>
    <row r="7625" spans="26:37" s="368" customFormat="1" ht="13.9" customHeight="1">
      <c r="Z7625" s="439"/>
      <c r="AH7625" s="367"/>
      <c r="AJ7625" s="367"/>
      <c r="AK7625" s="367"/>
    </row>
    <row r="7626" spans="26:37" s="368" customFormat="1" ht="13.9" customHeight="1">
      <c r="Z7626" s="439"/>
      <c r="AH7626" s="367"/>
      <c r="AJ7626" s="367"/>
      <c r="AK7626" s="367"/>
    </row>
    <row r="7627" spans="26:37" s="368" customFormat="1" ht="13.9" customHeight="1">
      <c r="Z7627" s="439"/>
      <c r="AH7627" s="367"/>
      <c r="AJ7627" s="367"/>
      <c r="AK7627" s="367"/>
    </row>
    <row r="7628" spans="26:37" s="368" customFormat="1" ht="13.9" customHeight="1">
      <c r="Z7628" s="439"/>
      <c r="AH7628" s="367"/>
      <c r="AJ7628" s="367"/>
      <c r="AK7628" s="367"/>
    </row>
    <row r="7629" spans="26:37" s="368" customFormat="1" ht="13.9" customHeight="1">
      <c r="Z7629" s="439"/>
      <c r="AH7629" s="367"/>
      <c r="AJ7629" s="367"/>
      <c r="AK7629" s="367"/>
    </row>
    <row r="7630" spans="26:37" s="368" customFormat="1" ht="13.9" customHeight="1">
      <c r="Z7630" s="439"/>
      <c r="AH7630" s="367"/>
      <c r="AJ7630" s="367"/>
      <c r="AK7630" s="367"/>
    </row>
    <row r="7631" spans="26:37" s="368" customFormat="1" ht="13.9" customHeight="1">
      <c r="Z7631" s="439"/>
      <c r="AH7631" s="367"/>
      <c r="AJ7631" s="367"/>
      <c r="AK7631" s="367"/>
    </row>
    <row r="7632" spans="26:37" s="368" customFormat="1" ht="13.9" customHeight="1">
      <c r="Z7632" s="439"/>
      <c r="AH7632" s="367"/>
      <c r="AJ7632" s="367"/>
      <c r="AK7632" s="367"/>
    </row>
    <row r="7633" spans="26:37" s="368" customFormat="1" ht="13.9" customHeight="1">
      <c r="Z7633" s="439"/>
      <c r="AH7633" s="367"/>
      <c r="AJ7633" s="367"/>
      <c r="AK7633" s="367"/>
    </row>
    <row r="7634" spans="26:37" s="368" customFormat="1" ht="13.9" customHeight="1">
      <c r="Z7634" s="439"/>
      <c r="AH7634" s="367"/>
      <c r="AJ7634" s="367"/>
      <c r="AK7634" s="367"/>
    </row>
    <row r="7635" spans="26:37" s="368" customFormat="1" ht="13.9" customHeight="1">
      <c r="Z7635" s="439"/>
      <c r="AH7635" s="367"/>
      <c r="AJ7635" s="367"/>
      <c r="AK7635" s="367"/>
    </row>
    <row r="7636" spans="26:37" s="368" customFormat="1" ht="13.9" customHeight="1">
      <c r="Z7636" s="439"/>
      <c r="AH7636" s="367"/>
      <c r="AJ7636" s="367"/>
      <c r="AK7636" s="367"/>
    </row>
    <row r="7637" spans="26:37" s="368" customFormat="1" ht="13.9" customHeight="1">
      <c r="Z7637" s="439"/>
      <c r="AH7637" s="367"/>
      <c r="AJ7637" s="367"/>
      <c r="AK7637" s="367"/>
    </row>
    <row r="7638" spans="26:37" s="368" customFormat="1" ht="13.9" customHeight="1">
      <c r="Z7638" s="439"/>
      <c r="AH7638" s="367"/>
      <c r="AJ7638" s="367"/>
      <c r="AK7638" s="367"/>
    </row>
    <row r="7639" spans="26:37" s="368" customFormat="1" ht="13.9" customHeight="1">
      <c r="Z7639" s="439"/>
      <c r="AH7639" s="367"/>
      <c r="AJ7639" s="367"/>
      <c r="AK7639" s="367"/>
    </row>
    <row r="7640" spans="26:37" s="368" customFormat="1" ht="13.9" customHeight="1">
      <c r="Z7640" s="439"/>
      <c r="AH7640" s="367"/>
      <c r="AJ7640" s="367"/>
      <c r="AK7640" s="367"/>
    </row>
    <row r="7641" spans="26:37" s="368" customFormat="1" ht="13.9" customHeight="1">
      <c r="Z7641" s="439"/>
      <c r="AH7641" s="367"/>
      <c r="AJ7641" s="367"/>
      <c r="AK7641" s="367"/>
    </row>
    <row r="7642" spans="26:37" s="368" customFormat="1" ht="13.9" customHeight="1">
      <c r="Z7642" s="439"/>
      <c r="AH7642" s="367"/>
      <c r="AJ7642" s="367"/>
      <c r="AK7642" s="367"/>
    </row>
    <row r="7643" spans="26:37" s="368" customFormat="1" ht="13.9" customHeight="1">
      <c r="Z7643" s="439"/>
      <c r="AH7643" s="367"/>
      <c r="AJ7643" s="367"/>
      <c r="AK7643" s="367"/>
    </row>
    <row r="7644" spans="26:37" s="368" customFormat="1" ht="13.9" customHeight="1">
      <c r="Z7644" s="439"/>
      <c r="AH7644" s="367"/>
      <c r="AJ7644" s="367"/>
      <c r="AK7644" s="367"/>
    </row>
    <row r="7645" spans="26:37" s="368" customFormat="1" ht="13.9" customHeight="1">
      <c r="Z7645" s="439"/>
      <c r="AH7645" s="367"/>
      <c r="AJ7645" s="367"/>
      <c r="AK7645" s="367"/>
    </row>
    <row r="7646" spans="26:37" s="368" customFormat="1" ht="13.9" customHeight="1">
      <c r="Z7646" s="439"/>
      <c r="AH7646" s="367"/>
      <c r="AJ7646" s="367"/>
      <c r="AK7646" s="367"/>
    </row>
    <row r="7647" spans="26:37" s="368" customFormat="1" ht="13.9" customHeight="1">
      <c r="Z7647" s="439"/>
      <c r="AH7647" s="367"/>
      <c r="AJ7647" s="367"/>
      <c r="AK7647" s="367"/>
    </row>
    <row r="7648" spans="26:37" s="368" customFormat="1" ht="13.9" customHeight="1">
      <c r="Z7648" s="439"/>
      <c r="AH7648" s="367"/>
      <c r="AJ7648" s="367"/>
      <c r="AK7648" s="367"/>
    </row>
    <row r="7649" spans="26:37" s="368" customFormat="1" ht="13.9" customHeight="1">
      <c r="Z7649" s="439"/>
      <c r="AH7649" s="367"/>
      <c r="AJ7649" s="367"/>
      <c r="AK7649" s="367"/>
    </row>
    <row r="7650" spans="26:37" s="368" customFormat="1" ht="13.9" customHeight="1">
      <c r="Z7650" s="439"/>
      <c r="AH7650" s="367"/>
      <c r="AJ7650" s="367"/>
      <c r="AK7650" s="367"/>
    </row>
    <row r="7651" spans="26:37" s="368" customFormat="1" ht="13.9" customHeight="1">
      <c r="Z7651" s="439"/>
      <c r="AH7651" s="367"/>
      <c r="AJ7651" s="367"/>
      <c r="AK7651" s="367"/>
    </row>
    <row r="7652" spans="26:37" s="368" customFormat="1" ht="13.9" customHeight="1">
      <c r="Z7652" s="439"/>
      <c r="AH7652" s="367"/>
      <c r="AJ7652" s="367"/>
      <c r="AK7652" s="367"/>
    </row>
    <row r="7653" spans="26:37" s="368" customFormat="1" ht="13.9" customHeight="1">
      <c r="Z7653" s="439"/>
      <c r="AH7653" s="367"/>
      <c r="AJ7653" s="367"/>
      <c r="AK7653" s="367"/>
    </row>
    <row r="7654" spans="26:37" s="368" customFormat="1" ht="13.9" customHeight="1">
      <c r="Z7654" s="439"/>
      <c r="AH7654" s="367"/>
      <c r="AJ7654" s="367"/>
      <c r="AK7654" s="367"/>
    </row>
    <row r="7655" spans="26:37" s="368" customFormat="1" ht="13.9" customHeight="1">
      <c r="Z7655" s="439"/>
      <c r="AH7655" s="367"/>
      <c r="AJ7655" s="367"/>
      <c r="AK7655" s="367"/>
    </row>
    <row r="7656" spans="26:37" s="368" customFormat="1" ht="13.9" customHeight="1">
      <c r="Z7656" s="439"/>
      <c r="AH7656" s="367"/>
      <c r="AJ7656" s="367"/>
      <c r="AK7656" s="367"/>
    </row>
    <row r="7657" spans="26:37" s="368" customFormat="1" ht="13.9" customHeight="1">
      <c r="Z7657" s="439"/>
      <c r="AH7657" s="367"/>
      <c r="AJ7657" s="367"/>
      <c r="AK7657" s="367"/>
    </row>
    <row r="7658" spans="26:37" s="368" customFormat="1" ht="13.9" customHeight="1">
      <c r="Z7658" s="439"/>
      <c r="AH7658" s="367"/>
      <c r="AJ7658" s="367"/>
      <c r="AK7658" s="367"/>
    </row>
    <row r="7659" spans="26:37" s="368" customFormat="1" ht="13.9" customHeight="1">
      <c r="Z7659" s="439"/>
      <c r="AH7659" s="367"/>
      <c r="AJ7659" s="367"/>
      <c r="AK7659" s="367"/>
    </row>
    <row r="7660" spans="26:37" s="368" customFormat="1" ht="13.9" customHeight="1">
      <c r="Z7660" s="439"/>
      <c r="AH7660" s="367"/>
      <c r="AJ7660" s="367"/>
      <c r="AK7660" s="367"/>
    </row>
    <row r="7661" spans="26:37" s="368" customFormat="1" ht="13.9" customHeight="1">
      <c r="Z7661" s="439"/>
      <c r="AH7661" s="367"/>
      <c r="AJ7661" s="367"/>
      <c r="AK7661" s="367"/>
    </row>
    <row r="7662" spans="26:37" s="368" customFormat="1" ht="13.9" customHeight="1">
      <c r="Z7662" s="439"/>
      <c r="AH7662" s="367"/>
      <c r="AJ7662" s="367"/>
      <c r="AK7662" s="367"/>
    </row>
    <row r="7663" spans="26:37" s="368" customFormat="1" ht="13.9" customHeight="1">
      <c r="Z7663" s="439"/>
      <c r="AH7663" s="367"/>
      <c r="AJ7663" s="367"/>
      <c r="AK7663" s="367"/>
    </row>
    <row r="7664" spans="26:37" s="368" customFormat="1" ht="13.9" customHeight="1">
      <c r="Z7664" s="439"/>
      <c r="AH7664" s="367"/>
      <c r="AJ7664" s="367"/>
      <c r="AK7664" s="367"/>
    </row>
    <row r="7665" spans="26:37" s="368" customFormat="1" ht="13.9" customHeight="1">
      <c r="Z7665" s="439"/>
      <c r="AH7665" s="367"/>
      <c r="AJ7665" s="367"/>
      <c r="AK7665" s="367"/>
    </row>
    <row r="7666" spans="26:37" s="368" customFormat="1" ht="13.9" customHeight="1">
      <c r="Z7666" s="439"/>
      <c r="AH7666" s="367"/>
      <c r="AJ7666" s="367"/>
      <c r="AK7666" s="367"/>
    </row>
    <row r="7667" spans="26:37" s="368" customFormat="1" ht="13.9" customHeight="1">
      <c r="Z7667" s="439"/>
      <c r="AH7667" s="367"/>
      <c r="AJ7667" s="367"/>
      <c r="AK7667" s="367"/>
    </row>
    <row r="7668" spans="26:37" s="368" customFormat="1" ht="13.9" customHeight="1">
      <c r="Z7668" s="439"/>
      <c r="AH7668" s="367"/>
      <c r="AJ7668" s="367"/>
      <c r="AK7668" s="367"/>
    </row>
    <row r="7669" spans="26:37" s="368" customFormat="1" ht="13.9" customHeight="1">
      <c r="Z7669" s="439"/>
      <c r="AH7669" s="367"/>
      <c r="AJ7669" s="367"/>
      <c r="AK7669" s="367"/>
    </row>
    <row r="7670" spans="26:37" s="368" customFormat="1" ht="13.9" customHeight="1">
      <c r="Z7670" s="439"/>
      <c r="AH7670" s="367"/>
      <c r="AJ7670" s="367"/>
      <c r="AK7670" s="367"/>
    </row>
    <row r="7671" spans="26:37" s="368" customFormat="1" ht="13.9" customHeight="1">
      <c r="Z7671" s="439"/>
      <c r="AH7671" s="367"/>
      <c r="AJ7671" s="367"/>
      <c r="AK7671" s="367"/>
    </row>
    <row r="7672" spans="26:37" s="368" customFormat="1" ht="13.9" customHeight="1">
      <c r="Z7672" s="439"/>
      <c r="AH7672" s="367"/>
      <c r="AJ7672" s="367"/>
      <c r="AK7672" s="367"/>
    </row>
    <row r="7673" spans="26:37" s="368" customFormat="1" ht="13.9" customHeight="1">
      <c r="Z7673" s="439"/>
      <c r="AH7673" s="367"/>
      <c r="AJ7673" s="367"/>
      <c r="AK7673" s="367"/>
    </row>
    <row r="7674" spans="26:37" s="368" customFormat="1" ht="13.9" customHeight="1">
      <c r="Z7674" s="439"/>
      <c r="AH7674" s="367"/>
      <c r="AJ7674" s="367"/>
      <c r="AK7674" s="367"/>
    </row>
    <row r="7675" spans="26:37" s="368" customFormat="1" ht="13.9" customHeight="1">
      <c r="Z7675" s="439"/>
      <c r="AH7675" s="367"/>
      <c r="AJ7675" s="367"/>
      <c r="AK7675" s="367"/>
    </row>
    <row r="7676" spans="26:37" s="368" customFormat="1" ht="13.9" customHeight="1">
      <c r="Z7676" s="439"/>
      <c r="AH7676" s="367"/>
      <c r="AJ7676" s="367"/>
      <c r="AK7676" s="367"/>
    </row>
    <row r="7677" spans="26:37" s="368" customFormat="1" ht="13.9" customHeight="1">
      <c r="Z7677" s="439"/>
      <c r="AH7677" s="367"/>
      <c r="AJ7677" s="367"/>
      <c r="AK7677" s="367"/>
    </row>
    <row r="7678" spans="26:37" s="368" customFormat="1" ht="13.9" customHeight="1">
      <c r="Z7678" s="439"/>
      <c r="AH7678" s="367"/>
      <c r="AJ7678" s="367"/>
      <c r="AK7678" s="367"/>
    </row>
    <row r="7679" spans="26:37" s="368" customFormat="1" ht="13.9" customHeight="1">
      <c r="Z7679" s="439"/>
      <c r="AH7679" s="367"/>
      <c r="AJ7679" s="367"/>
      <c r="AK7679" s="367"/>
    </row>
    <row r="7680" spans="26:37" s="368" customFormat="1" ht="13.9" customHeight="1">
      <c r="Z7680" s="439"/>
      <c r="AH7680" s="367"/>
      <c r="AJ7680" s="367"/>
      <c r="AK7680" s="367"/>
    </row>
    <row r="7681" spans="26:37" s="368" customFormat="1" ht="13.9" customHeight="1">
      <c r="Z7681" s="439"/>
      <c r="AH7681" s="367"/>
      <c r="AJ7681" s="367"/>
      <c r="AK7681" s="367"/>
    </row>
    <row r="7682" spans="26:37" s="368" customFormat="1" ht="13.9" customHeight="1">
      <c r="Z7682" s="439"/>
      <c r="AH7682" s="367"/>
      <c r="AJ7682" s="367"/>
      <c r="AK7682" s="367"/>
    </row>
    <row r="7683" spans="26:37" s="368" customFormat="1" ht="13.9" customHeight="1">
      <c r="Z7683" s="439"/>
      <c r="AH7683" s="367"/>
      <c r="AJ7683" s="367"/>
      <c r="AK7683" s="367"/>
    </row>
    <row r="7684" spans="26:37" s="368" customFormat="1" ht="13.9" customHeight="1">
      <c r="Z7684" s="439"/>
      <c r="AH7684" s="367"/>
      <c r="AJ7684" s="367"/>
      <c r="AK7684" s="367"/>
    </row>
    <row r="7685" spans="26:37" s="368" customFormat="1" ht="13.9" customHeight="1">
      <c r="Z7685" s="439"/>
      <c r="AH7685" s="367"/>
      <c r="AJ7685" s="367"/>
      <c r="AK7685" s="367"/>
    </row>
    <row r="7686" spans="26:37" s="368" customFormat="1" ht="13.9" customHeight="1">
      <c r="Z7686" s="439"/>
      <c r="AH7686" s="367"/>
      <c r="AJ7686" s="367"/>
      <c r="AK7686" s="367"/>
    </row>
    <row r="7687" spans="26:37" s="368" customFormat="1" ht="13.9" customHeight="1">
      <c r="Z7687" s="439"/>
      <c r="AH7687" s="367"/>
      <c r="AJ7687" s="367"/>
      <c r="AK7687" s="367"/>
    </row>
    <row r="7688" spans="26:37" s="368" customFormat="1" ht="13.9" customHeight="1">
      <c r="Z7688" s="439"/>
      <c r="AH7688" s="367"/>
      <c r="AJ7688" s="367"/>
      <c r="AK7688" s="367"/>
    </row>
    <row r="7689" spans="26:37" s="368" customFormat="1" ht="13.9" customHeight="1">
      <c r="Z7689" s="439"/>
      <c r="AH7689" s="367"/>
      <c r="AJ7689" s="367"/>
      <c r="AK7689" s="367"/>
    </row>
    <row r="7690" spans="26:37" s="368" customFormat="1" ht="13.9" customHeight="1">
      <c r="Z7690" s="439"/>
      <c r="AH7690" s="367"/>
      <c r="AJ7690" s="367"/>
      <c r="AK7690" s="367"/>
    </row>
    <row r="7691" spans="26:37" s="368" customFormat="1" ht="13.9" customHeight="1">
      <c r="Z7691" s="439"/>
      <c r="AH7691" s="367"/>
      <c r="AJ7691" s="367"/>
      <c r="AK7691" s="367"/>
    </row>
    <row r="7692" spans="26:37" s="368" customFormat="1" ht="13.9" customHeight="1">
      <c r="Z7692" s="439"/>
      <c r="AH7692" s="367"/>
      <c r="AJ7692" s="367"/>
      <c r="AK7692" s="367"/>
    </row>
    <row r="7693" spans="26:37" s="368" customFormat="1" ht="13.9" customHeight="1">
      <c r="Z7693" s="439"/>
      <c r="AH7693" s="367"/>
      <c r="AJ7693" s="367"/>
      <c r="AK7693" s="367"/>
    </row>
    <row r="7694" spans="26:37" s="368" customFormat="1" ht="13.9" customHeight="1">
      <c r="Z7694" s="439"/>
      <c r="AH7694" s="367"/>
      <c r="AJ7694" s="367"/>
      <c r="AK7694" s="367"/>
    </row>
    <row r="7695" spans="26:37" s="368" customFormat="1" ht="13.9" customHeight="1">
      <c r="Z7695" s="439"/>
      <c r="AH7695" s="367"/>
      <c r="AJ7695" s="367"/>
      <c r="AK7695" s="367"/>
    </row>
    <row r="7696" spans="26:37" s="368" customFormat="1" ht="13.9" customHeight="1">
      <c r="Z7696" s="439"/>
      <c r="AH7696" s="367"/>
      <c r="AJ7696" s="367"/>
      <c r="AK7696" s="367"/>
    </row>
    <row r="7697" spans="26:37" s="368" customFormat="1" ht="13.9" customHeight="1">
      <c r="Z7697" s="439"/>
      <c r="AH7697" s="367"/>
      <c r="AJ7697" s="367"/>
      <c r="AK7697" s="367"/>
    </row>
    <row r="7698" spans="26:37" s="368" customFormat="1" ht="13.9" customHeight="1">
      <c r="Z7698" s="439"/>
      <c r="AH7698" s="367"/>
      <c r="AJ7698" s="367"/>
      <c r="AK7698" s="367"/>
    </row>
    <row r="7699" spans="26:37" s="368" customFormat="1" ht="13.9" customHeight="1">
      <c r="Z7699" s="439"/>
      <c r="AH7699" s="367"/>
      <c r="AJ7699" s="367"/>
      <c r="AK7699" s="367"/>
    </row>
    <row r="7700" spans="26:37" s="368" customFormat="1" ht="13.9" customHeight="1">
      <c r="Z7700" s="439"/>
      <c r="AH7700" s="367"/>
      <c r="AJ7700" s="367"/>
      <c r="AK7700" s="367"/>
    </row>
    <row r="7701" spans="26:37" s="368" customFormat="1" ht="13.9" customHeight="1">
      <c r="Z7701" s="439"/>
      <c r="AH7701" s="367"/>
      <c r="AJ7701" s="367"/>
      <c r="AK7701" s="367"/>
    </row>
    <row r="7702" spans="26:37" s="368" customFormat="1" ht="13.9" customHeight="1">
      <c r="Z7702" s="439"/>
      <c r="AH7702" s="367"/>
      <c r="AJ7702" s="367"/>
      <c r="AK7702" s="367"/>
    </row>
    <row r="7703" spans="26:37" s="368" customFormat="1" ht="13.9" customHeight="1">
      <c r="Z7703" s="439"/>
      <c r="AH7703" s="367"/>
      <c r="AJ7703" s="367"/>
      <c r="AK7703" s="367"/>
    </row>
    <row r="7704" spans="26:37" s="368" customFormat="1" ht="13.9" customHeight="1">
      <c r="Z7704" s="439"/>
      <c r="AH7704" s="367"/>
      <c r="AJ7704" s="367"/>
      <c r="AK7704" s="367"/>
    </row>
    <row r="7705" spans="26:37" s="368" customFormat="1" ht="13.9" customHeight="1">
      <c r="Z7705" s="439"/>
      <c r="AH7705" s="367"/>
      <c r="AJ7705" s="367"/>
      <c r="AK7705" s="367"/>
    </row>
    <row r="7706" spans="26:37" s="368" customFormat="1" ht="13.9" customHeight="1">
      <c r="Z7706" s="439"/>
      <c r="AH7706" s="367"/>
      <c r="AJ7706" s="367"/>
      <c r="AK7706" s="367"/>
    </row>
    <row r="7707" spans="26:37" s="368" customFormat="1" ht="13.9" customHeight="1">
      <c r="Z7707" s="439"/>
      <c r="AH7707" s="367"/>
      <c r="AJ7707" s="367"/>
      <c r="AK7707" s="367"/>
    </row>
    <row r="7708" spans="26:37" s="368" customFormat="1" ht="13.9" customHeight="1">
      <c r="Z7708" s="439"/>
      <c r="AH7708" s="367"/>
      <c r="AJ7708" s="367"/>
      <c r="AK7708" s="367"/>
    </row>
    <row r="7709" spans="26:37" s="368" customFormat="1" ht="13.9" customHeight="1">
      <c r="Z7709" s="439"/>
      <c r="AH7709" s="367"/>
      <c r="AJ7709" s="367"/>
      <c r="AK7709" s="367"/>
    </row>
    <row r="7710" spans="26:37" s="368" customFormat="1" ht="13.9" customHeight="1">
      <c r="Z7710" s="439"/>
      <c r="AH7710" s="367"/>
      <c r="AJ7710" s="367"/>
      <c r="AK7710" s="367"/>
    </row>
    <row r="7711" spans="26:37" s="368" customFormat="1" ht="13.9" customHeight="1">
      <c r="Z7711" s="439"/>
      <c r="AH7711" s="367"/>
      <c r="AJ7711" s="367"/>
      <c r="AK7711" s="367"/>
    </row>
    <row r="7712" spans="26:37" s="368" customFormat="1" ht="13.9" customHeight="1">
      <c r="Z7712" s="439"/>
      <c r="AH7712" s="367"/>
      <c r="AJ7712" s="367"/>
      <c r="AK7712" s="367"/>
    </row>
    <row r="7713" spans="26:37" s="368" customFormat="1" ht="13.9" customHeight="1">
      <c r="Z7713" s="439"/>
      <c r="AH7713" s="367"/>
      <c r="AJ7713" s="367"/>
      <c r="AK7713" s="367"/>
    </row>
    <row r="7714" spans="26:37" s="368" customFormat="1" ht="13.9" customHeight="1">
      <c r="Z7714" s="439"/>
      <c r="AH7714" s="367"/>
      <c r="AJ7714" s="367"/>
      <c r="AK7714" s="367"/>
    </row>
    <row r="7715" spans="26:37" s="368" customFormat="1" ht="13.9" customHeight="1">
      <c r="Z7715" s="439"/>
      <c r="AH7715" s="367"/>
      <c r="AJ7715" s="367"/>
      <c r="AK7715" s="367"/>
    </row>
    <row r="7716" spans="26:37" s="368" customFormat="1" ht="13.9" customHeight="1">
      <c r="Z7716" s="439"/>
      <c r="AH7716" s="367"/>
      <c r="AJ7716" s="367"/>
      <c r="AK7716" s="367"/>
    </row>
    <row r="7717" spans="26:37" s="368" customFormat="1" ht="13.9" customHeight="1">
      <c r="Z7717" s="439"/>
      <c r="AH7717" s="367"/>
      <c r="AJ7717" s="367"/>
      <c r="AK7717" s="367"/>
    </row>
    <row r="7718" spans="26:37" s="368" customFormat="1" ht="13.9" customHeight="1">
      <c r="Z7718" s="439"/>
      <c r="AH7718" s="367"/>
      <c r="AJ7718" s="367"/>
      <c r="AK7718" s="367"/>
    </row>
    <row r="7719" spans="26:37" s="368" customFormat="1" ht="13.9" customHeight="1">
      <c r="Z7719" s="439"/>
      <c r="AH7719" s="367"/>
      <c r="AJ7719" s="367"/>
      <c r="AK7719" s="367"/>
    </row>
    <row r="7720" spans="26:37" s="368" customFormat="1" ht="13.9" customHeight="1">
      <c r="Z7720" s="439"/>
      <c r="AH7720" s="367"/>
      <c r="AJ7720" s="367"/>
      <c r="AK7720" s="367"/>
    </row>
    <row r="7721" spans="26:37" s="368" customFormat="1" ht="13.9" customHeight="1">
      <c r="Z7721" s="439"/>
      <c r="AH7721" s="367"/>
      <c r="AJ7721" s="367"/>
      <c r="AK7721" s="367"/>
    </row>
    <row r="7722" spans="26:37" s="368" customFormat="1" ht="13.9" customHeight="1">
      <c r="Z7722" s="439"/>
      <c r="AH7722" s="367"/>
      <c r="AJ7722" s="367"/>
      <c r="AK7722" s="367"/>
    </row>
    <row r="7723" spans="26:37" s="368" customFormat="1" ht="13.9" customHeight="1">
      <c r="Z7723" s="439"/>
      <c r="AH7723" s="367"/>
      <c r="AJ7723" s="367"/>
      <c r="AK7723" s="367"/>
    </row>
    <row r="7724" spans="26:37" s="368" customFormat="1" ht="13.9" customHeight="1">
      <c r="Z7724" s="439"/>
      <c r="AH7724" s="367"/>
      <c r="AJ7724" s="367"/>
      <c r="AK7724" s="367"/>
    </row>
    <row r="7725" spans="26:37" s="368" customFormat="1" ht="13.9" customHeight="1">
      <c r="Z7725" s="439"/>
      <c r="AH7725" s="367"/>
      <c r="AJ7725" s="367"/>
      <c r="AK7725" s="367"/>
    </row>
    <row r="7726" spans="26:37" s="368" customFormat="1" ht="13.9" customHeight="1">
      <c r="Z7726" s="439"/>
      <c r="AH7726" s="367"/>
      <c r="AJ7726" s="367"/>
      <c r="AK7726" s="367"/>
    </row>
    <row r="7727" spans="26:37" s="368" customFormat="1" ht="13.9" customHeight="1">
      <c r="Z7727" s="439"/>
      <c r="AH7727" s="367"/>
      <c r="AJ7727" s="367"/>
      <c r="AK7727" s="367"/>
    </row>
    <row r="7728" spans="26:37" s="368" customFormat="1" ht="13.9" customHeight="1">
      <c r="Z7728" s="439"/>
      <c r="AH7728" s="367"/>
      <c r="AJ7728" s="367"/>
      <c r="AK7728" s="367"/>
    </row>
    <row r="7729" spans="26:37" s="368" customFormat="1" ht="13.9" customHeight="1">
      <c r="Z7729" s="439"/>
      <c r="AH7729" s="367"/>
      <c r="AJ7729" s="367"/>
      <c r="AK7729" s="367"/>
    </row>
    <row r="7730" spans="26:37" s="368" customFormat="1" ht="13.9" customHeight="1">
      <c r="Z7730" s="439"/>
      <c r="AH7730" s="367"/>
      <c r="AJ7730" s="367"/>
      <c r="AK7730" s="367"/>
    </row>
    <row r="7731" spans="26:37" s="368" customFormat="1" ht="13.9" customHeight="1">
      <c r="Z7731" s="439"/>
      <c r="AH7731" s="367"/>
      <c r="AJ7731" s="367"/>
      <c r="AK7731" s="367"/>
    </row>
    <row r="7732" spans="26:37" s="368" customFormat="1" ht="13.9" customHeight="1">
      <c r="Z7732" s="439"/>
      <c r="AH7732" s="367"/>
      <c r="AJ7732" s="367"/>
      <c r="AK7732" s="367"/>
    </row>
    <row r="7733" spans="26:37" s="368" customFormat="1" ht="13.9" customHeight="1">
      <c r="Z7733" s="439"/>
      <c r="AH7733" s="367"/>
      <c r="AJ7733" s="367"/>
      <c r="AK7733" s="367"/>
    </row>
    <row r="7734" spans="26:37" s="368" customFormat="1" ht="13.9" customHeight="1">
      <c r="Z7734" s="439"/>
      <c r="AH7734" s="367"/>
      <c r="AJ7734" s="367"/>
      <c r="AK7734" s="367"/>
    </row>
    <row r="7735" spans="26:37" s="368" customFormat="1" ht="13.9" customHeight="1">
      <c r="Z7735" s="439"/>
      <c r="AH7735" s="367"/>
      <c r="AJ7735" s="367"/>
      <c r="AK7735" s="367"/>
    </row>
    <row r="7736" spans="26:37" s="368" customFormat="1" ht="13.9" customHeight="1">
      <c r="Z7736" s="439"/>
      <c r="AH7736" s="367"/>
      <c r="AJ7736" s="367"/>
      <c r="AK7736" s="367"/>
    </row>
    <row r="7737" spans="26:37" s="368" customFormat="1" ht="13.9" customHeight="1">
      <c r="Z7737" s="439"/>
      <c r="AH7737" s="367"/>
      <c r="AJ7737" s="367"/>
      <c r="AK7737" s="367"/>
    </row>
    <row r="7738" spans="26:37" s="368" customFormat="1" ht="13.9" customHeight="1">
      <c r="Z7738" s="439"/>
      <c r="AH7738" s="367"/>
      <c r="AJ7738" s="367"/>
      <c r="AK7738" s="367"/>
    </row>
    <row r="7739" spans="26:37" s="368" customFormat="1" ht="13.9" customHeight="1">
      <c r="Z7739" s="439"/>
      <c r="AH7739" s="367"/>
      <c r="AJ7739" s="367"/>
      <c r="AK7739" s="367"/>
    </row>
    <row r="7740" spans="26:37" s="368" customFormat="1" ht="13.9" customHeight="1">
      <c r="Z7740" s="439"/>
      <c r="AH7740" s="367"/>
      <c r="AJ7740" s="367"/>
      <c r="AK7740" s="367"/>
    </row>
    <row r="7741" spans="26:37" s="368" customFormat="1" ht="13.9" customHeight="1">
      <c r="Z7741" s="439"/>
      <c r="AH7741" s="367"/>
      <c r="AJ7741" s="367"/>
      <c r="AK7741" s="367"/>
    </row>
    <row r="7742" spans="26:37" s="368" customFormat="1" ht="13.9" customHeight="1">
      <c r="Z7742" s="439"/>
      <c r="AH7742" s="367"/>
      <c r="AJ7742" s="367"/>
      <c r="AK7742" s="367"/>
    </row>
    <row r="7743" spans="26:37" s="368" customFormat="1" ht="13.9" customHeight="1">
      <c r="Z7743" s="439"/>
      <c r="AH7743" s="367"/>
      <c r="AJ7743" s="367"/>
      <c r="AK7743" s="367"/>
    </row>
    <row r="7744" spans="26:37" s="368" customFormat="1" ht="13.9" customHeight="1">
      <c r="Z7744" s="439"/>
      <c r="AH7744" s="367"/>
      <c r="AJ7744" s="367"/>
      <c r="AK7744" s="367"/>
    </row>
    <row r="7745" spans="26:37" s="368" customFormat="1" ht="13.9" customHeight="1">
      <c r="Z7745" s="439"/>
      <c r="AH7745" s="367"/>
      <c r="AJ7745" s="367"/>
      <c r="AK7745" s="367"/>
    </row>
    <row r="7746" spans="26:37" s="368" customFormat="1" ht="13.9" customHeight="1">
      <c r="Z7746" s="439"/>
      <c r="AH7746" s="367"/>
      <c r="AJ7746" s="367"/>
      <c r="AK7746" s="367"/>
    </row>
    <row r="7747" spans="26:37" s="368" customFormat="1" ht="13.9" customHeight="1">
      <c r="Z7747" s="439"/>
      <c r="AH7747" s="367"/>
      <c r="AJ7747" s="367"/>
      <c r="AK7747" s="367"/>
    </row>
    <row r="7748" spans="26:37" s="368" customFormat="1" ht="13.9" customHeight="1">
      <c r="Z7748" s="439"/>
      <c r="AH7748" s="367"/>
      <c r="AJ7748" s="367"/>
      <c r="AK7748" s="367"/>
    </row>
    <row r="7749" spans="26:37" s="368" customFormat="1" ht="13.9" customHeight="1">
      <c r="Z7749" s="439"/>
      <c r="AH7749" s="367"/>
      <c r="AJ7749" s="367"/>
      <c r="AK7749" s="367"/>
    </row>
    <row r="7750" spans="26:37" s="368" customFormat="1" ht="13.9" customHeight="1">
      <c r="Z7750" s="439"/>
      <c r="AH7750" s="367"/>
      <c r="AJ7750" s="367"/>
      <c r="AK7750" s="367"/>
    </row>
    <row r="7751" spans="26:37" s="368" customFormat="1" ht="13.9" customHeight="1">
      <c r="Z7751" s="439"/>
      <c r="AH7751" s="367"/>
      <c r="AJ7751" s="367"/>
      <c r="AK7751" s="367"/>
    </row>
    <row r="7752" spans="26:37" s="368" customFormat="1" ht="13.9" customHeight="1">
      <c r="Z7752" s="439"/>
      <c r="AH7752" s="367"/>
      <c r="AJ7752" s="367"/>
      <c r="AK7752" s="367"/>
    </row>
    <row r="7753" spans="26:37" s="368" customFormat="1" ht="13.9" customHeight="1">
      <c r="Z7753" s="439"/>
      <c r="AH7753" s="367"/>
      <c r="AJ7753" s="367"/>
      <c r="AK7753" s="367"/>
    </row>
    <row r="7754" spans="26:37" s="368" customFormat="1" ht="13.9" customHeight="1">
      <c r="Z7754" s="439"/>
      <c r="AH7754" s="367"/>
      <c r="AJ7754" s="367"/>
      <c r="AK7754" s="367"/>
    </row>
    <row r="7755" spans="26:37" s="368" customFormat="1" ht="13.9" customHeight="1">
      <c r="Z7755" s="439"/>
      <c r="AH7755" s="367"/>
      <c r="AJ7755" s="367"/>
      <c r="AK7755" s="367"/>
    </row>
    <row r="7756" spans="26:37" s="368" customFormat="1" ht="13.9" customHeight="1">
      <c r="Z7756" s="439"/>
      <c r="AH7756" s="367"/>
      <c r="AJ7756" s="367"/>
      <c r="AK7756" s="367"/>
    </row>
    <row r="7757" spans="26:37" s="368" customFormat="1" ht="13.9" customHeight="1">
      <c r="Z7757" s="439"/>
      <c r="AH7757" s="367"/>
      <c r="AJ7757" s="367"/>
      <c r="AK7757" s="367"/>
    </row>
    <row r="7758" spans="26:37" s="368" customFormat="1" ht="13.9" customHeight="1">
      <c r="Z7758" s="439"/>
      <c r="AH7758" s="367"/>
      <c r="AJ7758" s="367"/>
      <c r="AK7758" s="367"/>
    </row>
    <row r="7759" spans="26:37" s="368" customFormat="1" ht="13.9" customHeight="1">
      <c r="Z7759" s="439"/>
      <c r="AH7759" s="367"/>
      <c r="AJ7759" s="367"/>
      <c r="AK7759" s="367"/>
    </row>
    <row r="7760" spans="26:37" s="368" customFormat="1" ht="13.9" customHeight="1">
      <c r="Z7760" s="439"/>
      <c r="AH7760" s="367"/>
      <c r="AJ7760" s="367"/>
      <c r="AK7760" s="367"/>
    </row>
    <row r="7761" spans="26:37" s="368" customFormat="1" ht="13.9" customHeight="1">
      <c r="Z7761" s="439"/>
      <c r="AH7761" s="367"/>
      <c r="AJ7761" s="367"/>
      <c r="AK7761" s="367"/>
    </row>
    <row r="7762" spans="26:37" s="368" customFormat="1" ht="13.9" customHeight="1">
      <c r="Z7762" s="439"/>
      <c r="AH7762" s="367"/>
      <c r="AJ7762" s="367"/>
      <c r="AK7762" s="367"/>
    </row>
    <row r="7763" spans="26:37" s="368" customFormat="1" ht="13.9" customHeight="1">
      <c r="Z7763" s="439"/>
      <c r="AH7763" s="367"/>
      <c r="AJ7763" s="367"/>
      <c r="AK7763" s="367"/>
    </row>
    <row r="7764" spans="26:37" s="368" customFormat="1" ht="13.9" customHeight="1">
      <c r="Z7764" s="439"/>
      <c r="AH7764" s="367"/>
      <c r="AJ7764" s="367"/>
      <c r="AK7764" s="367"/>
    </row>
    <row r="7765" spans="26:37" s="368" customFormat="1" ht="13.9" customHeight="1">
      <c r="Z7765" s="439"/>
      <c r="AH7765" s="367"/>
      <c r="AJ7765" s="367"/>
      <c r="AK7765" s="367"/>
    </row>
    <row r="7766" spans="26:37" s="368" customFormat="1" ht="13.9" customHeight="1">
      <c r="Z7766" s="439"/>
      <c r="AH7766" s="367"/>
      <c r="AJ7766" s="367"/>
      <c r="AK7766" s="367"/>
    </row>
    <row r="7767" spans="26:37" s="368" customFormat="1" ht="13.9" customHeight="1">
      <c r="Z7767" s="439"/>
      <c r="AH7767" s="367"/>
      <c r="AJ7767" s="367"/>
      <c r="AK7767" s="367"/>
    </row>
    <row r="7768" spans="26:37" s="368" customFormat="1" ht="13.9" customHeight="1">
      <c r="Z7768" s="439"/>
      <c r="AH7768" s="367"/>
      <c r="AJ7768" s="367"/>
      <c r="AK7768" s="367"/>
    </row>
    <row r="7769" spans="26:37" s="368" customFormat="1" ht="13.9" customHeight="1">
      <c r="Z7769" s="439"/>
      <c r="AH7769" s="367"/>
      <c r="AJ7769" s="367"/>
      <c r="AK7769" s="367"/>
    </row>
    <row r="7770" spans="26:37" s="368" customFormat="1" ht="13.9" customHeight="1">
      <c r="Z7770" s="439"/>
      <c r="AH7770" s="367"/>
      <c r="AJ7770" s="367"/>
      <c r="AK7770" s="367"/>
    </row>
    <row r="7771" spans="26:37" s="368" customFormat="1" ht="13.9" customHeight="1">
      <c r="Z7771" s="439"/>
      <c r="AH7771" s="367"/>
      <c r="AJ7771" s="367"/>
      <c r="AK7771" s="367"/>
    </row>
    <row r="7772" spans="26:37" s="368" customFormat="1" ht="13.9" customHeight="1">
      <c r="Z7772" s="439"/>
      <c r="AH7772" s="367"/>
      <c r="AJ7772" s="367"/>
      <c r="AK7772" s="367"/>
    </row>
    <row r="7773" spans="26:37" s="368" customFormat="1" ht="13.9" customHeight="1">
      <c r="Z7773" s="439"/>
      <c r="AH7773" s="367"/>
      <c r="AJ7773" s="367"/>
      <c r="AK7773" s="367"/>
    </row>
    <row r="7774" spans="26:37" s="368" customFormat="1" ht="13.9" customHeight="1">
      <c r="Z7774" s="439"/>
      <c r="AH7774" s="367"/>
      <c r="AJ7774" s="367"/>
      <c r="AK7774" s="367"/>
    </row>
    <row r="7775" spans="26:37" s="368" customFormat="1" ht="13.9" customHeight="1">
      <c r="Z7775" s="439"/>
      <c r="AH7775" s="367"/>
      <c r="AJ7775" s="367"/>
      <c r="AK7775" s="367"/>
    </row>
    <row r="7776" spans="26:37" s="368" customFormat="1" ht="13.9" customHeight="1">
      <c r="Z7776" s="439"/>
      <c r="AH7776" s="367"/>
      <c r="AJ7776" s="367"/>
      <c r="AK7776" s="367"/>
    </row>
    <row r="7777" spans="26:37" s="368" customFormat="1" ht="13.9" customHeight="1">
      <c r="Z7777" s="439"/>
      <c r="AH7777" s="367"/>
      <c r="AJ7777" s="367"/>
      <c r="AK7777" s="367"/>
    </row>
    <row r="7778" spans="26:37" s="368" customFormat="1" ht="13.9" customHeight="1">
      <c r="Z7778" s="439"/>
      <c r="AH7778" s="367"/>
      <c r="AJ7778" s="367"/>
      <c r="AK7778" s="367"/>
    </row>
    <row r="7779" spans="26:37" s="368" customFormat="1" ht="13.9" customHeight="1">
      <c r="Z7779" s="439"/>
      <c r="AH7779" s="367"/>
      <c r="AJ7779" s="367"/>
      <c r="AK7779" s="367"/>
    </row>
    <row r="7780" spans="26:37" s="368" customFormat="1" ht="13.9" customHeight="1">
      <c r="Z7780" s="439"/>
      <c r="AH7780" s="367"/>
      <c r="AJ7780" s="367"/>
      <c r="AK7780" s="367"/>
    </row>
    <row r="7781" spans="26:37" s="368" customFormat="1" ht="13.9" customHeight="1">
      <c r="Z7781" s="439"/>
      <c r="AH7781" s="367"/>
      <c r="AJ7781" s="367"/>
      <c r="AK7781" s="367"/>
    </row>
    <row r="7782" spans="26:37" s="368" customFormat="1" ht="13.9" customHeight="1">
      <c r="Z7782" s="439"/>
      <c r="AH7782" s="367"/>
      <c r="AJ7782" s="367"/>
      <c r="AK7782" s="367"/>
    </row>
    <row r="7783" spans="26:37" s="368" customFormat="1" ht="13.9" customHeight="1">
      <c r="Z7783" s="439"/>
      <c r="AH7783" s="367"/>
      <c r="AJ7783" s="367"/>
      <c r="AK7783" s="367"/>
    </row>
    <row r="7784" spans="26:37" s="368" customFormat="1" ht="13.9" customHeight="1">
      <c r="Z7784" s="439"/>
      <c r="AH7784" s="367"/>
      <c r="AJ7784" s="367"/>
      <c r="AK7784" s="367"/>
    </row>
    <row r="7785" spans="26:37" s="368" customFormat="1" ht="13.9" customHeight="1">
      <c r="Z7785" s="439"/>
      <c r="AH7785" s="367"/>
      <c r="AJ7785" s="367"/>
      <c r="AK7785" s="367"/>
    </row>
    <row r="7786" spans="26:37" s="368" customFormat="1" ht="13.9" customHeight="1">
      <c r="Z7786" s="439"/>
      <c r="AH7786" s="367"/>
      <c r="AJ7786" s="367"/>
      <c r="AK7786" s="367"/>
    </row>
    <row r="7787" spans="26:37" s="368" customFormat="1" ht="13.9" customHeight="1">
      <c r="Z7787" s="439"/>
      <c r="AH7787" s="367"/>
      <c r="AJ7787" s="367"/>
      <c r="AK7787" s="367"/>
    </row>
    <row r="7788" spans="26:37" s="368" customFormat="1" ht="13.9" customHeight="1">
      <c r="Z7788" s="439"/>
      <c r="AH7788" s="367"/>
      <c r="AJ7788" s="367"/>
      <c r="AK7788" s="367"/>
    </row>
    <row r="7789" spans="26:37" s="368" customFormat="1" ht="13.9" customHeight="1">
      <c r="Z7789" s="439"/>
      <c r="AH7789" s="367"/>
      <c r="AJ7789" s="367"/>
      <c r="AK7789" s="367"/>
    </row>
    <row r="7790" spans="26:37" s="368" customFormat="1" ht="13.9" customHeight="1">
      <c r="Z7790" s="439"/>
      <c r="AH7790" s="367"/>
      <c r="AJ7790" s="367"/>
      <c r="AK7790" s="367"/>
    </row>
    <row r="7791" spans="26:37" s="368" customFormat="1" ht="13.9" customHeight="1">
      <c r="Z7791" s="439"/>
      <c r="AH7791" s="367"/>
      <c r="AJ7791" s="367"/>
      <c r="AK7791" s="367"/>
    </row>
    <row r="7792" spans="26:37" s="368" customFormat="1" ht="13.9" customHeight="1">
      <c r="Z7792" s="439"/>
      <c r="AH7792" s="367"/>
      <c r="AJ7792" s="367"/>
      <c r="AK7792" s="367"/>
    </row>
    <row r="7793" spans="26:37" s="368" customFormat="1" ht="13.9" customHeight="1">
      <c r="Z7793" s="439"/>
      <c r="AH7793" s="367"/>
      <c r="AJ7793" s="367"/>
      <c r="AK7793" s="367"/>
    </row>
    <row r="7794" spans="26:37" s="368" customFormat="1" ht="13.9" customHeight="1">
      <c r="Z7794" s="439"/>
      <c r="AH7794" s="367"/>
      <c r="AJ7794" s="367"/>
      <c r="AK7794" s="367"/>
    </row>
    <row r="7795" spans="26:37" s="368" customFormat="1" ht="13.9" customHeight="1">
      <c r="Z7795" s="439"/>
      <c r="AH7795" s="367"/>
      <c r="AJ7795" s="367"/>
      <c r="AK7795" s="367"/>
    </row>
    <row r="7796" spans="26:37" s="368" customFormat="1" ht="13.9" customHeight="1">
      <c r="Z7796" s="439"/>
      <c r="AH7796" s="367"/>
      <c r="AJ7796" s="367"/>
      <c r="AK7796" s="367"/>
    </row>
    <row r="7797" spans="26:37" s="368" customFormat="1" ht="13.9" customHeight="1">
      <c r="Z7797" s="439"/>
      <c r="AH7797" s="367"/>
      <c r="AJ7797" s="367"/>
      <c r="AK7797" s="367"/>
    </row>
    <row r="7798" spans="26:37" s="368" customFormat="1" ht="13.9" customHeight="1">
      <c r="Z7798" s="439"/>
      <c r="AH7798" s="367"/>
      <c r="AJ7798" s="367"/>
      <c r="AK7798" s="367"/>
    </row>
    <row r="7799" spans="26:37" s="368" customFormat="1" ht="13.9" customHeight="1">
      <c r="Z7799" s="439"/>
      <c r="AH7799" s="367"/>
      <c r="AJ7799" s="367"/>
      <c r="AK7799" s="367"/>
    </row>
    <row r="7800" spans="26:37" s="368" customFormat="1" ht="13.9" customHeight="1">
      <c r="Z7800" s="439"/>
      <c r="AH7800" s="367"/>
      <c r="AJ7800" s="367"/>
      <c r="AK7800" s="367"/>
    </row>
    <row r="7801" spans="26:37" s="368" customFormat="1" ht="13.9" customHeight="1">
      <c r="Z7801" s="439"/>
      <c r="AH7801" s="367"/>
      <c r="AJ7801" s="367"/>
      <c r="AK7801" s="367"/>
    </row>
    <row r="7802" spans="26:37" s="368" customFormat="1" ht="13.9" customHeight="1">
      <c r="Z7802" s="439"/>
      <c r="AH7802" s="367"/>
      <c r="AJ7802" s="367"/>
      <c r="AK7802" s="367"/>
    </row>
    <row r="7803" spans="26:37" s="368" customFormat="1" ht="13.9" customHeight="1">
      <c r="Z7803" s="439"/>
      <c r="AH7803" s="367"/>
      <c r="AJ7803" s="367"/>
      <c r="AK7803" s="367"/>
    </row>
    <row r="7804" spans="26:37" s="368" customFormat="1" ht="13.9" customHeight="1">
      <c r="Z7804" s="439"/>
      <c r="AH7804" s="367"/>
      <c r="AJ7804" s="367"/>
      <c r="AK7804" s="367"/>
    </row>
    <row r="7805" spans="26:37" s="368" customFormat="1" ht="13.9" customHeight="1">
      <c r="Z7805" s="439"/>
      <c r="AH7805" s="367"/>
      <c r="AJ7805" s="367"/>
      <c r="AK7805" s="367"/>
    </row>
    <row r="7806" spans="26:37" s="368" customFormat="1" ht="13.9" customHeight="1">
      <c r="Z7806" s="439"/>
      <c r="AH7806" s="367"/>
      <c r="AJ7806" s="367"/>
      <c r="AK7806" s="367"/>
    </row>
    <row r="7807" spans="26:37" s="368" customFormat="1" ht="13.9" customHeight="1">
      <c r="Z7807" s="439"/>
      <c r="AH7807" s="367"/>
      <c r="AJ7807" s="367"/>
      <c r="AK7807" s="367"/>
    </row>
    <row r="7808" spans="26:37" s="368" customFormat="1" ht="13.9" customHeight="1">
      <c r="Z7808" s="439"/>
      <c r="AH7808" s="367"/>
      <c r="AJ7808" s="367"/>
      <c r="AK7808" s="367"/>
    </row>
    <row r="7809" spans="26:37" s="368" customFormat="1" ht="13.9" customHeight="1">
      <c r="Z7809" s="439"/>
      <c r="AH7809" s="367"/>
      <c r="AJ7809" s="367"/>
      <c r="AK7809" s="367"/>
    </row>
    <row r="7810" spans="26:37" s="368" customFormat="1" ht="13.9" customHeight="1">
      <c r="Z7810" s="439"/>
      <c r="AH7810" s="367"/>
      <c r="AJ7810" s="367"/>
      <c r="AK7810" s="367"/>
    </row>
    <row r="7811" spans="26:37" s="368" customFormat="1" ht="13.9" customHeight="1">
      <c r="Z7811" s="439"/>
      <c r="AH7811" s="367"/>
      <c r="AJ7811" s="367"/>
      <c r="AK7811" s="367"/>
    </row>
    <row r="7812" spans="26:37" s="368" customFormat="1" ht="13.9" customHeight="1">
      <c r="Z7812" s="439"/>
      <c r="AH7812" s="367"/>
      <c r="AJ7812" s="367"/>
      <c r="AK7812" s="367"/>
    </row>
    <row r="7813" spans="26:37" s="368" customFormat="1" ht="13.9" customHeight="1">
      <c r="Z7813" s="439"/>
      <c r="AH7813" s="367"/>
      <c r="AJ7813" s="367"/>
      <c r="AK7813" s="367"/>
    </row>
    <row r="7814" spans="26:37" s="368" customFormat="1" ht="13.9" customHeight="1">
      <c r="Z7814" s="439"/>
      <c r="AH7814" s="367"/>
      <c r="AJ7814" s="367"/>
      <c r="AK7814" s="367"/>
    </row>
    <row r="7815" spans="26:37" s="368" customFormat="1" ht="13.9" customHeight="1">
      <c r="Z7815" s="439"/>
      <c r="AH7815" s="367"/>
      <c r="AJ7815" s="367"/>
      <c r="AK7815" s="367"/>
    </row>
    <row r="7816" spans="26:37" s="368" customFormat="1" ht="13.9" customHeight="1">
      <c r="Z7816" s="439"/>
      <c r="AH7816" s="367"/>
      <c r="AJ7816" s="367"/>
      <c r="AK7816" s="367"/>
    </row>
    <row r="7817" spans="26:37" s="368" customFormat="1" ht="13.9" customHeight="1">
      <c r="Z7817" s="439"/>
      <c r="AH7817" s="367"/>
      <c r="AJ7817" s="367"/>
      <c r="AK7817" s="367"/>
    </row>
    <row r="7818" spans="26:37" s="368" customFormat="1" ht="13.9" customHeight="1">
      <c r="Z7818" s="439"/>
      <c r="AH7818" s="367"/>
      <c r="AJ7818" s="367"/>
      <c r="AK7818" s="367"/>
    </row>
    <row r="7819" spans="26:37" s="368" customFormat="1" ht="13.9" customHeight="1">
      <c r="Z7819" s="439"/>
      <c r="AH7819" s="367"/>
      <c r="AJ7819" s="367"/>
      <c r="AK7819" s="367"/>
    </row>
    <row r="7820" spans="26:37" s="368" customFormat="1" ht="13.9" customHeight="1">
      <c r="Z7820" s="439"/>
      <c r="AH7820" s="367"/>
      <c r="AJ7820" s="367"/>
      <c r="AK7820" s="367"/>
    </row>
    <row r="7821" spans="26:37" s="368" customFormat="1" ht="13.9" customHeight="1">
      <c r="Z7821" s="439"/>
      <c r="AH7821" s="367"/>
      <c r="AJ7821" s="367"/>
      <c r="AK7821" s="367"/>
    </row>
    <row r="7822" spans="26:37" s="368" customFormat="1" ht="13.9" customHeight="1">
      <c r="Z7822" s="439"/>
      <c r="AH7822" s="367"/>
      <c r="AJ7822" s="367"/>
      <c r="AK7822" s="367"/>
    </row>
    <row r="7823" spans="26:37" s="368" customFormat="1" ht="13.9" customHeight="1">
      <c r="Z7823" s="439"/>
      <c r="AH7823" s="367"/>
      <c r="AJ7823" s="367"/>
      <c r="AK7823" s="367"/>
    </row>
    <row r="7824" spans="26:37" s="368" customFormat="1" ht="13.9" customHeight="1">
      <c r="Z7824" s="439"/>
      <c r="AH7824" s="367"/>
      <c r="AJ7824" s="367"/>
      <c r="AK7824" s="367"/>
    </row>
    <row r="7825" spans="26:37" s="368" customFormat="1" ht="13.9" customHeight="1">
      <c r="Z7825" s="439"/>
      <c r="AH7825" s="367"/>
      <c r="AJ7825" s="367"/>
      <c r="AK7825" s="367"/>
    </row>
    <row r="7826" spans="26:37" s="368" customFormat="1" ht="13.9" customHeight="1">
      <c r="Z7826" s="439"/>
      <c r="AH7826" s="367"/>
      <c r="AJ7826" s="367"/>
      <c r="AK7826" s="367"/>
    </row>
    <row r="7827" spans="26:37" s="368" customFormat="1" ht="13.9" customHeight="1">
      <c r="Z7827" s="439"/>
      <c r="AH7827" s="367"/>
      <c r="AJ7827" s="367"/>
      <c r="AK7827" s="367"/>
    </row>
    <row r="7828" spans="26:37" s="368" customFormat="1" ht="13.9" customHeight="1">
      <c r="Z7828" s="439"/>
      <c r="AH7828" s="367"/>
      <c r="AJ7828" s="367"/>
      <c r="AK7828" s="367"/>
    </row>
    <row r="7829" spans="26:37" s="368" customFormat="1" ht="13.9" customHeight="1">
      <c r="Z7829" s="439"/>
      <c r="AH7829" s="367"/>
      <c r="AJ7829" s="367"/>
      <c r="AK7829" s="367"/>
    </row>
    <row r="7830" spans="26:37" s="368" customFormat="1" ht="13.9" customHeight="1">
      <c r="Z7830" s="439"/>
      <c r="AH7830" s="367"/>
      <c r="AJ7830" s="367"/>
      <c r="AK7830" s="367"/>
    </row>
    <row r="7831" spans="26:37" s="368" customFormat="1" ht="13.9" customHeight="1">
      <c r="Z7831" s="439"/>
      <c r="AH7831" s="367"/>
      <c r="AJ7831" s="367"/>
      <c r="AK7831" s="367"/>
    </row>
    <row r="7832" spans="26:37" s="368" customFormat="1" ht="13.9" customHeight="1">
      <c r="Z7832" s="439"/>
      <c r="AH7832" s="367"/>
      <c r="AJ7832" s="367"/>
      <c r="AK7832" s="367"/>
    </row>
    <row r="7833" spans="26:37" s="368" customFormat="1" ht="13.9" customHeight="1">
      <c r="Z7833" s="439"/>
      <c r="AH7833" s="367"/>
      <c r="AJ7833" s="367"/>
      <c r="AK7833" s="367"/>
    </row>
    <row r="7834" spans="26:37" s="368" customFormat="1" ht="13.9" customHeight="1">
      <c r="Z7834" s="439"/>
      <c r="AH7834" s="367"/>
      <c r="AJ7834" s="367"/>
      <c r="AK7834" s="367"/>
    </row>
    <row r="7835" spans="26:37" s="368" customFormat="1" ht="13.9" customHeight="1">
      <c r="Z7835" s="439"/>
      <c r="AH7835" s="367"/>
      <c r="AJ7835" s="367"/>
      <c r="AK7835" s="367"/>
    </row>
    <row r="7836" spans="26:37" s="368" customFormat="1" ht="13.9" customHeight="1">
      <c r="Z7836" s="439"/>
      <c r="AH7836" s="367"/>
      <c r="AJ7836" s="367"/>
      <c r="AK7836" s="367"/>
    </row>
    <row r="7837" spans="26:37" s="368" customFormat="1" ht="13.9" customHeight="1">
      <c r="Z7837" s="439"/>
      <c r="AH7837" s="367"/>
      <c r="AJ7837" s="367"/>
      <c r="AK7837" s="367"/>
    </row>
    <row r="7838" spans="26:37" s="368" customFormat="1" ht="13.9" customHeight="1">
      <c r="Z7838" s="439"/>
      <c r="AH7838" s="367"/>
      <c r="AJ7838" s="367"/>
      <c r="AK7838" s="367"/>
    </row>
    <row r="7839" spans="26:37" s="368" customFormat="1" ht="13.9" customHeight="1">
      <c r="Z7839" s="439"/>
      <c r="AH7839" s="367"/>
      <c r="AJ7839" s="367"/>
      <c r="AK7839" s="367"/>
    </row>
    <row r="7840" spans="26:37" s="368" customFormat="1" ht="13.9" customHeight="1">
      <c r="Z7840" s="439"/>
      <c r="AH7840" s="367"/>
      <c r="AJ7840" s="367"/>
      <c r="AK7840" s="367"/>
    </row>
    <row r="7841" spans="26:37" s="368" customFormat="1" ht="13.9" customHeight="1">
      <c r="Z7841" s="439"/>
      <c r="AH7841" s="367"/>
      <c r="AJ7841" s="367"/>
      <c r="AK7841" s="367"/>
    </row>
    <row r="7842" spans="26:37" s="368" customFormat="1" ht="13.9" customHeight="1">
      <c r="Z7842" s="439"/>
      <c r="AH7842" s="367"/>
      <c r="AJ7842" s="367"/>
      <c r="AK7842" s="367"/>
    </row>
    <row r="7843" spans="26:37" s="368" customFormat="1" ht="13.9" customHeight="1">
      <c r="Z7843" s="439"/>
      <c r="AH7843" s="367"/>
      <c r="AJ7843" s="367"/>
      <c r="AK7843" s="367"/>
    </row>
    <row r="7844" spans="26:37" s="368" customFormat="1" ht="13.9" customHeight="1">
      <c r="Z7844" s="439"/>
      <c r="AH7844" s="367"/>
      <c r="AJ7844" s="367"/>
      <c r="AK7844" s="367"/>
    </row>
    <row r="7845" spans="26:37" s="368" customFormat="1" ht="13.9" customHeight="1">
      <c r="Z7845" s="439"/>
      <c r="AH7845" s="367"/>
      <c r="AJ7845" s="367"/>
      <c r="AK7845" s="367"/>
    </row>
    <row r="7846" spans="26:37" s="368" customFormat="1" ht="13.9" customHeight="1">
      <c r="Z7846" s="439"/>
      <c r="AH7846" s="367"/>
      <c r="AJ7846" s="367"/>
      <c r="AK7846" s="367"/>
    </row>
    <row r="7847" spans="26:37" s="368" customFormat="1" ht="13.9" customHeight="1">
      <c r="Z7847" s="439"/>
      <c r="AH7847" s="367"/>
      <c r="AJ7847" s="367"/>
      <c r="AK7847" s="367"/>
    </row>
    <row r="7848" spans="26:37" s="368" customFormat="1" ht="13.9" customHeight="1">
      <c r="Z7848" s="439"/>
      <c r="AH7848" s="367"/>
      <c r="AJ7848" s="367"/>
      <c r="AK7848" s="367"/>
    </row>
    <row r="7849" spans="26:37" s="368" customFormat="1" ht="13.9" customHeight="1">
      <c r="Z7849" s="439"/>
      <c r="AH7849" s="367"/>
      <c r="AJ7849" s="367"/>
      <c r="AK7849" s="367"/>
    </row>
    <row r="7850" spans="26:37" s="368" customFormat="1" ht="13.9" customHeight="1">
      <c r="Z7850" s="439"/>
      <c r="AH7850" s="367"/>
      <c r="AJ7850" s="367"/>
      <c r="AK7850" s="367"/>
    </row>
    <row r="7851" spans="26:37" s="368" customFormat="1" ht="13.9" customHeight="1">
      <c r="Z7851" s="439"/>
      <c r="AH7851" s="367"/>
      <c r="AJ7851" s="367"/>
      <c r="AK7851" s="367"/>
    </row>
    <row r="7852" spans="26:37" s="368" customFormat="1" ht="13.9" customHeight="1">
      <c r="Z7852" s="439"/>
      <c r="AH7852" s="367"/>
      <c r="AJ7852" s="367"/>
      <c r="AK7852" s="367"/>
    </row>
    <row r="7853" spans="26:37" s="368" customFormat="1" ht="13.9" customHeight="1">
      <c r="Z7853" s="439"/>
      <c r="AH7853" s="367"/>
      <c r="AJ7853" s="367"/>
      <c r="AK7853" s="367"/>
    </row>
    <row r="7854" spans="26:37" s="368" customFormat="1" ht="13.9" customHeight="1">
      <c r="Z7854" s="439"/>
      <c r="AH7854" s="367"/>
      <c r="AJ7854" s="367"/>
      <c r="AK7854" s="367"/>
    </row>
    <row r="7855" spans="26:37" s="368" customFormat="1" ht="13.9" customHeight="1">
      <c r="Z7855" s="439"/>
      <c r="AH7855" s="367"/>
      <c r="AJ7855" s="367"/>
      <c r="AK7855" s="367"/>
    </row>
    <row r="7856" spans="26:37" s="368" customFormat="1" ht="13.9" customHeight="1">
      <c r="Z7856" s="439"/>
      <c r="AH7856" s="367"/>
      <c r="AJ7856" s="367"/>
      <c r="AK7856" s="367"/>
    </row>
    <row r="7857" spans="26:37" s="368" customFormat="1" ht="13.9" customHeight="1">
      <c r="Z7857" s="439"/>
      <c r="AH7857" s="367"/>
      <c r="AJ7857" s="367"/>
      <c r="AK7857" s="367"/>
    </row>
    <row r="7858" spans="26:37" s="368" customFormat="1" ht="13.9" customHeight="1">
      <c r="Z7858" s="439"/>
      <c r="AH7858" s="367"/>
      <c r="AJ7858" s="367"/>
      <c r="AK7858" s="367"/>
    </row>
    <row r="7859" spans="26:37" s="368" customFormat="1" ht="13.9" customHeight="1">
      <c r="Z7859" s="439"/>
      <c r="AH7859" s="367"/>
      <c r="AJ7859" s="367"/>
      <c r="AK7859" s="367"/>
    </row>
    <row r="7860" spans="26:37" s="368" customFormat="1" ht="13.9" customHeight="1">
      <c r="Z7860" s="439"/>
      <c r="AH7860" s="367"/>
      <c r="AJ7860" s="367"/>
      <c r="AK7860" s="367"/>
    </row>
    <row r="7861" spans="26:37" s="368" customFormat="1" ht="13.9" customHeight="1">
      <c r="Z7861" s="439"/>
      <c r="AH7861" s="367"/>
      <c r="AJ7861" s="367"/>
      <c r="AK7861" s="367"/>
    </row>
    <row r="7862" spans="26:37" s="368" customFormat="1" ht="13.9" customHeight="1">
      <c r="Z7862" s="439"/>
      <c r="AH7862" s="367"/>
      <c r="AJ7862" s="367"/>
      <c r="AK7862" s="367"/>
    </row>
    <row r="7863" spans="26:37" s="368" customFormat="1" ht="13.9" customHeight="1">
      <c r="Z7863" s="439"/>
      <c r="AH7863" s="367"/>
      <c r="AJ7863" s="367"/>
      <c r="AK7863" s="367"/>
    </row>
    <row r="7864" spans="26:37" s="368" customFormat="1" ht="13.9" customHeight="1">
      <c r="Z7864" s="439"/>
      <c r="AH7864" s="367"/>
      <c r="AJ7864" s="367"/>
      <c r="AK7864" s="367"/>
    </row>
    <row r="7865" spans="26:37" s="368" customFormat="1" ht="13.9" customHeight="1">
      <c r="Z7865" s="439"/>
      <c r="AH7865" s="367"/>
      <c r="AJ7865" s="367"/>
      <c r="AK7865" s="367"/>
    </row>
    <row r="7866" spans="26:37" s="368" customFormat="1" ht="13.9" customHeight="1">
      <c r="Z7866" s="439"/>
      <c r="AH7866" s="367"/>
      <c r="AJ7866" s="367"/>
      <c r="AK7866" s="367"/>
    </row>
    <row r="7867" spans="26:37" s="368" customFormat="1" ht="13.9" customHeight="1">
      <c r="Z7867" s="439"/>
      <c r="AH7867" s="367"/>
      <c r="AJ7867" s="367"/>
      <c r="AK7867" s="367"/>
    </row>
    <row r="7868" spans="26:37" s="368" customFormat="1" ht="13.9" customHeight="1">
      <c r="Z7868" s="439"/>
      <c r="AH7868" s="367"/>
      <c r="AJ7868" s="367"/>
      <c r="AK7868" s="367"/>
    </row>
    <row r="7869" spans="26:37" s="368" customFormat="1" ht="13.9" customHeight="1">
      <c r="Z7869" s="439"/>
      <c r="AH7869" s="367"/>
      <c r="AJ7869" s="367"/>
      <c r="AK7869" s="367"/>
    </row>
    <row r="7870" spans="26:37" s="368" customFormat="1" ht="13.9" customHeight="1">
      <c r="Z7870" s="439"/>
      <c r="AH7870" s="367"/>
      <c r="AJ7870" s="367"/>
      <c r="AK7870" s="367"/>
    </row>
    <row r="7871" spans="26:37" s="368" customFormat="1" ht="13.9" customHeight="1">
      <c r="Z7871" s="439"/>
      <c r="AH7871" s="367"/>
      <c r="AJ7871" s="367"/>
      <c r="AK7871" s="367"/>
    </row>
    <row r="7872" spans="26:37" s="368" customFormat="1" ht="13.9" customHeight="1">
      <c r="Z7872" s="439"/>
      <c r="AH7872" s="367"/>
      <c r="AJ7872" s="367"/>
      <c r="AK7872" s="367"/>
    </row>
    <row r="7873" spans="26:37" s="368" customFormat="1" ht="13.9" customHeight="1">
      <c r="Z7873" s="439"/>
      <c r="AH7873" s="367"/>
      <c r="AJ7873" s="367"/>
      <c r="AK7873" s="367"/>
    </row>
    <row r="7874" spans="26:37" s="368" customFormat="1" ht="13.9" customHeight="1">
      <c r="Z7874" s="439"/>
      <c r="AH7874" s="367"/>
      <c r="AJ7874" s="367"/>
      <c r="AK7874" s="367"/>
    </row>
    <row r="7875" spans="26:37" s="368" customFormat="1" ht="13.9" customHeight="1">
      <c r="Z7875" s="439"/>
      <c r="AH7875" s="367"/>
      <c r="AJ7875" s="367"/>
      <c r="AK7875" s="367"/>
    </row>
    <row r="7876" spans="26:37" s="368" customFormat="1" ht="13.9" customHeight="1">
      <c r="Z7876" s="439"/>
      <c r="AH7876" s="367"/>
      <c r="AJ7876" s="367"/>
      <c r="AK7876" s="367"/>
    </row>
    <row r="7877" spans="26:37" s="368" customFormat="1" ht="13.9" customHeight="1">
      <c r="Z7877" s="439"/>
      <c r="AH7877" s="367"/>
      <c r="AJ7877" s="367"/>
      <c r="AK7877" s="367"/>
    </row>
    <row r="7878" spans="26:37" s="368" customFormat="1" ht="13.9" customHeight="1">
      <c r="Z7878" s="439"/>
      <c r="AH7878" s="367"/>
      <c r="AJ7878" s="367"/>
      <c r="AK7878" s="367"/>
    </row>
    <row r="7879" spans="26:37" s="368" customFormat="1" ht="13.9" customHeight="1">
      <c r="Z7879" s="439"/>
      <c r="AH7879" s="367"/>
      <c r="AJ7879" s="367"/>
      <c r="AK7879" s="367"/>
    </row>
    <row r="7880" spans="26:37" s="368" customFormat="1" ht="13.9" customHeight="1">
      <c r="Z7880" s="439"/>
      <c r="AH7880" s="367"/>
      <c r="AJ7880" s="367"/>
      <c r="AK7880" s="367"/>
    </row>
    <row r="7881" spans="26:37" s="368" customFormat="1" ht="13.9" customHeight="1">
      <c r="Z7881" s="439"/>
      <c r="AH7881" s="367"/>
      <c r="AJ7881" s="367"/>
      <c r="AK7881" s="367"/>
    </row>
    <row r="7882" spans="26:37" s="368" customFormat="1" ht="13.9" customHeight="1">
      <c r="Z7882" s="439"/>
      <c r="AH7882" s="367"/>
      <c r="AJ7882" s="367"/>
      <c r="AK7882" s="367"/>
    </row>
    <row r="7883" spans="26:37" s="368" customFormat="1" ht="13.9" customHeight="1">
      <c r="Z7883" s="439"/>
      <c r="AH7883" s="367"/>
      <c r="AJ7883" s="367"/>
      <c r="AK7883" s="367"/>
    </row>
    <row r="7884" spans="26:37" s="368" customFormat="1" ht="13.9" customHeight="1">
      <c r="Z7884" s="439"/>
      <c r="AH7884" s="367"/>
      <c r="AJ7884" s="367"/>
      <c r="AK7884" s="367"/>
    </row>
    <row r="7885" spans="26:37" s="368" customFormat="1" ht="13.9" customHeight="1">
      <c r="Z7885" s="439"/>
      <c r="AH7885" s="367"/>
      <c r="AJ7885" s="367"/>
      <c r="AK7885" s="367"/>
    </row>
    <row r="7886" spans="26:37" s="368" customFormat="1" ht="13.9" customHeight="1">
      <c r="Z7886" s="439"/>
      <c r="AH7886" s="367"/>
      <c r="AJ7886" s="367"/>
      <c r="AK7886" s="367"/>
    </row>
    <row r="7887" spans="26:37" s="368" customFormat="1" ht="13.9" customHeight="1">
      <c r="Z7887" s="439"/>
      <c r="AH7887" s="367"/>
      <c r="AJ7887" s="367"/>
      <c r="AK7887" s="367"/>
    </row>
    <row r="7888" spans="26:37" s="368" customFormat="1" ht="13.9" customHeight="1">
      <c r="Z7888" s="439"/>
      <c r="AH7888" s="367"/>
      <c r="AJ7888" s="367"/>
      <c r="AK7888" s="367"/>
    </row>
    <row r="7889" spans="26:37" s="368" customFormat="1" ht="13.9" customHeight="1">
      <c r="Z7889" s="439"/>
      <c r="AH7889" s="367"/>
      <c r="AJ7889" s="367"/>
      <c r="AK7889" s="367"/>
    </row>
    <row r="7890" spans="26:37" s="368" customFormat="1" ht="13.9" customHeight="1">
      <c r="Z7890" s="439"/>
      <c r="AH7890" s="367"/>
      <c r="AJ7890" s="367"/>
      <c r="AK7890" s="367"/>
    </row>
    <row r="7891" spans="26:37" s="368" customFormat="1" ht="13.9" customHeight="1">
      <c r="Z7891" s="439"/>
      <c r="AH7891" s="367"/>
      <c r="AJ7891" s="367"/>
      <c r="AK7891" s="367"/>
    </row>
    <row r="7892" spans="26:37" s="368" customFormat="1" ht="13.9" customHeight="1">
      <c r="Z7892" s="439"/>
      <c r="AH7892" s="367"/>
      <c r="AJ7892" s="367"/>
      <c r="AK7892" s="367"/>
    </row>
    <row r="7893" spans="26:37" s="368" customFormat="1" ht="13.9" customHeight="1">
      <c r="Z7893" s="439"/>
      <c r="AH7893" s="367"/>
      <c r="AJ7893" s="367"/>
      <c r="AK7893" s="367"/>
    </row>
    <row r="7894" spans="26:37" s="368" customFormat="1" ht="13.9" customHeight="1">
      <c r="Z7894" s="439"/>
      <c r="AH7894" s="367"/>
      <c r="AJ7894" s="367"/>
      <c r="AK7894" s="367"/>
    </row>
    <row r="7895" spans="26:37" s="368" customFormat="1" ht="13.9" customHeight="1">
      <c r="Z7895" s="439"/>
      <c r="AH7895" s="367"/>
      <c r="AJ7895" s="367"/>
      <c r="AK7895" s="367"/>
    </row>
    <row r="7896" spans="26:37" s="368" customFormat="1" ht="13.9" customHeight="1">
      <c r="Z7896" s="439"/>
      <c r="AH7896" s="367"/>
      <c r="AJ7896" s="367"/>
      <c r="AK7896" s="367"/>
    </row>
    <row r="7897" spans="26:37" s="368" customFormat="1" ht="13.9" customHeight="1">
      <c r="Z7897" s="439"/>
      <c r="AH7897" s="367"/>
      <c r="AJ7897" s="367"/>
      <c r="AK7897" s="367"/>
    </row>
    <row r="7898" spans="26:37" s="368" customFormat="1" ht="13.9" customHeight="1">
      <c r="Z7898" s="439"/>
      <c r="AH7898" s="367"/>
      <c r="AJ7898" s="367"/>
      <c r="AK7898" s="367"/>
    </row>
    <row r="7899" spans="26:37" s="368" customFormat="1" ht="13.9" customHeight="1">
      <c r="Z7899" s="439"/>
      <c r="AH7899" s="367"/>
      <c r="AJ7899" s="367"/>
      <c r="AK7899" s="367"/>
    </row>
    <row r="7900" spans="26:37" s="368" customFormat="1" ht="13.9" customHeight="1">
      <c r="Z7900" s="439"/>
      <c r="AH7900" s="367"/>
      <c r="AJ7900" s="367"/>
      <c r="AK7900" s="367"/>
    </row>
    <row r="7901" spans="26:37" s="368" customFormat="1" ht="13.9" customHeight="1">
      <c r="Z7901" s="439"/>
      <c r="AH7901" s="367"/>
      <c r="AJ7901" s="367"/>
      <c r="AK7901" s="367"/>
    </row>
    <row r="7902" spans="26:37" s="368" customFormat="1" ht="13.9" customHeight="1">
      <c r="Z7902" s="439"/>
      <c r="AH7902" s="367"/>
      <c r="AJ7902" s="367"/>
      <c r="AK7902" s="367"/>
    </row>
    <row r="7903" spans="26:37" s="368" customFormat="1" ht="13.9" customHeight="1">
      <c r="Z7903" s="439"/>
      <c r="AH7903" s="367"/>
      <c r="AJ7903" s="367"/>
      <c r="AK7903" s="367"/>
    </row>
    <row r="7904" spans="26:37" s="368" customFormat="1" ht="13.9" customHeight="1">
      <c r="Z7904" s="439"/>
      <c r="AH7904" s="367"/>
      <c r="AJ7904" s="367"/>
      <c r="AK7904" s="367"/>
    </row>
    <row r="7905" spans="26:37" s="368" customFormat="1" ht="13.9" customHeight="1">
      <c r="Z7905" s="439"/>
      <c r="AH7905" s="367"/>
      <c r="AJ7905" s="367"/>
      <c r="AK7905" s="367"/>
    </row>
    <row r="7906" spans="26:37" s="368" customFormat="1" ht="13.9" customHeight="1">
      <c r="Z7906" s="439"/>
      <c r="AH7906" s="367"/>
      <c r="AJ7906" s="367"/>
      <c r="AK7906" s="367"/>
    </row>
    <row r="7907" spans="26:37" s="368" customFormat="1" ht="13.9" customHeight="1">
      <c r="Z7907" s="439"/>
      <c r="AH7907" s="367"/>
      <c r="AJ7907" s="367"/>
      <c r="AK7907" s="367"/>
    </row>
    <row r="7908" spans="26:37" s="368" customFormat="1" ht="13.9" customHeight="1">
      <c r="Z7908" s="439"/>
      <c r="AH7908" s="367"/>
      <c r="AJ7908" s="367"/>
      <c r="AK7908" s="367"/>
    </row>
    <row r="7909" spans="26:37" s="368" customFormat="1" ht="13.9" customHeight="1">
      <c r="Z7909" s="439"/>
      <c r="AH7909" s="367"/>
      <c r="AJ7909" s="367"/>
      <c r="AK7909" s="367"/>
    </row>
    <row r="7910" spans="26:37" s="368" customFormat="1" ht="13.9" customHeight="1">
      <c r="Z7910" s="439"/>
      <c r="AH7910" s="367"/>
      <c r="AJ7910" s="367"/>
      <c r="AK7910" s="367"/>
    </row>
    <row r="7911" spans="26:37" s="368" customFormat="1" ht="13.9" customHeight="1">
      <c r="Z7911" s="439"/>
      <c r="AH7911" s="367"/>
      <c r="AJ7911" s="367"/>
      <c r="AK7911" s="367"/>
    </row>
    <row r="7912" spans="26:37" s="368" customFormat="1" ht="13.9" customHeight="1">
      <c r="Z7912" s="439"/>
      <c r="AH7912" s="367"/>
      <c r="AJ7912" s="367"/>
      <c r="AK7912" s="367"/>
    </row>
    <row r="7913" spans="26:37" s="368" customFormat="1" ht="13.9" customHeight="1">
      <c r="Z7913" s="439"/>
      <c r="AH7913" s="367"/>
      <c r="AJ7913" s="367"/>
      <c r="AK7913" s="367"/>
    </row>
    <row r="7914" spans="26:37" s="368" customFormat="1" ht="13.9" customHeight="1">
      <c r="Z7914" s="439"/>
      <c r="AH7914" s="367"/>
      <c r="AJ7914" s="367"/>
      <c r="AK7914" s="367"/>
    </row>
    <row r="7915" spans="26:37" s="368" customFormat="1" ht="13.9" customHeight="1">
      <c r="Z7915" s="439"/>
      <c r="AH7915" s="367"/>
      <c r="AJ7915" s="367"/>
      <c r="AK7915" s="367"/>
    </row>
    <row r="7916" spans="26:37" s="368" customFormat="1" ht="13.9" customHeight="1">
      <c r="Z7916" s="439"/>
      <c r="AH7916" s="367"/>
      <c r="AJ7916" s="367"/>
      <c r="AK7916" s="367"/>
    </row>
    <row r="7917" spans="26:37" s="368" customFormat="1" ht="13.9" customHeight="1">
      <c r="Z7917" s="439"/>
      <c r="AH7917" s="367"/>
      <c r="AJ7917" s="367"/>
      <c r="AK7917" s="367"/>
    </row>
    <row r="7918" spans="26:37" s="368" customFormat="1" ht="13.9" customHeight="1">
      <c r="Z7918" s="439"/>
      <c r="AH7918" s="367"/>
      <c r="AJ7918" s="367"/>
      <c r="AK7918" s="367"/>
    </row>
    <row r="7919" spans="26:37" s="368" customFormat="1" ht="13.9" customHeight="1">
      <c r="Z7919" s="439"/>
      <c r="AH7919" s="367"/>
      <c r="AJ7919" s="367"/>
      <c r="AK7919" s="367"/>
    </row>
    <row r="7920" spans="26:37" s="368" customFormat="1" ht="13.9" customHeight="1">
      <c r="Z7920" s="439"/>
      <c r="AH7920" s="367"/>
      <c r="AJ7920" s="367"/>
      <c r="AK7920" s="367"/>
    </row>
    <row r="7921" spans="26:37" s="368" customFormat="1" ht="13.9" customHeight="1">
      <c r="Z7921" s="439"/>
      <c r="AH7921" s="367"/>
      <c r="AJ7921" s="367"/>
      <c r="AK7921" s="367"/>
    </row>
    <row r="7922" spans="26:37" s="368" customFormat="1" ht="13.9" customHeight="1">
      <c r="Z7922" s="439"/>
      <c r="AH7922" s="367"/>
      <c r="AJ7922" s="367"/>
      <c r="AK7922" s="367"/>
    </row>
    <row r="7923" spans="26:37" s="368" customFormat="1" ht="13.9" customHeight="1">
      <c r="Z7923" s="439"/>
      <c r="AH7923" s="367"/>
      <c r="AJ7923" s="367"/>
      <c r="AK7923" s="367"/>
    </row>
    <row r="7924" spans="26:37" s="368" customFormat="1" ht="13.9" customHeight="1">
      <c r="Z7924" s="439"/>
      <c r="AH7924" s="367"/>
      <c r="AJ7924" s="367"/>
      <c r="AK7924" s="367"/>
    </row>
    <row r="7925" spans="26:37" s="368" customFormat="1" ht="13.9" customHeight="1">
      <c r="Z7925" s="439"/>
      <c r="AH7925" s="367"/>
      <c r="AJ7925" s="367"/>
      <c r="AK7925" s="367"/>
    </row>
    <row r="7926" spans="26:37" s="368" customFormat="1" ht="13.9" customHeight="1">
      <c r="Z7926" s="439"/>
      <c r="AH7926" s="367"/>
      <c r="AJ7926" s="367"/>
      <c r="AK7926" s="367"/>
    </row>
    <row r="7927" spans="26:37" s="368" customFormat="1" ht="13.9" customHeight="1">
      <c r="Z7927" s="439"/>
      <c r="AH7927" s="367"/>
      <c r="AJ7927" s="367"/>
      <c r="AK7927" s="367"/>
    </row>
    <row r="7928" spans="26:37" s="368" customFormat="1" ht="13.9" customHeight="1">
      <c r="Z7928" s="439"/>
      <c r="AH7928" s="367"/>
      <c r="AJ7928" s="367"/>
      <c r="AK7928" s="367"/>
    </row>
    <row r="7929" spans="26:37" s="368" customFormat="1" ht="13.9" customHeight="1">
      <c r="Z7929" s="439"/>
      <c r="AH7929" s="367"/>
      <c r="AJ7929" s="367"/>
      <c r="AK7929" s="367"/>
    </row>
    <row r="7930" spans="26:37" s="368" customFormat="1" ht="13.9" customHeight="1">
      <c r="Z7930" s="439"/>
      <c r="AH7930" s="367"/>
      <c r="AJ7930" s="367"/>
      <c r="AK7930" s="367"/>
    </row>
    <row r="7931" spans="26:37" s="368" customFormat="1" ht="13.9" customHeight="1">
      <c r="Z7931" s="439"/>
      <c r="AH7931" s="367"/>
      <c r="AJ7931" s="367"/>
      <c r="AK7931" s="367"/>
    </row>
    <row r="7932" spans="26:37" s="368" customFormat="1" ht="13.9" customHeight="1">
      <c r="Z7932" s="439"/>
      <c r="AH7932" s="367"/>
      <c r="AJ7932" s="367"/>
      <c r="AK7932" s="367"/>
    </row>
    <row r="7933" spans="26:37" s="368" customFormat="1" ht="13.9" customHeight="1">
      <c r="Z7933" s="439"/>
      <c r="AH7933" s="367"/>
      <c r="AJ7933" s="367"/>
      <c r="AK7933" s="367"/>
    </row>
    <row r="7934" spans="26:37" s="368" customFormat="1" ht="13.9" customHeight="1">
      <c r="Z7934" s="439"/>
      <c r="AH7934" s="367"/>
      <c r="AJ7934" s="367"/>
      <c r="AK7934" s="367"/>
    </row>
    <row r="7935" spans="26:37" s="368" customFormat="1" ht="13.9" customHeight="1">
      <c r="Z7935" s="439"/>
      <c r="AH7935" s="367"/>
      <c r="AJ7935" s="367"/>
      <c r="AK7935" s="367"/>
    </row>
    <row r="7936" spans="26:37" s="368" customFormat="1" ht="13.9" customHeight="1">
      <c r="Z7936" s="439"/>
      <c r="AH7936" s="367"/>
      <c r="AJ7936" s="367"/>
      <c r="AK7936" s="367"/>
    </row>
    <row r="7937" spans="26:37" s="368" customFormat="1" ht="13.9" customHeight="1">
      <c r="Z7937" s="439"/>
      <c r="AH7937" s="367"/>
      <c r="AJ7937" s="367"/>
      <c r="AK7937" s="367"/>
    </row>
    <row r="7938" spans="26:37" s="368" customFormat="1" ht="13.9" customHeight="1">
      <c r="Z7938" s="439"/>
      <c r="AH7938" s="367"/>
      <c r="AJ7938" s="367"/>
      <c r="AK7938" s="367"/>
    </row>
    <row r="7939" spans="26:37" s="368" customFormat="1" ht="13.9" customHeight="1">
      <c r="Z7939" s="439"/>
      <c r="AH7939" s="367"/>
      <c r="AJ7939" s="367"/>
      <c r="AK7939" s="367"/>
    </row>
    <row r="7940" spans="26:37" s="368" customFormat="1" ht="13.9" customHeight="1">
      <c r="Z7940" s="439"/>
      <c r="AH7940" s="367"/>
      <c r="AJ7940" s="367"/>
      <c r="AK7940" s="367"/>
    </row>
    <row r="7941" spans="26:37" s="368" customFormat="1" ht="13.9" customHeight="1">
      <c r="Z7941" s="439"/>
      <c r="AH7941" s="367"/>
      <c r="AJ7941" s="367"/>
      <c r="AK7941" s="367"/>
    </row>
    <row r="7942" spans="26:37" s="368" customFormat="1" ht="13.9" customHeight="1">
      <c r="Z7942" s="439"/>
      <c r="AH7942" s="367"/>
      <c r="AJ7942" s="367"/>
      <c r="AK7942" s="367"/>
    </row>
    <row r="7943" spans="26:37" s="368" customFormat="1" ht="13.9" customHeight="1">
      <c r="Z7943" s="439"/>
      <c r="AH7943" s="367"/>
      <c r="AJ7943" s="367"/>
      <c r="AK7943" s="367"/>
    </row>
    <row r="7944" spans="26:37" s="368" customFormat="1" ht="13.9" customHeight="1">
      <c r="Z7944" s="439"/>
      <c r="AH7944" s="367"/>
      <c r="AJ7944" s="367"/>
      <c r="AK7944" s="367"/>
    </row>
    <row r="7945" spans="26:37" s="368" customFormat="1" ht="13.9" customHeight="1">
      <c r="Z7945" s="439"/>
      <c r="AH7945" s="367"/>
      <c r="AJ7945" s="367"/>
      <c r="AK7945" s="367"/>
    </row>
    <row r="7946" spans="26:37" s="368" customFormat="1" ht="13.9" customHeight="1">
      <c r="Z7946" s="439"/>
      <c r="AH7946" s="367"/>
      <c r="AJ7946" s="367"/>
      <c r="AK7946" s="367"/>
    </row>
    <row r="7947" spans="26:37" s="368" customFormat="1" ht="13.9" customHeight="1">
      <c r="Z7947" s="439"/>
      <c r="AH7947" s="367"/>
      <c r="AJ7947" s="367"/>
      <c r="AK7947" s="367"/>
    </row>
    <row r="7948" spans="26:37" s="368" customFormat="1" ht="13.9" customHeight="1">
      <c r="Z7948" s="439"/>
      <c r="AH7948" s="367"/>
      <c r="AJ7948" s="367"/>
      <c r="AK7948" s="367"/>
    </row>
    <row r="7949" spans="26:37" s="368" customFormat="1" ht="13.9" customHeight="1">
      <c r="Z7949" s="439"/>
      <c r="AH7949" s="367"/>
      <c r="AJ7949" s="367"/>
      <c r="AK7949" s="367"/>
    </row>
    <row r="7950" spans="26:37" s="368" customFormat="1" ht="13.9" customHeight="1">
      <c r="Z7950" s="439"/>
      <c r="AH7950" s="367"/>
      <c r="AJ7950" s="367"/>
      <c r="AK7950" s="367"/>
    </row>
    <row r="7951" spans="26:37" s="368" customFormat="1" ht="13.9" customHeight="1">
      <c r="Z7951" s="439"/>
      <c r="AH7951" s="367"/>
      <c r="AJ7951" s="367"/>
      <c r="AK7951" s="367"/>
    </row>
    <row r="7952" spans="26:37" s="368" customFormat="1" ht="13.9" customHeight="1">
      <c r="Z7952" s="439"/>
      <c r="AH7952" s="367"/>
      <c r="AJ7952" s="367"/>
      <c r="AK7952" s="367"/>
    </row>
    <row r="7953" spans="26:37" s="368" customFormat="1" ht="13.9" customHeight="1">
      <c r="Z7953" s="439"/>
      <c r="AH7953" s="367"/>
      <c r="AJ7953" s="367"/>
      <c r="AK7953" s="367"/>
    </row>
    <row r="7954" spans="26:37" s="368" customFormat="1" ht="13.9" customHeight="1">
      <c r="Z7954" s="439"/>
      <c r="AH7954" s="367"/>
      <c r="AJ7954" s="367"/>
      <c r="AK7954" s="367"/>
    </row>
    <row r="7955" spans="26:37" s="368" customFormat="1" ht="13.9" customHeight="1">
      <c r="Z7955" s="439"/>
      <c r="AH7955" s="367"/>
      <c r="AJ7955" s="367"/>
      <c r="AK7955" s="367"/>
    </row>
    <row r="7956" spans="26:37" s="368" customFormat="1" ht="13.9" customHeight="1">
      <c r="Z7956" s="439"/>
      <c r="AH7956" s="367"/>
      <c r="AJ7956" s="367"/>
      <c r="AK7956" s="367"/>
    </row>
    <row r="7957" spans="26:37" s="368" customFormat="1" ht="13.9" customHeight="1">
      <c r="Z7957" s="439"/>
      <c r="AH7957" s="367"/>
      <c r="AJ7957" s="367"/>
      <c r="AK7957" s="367"/>
    </row>
    <row r="7958" spans="26:37" s="368" customFormat="1" ht="13.9" customHeight="1">
      <c r="Z7958" s="439"/>
      <c r="AH7958" s="367"/>
      <c r="AJ7958" s="367"/>
      <c r="AK7958" s="367"/>
    </row>
    <row r="7959" spans="26:37" s="368" customFormat="1" ht="13.9" customHeight="1">
      <c r="Z7959" s="439"/>
      <c r="AH7959" s="367"/>
      <c r="AJ7959" s="367"/>
      <c r="AK7959" s="367"/>
    </row>
    <row r="7960" spans="26:37" s="368" customFormat="1" ht="13.9" customHeight="1">
      <c r="Z7960" s="439"/>
      <c r="AH7960" s="367"/>
      <c r="AJ7960" s="367"/>
      <c r="AK7960" s="367"/>
    </row>
    <row r="7961" spans="26:37" s="368" customFormat="1" ht="13.9" customHeight="1">
      <c r="Z7961" s="439"/>
      <c r="AH7961" s="367"/>
      <c r="AJ7961" s="367"/>
      <c r="AK7961" s="367"/>
    </row>
    <row r="7962" spans="26:37" s="368" customFormat="1" ht="13.9" customHeight="1">
      <c r="Z7962" s="439"/>
      <c r="AH7962" s="367"/>
      <c r="AJ7962" s="367"/>
      <c r="AK7962" s="367"/>
    </row>
    <row r="7963" spans="26:37" s="368" customFormat="1" ht="13.9" customHeight="1">
      <c r="Z7963" s="439"/>
      <c r="AH7963" s="367"/>
      <c r="AJ7963" s="367"/>
      <c r="AK7963" s="367"/>
    </row>
    <row r="7964" spans="26:37" s="368" customFormat="1" ht="13.9" customHeight="1">
      <c r="Z7964" s="439"/>
      <c r="AH7964" s="367"/>
      <c r="AJ7964" s="367"/>
      <c r="AK7964" s="367"/>
    </row>
    <row r="7965" spans="26:37" s="368" customFormat="1" ht="13.9" customHeight="1">
      <c r="Z7965" s="439"/>
      <c r="AH7965" s="367"/>
      <c r="AJ7965" s="367"/>
      <c r="AK7965" s="367"/>
    </row>
    <row r="7966" spans="26:37" s="368" customFormat="1" ht="13.9" customHeight="1">
      <c r="Z7966" s="439"/>
      <c r="AH7966" s="367"/>
      <c r="AJ7966" s="367"/>
      <c r="AK7966" s="367"/>
    </row>
    <row r="7967" spans="26:37" s="368" customFormat="1" ht="13.9" customHeight="1">
      <c r="Z7967" s="439"/>
      <c r="AH7967" s="367"/>
      <c r="AJ7967" s="367"/>
      <c r="AK7967" s="367"/>
    </row>
    <row r="7968" spans="26:37" s="368" customFormat="1" ht="13.9" customHeight="1">
      <c r="Z7968" s="439"/>
      <c r="AH7968" s="367"/>
      <c r="AJ7968" s="367"/>
      <c r="AK7968" s="367"/>
    </row>
    <row r="7969" spans="26:37" s="368" customFormat="1" ht="13.9" customHeight="1">
      <c r="Z7969" s="439"/>
      <c r="AH7969" s="367"/>
      <c r="AJ7969" s="367"/>
      <c r="AK7969" s="367"/>
    </row>
    <row r="7970" spans="26:37" s="368" customFormat="1" ht="13.9" customHeight="1">
      <c r="Z7970" s="439"/>
      <c r="AH7970" s="367"/>
      <c r="AJ7970" s="367"/>
      <c r="AK7970" s="367"/>
    </row>
    <row r="7971" spans="26:37" s="368" customFormat="1" ht="13.9" customHeight="1">
      <c r="Z7971" s="439"/>
      <c r="AH7971" s="367"/>
      <c r="AJ7971" s="367"/>
      <c r="AK7971" s="367"/>
    </row>
    <row r="7972" spans="26:37" s="368" customFormat="1" ht="13.9" customHeight="1">
      <c r="Z7972" s="439"/>
      <c r="AH7972" s="367"/>
      <c r="AJ7972" s="367"/>
      <c r="AK7972" s="367"/>
    </row>
    <row r="7973" spans="26:37" s="368" customFormat="1" ht="13.9" customHeight="1">
      <c r="Z7973" s="439"/>
      <c r="AH7973" s="367"/>
      <c r="AJ7973" s="367"/>
      <c r="AK7973" s="367"/>
    </row>
    <row r="7974" spans="26:37" s="368" customFormat="1" ht="13.9" customHeight="1">
      <c r="Z7974" s="439"/>
      <c r="AH7974" s="367"/>
      <c r="AJ7974" s="367"/>
      <c r="AK7974" s="367"/>
    </row>
    <row r="7975" spans="26:37" s="368" customFormat="1" ht="13.9" customHeight="1">
      <c r="Z7975" s="439"/>
      <c r="AH7975" s="367"/>
      <c r="AJ7975" s="367"/>
      <c r="AK7975" s="367"/>
    </row>
    <row r="7976" spans="26:37" s="368" customFormat="1" ht="13.9" customHeight="1">
      <c r="Z7976" s="439"/>
      <c r="AH7976" s="367"/>
      <c r="AJ7976" s="367"/>
      <c r="AK7976" s="367"/>
    </row>
    <row r="7977" spans="26:37" s="368" customFormat="1" ht="13.9" customHeight="1">
      <c r="Z7977" s="439"/>
      <c r="AH7977" s="367"/>
      <c r="AJ7977" s="367"/>
      <c r="AK7977" s="367"/>
    </row>
    <row r="7978" spans="26:37" s="368" customFormat="1" ht="13.9" customHeight="1">
      <c r="Z7978" s="439"/>
      <c r="AH7978" s="367"/>
      <c r="AJ7978" s="367"/>
      <c r="AK7978" s="367"/>
    </row>
    <row r="7979" spans="26:37" s="368" customFormat="1" ht="13.9" customHeight="1">
      <c r="Z7979" s="439"/>
      <c r="AH7979" s="367"/>
      <c r="AJ7979" s="367"/>
      <c r="AK7979" s="367"/>
    </row>
    <row r="7980" spans="26:37" s="368" customFormat="1" ht="13.9" customHeight="1">
      <c r="Z7980" s="439"/>
      <c r="AH7980" s="367"/>
      <c r="AJ7980" s="367"/>
      <c r="AK7980" s="367"/>
    </row>
    <row r="7981" spans="26:37" s="368" customFormat="1" ht="13.9" customHeight="1">
      <c r="Z7981" s="439"/>
      <c r="AH7981" s="367"/>
      <c r="AJ7981" s="367"/>
      <c r="AK7981" s="367"/>
    </row>
    <row r="7982" spans="26:37" s="368" customFormat="1" ht="13.9" customHeight="1">
      <c r="Z7982" s="439"/>
      <c r="AH7982" s="367"/>
      <c r="AJ7982" s="367"/>
      <c r="AK7982" s="367"/>
    </row>
    <row r="7983" spans="26:37" s="368" customFormat="1" ht="13.9" customHeight="1">
      <c r="Z7983" s="439"/>
      <c r="AH7983" s="367"/>
      <c r="AJ7983" s="367"/>
      <c r="AK7983" s="367"/>
    </row>
    <row r="7984" spans="26:37" s="368" customFormat="1" ht="13.9" customHeight="1">
      <c r="Z7984" s="439"/>
      <c r="AH7984" s="367"/>
      <c r="AJ7984" s="367"/>
      <c r="AK7984" s="367"/>
    </row>
    <row r="7985" spans="26:37" s="368" customFormat="1" ht="13.9" customHeight="1">
      <c r="Z7985" s="439"/>
      <c r="AH7985" s="367"/>
      <c r="AJ7985" s="367"/>
      <c r="AK7985" s="367"/>
    </row>
    <row r="7986" spans="26:37" s="368" customFormat="1" ht="13.9" customHeight="1">
      <c r="Z7986" s="439"/>
      <c r="AH7986" s="367"/>
      <c r="AJ7986" s="367"/>
      <c r="AK7986" s="367"/>
    </row>
    <row r="7987" spans="26:37" s="368" customFormat="1" ht="13.9" customHeight="1">
      <c r="Z7987" s="439"/>
      <c r="AH7987" s="367"/>
      <c r="AJ7987" s="367"/>
      <c r="AK7987" s="367"/>
    </row>
    <row r="7988" spans="26:37" s="368" customFormat="1" ht="13.9" customHeight="1">
      <c r="Z7988" s="439"/>
      <c r="AH7988" s="367"/>
      <c r="AJ7988" s="367"/>
      <c r="AK7988" s="367"/>
    </row>
    <row r="7989" spans="26:37" s="368" customFormat="1" ht="13.9" customHeight="1">
      <c r="Z7989" s="439"/>
      <c r="AH7989" s="367"/>
      <c r="AJ7989" s="367"/>
      <c r="AK7989" s="367"/>
    </row>
    <row r="7990" spans="26:37" s="368" customFormat="1" ht="13.9" customHeight="1">
      <c r="Z7990" s="439"/>
      <c r="AH7990" s="367"/>
      <c r="AJ7990" s="367"/>
      <c r="AK7990" s="367"/>
    </row>
    <row r="7991" spans="26:37" s="368" customFormat="1" ht="13.9" customHeight="1">
      <c r="Z7991" s="439"/>
      <c r="AH7991" s="367"/>
      <c r="AJ7991" s="367"/>
      <c r="AK7991" s="367"/>
    </row>
    <row r="7992" spans="26:37" s="368" customFormat="1" ht="13.9" customHeight="1">
      <c r="Z7992" s="439"/>
      <c r="AH7992" s="367"/>
      <c r="AJ7992" s="367"/>
      <c r="AK7992" s="367"/>
    </row>
    <row r="7993" spans="26:37" s="368" customFormat="1" ht="13.9" customHeight="1">
      <c r="Z7993" s="439"/>
      <c r="AH7993" s="367"/>
      <c r="AJ7993" s="367"/>
      <c r="AK7993" s="367"/>
    </row>
    <row r="7994" spans="26:37" s="368" customFormat="1" ht="13.9" customHeight="1">
      <c r="Z7994" s="439"/>
      <c r="AH7994" s="367"/>
      <c r="AJ7994" s="367"/>
      <c r="AK7994" s="367"/>
    </row>
    <row r="7995" spans="26:37" s="368" customFormat="1" ht="13.9" customHeight="1">
      <c r="Z7995" s="439"/>
      <c r="AH7995" s="367"/>
      <c r="AJ7995" s="367"/>
      <c r="AK7995" s="367"/>
    </row>
    <row r="7996" spans="26:37" s="368" customFormat="1" ht="13.9" customHeight="1">
      <c r="Z7996" s="439"/>
      <c r="AH7996" s="367"/>
      <c r="AJ7996" s="367"/>
      <c r="AK7996" s="367"/>
    </row>
    <row r="7997" spans="26:37" s="368" customFormat="1" ht="13.9" customHeight="1">
      <c r="Z7997" s="439"/>
      <c r="AH7997" s="367"/>
      <c r="AJ7997" s="367"/>
      <c r="AK7997" s="367"/>
    </row>
    <row r="7998" spans="26:37" s="368" customFormat="1" ht="13.9" customHeight="1">
      <c r="Z7998" s="439"/>
      <c r="AH7998" s="367"/>
      <c r="AJ7998" s="367"/>
      <c r="AK7998" s="367"/>
    </row>
    <row r="7999" spans="26:37" s="368" customFormat="1" ht="13.9" customHeight="1">
      <c r="Z7999" s="439"/>
      <c r="AH7999" s="367"/>
      <c r="AJ7999" s="367"/>
      <c r="AK7999" s="367"/>
    </row>
    <row r="8000" spans="26:37" s="368" customFormat="1" ht="13.9" customHeight="1">
      <c r="Z8000" s="439"/>
      <c r="AH8000" s="367"/>
      <c r="AJ8000" s="367"/>
      <c r="AK8000" s="367"/>
    </row>
    <row r="8001" spans="26:37" s="368" customFormat="1" ht="13.9" customHeight="1">
      <c r="Z8001" s="439"/>
      <c r="AH8001" s="367"/>
      <c r="AJ8001" s="367"/>
      <c r="AK8001" s="367"/>
    </row>
    <row r="8002" spans="26:37" s="368" customFormat="1" ht="13.9" customHeight="1">
      <c r="Z8002" s="439"/>
      <c r="AH8002" s="367"/>
      <c r="AJ8002" s="367"/>
      <c r="AK8002" s="367"/>
    </row>
    <row r="8003" spans="26:37" s="368" customFormat="1" ht="13.9" customHeight="1">
      <c r="Z8003" s="439"/>
      <c r="AH8003" s="367"/>
      <c r="AJ8003" s="367"/>
      <c r="AK8003" s="367"/>
    </row>
    <row r="8004" spans="26:37" s="368" customFormat="1" ht="13.9" customHeight="1">
      <c r="Z8004" s="439"/>
      <c r="AH8004" s="367"/>
      <c r="AJ8004" s="367"/>
      <c r="AK8004" s="367"/>
    </row>
    <row r="8005" spans="26:37" s="368" customFormat="1" ht="13.9" customHeight="1">
      <c r="Z8005" s="439"/>
      <c r="AH8005" s="367"/>
      <c r="AJ8005" s="367"/>
      <c r="AK8005" s="367"/>
    </row>
    <row r="8006" spans="26:37" s="368" customFormat="1" ht="13.9" customHeight="1">
      <c r="Z8006" s="439"/>
      <c r="AH8006" s="367"/>
      <c r="AJ8006" s="367"/>
      <c r="AK8006" s="367"/>
    </row>
    <row r="8007" spans="26:37" s="368" customFormat="1" ht="13.9" customHeight="1">
      <c r="Z8007" s="439"/>
      <c r="AH8007" s="367"/>
      <c r="AJ8007" s="367"/>
      <c r="AK8007" s="367"/>
    </row>
    <row r="8008" spans="26:37" s="368" customFormat="1" ht="13.9" customHeight="1">
      <c r="Z8008" s="439"/>
      <c r="AH8008" s="367"/>
      <c r="AJ8008" s="367"/>
      <c r="AK8008" s="367"/>
    </row>
    <row r="8009" spans="26:37" s="368" customFormat="1" ht="13.9" customHeight="1">
      <c r="Z8009" s="439"/>
      <c r="AH8009" s="367"/>
      <c r="AJ8009" s="367"/>
      <c r="AK8009" s="367"/>
    </row>
    <row r="8010" spans="26:37" s="368" customFormat="1" ht="13.9" customHeight="1">
      <c r="Z8010" s="439"/>
      <c r="AH8010" s="367"/>
      <c r="AJ8010" s="367"/>
      <c r="AK8010" s="367"/>
    </row>
    <row r="8011" spans="26:37" s="368" customFormat="1" ht="13.9" customHeight="1">
      <c r="Z8011" s="439"/>
      <c r="AH8011" s="367"/>
      <c r="AJ8011" s="367"/>
      <c r="AK8011" s="367"/>
    </row>
    <row r="8012" spans="26:37" s="368" customFormat="1" ht="13.9" customHeight="1">
      <c r="Z8012" s="439"/>
      <c r="AH8012" s="367"/>
      <c r="AJ8012" s="367"/>
      <c r="AK8012" s="367"/>
    </row>
    <row r="8013" spans="26:37" s="368" customFormat="1" ht="13.9" customHeight="1">
      <c r="Z8013" s="439"/>
      <c r="AH8013" s="367"/>
      <c r="AJ8013" s="367"/>
      <c r="AK8013" s="367"/>
    </row>
    <row r="8014" spans="26:37" s="368" customFormat="1" ht="13.9" customHeight="1">
      <c r="Z8014" s="439"/>
      <c r="AH8014" s="367"/>
      <c r="AJ8014" s="367"/>
      <c r="AK8014" s="367"/>
    </row>
    <row r="8015" spans="26:37" s="368" customFormat="1" ht="13.9" customHeight="1">
      <c r="Z8015" s="439"/>
      <c r="AH8015" s="367"/>
      <c r="AJ8015" s="367"/>
      <c r="AK8015" s="367"/>
    </row>
    <row r="8016" spans="26:37" s="368" customFormat="1" ht="13.9" customHeight="1">
      <c r="Z8016" s="439"/>
      <c r="AH8016" s="367"/>
      <c r="AJ8016" s="367"/>
      <c r="AK8016" s="367"/>
    </row>
    <row r="8017" spans="26:37" s="368" customFormat="1" ht="13.9" customHeight="1">
      <c r="Z8017" s="439"/>
      <c r="AH8017" s="367"/>
      <c r="AJ8017" s="367"/>
      <c r="AK8017" s="367"/>
    </row>
    <row r="8018" spans="26:37" s="368" customFormat="1" ht="13.9" customHeight="1">
      <c r="Z8018" s="439"/>
      <c r="AH8018" s="367"/>
      <c r="AJ8018" s="367"/>
      <c r="AK8018" s="367"/>
    </row>
    <row r="8019" spans="26:37" s="368" customFormat="1" ht="13.9" customHeight="1">
      <c r="Z8019" s="439"/>
      <c r="AH8019" s="367"/>
      <c r="AJ8019" s="367"/>
      <c r="AK8019" s="367"/>
    </row>
    <row r="8020" spans="26:37" s="368" customFormat="1" ht="13.9" customHeight="1">
      <c r="Z8020" s="439"/>
      <c r="AH8020" s="367"/>
      <c r="AJ8020" s="367"/>
      <c r="AK8020" s="367"/>
    </row>
    <row r="8021" spans="26:37" s="368" customFormat="1" ht="13.9" customHeight="1">
      <c r="Z8021" s="439"/>
      <c r="AH8021" s="367"/>
      <c r="AJ8021" s="367"/>
      <c r="AK8021" s="367"/>
    </row>
    <row r="8022" spans="26:37" s="368" customFormat="1" ht="13.9" customHeight="1">
      <c r="Z8022" s="439"/>
      <c r="AH8022" s="367"/>
      <c r="AJ8022" s="367"/>
      <c r="AK8022" s="367"/>
    </row>
    <row r="8023" spans="26:37" s="368" customFormat="1" ht="13.9" customHeight="1">
      <c r="Z8023" s="439"/>
      <c r="AH8023" s="367"/>
      <c r="AJ8023" s="367"/>
      <c r="AK8023" s="367"/>
    </row>
    <row r="8024" spans="26:37" s="368" customFormat="1" ht="13.9" customHeight="1">
      <c r="Z8024" s="439"/>
      <c r="AH8024" s="367"/>
      <c r="AJ8024" s="367"/>
      <c r="AK8024" s="367"/>
    </row>
    <row r="8025" spans="26:37" s="368" customFormat="1" ht="13.9" customHeight="1">
      <c r="Z8025" s="439"/>
      <c r="AH8025" s="367"/>
      <c r="AJ8025" s="367"/>
      <c r="AK8025" s="367"/>
    </row>
    <row r="8026" spans="26:37" s="368" customFormat="1" ht="13.9" customHeight="1">
      <c r="Z8026" s="439"/>
      <c r="AH8026" s="367"/>
      <c r="AJ8026" s="367"/>
      <c r="AK8026" s="367"/>
    </row>
    <row r="8027" spans="26:37" s="368" customFormat="1" ht="13.9" customHeight="1">
      <c r="Z8027" s="439"/>
      <c r="AH8027" s="367"/>
      <c r="AJ8027" s="367"/>
      <c r="AK8027" s="367"/>
    </row>
    <row r="8028" spans="26:37" s="368" customFormat="1" ht="13.9" customHeight="1">
      <c r="Z8028" s="439"/>
      <c r="AH8028" s="367"/>
      <c r="AJ8028" s="367"/>
      <c r="AK8028" s="367"/>
    </row>
    <row r="8029" spans="26:37" s="368" customFormat="1" ht="13.9" customHeight="1">
      <c r="Z8029" s="439"/>
      <c r="AH8029" s="367"/>
      <c r="AJ8029" s="367"/>
      <c r="AK8029" s="367"/>
    </row>
    <row r="8030" spans="26:37" s="368" customFormat="1" ht="13.9" customHeight="1">
      <c r="Z8030" s="439"/>
      <c r="AH8030" s="367"/>
      <c r="AJ8030" s="367"/>
      <c r="AK8030" s="367"/>
    </row>
    <row r="8031" spans="26:37" s="368" customFormat="1" ht="13.9" customHeight="1">
      <c r="Z8031" s="439"/>
      <c r="AH8031" s="367"/>
      <c r="AJ8031" s="367"/>
      <c r="AK8031" s="367"/>
    </row>
    <row r="8032" spans="26:37" s="368" customFormat="1" ht="13.9" customHeight="1">
      <c r="Z8032" s="439"/>
      <c r="AH8032" s="367"/>
      <c r="AJ8032" s="367"/>
      <c r="AK8032" s="367"/>
    </row>
    <row r="8033" spans="26:37" s="368" customFormat="1" ht="13.9" customHeight="1">
      <c r="Z8033" s="439"/>
      <c r="AH8033" s="367"/>
      <c r="AJ8033" s="367"/>
      <c r="AK8033" s="367"/>
    </row>
    <row r="8034" spans="26:37" s="368" customFormat="1" ht="13.9" customHeight="1">
      <c r="Z8034" s="439"/>
      <c r="AH8034" s="367"/>
      <c r="AJ8034" s="367"/>
      <c r="AK8034" s="367"/>
    </row>
    <row r="8035" spans="26:37" s="368" customFormat="1" ht="13.9" customHeight="1">
      <c r="Z8035" s="439"/>
      <c r="AH8035" s="367"/>
      <c r="AJ8035" s="367"/>
      <c r="AK8035" s="367"/>
    </row>
    <row r="8036" spans="26:37" s="368" customFormat="1" ht="13.9" customHeight="1">
      <c r="Z8036" s="439"/>
      <c r="AH8036" s="367"/>
      <c r="AJ8036" s="367"/>
      <c r="AK8036" s="367"/>
    </row>
    <row r="8037" spans="26:37" s="368" customFormat="1" ht="13.9" customHeight="1">
      <c r="Z8037" s="439"/>
      <c r="AH8037" s="367"/>
      <c r="AJ8037" s="367"/>
      <c r="AK8037" s="367"/>
    </row>
    <row r="8038" spans="26:37" s="368" customFormat="1" ht="13.9" customHeight="1">
      <c r="Z8038" s="439"/>
      <c r="AH8038" s="367"/>
      <c r="AJ8038" s="367"/>
      <c r="AK8038" s="367"/>
    </row>
    <row r="8039" spans="26:37" s="368" customFormat="1" ht="13.9" customHeight="1">
      <c r="Z8039" s="439"/>
      <c r="AH8039" s="367"/>
      <c r="AJ8039" s="367"/>
      <c r="AK8039" s="367"/>
    </row>
    <row r="8040" spans="26:37" s="368" customFormat="1" ht="13.9" customHeight="1">
      <c r="Z8040" s="439"/>
      <c r="AH8040" s="367"/>
      <c r="AJ8040" s="367"/>
      <c r="AK8040" s="367"/>
    </row>
    <row r="8041" spans="26:37" s="368" customFormat="1" ht="13.9" customHeight="1">
      <c r="Z8041" s="439"/>
      <c r="AH8041" s="367"/>
      <c r="AJ8041" s="367"/>
      <c r="AK8041" s="367"/>
    </row>
    <row r="8042" spans="26:37" s="368" customFormat="1" ht="13.9" customHeight="1">
      <c r="Z8042" s="439"/>
      <c r="AH8042" s="367"/>
      <c r="AJ8042" s="367"/>
      <c r="AK8042" s="367"/>
    </row>
    <row r="8043" spans="26:37" s="368" customFormat="1" ht="13.9" customHeight="1">
      <c r="Z8043" s="439"/>
      <c r="AH8043" s="367"/>
      <c r="AJ8043" s="367"/>
      <c r="AK8043" s="367"/>
    </row>
    <row r="8044" spans="26:37" s="368" customFormat="1" ht="13.9" customHeight="1">
      <c r="Z8044" s="439"/>
      <c r="AH8044" s="367"/>
      <c r="AJ8044" s="367"/>
      <c r="AK8044" s="367"/>
    </row>
    <row r="8045" spans="26:37" s="368" customFormat="1" ht="13.9" customHeight="1">
      <c r="Z8045" s="439"/>
      <c r="AH8045" s="367"/>
      <c r="AJ8045" s="367"/>
      <c r="AK8045" s="367"/>
    </row>
    <row r="8046" spans="26:37" s="368" customFormat="1" ht="13.9" customHeight="1">
      <c r="Z8046" s="439"/>
      <c r="AH8046" s="367"/>
      <c r="AJ8046" s="367"/>
      <c r="AK8046" s="367"/>
    </row>
    <row r="8047" spans="26:37" s="368" customFormat="1" ht="13.9" customHeight="1">
      <c r="Z8047" s="439"/>
      <c r="AH8047" s="367"/>
      <c r="AJ8047" s="367"/>
      <c r="AK8047" s="367"/>
    </row>
    <row r="8048" spans="26:37" s="368" customFormat="1" ht="13.9" customHeight="1">
      <c r="Z8048" s="439"/>
      <c r="AH8048" s="367"/>
      <c r="AJ8048" s="367"/>
      <c r="AK8048" s="367"/>
    </row>
    <row r="8049" spans="26:37" s="368" customFormat="1" ht="13.9" customHeight="1">
      <c r="Z8049" s="439"/>
      <c r="AH8049" s="367"/>
      <c r="AJ8049" s="367"/>
      <c r="AK8049" s="367"/>
    </row>
    <row r="8050" spans="26:37" s="368" customFormat="1" ht="13.9" customHeight="1">
      <c r="Z8050" s="439"/>
      <c r="AH8050" s="367"/>
      <c r="AJ8050" s="367"/>
      <c r="AK8050" s="367"/>
    </row>
    <row r="8051" spans="26:37" s="368" customFormat="1" ht="13.9" customHeight="1">
      <c r="Z8051" s="439"/>
      <c r="AH8051" s="367"/>
      <c r="AJ8051" s="367"/>
      <c r="AK8051" s="367"/>
    </row>
    <row r="8052" spans="26:37" s="368" customFormat="1" ht="13.9" customHeight="1">
      <c r="Z8052" s="439"/>
      <c r="AH8052" s="367"/>
      <c r="AJ8052" s="367"/>
      <c r="AK8052" s="367"/>
    </row>
    <row r="8053" spans="26:37" s="368" customFormat="1" ht="13.9" customHeight="1">
      <c r="Z8053" s="439"/>
      <c r="AH8053" s="367"/>
      <c r="AJ8053" s="367"/>
      <c r="AK8053" s="367"/>
    </row>
    <row r="8054" spans="26:37" s="368" customFormat="1" ht="13.9" customHeight="1">
      <c r="Z8054" s="439"/>
      <c r="AH8054" s="367"/>
      <c r="AJ8054" s="367"/>
      <c r="AK8054" s="367"/>
    </row>
    <row r="8055" spans="26:37" s="368" customFormat="1" ht="13.9" customHeight="1">
      <c r="Z8055" s="439"/>
      <c r="AH8055" s="367"/>
      <c r="AJ8055" s="367"/>
      <c r="AK8055" s="367"/>
    </row>
    <row r="8056" spans="26:37" s="368" customFormat="1" ht="13.9" customHeight="1">
      <c r="Z8056" s="439"/>
      <c r="AH8056" s="367"/>
      <c r="AJ8056" s="367"/>
      <c r="AK8056" s="367"/>
    </row>
    <row r="8057" spans="26:37" s="368" customFormat="1" ht="13.9" customHeight="1">
      <c r="Z8057" s="439"/>
      <c r="AH8057" s="367"/>
      <c r="AJ8057" s="367"/>
      <c r="AK8057" s="367"/>
    </row>
    <row r="8058" spans="26:37" s="368" customFormat="1" ht="13.9" customHeight="1">
      <c r="Z8058" s="439"/>
      <c r="AH8058" s="367"/>
      <c r="AJ8058" s="367"/>
      <c r="AK8058" s="367"/>
    </row>
    <row r="8059" spans="26:37" s="368" customFormat="1" ht="13.9" customHeight="1">
      <c r="Z8059" s="439"/>
      <c r="AH8059" s="367"/>
      <c r="AJ8059" s="367"/>
      <c r="AK8059" s="367"/>
    </row>
    <row r="8060" spans="26:37" s="368" customFormat="1" ht="13.9" customHeight="1">
      <c r="Z8060" s="439"/>
      <c r="AH8060" s="367"/>
      <c r="AJ8060" s="367"/>
      <c r="AK8060" s="367"/>
    </row>
    <row r="8061" spans="26:37" s="368" customFormat="1" ht="13.9" customHeight="1">
      <c r="Z8061" s="439"/>
      <c r="AH8061" s="367"/>
      <c r="AJ8061" s="367"/>
      <c r="AK8061" s="367"/>
    </row>
    <row r="8062" spans="26:37" s="368" customFormat="1" ht="13.9" customHeight="1">
      <c r="Z8062" s="439"/>
      <c r="AH8062" s="367"/>
      <c r="AJ8062" s="367"/>
      <c r="AK8062" s="367"/>
    </row>
    <row r="8063" spans="26:37" s="368" customFormat="1" ht="13.9" customHeight="1">
      <c r="Z8063" s="439"/>
      <c r="AH8063" s="367"/>
      <c r="AJ8063" s="367"/>
      <c r="AK8063" s="367"/>
    </row>
    <row r="8064" spans="26:37" s="368" customFormat="1" ht="13.9" customHeight="1">
      <c r="Z8064" s="439"/>
      <c r="AH8064" s="367"/>
      <c r="AJ8064" s="367"/>
      <c r="AK8064" s="367"/>
    </row>
    <row r="8065" spans="26:37" s="368" customFormat="1" ht="13.9" customHeight="1">
      <c r="Z8065" s="439"/>
      <c r="AH8065" s="367"/>
      <c r="AJ8065" s="367"/>
      <c r="AK8065" s="367"/>
    </row>
    <row r="8066" spans="26:37" s="368" customFormat="1" ht="13.9" customHeight="1">
      <c r="Z8066" s="439"/>
      <c r="AH8066" s="367"/>
      <c r="AJ8066" s="367"/>
      <c r="AK8066" s="367"/>
    </row>
    <row r="8067" spans="26:37" s="368" customFormat="1" ht="13.9" customHeight="1">
      <c r="Z8067" s="439"/>
      <c r="AH8067" s="367"/>
      <c r="AJ8067" s="367"/>
      <c r="AK8067" s="367"/>
    </row>
    <row r="8068" spans="26:37" s="368" customFormat="1" ht="13.9" customHeight="1">
      <c r="Z8068" s="439"/>
      <c r="AH8068" s="367"/>
      <c r="AJ8068" s="367"/>
      <c r="AK8068" s="367"/>
    </row>
    <row r="8069" spans="26:37" s="368" customFormat="1" ht="13.9" customHeight="1">
      <c r="Z8069" s="439"/>
      <c r="AH8069" s="367"/>
      <c r="AJ8069" s="367"/>
      <c r="AK8069" s="367"/>
    </row>
    <row r="8070" spans="26:37" s="368" customFormat="1" ht="13.9" customHeight="1">
      <c r="Z8070" s="439"/>
      <c r="AH8070" s="367"/>
      <c r="AJ8070" s="367"/>
      <c r="AK8070" s="367"/>
    </row>
    <row r="8071" spans="26:37" s="368" customFormat="1" ht="13.9" customHeight="1">
      <c r="Z8071" s="439"/>
      <c r="AH8071" s="367"/>
      <c r="AJ8071" s="367"/>
      <c r="AK8071" s="367"/>
    </row>
    <row r="8072" spans="26:37" s="368" customFormat="1" ht="13.9" customHeight="1">
      <c r="Z8072" s="439"/>
      <c r="AH8072" s="367"/>
      <c r="AJ8072" s="367"/>
      <c r="AK8072" s="367"/>
    </row>
    <row r="8073" spans="26:37" s="368" customFormat="1" ht="13.9" customHeight="1">
      <c r="Z8073" s="439"/>
      <c r="AH8073" s="367"/>
      <c r="AJ8073" s="367"/>
      <c r="AK8073" s="367"/>
    </row>
    <row r="8074" spans="26:37" s="368" customFormat="1" ht="13.9" customHeight="1">
      <c r="Z8074" s="439"/>
      <c r="AH8074" s="367"/>
      <c r="AJ8074" s="367"/>
      <c r="AK8074" s="367"/>
    </row>
    <row r="8075" spans="26:37" s="368" customFormat="1" ht="13.9" customHeight="1">
      <c r="Z8075" s="439"/>
      <c r="AH8075" s="367"/>
      <c r="AJ8075" s="367"/>
      <c r="AK8075" s="367"/>
    </row>
    <row r="8076" spans="26:37" s="368" customFormat="1" ht="13.9" customHeight="1">
      <c r="Z8076" s="439"/>
      <c r="AH8076" s="367"/>
      <c r="AJ8076" s="367"/>
      <c r="AK8076" s="367"/>
    </row>
    <row r="8077" spans="26:37" s="368" customFormat="1" ht="13.9" customHeight="1">
      <c r="Z8077" s="439"/>
      <c r="AH8077" s="367"/>
      <c r="AJ8077" s="367"/>
      <c r="AK8077" s="367"/>
    </row>
    <row r="8078" spans="26:37" s="368" customFormat="1" ht="13.9" customHeight="1">
      <c r="Z8078" s="439"/>
      <c r="AH8078" s="367"/>
      <c r="AJ8078" s="367"/>
      <c r="AK8078" s="367"/>
    </row>
    <row r="8079" spans="26:37" s="368" customFormat="1" ht="13.9" customHeight="1">
      <c r="Z8079" s="439"/>
      <c r="AH8079" s="367"/>
      <c r="AJ8079" s="367"/>
      <c r="AK8079" s="367"/>
    </row>
    <row r="8080" spans="26:37" s="368" customFormat="1" ht="13.9" customHeight="1">
      <c r="Z8080" s="439"/>
      <c r="AH8080" s="367"/>
      <c r="AJ8080" s="367"/>
      <c r="AK8080" s="367"/>
    </row>
    <row r="8081" spans="26:37" s="368" customFormat="1" ht="13.9" customHeight="1">
      <c r="Z8081" s="439"/>
      <c r="AH8081" s="367"/>
      <c r="AJ8081" s="367"/>
      <c r="AK8081" s="367"/>
    </row>
    <row r="8082" spans="26:37" s="368" customFormat="1" ht="13.9" customHeight="1">
      <c r="Z8082" s="439"/>
      <c r="AH8082" s="367"/>
      <c r="AJ8082" s="367"/>
      <c r="AK8082" s="367"/>
    </row>
    <row r="8083" spans="26:37" s="368" customFormat="1" ht="13.9" customHeight="1">
      <c r="Z8083" s="439"/>
      <c r="AH8083" s="367"/>
      <c r="AJ8083" s="367"/>
      <c r="AK8083" s="367"/>
    </row>
    <row r="8084" spans="26:37" s="368" customFormat="1" ht="13.9" customHeight="1">
      <c r="Z8084" s="439"/>
      <c r="AH8084" s="367"/>
      <c r="AJ8084" s="367"/>
      <c r="AK8084" s="367"/>
    </row>
    <row r="8085" spans="26:37" s="368" customFormat="1" ht="13.9" customHeight="1">
      <c r="Z8085" s="439"/>
      <c r="AH8085" s="367"/>
      <c r="AJ8085" s="367"/>
      <c r="AK8085" s="367"/>
    </row>
    <row r="8086" spans="26:37" s="368" customFormat="1" ht="13.9" customHeight="1">
      <c r="Z8086" s="439"/>
      <c r="AH8086" s="367"/>
      <c r="AJ8086" s="367"/>
      <c r="AK8086" s="367"/>
    </row>
    <row r="8087" spans="26:37" s="368" customFormat="1" ht="13.9" customHeight="1">
      <c r="Z8087" s="439"/>
      <c r="AH8087" s="367"/>
      <c r="AJ8087" s="367"/>
      <c r="AK8087" s="367"/>
    </row>
    <row r="8088" spans="26:37" s="368" customFormat="1" ht="13.9" customHeight="1">
      <c r="Z8088" s="439"/>
      <c r="AH8088" s="367"/>
      <c r="AJ8088" s="367"/>
      <c r="AK8088" s="367"/>
    </row>
    <row r="8089" spans="26:37" s="368" customFormat="1" ht="13.9" customHeight="1">
      <c r="Z8089" s="439"/>
      <c r="AH8089" s="367"/>
      <c r="AJ8089" s="367"/>
      <c r="AK8089" s="367"/>
    </row>
    <row r="8090" spans="26:37" s="368" customFormat="1" ht="13.9" customHeight="1">
      <c r="Z8090" s="439"/>
      <c r="AH8090" s="367"/>
      <c r="AJ8090" s="367"/>
      <c r="AK8090" s="367"/>
    </row>
    <row r="8091" spans="26:37" s="368" customFormat="1" ht="13.9" customHeight="1">
      <c r="Z8091" s="439"/>
      <c r="AH8091" s="367"/>
      <c r="AJ8091" s="367"/>
      <c r="AK8091" s="367"/>
    </row>
    <row r="8092" spans="26:37" s="368" customFormat="1" ht="13.9" customHeight="1">
      <c r="Z8092" s="439"/>
      <c r="AH8092" s="367"/>
      <c r="AJ8092" s="367"/>
      <c r="AK8092" s="367"/>
    </row>
    <row r="8093" spans="26:37" s="368" customFormat="1" ht="13.9" customHeight="1">
      <c r="Z8093" s="439"/>
      <c r="AH8093" s="367"/>
      <c r="AJ8093" s="367"/>
      <c r="AK8093" s="367"/>
    </row>
    <row r="8094" spans="26:37" s="368" customFormat="1" ht="13.9" customHeight="1">
      <c r="Z8094" s="439"/>
      <c r="AH8094" s="367"/>
      <c r="AJ8094" s="367"/>
      <c r="AK8094" s="367"/>
    </row>
    <row r="8095" spans="26:37" s="368" customFormat="1" ht="13.9" customHeight="1">
      <c r="Z8095" s="439"/>
      <c r="AH8095" s="367"/>
      <c r="AJ8095" s="367"/>
      <c r="AK8095" s="367"/>
    </row>
    <row r="8096" spans="26:37" s="368" customFormat="1" ht="13.9" customHeight="1">
      <c r="Z8096" s="439"/>
      <c r="AH8096" s="367"/>
      <c r="AJ8096" s="367"/>
      <c r="AK8096" s="367"/>
    </row>
    <row r="8097" spans="26:37" s="368" customFormat="1" ht="13.9" customHeight="1">
      <c r="Z8097" s="439"/>
      <c r="AH8097" s="367"/>
      <c r="AJ8097" s="367"/>
      <c r="AK8097" s="367"/>
    </row>
    <row r="8098" spans="26:37" s="368" customFormat="1" ht="13.9" customHeight="1">
      <c r="Z8098" s="439"/>
      <c r="AH8098" s="367"/>
      <c r="AJ8098" s="367"/>
      <c r="AK8098" s="367"/>
    </row>
    <row r="8099" spans="26:37" s="368" customFormat="1" ht="13.9" customHeight="1">
      <c r="Z8099" s="439"/>
      <c r="AH8099" s="367"/>
      <c r="AJ8099" s="367"/>
      <c r="AK8099" s="367"/>
    </row>
    <row r="8100" spans="26:37" s="368" customFormat="1" ht="13.9" customHeight="1">
      <c r="Z8100" s="439"/>
      <c r="AH8100" s="367"/>
      <c r="AJ8100" s="367"/>
      <c r="AK8100" s="367"/>
    </row>
    <row r="8101" spans="26:37" s="368" customFormat="1" ht="13.9" customHeight="1">
      <c r="Z8101" s="439"/>
      <c r="AH8101" s="367"/>
      <c r="AJ8101" s="367"/>
      <c r="AK8101" s="367"/>
    </row>
    <row r="8102" spans="26:37" s="368" customFormat="1" ht="13.9" customHeight="1">
      <c r="Z8102" s="439"/>
      <c r="AH8102" s="367"/>
      <c r="AJ8102" s="367"/>
      <c r="AK8102" s="367"/>
    </row>
    <row r="8103" spans="26:37" s="368" customFormat="1" ht="13.9" customHeight="1">
      <c r="Z8103" s="439"/>
      <c r="AH8103" s="367"/>
      <c r="AJ8103" s="367"/>
      <c r="AK8103" s="367"/>
    </row>
    <row r="8104" spans="26:37" s="368" customFormat="1" ht="13.9" customHeight="1">
      <c r="Z8104" s="439"/>
      <c r="AH8104" s="367"/>
      <c r="AJ8104" s="367"/>
      <c r="AK8104" s="367"/>
    </row>
    <row r="8105" spans="26:37" s="368" customFormat="1" ht="13.9" customHeight="1">
      <c r="Z8105" s="439"/>
      <c r="AH8105" s="367"/>
      <c r="AJ8105" s="367"/>
      <c r="AK8105" s="367"/>
    </row>
    <row r="8106" spans="26:37" s="368" customFormat="1" ht="13.9" customHeight="1">
      <c r="Z8106" s="439"/>
      <c r="AH8106" s="367"/>
      <c r="AJ8106" s="367"/>
      <c r="AK8106" s="367"/>
    </row>
    <row r="8107" spans="26:37" s="368" customFormat="1" ht="13.9" customHeight="1">
      <c r="Z8107" s="439"/>
      <c r="AH8107" s="367"/>
      <c r="AJ8107" s="367"/>
      <c r="AK8107" s="367"/>
    </row>
    <row r="8108" spans="26:37" s="368" customFormat="1" ht="13.9" customHeight="1">
      <c r="Z8108" s="439"/>
      <c r="AH8108" s="367"/>
      <c r="AJ8108" s="367"/>
      <c r="AK8108" s="367"/>
    </row>
    <row r="8109" spans="26:37" s="368" customFormat="1" ht="13.9" customHeight="1">
      <c r="Z8109" s="439"/>
      <c r="AH8109" s="367"/>
      <c r="AJ8109" s="367"/>
      <c r="AK8109" s="367"/>
    </row>
    <row r="8110" spans="26:37" s="368" customFormat="1" ht="13.9" customHeight="1">
      <c r="Z8110" s="439"/>
      <c r="AH8110" s="367"/>
      <c r="AJ8110" s="367"/>
      <c r="AK8110" s="367"/>
    </row>
    <row r="8111" spans="26:37" s="368" customFormat="1" ht="13.9" customHeight="1">
      <c r="Z8111" s="439"/>
      <c r="AH8111" s="367"/>
      <c r="AJ8111" s="367"/>
      <c r="AK8111" s="367"/>
    </row>
    <row r="8112" spans="26:37" s="368" customFormat="1" ht="13.9" customHeight="1">
      <c r="Z8112" s="439"/>
      <c r="AH8112" s="367"/>
      <c r="AJ8112" s="367"/>
      <c r="AK8112" s="367"/>
    </row>
    <row r="8113" spans="26:37" s="368" customFormat="1" ht="13.9" customHeight="1">
      <c r="Z8113" s="439"/>
      <c r="AH8113" s="367"/>
      <c r="AJ8113" s="367"/>
      <c r="AK8113" s="367"/>
    </row>
    <row r="8114" spans="26:37" s="368" customFormat="1" ht="13.9" customHeight="1">
      <c r="Z8114" s="439"/>
      <c r="AH8114" s="367"/>
      <c r="AJ8114" s="367"/>
      <c r="AK8114" s="367"/>
    </row>
    <row r="8115" spans="26:37" s="368" customFormat="1" ht="13.9" customHeight="1">
      <c r="Z8115" s="439"/>
      <c r="AH8115" s="367"/>
      <c r="AJ8115" s="367"/>
      <c r="AK8115" s="367"/>
    </row>
    <row r="8116" spans="26:37" s="368" customFormat="1" ht="13.9" customHeight="1">
      <c r="Z8116" s="439"/>
      <c r="AH8116" s="367"/>
      <c r="AJ8116" s="367"/>
      <c r="AK8116" s="367"/>
    </row>
    <row r="8117" spans="26:37" s="368" customFormat="1" ht="13.9" customHeight="1">
      <c r="Z8117" s="439"/>
      <c r="AH8117" s="367"/>
      <c r="AJ8117" s="367"/>
      <c r="AK8117" s="367"/>
    </row>
    <row r="8118" spans="26:37" s="368" customFormat="1" ht="13.9" customHeight="1">
      <c r="Z8118" s="439"/>
      <c r="AH8118" s="367"/>
      <c r="AJ8118" s="367"/>
      <c r="AK8118" s="367"/>
    </row>
    <row r="8119" spans="26:37" s="368" customFormat="1" ht="13.9" customHeight="1">
      <c r="Z8119" s="439"/>
      <c r="AH8119" s="367"/>
      <c r="AJ8119" s="367"/>
      <c r="AK8119" s="367"/>
    </row>
    <row r="8120" spans="26:37" s="368" customFormat="1" ht="13.9" customHeight="1">
      <c r="Z8120" s="439"/>
      <c r="AH8120" s="367"/>
      <c r="AJ8120" s="367"/>
      <c r="AK8120" s="367"/>
    </row>
    <row r="8121" spans="26:37" s="368" customFormat="1" ht="13.9" customHeight="1">
      <c r="Z8121" s="439"/>
      <c r="AH8121" s="367"/>
      <c r="AJ8121" s="367"/>
      <c r="AK8121" s="367"/>
    </row>
    <row r="8122" spans="26:37" s="368" customFormat="1" ht="13.9" customHeight="1">
      <c r="Z8122" s="439"/>
      <c r="AH8122" s="367"/>
      <c r="AJ8122" s="367"/>
      <c r="AK8122" s="367"/>
    </row>
    <row r="8123" spans="26:37" s="368" customFormat="1" ht="13.9" customHeight="1">
      <c r="Z8123" s="439"/>
      <c r="AH8123" s="367"/>
      <c r="AJ8123" s="367"/>
      <c r="AK8123" s="367"/>
    </row>
    <row r="8124" spans="26:37" s="368" customFormat="1" ht="13.9" customHeight="1">
      <c r="Z8124" s="439"/>
      <c r="AH8124" s="367"/>
      <c r="AJ8124" s="367"/>
      <c r="AK8124" s="367"/>
    </row>
    <row r="8125" spans="26:37" s="368" customFormat="1" ht="13.9" customHeight="1">
      <c r="Z8125" s="439"/>
      <c r="AH8125" s="367"/>
      <c r="AJ8125" s="367"/>
      <c r="AK8125" s="367"/>
    </row>
    <row r="8126" spans="26:37" s="368" customFormat="1" ht="13.9" customHeight="1">
      <c r="Z8126" s="439"/>
      <c r="AH8126" s="367"/>
      <c r="AJ8126" s="367"/>
      <c r="AK8126" s="367"/>
    </row>
    <row r="8127" spans="26:37" s="368" customFormat="1" ht="13.9" customHeight="1">
      <c r="Z8127" s="439"/>
      <c r="AH8127" s="367"/>
      <c r="AJ8127" s="367"/>
      <c r="AK8127" s="367"/>
    </row>
    <row r="8128" spans="26:37" s="368" customFormat="1" ht="13.9" customHeight="1">
      <c r="Z8128" s="439"/>
      <c r="AH8128" s="367"/>
      <c r="AJ8128" s="367"/>
      <c r="AK8128" s="367"/>
    </row>
    <row r="8129" spans="26:37" s="368" customFormat="1" ht="13.9" customHeight="1">
      <c r="Z8129" s="439"/>
      <c r="AH8129" s="367"/>
      <c r="AJ8129" s="367"/>
      <c r="AK8129" s="367"/>
    </row>
    <row r="8130" spans="26:37" s="368" customFormat="1" ht="13.9" customHeight="1">
      <c r="Z8130" s="439"/>
      <c r="AH8130" s="367"/>
      <c r="AJ8130" s="367"/>
      <c r="AK8130" s="367"/>
    </row>
    <row r="8131" spans="26:37" s="368" customFormat="1" ht="13.9" customHeight="1">
      <c r="Z8131" s="439"/>
      <c r="AH8131" s="367"/>
      <c r="AJ8131" s="367"/>
      <c r="AK8131" s="367"/>
    </row>
    <row r="8132" spans="26:37" s="368" customFormat="1" ht="13.9" customHeight="1">
      <c r="Z8132" s="439"/>
      <c r="AH8132" s="367"/>
      <c r="AJ8132" s="367"/>
      <c r="AK8132" s="367"/>
    </row>
    <row r="8133" spans="26:37" s="368" customFormat="1" ht="13.9" customHeight="1">
      <c r="Z8133" s="439"/>
      <c r="AH8133" s="367"/>
      <c r="AJ8133" s="367"/>
      <c r="AK8133" s="367"/>
    </row>
    <row r="8134" spans="26:37" s="368" customFormat="1" ht="13.9" customHeight="1">
      <c r="Z8134" s="439"/>
      <c r="AH8134" s="367"/>
      <c r="AJ8134" s="367"/>
      <c r="AK8134" s="367"/>
    </row>
    <row r="8135" spans="26:37" s="368" customFormat="1" ht="13.9" customHeight="1">
      <c r="Z8135" s="439"/>
      <c r="AH8135" s="367"/>
      <c r="AJ8135" s="367"/>
      <c r="AK8135" s="367"/>
    </row>
    <row r="8136" spans="26:37" s="368" customFormat="1" ht="13.9" customHeight="1">
      <c r="Z8136" s="439"/>
      <c r="AH8136" s="367"/>
      <c r="AJ8136" s="367"/>
      <c r="AK8136" s="367"/>
    </row>
    <row r="8137" spans="26:37" s="368" customFormat="1" ht="13.9" customHeight="1">
      <c r="Z8137" s="439"/>
      <c r="AH8137" s="367"/>
      <c r="AJ8137" s="367"/>
      <c r="AK8137" s="367"/>
    </row>
    <row r="8138" spans="26:37" s="368" customFormat="1" ht="13.9" customHeight="1">
      <c r="Z8138" s="439"/>
      <c r="AH8138" s="367"/>
      <c r="AJ8138" s="367"/>
      <c r="AK8138" s="367"/>
    </row>
    <row r="8139" spans="26:37" s="368" customFormat="1" ht="13.9" customHeight="1">
      <c r="Z8139" s="439"/>
      <c r="AH8139" s="367"/>
      <c r="AJ8139" s="367"/>
      <c r="AK8139" s="367"/>
    </row>
    <row r="8140" spans="26:37" s="368" customFormat="1" ht="13.9" customHeight="1">
      <c r="Z8140" s="439"/>
      <c r="AH8140" s="367"/>
      <c r="AJ8140" s="367"/>
      <c r="AK8140" s="367"/>
    </row>
    <row r="8141" spans="26:37" s="368" customFormat="1" ht="13.9" customHeight="1">
      <c r="Z8141" s="439"/>
      <c r="AH8141" s="367"/>
      <c r="AJ8141" s="367"/>
      <c r="AK8141" s="367"/>
    </row>
    <row r="8142" spans="26:37" s="368" customFormat="1" ht="13.9" customHeight="1">
      <c r="Z8142" s="439"/>
      <c r="AH8142" s="367"/>
      <c r="AJ8142" s="367"/>
      <c r="AK8142" s="367"/>
    </row>
    <row r="8143" spans="26:37" s="368" customFormat="1" ht="13.9" customHeight="1">
      <c r="Z8143" s="439"/>
      <c r="AH8143" s="367"/>
      <c r="AJ8143" s="367"/>
      <c r="AK8143" s="367"/>
    </row>
    <row r="8144" spans="26:37" s="368" customFormat="1" ht="13.9" customHeight="1">
      <c r="Z8144" s="439"/>
      <c r="AH8144" s="367"/>
      <c r="AJ8144" s="367"/>
      <c r="AK8144" s="367"/>
    </row>
    <row r="8145" spans="26:37" s="368" customFormat="1" ht="13.9" customHeight="1">
      <c r="Z8145" s="439"/>
      <c r="AH8145" s="367"/>
      <c r="AJ8145" s="367"/>
      <c r="AK8145" s="367"/>
    </row>
    <row r="8146" spans="26:37" s="368" customFormat="1" ht="13.9" customHeight="1">
      <c r="Z8146" s="439"/>
      <c r="AH8146" s="367"/>
      <c r="AJ8146" s="367"/>
      <c r="AK8146" s="367"/>
    </row>
    <row r="8147" spans="26:37" s="368" customFormat="1" ht="13.9" customHeight="1">
      <c r="Z8147" s="439"/>
      <c r="AH8147" s="367"/>
      <c r="AJ8147" s="367"/>
      <c r="AK8147" s="367"/>
    </row>
    <row r="8148" spans="26:37" s="368" customFormat="1" ht="13.9" customHeight="1">
      <c r="Z8148" s="439"/>
      <c r="AH8148" s="367"/>
      <c r="AJ8148" s="367"/>
      <c r="AK8148" s="367"/>
    </row>
    <row r="8149" spans="26:37" s="368" customFormat="1" ht="13.9" customHeight="1">
      <c r="Z8149" s="439"/>
      <c r="AH8149" s="367"/>
      <c r="AJ8149" s="367"/>
      <c r="AK8149" s="367"/>
    </row>
    <row r="8150" spans="26:37" s="368" customFormat="1" ht="13.9" customHeight="1">
      <c r="Z8150" s="439"/>
      <c r="AH8150" s="367"/>
      <c r="AJ8150" s="367"/>
      <c r="AK8150" s="367"/>
    </row>
    <row r="8151" spans="26:37" s="368" customFormat="1" ht="13.9" customHeight="1">
      <c r="Z8151" s="439"/>
      <c r="AH8151" s="367"/>
      <c r="AJ8151" s="367"/>
      <c r="AK8151" s="367"/>
    </row>
    <row r="8152" spans="26:37" s="368" customFormat="1" ht="13.9" customHeight="1">
      <c r="Z8152" s="439"/>
      <c r="AH8152" s="367"/>
      <c r="AJ8152" s="367"/>
      <c r="AK8152" s="367"/>
    </row>
    <row r="8153" spans="26:37" s="368" customFormat="1" ht="13.9" customHeight="1">
      <c r="Z8153" s="439"/>
      <c r="AH8153" s="367"/>
      <c r="AJ8153" s="367"/>
      <c r="AK8153" s="367"/>
    </row>
    <row r="8154" spans="26:37" s="368" customFormat="1" ht="13.9" customHeight="1">
      <c r="Z8154" s="439"/>
      <c r="AH8154" s="367"/>
      <c r="AJ8154" s="367"/>
      <c r="AK8154" s="367"/>
    </row>
    <row r="8155" spans="26:37" s="368" customFormat="1" ht="13.9" customHeight="1">
      <c r="Z8155" s="439"/>
      <c r="AH8155" s="367"/>
      <c r="AJ8155" s="367"/>
      <c r="AK8155" s="367"/>
    </row>
    <row r="8156" spans="26:37" s="368" customFormat="1" ht="13.9" customHeight="1">
      <c r="Z8156" s="439"/>
      <c r="AH8156" s="367"/>
      <c r="AJ8156" s="367"/>
      <c r="AK8156" s="367"/>
    </row>
    <row r="8157" spans="26:37" s="368" customFormat="1" ht="13.9" customHeight="1">
      <c r="Z8157" s="439"/>
      <c r="AH8157" s="367"/>
      <c r="AJ8157" s="367"/>
      <c r="AK8157" s="367"/>
    </row>
    <row r="8158" spans="26:37" s="368" customFormat="1" ht="13.9" customHeight="1">
      <c r="Z8158" s="439"/>
      <c r="AH8158" s="367"/>
      <c r="AJ8158" s="367"/>
      <c r="AK8158" s="367"/>
    </row>
    <row r="8159" spans="26:37" s="368" customFormat="1" ht="13.9" customHeight="1">
      <c r="Z8159" s="439"/>
      <c r="AH8159" s="367"/>
      <c r="AJ8159" s="367"/>
      <c r="AK8159" s="367"/>
    </row>
    <row r="8160" spans="26:37" s="368" customFormat="1" ht="13.9" customHeight="1">
      <c r="Z8160" s="439"/>
      <c r="AH8160" s="367"/>
      <c r="AJ8160" s="367"/>
      <c r="AK8160" s="367"/>
    </row>
    <row r="8161" spans="26:37" s="368" customFormat="1" ht="13.9" customHeight="1">
      <c r="Z8161" s="439"/>
      <c r="AH8161" s="367"/>
      <c r="AJ8161" s="367"/>
      <c r="AK8161" s="367"/>
    </row>
    <row r="8162" spans="26:37" s="368" customFormat="1" ht="13.9" customHeight="1">
      <c r="Z8162" s="439"/>
      <c r="AH8162" s="367"/>
      <c r="AJ8162" s="367"/>
      <c r="AK8162" s="367"/>
    </row>
    <row r="8163" spans="26:37" s="368" customFormat="1" ht="13.9" customHeight="1">
      <c r="Z8163" s="439"/>
      <c r="AH8163" s="367"/>
      <c r="AJ8163" s="367"/>
      <c r="AK8163" s="367"/>
    </row>
    <row r="8164" spans="26:37" s="368" customFormat="1" ht="13.9" customHeight="1">
      <c r="Z8164" s="439"/>
      <c r="AH8164" s="367"/>
      <c r="AJ8164" s="367"/>
      <c r="AK8164" s="367"/>
    </row>
    <row r="8165" spans="26:37" s="368" customFormat="1" ht="13.9" customHeight="1">
      <c r="Z8165" s="439"/>
      <c r="AH8165" s="367"/>
      <c r="AJ8165" s="367"/>
      <c r="AK8165" s="367"/>
    </row>
    <row r="8166" spans="26:37" s="368" customFormat="1" ht="13.9" customHeight="1">
      <c r="Z8166" s="439"/>
      <c r="AH8166" s="367"/>
      <c r="AJ8166" s="367"/>
      <c r="AK8166" s="367"/>
    </row>
    <row r="8167" spans="26:37" s="368" customFormat="1" ht="13.9" customHeight="1">
      <c r="Z8167" s="439"/>
      <c r="AH8167" s="367"/>
      <c r="AJ8167" s="367"/>
      <c r="AK8167" s="367"/>
    </row>
    <row r="8168" spans="26:37" s="368" customFormat="1" ht="13.9" customHeight="1">
      <c r="Z8168" s="439"/>
      <c r="AH8168" s="367"/>
      <c r="AJ8168" s="367"/>
      <c r="AK8168" s="367"/>
    </row>
    <row r="8169" spans="26:37" s="368" customFormat="1" ht="13.9" customHeight="1">
      <c r="Z8169" s="439"/>
      <c r="AH8169" s="367"/>
      <c r="AJ8169" s="367"/>
      <c r="AK8169" s="367"/>
    </row>
    <row r="8170" spans="26:37" s="368" customFormat="1" ht="13.9" customHeight="1">
      <c r="Z8170" s="439"/>
      <c r="AH8170" s="367"/>
      <c r="AJ8170" s="367"/>
      <c r="AK8170" s="367"/>
    </row>
    <row r="8171" spans="26:37" s="368" customFormat="1" ht="13.9" customHeight="1">
      <c r="Z8171" s="439"/>
      <c r="AH8171" s="367"/>
      <c r="AJ8171" s="367"/>
      <c r="AK8171" s="367"/>
    </row>
    <row r="8172" spans="26:37" s="368" customFormat="1" ht="13.9" customHeight="1">
      <c r="Z8172" s="439"/>
      <c r="AH8172" s="367"/>
      <c r="AJ8172" s="367"/>
      <c r="AK8172" s="367"/>
    </row>
    <row r="8173" spans="26:37" s="368" customFormat="1" ht="13.9" customHeight="1">
      <c r="Z8173" s="439"/>
      <c r="AH8173" s="367"/>
      <c r="AJ8173" s="367"/>
      <c r="AK8173" s="367"/>
    </row>
    <row r="8174" spans="26:37" s="368" customFormat="1" ht="13.9" customHeight="1">
      <c r="Z8174" s="439"/>
      <c r="AH8174" s="367"/>
      <c r="AJ8174" s="367"/>
      <c r="AK8174" s="367"/>
    </row>
    <row r="8175" spans="26:37" s="368" customFormat="1" ht="13.9" customHeight="1">
      <c r="Z8175" s="439"/>
      <c r="AH8175" s="367"/>
      <c r="AJ8175" s="367"/>
      <c r="AK8175" s="367"/>
    </row>
    <row r="8176" spans="26:37" s="368" customFormat="1" ht="13.9" customHeight="1">
      <c r="Z8176" s="439"/>
      <c r="AH8176" s="367"/>
      <c r="AJ8176" s="367"/>
      <c r="AK8176" s="367"/>
    </row>
    <row r="8177" spans="26:37" s="368" customFormat="1" ht="13.9" customHeight="1">
      <c r="Z8177" s="439"/>
      <c r="AH8177" s="367"/>
      <c r="AJ8177" s="367"/>
      <c r="AK8177" s="367"/>
    </row>
    <row r="8178" spans="26:37" s="368" customFormat="1" ht="13.9" customHeight="1">
      <c r="Z8178" s="439"/>
      <c r="AH8178" s="367"/>
      <c r="AJ8178" s="367"/>
      <c r="AK8178" s="367"/>
    </row>
    <row r="8179" spans="26:37" s="368" customFormat="1" ht="13.9" customHeight="1">
      <c r="Z8179" s="439"/>
      <c r="AH8179" s="367"/>
      <c r="AJ8179" s="367"/>
      <c r="AK8179" s="367"/>
    </row>
    <row r="8180" spans="26:37" s="368" customFormat="1" ht="13.9" customHeight="1">
      <c r="Z8180" s="439"/>
      <c r="AH8180" s="367"/>
      <c r="AJ8180" s="367"/>
      <c r="AK8180" s="367"/>
    </row>
    <row r="8181" spans="26:37" s="368" customFormat="1" ht="13.9" customHeight="1">
      <c r="Z8181" s="439"/>
      <c r="AH8181" s="367"/>
      <c r="AJ8181" s="367"/>
      <c r="AK8181" s="367"/>
    </row>
    <row r="8182" spans="26:37" s="368" customFormat="1" ht="13.9" customHeight="1">
      <c r="Z8182" s="439"/>
      <c r="AH8182" s="367"/>
      <c r="AJ8182" s="367"/>
      <c r="AK8182" s="367"/>
    </row>
    <row r="8183" spans="26:37" s="368" customFormat="1" ht="13.9" customHeight="1">
      <c r="Z8183" s="439"/>
      <c r="AH8183" s="367"/>
      <c r="AJ8183" s="367"/>
      <c r="AK8183" s="367"/>
    </row>
    <row r="8184" spans="26:37" s="368" customFormat="1" ht="13.9" customHeight="1">
      <c r="Z8184" s="439"/>
      <c r="AH8184" s="367"/>
      <c r="AJ8184" s="367"/>
      <c r="AK8184" s="367"/>
    </row>
    <row r="8185" spans="26:37" s="368" customFormat="1" ht="13.9" customHeight="1">
      <c r="Z8185" s="439"/>
      <c r="AH8185" s="367"/>
      <c r="AJ8185" s="367"/>
      <c r="AK8185" s="367"/>
    </row>
    <row r="8186" spans="26:37" s="368" customFormat="1" ht="13.9" customHeight="1">
      <c r="Z8186" s="439"/>
      <c r="AH8186" s="367"/>
      <c r="AJ8186" s="367"/>
      <c r="AK8186" s="367"/>
    </row>
    <row r="8187" spans="26:37" s="368" customFormat="1" ht="13.9" customHeight="1">
      <c r="Z8187" s="439"/>
      <c r="AH8187" s="367"/>
      <c r="AJ8187" s="367"/>
      <c r="AK8187" s="367"/>
    </row>
    <row r="8188" spans="26:37" s="368" customFormat="1" ht="13.9" customHeight="1">
      <c r="Z8188" s="439"/>
      <c r="AH8188" s="367"/>
      <c r="AJ8188" s="367"/>
      <c r="AK8188" s="367"/>
    </row>
    <row r="8189" spans="26:37" s="368" customFormat="1" ht="13.9" customHeight="1">
      <c r="Z8189" s="439"/>
      <c r="AH8189" s="367"/>
      <c r="AJ8189" s="367"/>
      <c r="AK8189" s="367"/>
    </row>
    <row r="8190" spans="26:37" s="368" customFormat="1" ht="13.9" customHeight="1">
      <c r="Z8190" s="439"/>
      <c r="AH8190" s="367"/>
      <c r="AJ8190" s="367"/>
      <c r="AK8190" s="367"/>
    </row>
    <row r="8191" spans="26:37" s="368" customFormat="1" ht="13.9" customHeight="1">
      <c r="Z8191" s="439"/>
      <c r="AH8191" s="367"/>
      <c r="AJ8191" s="367"/>
      <c r="AK8191" s="367"/>
    </row>
    <row r="8192" spans="26:37" s="368" customFormat="1" ht="13.9" customHeight="1">
      <c r="Z8192" s="439"/>
      <c r="AH8192" s="367"/>
      <c r="AJ8192" s="367"/>
      <c r="AK8192" s="367"/>
    </row>
    <row r="8193" spans="26:37" s="368" customFormat="1" ht="13.9" customHeight="1">
      <c r="Z8193" s="439"/>
      <c r="AH8193" s="367"/>
      <c r="AJ8193" s="367"/>
      <c r="AK8193" s="367"/>
    </row>
    <row r="8194" spans="26:37" s="368" customFormat="1" ht="13.9" customHeight="1">
      <c r="Z8194" s="439"/>
      <c r="AH8194" s="367"/>
      <c r="AJ8194" s="367"/>
      <c r="AK8194" s="367"/>
    </row>
    <row r="8195" spans="26:37" s="368" customFormat="1" ht="13.9" customHeight="1">
      <c r="Z8195" s="439"/>
      <c r="AH8195" s="367"/>
      <c r="AJ8195" s="367"/>
      <c r="AK8195" s="367"/>
    </row>
    <row r="8196" spans="26:37" s="368" customFormat="1" ht="13.9" customHeight="1">
      <c r="Z8196" s="439"/>
      <c r="AH8196" s="367"/>
      <c r="AJ8196" s="367"/>
      <c r="AK8196" s="367"/>
    </row>
    <row r="8197" spans="26:37" s="368" customFormat="1" ht="13.9" customHeight="1">
      <c r="Z8197" s="439"/>
      <c r="AH8197" s="367"/>
      <c r="AJ8197" s="367"/>
      <c r="AK8197" s="367"/>
    </row>
    <row r="8198" spans="26:37" s="368" customFormat="1" ht="13.9" customHeight="1">
      <c r="Z8198" s="439"/>
      <c r="AH8198" s="367"/>
      <c r="AJ8198" s="367"/>
      <c r="AK8198" s="367"/>
    </row>
    <row r="8199" spans="26:37" s="368" customFormat="1" ht="13.9" customHeight="1">
      <c r="Z8199" s="439"/>
      <c r="AH8199" s="367"/>
      <c r="AJ8199" s="367"/>
      <c r="AK8199" s="367"/>
    </row>
    <row r="8200" spans="26:37" s="368" customFormat="1" ht="13.9" customHeight="1">
      <c r="Z8200" s="439"/>
      <c r="AH8200" s="367"/>
      <c r="AJ8200" s="367"/>
      <c r="AK8200" s="367"/>
    </row>
    <row r="8201" spans="26:37" s="368" customFormat="1" ht="13.9" customHeight="1">
      <c r="Z8201" s="439"/>
      <c r="AH8201" s="367"/>
      <c r="AJ8201" s="367"/>
      <c r="AK8201" s="367"/>
    </row>
    <row r="8202" spans="26:37" s="368" customFormat="1" ht="13.9" customHeight="1">
      <c r="Z8202" s="439"/>
      <c r="AH8202" s="367"/>
      <c r="AJ8202" s="367"/>
      <c r="AK8202" s="367"/>
    </row>
    <row r="8203" spans="26:37" s="368" customFormat="1" ht="13.9" customHeight="1">
      <c r="Z8203" s="439"/>
      <c r="AH8203" s="367"/>
      <c r="AJ8203" s="367"/>
      <c r="AK8203" s="367"/>
    </row>
    <row r="8204" spans="26:37" s="368" customFormat="1" ht="13.9" customHeight="1">
      <c r="Z8204" s="439"/>
      <c r="AH8204" s="367"/>
      <c r="AJ8204" s="367"/>
      <c r="AK8204" s="367"/>
    </row>
    <row r="8205" spans="26:37" s="368" customFormat="1" ht="13.9" customHeight="1">
      <c r="Z8205" s="439"/>
      <c r="AH8205" s="367"/>
      <c r="AJ8205" s="367"/>
      <c r="AK8205" s="367"/>
    </row>
    <row r="8206" spans="26:37" s="368" customFormat="1" ht="13.9" customHeight="1">
      <c r="Z8206" s="439"/>
      <c r="AH8206" s="367"/>
      <c r="AJ8206" s="367"/>
      <c r="AK8206" s="367"/>
    </row>
    <row r="8207" spans="26:37" s="368" customFormat="1" ht="13.9" customHeight="1">
      <c r="Z8207" s="439"/>
      <c r="AH8207" s="367"/>
      <c r="AJ8207" s="367"/>
      <c r="AK8207" s="367"/>
    </row>
    <row r="8208" spans="26:37" s="368" customFormat="1" ht="13.9" customHeight="1">
      <c r="Z8208" s="439"/>
      <c r="AH8208" s="367"/>
      <c r="AJ8208" s="367"/>
      <c r="AK8208" s="367"/>
    </row>
    <row r="8209" spans="26:37" s="368" customFormat="1" ht="13.9" customHeight="1">
      <c r="Z8209" s="439"/>
      <c r="AH8209" s="367"/>
      <c r="AJ8209" s="367"/>
      <c r="AK8209" s="367"/>
    </row>
    <row r="8210" spans="26:37" s="368" customFormat="1" ht="13.9" customHeight="1">
      <c r="Z8210" s="439"/>
      <c r="AH8210" s="367"/>
      <c r="AJ8210" s="367"/>
      <c r="AK8210" s="367"/>
    </row>
    <row r="8211" spans="26:37" s="368" customFormat="1" ht="13.9" customHeight="1">
      <c r="Z8211" s="439"/>
      <c r="AH8211" s="367"/>
      <c r="AJ8211" s="367"/>
      <c r="AK8211" s="367"/>
    </row>
    <row r="8212" spans="26:37" s="368" customFormat="1" ht="13.9" customHeight="1">
      <c r="Z8212" s="439"/>
      <c r="AH8212" s="367"/>
      <c r="AJ8212" s="367"/>
      <c r="AK8212" s="367"/>
    </row>
    <row r="8213" spans="26:37" s="368" customFormat="1" ht="13.9" customHeight="1">
      <c r="Z8213" s="439"/>
      <c r="AH8213" s="367"/>
      <c r="AJ8213" s="367"/>
      <c r="AK8213" s="367"/>
    </row>
    <row r="8214" spans="26:37" s="368" customFormat="1" ht="13.9" customHeight="1">
      <c r="Z8214" s="439"/>
      <c r="AH8214" s="367"/>
      <c r="AJ8214" s="367"/>
      <c r="AK8214" s="367"/>
    </row>
    <row r="8215" spans="26:37" s="368" customFormat="1" ht="13.9" customHeight="1">
      <c r="Z8215" s="439"/>
      <c r="AH8215" s="367"/>
      <c r="AJ8215" s="367"/>
      <c r="AK8215" s="367"/>
    </row>
    <row r="8216" spans="26:37" s="368" customFormat="1" ht="13.9" customHeight="1">
      <c r="Z8216" s="439"/>
      <c r="AH8216" s="367"/>
      <c r="AJ8216" s="367"/>
      <c r="AK8216" s="367"/>
    </row>
    <row r="8217" spans="26:37" s="368" customFormat="1" ht="13.9" customHeight="1">
      <c r="Z8217" s="439"/>
      <c r="AH8217" s="367"/>
      <c r="AJ8217" s="367"/>
      <c r="AK8217" s="367"/>
    </row>
    <row r="8218" spans="26:37" s="368" customFormat="1" ht="13.9" customHeight="1">
      <c r="Z8218" s="439"/>
      <c r="AH8218" s="367"/>
      <c r="AJ8218" s="367"/>
      <c r="AK8218" s="367"/>
    </row>
    <row r="8219" spans="26:37" s="368" customFormat="1" ht="13.9" customHeight="1">
      <c r="Z8219" s="439"/>
      <c r="AH8219" s="367"/>
      <c r="AJ8219" s="367"/>
      <c r="AK8219" s="367"/>
    </row>
    <row r="8220" spans="26:37" s="368" customFormat="1" ht="13.9" customHeight="1">
      <c r="Z8220" s="439"/>
      <c r="AH8220" s="367"/>
      <c r="AJ8220" s="367"/>
      <c r="AK8220" s="367"/>
    </row>
    <row r="8221" spans="26:37" s="368" customFormat="1" ht="13.9" customHeight="1">
      <c r="Z8221" s="439"/>
      <c r="AH8221" s="367"/>
      <c r="AJ8221" s="367"/>
      <c r="AK8221" s="367"/>
    </row>
    <row r="8222" spans="26:37" s="368" customFormat="1" ht="13.9" customHeight="1">
      <c r="Z8222" s="439"/>
      <c r="AH8222" s="367"/>
      <c r="AJ8222" s="367"/>
      <c r="AK8222" s="367"/>
    </row>
    <row r="8223" spans="26:37" s="368" customFormat="1" ht="13.9" customHeight="1">
      <c r="Z8223" s="439"/>
      <c r="AH8223" s="367"/>
      <c r="AJ8223" s="367"/>
      <c r="AK8223" s="367"/>
    </row>
    <row r="8224" spans="26:37" s="368" customFormat="1" ht="13.9" customHeight="1">
      <c r="Z8224" s="439"/>
      <c r="AH8224" s="367"/>
      <c r="AJ8224" s="367"/>
      <c r="AK8224" s="367"/>
    </row>
    <row r="8225" spans="26:37" s="368" customFormat="1" ht="13.9" customHeight="1">
      <c r="Z8225" s="439"/>
      <c r="AH8225" s="367"/>
      <c r="AJ8225" s="367"/>
      <c r="AK8225" s="367"/>
    </row>
    <row r="8226" spans="26:37" s="368" customFormat="1" ht="13.9" customHeight="1">
      <c r="Z8226" s="439"/>
      <c r="AH8226" s="367"/>
      <c r="AJ8226" s="367"/>
      <c r="AK8226" s="367"/>
    </row>
    <row r="8227" spans="26:37" s="368" customFormat="1" ht="13.9" customHeight="1">
      <c r="Z8227" s="439"/>
      <c r="AH8227" s="367"/>
      <c r="AJ8227" s="367"/>
      <c r="AK8227" s="367"/>
    </row>
    <row r="8228" spans="26:37" s="368" customFormat="1" ht="13.9" customHeight="1">
      <c r="Z8228" s="439"/>
      <c r="AH8228" s="367"/>
      <c r="AJ8228" s="367"/>
      <c r="AK8228" s="367"/>
    </row>
    <row r="8229" spans="26:37" s="368" customFormat="1" ht="13.9" customHeight="1">
      <c r="Z8229" s="439"/>
      <c r="AH8229" s="367"/>
      <c r="AJ8229" s="367"/>
      <c r="AK8229" s="367"/>
    </row>
    <row r="8230" spans="26:37" s="368" customFormat="1" ht="13.9" customHeight="1">
      <c r="Z8230" s="439"/>
      <c r="AH8230" s="367"/>
      <c r="AJ8230" s="367"/>
      <c r="AK8230" s="367"/>
    </row>
    <row r="8231" spans="26:37" s="368" customFormat="1" ht="13.9" customHeight="1">
      <c r="Z8231" s="439"/>
      <c r="AH8231" s="367"/>
      <c r="AJ8231" s="367"/>
      <c r="AK8231" s="367"/>
    </row>
    <row r="8232" spans="26:37" s="368" customFormat="1" ht="13.9" customHeight="1">
      <c r="Z8232" s="439"/>
      <c r="AH8232" s="367"/>
      <c r="AJ8232" s="367"/>
      <c r="AK8232" s="367"/>
    </row>
    <row r="8233" spans="26:37" s="368" customFormat="1" ht="13.9" customHeight="1">
      <c r="Z8233" s="439"/>
      <c r="AH8233" s="367"/>
      <c r="AJ8233" s="367"/>
      <c r="AK8233" s="367"/>
    </row>
    <row r="8234" spans="26:37" s="368" customFormat="1" ht="13.9" customHeight="1">
      <c r="Z8234" s="439"/>
      <c r="AH8234" s="367"/>
      <c r="AJ8234" s="367"/>
      <c r="AK8234" s="367"/>
    </row>
    <row r="8235" spans="26:37" s="368" customFormat="1" ht="13.9" customHeight="1">
      <c r="Z8235" s="439"/>
      <c r="AH8235" s="367"/>
      <c r="AJ8235" s="367"/>
      <c r="AK8235" s="367"/>
    </row>
    <row r="8236" spans="26:37" s="368" customFormat="1" ht="13.9" customHeight="1">
      <c r="Z8236" s="439"/>
      <c r="AH8236" s="367"/>
      <c r="AJ8236" s="367"/>
      <c r="AK8236" s="367"/>
    </row>
    <row r="8237" spans="26:37" s="368" customFormat="1" ht="13.9" customHeight="1">
      <c r="Z8237" s="439"/>
      <c r="AH8237" s="367"/>
      <c r="AJ8237" s="367"/>
      <c r="AK8237" s="367"/>
    </row>
    <row r="8238" spans="26:37" s="368" customFormat="1" ht="13.9" customHeight="1">
      <c r="Z8238" s="439"/>
      <c r="AH8238" s="367"/>
      <c r="AJ8238" s="367"/>
      <c r="AK8238" s="367"/>
    </row>
    <row r="8239" spans="26:37" s="368" customFormat="1" ht="13.9" customHeight="1">
      <c r="Z8239" s="439"/>
      <c r="AH8239" s="367"/>
      <c r="AJ8239" s="367"/>
      <c r="AK8239" s="367"/>
    </row>
    <row r="8240" spans="26:37" s="368" customFormat="1" ht="13.9" customHeight="1">
      <c r="Z8240" s="439"/>
      <c r="AH8240" s="367"/>
      <c r="AJ8240" s="367"/>
      <c r="AK8240" s="367"/>
    </row>
    <row r="8241" spans="26:37" s="368" customFormat="1" ht="13.9" customHeight="1">
      <c r="Z8241" s="439"/>
      <c r="AH8241" s="367"/>
      <c r="AJ8241" s="367"/>
      <c r="AK8241" s="367"/>
    </row>
    <row r="8242" spans="26:37" s="368" customFormat="1" ht="13.9" customHeight="1">
      <c r="Z8242" s="439"/>
      <c r="AH8242" s="367"/>
      <c r="AJ8242" s="367"/>
      <c r="AK8242" s="367"/>
    </row>
    <row r="8243" spans="26:37" s="368" customFormat="1" ht="13.9" customHeight="1">
      <c r="Z8243" s="439"/>
      <c r="AH8243" s="367"/>
      <c r="AJ8243" s="367"/>
      <c r="AK8243" s="367"/>
    </row>
    <row r="8244" spans="26:37" s="368" customFormat="1" ht="13.9" customHeight="1">
      <c r="Z8244" s="439"/>
      <c r="AH8244" s="367"/>
      <c r="AJ8244" s="367"/>
      <c r="AK8244" s="367"/>
    </row>
    <row r="8245" spans="26:37" s="368" customFormat="1" ht="13.9" customHeight="1">
      <c r="Z8245" s="439"/>
      <c r="AH8245" s="367"/>
      <c r="AJ8245" s="367"/>
      <c r="AK8245" s="367"/>
    </row>
    <row r="8246" spans="26:37" s="368" customFormat="1" ht="13.9" customHeight="1">
      <c r="Z8246" s="439"/>
      <c r="AH8246" s="367"/>
      <c r="AJ8246" s="367"/>
      <c r="AK8246" s="367"/>
    </row>
    <row r="8247" spans="26:37" s="368" customFormat="1" ht="13.9" customHeight="1">
      <c r="Z8247" s="439"/>
      <c r="AH8247" s="367"/>
      <c r="AJ8247" s="367"/>
      <c r="AK8247" s="367"/>
    </row>
    <row r="8248" spans="26:37" s="368" customFormat="1" ht="13.9" customHeight="1">
      <c r="Z8248" s="439"/>
      <c r="AH8248" s="367"/>
      <c r="AJ8248" s="367"/>
      <c r="AK8248" s="367"/>
    </row>
    <row r="8249" spans="26:37" s="368" customFormat="1" ht="13.9" customHeight="1">
      <c r="Z8249" s="439"/>
      <c r="AH8249" s="367"/>
      <c r="AJ8249" s="367"/>
      <c r="AK8249" s="367"/>
    </row>
    <row r="8250" spans="26:37" s="368" customFormat="1" ht="13.9" customHeight="1">
      <c r="Z8250" s="439"/>
      <c r="AH8250" s="367"/>
      <c r="AJ8250" s="367"/>
      <c r="AK8250" s="367"/>
    </row>
    <row r="8251" spans="26:37" s="368" customFormat="1" ht="13.9" customHeight="1">
      <c r="Z8251" s="439"/>
      <c r="AH8251" s="367"/>
      <c r="AJ8251" s="367"/>
      <c r="AK8251" s="367"/>
    </row>
    <row r="8252" spans="26:37" s="368" customFormat="1" ht="13.9" customHeight="1">
      <c r="Z8252" s="439"/>
      <c r="AH8252" s="367"/>
      <c r="AJ8252" s="367"/>
      <c r="AK8252" s="367"/>
    </row>
    <row r="8253" spans="26:37" s="368" customFormat="1" ht="13.9" customHeight="1">
      <c r="Z8253" s="439"/>
      <c r="AH8253" s="367"/>
      <c r="AJ8253" s="367"/>
      <c r="AK8253" s="367"/>
    </row>
    <row r="8254" spans="26:37" s="368" customFormat="1" ht="13.9" customHeight="1">
      <c r="Z8254" s="439"/>
      <c r="AH8254" s="367"/>
      <c r="AJ8254" s="367"/>
      <c r="AK8254" s="367"/>
    </row>
    <row r="8255" spans="26:37" s="368" customFormat="1" ht="13.9" customHeight="1">
      <c r="Z8255" s="439"/>
      <c r="AH8255" s="367"/>
      <c r="AJ8255" s="367"/>
      <c r="AK8255" s="367"/>
    </row>
    <row r="8256" spans="26:37" s="368" customFormat="1" ht="13.9" customHeight="1">
      <c r="Z8256" s="439"/>
      <c r="AH8256" s="367"/>
      <c r="AJ8256" s="367"/>
      <c r="AK8256" s="367"/>
    </row>
    <row r="8257" spans="26:37" s="368" customFormat="1" ht="13.9" customHeight="1">
      <c r="Z8257" s="439"/>
      <c r="AH8257" s="367"/>
      <c r="AJ8257" s="367"/>
      <c r="AK8257" s="367"/>
    </row>
    <row r="8258" spans="26:37" s="368" customFormat="1" ht="13.9" customHeight="1">
      <c r="Z8258" s="439"/>
      <c r="AH8258" s="367"/>
      <c r="AJ8258" s="367"/>
      <c r="AK8258" s="367"/>
    </row>
    <row r="8259" spans="26:37" s="368" customFormat="1" ht="13.9" customHeight="1">
      <c r="Z8259" s="439"/>
      <c r="AH8259" s="367"/>
      <c r="AJ8259" s="367"/>
      <c r="AK8259" s="367"/>
    </row>
    <row r="8260" spans="26:37" s="368" customFormat="1" ht="13.9" customHeight="1">
      <c r="Z8260" s="439"/>
      <c r="AH8260" s="367"/>
      <c r="AJ8260" s="367"/>
      <c r="AK8260" s="367"/>
    </row>
    <row r="8261" spans="26:37" s="368" customFormat="1" ht="13.9" customHeight="1">
      <c r="Z8261" s="439"/>
      <c r="AH8261" s="367"/>
      <c r="AJ8261" s="367"/>
      <c r="AK8261" s="367"/>
    </row>
    <row r="8262" spans="26:37" s="368" customFormat="1" ht="13.9" customHeight="1">
      <c r="Z8262" s="439"/>
      <c r="AH8262" s="367"/>
      <c r="AJ8262" s="367"/>
      <c r="AK8262" s="367"/>
    </row>
    <row r="8263" spans="26:37" s="368" customFormat="1" ht="13.9" customHeight="1">
      <c r="Z8263" s="439"/>
      <c r="AH8263" s="367"/>
      <c r="AJ8263" s="367"/>
      <c r="AK8263" s="367"/>
    </row>
    <row r="8264" spans="26:37" s="368" customFormat="1" ht="13.9" customHeight="1">
      <c r="Z8264" s="439"/>
      <c r="AH8264" s="367"/>
      <c r="AJ8264" s="367"/>
      <c r="AK8264" s="367"/>
    </row>
    <row r="8265" spans="26:37" s="368" customFormat="1" ht="13.9" customHeight="1">
      <c r="Z8265" s="439"/>
      <c r="AH8265" s="367"/>
      <c r="AJ8265" s="367"/>
      <c r="AK8265" s="367"/>
    </row>
    <row r="8266" spans="26:37" s="368" customFormat="1" ht="13.9" customHeight="1">
      <c r="Z8266" s="439"/>
      <c r="AH8266" s="367"/>
      <c r="AJ8266" s="367"/>
      <c r="AK8266" s="367"/>
    </row>
    <row r="8267" spans="26:37" s="368" customFormat="1" ht="13.9" customHeight="1">
      <c r="Z8267" s="439"/>
      <c r="AH8267" s="367"/>
      <c r="AJ8267" s="367"/>
      <c r="AK8267" s="367"/>
    </row>
    <row r="8268" spans="26:37" s="368" customFormat="1" ht="13.9" customHeight="1">
      <c r="Z8268" s="439"/>
      <c r="AH8268" s="367"/>
      <c r="AJ8268" s="367"/>
      <c r="AK8268" s="367"/>
    </row>
    <row r="8269" spans="26:37" s="368" customFormat="1" ht="13.9" customHeight="1">
      <c r="Z8269" s="439"/>
      <c r="AH8269" s="367"/>
      <c r="AJ8269" s="367"/>
      <c r="AK8269" s="367"/>
    </row>
    <row r="8270" spans="26:37" s="368" customFormat="1" ht="13.9" customHeight="1">
      <c r="Z8270" s="439"/>
      <c r="AH8270" s="367"/>
      <c r="AJ8270" s="367"/>
      <c r="AK8270" s="367"/>
    </row>
    <row r="8271" spans="26:37" s="368" customFormat="1" ht="13.9" customHeight="1">
      <c r="Z8271" s="439"/>
      <c r="AH8271" s="367"/>
      <c r="AJ8271" s="367"/>
      <c r="AK8271" s="367"/>
    </row>
    <row r="8272" spans="26:37" s="368" customFormat="1" ht="13.9" customHeight="1">
      <c r="Z8272" s="439"/>
      <c r="AH8272" s="367"/>
      <c r="AJ8272" s="367"/>
      <c r="AK8272" s="367"/>
    </row>
    <row r="8273" spans="26:37" s="368" customFormat="1" ht="13.9" customHeight="1">
      <c r="Z8273" s="439"/>
      <c r="AH8273" s="367"/>
      <c r="AJ8273" s="367"/>
      <c r="AK8273" s="367"/>
    </row>
    <row r="8274" spans="26:37" s="368" customFormat="1" ht="13.9" customHeight="1">
      <c r="Z8274" s="439"/>
      <c r="AH8274" s="367"/>
      <c r="AJ8274" s="367"/>
      <c r="AK8274" s="367"/>
    </row>
    <row r="8275" spans="26:37" s="368" customFormat="1" ht="13.9" customHeight="1">
      <c r="Z8275" s="439"/>
      <c r="AH8275" s="367"/>
      <c r="AJ8275" s="367"/>
      <c r="AK8275" s="367"/>
    </row>
    <row r="8276" spans="26:37" s="368" customFormat="1" ht="13.9" customHeight="1">
      <c r="Z8276" s="439"/>
      <c r="AH8276" s="367"/>
      <c r="AJ8276" s="367"/>
      <c r="AK8276" s="367"/>
    </row>
    <row r="8277" spans="26:37" s="368" customFormat="1" ht="13.9" customHeight="1">
      <c r="Z8277" s="439"/>
      <c r="AH8277" s="367"/>
      <c r="AJ8277" s="367"/>
      <c r="AK8277" s="367"/>
    </row>
    <row r="8278" spans="26:37" s="368" customFormat="1" ht="13.9" customHeight="1">
      <c r="Z8278" s="439"/>
      <c r="AH8278" s="367"/>
      <c r="AJ8278" s="367"/>
      <c r="AK8278" s="367"/>
    </row>
    <row r="8279" spans="26:37" s="368" customFormat="1" ht="13.9" customHeight="1">
      <c r="Z8279" s="439"/>
      <c r="AH8279" s="367"/>
      <c r="AJ8279" s="367"/>
      <c r="AK8279" s="367"/>
    </row>
    <row r="8280" spans="26:37" s="368" customFormat="1" ht="13.9" customHeight="1">
      <c r="Z8280" s="439"/>
      <c r="AH8280" s="367"/>
      <c r="AJ8280" s="367"/>
      <c r="AK8280" s="367"/>
    </row>
    <row r="8281" spans="26:37" s="368" customFormat="1" ht="13.9" customHeight="1">
      <c r="Z8281" s="439"/>
      <c r="AH8281" s="367"/>
      <c r="AJ8281" s="367"/>
      <c r="AK8281" s="367"/>
    </row>
    <row r="8282" spans="26:37" s="368" customFormat="1" ht="13.9" customHeight="1">
      <c r="Z8282" s="439"/>
      <c r="AH8282" s="367"/>
      <c r="AJ8282" s="367"/>
      <c r="AK8282" s="367"/>
    </row>
    <row r="8283" spans="26:37" s="368" customFormat="1" ht="13.9" customHeight="1">
      <c r="Z8283" s="439"/>
      <c r="AH8283" s="367"/>
      <c r="AJ8283" s="367"/>
      <c r="AK8283" s="367"/>
    </row>
    <row r="8284" spans="26:37" s="368" customFormat="1" ht="13.9" customHeight="1">
      <c r="Z8284" s="439"/>
      <c r="AH8284" s="367"/>
      <c r="AJ8284" s="367"/>
      <c r="AK8284" s="367"/>
    </row>
    <row r="8285" spans="26:37" s="368" customFormat="1" ht="13.9" customHeight="1">
      <c r="Z8285" s="439"/>
      <c r="AH8285" s="367"/>
      <c r="AJ8285" s="367"/>
      <c r="AK8285" s="367"/>
    </row>
    <row r="8286" spans="26:37" s="368" customFormat="1" ht="13.9" customHeight="1">
      <c r="Z8286" s="439"/>
      <c r="AH8286" s="367"/>
      <c r="AJ8286" s="367"/>
      <c r="AK8286" s="367"/>
    </row>
    <row r="8287" spans="26:37" s="368" customFormat="1" ht="13.9" customHeight="1">
      <c r="Z8287" s="439"/>
      <c r="AH8287" s="367"/>
      <c r="AJ8287" s="367"/>
      <c r="AK8287" s="367"/>
    </row>
    <row r="8288" spans="26:37" s="368" customFormat="1" ht="13.9" customHeight="1">
      <c r="Z8288" s="439"/>
      <c r="AH8288" s="367"/>
      <c r="AJ8288" s="367"/>
      <c r="AK8288" s="367"/>
    </row>
    <row r="8289" spans="26:37" s="368" customFormat="1" ht="13.9" customHeight="1">
      <c r="Z8289" s="439"/>
      <c r="AH8289" s="367"/>
      <c r="AJ8289" s="367"/>
      <c r="AK8289" s="367"/>
    </row>
    <row r="8290" spans="26:37" s="368" customFormat="1" ht="13.9" customHeight="1">
      <c r="Z8290" s="439"/>
      <c r="AH8290" s="367"/>
      <c r="AJ8290" s="367"/>
      <c r="AK8290" s="367"/>
    </row>
    <row r="8291" spans="26:37" s="368" customFormat="1" ht="13.9" customHeight="1">
      <c r="Z8291" s="439"/>
      <c r="AH8291" s="367"/>
      <c r="AJ8291" s="367"/>
      <c r="AK8291" s="367"/>
    </row>
    <row r="8292" spans="26:37" s="368" customFormat="1" ht="13.9" customHeight="1">
      <c r="Z8292" s="439"/>
      <c r="AH8292" s="367"/>
      <c r="AJ8292" s="367"/>
      <c r="AK8292" s="367"/>
    </row>
    <row r="8293" spans="26:37" s="368" customFormat="1" ht="13.9" customHeight="1">
      <c r="Z8293" s="439"/>
      <c r="AH8293" s="367"/>
      <c r="AJ8293" s="367"/>
      <c r="AK8293" s="367"/>
    </row>
    <row r="8294" spans="26:37" s="368" customFormat="1" ht="13.9" customHeight="1">
      <c r="Z8294" s="439"/>
      <c r="AH8294" s="367"/>
      <c r="AJ8294" s="367"/>
      <c r="AK8294" s="367"/>
    </row>
    <row r="8295" spans="26:37" s="368" customFormat="1" ht="13.9" customHeight="1">
      <c r="Z8295" s="439"/>
      <c r="AH8295" s="367"/>
      <c r="AJ8295" s="367"/>
      <c r="AK8295" s="367"/>
    </row>
    <row r="8296" spans="26:37" s="368" customFormat="1" ht="13.9" customHeight="1">
      <c r="Z8296" s="439"/>
      <c r="AH8296" s="367"/>
      <c r="AJ8296" s="367"/>
      <c r="AK8296" s="367"/>
    </row>
    <row r="8297" spans="26:37" s="368" customFormat="1" ht="13.9" customHeight="1">
      <c r="Z8297" s="439"/>
      <c r="AH8297" s="367"/>
      <c r="AJ8297" s="367"/>
      <c r="AK8297" s="367"/>
    </row>
    <row r="8298" spans="26:37" s="368" customFormat="1" ht="13.9" customHeight="1">
      <c r="Z8298" s="439"/>
      <c r="AH8298" s="367"/>
      <c r="AJ8298" s="367"/>
      <c r="AK8298" s="367"/>
    </row>
    <row r="8299" spans="26:37" s="368" customFormat="1" ht="13.9" customHeight="1">
      <c r="Z8299" s="439"/>
      <c r="AH8299" s="367"/>
      <c r="AJ8299" s="367"/>
      <c r="AK8299" s="367"/>
    </row>
    <row r="8300" spans="26:37" s="368" customFormat="1" ht="13.9" customHeight="1">
      <c r="Z8300" s="439"/>
      <c r="AH8300" s="367"/>
      <c r="AJ8300" s="367"/>
      <c r="AK8300" s="367"/>
    </row>
    <row r="8301" spans="26:37" s="368" customFormat="1" ht="13.9" customHeight="1">
      <c r="Z8301" s="439"/>
      <c r="AH8301" s="367"/>
      <c r="AJ8301" s="367"/>
      <c r="AK8301" s="367"/>
    </row>
    <row r="8302" spans="26:37" s="368" customFormat="1" ht="13.9" customHeight="1">
      <c r="Z8302" s="439"/>
      <c r="AH8302" s="367"/>
      <c r="AJ8302" s="367"/>
      <c r="AK8302" s="367"/>
    </row>
    <row r="8303" spans="26:37" s="368" customFormat="1" ht="13.9" customHeight="1">
      <c r="Z8303" s="439"/>
      <c r="AH8303" s="367"/>
      <c r="AJ8303" s="367"/>
      <c r="AK8303" s="367"/>
    </row>
    <row r="8304" spans="26:37" s="368" customFormat="1" ht="13.9" customHeight="1">
      <c r="Z8304" s="439"/>
      <c r="AH8304" s="367"/>
      <c r="AJ8304" s="367"/>
      <c r="AK8304" s="367"/>
    </row>
    <row r="8305" spans="26:37" s="368" customFormat="1" ht="13.9" customHeight="1">
      <c r="Z8305" s="439"/>
      <c r="AH8305" s="367"/>
      <c r="AJ8305" s="367"/>
      <c r="AK8305" s="367"/>
    </row>
    <row r="8306" spans="26:37" s="368" customFormat="1" ht="13.9" customHeight="1">
      <c r="Z8306" s="439"/>
      <c r="AH8306" s="367"/>
      <c r="AJ8306" s="367"/>
      <c r="AK8306" s="367"/>
    </row>
    <row r="8307" spans="26:37" s="368" customFormat="1" ht="13.9" customHeight="1">
      <c r="Z8307" s="439"/>
      <c r="AH8307" s="367"/>
      <c r="AJ8307" s="367"/>
      <c r="AK8307" s="367"/>
    </row>
    <row r="8308" spans="26:37" s="368" customFormat="1" ht="13.9" customHeight="1">
      <c r="Z8308" s="439"/>
      <c r="AH8308" s="367"/>
      <c r="AJ8308" s="367"/>
      <c r="AK8308" s="367"/>
    </row>
    <row r="8309" spans="26:37" s="368" customFormat="1" ht="13.9" customHeight="1">
      <c r="Z8309" s="439"/>
      <c r="AH8309" s="367"/>
      <c r="AJ8309" s="367"/>
      <c r="AK8309" s="367"/>
    </row>
    <row r="8310" spans="26:37" s="368" customFormat="1" ht="13.9" customHeight="1">
      <c r="Z8310" s="439"/>
      <c r="AH8310" s="367"/>
      <c r="AJ8310" s="367"/>
      <c r="AK8310" s="367"/>
    </row>
    <row r="8311" spans="26:37" s="368" customFormat="1" ht="13.9" customHeight="1">
      <c r="Z8311" s="439"/>
      <c r="AH8311" s="367"/>
      <c r="AJ8311" s="367"/>
      <c r="AK8311" s="367"/>
    </row>
    <row r="8312" spans="26:37" s="368" customFormat="1" ht="13.9" customHeight="1">
      <c r="Z8312" s="439"/>
      <c r="AH8312" s="367"/>
      <c r="AJ8312" s="367"/>
      <c r="AK8312" s="367"/>
    </row>
    <row r="8313" spans="26:37" s="368" customFormat="1" ht="13.9" customHeight="1">
      <c r="Z8313" s="439"/>
      <c r="AH8313" s="367"/>
      <c r="AJ8313" s="367"/>
      <c r="AK8313" s="367"/>
    </row>
    <row r="8314" spans="26:37" s="368" customFormat="1" ht="13.9" customHeight="1">
      <c r="Z8314" s="439"/>
      <c r="AH8314" s="367"/>
      <c r="AJ8314" s="367"/>
      <c r="AK8314" s="367"/>
    </row>
    <row r="8315" spans="26:37" s="368" customFormat="1" ht="13.9" customHeight="1">
      <c r="Z8315" s="439"/>
      <c r="AH8315" s="367"/>
      <c r="AJ8315" s="367"/>
      <c r="AK8315" s="367"/>
    </row>
    <row r="8316" spans="26:37" s="368" customFormat="1" ht="13.9" customHeight="1">
      <c r="Z8316" s="439"/>
      <c r="AH8316" s="367"/>
      <c r="AJ8316" s="367"/>
      <c r="AK8316" s="367"/>
    </row>
    <row r="8317" spans="26:37" s="368" customFormat="1" ht="13.9" customHeight="1">
      <c r="Z8317" s="439"/>
      <c r="AH8317" s="367"/>
      <c r="AJ8317" s="367"/>
      <c r="AK8317" s="367"/>
    </row>
    <row r="8318" spans="26:37" s="368" customFormat="1" ht="13.9" customHeight="1">
      <c r="Z8318" s="439"/>
      <c r="AH8318" s="367"/>
      <c r="AJ8318" s="367"/>
      <c r="AK8318" s="367"/>
    </row>
    <row r="8319" spans="26:37" s="368" customFormat="1" ht="13.9" customHeight="1">
      <c r="Z8319" s="439"/>
      <c r="AH8319" s="367"/>
      <c r="AJ8319" s="367"/>
      <c r="AK8319" s="367"/>
    </row>
    <row r="8320" spans="26:37" s="368" customFormat="1" ht="13.9" customHeight="1">
      <c r="Z8320" s="439"/>
      <c r="AH8320" s="367"/>
      <c r="AJ8320" s="367"/>
      <c r="AK8320" s="367"/>
    </row>
    <row r="8321" spans="26:37" s="368" customFormat="1" ht="13.9" customHeight="1">
      <c r="Z8321" s="439"/>
      <c r="AH8321" s="367"/>
      <c r="AJ8321" s="367"/>
      <c r="AK8321" s="367"/>
    </row>
    <row r="8322" spans="26:37" s="368" customFormat="1" ht="13.9" customHeight="1">
      <c r="Z8322" s="439"/>
      <c r="AH8322" s="367"/>
      <c r="AJ8322" s="367"/>
      <c r="AK8322" s="367"/>
    </row>
    <row r="8323" spans="26:37" s="368" customFormat="1" ht="13.9" customHeight="1">
      <c r="Z8323" s="439"/>
      <c r="AH8323" s="367"/>
      <c r="AJ8323" s="367"/>
      <c r="AK8323" s="367"/>
    </row>
    <row r="8324" spans="26:37" s="368" customFormat="1" ht="13.9" customHeight="1">
      <c r="Z8324" s="439"/>
      <c r="AH8324" s="367"/>
      <c r="AJ8324" s="367"/>
      <c r="AK8324" s="367"/>
    </row>
    <row r="8325" spans="26:37" s="368" customFormat="1" ht="13.9" customHeight="1">
      <c r="Z8325" s="439"/>
      <c r="AH8325" s="367"/>
      <c r="AJ8325" s="367"/>
      <c r="AK8325" s="367"/>
    </row>
    <row r="8326" spans="26:37" s="368" customFormat="1" ht="13.9" customHeight="1">
      <c r="Z8326" s="439"/>
      <c r="AH8326" s="367"/>
      <c r="AJ8326" s="367"/>
      <c r="AK8326" s="367"/>
    </row>
    <row r="8327" spans="26:37" s="368" customFormat="1" ht="13.9" customHeight="1">
      <c r="Z8327" s="439"/>
      <c r="AH8327" s="367"/>
      <c r="AJ8327" s="367"/>
      <c r="AK8327" s="367"/>
    </row>
    <row r="8328" spans="26:37" s="368" customFormat="1" ht="13.9" customHeight="1">
      <c r="Z8328" s="439"/>
      <c r="AH8328" s="367"/>
      <c r="AJ8328" s="367"/>
      <c r="AK8328" s="367"/>
    </row>
    <row r="8329" spans="26:37" s="368" customFormat="1" ht="13.9" customHeight="1">
      <c r="Z8329" s="439"/>
      <c r="AH8329" s="367"/>
      <c r="AJ8329" s="367"/>
      <c r="AK8329" s="367"/>
    </row>
    <row r="8330" spans="26:37" s="368" customFormat="1" ht="13.9" customHeight="1">
      <c r="Z8330" s="439"/>
      <c r="AH8330" s="367"/>
      <c r="AJ8330" s="367"/>
      <c r="AK8330" s="367"/>
    </row>
    <row r="8331" spans="26:37" s="368" customFormat="1" ht="13.9" customHeight="1">
      <c r="Z8331" s="439"/>
      <c r="AH8331" s="367"/>
      <c r="AJ8331" s="367"/>
      <c r="AK8331" s="367"/>
    </row>
    <row r="8332" spans="26:37" s="368" customFormat="1" ht="13.9" customHeight="1">
      <c r="Z8332" s="439"/>
      <c r="AH8332" s="367"/>
      <c r="AJ8332" s="367"/>
      <c r="AK8332" s="367"/>
    </row>
    <row r="8333" spans="26:37" s="368" customFormat="1" ht="13.9" customHeight="1">
      <c r="Z8333" s="439"/>
      <c r="AH8333" s="367"/>
      <c r="AJ8333" s="367"/>
      <c r="AK8333" s="367"/>
    </row>
    <row r="8334" spans="26:37" s="368" customFormat="1" ht="13.9" customHeight="1">
      <c r="Z8334" s="439"/>
      <c r="AH8334" s="367"/>
      <c r="AJ8334" s="367"/>
      <c r="AK8334" s="367"/>
    </row>
    <row r="8335" spans="26:37" s="368" customFormat="1" ht="13.9" customHeight="1">
      <c r="Z8335" s="439"/>
      <c r="AH8335" s="367"/>
      <c r="AJ8335" s="367"/>
      <c r="AK8335" s="367"/>
    </row>
    <row r="8336" spans="26:37" s="368" customFormat="1" ht="13.9" customHeight="1">
      <c r="Z8336" s="439"/>
      <c r="AH8336" s="367"/>
      <c r="AJ8336" s="367"/>
      <c r="AK8336" s="367"/>
    </row>
    <row r="8337" spans="26:37" s="368" customFormat="1" ht="13.9" customHeight="1">
      <c r="Z8337" s="439"/>
      <c r="AH8337" s="367"/>
      <c r="AJ8337" s="367"/>
      <c r="AK8337" s="367"/>
    </row>
    <row r="8338" spans="26:37" s="368" customFormat="1" ht="13.9" customHeight="1">
      <c r="Z8338" s="439"/>
      <c r="AH8338" s="367"/>
      <c r="AJ8338" s="367"/>
      <c r="AK8338" s="367"/>
    </row>
    <row r="8339" spans="26:37" s="368" customFormat="1" ht="13.9" customHeight="1">
      <c r="Z8339" s="439"/>
      <c r="AH8339" s="367"/>
      <c r="AJ8339" s="367"/>
      <c r="AK8339" s="367"/>
    </row>
    <row r="8340" spans="26:37" s="368" customFormat="1" ht="13.9" customHeight="1">
      <c r="Z8340" s="439"/>
      <c r="AH8340" s="367"/>
      <c r="AJ8340" s="367"/>
      <c r="AK8340" s="367"/>
    </row>
    <row r="8341" spans="26:37" s="368" customFormat="1" ht="13.9" customHeight="1">
      <c r="Z8341" s="439"/>
      <c r="AH8341" s="367"/>
      <c r="AJ8341" s="367"/>
      <c r="AK8341" s="367"/>
    </row>
    <row r="8342" spans="26:37" s="368" customFormat="1" ht="13.9" customHeight="1">
      <c r="Z8342" s="439"/>
      <c r="AH8342" s="367"/>
      <c r="AJ8342" s="367"/>
      <c r="AK8342" s="367"/>
    </row>
    <row r="8343" spans="26:37" s="368" customFormat="1" ht="13.9" customHeight="1">
      <c r="Z8343" s="439"/>
      <c r="AH8343" s="367"/>
      <c r="AJ8343" s="367"/>
      <c r="AK8343" s="367"/>
    </row>
    <row r="8344" spans="26:37" s="368" customFormat="1" ht="13.9" customHeight="1">
      <c r="Z8344" s="439"/>
      <c r="AH8344" s="367"/>
      <c r="AJ8344" s="367"/>
      <c r="AK8344" s="367"/>
    </row>
    <row r="8345" spans="26:37" s="368" customFormat="1" ht="13.9" customHeight="1">
      <c r="Z8345" s="439"/>
      <c r="AH8345" s="367"/>
      <c r="AJ8345" s="367"/>
      <c r="AK8345" s="367"/>
    </row>
    <row r="8346" spans="26:37" s="368" customFormat="1" ht="13.9" customHeight="1">
      <c r="Z8346" s="439"/>
      <c r="AH8346" s="367"/>
      <c r="AJ8346" s="367"/>
      <c r="AK8346" s="367"/>
    </row>
    <row r="8347" spans="26:37" s="368" customFormat="1" ht="13.9" customHeight="1">
      <c r="Z8347" s="439"/>
      <c r="AH8347" s="367"/>
      <c r="AJ8347" s="367"/>
      <c r="AK8347" s="367"/>
    </row>
    <row r="8348" spans="26:37" s="368" customFormat="1" ht="13.9" customHeight="1">
      <c r="Z8348" s="439"/>
      <c r="AH8348" s="367"/>
      <c r="AJ8348" s="367"/>
      <c r="AK8348" s="367"/>
    </row>
    <row r="8349" spans="26:37" s="368" customFormat="1" ht="13.9" customHeight="1">
      <c r="Z8349" s="439"/>
      <c r="AH8349" s="367"/>
      <c r="AJ8349" s="367"/>
      <c r="AK8349" s="367"/>
    </row>
    <row r="8350" spans="26:37" s="368" customFormat="1" ht="13.9" customHeight="1">
      <c r="Z8350" s="439"/>
      <c r="AH8350" s="367"/>
      <c r="AJ8350" s="367"/>
      <c r="AK8350" s="367"/>
    </row>
    <row r="8351" spans="26:37" s="368" customFormat="1" ht="13.9" customHeight="1">
      <c r="Z8351" s="439"/>
      <c r="AH8351" s="367"/>
      <c r="AJ8351" s="367"/>
      <c r="AK8351" s="367"/>
    </row>
    <row r="8352" spans="26:37" s="368" customFormat="1" ht="13.9" customHeight="1">
      <c r="Z8352" s="439"/>
      <c r="AH8352" s="367"/>
      <c r="AJ8352" s="367"/>
      <c r="AK8352" s="367"/>
    </row>
    <row r="8353" spans="26:37" s="368" customFormat="1" ht="13.9" customHeight="1">
      <c r="Z8353" s="439"/>
      <c r="AH8353" s="367"/>
      <c r="AJ8353" s="367"/>
      <c r="AK8353" s="367"/>
    </row>
    <row r="8354" spans="26:37" s="368" customFormat="1" ht="13.9" customHeight="1">
      <c r="Z8354" s="439"/>
      <c r="AH8354" s="367"/>
      <c r="AJ8354" s="367"/>
      <c r="AK8354" s="367"/>
    </row>
    <row r="8355" spans="26:37" s="368" customFormat="1" ht="13.9" customHeight="1">
      <c r="Z8355" s="439"/>
      <c r="AH8355" s="367"/>
      <c r="AJ8355" s="367"/>
      <c r="AK8355" s="367"/>
    </row>
    <row r="8356" spans="26:37" s="368" customFormat="1" ht="13.9" customHeight="1">
      <c r="Z8356" s="439"/>
      <c r="AH8356" s="367"/>
      <c r="AJ8356" s="367"/>
      <c r="AK8356" s="367"/>
    </row>
    <row r="8357" spans="26:37" s="368" customFormat="1" ht="13.9" customHeight="1">
      <c r="Z8357" s="439"/>
      <c r="AH8357" s="367"/>
      <c r="AJ8357" s="367"/>
      <c r="AK8357" s="367"/>
    </row>
    <row r="8358" spans="26:37" s="368" customFormat="1" ht="13.9" customHeight="1">
      <c r="Z8358" s="439"/>
      <c r="AH8358" s="367"/>
      <c r="AJ8358" s="367"/>
      <c r="AK8358" s="367"/>
    </row>
    <row r="8359" spans="26:37" s="368" customFormat="1" ht="13.9" customHeight="1">
      <c r="Z8359" s="439"/>
      <c r="AH8359" s="367"/>
      <c r="AJ8359" s="367"/>
      <c r="AK8359" s="367"/>
    </row>
    <row r="8360" spans="26:37" s="368" customFormat="1" ht="13.9" customHeight="1">
      <c r="Z8360" s="439"/>
      <c r="AH8360" s="367"/>
      <c r="AJ8360" s="367"/>
      <c r="AK8360" s="367"/>
    </row>
    <row r="8361" spans="26:37" s="368" customFormat="1" ht="13.9" customHeight="1">
      <c r="Z8361" s="439"/>
      <c r="AH8361" s="367"/>
      <c r="AJ8361" s="367"/>
      <c r="AK8361" s="367"/>
    </row>
    <row r="8362" spans="26:37" s="368" customFormat="1" ht="13.9" customHeight="1">
      <c r="Z8362" s="439"/>
      <c r="AH8362" s="367"/>
      <c r="AJ8362" s="367"/>
      <c r="AK8362" s="367"/>
    </row>
    <row r="8363" spans="26:37" s="368" customFormat="1" ht="13.9" customHeight="1">
      <c r="Z8363" s="439"/>
      <c r="AH8363" s="367"/>
      <c r="AJ8363" s="367"/>
      <c r="AK8363" s="367"/>
    </row>
    <row r="8364" spans="26:37" s="368" customFormat="1" ht="13.9" customHeight="1">
      <c r="Z8364" s="439"/>
      <c r="AH8364" s="367"/>
      <c r="AJ8364" s="367"/>
      <c r="AK8364" s="367"/>
    </row>
    <row r="8365" spans="26:37" s="368" customFormat="1" ht="13.9" customHeight="1">
      <c r="Z8365" s="439"/>
      <c r="AH8365" s="367"/>
      <c r="AJ8365" s="367"/>
      <c r="AK8365" s="367"/>
    </row>
    <row r="8366" spans="26:37" s="368" customFormat="1" ht="13.9" customHeight="1">
      <c r="Z8366" s="439"/>
      <c r="AH8366" s="367"/>
      <c r="AJ8366" s="367"/>
      <c r="AK8366" s="367"/>
    </row>
    <row r="8367" spans="26:37" s="368" customFormat="1" ht="13.9" customHeight="1">
      <c r="Z8367" s="439"/>
      <c r="AH8367" s="367"/>
      <c r="AJ8367" s="367"/>
      <c r="AK8367" s="367"/>
    </row>
    <row r="8368" spans="26:37" s="368" customFormat="1" ht="13.9" customHeight="1">
      <c r="Z8368" s="439"/>
      <c r="AH8368" s="367"/>
      <c r="AJ8368" s="367"/>
      <c r="AK8368" s="367"/>
    </row>
    <row r="8369" spans="26:37" s="368" customFormat="1" ht="13.9" customHeight="1">
      <c r="Z8369" s="439"/>
      <c r="AH8369" s="367"/>
      <c r="AJ8369" s="367"/>
      <c r="AK8369" s="367"/>
    </row>
    <row r="8370" spans="26:37" s="368" customFormat="1" ht="13.9" customHeight="1">
      <c r="Z8370" s="439"/>
      <c r="AH8370" s="367"/>
      <c r="AJ8370" s="367"/>
      <c r="AK8370" s="367"/>
    </row>
    <row r="8371" spans="26:37" s="368" customFormat="1" ht="13.9" customHeight="1">
      <c r="Z8371" s="439"/>
      <c r="AH8371" s="367"/>
      <c r="AJ8371" s="367"/>
      <c r="AK8371" s="367"/>
    </row>
    <row r="8372" spans="26:37" s="368" customFormat="1" ht="13.9" customHeight="1">
      <c r="Z8372" s="439"/>
      <c r="AH8372" s="367"/>
      <c r="AJ8372" s="367"/>
      <c r="AK8372" s="367"/>
    </row>
    <row r="8373" spans="26:37" s="368" customFormat="1" ht="13.9" customHeight="1">
      <c r="Z8373" s="439"/>
      <c r="AH8373" s="367"/>
      <c r="AJ8373" s="367"/>
      <c r="AK8373" s="367"/>
    </row>
    <row r="8374" spans="26:37" s="368" customFormat="1" ht="13.9" customHeight="1">
      <c r="Z8374" s="439"/>
      <c r="AH8374" s="367"/>
      <c r="AJ8374" s="367"/>
      <c r="AK8374" s="367"/>
    </row>
    <row r="8375" spans="26:37" s="368" customFormat="1" ht="13.9" customHeight="1">
      <c r="Z8375" s="439"/>
      <c r="AH8375" s="367"/>
      <c r="AJ8375" s="367"/>
      <c r="AK8375" s="367"/>
    </row>
    <row r="8376" spans="26:37" s="368" customFormat="1" ht="13.9" customHeight="1">
      <c r="Z8376" s="439"/>
      <c r="AH8376" s="367"/>
      <c r="AJ8376" s="367"/>
      <c r="AK8376" s="367"/>
    </row>
    <row r="8377" spans="26:37" s="368" customFormat="1" ht="13.9" customHeight="1">
      <c r="Z8377" s="439"/>
      <c r="AH8377" s="367"/>
      <c r="AJ8377" s="367"/>
      <c r="AK8377" s="367"/>
    </row>
    <row r="8378" spans="26:37" s="368" customFormat="1" ht="13.9" customHeight="1">
      <c r="Z8378" s="439"/>
      <c r="AH8378" s="367"/>
      <c r="AJ8378" s="367"/>
      <c r="AK8378" s="367"/>
    </row>
    <row r="8379" spans="26:37" s="368" customFormat="1" ht="13.9" customHeight="1">
      <c r="Z8379" s="439"/>
      <c r="AH8379" s="367"/>
      <c r="AJ8379" s="367"/>
      <c r="AK8379" s="367"/>
    </row>
    <row r="8380" spans="26:37" s="368" customFormat="1" ht="13.9" customHeight="1">
      <c r="Z8380" s="439"/>
      <c r="AH8380" s="367"/>
      <c r="AJ8380" s="367"/>
      <c r="AK8380" s="367"/>
    </row>
    <row r="8381" spans="26:37" s="368" customFormat="1" ht="13.9" customHeight="1">
      <c r="Z8381" s="439"/>
      <c r="AH8381" s="367"/>
      <c r="AJ8381" s="367"/>
      <c r="AK8381" s="367"/>
    </row>
    <row r="8382" spans="26:37" s="368" customFormat="1" ht="13.9" customHeight="1">
      <c r="Z8382" s="439"/>
      <c r="AH8382" s="367"/>
      <c r="AJ8382" s="367"/>
      <c r="AK8382" s="367"/>
    </row>
    <row r="8383" spans="26:37" s="368" customFormat="1" ht="13.9" customHeight="1">
      <c r="Z8383" s="439"/>
      <c r="AH8383" s="367"/>
      <c r="AJ8383" s="367"/>
      <c r="AK8383" s="367"/>
    </row>
    <row r="8384" spans="26:37" s="368" customFormat="1" ht="13.9" customHeight="1">
      <c r="Z8384" s="439"/>
      <c r="AH8384" s="367"/>
      <c r="AJ8384" s="367"/>
      <c r="AK8384" s="367"/>
    </row>
    <row r="8385" spans="26:37" s="368" customFormat="1" ht="13.9" customHeight="1">
      <c r="Z8385" s="439"/>
      <c r="AH8385" s="367"/>
      <c r="AJ8385" s="367"/>
      <c r="AK8385" s="367"/>
    </row>
    <row r="8386" spans="26:37" s="368" customFormat="1" ht="13.9" customHeight="1">
      <c r="Z8386" s="439"/>
      <c r="AH8386" s="367"/>
      <c r="AJ8386" s="367"/>
      <c r="AK8386" s="367"/>
    </row>
    <row r="8387" spans="26:37" s="368" customFormat="1" ht="13.9" customHeight="1">
      <c r="Z8387" s="439"/>
      <c r="AH8387" s="367"/>
      <c r="AJ8387" s="367"/>
      <c r="AK8387" s="367"/>
    </row>
    <row r="8388" spans="26:37" s="368" customFormat="1" ht="13.9" customHeight="1">
      <c r="Z8388" s="439"/>
      <c r="AH8388" s="367"/>
      <c r="AJ8388" s="367"/>
      <c r="AK8388" s="367"/>
    </row>
    <row r="8389" spans="26:37" s="368" customFormat="1" ht="13.9" customHeight="1">
      <c r="Z8389" s="439"/>
      <c r="AH8389" s="367"/>
      <c r="AJ8389" s="367"/>
      <c r="AK8389" s="367"/>
    </row>
    <row r="8390" spans="26:37" s="368" customFormat="1" ht="13.9" customHeight="1">
      <c r="Z8390" s="439"/>
      <c r="AH8390" s="367"/>
      <c r="AJ8390" s="367"/>
      <c r="AK8390" s="367"/>
    </row>
    <row r="8391" spans="26:37" s="368" customFormat="1" ht="13.9" customHeight="1">
      <c r="Z8391" s="439"/>
      <c r="AH8391" s="367"/>
      <c r="AJ8391" s="367"/>
      <c r="AK8391" s="367"/>
    </row>
    <row r="8392" spans="26:37" s="368" customFormat="1" ht="13.9" customHeight="1">
      <c r="Z8392" s="439"/>
      <c r="AH8392" s="367"/>
      <c r="AJ8392" s="367"/>
      <c r="AK8392" s="367"/>
    </row>
    <row r="8393" spans="26:37" s="368" customFormat="1" ht="13.9" customHeight="1">
      <c r="Z8393" s="439"/>
      <c r="AH8393" s="367"/>
      <c r="AJ8393" s="367"/>
      <c r="AK8393" s="367"/>
    </row>
    <row r="8394" spans="26:37" s="368" customFormat="1" ht="13.9" customHeight="1">
      <c r="Z8394" s="439"/>
      <c r="AH8394" s="367"/>
      <c r="AJ8394" s="367"/>
      <c r="AK8394" s="367"/>
    </row>
    <row r="8395" spans="26:37" s="368" customFormat="1" ht="13.9" customHeight="1">
      <c r="Z8395" s="439"/>
      <c r="AH8395" s="367"/>
      <c r="AJ8395" s="367"/>
      <c r="AK8395" s="367"/>
    </row>
    <row r="8396" spans="26:37" s="368" customFormat="1" ht="13.9" customHeight="1">
      <c r="Z8396" s="439"/>
      <c r="AH8396" s="367"/>
      <c r="AJ8396" s="367"/>
      <c r="AK8396" s="367"/>
    </row>
    <row r="8397" spans="26:37" s="368" customFormat="1" ht="13.9" customHeight="1">
      <c r="Z8397" s="439"/>
      <c r="AH8397" s="367"/>
      <c r="AJ8397" s="367"/>
      <c r="AK8397" s="367"/>
    </row>
    <row r="8398" spans="26:37" s="368" customFormat="1" ht="13.9" customHeight="1">
      <c r="Z8398" s="439"/>
      <c r="AH8398" s="367"/>
      <c r="AJ8398" s="367"/>
      <c r="AK8398" s="367"/>
    </row>
    <row r="8399" spans="26:37" s="368" customFormat="1" ht="13.9" customHeight="1">
      <c r="Z8399" s="439"/>
      <c r="AH8399" s="367"/>
      <c r="AJ8399" s="367"/>
      <c r="AK8399" s="367"/>
    </row>
    <row r="8400" spans="26:37" s="368" customFormat="1" ht="13.9" customHeight="1">
      <c r="Z8400" s="439"/>
      <c r="AH8400" s="367"/>
      <c r="AJ8400" s="367"/>
      <c r="AK8400" s="367"/>
    </row>
    <row r="8401" spans="26:37" s="368" customFormat="1" ht="13.9" customHeight="1">
      <c r="Z8401" s="439"/>
      <c r="AH8401" s="367"/>
      <c r="AJ8401" s="367"/>
      <c r="AK8401" s="367"/>
    </row>
    <row r="8402" spans="26:37" s="368" customFormat="1" ht="13.9" customHeight="1">
      <c r="Z8402" s="439"/>
      <c r="AH8402" s="367"/>
      <c r="AJ8402" s="367"/>
      <c r="AK8402" s="367"/>
    </row>
    <row r="8403" spans="26:37" s="368" customFormat="1" ht="13.9" customHeight="1">
      <c r="Z8403" s="439"/>
      <c r="AH8403" s="367"/>
      <c r="AJ8403" s="367"/>
      <c r="AK8403" s="367"/>
    </row>
    <row r="8404" spans="26:37" s="368" customFormat="1" ht="13.9" customHeight="1">
      <c r="Z8404" s="439"/>
      <c r="AH8404" s="367"/>
      <c r="AJ8404" s="367"/>
      <c r="AK8404" s="367"/>
    </row>
    <row r="8405" spans="26:37" s="368" customFormat="1" ht="13.9" customHeight="1">
      <c r="Z8405" s="439"/>
      <c r="AH8405" s="367"/>
      <c r="AJ8405" s="367"/>
      <c r="AK8405" s="367"/>
    </row>
    <row r="8406" spans="26:37" s="368" customFormat="1" ht="13.9" customHeight="1">
      <c r="Z8406" s="439"/>
      <c r="AH8406" s="367"/>
      <c r="AJ8406" s="367"/>
      <c r="AK8406" s="367"/>
    </row>
    <row r="8407" spans="26:37" s="368" customFormat="1" ht="13.9" customHeight="1">
      <c r="Z8407" s="439"/>
      <c r="AH8407" s="367"/>
      <c r="AJ8407" s="367"/>
      <c r="AK8407" s="367"/>
    </row>
    <row r="8408" spans="26:37" s="368" customFormat="1" ht="13.9" customHeight="1">
      <c r="Z8408" s="439"/>
      <c r="AH8408" s="367"/>
      <c r="AJ8408" s="367"/>
      <c r="AK8408" s="367"/>
    </row>
    <row r="8409" spans="26:37" s="368" customFormat="1" ht="13.9" customHeight="1">
      <c r="Z8409" s="439"/>
      <c r="AH8409" s="367"/>
      <c r="AJ8409" s="367"/>
      <c r="AK8409" s="367"/>
    </row>
    <row r="8410" spans="26:37" s="368" customFormat="1" ht="13.9" customHeight="1">
      <c r="Z8410" s="439"/>
      <c r="AH8410" s="367"/>
      <c r="AJ8410" s="367"/>
      <c r="AK8410" s="367"/>
    </row>
    <row r="8411" spans="26:37" s="368" customFormat="1" ht="13.9" customHeight="1">
      <c r="Z8411" s="439"/>
      <c r="AH8411" s="367"/>
      <c r="AJ8411" s="367"/>
      <c r="AK8411" s="367"/>
    </row>
    <row r="8412" spans="26:37" s="368" customFormat="1" ht="13.9" customHeight="1">
      <c r="Z8412" s="439"/>
      <c r="AH8412" s="367"/>
      <c r="AJ8412" s="367"/>
      <c r="AK8412" s="367"/>
    </row>
    <row r="8413" spans="26:37" s="368" customFormat="1" ht="13.9" customHeight="1">
      <c r="Z8413" s="439"/>
      <c r="AH8413" s="367"/>
      <c r="AJ8413" s="367"/>
      <c r="AK8413" s="367"/>
    </row>
    <row r="8414" spans="26:37" s="368" customFormat="1" ht="13.9" customHeight="1">
      <c r="Z8414" s="439"/>
      <c r="AH8414" s="367"/>
      <c r="AJ8414" s="367"/>
      <c r="AK8414" s="367"/>
    </row>
    <row r="8415" spans="26:37" s="368" customFormat="1" ht="13.9" customHeight="1">
      <c r="Z8415" s="439"/>
      <c r="AH8415" s="367"/>
      <c r="AJ8415" s="367"/>
      <c r="AK8415" s="367"/>
    </row>
    <row r="8416" spans="26:37" s="368" customFormat="1" ht="13.9" customHeight="1">
      <c r="Z8416" s="439"/>
      <c r="AH8416" s="367"/>
      <c r="AJ8416" s="367"/>
      <c r="AK8416" s="367"/>
    </row>
    <row r="8417" spans="26:37" s="368" customFormat="1" ht="13.9" customHeight="1">
      <c r="Z8417" s="439"/>
      <c r="AH8417" s="367"/>
      <c r="AJ8417" s="367"/>
      <c r="AK8417" s="367"/>
    </row>
    <row r="8418" spans="26:37" s="368" customFormat="1" ht="13.9" customHeight="1">
      <c r="Z8418" s="439"/>
      <c r="AH8418" s="367"/>
      <c r="AJ8418" s="367"/>
      <c r="AK8418" s="367"/>
    </row>
    <row r="8419" spans="26:37" s="368" customFormat="1" ht="13.9" customHeight="1">
      <c r="Z8419" s="439"/>
      <c r="AH8419" s="367"/>
      <c r="AJ8419" s="367"/>
      <c r="AK8419" s="367"/>
    </row>
    <row r="8420" spans="26:37" s="368" customFormat="1" ht="13.9" customHeight="1">
      <c r="Z8420" s="439"/>
      <c r="AH8420" s="367"/>
      <c r="AJ8420" s="367"/>
      <c r="AK8420" s="367"/>
    </row>
    <row r="8421" spans="26:37" s="368" customFormat="1" ht="13.9" customHeight="1">
      <c r="Z8421" s="439"/>
      <c r="AH8421" s="367"/>
      <c r="AJ8421" s="367"/>
      <c r="AK8421" s="367"/>
    </row>
    <row r="8422" spans="26:37" s="368" customFormat="1" ht="13.9" customHeight="1">
      <c r="Z8422" s="439"/>
      <c r="AH8422" s="367"/>
      <c r="AJ8422" s="367"/>
      <c r="AK8422" s="367"/>
    </row>
    <row r="8423" spans="26:37" s="368" customFormat="1" ht="13.9" customHeight="1">
      <c r="Z8423" s="439"/>
      <c r="AH8423" s="367"/>
      <c r="AJ8423" s="367"/>
      <c r="AK8423" s="367"/>
    </row>
    <row r="8424" spans="26:37" s="368" customFormat="1" ht="13.9" customHeight="1">
      <c r="Z8424" s="439"/>
      <c r="AH8424" s="367"/>
      <c r="AJ8424" s="367"/>
      <c r="AK8424" s="367"/>
    </row>
    <row r="8425" spans="26:37" s="368" customFormat="1" ht="13.9" customHeight="1">
      <c r="Z8425" s="439"/>
      <c r="AH8425" s="367"/>
      <c r="AJ8425" s="367"/>
      <c r="AK8425" s="367"/>
    </row>
    <row r="8426" spans="26:37" s="368" customFormat="1" ht="13.9" customHeight="1">
      <c r="Z8426" s="439"/>
      <c r="AH8426" s="367"/>
      <c r="AJ8426" s="367"/>
      <c r="AK8426" s="367"/>
    </row>
    <row r="8427" spans="26:37" s="368" customFormat="1" ht="13.9" customHeight="1">
      <c r="Z8427" s="439"/>
      <c r="AH8427" s="367"/>
      <c r="AJ8427" s="367"/>
      <c r="AK8427" s="367"/>
    </row>
    <row r="8428" spans="26:37" s="368" customFormat="1" ht="13.9" customHeight="1">
      <c r="Z8428" s="439"/>
      <c r="AH8428" s="367"/>
      <c r="AJ8428" s="367"/>
      <c r="AK8428" s="367"/>
    </row>
    <row r="8429" spans="26:37" s="368" customFormat="1" ht="13.9" customHeight="1">
      <c r="Z8429" s="439"/>
      <c r="AH8429" s="367"/>
      <c r="AJ8429" s="367"/>
      <c r="AK8429" s="367"/>
    </row>
    <row r="8430" spans="26:37" s="368" customFormat="1" ht="13.9" customHeight="1">
      <c r="Z8430" s="439"/>
      <c r="AH8430" s="367"/>
      <c r="AJ8430" s="367"/>
      <c r="AK8430" s="367"/>
    </row>
    <row r="8431" spans="26:37" s="368" customFormat="1" ht="13.9" customHeight="1">
      <c r="Z8431" s="439"/>
      <c r="AH8431" s="367"/>
      <c r="AJ8431" s="367"/>
      <c r="AK8431" s="367"/>
    </row>
    <row r="8432" spans="26:37" s="368" customFormat="1" ht="13.9" customHeight="1">
      <c r="Z8432" s="439"/>
      <c r="AH8432" s="367"/>
      <c r="AJ8432" s="367"/>
      <c r="AK8432" s="367"/>
    </row>
    <row r="8433" spans="26:37" s="368" customFormat="1" ht="13.9" customHeight="1">
      <c r="Z8433" s="439"/>
      <c r="AH8433" s="367"/>
      <c r="AJ8433" s="367"/>
      <c r="AK8433" s="367"/>
    </row>
    <row r="8434" spans="26:37" s="368" customFormat="1" ht="13.9" customHeight="1">
      <c r="Z8434" s="439"/>
      <c r="AH8434" s="367"/>
      <c r="AJ8434" s="367"/>
      <c r="AK8434" s="367"/>
    </row>
    <row r="8435" spans="26:37" s="368" customFormat="1" ht="13.9" customHeight="1">
      <c r="Z8435" s="439"/>
      <c r="AH8435" s="367"/>
      <c r="AJ8435" s="367"/>
      <c r="AK8435" s="367"/>
    </row>
    <row r="8436" spans="26:37" s="368" customFormat="1" ht="13.9" customHeight="1">
      <c r="Z8436" s="439"/>
      <c r="AH8436" s="367"/>
      <c r="AJ8436" s="367"/>
      <c r="AK8436" s="367"/>
    </row>
    <row r="8437" spans="26:37" s="368" customFormat="1" ht="13.9" customHeight="1">
      <c r="Z8437" s="439"/>
      <c r="AH8437" s="367"/>
      <c r="AJ8437" s="367"/>
      <c r="AK8437" s="367"/>
    </row>
    <row r="8438" spans="26:37" s="368" customFormat="1" ht="13.9" customHeight="1">
      <c r="Z8438" s="439"/>
      <c r="AH8438" s="367"/>
      <c r="AJ8438" s="367"/>
      <c r="AK8438" s="367"/>
    </row>
    <row r="8439" spans="26:37" s="368" customFormat="1" ht="13.9" customHeight="1">
      <c r="Z8439" s="439"/>
      <c r="AH8439" s="367"/>
      <c r="AJ8439" s="367"/>
      <c r="AK8439" s="367"/>
    </row>
    <row r="8440" spans="26:37" s="368" customFormat="1" ht="13.9" customHeight="1">
      <c r="Z8440" s="439"/>
      <c r="AH8440" s="367"/>
      <c r="AJ8440" s="367"/>
      <c r="AK8440" s="367"/>
    </row>
    <row r="8441" spans="26:37" s="368" customFormat="1" ht="13.9" customHeight="1">
      <c r="Z8441" s="439"/>
      <c r="AH8441" s="367"/>
      <c r="AJ8441" s="367"/>
      <c r="AK8441" s="367"/>
    </row>
    <row r="8442" spans="26:37" s="368" customFormat="1" ht="13.9" customHeight="1">
      <c r="Z8442" s="439"/>
      <c r="AH8442" s="367"/>
      <c r="AJ8442" s="367"/>
      <c r="AK8442" s="367"/>
    </row>
    <row r="8443" spans="26:37" s="368" customFormat="1" ht="13.9" customHeight="1">
      <c r="Z8443" s="439"/>
      <c r="AH8443" s="367"/>
      <c r="AJ8443" s="367"/>
      <c r="AK8443" s="367"/>
    </row>
    <row r="8444" spans="26:37" s="368" customFormat="1" ht="13.9" customHeight="1">
      <c r="Z8444" s="439"/>
      <c r="AH8444" s="367"/>
      <c r="AJ8444" s="367"/>
      <c r="AK8444" s="367"/>
    </row>
    <row r="8445" spans="26:37" s="368" customFormat="1" ht="13.9" customHeight="1">
      <c r="Z8445" s="439"/>
      <c r="AH8445" s="367"/>
      <c r="AJ8445" s="367"/>
      <c r="AK8445" s="367"/>
    </row>
    <row r="8446" spans="26:37" s="368" customFormat="1" ht="13.9" customHeight="1">
      <c r="Z8446" s="439"/>
      <c r="AH8446" s="367"/>
      <c r="AJ8446" s="367"/>
      <c r="AK8446" s="367"/>
    </row>
    <row r="8447" spans="26:37" s="368" customFormat="1" ht="13.9" customHeight="1">
      <c r="Z8447" s="439"/>
      <c r="AH8447" s="367"/>
      <c r="AJ8447" s="367"/>
      <c r="AK8447" s="367"/>
    </row>
    <row r="8448" spans="26:37" s="368" customFormat="1" ht="13.9" customHeight="1">
      <c r="Z8448" s="439"/>
      <c r="AH8448" s="367"/>
      <c r="AJ8448" s="367"/>
      <c r="AK8448" s="367"/>
    </row>
    <row r="8449" spans="26:37" s="368" customFormat="1" ht="13.9" customHeight="1">
      <c r="Z8449" s="439"/>
      <c r="AH8449" s="367"/>
      <c r="AJ8449" s="367"/>
      <c r="AK8449" s="367"/>
    </row>
    <row r="8450" spans="26:37" s="368" customFormat="1" ht="13.9" customHeight="1">
      <c r="Z8450" s="439"/>
      <c r="AH8450" s="367"/>
      <c r="AJ8450" s="367"/>
      <c r="AK8450" s="367"/>
    </row>
    <row r="8451" spans="26:37" s="368" customFormat="1" ht="13.9" customHeight="1">
      <c r="Z8451" s="439"/>
      <c r="AH8451" s="367"/>
      <c r="AJ8451" s="367"/>
      <c r="AK8451" s="367"/>
    </row>
    <row r="8452" spans="26:37" s="368" customFormat="1" ht="13.9" customHeight="1">
      <c r="Z8452" s="439"/>
      <c r="AH8452" s="367"/>
      <c r="AJ8452" s="367"/>
      <c r="AK8452" s="367"/>
    </row>
    <row r="8453" spans="26:37" s="368" customFormat="1" ht="13.9" customHeight="1">
      <c r="Z8453" s="439"/>
      <c r="AH8453" s="367"/>
      <c r="AJ8453" s="367"/>
      <c r="AK8453" s="367"/>
    </row>
    <row r="8454" spans="26:37" s="368" customFormat="1" ht="13.9" customHeight="1">
      <c r="Z8454" s="439"/>
      <c r="AH8454" s="367"/>
      <c r="AJ8454" s="367"/>
      <c r="AK8454" s="367"/>
    </row>
    <row r="8455" spans="26:37" s="368" customFormat="1" ht="13.9" customHeight="1">
      <c r="Z8455" s="439"/>
      <c r="AH8455" s="367"/>
      <c r="AJ8455" s="367"/>
      <c r="AK8455" s="367"/>
    </row>
    <row r="8456" spans="26:37" s="368" customFormat="1" ht="13.9" customHeight="1">
      <c r="Z8456" s="439"/>
      <c r="AH8456" s="367"/>
      <c r="AJ8456" s="367"/>
      <c r="AK8456" s="367"/>
    </row>
    <row r="8457" spans="26:37" s="368" customFormat="1" ht="13.9" customHeight="1">
      <c r="Z8457" s="439"/>
      <c r="AH8457" s="367"/>
      <c r="AJ8457" s="367"/>
      <c r="AK8457" s="367"/>
    </row>
    <row r="8458" spans="26:37" s="368" customFormat="1" ht="13.9" customHeight="1">
      <c r="Z8458" s="439"/>
      <c r="AH8458" s="367"/>
      <c r="AJ8458" s="367"/>
      <c r="AK8458" s="367"/>
    </row>
    <row r="8459" spans="26:37" s="368" customFormat="1" ht="13.9" customHeight="1">
      <c r="Z8459" s="439"/>
      <c r="AH8459" s="367"/>
      <c r="AJ8459" s="367"/>
      <c r="AK8459" s="367"/>
    </row>
    <row r="8460" spans="26:37" s="368" customFormat="1" ht="13.9" customHeight="1">
      <c r="Z8460" s="439"/>
      <c r="AH8460" s="367"/>
      <c r="AJ8460" s="367"/>
      <c r="AK8460" s="367"/>
    </row>
    <row r="8461" spans="26:37" s="368" customFormat="1" ht="13.9" customHeight="1">
      <c r="Z8461" s="439"/>
      <c r="AH8461" s="367"/>
      <c r="AJ8461" s="367"/>
      <c r="AK8461" s="367"/>
    </row>
    <row r="8462" spans="26:37" s="368" customFormat="1" ht="13.9" customHeight="1">
      <c r="Z8462" s="439"/>
      <c r="AH8462" s="367"/>
      <c r="AJ8462" s="367"/>
      <c r="AK8462" s="367"/>
    </row>
    <row r="8463" spans="26:37" s="368" customFormat="1" ht="13.9" customHeight="1">
      <c r="Z8463" s="439"/>
      <c r="AH8463" s="367"/>
      <c r="AJ8463" s="367"/>
      <c r="AK8463" s="367"/>
    </row>
    <row r="8464" spans="26:37" s="368" customFormat="1" ht="13.9" customHeight="1">
      <c r="Z8464" s="439"/>
      <c r="AH8464" s="367"/>
      <c r="AJ8464" s="367"/>
      <c r="AK8464" s="367"/>
    </row>
    <row r="8465" spans="26:37" s="368" customFormat="1" ht="13.9" customHeight="1">
      <c r="Z8465" s="439"/>
      <c r="AH8465" s="367"/>
      <c r="AJ8465" s="367"/>
      <c r="AK8465" s="367"/>
    </row>
    <row r="8466" spans="26:37" s="368" customFormat="1" ht="13.9" customHeight="1">
      <c r="Z8466" s="439"/>
      <c r="AH8466" s="367"/>
      <c r="AJ8466" s="367"/>
      <c r="AK8466" s="367"/>
    </row>
    <row r="8467" spans="26:37" s="368" customFormat="1" ht="13.9" customHeight="1">
      <c r="Z8467" s="439"/>
      <c r="AH8467" s="367"/>
      <c r="AJ8467" s="367"/>
      <c r="AK8467" s="367"/>
    </row>
    <row r="8468" spans="26:37" s="368" customFormat="1" ht="13.9" customHeight="1">
      <c r="Z8468" s="439"/>
      <c r="AH8468" s="367"/>
      <c r="AJ8468" s="367"/>
      <c r="AK8468" s="367"/>
    </row>
    <row r="8469" spans="26:37" s="368" customFormat="1" ht="13.9" customHeight="1">
      <c r="Z8469" s="439"/>
      <c r="AH8469" s="367"/>
      <c r="AJ8469" s="367"/>
      <c r="AK8469" s="367"/>
    </row>
    <row r="8470" spans="26:37" s="368" customFormat="1" ht="13.9" customHeight="1">
      <c r="Z8470" s="439"/>
      <c r="AH8470" s="367"/>
      <c r="AJ8470" s="367"/>
      <c r="AK8470" s="367"/>
    </row>
    <row r="8471" spans="26:37" s="368" customFormat="1" ht="13.9" customHeight="1">
      <c r="Z8471" s="439"/>
      <c r="AH8471" s="367"/>
      <c r="AJ8471" s="367"/>
      <c r="AK8471" s="367"/>
    </row>
    <row r="8472" spans="26:37" s="368" customFormat="1" ht="13.9" customHeight="1">
      <c r="Z8472" s="439"/>
      <c r="AH8472" s="367"/>
      <c r="AJ8472" s="367"/>
      <c r="AK8472" s="367"/>
    </row>
    <row r="8473" spans="26:37" s="368" customFormat="1" ht="13.9" customHeight="1">
      <c r="Z8473" s="439"/>
      <c r="AH8473" s="367"/>
      <c r="AJ8473" s="367"/>
      <c r="AK8473" s="367"/>
    </row>
    <row r="8474" spans="26:37" s="368" customFormat="1" ht="13.9" customHeight="1">
      <c r="Z8474" s="439"/>
      <c r="AH8474" s="367"/>
      <c r="AJ8474" s="367"/>
      <c r="AK8474" s="367"/>
    </row>
    <row r="8475" spans="26:37" s="368" customFormat="1" ht="13.9" customHeight="1">
      <c r="Z8475" s="439"/>
      <c r="AH8475" s="367"/>
      <c r="AJ8475" s="367"/>
      <c r="AK8475" s="367"/>
    </row>
    <row r="8476" spans="26:37" s="368" customFormat="1" ht="13.9" customHeight="1">
      <c r="Z8476" s="439"/>
      <c r="AH8476" s="367"/>
      <c r="AJ8476" s="367"/>
      <c r="AK8476" s="367"/>
    </row>
    <row r="8477" spans="26:37" s="368" customFormat="1" ht="13.9" customHeight="1">
      <c r="Z8477" s="439"/>
      <c r="AH8477" s="367"/>
      <c r="AJ8477" s="367"/>
      <c r="AK8477" s="367"/>
    </row>
    <row r="8478" spans="26:37" s="368" customFormat="1" ht="13.9" customHeight="1">
      <c r="Z8478" s="439"/>
      <c r="AH8478" s="367"/>
      <c r="AJ8478" s="367"/>
      <c r="AK8478" s="367"/>
    </row>
    <row r="8479" spans="26:37" s="368" customFormat="1" ht="13.9" customHeight="1">
      <c r="Z8479" s="439"/>
      <c r="AH8479" s="367"/>
      <c r="AJ8479" s="367"/>
      <c r="AK8479" s="367"/>
    </row>
    <row r="8480" spans="26:37" s="368" customFormat="1" ht="13.9" customHeight="1">
      <c r="Z8480" s="439"/>
      <c r="AH8480" s="367"/>
      <c r="AJ8480" s="367"/>
      <c r="AK8480" s="367"/>
    </row>
    <row r="8481" spans="26:37" s="368" customFormat="1" ht="13.9" customHeight="1">
      <c r="Z8481" s="439"/>
      <c r="AH8481" s="367"/>
      <c r="AJ8481" s="367"/>
      <c r="AK8481" s="367"/>
    </row>
    <row r="8482" spans="26:37" s="368" customFormat="1" ht="13.9" customHeight="1">
      <c r="Z8482" s="439"/>
      <c r="AH8482" s="367"/>
      <c r="AJ8482" s="367"/>
      <c r="AK8482" s="367"/>
    </row>
    <row r="8483" spans="26:37" s="368" customFormat="1" ht="13.9" customHeight="1">
      <c r="Z8483" s="439"/>
      <c r="AH8483" s="367"/>
      <c r="AJ8483" s="367"/>
      <c r="AK8483" s="367"/>
    </row>
    <row r="8484" spans="26:37" s="368" customFormat="1" ht="13.9" customHeight="1">
      <c r="Z8484" s="439"/>
      <c r="AH8484" s="367"/>
      <c r="AJ8484" s="367"/>
      <c r="AK8484" s="367"/>
    </row>
    <row r="8485" spans="26:37" s="368" customFormat="1" ht="13.9" customHeight="1">
      <c r="Z8485" s="439"/>
      <c r="AH8485" s="367"/>
      <c r="AJ8485" s="367"/>
      <c r="AK8485" s="367"/>
    </row>
    <row r="8486" spans="26:37" s="368" customFormat="1" ht="13.9" customHeight="1">
      <c r="Z8486" s="439"/>
      <c r="AH8486" s="367"/>
      <c r="AJ8486" s="367"/>
      <c r="AK8486" s="367"/>
    </row>
    <row r="8487" spans="26:37" s="368" customFormat="1" ht="13.9" customHeight="1">
      <c r="Z8487" s="439"/>
      <c r="AH8487" s="367"/>
      <c r="AJ8487" s="367"/>
      <c r="AK8487" s="367"/>
    </row>
    <row r="8488" spans="26:37" s="368" customFormat="1" ht="13.9" customHeight="1">
      <c r="Z8488" s="439"/>
      <c r="AH8488" s="367"/>
      <c r="AJ8488" s="367"/>
      <c r="AK8488" s="367"/>
    </row>
    <row r="8489" spans="26:37" s="368" customFormat="1" ht="13.9" customHeight="1">
      <c r="Z8489" s="439"/>
      <c r="AH8489" s="367"/>
      <c r="AJ8489" s="367"/>
      <c r="AK8489" s="367"/>
    </row>
    <row r="8490" spans="26:37" s="368" customFormat="1" ht="13.9" customHeight="1">
      <c r="Z8490" s="439"/>
      <c r="AH8490" s="367"/>
      <c r="AJ8490" s="367"/>
      <c r="AK8490" s="367"/>
    </row>
    <row r="8491" spans="26:37" s="368" customFormat="1" ht="13.9" customHeight="1">
      <c r="Z8491" s="439"/>
      <c r="AH8491" s="367"/>
      <c r="AJ8491" s="367"/>
      <c r="AK8491" s="367"/>
    </row>
    <row r="8492" spans="26:37" s="368" customFormat="1" ht="13.9" customHeight="1">
      <c r="Z8492" s="439"/>
      <c r="AH8492" s="367"/>
      <c r="AJ8492" s="367"/>
      <c r="AK8492" s="367"/>
    </row>
    <row r="8493" spans="26:37" s="368" customFormat="1" ht="13.9" customHeight="1">
      <c r="Z8493" s="439"/>
      <c r="AH8493" s="367"/>
      <c r="AJ8493" s="367"/>
      <c r="AK8493" s="367"/>
    </row>
    <row r="8494" spans="26:37" s="368" customFormat="1" ht="13.9" customHeight="1">
      <c r="Z8494" s="439"/>
      <c r="AH8494" s="367"/>
      <c r="AJ8494" s="367"/>
      <c r="AK8494" s="367"/>
    </row>
    <row r="8495" spans="26:37" s="368" customFormat="1" ht="13.9" customHeight="1">
      <c r="Z8495" s="439"/>
      <c r="AH8495" s="367"/>
      <c r="AJ8495" s="367"/>
      <c r="AK8495" s="367"/>
    </row>
    <row r="8496" spans="26:37" s="368" customFormat="1" ht="13.9" customHeight="1">
      <c r="Z8496" s="439"/>
      <c r="AH8496" s="367"/>
      <c r="AJ8496" s="367"/>
      <c r="AK8496" s="367"/>
    </row>
    <row r="8497" spans="26:37" s="368" customFormat="1" ht="13.9" customHeight="1">
      <c r="Z8497" s="439"/>
      <c r="AH8497" s="367"/>
      <c r="AJ8497" s="367"/>
      <c r="AK8497" s="367"/>
    </row>
    <row r="8498" spans="26:37" s="368" customFormat="1" ht="13.9" customHeight="1">
      <c r="Z8498" s="439"/>
      <c r="AH8498" s="367"/>
      <c r="AJ8498" s="367"/>
      <c r="AK8498" s="367"/>
    </row>
    <row r="8499" spans="26:37" s="368" customFormat="1" ht="13.9" customHeight="1">
      <c r="Z8499" s="439"/>
      <c r="AH8499" s="367"/>
      <c r="AJ8499" s="367"/>
      <c r="AK8499" s="367"/>
    </row>
    <row r="8500" spans="26:37" s="368" customFormat="1" ht="13.9" customHeight="1">
      <c r="Z8500" s="439"/>
      <c r="AH8500" s="367"/>
      <c r="AJ8500" s="367"/>
      <c r="AK8500" s="367"/>
    </row>
    <row r="8501" spans="26:37" s="368" customFormat="1" ht="13.9" customHeight="1">
      <c r="Z8501" s="439"/>
      <c r="AH8501" s="367"/>
      <c r="AJ8501" s="367"/>
      <c r="AK8501" s="367"/>
    </row>
    <row r="8502" spans="26:37" s="368" customFormat="1" ht="13.9" customHeight="1">
      <c r="Z8502" s="439"/>
      <c r="AH8502" s="367"/>
      <c r="AJ8502" s="367"/>
      <c r="AK8502" s="367"/>
    </row>
    <row r="8503" spans="26:37" s="368" customFormat="1" ht="13.9" customHeight="1">
      <c r="Z8503" s="439"/>
      <c r="AH8503" s="367"/>
      <c r="AJ8503" s="367"/>
      <c r="AK8503" s="367"/>
    </row>
    <row r="8504" spans="26:37" s="368" customFormat="1" ht="13.9" customHeight="1">
      <c r="Z8504" s="439"/>
      <c r="AH8504" s="367"/>
      <c r="AJ8504" s="367"/>
      <c r="AK8504" s="367"/>
    </row>
    <row r="8505" spans="26:37" s="368" customFormat="1" ht="13.9" customHeight="1">
      <c r="Z8505" s="439"/>
      <c r="AH8505" s="367"/>
      <c r="AJ8505" s="367"/>
      <c r="AK8505" s="367"/>
    </row>
    <row r="8506" spans="26:37" s="368" customFormat="1" ht="13.9" customHeight="1">
      <c r="Z8506" s="439"/>
      <c r="AH8506" s="367"/>
      <c r="AJ8506" s="367"/>
      <c r="AK8506" s="367"/>
    </row>
    <row r="8507" spans="26:37" s="368" customFormat="1" ht="13.9" customHeight="1">
      <c r="Z8507" s="439"/>
      <c r="AH8507" s="367"/>
      <c r="AJ8507" s="367"/>
      <c r="AK8507" s="367"/>
    </row>
    <row r="8508" spans="26:37" s="368" customFormat="1" ht="13.9" customHeight="1">
      <c r="Z8508" s="439"/>
      <c r="AH8508" s="367"/>
      <c r="AJ8508" s="367"/>
      <c r="AK8508" s="367"/>
    </row>
    <row r="8509" spans="26:37" s="368" customFormat="1" ht="13.9" customHeight="1">
      <c r="Z8509" s="439"/>
      <c r="AH8509" s="367"/>
      <c r="AJ8509" s="367"/>
      <c r="AK8509" s="367"/>
    </row>
    <row r="8510" spans="26:37" s="368" customFormat="1" ht="13.9" customHeight="1">
      <c r="Z8510" s="439"/>
      <c r="AH8510" s="367"/>
      <c r="AJ8510" s="367"/>
      <c r="AK8510" s="367"/>
    </row>
    <row r="8511" spans="26:37" s="368" customFormat="1" ht="13.9" customHeight="1">
      <c r="Z8511" s="439"/>
      <c r="AH8511" s="367"/>
      <c r="AJ8511" s="367"/>
      <c r="AK8511" s="367"/>
    </row>
    <row r="8512" spans="26:37" s="368" customFormat="1" ht="13.9" customHeight="1">
      <c r="Z8512" s="439"/>
      <c r="AH8512" s="367"/>
      <c r="AJ8512" s="367"/>
      <c r="AK8512" s="367"/>
    </row>
    <row r="8513" spans="26:37" s="368" customFormat="1" ht="13.9" customHeight="1">
      <c r="Z8513" s="439"/>
      <c r="AH8513" s="367"/>
      <c r="AJ8513" s="367"/>
      <c r="AK8513" s="367"/>
    </row>
    <row r="8514" spans="26:37" s="368" customFormat="1" ht="13.9" customHeight="1">
      <c r="Z8514" s="439"/>
      <c r="AH8514" s="367"/>
      <c r="AJ8514" s="367"/>
      <c r="AK8514" s="367"/>
    </row>
    <row r="8515" spans="26:37" s="368" customFormat="1" ht="13.9" customHeight="1">
      <c r="Z8515" s="439"/>
      <c r="AH8515" s="367"/>
      <c r="AJ8515" s="367"/>
      <c r="AK8515" s="367"/>
    </row>
    <row r="8516" spans="26:37" s="368" customFormat="1" ht="13.9" customHeight="1">
      <c r="Z8516" s="439"/>
      <c r="AH8516" s="367"/>
      <c r="AJ8516" s="367"/>
      <c r="AK8516" s="367"/>
    </row>
    <row r="8517" spans="26:37" s="368" customFormat="1" ht="13.9" customHeight="1">
      <c r="Z8517" s="439"/>
      <c r="AH8517" s="367"/>
      <c r="AJ8517" s="367"/>
      <c r="AK8517" s="367"/>
    </row>
    <row r="8518" spans="26:37" s="368" customFormat="1" ht="13.9" customHeight="1">
      <c r="Z8518" s="439"/>
      <c r="AH8518" s="367"/>
      <c r="AJ8518" s="367"/>
      <c r="AK8518" s="367"/>
    </row>
    <row r="8519" spans="26:37" s="368" customFormat="1" ht="13.9" customHeight="1">
      <c r="Z8519" s="439"/>
      <c r="AH8519" s="367"/>
      <c r="AJ8519" s="367"/>
      <c r="AK8519" s="367"/>
    </row>
    <row r="8520" spans="26:37" s="368" customFormat="1" ht="13.9" customHeight="1">
      <c r="Z8520" s="439"/>
      <c r="AH8520" s="367"/>
      <c r="AJ8520" s="367"/>
      <c r="AK8520" s="367"/>
    </row>
    <row r="8521" spans="26:37" s="368" customFormat="1" ht="13.9" customHeight="1">
      <c r="Z8521" s="439"/>
      <c r="AH8521" s="367"/>
      <c r="AJ8521" s="367"/>
      <c r="AK8521" s="367"/>
    </row>
    <row r="8522" spans="26:37" s="368" customFormat="1" ht="13.9" customHeight="1">
      <c r="Z8522" s="439"/>
      <c r="AH8522" s="367"/>
      <c r="AJ8522" s="367"/>
      <c r="AK8522" s="367"/>
    </row>
    <row r="8523" spans="26:37" s="368" customFormat="1" ht="13.9" customHeight="1">
      <c r="Z8523" s="439"/>
      <c r="AH8523" s="367"/>
      <c r="AJ8523" s="367"/>
      <c r="AK8523" s="367"/>
    </row>
    <row r="8524" spans="26:37" s="368" customFormat="1" ht="13.9" customHeight="1">
      <c r="Z8524" s="439"/>
      <c r="AH8524" s="367"/>
      <c r="AJ8524" s="367"/>
      <c r="AK8524" s="367"/>
    </row>
    <row r="8525" spans="26:37" s="368" customFormat="1" ht="13.9" customHeight="1">
      <c r="Z8525" s="439"/>
      <c r="AH8525" s="367"/>
      <c r="AJ8525" s="367"/>
      <c r="AK8525" s="367"/>
    </row>
    <row r="8526" spans="26:37" s="368" customFormat="1" ht="13.9" customHeight="1">
      <c r="Z8526" s="439"/>
      <c r="AH8526" s="367"/>
      <c r="AJ8526" s="367"/>
      <c r="AK8526" s="367"/>
    </row>
    <row r="8527" spans="26:37" s="368" customFormat="1" ht="13.9" customHeight="1">
      <c r="Z8527" s="439"/>
      <c r="AH8527" s="367"/>
      <c r="AJ8527" s="367"/>
      <c r="AK8527" s="367"/>
    </row>
    <row r="8528" spans="26:37" s="368" customFormat="1" ht="13.9" customHeight="1">
      <c r="Z8528" s="439"/>
      <c r="AH8528" s="367"/>
      <c r="AJ8528" s="367"/>
      <c r="AK8528" s="367"/>
    </row>
    <row r="8529" spans="26:37" s="368" customFormat="1" ht="13.9" customHeight="1">
      <c r="Z8529" s="439"/>
      <c r="AH8529" s="367"/>
      <c r="AJ8529" s="367"/>
      <c r="AK8529" s="367"/>
    </row>
    <row r="8530" spans="26:37" s="368" customFormat="1" ht="13.9" customHeight="1">
      <c r="Z8530" s="439"/>
      <c r="AH8530" s="367"/>
      <c r="AJ8530" s="367"/>
      <c r="AK8530" s="367"/>
    </row>
    <row r="8531" spans="26:37" s="368" customFormat="1" ht="13.9" customHeight="1">
      <c r="Z8531" s="439"/>
      <c r="AH8531" s="367"/>
      <c r="AJ8531" s="367"/>
      <c r="AK8531" s="367"/>
    </row>
    <row r="8532" spans="26:37" s="368" customFormat="1" ht="13.9" customHeight="1">
      <c r="Z8532" s="439"/>
      <c r="AH8532" s="367"/>
      <c r="AJ8532" s="367"/>
      <c r="AK8532" s="367"/>
    </row>
    <row r="8533" spans="26:37" s="368" customFormat="1" ht="13.9" customHeight="1">
      <c r="Z8533" s="439"/>
      <c r="AH8533" s="367"/>
      <c r="AJ8533" s="367"/>
      <c r="AK8533" s="367"/>
    </row>
    <row r="8534" spans="26:37" s="368" customFormat="1" ht="13.9" customHeight="1">
      <c r="Z8534" s="439"/>
      <c r="AH8534" s="367"/>
      <c r="AJ8534" s="367"/>
      <c r="AK8534" s="367"/>
    </row>
    <row r="8535" spans="26:37" s="368" customFormat="1" ht="13.9" customHeight="1">
      <c r="Z8535" s="439"/>
      <c r="AH8535" s="367"/>
      <c r="AJ8535" s="367"/>
      <c r="AK8535" s="367"/>
    </row>
    <row r="8536" spans="26:37" s="368" customFormat="1" ht="13.9" customHeight="1">
      <c r="Z8536" s="439"/>
      <c r="AH8536" s="367"/>
      <c r="AJ8536" s="367"/>
      <c r="AK8536" s="367"/>
    </row>
    <row r="8537" spans="26:37" s="368" customFormat="1" ht="13.9" customHeight="1">
      <c r="Z8537" s="439"/>
      <c r="AH8537" s="367"/>
      <c r="AJ8537" s="367"/>
      <c r="AK8537" s="367"/>
    </row>
    <row r="8538" spans="26:37" s="368" customFormat="1" ht="13.9" customHeight="1">
      <c r="Z8538" s="439"/>
      <c r="AH8538" s="367"/>
      <c r="AJ8538" s="367"/>
      <c r="AK8538" s="367"/>
    </row>
    <row r="8539" spans="26:37" s="368" customFormat="1" ht="13.9" customHeight="1">
      <c r="Z8539" s="439"/>
      <c r="AH8539" s="367"/>
      <c r="AJ8539" s="367"/>
      <c r="AK8539" s="367"/>
    </row>
    <row r="8540" spans="26:37" s="368" customFormat="1" ht="13.9" customHeight="1">
      <c r="Z8540" s="439"/>
      <c r="AH8540" s="367"/>
      <c r="AJ8540" s="367"/>
      <c r="AK8540" s="367"/>
    </row>
    <row r="8541" spans="26:37" s="368" customFormat="1" ht="13.9" customHeight="1">
      <c r="Z8541" s="439"/>
      <c r="AH8541" s="367"/>
      <c r="AJ8541" s="367"/>
      <c r="AK8541" s="367"/>
    </row>
    <row r="8542" spans="26:37" s="368" customFormat="1" ht="13.9" customHeight="1">
      <c r="Z8542" s="439"/>
      <c r="AH8542" s="367"/>
      <c r="AJ8542" s="367"/>
      <c r="AK8542" s="367"/>
    </row>
    <row r="8543" spans="26:37" s="368" customFormat="1" ht="13.9" customHeight="1">
      <c r="Z8543" s="439"/>
      <c r="AH8543" s="367"/>
      <c r="AJ8543" s="367"/>
      <c r="AK8543" s="367"/>
    </row>
    <row r="8544" spans="26:37" s="368" customFormat="1" ht="13.9" customHeight="1">
      <c r="Z8544" s="439"/>
      <c r="AH8544" s="367"/>
      <c r="AJ8544" s="367"/>
      <c r="AK8544" s="367"/>
    </row>
    <row r="8545" spans="26:37" s="368" customFormat="1" ht="13.9" customHeight="1">
      <c r="Z8545" s="439"/>
      <c r="AH8545" s="367"/>
      <c r="AJ8545" s="367"/>
      <c r="AK8545" s="367"/>
    </row>
    <row r="8546" spans="26:37" s="368" customFormat="1" ht="13.9" customHeight="1">
      <c r="Z8546" s="439"/>
      <c r="AH8546" s="367"/>
      <c r="AJ8546" s="367"/>
      <c r="AK8546" s="367"/>
    </row>
    <row r="8547" spans="26:37" s="368" customFormat="1" ht="13.9" customHeight="1">
      <c r="Z8547" s="439"/>
      <c r="AH8547" s="367"/>
      <c r="AJ8547" s="367"/>
      <c r="AK8547" s="367"/>
    </row>
    <row r="8548" spans="26:37" s="368" customFormat="1" ht="13.9" customHeight="1">
      <c r="Z8548" s="439"/>
      <c r="AH8548" s="367"/>
      <c r="AJ8548" s="367"/>
      <c r="AK8548" s="367"/>
    </row>
    <row r="8549" spans="26:37" s="368" customFormat="1" ht="13.9" customHeight="1">
      <c r="Z8549" s="439"/>
      <c r="AH8549" s="367"/>
      <c r="AJ8549" s="367"/>
      <c r="AK8549" s="367"/>
    </row>
    <row r="8550" spans="26:37" s="368" customFormat="1" ht="13.9" customHeight="1">
      <c r="Z8550" s="439"/>
      <c r="AH8550" s="367"/>
      <c r="AJ8550" s="367"/>
      <c r="AK8550" s="367"/>
    </row>
    <row r="8551" spans="26:37" s="368" customFormat="1" ht="13.9" customHeight="1">
      <c r="Z8551" s="439"/>
      <c r="AH8551" s="367"/>
      <c r="AJ8551" s="367"/>
      <c r="AK8551" s="367"/>
    </row>
    <row r="8552" spans="26:37" s="368" customFormat="1" ht="13.9" customHeight="1">
      <c r="Z8552" s="439"/>
      <c r="AH8552" s="367"/>
      <c r="AJ8552" s="367"/>
      <c r="AK8552" s="367"/>
    </row>
    <row r="8553" spans="26:37" s="368" customFormat="1" ht="13.9" customHeight="1">
      <c r="Z8553" s="439"/>
      <c r="AH8553" s="367"/>
      <c r="AJ8553" s="367"/>
      <c r="AK8553" s="367"/>
    </row>
    <row r="8554" spans="26:37" s="368" customFormat="1" ht="13.9" customHeight="1">
      <c r="Z8554" s="439"/>
      <c r="AH8554" s="367"/>
      <c r="AJ8554" s="367"/>
      <c r="AK8554" s="367"/>
    </row>
    <row r="8555" spans="26:37" s="368" customFormat="1" ht="13.9" customHeight="1">
      <c r="Z8555" s="439"/>
      <c r="AH8555" s="367"/>
      <c r="AJ8555" s="367"/>
      <c r="AK8555" s="367"/>
    </row>
    <row r="8556" spans="26:37" s="368" customFormat="1" ht="13.9" customHeight="1">
      <c r="Z8556" s="439"/>
      <c r="AH8556" s="367"/>
      <c r="AJ8556" s="367"/>
      <c r="AK8556" s="367"/>
    </row>
    <row r="8557" spans="26:37" s="368" customFormat="1" ht="13.9" customHeight="1">
      <c r="Z8557" s="439"/>
      <c r="AH8557" s="367"/>
      <c r="AJ8557" s="367"/>
      <c r="AK8557" s="367"/>
    </row>
    <row r="8558" spans="26:37" s="368" customFormat="1" ht="13.9" customHeight="1">
      <c r="Z8558" s="439"/>
      <c r="AH8558" s="367"/>
      <c r="AJ8558" s="367"/>
      <c r="AK8558" s="367"/>
    </row>
    <row r="8559" spans="26:37" s="368" customFormat="1" ht="13.9" customHeight="1">
      <c r="Z8559" s="439"/>
      <c r="AH8559" s="367"/>
      <c r="AJ8559" s="367"/>
      <c r="AK8559" s="367"/>
    </row>
    <row r="8560" spans="26:37" s="368" customFormat="1" ht="13.9" customHeight="1">
      <c r="Z8560" s="439"/>
      <c r="AH8560" s="367"/>
      <c r="AJ8560" s="367"/>
      <c r="AK8560" s="367"/>
    </row>
    <row r="8561" spans="26:37" s="368" customFormat="1" ht="13.9" customHeight="1">
      <c r="Z8561" s="439"/>
      <c r="AH8561" s="367"/>
      <c r="AJ8561" s="367"/>
      <c r="AK8561" s="367"/>
    </row>
    <row r="8562" spans="26:37" s="368" customFormat="1" ht="13.9" customHeight="1">
      <c r="Z8562" s="439"/>
      <c r="AH8562" s="367"/>
      <c r="AJ8562" s="367"/>
      <c r="AK8562" s="367"/>
    </row>
    <row r="8563" spans="26:37" s="368" customFormat="1" ht="13.9" customHeight="1">
      <c r="Z8563" s="439"/>
      <c r="AH8563" s="367"/>
      <c r="AJ8563" s="367"/>
      <c r="AK8563" s="367"/>
    </row>
    <row r="8564" spans="26:37" s="368" customFormat="1" ht="13.9" customHeight="1">
      <c r="Z8564" s="439"/>
      <c r="AH8564" s="367"/>
      <c r="AJ8564" s="367"/>
      <c r="AK8564" s="367"/>
    </row>
    <row r="8565" spans="26:37" s="368" customFormat="1" ht="13.9" customHeight="1">
      <c r="Z8565" s="439"/>
      <c r="AH8565" s="367"/>
      <c r="AJ8565" s="367"/>
      <c r="AK8565" s="367"/>
    </row>
    <row r="8566" spans="26:37" s="368" customFormat="1" ht="13.9" customHeight="1">
      <c r="Z8566" s="439"/>
      <c r="AH8566" s="367"/>
      <c r="AJ8566" s="367"/>
      <c r="AK8566" s="367"/>
    </row>
    <row r="8567" spans="26:37" s="368" customFormat="1" ht="13.9" customHeight="1">
      <c r="Z8567" s="439"/>
      <c r="AH8567" s="367"/>
      <c r="AJ8567" s="367"/>
      <c r="AK8567" s="367"/>
    </row>
    <row r="8568" spans="26:37" s="368" customFormat="1" ht="13.9" customHeight="1">
      <c r="Z8568" s="439"/>
      <c r="AH8568" s="367"/>
      <c r="AJ8568" s="367"/>
      <c r="AK8568" s="367"/>
    </row>
    <row r="8569" spans="26:37" s="368" customFormat="1" ht="13.9" customHeight="1">
      <c r="Z8569" s="439"/>
      <c r="AH8569" s="367"/>
      <c r="AJ8569" s="367"/>
      <c r="AK8569" s="367"/>
    </row>
    <row r="8570" spans="26:37" s="368" customFormat="1" ht="13.9" customHeight="1">
      <c r="Z8570" s="439"/>
      <c r="AH8570" s="367"/>
      <c r="AJ8570" s="367"/>
      <c r="AK8570" s="367"/>
    </row>
    <row r="8571" spans="26:37" s="368" customFormat="1" ht="13.9" customHeight="1">
      <c r="Z8571" s="439"/>
      <c r="AH8571" s="367"/>
      <c r="AJ8571" s="367"/>
      <c r="AK8571" s="367"/>
    </row>
    <row r="8572" spans="26:37" s="368" customFormat="1" ht="13.9" customHeight="1">
      <c r="Z8572" s="439"/>
      <c r="AH8572" s="367"/>
      <c r="AJ8572" s="367"/>
      <c r="AK8572" s="367"/>
    </row>
    <row r="8573" spans="26:37" s="368" customFormat="1" ht="13.9" customHeight="1">
      <c r="Z8573" s="439"/>
      <c r="AH8573" s="367"/>
      <c r="AJ8573" s="367"/>
      <c r="AK8573" s="367"/>
    </row>
    <row r="8574" spans="26:37" s="368" customFormat="1" ht="13.9" customHeight="1">
      <c r="Z8574" s="439"/>
      <c r="AH8574" s="367"/>
      <c r="AJ8574" s="367"/>
      <c r="AK8574" s="367"/>
    </row>
    <row r="8575" spans="26:37" s="368" customFormat="1" ht="13.9" customHeight="1">
      <c r="Z8575" s="439"/>
      <c r="AH8575" s="367"/>
      <c r="AJ8575" s="367"/>
      <c r="AK8575" s="367"/>
    </row>
    <row r="8576" spans="26:37" s="368" customFormat="1" ht="13.9" customHeight="1">
      <c r="Z8576" s="439"/>
      <c r="AH8576" s="367"/>
      <c r="AJ8576" s="367"/>
      <c r="AK8576" s="367"/>
    </row>
    <row r="8577" spans="26:37" s="368" customFormat="1" ht="13.9" customHeight="1">
      <c r="Z8577" s="439"/>
      <c r="AH8577" s="367"/>
      <c r="AJ8577" s="367"/>
      <c r="AK8577" s="367"/>
    </row>
    <row r="8578" spans="26:37" s="368" customFormat="1" ht="13.9" customHeight="1">
      <c r="Z8578" s="439"/>
      <c r="AH8578" s="367"/>
      <c r="AJ8578" s="367"/>
      <c r="AK8578" s="367"/>
    </row>
    <row r="8579" spans="26:37" s="368" customFormat="1" ht="13.9" customHeight="1">
      <c r="Z8579" s="439"/>
      <c r="AH8579" s="367"/>
      <c r="AJ8579" s="367"/>
      <c r="AK8579" s="367"/>
    </row>
    <row r="8580" spans="26:37" s="368" customFormat="1" ht="13.9" customHeight="1">
      <c r="Z8580" s="439"/>
      <c r="AH8580" s="367"/>
      <c r="AJ8580" s="367"/>
      <c r="AK8580" s="367"/>
    </row>
    <row r="8581" spans="26:37" s="368" customFormat="1" ht="13.9" customHeight="1">
      <c r="Z8581" s="439"/>
      <c r="AH8581" s="367"/>
      <c r="AJ8581" s="367"/>
      <c r="AK8581" s="367"/>
    </row>
    <row r="8582" spans="26:37" s="368" customFormat="1" ht="13.9" customHeight="1">
      <c r="Z8582" s="439"/>
      <c r="AH8582" s="367"/>
      <c r="AJ8582" s="367"/>
      <c r="AK8582" s="367"/>
    </row>
    <row r="8583" spans="26:37" s="368" customFormat="1" ht="13.9" customHeight="1">
      <c r="Z8583" s="439"/>
      <c r="AH8583" s="367"/>
      <c r="AJ8583" s="367"/>
      <c r="AK8583" s="367"/>
    </row>
    <row r="8584" spans="26:37" s="368" customFormat="1" ht="13.9" customHeight="1">
      <c r="Z8584" s="439"/>
      <c r="AH8584" s="367"/>
      <c r="AJ8584" s="367"/>
      <c r="AK8584" s="367"/>
    </row>
    <row r="8585" spans="26:37" s="368" customFormat="1" ht="13.9" customHeight="1">
      <c r="Z8585" s="439"/>
      <c r="AH8585" s="367"/>
      <c r="AJ8585" s="367"/>
      <c r="AK8585" s="367"/>
    </row>
    <row r="8586" spans="26:37" s="368" customFormat="1" ht="13.9" customHeight="1">
      <c r="Z8586" s="439"/>
      <c r="AH8586" s="367"/>
      <c r="AJ8586" s="367"/>
      <c r="AK8586" s="367"/>
    </row>
    <row r="8587" spans="26:37" s="368" customFormat="1" ht="13.9" customHeight="1">
      <c r="Z8587" s="439"/>
      <c r="AH8587" s="367"/>
      <c r="AJ8587" s="367"/>
      <c r="AK8587" s="367"/>
    </row>
    <row r="8588" spans="26:37" s="368" customFormat="1" ht="13.9" customHeight="1">
      <c r="Z8588" s="439"/>
      <c r="AH8588" s="367"/>
      <c r="AJ8588" s="367"/>
      <c r="AK8588" s="367"/>
    </row>
    <row r="8589" spans="26:37" s="368" customFormat="1" ht="13.9" customHeight="1">
      <c r="Z8589" s="439"/>
      <c r="AH8589" s="367"/>
      <c r="AJ8589" s="367"/>
      <c r="AK8589" s="367"/>
    </row>
    <row r="8590" spans="26:37" s="368" customFormat="1" ht="13.9" customHeight="1">
      <c r="Z8590" s="439"/>
      <c r="AH8590" s="367"/>
      <c r="AJ8590" s="367"/>
      <c r="AK8590" s="367"/>
    </row>
    <row r="8591" spans="26:37" s="368" customFormat="1" ht="13.9" customHeight="1">
      <c r="Z8591" s="439"/>
      <c r="AH8591" s="367"/>
      <c r="AJ8591" s="367"/>
      <c r="AK8591" s="367"/>
    </row>
    <row r="8592" spans="26:37" s="368" customFormat="1" ht="13.9" customHeight="1">
      <c r="Z8592" s="439"/>
      <c r="AH8592" s="367"/>
      <c r="AJ8592" s="367"/>
      <c r="AK8592" s="367"/>
    </row>
    <row r="8593" spans="26:37" s="368" customFormat="1" ht="13.9" customHeight="1">
      <c r="Z8593" s="439"/>
      <c r="AH8593" s="367"/>
      <c r="AJ8593" s="367"/>
      <c r="AK8593" s="367"/>
    </row>
    <row r="8594" spans="26:37" s="368" customFormat="1" ht="13.9" customHeight="1">
      <c r="Z8594" s="439"/>
      <c r="AH8594" s="367"/>
      <c r="AJ8594" s="367"/>
      <c r="AK8594" s="367"/>
    </row>
    <row r="8595" spans="26:37" s="368" customFormat="1" ht="13.9" customHeight="1">
      <c r="Z8595" s="439"/>
      <c r="AH8595" s="367"/>
      <c r="AJ8595" s="367"/>
      <c r="AK8595" s="367"/>
    </row>
    <row r="8596" spans="26:37" s="368" customFormat="1" ht="13.9" customHeight="1">
      <c r="Z8596" s="439"/>
      <c r="AH8596" s="367"/>
      <c r="AJ8596" s="367"/>
      <c r="AK8596" s="367"/>
    </row>
    <row r="8597" spans="26:37" s="368" customFormat="1" ht="13.9" customHeight="1">
      <c r="Z8597" s="439"/>
      <c r="AH8597" s="367"/>
      <c r="AJ8597" s="367"/>
      <c r="AK8597" s="367"/>
    </row>
    <row r="8598" spans="26:37" s="368" customFormat="1" ht="13.9" customHeight="1">
      <c r="Z8598" s="439"/>
      <c r="AH8598" s="367"/>
      <c r="AJ8598" s="367"/>
      <c r="AK8598" s="367"/>
    </row>
    <row r="8599" spans="26:37" s="368" customFormat="1" ht="13.9" customHeight="1">
      <c r="Z8599" s="439"/>
      <c r="AH8599" s="367"/>
      <c r="AJ8599" s="367"/>
      <c r="AK8599" s="367"/>
    </row>
    <row r="8600" spans="26:37" s="368" customFormat="1" ht="13.9" customHeight="1">
      <c r="Z8600" s="439"/>
      <c r="AH8600" s="367"/>
      <c r="AJ8600" s="367"/>
      <c r="AK8600" s="367"/>
    </row>
    <row r="8601" spans="26:37" s="368" customFormat="1" ht="13.9" customHeight="1">
      <c r="Z8601" s="439"/>
      <c r="AH8601" s="367"/>
      <c r="AJ8601" s="367"/>
      <c r="AK8601" s="367"/>
    </row>
    <row r="8602" spans="26:37" s="368" customFormat="1" ht="13.9" customHeight="1">
      <c r="Z8602" s="439"/>
      <c r="AH8602" s="367"/>
      <c r="AJ8602" s="367"/>
      <c r="AK8602" s="367"/>
    </row>
    <row r="8603" spans="26:37" s="368" customFormat="1" ht="13.9" customHeight="1">
      <c r="Z8603" s="439"/>
      <c r="AH8603" s="367"/>
      <c r="AJ8603" s="367"/>
      <c r="AK8603" s="367"/>
    </row>
    <row r="8604" spans="26:37" s="368" customFormat="1" ht="13.9" customHeight="1">
      <c r="Z8604" s="439"/>
      <c r="AH8604" s="367"/>
      <c r="AJ8604" s="367"/>
      <c r="AK8604" s="367"/>
    </row>
    <row r="8605" spans="26:37" s="368" customFormat="1" ht="13.9" customHeight="1">
      <c r="Z8605" s="439"/>
      <c r="AH8605" s="367"/>
      <c r="AJ8605" s="367"/>
      <c r="AK8605" s="367"/>
    </row>
    <row r="8606" spans="26:37" s="368" customFormat="1" ht="13.9" customHeight="1">
      <c r="Z8606" s="439"/>
      <c r="AH8606" s="367"/>
      <c r="AJ8606" s="367"/>
      <c r="AK8606" s="367"/>
    </row>
    <row r="8607" spans="26:37" s="368" customFormat="1" ht="13.9" customHeight="1">
      <c r="Z8607" s="439"/>
      <c r="AH8607" s="367"/>
      <c r="AJ8607" s="367"/>
      <c r="AK8607" s="367"/>
    </row>
    <row r="8608" spans="26:37" s="368" customFormat="1" ht="13.9" customHeight="1">
      <c r="Z8608" s="439"/>
      <c r="AH8608" s="367"/>
      <c r="AJ8608" s="367"/>
      <c r="AK8608" s="367"/>
    </row>
    <row r="8609" spans="26:37" s="368" customFormat="1" ht="13.9" customHeight="1">
      <c r="Z8609" s="439"/>
      <c r="AH8609" s="367"/>
      <c r="AJ8609" s="367"/>
      <c r="AK8609" s="367"/>
    </row>
    <row r="8610" spans="26:37" s="368" customFormat="1" ht="13.9" customHeight="1">
      <c r="Z8610" s="439"/>
      <c r="AH8610" s="367"/>
      <c r="AJ8610" s="367"/>
      <c r="AK8610" s="367"/>
    </row>
    <row r="8611" spans="26:37" s="368" customFormat="1" ht="13.9" customHeight="1">
      <c r="Z8611" s="439"/>
      <c r="AH8611" s="367"/>
      <c r="AJ8611" s="367"/>
      <c r="AK8611" s="367"/>
    </row>
    <row r="8612" spans="26:37" s="368" customFormat="1" ht="13.9" customHeight="1">
      <c r="Z8612" s="439"/>
      <c r="AH8612" s="367"/>
      <c r="AJ8612" s="367"/>
      <c r="AK8612" s="367"/>
    </row>
    <row r="8613" spans="26:37" s="368" customFormat="1" ht="13.9" customHeight="1">
      <c r="Z8613" s="439"/>
      <c r="AH8613" s="367"/>
      <c r="AJ8613" s="367"/>
      <c r="AK8613" s="367"/>
    </row>
    <row r="8614" spans="26:37" s="368" customFormat="1" ht="13.9" customHeight="1">
      <c r="Z8614" s="439"/>
      <c r="AH8614" s="367"/>
      <c r="AJ8614" s="367"/>
      <c r="AK8614" s="367"/>
    </row>
    <row r="8615" spans="26:37" s="368" customFormat="1" ht="13.9" customHeight="1">
      <c r="Z8615" s="439"/>
      <c r="AH8615" s="367"/>
      <c r="AJ8615" s="367"/>
      <c r="AK8615" s="367"/>
    </row>
    <row r="8616" spans="26:37" s="368" customFormat="1" ht="13.9" customHeight="1">
      <c r="Z8616" s="439"/>
      <c r="AH8616" s="367"/>
      <c r="AJ8616" s="367"/>
      <c r="AK8616" s="367"/>
    </row>
    <row r="8617" spans="26:37" s="368" customFormat="1" ht="13.9" customHeight="1">
      <c r="Z8617" s="439"/>
      <c r="AH8617" s="367"/>
      <c r="AJ8617" s="367"/>
      <c r="AK8617" s="367"/>
    </row>
    <row r="8618" spans="26:37" s="368" customFormat="1" ht="13.9" customHeight="1">
      <c r="Z8618" s="439"/>
      <c r="AH8618" s="367"/>
      <c r="AJ8618" s="367"/>
      <c r="AK8618" s="367"/>
    </row>
    <row r="8619" spans="26:37" s="368" customFormat="1" ht="13.9" customHeight="1">
      <c r="Z8619" s="439"/>
      <c r="AH8619" s="367"/>
      <c r="AJ8619" s="367"/>
      <c r="AK8619" s="367"/>
    </row>
    <row r="8620" spans="26:37" s="368" customFormat="1" ht="13.9" customHeight="1">
      <c r="Z8620" s="439"/>
      <c r="AH8620" s="367"/>
      <c r="AJ8620" s="367"/>
      <c r="AK8620" s="367"/>
    </row>
    <row r="8621" spans="26:37" s="368" customFormat="1" ht="13.9" customHeight="1">
      <c r="Z8621" s="439"/>
      <c r="AH8621" s="367"/>
      <c r="AJ8621" s="367"/>
      <c r="AK8621" s="367"/>
    </row>
    <row r="8622" spans="26:37" s="368" customFormat="1" ht="13.9" customHeight="1">
      <c r="Z8622" s="439"/>
      <c r="AH8622" s="367"/>
      <c r="AJ8622" s="367"/>
      <c r="AK8622" s="367"/>
    </row>
    <row r="8623" spans="26:37" s="368" customFormat="1" ht="13.9" customHeight="1">
      <c r="Z8623" s="439"/>
      <c r="AH8623" s="367"/>
      <c r="AJ8623" s="367"/>
      <c r="AK8623" s="367"/>
    </row>
    <row r="8624" spans="26:37" s="368" customFormat="1" ht="13.9" customHeight="1">
      <c r="Z8624" s="439"/>
      <c r="AH8624" s="367"/>
      <c r="AJ8624" s="367"/>
      <c r="AK8624" s="367"/>
    </row>
    <row r="8625" spans="26:37" s="368" customFormat="1" ht="13.9" customHeight="1">
      <c r="Z8625" s="439"/>
      <c r="AH8625" s="367"/>
      <c r="AJ8625" s="367"/>
      <c r="AK8625" s="367"/>
    </row>
    <row r="8626" spans="26:37" s="368" customFormat="1" ht="13.9" customHeight="1">
      <c r="Z8626" s="439"/>
      <c r="AH8626" s="367"/>
      <c r="AJ8626" s="367"/>
      <c r="AK8626" s="367"/>
    </row>
    <row r="8627" spans="26:37" s="368" customFormat="1" ht="13.9" customHeight="1">
      <c r="Z8627" s="439"/>
      <c r="AH8627" s="367"/>
      <c r="AJ8627" s="367"/>
      <c r="AK8627" s="367"/>
    </row>
    <row r="8628" spans="26:37" s="368" customFormat="1" ht="13.9" customHeight="1">
      <c r="Z8628" s="439"/>
      <c r="AH8628" s="367"/>
      <c r="AJ8628" s="367"/>
      <c r="AK8628" s="367"/>
    </row>
    <row r="8629" spans="26:37" s="368" customFormat="1" ht="13.9" customHeight="1">
      <c r="Z8629" s="439"/>
      <c r="AH8629" s="367"/>
      <c r="AJ8629" s="367"/>
      <c r="AK8629" s="367"/>
    </row>
    <row r="8630" spans="26:37" s="368" customFormat="1" ht="13.9" customHeight="1">
      <c r="Z8630" s="439"/>
      <c r="AH8630" s="367"/>
      <c r="AJ8630" s="367"/>
      <c r="AK8630" s="367"/>
    </row>
    <row r="8631" spans="26:37" s="368" customFormat="1" ht="13.9" customHeight="1">
      <c r="Z8631" s="439"/>
      <c r="AH8631" s="367"/>
      <c r="AJ8631" s="367"/>
      <c r="AK8631" s="367"/>
    </row>
    <row r="8632" spans="26:37" s="368" customFormat="1" ht="13.9" customHeight="1">
      <c r="Z8632" s="439"/>
      <c r="AH8632" s="367"/>
      <c r="AJ8632" s="367"/>
      <c r="AK8632" s="367"/>
    </row>
    <row r="8633" spans="26:37" s="368" customFormat="1" ht="13.9" customHeight="1">
      <c r="Z8633" s="439"/>
      <c r="AH8633" s="367"/>
      <c r="AJ8633" s="367"/>
      <c r="AK8633" s="367"/>
    </row>
    <row r="8634" spans="26:37" s="368" customFormat="1" ht="13.9" customHeight="1">
      <c r="Z8634" s="439"/>
      <c r="AH8634" s="367"/>
      <c r="AJ8634" s="367"/>
      <c r="AK8634" s="367"/>
    </row>
    <row r="8635" spans="26:37" s="368" customFormat="1" ht="13.9" customHeight="1">
      <c r="Z8635" s="439"/>
      <c r="AH8635" s="367"/>
      <c r="AJ8635" s="367"/>
      <c r="AK8635" s="367"/>
    </row>
    <row r="8636" spans="26:37" s="368" customFormat="1" ht="13.9" customHeight="1">
      <c r="Z8636" s="439"/>
      <c r="AH8636" s="367"/>
      <c r="AJ8636" s="367"/>
      <c r="AK8636" s="367"/>
    </row>
    <row r="8637" spans="26:37" s="368" customFormat="1" ht="13.9" customHeight="1">
      <c r="Z8637" s="439"/>
      <c r="AH8637" s="367"/>
      <c r="AJ8637" s="367"/>
      <c r="AK8637" s="367"/>
    </row>
    <row r="8638" spans="26:37" s="368" customFormat="1" ht="13.9" customHeight="1">
      <c r="Z8638" s="439"/>
      <c r="AH8638" s="367"/>
      <c r="AJ8638" s="367"/>
      <c r="AK8638" s="367"/>
    </row>
    <row r="8639" spans="26:37" s="368" customFormat="1" ht="13.9" customHeight="1">
      <c r="Z8639" s="439"/>
      <c r="AH8639" s="367"/>
      <c r="AJ8639" s="367"/>
      <c r="AK8639" s="367"/>
    </row>
    <row r="8640" spans="26:37" s="368" customFormat="1" ht="13.9" customHeight="1">
      <c r="Z8640" s="439"/>
      <c r="AH8640" s="367"/>
      <c r="AJ8640" s="367"/>
      <c r="AK8640" s="367"/>
    </row>
    <row r="8641" spans="26:37" s="368" customFormat="1" ht="13.9" customHeight="1">
      <c r="Z8641" s="439"/>
      <c r="AH8641" s="367"/>
      <c r="AJ8641" s="367"/>
      <c r="AK8641" s="367"/>
    </row>
    <row r="8642" spans="26:37" s="368" customFormat="1" ht="13.9" customHeight="1">
      <c r="Z8642" s="439"/>
      <c r="AH8642" s="367"/>
      <c r="AJ8642" s="367"/>
      <c r="AK8642" s="367"/>
    </row>
    <row r="8643" spans="26:37" s="368" customFormat="1" ht="13.9" customHeight="1">
      <c r="Z8643" s="439"/>
      <c r="AH8643" s="367"/>
      <c r="AJ8643" s="367"/>
      <c r="AK8643" s="367"/>
    </row>
    <row r="8644" spans="26:37" s="368" customFormat="1" ht="13.9" customHeight="1">
      <c r="Z8644" s="439"/>
      <c r="AH8644" s="367"/>
      <c r="AJ8644" s="367"/>
      <c r="AK8644" s="367"/>
    </row>
    <row r="8645" spans="26:37" s="368" customFormat="1" ht="13.9" customHeight="1">
      <c r="Z8645" s="439"/>
      <c r="AH8645" s="367"/>
      <c r="AJ8645" s="367"/>
      <c r="AK8645" s="367"/>
    </row>
    <row r="8646" spans="26:37" s="368" customFormat="1" ht="13.9" customHeight="1">
      <c r="Z8646" s="439"/>
      <c r="AH8646" s="367"/>
      <c r="AJ8646" s="367"/>
      <c r="AK8646" s="367"/>
    </row>
    <row r="8647" spans="26:37" s="368" customFormat="1" ht="13.9" customHeight="1">
      <c r="Z8647" s="439"/>
      <c r="AH8647" s="367"/>
      <c r="AJ8647" s="367"/>
      <c r="AK8647" s="367"/>
    </row>
    <row r="8648" spans="26:37" s="368" customFormat="1" ht="13.9" customHeight="1">
      <c r="Z8648" s="439"/>
      <c r="AH8648" s="367"/>
      <c r="AJ8648" s="367"/>
      <c r="AK8648" s="367"/>
    </row>
    <row r="8649" spans="26:37" s="368" customFormat="1" ht="13.9" customHeight="1">
      <c r="Z8649" s="439"/>
      <c r="AH8649" s="367"/>
      <c r="AJ8649" s="367"/>
      <c r="AK8649" s="367"/>
    </row>
    <row r="8650" spans="26:37" s="368" customFormat="1" ht="13.9" customHeight="1">
      <c r="Z8650" s="439"/>
      <c r="AH8650" s="367"/>
      <c r="AJ8650" s="367"/>
      <c r="AK8650" s="367"/>
    </row>
    <row r="8651" spans="26:37" s="368" customFormat="1" ht="13.9" customHeight="1">
      <c r="Z8651" s="439"/>
      <c r="AH8651" s="367"/>
      <c r="AJ8651" s="367"/>
      <c r="AK8651" s="367"/>
    </row>
    <row r="8652" spans="26:37" s="368" customFormat="1" ht="13.9" customHeight="1">
      <c r="Z8652" s="439"/>
      <c r="AH8652" s="367"/>
      <c r="AJ8652" s="367"/>
      <c r="AK8652" s="367"/>
    </row>
    <row r="8653" spans="26:37" s="368" customFormat="1" ht="13.9" customHeight="1">
      <c r="Z8653" s="439"/>
      <c r="AH8653" s="367"/>
      <c r="AJ8653" s="367"/>
      <c r="AK8653" s="367"/>
    </row>
    <row r="8654" spans="26:37" s="368" customFormat="1" ht="13.9" customHeight="1">
      <c r="Z8654" s="439"/>
      <c r="AH8654" s="367"/>
      <c r="AJ8654" s="367"/>
      <c r="AK8654" s="367"/>
    </row>
    <row r="8655" spans="26:37" s="368" customFormat="1" ht="13.9" customHeight="1">
      <c r="Z8655" s="439"/>
      <c r="AH8655" s="367"/>
      <c r="AJ8655" s="367"/>
      <c r="AK8655" s="367"/>
    </row>
    <row r="8656" spans="26:37" s="368" customFormat="1" ht="13.9" customHeight="1">
      <c r="Z8656" s="439"/>
      <c r="AH8656" s="367"/>
      <c r="AJ8656" s="367"/>
      <c r="AK8656" s="367"/>
    </row>
    <row r="8657" spans="26:37" s="368" customFormat="1" ht="13.9" customHeight="1">
      <c r="Z8657" s="439"/>
      <c r="AH8657" s="367"/>
      <c r="AJ8657" s="367"/>
      <c r="AK8657" s="367"/>
    </row>
    <row r="8658" spans="26:37" s="368" customFormat="1" ht="13.9" customHeight="1">
      <c r="Z8658" s="439"/>
      <c r="AH8658" s="367"/>
      <c r="AJ8658" s="367"/>
      <c r="AK8658" s="367"/>
    </row>
    <row r="8659" spans="26:37" s="368" customFormat="1" ht="13.9" customHeight="1">
      <c r="Z8659" s="439"/>
      <c r="AH8659" s="367"/>
      <c r="AJ8659" s="367"/>
      <c r="AK8659" s="367"/>
    </row>
    <row r="8660" spans="26:37" s="368" customFormat="1" ht="13.9" customHeight="1">
      <c r="Z8660" s="439"/>
      <c r="AH8660" s="367"/>
      <c r="AJ8660" s="367"/>
      <c r="AK8660" s="367"/>
    </row>
    <row r="8661" spans="26:37" s="368" customFormat="1" ht="13.9" customHeight="1">
      <c r="Z8661" s="439"/>
      <c r="AH8661" s="367"/>
      <c r="AJ8661" s="367"/>
      <c r="AK8661" s="367"/>
    </row>
    <row r="8662" spans="26:37" s="368" customFormat="1" ht="13.9" customHeight="1">
      <c r="Z8662" s="439"/>
      <c r="AH8662" s="367"/>
      <c r="AJ8662" s="367"/>
      <c r="AK8662" s="367"/>
    </row>
    <row r="8663" spans="26:37" s="368" customFormat="1" ht="13.9" customHeight="1">
      <c r="Z8663" s="439"/>
      <c r="AH8663" s="367"/>
      <c r="AJ8663" s="367"/>
      <c r="AK8663" s="367"/>
    </row>
    <row r="8664" spans="26:37" s="368" customFormat="1" ht="13.9" customHeight="1">
      <c r="Z8664" s="439"/>
      <c r="AH8664" s="367"/>
      <c r="AJ8664" s="367"/>
      <c r="AK8664" s="367"/>
    </row>
    <row r="8665" spans="26:37" s="368" customFormat="1" ht="13.9" customHeight="1">
      <c r="Z8665" s="439"/>
      <c r="AH8665" s="367"/>
      <c r="AJ8665" s="367"/>
      <c r="AK8665" s="367"/>
    </row>
    <row r="8666" spans="26:37" s="368" customFormat="1" ht="13.9" customHeight="1">
      <c r="Z8666" s="439"/>
      <c r="AH8666" s="367"/>
      <c r="AJ8666" s="367"/>
      <c r="AK8666" s="367"/>
    </row>
    <row r="8667" spans="26:37" s="368" customFormat="1" ht="13.9" customHeight="1">
      <c r="Z8667" s="439"/>
      <c r="AH8667" s="367"/>
      <c r="AJ8667" s="367"/>
      <c r="AK8667" s="367"/>
    </row>
    <row r="8668" spans="26:37" s="368" customFormat="1" ht="13.9" customHeight="1">
      <c r="Z8668" s="439"/>
      <c r="AH8668" s="367"/>
      <c r="AJ8668" s="367"/>
      <c r="AK8668" s="367"/>
    </row>
    <row r="8669" spans="26:37" s="368" customFormat="1" ht="13.9" customHeight="1">
      <c r="Z8669" s="439"/>
      <c r="AH8669" s="367"/>
      <c r="AJ8669" s="367"/>
      <c r="AK8669" s="367"/>
    </row>
    <row r="8670" spans="26:37" s="368" customFormat="1" ht="13.9" customHeight="1">
      <c r="Z8670" s="439"/>
      <c r="AH8670" s="367"/>
      <c r="AJ8670" s="367"/>
      <c r="AK8670" s="367"/>
    </row>
    <row r="8671" spans="26:37" s="368" customFormat="1" ht="13.9" customHeight="1">
      <c r="Z8671" s="439"/>
      <c r="AH8671" s="367"/>
      <c r="AJ8671" s="367"/>
      <c r="AK8671" s="367"/>
    </row>
    <row r="8672" spans="26:37" s="368" customFormat="1" ht="13.9" customHeight="1">
      <c r="Z8672" s="439"/>
      <c r="AH8672" s="367"/>
      <c r="AJ8672" s="367"/>
      <c r="AK8672" s="367"/>
    </row>
    <row r="8673" spans="26:37" s="368" customFormat="1" ht="13.9" customHeight="1">
      <c r="Z8673" s="439"/>
      <c r="AH8673" s="367"/>
      <c r="AJ8673" s="367"/>
      <c r="AK8673" s="367"/>
    </row>
    <row r="8674" spans="26:37" s="368" customFormat="1" ht="13.9" customHeight="1">
      <c r="Z8674" s="439"/>
      <c r="AH8674" s="367"/>
      <c r="AJ8674" s="367"/>
      <c r="AK8674" s="367"/>
    </row>
    <row r="8675" spans="26:37" s="368" customFormat="1" ht="13.9" customHeight="1">
      <c r="Z8675" s="439"/>
      <c r="AH8675" s="367"/>
      <c r="AJ8675" s="367"/>
      <c r="AK8675" s="367"/>
    </row>
    <row r="8676" spans="26:37" s="368" customFormat="1" ht="13.9" customHeight="1">
      <c r="Z8676" s="439"/>
      <c r="AH8676" s="367"/>
      <c r="AJ8676" s="367"/>
      <c r="AK8676" s="367"/>
    </row>
    <row r="8677" spans="26:37" s="368" customFormat="1" ht="13.9" customHeight="1">
      <c r="Z8677" s="439"/>
      <c r="AH8677" s="367"/>
      <c r="AJ8677" s="367"/>
      <c r="AK8677" s="367"/>
    </row>
    <row r="8678" spans="26:37" s="368" customFormat="1" ht="13.9" customHeight="1">
      <c r="Z8678" s="439"/>
      <c r="AH8678" s="367"/>
      <c r="AJ8678" s="367"/>
      <c r="AK8678" s="367"/>
    </row>
    <row r="8679" spans="26:37" s="368" customFormat="1" ht="13.9" customHeight="1">
      <c r="Z8679" s="439"/>
      <c r="AH8679" s="367"/>
      <c r="AJ8679" s="367"/>
      <c r="AK8679" s="367"/>
    </row>
    <row r="8680" spans="26:37" s="368" customFormat="1" ht="13.9" customHeight="1">
      <c r="Z8680" s="439"/>
      <c r="AH8680" s="367"/>
      <c r="AJ8680" s="367"/>
      <c r="AK8680" s="367"/>
    </row>
    <row r="8681" spans="26:37" s="368" customFormat="1" ht="13.9" customHeight="1">
      <c r="Z8681" s="439"/>
      <c r="AH8681" s="367"/>
      <c r="AJ8681" s="367"/>
      <c r="AK8681" s="367"/>
    </row>
    <row r="8682" spans="26:37" s="368" customFormat="1" ht="13.9" customHeight="1">
      <c r="Z8682" s="439"/>
      <c r="AH8682" s="367"/>
      <c r="AJ8682" s="367"/>
      <c r="AK8682" s="367"/>
    </row>
    <row r="8683" spans="26:37" s="368" customFormat="1" ht="13.9" customHeight="1">
      <c r="Z8683" s="439"/>
      <c r="AH8683" s="367"/>
      <c r="AJ8683" s="367"/>
      <c r="AK8683" s="367"/>
    </row>
    <row r="8684" spans="26:37" s="368" customFormat="1" ht="13.9" customHeight="1">
      <c r="Z8684" s="439"/>
      <c r="AH8684" s="367"/>
      <c r="AJ8684" s="367"/>
      <c r="AK8684" s="367"/>
    </row>
    <row r="8685" spans="26:37" s="368" customFormat="1" ht="13.9" customHeight="1">
      <c r="Z8685" s="439"/>
      <c r="AH8685" s="367"/>
      <c r="AJ8685" s="367"/>
      <c r="AK8685" s="367"/>
    </row>
    <row r="8686" spans="26:37" s="368" customFormat="1" ht="13.9" customHeight="1">
      <c r="Z8686" s="439"/>
      <c r="AH8686" s="367"/>
      <c r="AJ8686" s="367"/>
      <c r="AK8686" s="367"/>
    </row>
    <row r="8687" spans="26:37" s="368" customFormat="1" ht="13.9" customHeight="1">
      <c r="Z8687" s="439"/>
      <c r="AH8687" s="367"/>
      <c r="AJ8687" s="367"/>
      <c r="AK8687" s="367"/>
    </row>
    <row r="8688" spans="26:37" s="368" customFormat="1" ht="13.9" customHeight="1">
      <c r="Z8688" s="439"/>
      <c r="AH8688" s="367"/>
      <c r="AJ8688" s="367"/>
      <c r="AK8688" s="367"/>
    </row>
    <row r="8689" spans="26:37" s="368" customFormat="1" ht="13.9" customHeight="1">
      <c r="Z8689" s="439"/>
      <c r="AH8689" s="367"/>
      <c r="AJ8689" s="367"/>
      <c r="AK8689" s="367"/>
    </row>
    <row r="8690" spans="26:37" s="368" customFormat="1" ht="13.9" customHeight="1">
      <c r="Z8690" s="439"/>
      <c r="AH8690" s="367"/>
      <c r="AJ8690" s="367"/>
      <c r="AK8690" s="367"/>
    </row>
    <row r="8691" spans="26:37" s="368" customFormat="1" ht="13.9" customHeight="1">
      <c r="Z8691" s="439"/>
      <c r="AH8691" s="367"/>
      <c r="AJ8691" s="367"/>
      <c r="AK8691" s="367"/>
    </row>
    <row r="8692" spans="26:37" s="368" customFormat="1" ht="13.9" customHeight="1">
      <c r="Z8692" s="439"/>
      <c r="AH8692" s="367"/>
      <c r="AJ8692" s="367"/>
      <c r="AK8692" s="367"/>
    </row>
    <row r="8693" spans="26:37" s="368" customFormat="1" ht="13.9" customHeight="1">
      <c r="Z8693" s="439"/>
      <c r="AH8693" s="367"/>
      <c r="AJ8693" s="367"/>
      <c r="AK8693" s="367"/>
    </row>
    <row r="8694" spans="26:37" s="368" customFormat="1" ht="13.9" customHeight="1">
      <c r="Z8694" s="439"/>
      <c r="AH8694" s="367"/>
      <c r="AJ8694" s="367"/>
      <c r="AK8694" s="367"/>
    </row>
    <row r="8695" spans="26:37" s="368" customFormat="1" ht="13.9" customHeight="1">
      <c r="Z8695" s="439"/>
      <c r="AH8695" s="367"/>
      <c r="AJ8695" s="367"/>
      <c r="AK8695" s="367"/>
    </row>
    <row r="8696" spans="26:37" s="368" customFormat="1" ht="13.9" customHeight="1">
      <c r="Z8696" s="439"/>
      <c r="AH8696" s="367"/>
      <c r="AJ8696" s="367"/>
      <c r="AK8696" s="367"/>
    </row>
    <row r="8697" spans="26:37" s="368" customFormat="1" ht="13.9" customHeight="1">
      <c r="Z8697" s="439"/>
      <c r="AH8697" s="367"/>
      <c r="AJ8697" s="367"/>
      <c r="AK8697" s="367"/>
    </row>
    <row r="8698" spans="26:37" s="368" customFormat="1" ht="13.9" customHeight="1">
      <c r="Z8698" s="439"/>
      <c r="AH8698" s="367"/>
      <c r="AJ8698" s="367"/>
      <c r="AK8698" s="367"/>
    </row>
    <row r="8699" spans="26:37" s="368" customFormat="1" ht="13.9" customHeight="1">
      <c r="Z8699" s="439"/>
      <c r="AH8699" s="367"/>
      <c r="AJ8699" s="367"/>
      <c r="AK8699" s="367"/>
    </row>
    <row r="8700" spans="26:37" s="368" customFormat="1" ht="13.9" customHeight="1">
      <c r="Z8700" s="439"/>
      <c r="AH8700" s="367"/>
      <c r="AJ8700" s="367"/>
      <c r="AK8700" s="367"/>
    </row>
    <row r="8701" spans="26:37" s="368" customFormat="1" ht="13.9" customHeight="1">
      <c r="Z8701" s="439"/>
      <c r="AH8701" s="367"/>
      <c r="AJ8701" s="367"/>
      <c r="AK8701" s="367"/>
    </row>
    <row r="8702" spans="26:37" s="368" customFormat="1" ht="13.9" customHeight="1">
      <c r="Z8702" s="439"/>
      <c r="AH8702" s="367"/>
      <c r="AJ8702" s="367"/>
      <c r="AK8702" s="367"/>
    </row>
    <row r="8703" spans="26:37" s="368" customFormat="1" ht="13.9" customHeight="1">
      <c r="Z8703" s="439"/>
      <c r="AH8703" s="367"/>
      <c r="AJ8703" s="367"/>
      <c r="AK8703" s="367"/>
    </row>
    <row r="8704" spans="26:37" s="368" customFormat="1" ht="13.9" customHeight="1">
      <c r="Z8704" s="439"/>
      <c r="AH8704" s="367"/>
      <c r="AJ8704" s="367"/>
      <c r="AK8704" s="367"/>
    </row>
    <row r="8705" spans="26:37" s="368" customFormat="1" ht="13.9" customHeight="1">
      <c r="Z8705" s="439"/>
      <c r="AH8705" s="367"/>
      <c r="AJ8705" s="367"/>
      <c r="AK8705" s="367"/>
    </row>
    <row r="8706" spans="26:37" s="368" customFormat="1" ht="13.9" customHeight="1">
      <c r="Z8706" s="439"/>
      <c r="AH8706" s="367"/>
      <c r="AJ8706" s="367"/>
      <c r="AK8706" s="367"/>
    </row>
    <row r="8707" spans="26:37" s="368" customFormat="1" ht="13.9" customHeight="1">
      <c r="Z8707" s="439"/>
      <c r="AH8707" s="367"/>
      <c r="AJ8707" s="367"/>
      <c r="AK8707" s="367"/>
    </row>
    <row r="8708" spans="26:37" s="368" customFormat="1" ht="13.9" customHeight="1">
      <c r="Z8708" s="439"/>
      <c r="AH8708" s="367"/>
      <c r="AJ8708" s="367"/>
      <c r="AK8708" s="367"/>
    </row>
    <row r="8709" spans="26:37" s="368" customFormat="1" ht="13.9" customHeight="1">
      <c r="Z8709" s="439"/>
      <c r="AH8709" s="367"/>
      <c r="AJ8709" s="367"/>
      <c r="AK8709" s="367"/>
    </row>
    <row r="8710" spans="26:37" s="368" customFormat="1" ht="13.9" customHeight="1">
      <c r="Z8710" s="439"/>
      <c r="AH8710" s="367"/>
      <c r="AJ8710" s="367"/>
      <c r="AK8710" s="367"/>
    </row>
    <row r="8711" spans="26:37" s="368" customFormat="1" ht="13.9" customHeight="1">
      <c r="Z8711" s="439"/>
      <c r="AH8711" s="367"/>
      <c r="AJ8711" s="367"/>
      <c r="AK8711" s="367"/>
    </row>
    <row r="8712" spans="26:37" s="368" customFormat="1" ht="13.9" customHeight="1">
      <c r="Z8712" s="439"/>
      <c r="AH8712" s="367"/>
      <c r="AJ8712" s="367"/>
      <c r="AK8712" s="367"/>
    </row>
    <row r="8713" spans="26:37" s="368" customFormat="1" ht="13.9" customHeight="1">
      <c r="Z8713" s="439"/>
      <c r="AH8713" s="367"/>
      <c r="AJ8713" s="367"/>
      <c r="AK8713" s="367"/>
    </row>
    <row r="8714" spans="26:37" s="368" customFormat="1" ht="13.9" customHeight="1">
      <c r="Z8714" s="439"/>
      <c r="AH8714" s="367"/>
      <c r="AJ8714" s="367"/>
      <c r="AK8714" s="367"/>
    </row>
    <row r="8715" spans="26:37" s="368" customFormat="1" ht="13.9" customHeight="1">
      <c r="Z8715" s="439"/>
      <c r="AH8715" s="367"/>
      <c r="AJ8715" s="367"/>
      <c r="AK8715" s="367"/>
    </row>
    <row r="8716" spans="26:37" s="368" customFormat="1" ht="13.9" customHeight="1">
      <c r="Z8716" s="439"/>
      <c r="AH8716" s="367"/>
      <c r="AJ8716" s="367"/>
      <c r="AK8716" s="367"/>
    </row>
    <row r="8717" spans="26:37" s="368" customFormat="1" ht="13.9" customHeight="1">
      <c r="Z8717" s="439"/>
      <c r="AH8717" s="367"/>
      <c r="AJ8717" s="367"/>
      <c r="AK8717" s="367"/>
    </row>
    <row r="8718" spans="26:37" s="368" customFormat="1" ht="13.9" customHeight="1">
      <c r="Z8718" s="439"/>
      <c r="AH8718" s="367"/>
      <c r="AJ8718" s="367"/>
      <c r="AK8718" s="367"/>
    </row>
    <row r="8719" spans="26:37" s="368" customFormat="1" ht="13.9" customHeight="1">
      <c r="Z8719" s="439"/>
      <c r="AH8719" s="367"/>
      <c r="AJ8719" s="367"/>
      <c r="AK8719" s="367"/>
    </row>
    <row r="8720" spans="26:37" s="368" customFormat="1" ht="13.9" customHeight="1">
      <c r="Z8720" s="439"/>
      <c r="AH8720" s="367"/>
      <c r="AJ8720" s="367"/>
      <c r="AK8720" s="367"/>
    </row>
    <row r="8721" spans="26:37" s="368" customFormat="1" ht="13.9" customHeight="1">
      <c r="Z8721" s="439"/>
      <c r="AH8721" s="367"/>
      <c r="AJ8721" s="367"/>
      <c r="AK8721" s="367"/>
    </row>
    <row r="8722" spans="26:37" s="368" customFormat="1" ht="13.9" customHeight="1">
      <c r="Z8722" s="439"/>
      <c r="AH8722" s="367"/>
      <c r="AJ8722" s="367"/>
      <c r="AK8722" s="367"/>
    </row>
    <row r="8723" spans="26:37" s="368" customFormat="1" ht="13.9" customHeight="1">
      <c r="Z8723" s="439"/>
      <c r="AH8723" s="367"/>
      <c r="AJ8723" s="367"/>
      <c r="AK8723" s="367"/>
    </row>
    <row r="8724" spans="26:37" s="368" customFormat="1" ht="13.9" customHeight="1">
      <c r="Z8724" s="439"/>
      <c r="AH8724" s="367"/>
      <c r="AJ8724" s="367"/>
      <c r="AK8724" s="367"/>
    </row>
    <row r="8725" spans="26:37" s="368" customFormat="1" ht="13.9" customHeight="1">
      <c r="Z8725" s="439"/>
      <c r="AH8725" s="367"/>
      <c r="AJ8725" s="367"/>
      <c r="AK8725" s="367"/>
    </row>
    <row r="8726" spans="26:37" s="368" customFormat="1" ht="13.9" customHeight="1">
      <c r="Z8726" s="439"/>
      <c r="AH8726" s="367"/>
      <c r="AJ8726" s="367"/>
      <c r="AK8726" s="367"/>
    </row>
    <row r="8727" spans="26:37" s="368" customFormat="1" ht="13.9" customHeight="1">
      <c r="Z8727" s="439"/>
      <c r="AH8727" s="367"/>
      <c r="AJ8727" s="367"/>
      <c r="AK8727" s="367"/>
    </row>
    <row r="8728" spans="26:37" s="368" customFormat="1" ht="13.9" customHeight="1">
      <c r="Z8728" s="439"/>
      <c r="AH8728" s="367"/>
      <c r="AJ8728" s="367"/>
      <c r="AK8728" s="367"/>
    </row>
    <row r="8729" spans="26:37" s="368" customFormat="1" ht="13.9" customHeight="1">
      <c r="Z8729" s="439"/>
      <c r="AH8729" s="367"/>
      <c r="AJ8729" s="367"/>
      <c r="AK8729" s="367"/>
    </row>
    <row r="8730" spans="26:37" s="368" customFormat="1" ht="13.9" customHeight="1">
      <c r="Z8730" s="439"/>
      <c r="AH8730" s="367"/>
      <c r="AJ8730" s="367"/>
      <c r="AK8730" s="367"/>
    </row>
    <row r="8731" spans="26:37" s="368" customFormat="1" ht="13.9" customHeight="1">
      <c r="Z8731" s="439"/>
      <c r="AH8731" s="367"/>
      <c r="AJ8731" s="367"/>
      <c r="AK8731" s="367"/>
    </row>
    <row r="8732" spans="26:37" s="368" customFormat="1" ht="13.9" customHeight="1">
      <c r="Z8732" s="439"/>
      <c r="AH8732" s="367"/>
      <c r="AJ8732" s="367"/>
      <c r="AK8732" s="367"/>
    </row>
    <row r="8733" spans="26:37" s="368" customFormat="1" ht="13.9" customHeight="1">
      <c r="Z8733" s="439"/>
      <c r="AH8733" s="367"/>
      <c r="AJ8733" s="367"/>
      <c r="AK8733" s="367"/>
    </row>
    <row r="8734" spans="26:37" s="368" customFormat="1" ht="13.9" customHeight="1">
      <c r="Z8734" s="439"/>
      <c r="AH8734" s="367"/>
      <c r="AJ8734" s="367"/>
      <c r="AK8734" s="367"/>
    </row>
    <row r="8735" spans="26:37" s="368" customFormat="1" ht="13.9" customHeight="1">
      <c r="Z8735" s="439"/>
      <c r="AH8735" s="367"/>
      <c r="AJ8735" s="367"/>
      <c r="AK8735" s="367"/>
    </row>
    <row r="8736" spans="26:37" s="368" customFormat="1" ht="13.9" customHeight="1">
      <c r="Z8736" s="439"/>
      <c r="AH8736" s="367"/>
      <c r="AJ8736" s="367"/>
      <c r="AK8736" s="367"/>
    </row>
    <row r="8737" spans="26:37" s="368" customFormat="1" ht="13.9" customHeight="1">
      <c r="Z8737" s="439"/>
      <c r="AH8737" s="367"/>
      <c r="AJ8737" s="367"/>
      <c r="AK8737" s="367"/>
    </row>
    <row r="8738" spans="26:37" s="368" customFormat="1" ht="13.9" customHeight="1">
      <c r="Z8738" s="439"/>
      <c r="AH8738" s="367"/>
      <c r="AJ8738" s="367"/>
      <c r="AK8738" s="367"/>
    </row>
    <row r="8739" spans="26:37" s="368" customFormat="1" ht="13.9" customHeight="1">
      <c r="Z8739" s="439"/>
      <c r="AH8739" s="367"/>
      <c r="AJ8739" s="367"/>
      <c r="AK8739" s="367"/>
    </row>
    <row r="8740" spans="26:37" s="368" customFormat="1" ht="13.9" customHeight="1">
      <c r="Z8740" s="439"/>
      <c r="AH8740" s="367"/>
      <c r="AJ8740" s="367"/>
      <c r="AK8740" s="367"/>
    </row>
    <row r="8741" spans="26:37" s="368" customFormat="1" ht="13.9" customHeight="1">
      <c r="Z8741" s="439"/>
      <c r="AH8741" s="367"/>
      <c r="AJ8741" s="367"/>
      <c r="AK8741" s="367"/>
    </row>
    <row r="8742" spans="26:37" s="368" customFormat="1" ht="13.9" customHeight="1">
      <c r="Z8742" s="439"/>
      <c r="AH8742" s="367"/>
      <c r="AJ8742" s="367"/>
      <c r="AK8742" s="367"/>
    </row>
    <row r="8743" spans="26:37" s="368" customFormat="1" ht="13.9" customHeight="1">
      <c r="Z8743" s="439"/>
      <c r="AH8743" s="367"/>
      <c r="AJ8743" s="367"/>
      <c r="AK8743" s="367"/>
    </row>
    <row r="8744" spans="26:37" s="368" customFormat="1" ht="13.9" customHeight="1">
      <c r="Z8744" s="439"/>
      <c r="AH8744" s="367"/>
      <c r="AJ8744" s="367"/>
      <c r="AK8744" s="367"/>
    </row>
    <row r="8745" spans="26:37" s="368" customFormat="1" ht="13.9" customHeight="1">
      <c r="Z8745" s="439"/>
      <c r="AH8745" s="367"/>
      <c r="AJ8745" s="367"/>
      <c r="AK8745" s="367"/>
    </row>
    <row r="8746" spans="26:37" s="368" customFormat="1" ht="13.9" customHeight="1">
      <c r="Z8746" s="439"/>
      <c r="AH8746" s="367"/>
      <c r="AJ8746" s="367"/>
      <c r="AK8746" s="367"/>
    </row>
    <row r="8747" spans="26:37" s="368" customFormat="1" ht="13.9" customHeight="1">
      <c r="Z8747" s="439"/>
      <c r="AH8747" s="367"/>
      <c r="AJ8747" s="367"/>
      <c r="AK8747" s="367"/>
    </row>
    <row r="8748" spans="26:37" s="368" customFormat="1" ht="13.9" customHeight="1">
      <c r="Z8748" s="439"/>
      <c r="AH8748" s="367"/>
      <c r="AJ8748" s="367"/>
      <c r="AK8748" s="367"/>
    </row>
    <row r="8749" spans="26:37" s="368" customFormat="1" ht="13.9" customHeight="1">
      <c r="Z8749" s="439"/>
      <c r="AH8749" s="367"/>
      <c r="AJ8749" s="367"/>
      <c r="AK8749" s="367"/>
    </row>
    <row r="8750" spans="26:37" s="368" customFormat="1" ht="13.9" customHeight="1">
      <c r="Z8750" s="439"/>
      <c r="AH8750" s="367"/>
      <c r="AJ8750" s="367"/>
      <c r="AK8750" s="367"/>
    </row>
    <row r="8751" spans="26:37" s="368" customFormat="1" ht="13.9" customHeight="1">
      <c r="Z8751" s="439"/>
      <c r="AH8751" s="367"/>
      <c r="AJ8751" s="367"/>
      <c r="AK8751" s="367"/>
    </row>
    <row r="8752" spans="26:37" s="368" customFormat="1" ht="13.9" customHeight="1">
      <c r="Z8752" s="439"/>
      <c r="AH8752" s="367"/>
      <c r="AJ8752" s="367"/>
      <c r="AK8752" s="367"/>
    </row>
    <row r="8753" spans="26:37" s="368" customFormat="1" ht="13.9" customHeight="1">
      <c r="Z8753" s="439"/>
      <c r="AH8753" s="367"/>
      <c r="AJ8753" s="367"/>
      <c r="AK8753" s="367"/>
    </row>
    <row r="8754" spans="26:37" s="368" customFormat="1" ht="13.9" customHeight="1">
      <c r="Z8754" s="439"/>
      <c r="AH8754" s="367"/>
      <c r="AJ8754" s="367"/>
      <c r="AK8754" s="367"/>
    </row>
    <row r="8755" spans="26:37" s="368" customFormat="1" ht="13.9" customHeight="1">
      <c r="Z8755" s="439"/>
      <c r="AH8755" s="367"/>
      <c r="AJ8755" s="367"/>
      <c r="AK8755" s="367"/>
    </row>
    <row r="8756" spans="26:37" s="368" customFormat="1" ht="13.9" customHeight="1">
      <c r="Z8756" s="439"/>
      <c r="AH8756" s="367"/>
      <c r="AJ8756" s="367"/>
      <c r="AK8756" s="367"/>
    </row>
    <row r="8757" spans="26:37" s="368" customFormat="1" ht="13.9" customHeight="1">
      <c r="Z8757" s="439"/>
      <c r="AH8757" s="367"/>
      <c r="AJ8757" s="367"/>
      <c r="AK8757" s="367"/>
    </row>
    <row r="8758" spans="26:37" s="368" customFormat="1" ht="13.9" customHeight="1">
      <c r="Z8758" s="439"/>
      <c r="AH8758" s="367"/>
      <c r="AJ8758" s="367"/>
      <c r="AK8758" s="367"/>
    </row>
    <row r="8759" spans="26:37" s="368" customFormat="1" ht="13.9" customHeight="1">
      <c r="Z8759" s="439"/>
      <c r="AH8759" s="367"/>
      <c r="AJ8759" s="367"/>
      <c r="AK8759" s="367"/>
    </row>
    <row r="8760" spans="26:37" s="368" customFormat="1" ht="13.9" customHeight="1">
      <c r="Z8760" s="439"/>
      <c r="AH8760" s="367"/>
      <c r="AJ8760" s="367"/>
      <c r="AK8760" s="367"/>
    </row>
    <row r="8761" spans="26:37" s="368" customFormat="1" ht="13.9" customHeight="1">
      <c r="Z8761" s="439"/>
      <c r="AH8761" s="367"/>
      <c r="AJ8761" s="367"/>
      <c r="AK8761" s="367"/>
    </row>
    <row r="8762" spans="26:37" s="368" customFormat="1" ht="13.9" customHeight="1">
      <c r="Z8762" s="439"/>
      <c r="AH8762" s="367"/>
      <c r="AJ8762" s="367"/>
      <c r="AK8762" s="367"/>
    </row>
    <row r="8763" spans="26:37" s="368" customFormat="1" ht="13.9" customHeight="1">
      <c r="Z8763" s="439"/>
      <c r="AH8763" s="367"/>
      <c r="AJ8763" s="367"/>
      <c r="AK8763" s="367"/>
    </row>
    <row r="8764" spans="26:37" s="368" customFormat="1" ht="13.9" customHeight="1">
      <c r="Z8764" s="439"/>
      <c r="AH8764" s="367"/>
      <c r="AJ8764" s="367"/>
      <c r="AK8764" s="367"/>
    </row>
    <row r="8765" spans="26:37" s="368" customFormat="1" ht="13.9" customHeight="1">
      <c r="Z8765" s="439"/>
      <c r="AH8765" s="367"/>
      <c r="AJ8765" s="367"/>
      <c r="AK8765" s="367"/>
    </row>
    <row r="8766" spans="26:37" s="368" customFormat="1" ht="13.9" customHeight="1">
      <c r="Z8766" s="439"/>
      <c r="AH8766" s="367"/>
      <c r="AJ8766" s="367"/>
      <c r="AK8766" s="367"/>
    </row>
    <row r="8767" spans="26:37" s="368" customFormat="1" ht="13.9" customHeight="1">
      <c r="Z8767" s="439"/>
      <c r="AH8767" s="367"/>
      <c r="AJ8767" s="367"/>
      <c r="AK8767" s="367"/>
    </row>
    <row r="8768" spans="26:37" s="368" customFormat="1" ht="13.9" customHeight="1">
      <c r="Z8768" s="439"/>
      <c r="AH8768" s="367"/>
      <c r="AJ8768" s="367"/>
      <c r="AK8768" s="367"/>
    </row>
    <row r="8769" spans="26:37" s="368" customFormat="1" ht="13.9" customHeight="1">
      <c r="Z8769" s="439"/>
      <c r="AH8769" s="367"/>
      <c r="AJ8769" s="367"/>
      <c r="AK8769" s="367"/>
    </row>
    <row r="8770" spans="26:37" s="368" customFormat="1" ht="13.9" customHeight="1">
      <c r="Z8770" s="439"/>
      <c r="AH8770" s="367"/>
      <c r="AJ8770" s="367"/>
      <c r="AK8770" s="367"/>
    </row>
    <row r="8771" spans="26:37" s="368" customFormat="1" ht="13.9" customHeight="1">
      <c r="Z8771" s="439"/>
      <c r="AH8771" s="367"/>
      <c r="AJ8771" s="367"/>
      <c r="AK8771" s="367"/>
    </row>
    <row r="8772" spans="26:37" s="368" customFormat="1" ht="13.9" customHeight="1">
      <c r="Z8772" s="439"/>
      <c r="AH8772" s="367"/>
      <c r="AJ8772" s="367"/>
      <c r="AK8772" s="367"/>
    </row>
    <row r="8773" spans="26:37" s="368" customFormat="1" ht="13.9" customHeight="1">
      <c r="Z8773" s="439"/>
      <c r="AH8773" s="367"/>
      <c r="AJ8773" s="367"/>
      <c r="AK8773" s="367"/>
    </row>
    <row r="8774" spans="26:37" s="368" customFormat="1" ht="13.9" customHeight="1">
      <c r="Z8774" s="439"/>
      <c r="AH8774" s="367"/>
      <c r="AJ8774" s="367"/>
      <c r="AK8774" s="367"/>
    </row>
    <row r="8775" spans="26:37" s="368" customFormat="1" ht="13.9" customHeight="1">
      <c r="Z8775" s="439"/>
      <c r="AH8775" s="367"/>
      <c r="AJ8775" s="367"/>
      <c r="AK8775" s="367"/>
    </row>
    <row r="8776" spans="26:37" s="368" customFormat="1" ht="13.9" customHeight="1">
      <c r="Z8776" s="439"/>
      <c r="AH8776" s="367"/>
      <c r="AJ8776" s="367"/>
      <c r="AK8776" s="367"/>
    </row>
    <row r="8777" spans="26:37" s="368" customFormat="1" ht="13.9" customHeight="1">
      <c r="Z8777" s="439"/>
      <c r="AH8777" s="367"/>
      <c r="AJ8777" s="367"/>
      <c r="AK8777" s="367"/>
    </row>
    <row r="8778" spans="26:37" s="368" customFormat="1" ht="13.9" customHeight="1">
      <c r="Z8778" s="439"/>
      <c r="AH8778" s="367"/>
      <c r="AJ8778" s="367"/>
      <c r="AK8778" s="367"/>
    </row>
    <row r="8779" spans="26:37" s="368" customFormat="1" ht="13.9" customHeight="1">
      <c r="Z8779" s="439"/>
      <c r="AH8779" s="367"/>
      <c r="AJ8779" s="367"/>
      <c r="AK8779" s="367"/>
    </row>
    <row r="8780" spans="26:37" s="368" customFormat="1" ht="13.9" customHeight="1">
      <c r="Z8780" s="439"/>
      <c r="AH8780" s="367"/>
      <c r="AJ8780" s="367"/>
      <c r="AK8780" s="367"/>
    </row>
    <row r="8781" spans="26:37" s="368" customFormat="1" ht="13.9" customHeight="1">
      <c r="Z8781" s="439"/>
      <c r="AH8781" s="367"/>
      <c r="AJ8781" s="367"/>
      <c r="AK8781" s="367"/>
    </row>
    <row r="8782" spans="26:37" s="368" customFormat="1" ht="13.9" customHeight="1">
      <c r="Z8782" s="439"/>
      <c r="AH8782" s="367"/>
      <c r="AJ8782" s="367"/>
      <c r="AK8782" s="367"/>
    </row>
    <row r="8783" spans="26:37" s="368" customFormat="1" ht="13.9" customHeight="1">
      <c r="Z8783" s="439"/>
      <c r="AH8783" s="367"/>
      <c r="AJ8783" s="367"/>
      <c r="AK8783" s="367"/>
    </row>
    <row r="8784" spans="26:37" s="368" customFormat="1" ht="13.9" customHeight="1">
      <c r="Z8784" s="439"/>
      <c r="AH8784" s="367"/>
      <c r="AJ8784" s="367"/>
      <c r="AK8784" s="367"/>
    </row>
    <row r="8785" spans="26:37" s="368" customFormat="1" ht="13.9" customHeight="1">
      <c r="Z8785" s="439"/>
      <c r="AH8785" s="367"/>
      <c r="AJ8785" s="367"/>
      <c r="AK8785" s="367"/>
    </row>
    <row r="8786" spans="26:37" s="368" customFormat="1" ht="13.9" customHeight="1">
      <c r="Z8786" s="439"/>
      <c r="AH8786" s="367"/>
      <c r="AJ8786" s="367"/>
      <c r="AK8786" s="367"/>
    </row>
    <row r="8787" spans="26:37" s="368" customFormat="1" ht="13.9" customHeight="1">
      <c r="Z8787" s="439"/>
      <c r="AH8787" s="367"/>
      <c r="AJ8787" s="367"/>
      <c r="AK8787" s="367"/>
    </row>
    <row r="8788" spans="26:37" s="368" customFormat="1" ht="13.9" customHeight="1">
      <c r="Z8788" s="439"/>
      <c r="AH8788" s="367"/>
      <c r="AJ8788" s="367"/>
      <c r="AK8788" s="367"/>
    </row>
    <row r="8789" spans="26:37" s="368" customFormat="1" ht="13.9" customHeight="1">
      <c r="Z8789" s="439"/>
      <c r="AH8789" s="367"/>
      <c r="AJ8789" s="367"/>
      <c r="AK8789" s="367"/>
    </row>
    <row r="8790" spans="26:37" s="368" customFormat="1" ht="13.9" customHeight="1">
      <c r="Z8790" s="439"/>
      <c r="AH8790" s="367"/>
      <c r="AJ8790" s="367"/>
      <c r="AK8790" s="367"/>
    </row>
    <row r="8791" spans="26:37" s="368" customFormat="1" ht="13.9" customHeight="1">
      <c r="Z8791" s="439"/>
      <c r="AH8791" s="367"/>
      <c r="AJ8791" s="367"/>
      <c r="AK8791" s="367"/>
    </row>
    <row r="8792" spans="26:37" s="368" customFormat="1" ht="13.9" customHeight="1">
      <c r="Z8792" s="439"/>
      <c r="AH8792" s="367"/>
      <c r="AJ8792" s="367"/>
      <c r="AK8792" s="367"/>
    </row>
    <row r="8793" spans="26:37" s="368" customFormat="1" ht="13.9" customHeight="1">
      <c r="Z8793" s="439"/>
      <c r="AH8793" s="367"/>
      <c r="AJ8793" s="367"/>
      <c r="AK8793" s="367"/>
    </row>
    <row r="8794" spans="26:37" s="368" customFormat="1" ht="13.9" customHeight="1">
      <c r="Z8794" s="439"/>
      <c r="AH8794" s="367"/>
      <c r="AJ8794" s="367"/>
      <c r="AK8794" s="367"/>
    </row>
    <row r="8795" spans="26:37" s="368" customFormat="1" ht="13.9" customHeight="1">
      <c r="Z8795" s="439"/>
      <c r="AH8795" s="367"/>
      <c r="AJ8795" s="367"/>
      <c r="AK8795" s="367"/>
    </row>
    <row r="8796" spans="26:37" s="368" customFormat="1" ht="13.9" customHeight="1">
      <c r="Z8796" s="439"/>
      <c r="AH8796" s="367"/>
      <c r="AJ8796" s="367"/>
      <c r="AK8796" s="367"/>
    </row>
    <row r="8797" spans="26:37" s="368" customFormat="1" ht="13.9" customHeight="1">
      <c r="Z8797" s="439"/>
      <c r="AH8797" s="367"/>
      <c r="AJ8797" s="367"/>
      <c r="AK8797" s="367"/>
    </row>
    <row r="8798" spans="26:37" s="368" customFormat="1" ht="13.9" customHeight="1">
      <c r="Z8798" s="439"/>
      <c r="AH8798" s="367"/>
      <c r="AJ8798" s="367"/>
      <c r="AK8798" s="367"/>
    </row>
    <row r="8799" spans="26:37" s="368" customFormat="1" ht="13.9" customHeight="1">
      <c r="Z8799" s="439"/>
      <c r="AH8799" s="367"/>
      <c r="AJ8799" s="367"/>
      <c r="AK8799" s="367"/>
    </row>
    <row r="8800" spans="26:37" s="368" customFormat="1" ht="13.9" customHeight="1">
      <c r="Z8800" s="439"/>
      <c r="AH8800" s="367"/>
      <c r="AJ8800" s="367"/>
      <c r="AK8800" s="367"/>
    </row>
    <row r="8801" spans="26:37" s="368" customFormat="1" ht="13.9" customHeight="1">
      <c r="Z8801" s="439"/>
      <c r="AH8801" s="367"/>
      <c r="AJ8801" s="367"/>
      <c r="AK8801" s="367"/>
    </row>
    <row r="8802" spans="26:37" s="368" customFormat="1" ht="13.9" customHeight="1">
      <c r="Z8802" s="439"/>
      <c r="AH8802" s="367"/>
      <c r="AJ8802" s="367"/>
      <c r="AK8802" s="367"/>
    </row>
    <row r="8803" spans="26:37" s="368" customFormat="1" ht="13.9" customHeight="1">
      <c r="Z8803" s="439"/>
      <c r="AH8803" s="367"/>
      <c r="AJ8803" s="367"/>
      <c r="AK8803" s="367"/>
    </row>
    <row r="8804" spans="26:37" s="368" customFormat="1" ht="13.9" customHeight="1">
      <c r="Z8804" s="439"/>
      <c r="AH8804" s="367"/>
      <c r="AJ8804" s="367"/>
      <c r="AK8804" s="367"/>
    </row>
    <row r="8805" spans="26:37" s="368" customFormat="1" ht="13.9" customHeight="1">
      <c r="Z8805" s="439"/>
      <c r="AH8805" s="367"/>
      <c r="AJ8805" s="367"/>
      <c r="AK8805" s="367"/>
    </row>
    <row r="8806" spans="26:37" s="368" customFormat="1" ht="13.9" customHeight="1">
      <c r="Z8806" s="439"/>
      <c r="AH8806" s="367"/>
      <c r="AJ8806" s="367"/>
      <c r="AK8806" s="367"/>
    </row>
    <row r="8807" spans="26:37" s="368" customFormat="1" ht="13.9" customHeight="1">
      <c r="Z8807" s="439"/>
      <c r="AH8807" s="367"/>
      <c r="AJ8807" s="367"/>
      <c r="AK8807" s="367"/>
    </row>
    <row r="8808" spans="26:37" s="368" customFormat="1" ht="13.9" customHeight="1">
      <c r="Z8808" s="439"/>
      <c r="AH8808" s="367"/>
      <c r="AJ8808" s="367"/>
      <c r="AK8808" s="367"/>
    </row>
    <row r="8809" spans="26:37" s="368" customFormat="1" ht="13.9" customHeight="1">
      <c r="Z8809" s="439"/>
      <c r="AH8809" s="367"/>
      <c r="AJ8809" s="367"/>
      <c r="AK8809" s="367"/>
    </row>
    <row r="8810" spans="26:37" s="368" customFormat="1" ht="13.9" customHeight="1">
      <c r="Z8810" s="439"/>
      <c r="AH8810" s="367"/>
      <c r="AJ8810" s="367"/>
      <c r="AK8810" s="367"/>
    </row>
    <row r="8811" spans="26:37" s="368" customFormat="1" ht="13.9" customHeight="1">
      <c r="Z8811" s="439"/>
      <c r="AH8811" s="367"/>
      <c r="AJ8811" s="367"/>
      <c r="AK8811" s="367"/>
    </row>
    <row r="8812" spans="26:37" s="368" customFormat="1" ht="13.9" customHeight="1">
      <c r="Z8812" s="439"/>
      <c r="AH8812" s="367"/>
      <c r="AJ8812" s="367"/>
      <c r="AK8812" s="367"/>
    </row>
    <row r="8813" spans="26:37" s="368" customFormat="1" ht="13.9" customHeight="1">
      <c r="Z8813" s="439"/>
      <c r="AH8813" s="367"/>
      <c r="AJ8813" s="367"/>
      <c r="AK8813" s="367"/>
    </row>
    <row r="8814" spans="26:37" s="368" customFormat="1" ht="13.9" customHeight="1">
      <c r="Z8814" s="439"/>
      <c r="AH8814" s="367"/>
      <c r="AJ8814" s="367"/>
      <c r="AK8814" s="367"/>
    </row>
    <row r="8815" spans="26:37" s="368" customFormat="1" ht="13.9" customHeight="1">
      <c r="Z8815" s="439"/>
      <c r="AH8815" s="367"/>
      <c r="AJ8815" s="367"/>
      <c r="AK8815" s="367"/>
    </row>
    <row r="8816" spans="26:37" s="368" customFormat="1" ht="13.9" customHeight="1">
      <c r="Z8816" s="439"/>
      <c r="AH8816" s="367"/>
      <c r="AJ8816" s="367"/>
      <c r="AK8816" s="367"/>
    </row>
    <row r="8817" spans="26:37" s="368" customFormat="1" ht="13.9" customHeight="1">
      <c r="Z8817" s="439"/>
      <c r="AH8817" s="367"/>
      <c r="AJ8817" s="367"/>
      <c r="AK8817" s="367"/>
    </row>
    <row r="8818" spans="26:37" s="368" customFormat="1" ht="13.9" customHeight="1">
      <c r="Z8818" s="439"/>
      <c r="AH8818" s="367"/>
      <c r="AJ8818" s="367"/>
      <c r="AK8818" s="367"/>
    </row>
    <row r="8819" spans="26:37" s="368" customFormat="1" ht="13.9" customHeight="1">
      <c r="Z8819" s="439"/>
      <c r="AH8819" s="367"/>
      <c r="AJ8819" s="367"/>
      <c r="AK8819" s="367"/>
    </row>
    <row r="8820" spans="26:37" s="368" customFormat="1" ht="13.9" customHeight="1">
      <c r="Z8820" s="439"/>
      <c r="AH8820" s="367"/>
      <c r="AJ8820" s="367"/>
      <c r="AK8820" s="367"/>
    </row>
    <row r="8821" spans="26:37" s="368" customFormat="1" ht="13.9" customHeight="1">
      <c r="Z8821" s="439"/>
      <c r="AH8821" s="367"/>
      <c r="AJ8821" s="367"/>
      <c r="AK8821" s="367"/>
    </row>
    <row r="8822" spans="26:37" s="368" customFormat="1" ht="13.9" customHeight="1">
      <c r="Z8822" s="439"/>
      <c r="AH8822" s="367"/>
      <c r="AJ8822" s="367"/>
      <c r="AK8822" s="367"/>
    </row>
    <row r="8823" spans="26:37" s="368" customFormat="1" ht="13.9" customHeight="1">
      <c r="Z8823" s="439"/>
      <c r="AH8823" s="367"/>
      <c r="AJ8823" s="367"/>
      <c r="AK8823" s="367"/>
    </row>
    <row r="8824" spans="26:37" s="368" customFormat="1" ht="13.9" customHeight="1">
      <c r="Z8824" s="439"/>
      <c r="AH8824" s="367"/>
      <c r="AJ8824" s="367"/>
      <c r="AK8824" s="367"/>
    </row>
    <row r="8825" spans="26:37" s="368" customFormat="1" ht="13.9" customHeight="1">
      <c r="Z8825" s="439"/>
      <c r="AH8825" s="367"/>
      <c r="AJ8825" s="367"/>
      <c r="AK8825" s="367"/>
    </row>
    <row r="8826" spans="26:37" s="368" customFormat="1" ht="13.9" customHeight="1">
      <c r="Z8826" s="439"/>
      <c r="AH8826" s="367"/>
      <c r="AJ8826" s="367"/>
      <c r="AK8826" s="367"/>
    </row>
    <row r="8827" spans="26:37" s="368" customFormat="1" ht="13.9" customHeight="1">
      <c r="Z8827" s="439"/>
      <c r="AH8827" s="367"/>
      <c r="AJ8827" s="367"/>
      <c r="AK8827" s="367"/>
    </row>
    <row r="8828" spans="26:37" s="368" customFormat="1" ht="13.9" customHeight="1">
      <c r="Z8828" s="439"/>
      <c r="AH8828" s="367"/>
      <c r="AJ8828" s="367"/>
      <c r="AK8828" s="367"/>
    </row>
    <row r="8829" spans="26:37" s="368" customFormat="1" ht="13.9" customHeight="1">
      <c r="Z8829" s="439"/>
      <c r="AH8829" s="367"/>
      <c r="AJ8829" s="367"/>
      <c r="AK8829" s="367"/>
    </row>
    <row r="8830" spans="26:37" s="368" customFormat="1" ht="13.9" customHeight="1">
      <c r="Z8830" s="439"/>
      <c r="AH8830" s="367"/>
      <c r="AJ8830" s="367"/>
      <c r="AK8830" s="367"/>
    </row>
    <row r="8831" spans="26:37" s="368" customFormat="1" ht="13.9" customHeight="1">
      <c r="Z8831" s="439"/>
      <c r="AH8831" s="367"/>
      <c r="AJ8831" s="367"/>
      <c r="AK8831" s="367"/>
    </row>
    <row r="8832" spans="26:37" s="368" customFormat="1" ht="13.9" customHeight="1">
      <c r="Z8832" s="439"/>
      <c r="AH8832" s="367"/>
      <c r="AJ8832" s="367"/>
      <c r="AK8832" s="367"/>
    </row>
    <row r="8833" spans="26:37" s="368" customFormat="1" ht="13.9" customHeight="1">
      <c r="Z8833" s="439"/>
      <c r="AH8833" s="367"/>
      <c r="AJ8833" s="367"/>
      <c r="AK8833" s="367"/>
    </row>
    <row r="8834" spans="26:37" s="368" customFormat="1" ht="13.9" customHeight="1">
      <c r="Z8834" s="439"/>
      <c r="AH8834" s="367"/>
      <c r="AJ8834" s="367"/>
      <c r="AK8834" s="367"/>
    </row>
    <row r="8835" spans="26:37" s="368" customFormat="1" ht="13.9" customHeight="1">
      <c r="Z8835" s="439"/>
      <c r="AH8835" s="367"/>
      <c r="AJ8835" s="367"/>
      <c r="AK8835" s="367"/>
    </row>
    <row r="8836" spans="26:37" s="368" customFormat="1" ht="13.9" customHeight="1">
      <c r="Z8836" s="439"/>
      <c r="AH8836" s="367"/>
      <c r="AJ8836" s="367"/>
      <c r="AK8836" s="367"/>
    </row>
    <row r="8837" spans="26:37" s="368" customFormat="1" ht="13.9" customHeight="1">
      <c r="Z8837" s="439"/>
      <c r="AH8837" s="367"/>
      <c r="AJ8837" s="367"/>
      <c r="AK8837" s="367"/>
    </row>
    <row r="8838" spans="26:37" s="368" customFormat="1" ht="13.9" customHeight="1">
      <c r="Z8838" s="439"/>
      <c r="AH8838" s="367"/>
      <c r="AJ8838" s="367"/>
      <c r="AK8838" s="367"/>
    </row>
    <row r="8839" spans="26:37" s="368" customFormat="1" ht="13.9" customHeight="1">
      <c r="Z8839" s="439"/>
      <c r="AH8839" s="367"/>
      <c r="AJ8839" s="367"/>
      <c r="AK8839" s="367"/>
    </row>
    <row r="8840" spans="26:37" s="368" customFormat="1" ht="13.9" customHeight="1">
      <c r="Z8840" s="439"/>
      <c r="AH8840" s="367"/>
      <c r="AJ8840" s="367"/>
      <c r="AK8840" s="367"/>
    </row>
    <row r="8841" spans="26:37" s="368" customFormat="1" ht="13.9" customHeight="1">
      <c r="Z8841" s="439"/>
      <c r="AH8841" s="367"/>
      <c r="AJ8841" s="367"/>
      <c r="AK8841" s="367"/>
    </row>
    <row r="8842" spans="26:37" s="368" customFormat="1" ht="13.9" customHeight="1">
      <c r="Z8842" s="439"/>
      <c r="AH8842" s="367"/>
      <c r="AJ8842" s="367"/>
      <c r="AK8842" s="367"/>
    </row>
    <row r="8843" spans="26:37" s="368" customFormat="1" ht="13.9" customHeight="1">
      <c r="Z8843" s="439"/>
      <c r="AH8843" s="367"/>
      <c r="AJ8843" s="367"/>
      <c r="AK8843" s="367"/>
    </row>
    <row r="8844" spans="26:37" s="368" customFormat="1" ht="13.9" customHeight="1">
      <c r="Z8844" s="439"/>
      <c r="AH8844" s="367"/>
      <c r="AJ8844" s="367"/>
      <c r="AK8844" s="367"/>
    </row>
    <row r="8845" spans="26:37" s="368" customFormat="1" ht="13.9" customHeight="1">
      <c r="Z8845" s="439"/>
      <c r="AH8845" s="367"/>
      <c r="AJ8845" s="367"/>
      <c r="AK8845" s="367"/>
    </row>
    <row r="8846" spans="26:37" s="368" customFormat="1" ht="13.9" customHeight="1">
      <c r="Z8846" s="439"/>
      <c r="AH8846" s="367"/>
      <c r="AJ8846" s="367"/>
      <c r="AK8846" s="367"/>
    </row>
    <row r="8847" spans="26:37" s="368" customFormat="1" ht="13.9" customHeight="1">
      <c r="Z8847" s="439"/>
      <c r="AH8847" s="367"/>
      <c r="AJ8847" s="367"/>
      <c r="AK8847" s="367"/>
    </row>
    <row r="8848" spans="26:37" s="368" customFormat="1" ht="13.9" customHeight="1">
      <c r="Z8848" s="439"/>
      <c r="AH8848" s="367"/>
      <c r="AJ8848" s="367"/>
      <c r="AK8848" s="367"/>
    </row>
    <row r="8849" spans="26:37" s="368" customFormat="1" ht="13.9" customHeight="1">
      <c r="Z8849" s="439"/>
      <c r="AH8849" s="367"/>
      <c r="AJ8849" s="367"/>
      <c r="AK8849" s="367"/>
    </row>
    <row r="8850" spans="26:37" s="368" customFormat="1" ht="13.9" customHeight="1">
      <c r="Z8850" s="439"/>
      <c r="AH8850" s="367"/>
      <c r="AJ8850" s="367"/>
      <c r="AK8850" s="367"/>
    </row>
    <row r="8851" spans="26:37" s="368" customFormat="1" ht="13.9" customHeight="1">
      <c r="Z8851" s="439"/>
      <c r="AH8851" s="367"/>
      <c r="AJ8851" s="367"/>
      <c r="AK8851" s="367"/>
    </row>
    <row r="8852" spans="26:37" s="368" customFormat="1" ht="13.9" customHeight="1">
      <c r="Z8852" s="439"/>
      <c r="AH8852" s="367"/>
      <c r="AJ8852" s="367"/>
      <c r="AK8852" s="367"/>
    </row>
    <row r="8853" spans="26:37" s="368" customFormat="1" ht="13.9" customHeight="1">
      <c r="Z8853" s="439"/>
      <c r="AH8853" s="367"/>
      <c r="AJ8853" s="367"/>
      <c r="AK8853" s="367"/>
    </row>
    <row r="8854" spans="26:37" s="368" customFormat="1" ht="13.9" customHeight="1">
      <c r="Z8854" s="439"/>
      <c r="AH8854" s="367"/>
      <c r="AJ8854" s="367"/>
      <c r="AK8854" s="367"/>
    </row>
    <row r="8855" spans="26:37" s="368" customFormat="1" ht="13.9" customHeight="1">
      <c r="Z8855" s="439"/>
      <c r="AH8855" s="367"/>
      <c r="AJ8855" s="367"/>
      <c r="AK8855" s="367"/>
    </row>
    <row r="8856" spans="26:37" s="368" customFormat="1" ht="13.9" customHeight="1">
      <c r="Z8856" s="439"/>
      <c r="AH8856" s="367"/>
      <c r="AJ8856" s="367"/>
      <c r="AK8856" s="367"/>
    </row>
    <row r="8857" spans="26:37" s="368" customFormat="1" ht="13.9" customHeight="1">
      <c r="Z8857" s="439"/>
      <c r="AH8857" s="367"/>
      <c r="AJ8857" s="367"/>
      <c r="AK8857" s="367"/>
    </row>
    <row r="8858" spans="26:37" s="368" customFormat="1" ht="13.9" customHeight="1">
      <c r="Z8858" s="439"/>
      <c r="AH8858" s="367"/>
      <c r="AJ8858" s="367"/>
      <c r="AK8858" s="367"/>
    </row>
    <row r="8859" spans="26:37" s="368" customFormat="1" ht="13.9" customHeight="1">
      <c r="Z8859" s="439"/>
      <c r="AH8859" s="367"/>
      <c r="AJ8859" s="367"/>
      <c r="AK8859" s="367"/>
    </row>
    <row r="8860" spans="26:37" s="368" customFormat="1" ht="13.9" customHeight="1">
      <c r="Z8860" s="439"/>
      <c r="AH8860" s="367"/>
      <c r="AJ8860" s="367"/>
      <c r="AK8860" s="367"/>
    </row>
    <row r="8861" spans="26:37" s="368" customFormat="1" ht="13.9" customHeight="1">
      <c r="Z8861" s="439"/>
      <c r="AH8861" s="367"/>
      <c r="AJ8861" s="367"/>
      <c r="AK8861" s="367"/>
    </row>
    <row r="8862" spans="26:37" s="368" customFormat="1" ht="13.9" customHeight="1">
      <c r="Z8862" s="439"/>
      <c r="AH8862" s="367"/>
      <c r="AJ8862" s="367"/>
      <c r="AK8862" s="367"/>
    </row>
    <row r="8863" spans="26:37" s="368" customFormat="1" ht="13.9" customHeight="1">
      <c r="Z8863" s="439"/>
      <c r="AH8863" s="367"/>
      <c r="AJ8863" s="367"/>
      <c r="AK8863" s="367"/>
    </row>
    <row r="8864" spans="26:37" s="368" customFormat="1" ht="13.9" customHeight="1">
      <c r="Z8864" s="439"/>
      <c r="AH8864" s="367"/>
      <c r="AJ8864" s="367"/>
      <c r="AK8864" s="367"/>
    </row>
    <row r="8865" spans="26:37" s="368" customFormat="1" ht="13.9" customHeight="1">
      <c r="Z8865" s="439"/>
      <c r="AH8865" s="367"/>
      <c r="AJ8865" s="367"/>
      <c r="AK8865" s="367"/>
    </row>
    <row r="8866" spans="26:37" s="368" customFormat="1" ht="13.9" customHeight="1">
      <c r="Z8866" s="439"/>
      <c r="AH8866" s="367"/>
      <c r="AJ8866" s="367"/>
      <c r="AK8866" s="367"/>
    </row>
    <row r="8867" spans="26:37" s="368" customFormat="1" ht="13.9" customHeight="1">
      <c r="Z8867" s="439"/>
      <c r="AH8867" s="367"/>
      <c r="AJ8867" s="367"/>
      <c r="AK8867" s="367"/>
    </row>
    <row r="8868" spans="26:37" s="368" customFormat="1" ht="13.9" customHeight="1">
      <c r="Z8868" s="439"/>
      <c r="AH8868" s="367"/>
      <c r="AJ8868" s="367"/>
      <c r="AK8868" s="367"/>
    </row>
    <row r="8869" spans="26:37" s="368" customFormat="1" ht="13.9" customHeight="1">
      <c r="Z8869" s="439"/>
      <c r="AH8869" s="367"/>
      <c r="AJ8869" s="367"/>
      <c r="AK8869" s="367"/>
    </row>
    <row r="8870" spans="26:37" s="368" customFormat="1" ht="13.9" customHeight="1">
      <c r="Z8870" s="439"/>
      <c r="AH8870" s="367"/>
      <c r="AJ8870" s="367"/>
      <c r="AK8870" s="367"/>
    </row>
    <row r="8871" spans="26:37" s="368" customFormat="1" ht="13.9" customHeight="1">
      <c r="Z8871" s="439"/>
      <c r="AH8871" s="367"/>
      <c r="AJ8871" s="367"/>
      <c r="AK8871" s="367"/>
    </row>
    <row r="8872" spans="26:37" s="368" customFormat="1" ht="13.9" customHeight="1">
      <c r="Z8872" s="439"/>
      <c r="AH8872" s="367"/>
      <c r="AJ8872" s="367"/>
      <c r="AK8872" s="367"/>
    </row>
    <row r="8873" spans="26:37" s="368" customFormat="1" ht="13.9" customHeight="1">
      <c r="Z8873" s="439"/>
      <c r="AH8873" s="367"/>
      <c r="AJ8873" s="367"/>
      <c r="AK8873" s="367"/>
    </row>
    <row r="8874" spans="26:37" s="368" customFormat="1" ht="13.9" customHeight="1">
      <c r="Z8874" s="439"/>
      <c r="AH8874" s="367"/>
      <c r="AJ8874" s="367"/>
      <c r="AK8874" s="367"/>
    </row>
    <row r="8875" spans="26:37" s="368" customFormat="1" ht="13.9" customHeight="1">
      <c r="Z8875" s="439"/>
      <c r="AH8875" s="367"/>
      <c r="AJ8875" s="367"/>
      <c r="AK8875" s="367"/>
    </row>
    <row r="8876" spans="26:37" s="368" customFormat="1" ht="13.9" customHeight="1">
      <c r="Z8876" s="439"/>
      <c r="AH8876" s="367"/>
      <c r="AJ8876" s="367"/>
      <c r="AK8876" s="367"/>
    </row>
    <row r="8877" spans="26:37" s="368" customFormat="1" ht="13.9" customHeight="1">
      <c r="Z8877" s="439"/>
      <c r="AH8877" s="367"/>
      <c r="AJ8877" s="367"/>
      <c r="AK8877" s="367"/>
    </row>
    <row r="8878" spans="26:37" s="368" customFormat="1" ht="13.9" customHeight="1">
      <c r="Z8878" s="439"/>
      <c r="AH8878" s="367"/>
      <c r="AJ8878" s="367"/>
      <c r="AK8878" s="367"/>
    </row>
    <row r="8879" spans="26:37" s="368" customFormat="1" ht="13.9" customHeight="1">
      <c r="Z8879" s="439"/>
      <c r="AH8879" s="367"/>
      <c r="AJ8879" s="367"/>
      <c r="AK8879" s="367"/>
    </row>
    <row r="8880" spans="26:37" s="368" customFormat="1" ht="13.9" customHeight="1">
      <c r="Z8880" s="439"/>
      <c r="AH8880" s="367"/>
      <c r="AJ8880" s="367"/>
      <c r="AK8880" s="367"/>
    </row>
    <row r="8881" spans="26:37" s="368" customFormat="1" ht="13.9" customHeight="1">
      <c r="Z8881" s="439"/>
      <c r="AH8881" s="367"/>
      <c r="AJ8881" s="367"/>
      <c r="AK8881" s="367"/>
    </row>
    <row r="8882" spans="26:37" s="368" customFormat="1" ht="13.9" customHeight="1">
      <c r="Z8882" s="439"/>
      <c r="AH8882" s="367"/>
      <c r="AJ8882" s="367"/>
      <c r="AK8882" s="367"/>
    </row>
    <row r="8883" spans="26:37" s="368" customFormat="1" ht="13.9" customHeight="1">
      <c r="Z8883" s="439"/>
      <c r="AH8883" s="367"/>
      <c r="AJ8883" s="367"/>
      <c r="AK8883" s="367"/>
    </row>
    <row r="8884" spans="26:37" s="368" customFormat="1" ht="13.9" customHeight="1">
      <c r="Z8884" s="439"/>
      <c r="AH8884" s="367"/>
      <c r="AJ8884" s="367"/>
      <c r="AK8884" s="367"/>
    </row>
    <row r="8885" spans="26:37" s="368" customFormat="1" ht="13.9" customHeight="1">
      <c r="Z8885" s="439"/>
      <c r="AH8885" s="367"/>
      <c r="AJ8885" s="367"/>
      <c r="AK8885" s="367"/>
    </row>
    <row r="8886" spans="26:37" s="368" customFormat="1" ht="13.9" customHeight="1">
      <c r="Z8886" s="439"/>
      <c r="AH8886" s="367"/>
      <c r="AJ8886" s="367"/>
      <c r="AK8886" s="367"/>
    </row>
    <row r="8887" spans="26:37" s="368" customFormat="1" ht="13.9" customHeight="1">
      <c r="Z8887" s="439"/>
      <c r="AH8887" s="367"/>
      <c r="AJ8887" s="367"/>
      <c r="AK8887" s="367"/>
    </row>
    <row r="8888" spans="26:37" s="368" customFormat="1" ht="13.9" customHeight="1">
      <c r="Z8888" s="439"/>
      <c r="AH8888" s="367"/>
      <c r="AJ8888" s="367"/>
      <c r="AK8888" s="367"/>
    </row>
    <row r="8889" spans="26:37" s="368" customFormat="1" ht="13.9" customHeight="1">
      <c r="Z8889" s="439"/>
      <c r="AH8889" s="367"/>
      <c r="AJ8889" s="367"/>
      <c r="AK8889" s="367"/>
    </row>
    <row r="8890" spans="26:37" s="368" customFormat="1" ht="13.9" customHeight="1">
      <c r="Z8890" s="439"/>
      <c r="AH8890" s="367"/>
      <c r="AJ8890" s="367"/>
      <c r="AK8890" s="367"/>
    </row>
    <row r="8891" spans="26:37" s="368" customFormat="1" ht="13.9" customHeight="1">
      <c r="Z8891" s="439"/>
      <c r="AH8891" s="367"/>
      <c r="AJ8891" s="367"/>
      <c r="AK8891" s="367"/>
    </row>
    <row r="8892" spans="26:37" s="368" customFormat="1" ht="13.9" customHeight="1">
      <c r="Z8892" s="439"/>
      <c r="AH8892" s="367"/>
      <c r="AJ8892" s="367"/>
      <c r="AK8892" s="367"/>
    </row>
    <row r="8893" spans="26:37" s="368" customFormat="1" ht="13.9" customHeight="1">
      <c r="Z8893" s="439"/>
      <c r="AH8893" s="367"/>
      <c r="AJ8893" s="367"/>
      <c r="AK8893" s="367"/>
    </row>
    <row r="8894" spans="26:37" s="368" customFormat="1" ht="13.9" customHeight="1">
      <c r="Z8894" s="439"/>
      <c r="AH8894" s="367"/>
      <c r="AJ8894" s="367"/>
      <c r="AK8894" s="367"/>
    </row>
    <row r="8895" spans="26:37" s="368" customFormat="1" ht="13.9" customHeight="1">
      <c r="Z8895" s="439"/>
      <c r="AH8895" s="367"/>
      <c r="AJ8895" s="367"/>
      <c r="AK8895" s="367"/>
    </row>
    <row r="8896" spans="26:37" s="368" customFormat="1" ht="13.9" customHeight="1">
      <c r="Z8896" s="439"/>
      <c r="AH8896" s="367"/>
      <c r="AJ8896" s="367"/>
      <c r="AK8896" s="367"/>
    </row>
    <row r="8897" spans="26:37" s="368" customFormat="1" ht="13.9" customHeight="1">
      <c r="Z8897" s="439"/>
      <c r="AH8897" s="367"/>
      <c r="AJ8897" s="367"/>
      <c r="AK8897" s="367"/>
    </row>
    <row r="8898" spans="26:37" s="368" customFormat="1" ht="13.9" customHeight="1">
      <c r="Z8898" s="439"/>
      <c r="AH8898" s="367"/>
      <c r="AJ8898" s="367"/>
      <c r="AK8898" s="367"/>
    </row>
    <row r="8899" spans="26:37" s="368" customFormat="1" ht="13.9" customHeight="1">
      <c r="Z8899" s="439"/>
      <c r="AH8899" s="367"/>
      <c r="AJ8899" s="367"/>
      <c r="AK8899" s="367"/>
    </row>
    <row r="8900" spans="26:37" s="368" customFormat="1" ht="13.9" customHeight="1">
      <c r="Z8900" s="439"/>
      <c r="AH8900" s="367"/>
      <c r="AJ8900" s="367"/>
      <c r="AK8900" s="367"/>
    </row>
    <row r="8901" spans="26:37" s="368" customFormat="1" ht="13.9" customHeight="1">
      <c r="Z8901" s="439"/>
      <c r="AH8901" s="367"/>
      <c r="AJ8901" s="367"/>
      <c r="AK8901" s="367"/>
    </row>
    <row r="8902" spans="26:37" s="368" customFormat="1" ht="13.9" customHeight="1">
      <c r="Z8902" s="439"/>
      <c r="AH8902" s="367"/>
      <c r="AJ8902" s="367"/>
      <c r="AK8902" s="367"/>
    </row>
    <row r="8903" spans="26:37" s="368" customFormat="1" ht="13.9" customHeight="1">
      <c r="Z8903" s="439"/>
      <c r="AH8903" s="367"/>
      <c r="AJ8903" s="367"/>
      <c r="AK8903" s="367"/>
    </row>
    <row r="8904" spans="26:37" s="368" customFormat="1" ht="13.9" customHeight="1">
      <c r="Z8904" s="439"/>
      <c r="AH8904" s="367"/>
      <c r="AJ8904" s="367"/>
      <c r="AK8904" s="367"/>
    </row>
    <row r="8905" spans="26:37" s="368" customFormat="1" ht="13.9" customHeight="1">
      <c r="Z8905" s="439"/>
      <c r="AH8905" s="367"/>
      <c r="AJ8905" s="367"/>
      <c r="AK8905" s="367"/>
    </row>
    <row r="8906" spans="26:37" s="368" customFormat="1" ht="13.9" customHeight="1">
      <c r="Z8906" s="439"/>
      <c r="AH8906" s="367"/>
      <c r="AJ8906" s="367"/>
      <c r="AK8906" s="367"/>
    </row>
    <row r="8907" spans="26:37" s="368" customFormat="1" ht="13.9" customHeight="1">
      <c r="Z8907" s="439"/>
      <c r="AH8907" s="367"/>
      <c r="AJ8907" s="367"/>
      <c r="AK8907" s="367"/>
    </row>
    <row r="8908" spans="26:37" s="368" customFormat="1" ht="13.9" customHeight="1">
      <c r="Z8908" s="439"/>
      <c r="AH8908" s="367"/>
      <c r="AJ8908" s="367"/>
      <c r="AK8908" s="367"/>
    </row>
    <row r="8909" spans="26:37" s="368" customFormat="1" ht="13.9" customHeight="1">
      <c r="Z8909" s="439"/>
      <c r="AH8909" s="367"/>
      <c r="AJ8909" s="367"/>
      <c r="AK8909" s="367"/>
    </row>
    <row r="8910" spans="26:37" s="368" customFormat="1" ht="13.9" customHeight="1">
      <c r="Z8910" s="439"/>
      <c r="AH8910" s="367"/>
      <c r="AJ8910" s="367"/>
      <c r="AK8910" s="367"/>
    </row>
    <row r="8911" spans="26:37" s="368" customFormat="1" ht="13.9" customHeight="1">
      <c r="Z8911" s="439"/>
      <c r="AH8911" s="367"/>
      <c r="AJ8911" s="367"/>
      <c r="AK8911" s="367"/>
    </row>
    <row r="8912" spans="26:37" s="368" customFormat="1" ht="13.9" customHeight="1">
      <c r="Z8912" s="439"/>
      <c r="AH8912" s="367"/>
      <c r="AJ8912" s="367"/>
      <c r="AK8912" s="367"/>
    </row>
    <row r="8913" spans="26:37" s="368" customFormat="1" ht="13.9" customHeight="1">
      <c r="Z8913" s="439"/>
      <c r="AH8913" s="367"/>
      <c r="AJ8913" s="367"/>
      <c r="AK8913" s="367"/>
    </row>
    <row r="8914" spans="26:37" s="368" customFormat="1" ht="13.9" customHeight="1">
      <c r="Z8914" s="439"/>
      <c r="AH8914" s="367"/>
      <c r="AJ8914" s="367"/>
      <c r="AK8914" s="367"/>
    </row>
    <row r="8915" spans="26:37" s="368" customFormat="1" ht="13.9" customHeight="1">
      <c r="Z8915" s="439"/>
      <c r="AH8915" s="367"/>
      <c r="AJ8915" s="367"/>
      <c r="AK8915" s="367"/>
    </row>
    <row r="8916" spans="26:37" s="368" customFormat="1" ht="13.9" customHeight="1">
      <c r="Z8916" s="439"/>
      <c r="AH8916" s="367"/>
      <c r="AJ8916" s="367"/>
      <c r="AK8916" s="367"/>
    </row>
    <row r="8917" spans="26:37" s="368" customFormat="1" ht="13.9" customHeight="1">
      <c r="Z8917" s="439"/>
      <c r="AH8917" s="367"/>
      <c r="AJ8917" s="367"/>
      <c r="AK8917" s="367"/>
    </row>
    <row r="8918" spans="26:37" s="368" customFormat="1" ht="13.9" customHeight="1">
      <c r="Z8918" s="439"/>
      <c r="AH8918" s="367"/>
      <c r="AJ8918" s="367"/>
      <c r="AK8918" s="367"/>
    </row>
    <row r="8919" spans="26:37" s="368" customFormat="1" ht="13.9" customHeight="1">
      <c r="Z8919" s="439"/>
      <c r="AH8919" s="367"/>
      <c r="AJ8919" s="367"/>
      <c r="AK8919" s="367"/>
    </row>
    <row r="8920" spans="26:37" s="368" customFormat="1" ht="13.9" customHeight="1">
      <c r="Z8920" s="439"/>
      <c r="AH8920" s="367"/>
      <c r="AJ8920" s="367"/>
      <c r="AK8920" s="367"/>
    </row>
    <row r="8921" spans="26:37" s="368" customFormat="1" ht="13.9" customHeight="1">
      <c r="Z8921" s="439"/>
      <c r="AH8921" s="367"/>
      <c r="AJ8921" s="367"/>
      <c r="AK8921" s="367"/>
    </row>
    <row r="8922" spans="26:37" s="368" customFormat="1" ht="13.9" customHeight="1">
      <c r="Z8922" s="439"/>
      <c r="AH8922" s="367"/>
      <c r="AJ8922" s="367"/>
      <c r="AK8922" s="367"/>
    </row>
    <row r="8923" spans="26:37" s="368" customFormat="1" ht="13.9" customHeight="1">
      <c r="Z8923" s="439"/>
      <c r="AH8923" s="367"/>
      <c r="AJ8923" s="367"/>
      <c r="AK8923" s="367"/>
    </row>
    <row r="8924" spans="26:37" s="368" customFormat="1" ht="13.9" customHeight="1">
      <c r="Z8924" s="439"/>
      <c r="AH8924" s="367"/>
      <c r="AJ8924" s="367"/>
      <c r="AK8924" s="367"/>
    </row>
    <row r="8925" spans="26:37" s="368" customFormat="1" ht="13.9" customHeight="1">
      <c r="Z8925" s="439"/>
      <c r="AH8925" s="367"/>
      <c r="AJ8925" s="367"/>
      <c r="AK8925" s="367"/>
    </row>
    <row r="8926" spans="26:37" s="368" customFormat="1" ht="13.9" customHeight="1">
      <c r="Z8926" s="439"/>
      <c r="AH8926" s="367"/>
      <c r="AJ8926" s="367"/>
      <c r="AK8926" s="367"/>
    </row>
    <row r="8927" spans="26:37" s="368" customFormat="1" ht="13.9" customHeight="1">
      <c r="Z8927" s="439"/>
      <c r="AH8927" s="367"/>
      <c r="AJ8927" s="367"/>
      <c r="AK8927" s="367"/>
    </row>
    <row r="8928" spans="26:37" s="368" customFormat="1" ht="13.9" customHeight="1">
      <c r="Z8928" s="439"/>
      <c r="AH8928" s="367"/>
      <c r="AJ8928" s="367"/>
      <c r="AK8928" s="367"/>
    </row>
    <row r="8929" spans="26:37" s="368" customFormat="1" ht="13.9" customHeight="1">
      <c r="Z8929" s="439"/>
      <c r="AH8929" s="367"/>
      <c r="AJ8929" s="367"/>
      <c r="AK8929" s="367"/>
    </row>
    <row r="8930" spans="26:37" s="368" customFormat="1" ht="13.9" customHeight="1">
      <c r="Z8930" s="439"/>
      <c r="AH8930" s="367"/>
      <c r="AJ8930" s="367"/>
      <c r="AK8930" s="367"/>
    </row>
    <row r="8931" spans="26:37" s="368" customFormat="1" ht="13.9" customHeight="1">
      <c r="Z8931" s="439"/>
      <c r="AH8931" s="367"/>
      <c r="AJ8931" s="367"/>
      <c r="AK8931" s="367"/>
    </row>
    <row r="8932" spans="26:37" s="368" customFormat="1" ht="13.9" customHeight="1">
      <c r="Z8932" s="439"/>
      <c r="AH8932" s="367"/>
      <c r="AJ8932" s="367"/>
      <c r="AK8932" s="367"/>
    </row>
    <row r="8933" spans="26:37" s="368" customFormat="1" ht="13.9" customHeight="1">
      <c r="Z8933" s="439"/>
      <c r="AH8933" s="367"/>
      <c r="AJ8933" s="367"/>
      <c r="AK8933" s="367"/>
    </row>
    <row r="8934" spans="26:37" s="368" customFormat="1" ht="13.9" customHeight="1">
      <c r="Z8934" s="439"/>
      <c r="AH8934" s="367"/>
      <c r="AJ8934" s="367"/>
      <c r="AK8934" s="367"/>
    </row>
    <row r="8935" spans="26:37" s="368" customFormat="1" ht="13.9" customHeight="1">
      <c r="Z8935" s="439"/>
      <c r="AH8935" s="367"/>
      <c r="AJ8935" s="367"/>
      <c r="AK8935" s="367"/>
    </row>
    <row r="8936" spans="26:37" s="368" customFormat="1" ht="13.9" customHeight="1">
      <c r="Z8936" s="439"/>
      <c r="AH8936" s="367"/>
      <c r="AJ8936" s="367"/>
      <c r="AK8936" s="367"/>
    </row>
    <row r="8937" spans="26:37" s="368" customFormat="1" ht="13.9" customHeight="1">
      <c r="Z8937" s="439"/>
      <c r="AH8937" s="367"/>
      <c r="AJ8937" s="367"/>
      <c r="AK8937" s="367"/>
    </row>
    <row r="8938" spans="26:37" s="368" customFormat="1" ht="13.9" customHeight="1">
      <c r="Z8938" s="439"/>
      <c r="AH8938" s="367"/>
      <c r="AJ8938" s="367"/>
      <c r="AK8938" s="367"/>
    </row>
    <row r="8939" spans="26:37" s="368" customFormat="1" ht="13.9" customHeight="1">
      <c r="Z8939" s="439"/>
      <c r="AH8939" s="367"/>
      <c r="AJ8939" s="367"/>
      <c r="AK8939" s="367"/>
    </row>
    <row r="8940" spans="26:37" s="368" customFormat="1" ht="13.9" customHeight="1">
      <c r="Z8940" s="439"/>
      <c r="AH8940" s="367"/>
      <c r="AJ8940" s="367"/>
      <c r="AK8940" s="367"/>
    </row>
    <row r="8941" spans="26:37" s="368" customFormat="1" ht="13.9" customHeight="1">
      <c r="Z8941" s="439"/>
      <c r="AH8941" s="367"/>
      <c r="AJ8941" s="367"/>
      <c r="AK8941" s="367"/>
    </row>
    <row r="8942" spans="26:37" s="368" customFormat="1" ht="13.9" customHeight="1">
      <c r="Z8942" s="439"/>
      <c r="AH8942" s="367"/>
      <c r="AJ8942" s="367"/>
      <c r="AK8942" s="367"/>
    </row>
    <row r="8943" spans="26:37" s="368" customFormat="1" ht="13.9" customHeight="1">
      <c r="Z8943" s="439"/>
      <c r="AH8943" s="367"/>
      <c r="AJ8943" s="367"/>
      <c r="AK8943" s="367"/>
    </row>
    <row r="8944" spans="26:37" s="368" customFormat="1" ht="13.9" customHeight="1">
      <c r="Z8944" s="439"/>
      <c r="AH8944" s="367"/>
      <c r="AJ8944" s="367"/>
      <c r="AK8944" s="367"/>
    </row>
    <row r="8945" spans="26:37" s="368" customFormat="1" ht="13.9" customHeight="1">
      <c r="Z8945" s="439"/>
      <c r="AH8945" s="367"/>
      <c r="AJ8945" s="367"/>
      <c r="AK8945" s="367"/>
    </row>
    <row r="8946" spans="26:37" s="368" customFormat="1" ht="13.9" customHeight="1">
      <c r="Z8946" s="439"/>
      <c r="AH8946" s="367"/>
      <c r="AJ8946" s="367"/>
      <c r="AK8946" s="367"/>
    </row>
    <row r="8947" spans="26:37" s="368" customFormat="1" ht="13.9" customHeight="1">
      <c r="Z8947" s="439"/>
      <c r="AH8947" s="367"/>
      <c r="AJ8947" s="367"/>
      <c r="AK8947" s="367"/>
    </row>
    <row r="8948" spans="26:37" s="368" customFormat="1" ht="13.9" customHeight="1">
      <c r="Z8948" s="439"/>
      <c r="AH8948" s="367"/>
      <c r="AJ8948" s="367"/>
      <c r="AK8948" s="367"/>
    </row>
    <row r="8949" spans="26:37" s="368" customFormat="1" ht="13.9" customHeight="1">
      <c r="Z8949" s="439"/>
      <c r="AH8949" s="367"/>
      <c r="AJ8949" s="367"/>
      <c r="AK8949" s="367"/>
    </row>
    <row r="8950" spans="26:37" s="368" customFormat="1" ht="13.9" customHeight="1">
      <c r="Z8950" s="439"/>
      <c r="AH8950" s="367"/>
      <c r="AJ8950" s="367"/>
      <c r="AK8950" s="367"/>
    </row>
    <row r="8951" spans="26:37" s="368" customFormat="1" ht="13.9" customHeight="1">
      <c r="Z8951" s="439"/>
      <c r="AH8951" s="367"/>
      <c r="AJ8951" s="367"/>
      <c r="AK8951" s="367"/>
    </row>
    <row r="8952" spans="26:37" s="368" customFormat="1" ht="13.9" customHeight="1">
      <c r="Z8952" s="439"/>
      <c r="AH8952" s="367"/>
      <c r="AJ8952" s="367"/>
      <c r="AK8952" s="367"/>
    </row>
    <row r="8953" spans="26:37" s="368" customFormat="1" ht="13.9" customHeight="1">
      <c r="Z8953" s="439"/>
      <c r="AH8953" s="367"/>
      <c r="AJ8953" s="367"/>
      <c r="AK8953" s="367"/>
    </row>
    <row r="8954" spans="26:37" s="368" customFormat="1" ht="13.9" customHeight="1">
      <c r="Z8954" s="439"/>
      <c r="AH8954" s="367"/>
      <c r="AJ8954" s="367"/>
      <c r="AK8954" s="367"/>
    </row>
    <row r="8955" spans="26:37" s="368" customFormat="1" ht="13.9" customHeight="1">
      <c r="Z8955" s="439"/>
      <c r="AH8955" s="367"/>
      <c r="AJ8955" s="367"/>
      <c r="AK8955" s="367"/>
    </row>
    <row r="8956" spans="26:37" s="368" customFormat="1" ht="13.9" customHeight="1">
      <c r="Z8956" s="439"/>
      <c r="AH8956" s="367"/>
      <c r="AJ8956" s="367"/>
      <c r="AK8956" s="367"/>
    </row>
    <row r="8957" spans="26:37" s="368" customFormat="1" ht="13.9" customHeight="1">
      <c r="Z8957" s="439"/>
      <c r="AH8957" s="367"/>
      <c r="AJ8957" s="367"/>
      <c r="AK8957" s="367"/>
    </row>
    <row r="8958" spans="26:37" s="368" customFormat="1" ht="13.9" customHeight="1">
      <c r="Z8958" s="439"/>
      <c r="AH8958" s="367"/>
      <c r="AJ8958" s="367"/>
      <c r="AK8958" s="367"/>
    </row>
    <row r="8959" spans="26:37" s="368" customFormat="1" ht="13.9" customHeight="1">
      <c r="Z8959" s="439"/>
      <c r="AH8959" s="367"/>
      <c r="AJ8959" s="367"/>
      <c r="AK8959" s="367"/>
    </row>
    <row r="8960" spans="26:37" s="368" customFormat="1" ht="13.9" customHeight="1">
      <c r="Z8960" s="439"/>
      <c r="AH8960" s="367"/>
      <c r="AJ8960" s="367"/>
      <c r="AK8960" s="367"/>
    </row>
    <row r="8961" spans="26:37" s="368" customFormat="1" ht="13.9" customHeight="1">
      <c r="Z8961" s="439"/>
      <c r="AH8961" s="367"/>
      <c r="AJ8961" s="367"/>
      <c r="AK8961" s="367"/>
    </row>
    <row r="8962" spans="26:37" s="368" customFormat="1" ht="13.9" customHeight="1">
      <c r="Z8962" s="439"/>
      <c r="AH8962" s="367"/>
      <c r="AJ8962" s="367"/>
      <c r="AK8962" s="367"/>
    </row>
    <row r="8963" spans="26:37" s="368" customFormat="1" ht="13.9" customHeight="1">
      <c r="Z8963" s="439"/>
      <c r="AH8963" s="367"/>
      <c r="AJ8963" s="367"/>
      <c r="AK8963" s="367"/>
    </row>
    <row r="8964" spans="26:37" s="368" customFormat="1" ht="13.9" customHeight="1">
      <c r="Z8964" s="439"/>
      <c r="AH8964" s="367"/>
      <c r="AJ8964" s="367"/>
      <c r="AK8964" s="367"/>
    </row>
    <row r="8965" spans="26:37" s="368" customFormat="1" ht="13.9" customHeight="1">
      <c r="Z8965" s="439"/>
      <c r="AH8965" s="367"/>
      <c r="AJ8965" s="367"/>
      <c r="AK8965" s="367"/>
    </row>
    <row r="8966" spans="26:37" s="368" customFormat="1" ht="13.9" customHeight="1">
      <c r="Z8966" s="439"/>
      <c r="AH8966" s="367"/>
      <c r="AJ8966" s="367"/>
      <c r="AK8966" s="367"/>
    </row>
    <row r="8967" spans="26:37" s="368" customFormat="1" ht="13.9" customHeight="1">
      <c r="Z8967" s="439"/>
      <c r="AH8967" s="367"/>
      <c r="AJ8967" s="367"/>
      <c r="AK8967" s="367"/>
    </row>
    <row r="8968" spans="26:37" s="368" customFormat="1" ht="13.9" customHeight="1">
      <c r="Z8968" s="439"/>
      <c r="AH8968" s="367"/>
      <c r="AJ8968" s="367"/>
      <c r="AK8968" s="367"/>
    </row>
    <row r="8969" spans="26:37" s="368" customFormat="1" ht="13.9" customHeight="1">
      <c r="Z8969" s="439"/>
      <c r="AH8969" s="367"/>
      <c r="AJ8969" s="367"/>
      <c r="AK8969" s="367"/>
    </row>
    <row r="8970" spans="26:37" s="368" customFormat="1" ht="13.9" customHeight="1">
      <c r="Z8970" s="439"/>
      <c r="AH8970" s="367"/>
      <c r="AJ8970" s="367"/>
      <c r="AK8970" s="367"/>
    </row>
    <row r="8971" spans="26:37" s="368" customFormat="1" ht="13.9" customHeight="1">
      <c r="Z8971" s="439"/>
      <c r="AH8971" s="367"/>
      <c r="AJ8971" s="367"/>
      <c r="AK8971" s="367"/>
    </row>
    <row r="8972" spans="26:37" s="368" customFormat="1" ht="13.9" customHeight="1">
      <c r="Z8972" s="439"/>
      <c r="AH8972" s="367"/>
      <c r="AJ8972" s="367"/>
      <c r="AK8972" s="367"/>
    </row>
    <row r="8973" spans="26:37" s="368" customFormat="1" ht="13.9" customHeight="1">
      <c r="Z8973" s="439"/>
      <c r="AH8973" s="367"/>
      <c r="AJ8973" s="367"/>
      <c r="AK8973" s="367"/>
    </row>
    <row r="8974" spans="26:37" s="368" customFormat="1" ht="13.9" customHeight="1">
      <c r="Z8974" s="439"/>
      <c r="AH8974" s="367"/>
      <c r="AJ8974" s="367"/>
      <c r="AK8974" s="367"/>
    </row>
    <row r="8975" spans="26:37" s="368" customFormat="1" ht="13.9" customHeight="1">
      <c r="Z8975" s="439"/>
      <c r="AH8975" s="367"/>
      <c r="AJ8975" s="367"/>
      <c r="AK8975" s="367"/>
    </row>
    <row r="8976" spans="26:37" s="368" customFormat="1" ht="13.9" customHeight="1">
      <c r="Z8976" s="439"/>
      <c r="AH8976" s="367"/>
      <c r="AJ8976" s="367"/>
      <c r="AK8976" s="367"/>
    </row>
    <row r="8977" spans="26:37" s="368" customFormat="1" ht="13.9" customHeight="1">
      <c r="Z8977" s="439"/>
      <c r="AH8977" s="367"/>
      <c r="AJ8977" s="367"/>
      <c r="AK8977" s="367"/>
    </row>
    <row r="8978" spans="26:37" s="368" customFormat="1" ht="13.9" customHeight="1">
      <c r="Z8978" s="439"/>
      <c r="AH8978" s="367"/>
      <c r="AJ8978" s="367"/>
      <c r="AK8978" s="367"/>
    </row>
    <row r="8979" spans="26:37" s="368" customFormat="1" ht="13.9" customHeight="1">
      <c r="Z8979" s="439"/>
      <c r="AH8979" s="367"/>
      <c r="AJ8979" s="367"/>
      <c r="AK8979" s="367"/>
    </row>
    <row r="8980" spans="26:37" s="368" customFormat="1" ht="13.9" customHeight="1">
      <c r="Z8980" s="439"/>
      <c r="AH8980" s="367"/>
      <c r="AJ8980" s="367"/>
      <c r="AK8980" s="367"/>
    </row>
    <row r="8981" spans="26:37" s="368" customFormat="1" ht="13.9" customHeight="1">
      <c r="Z8981" s="439"/>
      <c r="AH8981" s="367"/>
      <c r="AJ8981" s="367"/>
      <c r="AK8981" s="367"/>
    </row>
    <row r="8982" spans="26:37" s="368" customFormat="1" ht="13.9" customHeight="1">
      <c r="Z8982" s="439"/>
      <c r="AH8982" s="367"/>
      <c r="AJ8982" s="367"/>
      <c r="AK8982" s="367"/>
    </row>
    <row r="8983" spans="26:37" s="368" customFormat="1" ht="13.9" customHeight="1">
      <c r="Z8983" s="439"/>
      <c r="AH8983" s="367"/>
      <c r="AJ8983" s="367"/>
      <c r="AK8983" s="367"/>
    </row>
    <row r="8984" spans="26:37" s="368" customFormat="1" ht="13.9" customHeight="1">
      <c r="Z8984" s="439"/>
      <c r="AH8984" s="367"/>
      <c r="AJ8984" s="367"/>
      <c r="AK8984" s="367"/>
    </row>
    <row r="8985" spans="26:37" s="368" customFormat="1" ht="13.9" customHeight="1">
      <c r="Z8985" s="439"/>
      <c r="AH8985" s="367"/>
      <c r="AJ8985" s="367"/>
      <c r="AK8985" s="367"/>
    </row>
    <row r="8986" spans="26:37" s="368" customFormat="1" ht="13.9" customHeight="1">
      <c r="Z8986" s="439"/>
      <c r="AH8986" s="367"/>
      <c r="AJ8986" s="367"/>
      <c r="AK8986" s="367"/>
    </row>
    <row r="8987" spans="26:37" s="368" customFormat="1" ht="13.9" customHeight="1">
      <c r="Z8987" s="439"/>
      <c r="AH8987" s="367"/>
      <c r="AJ8987" s="367"/>
      <c r="AK8987" s="367"/>
    </row>
    <row r="8988" spans="26:37" s="368" customFormat="1" ht="13.9" customHeight="1">
      <c r="Z8988" s="439"/>
      <c r="AH8988" s="367"/>
      <c r="AJ8988" s="367"/>
      <c r="AK8988" s="367"/>
    </row>
    <row r="8989" spans="26:37" s="368" customFormat="1" ht="13.9" customHeight="1">
      <c r="Z8989" s="439"/>
      <c r="AH8989" s="367"/>
      <c r="AJ8989" s="367"/>
      <c r="AK8989" s="367"/>
    </row>
    <row r="8990" spans="26:37" s="368" customFormat="1" ht="13.9" customHeight="1">
      <c r="Z8990" s="439"/>
      <c r="AH8990" s="367"/>
      <c r="AJ8990" s="367"/>
      <c r="AK8990" s="367"/>
    </row>
    <row r="8991" spans="26:37" s="368" customFormat="1" ht="13.9" customHeight="1">
      <c r="Z8991" s="439"/>
      <c r="AH8991" s="367"/>
      <c r="AJ8991" s="367"/>
      <c r="AK8991" s="367"/>
    </row>
    <row r="8992" spans="26:37" s="368" customFormat="1" ht="13.9" customHeight="1">
      <c r="Z8992" s="439"/>
      <c r="AH8992" s="367"/>
      <c r="AJ8992" s="367"/>
      <c r="AK8992" s="367"/>
    </row>
    <row r="8993" spans="26:37" s="368" customFormat="1" ht="13.9" customHeight="1">
      <c r="Z8993" s="439"/>
      <c r="AH8993" s="367"/>
      <c r="AJ8993" s="367"/>
      <c r="AK8993" s="367"/>
    </row>
    <row r="8994" spans="26:37" s="368" customFormat="1" ht="13.9" customHeight="1">
      <c r="Z8994" s="439"/>
      <c r="AH8994" s="367"/>
      <c r="AJ8994" s="367"/>
      <c r="AK8994" s="367"/>
    </row>
    <row r="8995" spans="26:37" s="368" customFormat="1" ht="13.9" customHeight="1">
      <c r="Z8995" s="439"/>
      <c r="AH8995" s="367"/>
      <c r="AJ8995" s="367"/>
      <c r="AK8995" s="367"/>
    </row>
    <row r="8996" spans="26:37" s="368" customFormat="1" ht="13.9" customHeight="1">
      <c r="Z8996" s="439"/>
      <c r="AH8996" s="367"/>
      <c r="AJ8996" s="367"/>
      <c r="AK8996" s="367"/>
    </row>
    <row r="8997" spans="26:37" s="368" customFormat="1" ht="13.9" customHeight="1">
      <c r="Z8997" s="439"/>
      <c r="AH8997" s="367"/>
      <c r="AJ8997" s="367"/>
      <c r="AK8997" s="367"/>
    </row>
    <row r="8998" spans="26:37" s="368" customFormat="1" ht="13.9" customHeight="1">
      <c r="Z8998" s="439"/>
      <c r="AH8998" s="367"/>
      <c r="AJ8998" s="367"/>
      <c r="AK8998" s="367"/>
    </row>
    <row r="8999" spans="26:37" s="368" customFormat="1" ht="13.9" customHeight="1">
      <c r="Z8999" s="439"/>
      <c r="AH8999" s="367"/>
      <c r="AJ8999" s="367"/>
      <c r="AK8999" s="367"/>
    </row>
    <row r="9000" spans="26:37" s="368" customFormat="1" ht="13.9" customHeight="1">
      <c r="Z9000" s="439"/>
      <c r="AH9000" s="367"/>
      <c r="AJ9000" s="367"/>
      <c r="AK9000" s="367"/>
    </row>
    <row r="9001" spans="26:37" s="368" customFormat="1" ht="13.9" customHeight="1">
      <c r="Z9001" s="439"/>
      <c r="AH9001" s="367"/>
      <c r="AJ9001" s="367"/>
      <c r="AK9001" s="367"/>
    </row>
    <row r="9002" spans="26:37" s="368" customFormat="1" ht="13.9" customHeight="1">
      <c r="Z9002" s="439"/>
      <c r="AH9002" s="367"/>
      <c r="AJ9002" s="367"/>
      <c r="AK9002" s="367"/>
    </row>
    <row r="9003" spans="26:37" s="368" customFormat="1" ht="13.9" customHeight="1">
      <c r="Z9003" s="439"/>
      <c r="AH9003" s="367"/>
      <c r="AJ9003" s="367"/>
      <c r="AK9003" s="367"/>
    </row>
    <row r="9004" spans="26:37" s="368" customFormat="1" ht="13.9" customHeight="1">
      <c r="Z9004" s="439"/>
      <c r="AH9004" s="367"/>
      <c r="AJ9004" s="367"/>
      <c r="AK9004" s="367"/>
    </row>
    <row r="9005" spans="26:37" s="368" customFormat="1" ht="13.9" customHeight="1">
      <c r="Z9005" s="439"/>
      <c r="AH9005" s="367"/>
      <c r="AJ9005" s="367"/>
      <c r="AK9005" s="367"/>
    </row>
    <row r="9006" spans="26:37" s="368" customFormat="1" ht="13.9" customHeight="1">
      <c r="Z9006" s="439"/>
      <c r="AH9006" s="367"/>
      <c r="AJ9006" s="367"/>
      <c r="AK9006" s="367"/>
    </row>
    <row r="9007" spans="26:37" s="368" customFormat="1" ht="13.9" customHeight="1">
      <c r="Z9007" s="439"/>
      <c r="AH9007" s="367"/>
      <c r="AJ9007" s="367"/>
      <c r="AK9007" s="367"/>
    </row>
    <row r="9008" spans="26:37" s="368" customFormat="1" ht="13.9" customHeight="1">
      <c r="Z9008" s="439"/>
      <c r="AH9008" s="367"/>
      <c r="AJ9008" s="367"/>
      <c r="AK9008" s="367"/>
    </row>
    <row r="9009" spans="26:37" s="368" customFormat="1" ht="13.9" customHeight="1">
      <c r="Z9009" s="439"/>
      <c r="AH9009" s="367"/>
      <c r="AJ9009" s="367"/>
      <c r="AK9009" s="367"/>
    </row>
    <row r="9010" spans="26:37" s="368" customFormat="1" ht="13.9" customHeight="1">
      <c r="Z9010" s="439"/>
      <c r="AH9010" s="367"/>
      <c r="AJ9010" s="367"/>
      <c r="AK9010" s="367"/>
    </row>
    <row r="9011" spans="26:37" s="368" customFormat="1" ht="13.9" customHeight="1">
      <c r="Z9011" s="439"/>
      <c r="AH9011" s="367"/>
      <c r="AJ9011" s="367"/>
      <c r="AK9011" s="367"/>
    </row>
    <row r="9012" spans="26:37" s="368" customFormat="1" ht="13.9" customHeight="1">
      <c r="Z9012" s="439"/>
      <c r="AH9012" s="367"/>
      <c r="AJ9012" s="367"/>
      <c r="AK9012" s="367"/>
    </row>
    <row r="9013" spans="26:37" s="368" customFormat="1" ht="13.9" customHeight="1">
      <c r="Z9013" s="439"/>
      <c r="AH9013" s="367"/>
      <c r="AJ9013" s="367"/>
      <c r="AK9013" s="367"/>
    </row>
    <row r="9014" spans="26:37" s="368" customFormat="1" ht="13.9" customHeight="1">
      <c r="Z9014" s="439"/>
      <c r="AH9014" s="367"/>
      <c r="AJ9014" s="367"/>
      <c r="AK9014" s="367"/>
    </row>
    <row r="9015" spans="26:37" s="368" customFormat="1" ht="13.9" customHeight="1">
      <c r="Z9015" s="439"/>
      <c r="AH9015" s="367"/>
      <c r="AJ9015" s="367"/>
      <c r="AK9015" s="367"/>
    </row>
    <row r="9016" spans="26:37" s="368" customFormat="1" ht="13.9" customHeight="1">
      <c r="Z9016" s="439"/>
      <c r="AH9016" s="367"/>
      <c r="AJ9016" s="367"/>
      <c r="AK9016" s="367"/>
    </row>
    <row r="9017" spans="26:37" s="368" customFormat="1" ht="13.9" customHeight="1">
      <c r="Z9017" s="439"/>
      <c r="AH9017" s="367"/>
      <c r="AJ9017" s="367"/>
      <c r="AK9017" s="367"/>
    </row>
    <row r="9018" spans="26:37" s="368" customFormat="1" ht="13.9" customHeight="1">
      <c r="Z9018" s="439"/>
      <c r="AH9018" s="367"/>
      <c r="AJ9018" s="367"/>
      <c r="AK9018" s="367"/>
    </row>
    <row r="9019" spans="26:37" s="368" customFormat="1" ht="13.9" customHeight="1">
      <c r="Z9019" s="439"/>
      <c r="AH9019" s="367"/>
      <c r="AJ9019" s="367"/>
      <c r="AK9019" s="367"/>
    </row>
    <row r="9020" spans="26:37" s="368" customFormat="1" ht="13.9" customHeight="1">
      <c r="Z9020" s="439"/>
      <c r="AH9020" s="367"/>
      <c r="AJ9020" s="367"/>
      <c r="AK9020" s="367"/>
    </row>
    <row r="9021" spans="26:37" s="368" customFormat="1" ht="13.9" customHeight="1">
      <c r="Z9021" s="439"/>
      <c r="AH9021" s="367"/>
      <c r="AJ9021" s="367"/>
      <c r="AK9021" s="367"/>
    </row>
    <row r="9022" spans="26:37" s="368" customFormat="1" ht="13.9" customHeight="1">
      <c r="Z9022" s="439"/>
      <c r="AH9022" s="367"/>
      <c r="AJ9022" s="367"/>
      <c r="AK9022" s="367"/>
    </row>
    <row r="9023" spans="26:37" s="368" customFormat="1" ht="13.9" customHeight="1">
      <c r="Z9023" s="439"/>
      <c r="AH9023" s="367"/>
      <c r="AJ9023" s="367"/>
      <c r="AK9023" s="367"/>
    </row>
    <row r="9024" spans="26:37" s="368" customFormat="1" ht="13.9" customHeight="1">
      <c r="Z9024" s="439"/>
      <c r="AH9024" s="367"/>
      <c r="AJ9024" s="367"/>
      <c r="AK9024" s="367"/>
    </row>
    <row r="9025" spans="26:37" s="368" customFormat="1" ht="13.9" customHeight="1">
      <c r="Z9025" s="439"/>
      <c r="AH9025" s="367"/>
      <c r="AJ9025" s="367"/>
      <c r="AK9025" s="367"/>
    </row>
    <row r="9026" spans="26:37" s="368" customFormat="1" ht="13.9" customHeight="1">
      <c r="Z9026" s="439"/>
      <c r="AH9026" s="367"/>
      <c r="AJ9026" s="367"/>
      <c r="AK9026" s="367"/>
    </row>
    <row r="9027" spans="26:37" s="368" customFormat="1" ht="13.9" customHeight="1">
      <c r="Z9027" s="439"/>
      <c r="AH9027" s="367"/>
      <c r="AJ9027" s="367"/>
      <c r="AK9027" s="367"/>
    </row>
    <row r="9028" spans="26:37" s="368" customFormat="1" ht="13.9" customHeight="1">
      <c r="Z9028" s="439"/>
      <c r="AH9028" s="367"/>
      <c r="AJ9028" s="367"/>
      <c r="AK9028" s="367"/>
    </row>
    <row r="9029" spans="26:37" s="368" customFormat="1" ht="13.9" customHeight="1">
      <c r="Z9029" s="439"/>
      <c r="AH9029" s="367"/>
      <c r="AJ9029" s="367"/>
      <c r="AK9029" s="367"/>
    </row>
    <row r="9030" spans="26:37" s="368" customFormat="1" ht="13.9" customHeight="1">
      <c r="Z9030" s="439"/>
      <c r="AH9030" s="367"/>
      <c r="AJ9030" s="367"/>
      <c r="AK9030" s="367"/>
    </row>
    <row r="9031" spans="26:37" s="368" customFormat="1" ht="13.9" customHeight="1">
      <c r="Z9031" s="439"/>
      <c r="AH9031" s="367"/>
      <c r="AJ9031" s="367"/>
      <c r="AK9031" s="367"/>
    </row>
    <row r="9032" spans="26:37" s="368" customFormat="1" ht="13.9" customHeight="1">
      <c r="Z9032" s="439"/>
      <c r="AH9032" s="367"/>
      <c r="AJ9032" s="367"/>
      <c r="AK9032" s="367"/>
    </row>
    <row r="9033" spans="26:37" s="368" customFormat="1" ht="13.9" customHeight="1">
      <c r="Z9033" s="439"/>
      <c r="AH9033" s="367"/>
      <c r="AJ9033" s="367"/>
      <c r="AK9033" s="367"/>
    </row>
    <row r="9034" spans="26:37" s="368" customFormat="1" ht="13.9" customHeight="1">
      <c r="Z9034" s="439"/>
      <c r="AH9034" s="367"/>
      <c r="AJ9034" s="367"/>
      <c r="AK9034" s="367"/>
    </row>
    <row r="9035" spans="26:37" s="368" customFormat="1" ht="13.9" customHeight="1">
      <c r="Z9035" s="439"/>
      <c r="AH9035" s="367"/>
      <c r="AJ9035" s="367"/>
      <c r="AK9035" s="367"/>
    </row>
    <row r="9036" spans="26:37" s="368" customFormat="1" ht="13.9" customHeight="1">
      <c r="Z9036" s="439"/>
      <c r="AH9036" s="367"/>
      <c r="AJ9036" s="367"/>
      <c r="AK9036" s="367"/>
    </row>
    <row r="9037" spans="26:37" s="368" customFormat="1" ht="13.9" customHeight="1">
      <c r="Z9037" s="439"/>
      <c r="AH9037" s="367"/>
      <c r="AJ9037" s="367"/>
      <c r="AK9037" s="367"/>
    </row>
    <row r="9038" spans="26:37" s="368" customFormat="1" ht="13.9" customHeight="1">
      <c r="Z9038" s="439"/>
      <c r="AH9038" s="367"/>
      <c r="AJ9038" s="367"/>
      <c r="AK9038" s="367"/>
    </row>
    <row r="9039" spans="26:37" s="368" customFormat="1" ht="13.9" customHeight="1">
      <c r="Z9039" s="439"/>
      <c r="AH9039" s="367"/>
      <c r="AJ9039" s="367"/>
      <c r="AK9039" s="367"/>
    </row>
    <row r="9040" spans="26:37" s="368" customFormat="1" ht="13.9" customHeight="1">
      <c r="Z9040" s="439"/>
      <c r="AH9040" s="367"/>
      <c r="AJ9040" s="367"/>
      <c r="AK9040" s="367"/>
    </row>
    <row r="9041" spans="26:37" s="368" customFormat="1" ht="13.9" customHeight="1">
      <c r="Z9041" s="439"/>
      <c r="AH9041" s="367"/>
      <c r="AJ9041" s="367"/>
      <c r="AK9041" s="367"/>
    </row>
    <row r="9042" spans="26:37" s="368" customFormat="1" ht="13.9" customHeight="1">
      <c r="Z9042" s="439"/>
      <c r="AH9042" s="367"/>
      <c r="AJ9042" s="367"/>
      <c r="AK9042" s="367"/>
    </row>
    <row r="9043" spans="26:37" s="368" customFormat="1" ht="13.9" customHeight="1">
      <c r="Z9043" s="439"/>
      <c r="AH9043" s="367"/>
      <c r="AJ9043" s="367"/>
      <c r="AK9043" s="367"/>
    </row>
    <row r="9044" spans="26:37" s="368" customFormat="1" ht="13.9" customHeight="1">
      <c r="Z9044" s="439"/>
      <c r="AH9044" s="367"/>
      <c r="AJ9044" s="367"/>
      <c r="AK9044" s="367"/>
    </row>
    <row r="9045" spans="26:37" s="368" customFormat="1" ht="13.9" customHeight="1">
      <c r="Z9045" s="439"/>
      <c r="AH9045" s="367"/>
      <c r="AJ9045" s="367"/>
      <c r="AK9045" s="367"/>
    </row>
    <row r="9046" spans="26:37" s="368" customFormat="1" ht="13.9" customHeight="1">
      <c r="Z9046" s="439"/>
      <c r="AH9046" s="367"/>
      <c r="AJ9046" s="367"/>
      <c r="AK9046" s="367"/>
    </row>
    <row r="9047" spans="26:37" s="368" customFormat="1" ht="13.9" customHeight="1">
      <c r="Z9047" s="439"/>
      <c r="AH9047" s="367"/>
      <c r="AJ9047" s="367"/>
      <c r="AK9047" s="367"/>
    </row>
    <row r="9048" spans="26:37" s="368" customFormat="1" ht="13.9" customHeight="1">
      <c r="Z9048" s="439"/>
      <c r="AH9048" s="367"/>
      <c r="AJ9048" s="367"/>
      <c r="AK9048" s="367"/>
    </row>
    <row r="9049" spans="26:37" s="368" customFormat="1" ht="13.9" customHeight="1">
      <c r="Z9049" s="439"/>
      <c r="AH9049" s="367"/>
      <c r="AJ9049" s="367"/>
      <c r="AK9049" s="367"/>
    </row>
    <row r="9050" spans="26:37" s="368" customFormat="1" ht="13.9" customHeight="1">
      <c r="Z9050" s="439"/>
      <c r="AH9050" s="367"/>
      <c r="AJ9050" s="367"/>
      <c r="AK9050" s="367"/>
    </row>
    <row r="9051" spans="26:37" s="368" customFormat="1" ht="13.9" customHeight="1">
      <c r="Z9051" s="439"/>
      <c r="AH9051" s="367"/>
      <c r="AJ9051" s="367"/>
      <c r="AK9051" s="367"/>
    </row>
    <row r="9052" spans="26:37" s="368" customFormat="1" ht="13.9" customHeight="1">
      <c r="Z9052" s="439"/>
      <c r="AH9052" s="367"/>
      <c r="AJ9052" s="367"/>
      <c r="AK9052" s="367"/>
    </row>
    <row r="9053" spans="26:37" s="368" customFormat="1" ht="13.9" customHeight="1">
      <c r="Z9053" s="439"/>
      <c r="AH9053" s="367"/>
      <c r="AJ9053" s="367"/>
      <c r="AK9053" s="367"/>
    </row>
    <row r="9054" spans="26:37" s="368" customFormat="1" ht="13.9" customHeight="1">
      <c r="Z9054" s="439"/>
      <c r="AH9054" s="367"/>
      <c r="AJ9054" s="367"/>
      <c r="AK9054" s="367"/>
    </row>
    <row r="9055" spans="26:37" s="368" customFormat="1" ht="13.9" customHeight="1">
      <c r="Z9055" s="439"/>
      <c r="AH9055" s="367"/>
      <c r="AJ9055" s="367"/>
      <c r="AK9055" s="367"/>
    </row>
    <row r="9056" spans="26:37" s="368" customFormat="1" ht="13.9" customHeight="1">
      <c r="Z9056" s="439"/>
      <c r="AH9056" s="367"/>
      <c r="AJ9056" s="367"/>
      <c r="AK9056" s="367"/>
    </row>
    <row r="9057" spans="26:37" s="368" customFormat="1" ht="13.9" customHeight="1">
      <c r="Z9057" s="439"/>
      <c r="AH9057" s="367"/>
      <c r="AJ9057" s="367"/>
      <c r="AK9057" s="367"/>
    </row>
    <row r="9058" spans="26:37" s="368" customFormat="1" ht="13.9" customHeight="1">
      <c r="Z9058" s="439"/>
      <c r="AH9058" s="367"/>
      <c r="AJ9058" s="367"/>
      <c r="AK9058" s="367"/>
    </row>
    <row r="9059" spans="26:37" s="368" customFormat="1" ht="13.9" customHeight="1">
      <c r="Z9059" s="439"/>
      <c r="AH9059" s="367"/>
      <c r="AJ9059" s="367"/>
      <c r="AK9059" s="367"/>
    </row>
    <row r="9060" spans="26:37" s="368" customFormat="1" ht="13.9" customHeight="1">
      <c r="Z9060" s="439"/>
      <c r="AH9060" s="367"/>
      <c r="AJ9060" s="367"/>
      <c r="AK9060" s="367"/>
    </row>
    <row r="9061" spans="26:37" s="368" customFormat="1" ht="13.9" customHeight="1">
      <c r="Z9061" s="439"/>
      <c r="AH9061" s="367"/>
      <c r="AJ9061" s="367"/>
      <c r="AK9061" s="367"/>
    </row>
    <row r="9062" spans="26:37" s="368" customFormat="1" ht="13.9" customHeight="1">
      <c r="Z9062" s="439"/>
      <c r="AH9062" s="367"/>
      <c r="AJ9062" s="367"/>
      <c r="AK9062" s="367"/>
    </row>
    <row r="9063" spans="26:37" s="368" customFormat="1" ht="13.9" customHeight="1">
      <c r="Z9063" s="439"/>
      <c r="AH9063" s="367"/>
      <c r="AJ9063" s="367"/>
      <c r="AK9063" s="367"/>
    </row>
    <row r="9064" spans="26:37" s="368" customFormat="1" ht="13.9" customHeight="1">
      <c r="Z9064" s="439"/>
      <c r="AH9064" s="367"/>
      <c r="AJ9064" s="367"/>
      <c r="AK9064" s="367"/>
    </row>
    <row r="9065" spans="26:37" s="368" customFormat="1" ht="13.9" customHeight="1">
      <c r="Z9065" s="439"/>
      <c r="AH9065" s="367"/>
      <c r="AJ9065" s="367"/>
      <c r="AK9065" s="367"/>
    </row>
    <row r="9066" spans="26:37" s="368" customFormat="1" ht="13.9" customHeight="1">
      <c r="Z9066" s="439"/>
      <c r="AH9066" s="367"/>
      <c r="AJ9066" s="367"/>
      <c r="AK9066" s="367"/>
    </row>
    <row r="9067" spans="26:37" s="368" customFormat="1" ht="13.9" customHeight="1">
      <c r="Z9067" s="439"/>
      <c r="AH9067" s="367"/>
      <c r="AJ9067" s="367"/>
      <c r="AK9067" s="367"/>
    </row>
    <row r="9068" spans="26:37" s="368" customFormat="1" ht="13.9" customHeight="1">
      <c r="Z9068" s="439"/>
      <c r="AH9068" s="367"/>
      <c r="AJ9068" s="367"/>
      <c r="AK9068" s="367"/>
    </row>
    <row r="9069" spans="26:37" s="368" customFormat="1" ht="13.9" customHeight="1">
      <c r="Z9069" s="439"/>
      <c r="AH9069" s="367"/>
      <c r="AJ9069" s="367"/>
      <c r="AK9069" s="367"/>
    </row>
    <row r="9070" spans="26:37" s="368" customFormat="1" ht="13.9" customHeight="1">
      <c r="Z9070" s="439"/>
      <c r="AH9070" s="367"/>
      <c r="AJ9070" s="367"/>
      <c r="AK9070" s="367"/>
    </row>
    <row r="9071" spans="26:37" s="368" customFormat="1" ht="13.9" customHeight="1">
      <c r="Z9071" s="439"/>
      <c r="AH9071" s="367"/>
      <c r="AJ9071" s="367"/>
      <c r="AK9071" s="367"/>
    </row>
    <row r="9072" spans="26:37" s="368" customFormat="1" ht="13.9" customHeight="1">
      <c r="Z9072" s="439"/>
      <c r="AH9072" s="367"/>
      <c r="AJ9072" s="367"/>
      <c r="AK9072" s="367"/>
    </row>
    <row r="9073" spans="26:37" s="368" customFormat="1" ht="13.9" customHeight="1">
      <c r="Z9073" s="439"/>
      <c r="AH9073" s="367"/>
      <c r="AJ9073" s="367"/>
      <c r="AK9073" s="367"/>
    </row>
    <row r="9074" spans="26:37" s="368" customFormat="1" ht="13.9" customHeight="1">
      <c r="Z9074" s="439"/>
      <c r="AH9074" s="367"/>
      <c r="AJ9074" s="367"/>
      <c r="AK9074" s="367"/>
    </row>
    <row r="9075" spans="26:37" s="368" customFormat="1" ht="13.9" customHeight="1">
      <c r="Z9075" s="439"/>
      <c r="AH9075" s="367"/>
      <c r="AJ9075" s="367"/>
      <c r="AK9075" s="367"/>
    </row>
    <row r="9076" spans="26:37" s="368" customFormat="1" ht="13.9" customHeight="1">
      <c r="Z9076" s="439"/>
      <c r="AH9076" s="367"/>
      <c r="AJ9076" s="367"/>
      <c r="AK9076" s="367"/>
    </row>
    <row r="9077" spans="26:37" s="368" customFormat="1" ht="13.9" customHeight="1">
      <c r="Z9077" s="439"/>
      <c r="AH9077" s="367"/>
      <c r="AJ9077" s="367"/>
      <c r="AK9077" s="367"/>
    </row>
    <row r="9078" spans="26:37" s="368" customFormat="1" ht="13.9" customHeight="1">
      <c r="Z9078" s="439"/>
      <c r="AH9078" s="367"/>
      <c r="AJ9078" s="367"/>
      <c r="AK9078" s="367"/>
    </row>
    <row r="9079" spans="26:37" s="368" customFormat="1" ht="13.9" customHeight="1">
      <c r="Z9079" s="439"/>
      <c r="AH9079" s="367"/>
      <c r="AJ9079" s="367"/>
      <c r="AK9079" s="367"/>
    </row>
    <row r="9080" spans="26:37" s="368" customFormat="1" ht="13.9" customHeight="1">
      <c r="Z9080" s="439"/>
      <c r="AH9080" s="367"/>
      <c r="AJ9080" s="367"/>
      <c r="AK9080" s="367"/>
    </row>
    <row r="9081" spans="26:37" s="368" customFormat="1" ht="13.9" customHeight="1">
      <c r="Z9081" s="439"/>
      <c r="AH9081" s="367"/>
      <c r="AJ9081" s="367"/>
      <c r="AK9081" s="367"/>
    </row>
    <row r="9082" spans="26:37" s="368" customFormat="1" ht="13.9" customHeight="1">
      <c r="Z9082" s="439"/>
      <c r="AH9082" s="367"/>
      <c r="AJ9082" s="367"/>
      <c r="AK9082" s="367"/>
    </row>
    <row r="9083" spans="26:37" s="368" customFormat="1" ht="13.9" customHeight="1">
      <c r="Z9083" s="439"/>
      <c r="AH9083" s="367"/>
      <c r="AJ9083" s="367"/>
      <c r="AK9083" s="367"/>
    </row>
    <row r="9084" spans="26:37" s="368" customFormat="1" ht="13.9" customHeight="1">
      <c r="Z9084" s="439"/>
      <c r="AH9084" s="367"/>
      <c r="AJ9084" s="367"/>
      <c r="AK9084" s="367"/>
    </row>
    <row r="9085" spans="26:37" s="368" customFormat="1" ht="13.9" customHeight="1">
      <c r="Z9085" s="439"/>
      <c r="AH9085" s="367"/>
      <c r="AJ9085" s="367"/>
      <c r="AK9085" s="367"/>
    </row>
    <row r="9086" spans="26:37" s="368" customFormat="1" ht="13.9" customHeight="1">
      <c r="Z9086" s="439"/>
      <c r="AH9086" s="367"/>
      <c r="AJ9086" s="367"/>
      <c r="AK9086" s="367"/>
    </row>
    <row r="9087" spans="26:37" s="368" customFormat="1" ht="13.9" customHeight="1">
      <c r="Z9087" s="439"/>
      <c r="AH9087" s="367"/>
      <c r="AJ9087" s="367"/>
      <c r="AK9087" s="367"/>
    </row>
    <row r="9088" spans="26:37" s="368" customFormat="1" ht="13.9" customHeight="1">
      <c r="Z9088" s="439"/>
      <c r="AH9088" s="367"/>
      <c r="AJ9088" s="367"/>
      <c r="AK9088" s="367"/>
    </row>
    <row r="9089" spans="26:37" s="368" customFormat="1" ht="13.9" customHeight="1">
      <c r="Z9089" s="439"/>
      <c r="AH9089" s="367"/>
      <c r="AJ9089" s="367"/>
      <c r="AK9089" s="367"/>
    </row>
    <row r="9090" spans="26:37" s="368" customFormat="1" ht="13.9" customHeight="1">
      <c r="Z9090" s="439"/>
      <c r="AH9090" s="367"/>
      <c r="AJ9090" s="367"/>
      <c r="AK9090" s="367"/>
    </row>
    <row r="9091" spans="26:37" s="368" customFormat="1" ht="13.9" customHeight="1">
      <c r="Z9091" s="439"/>
      <c r="AH9091" s="367"/>
      <c r="AJ9091" s="367"/>
      <c r="AK9091" s="367"/>
    </row>
    <row r="9092" spans="26:37" s="368" customFormat="1" ht="13.9" customHeight="1">
      <c r="Z9092" s="439"/>
      <c r="AH9092" s="367"/>
      <c r="AJ9092" s="367"/>
      <c r="AK9092" s="367"/>
    </row>
    <row r="9093" spans="26:37" s="368" customFormat="1" ht="13.9" customHeight="1">
      <c r="Z9093" s="439"/>
      <c r="AH9093" s="367"/>
      <c r="AJ9093" s="367"/>
      <c r="AK9093" s="367"/>
    </row>
    <row r="9094" spans="26:37" s="368" customFormat="1" ht="13.9" customHeight="1">
      <c r="Z9094" s="439"/>
      <c r="AH9094" s="367"/>
      <c r="AJ9094" s="367"/>
      <c r="AK9094" s="367"/>
    </row>
    <row r="9095" spans="26:37" s="368" customFormat="1" ht="13.9" customHeight="1">
      <c r="Z9095" s="439"/>
      <c r="AH9095" s="367"/>
      <c r="AJ9095" s="367"/>
      <c r="AK9095" s="367"/>
    </row>
    <row r="9096" spans="26:37" s="368" customFormat="1" ht="13.9" customHeight="1">
      <c r="Z9096" s="439"/>
      <c r="AH9096" s="367"/>
      <c r="AJ9096" s="367"/>
      <c r="AK9096" s="367"/>
    </row>
    <row r="9097" spans="26:37" s="368" customFormat="1" ht="13.9" customHeight="1">
      <c r="Z9097" s="439"/>
      <c r="AH9097" s="367"/>
      <c r="AJ9097" s="367"/>
      <c r="AK9097" s="367"/>
    </row>
    <row r="9098" spans="26:37" s="368" customFormat="1" ht="13.9" customHeight="1">
      <c r="Z9098" s="439"/>
      <c r="AH9098" s="367"/>
      <c r="AJ9098" s="367"/>
      <c r="AK9098" s="367"/>
    </row>
    <row r="9099" spans="26:37" s="368" customFormat="1" ht="13.9" customHeight="1">
      <c r="Z9099" s="439"/>
      <c r="AH9099" s="367"/>
      <c r="AJ9099" s="367"/>
      <c r="AK9099" s="367"/>
    </row>
    <row r="9100" spans="26:37" s="368" customFormat="1" ht="13.9" customHeight="1">
      <c r="Z9100" s="439"/>
      <c r="AH9100" s="367"/>
      <c r="AJ9100" s="367"/>
      <c r="AK9100" s="367"/>
    </row>
    <row r="9101" spans="26:37" s="368" customFormat="1" ht="13.9" customHeight="1">
      <c r="Z9101" s="439"/>
      <c r="AH9101" s="367"/>
      <c r="AJ9101" s="367"/>
      <c r="AK9101" s="367"/>
    </row>
    <row r="9102" spans="26:37" s="368" customFormat="1" ht="13.9" customHeight="1">
      <c r="Z9102" s="439"/>
      <c r="AH9102" s="367"/>
      <c r="AJ9102" s="367"/>
      <c r="AK9102" s="367"/>
    </row>
    <row r="9103" spans="26:37" s="368" customFormat="1" ht="13.9" customHeight="1">
      <c r="Z9103" s="439"/>
      <c r="AH9103" s="367"/>
      <c r="AJ9103" s="367"/>
      <c r="AK9103" s="367"/>
    </row>
    <row r="9104" spans="26:37" s="368" customFormat="1" ht="13.9" customHeight="1">
      <c r="Z9104" s="439"/>
      <c r="AH9104" s="367"/>
      <c r="AJ9104" s="367"/>
      <c r="AK9104" s="367"/>
    </row>
    <row r="9105" spans="26:37" s="368" customFormat="1" ht="13.9" customHeight="1">
      <c r="Z9105" s="439"/>
      <c r="AH9105" s="367"/>
      <c r="AJ9105" s="367"/>
      <c r="AK9105" s="367"/>
    </row>
    <row r="9106" spans="26:37" s="368" customFormat="1" ht="13.9" customHeight="1">
      <c r="Z9106" s="439"/>
      <c r="AH9106" s="367"/>
      <c r="AJ9106" s="367"/>
      <c r="AK9106" s="367"/>
    </row>
    <row r="9107" spans="26:37" s="368" customFormat="1" ht="13.9" customHeight="1">
      <c r="Z9107" s="439"/>
      <c r="AH9107" s="367"/>
      <c r="AJ9107" s="367"/>
      <c r="AK9107" s="367"/>
    </row>
    <row r="9108" spans="26:37" s="368" customFormat="1" ht="13.9" customHeight="1">
      <c r="Z9108" s="439"/>
      <c r="AH9108" s="367"/>
      <c r="AJ9108" s="367"/>
      <c r="AK9108" s="367"/>
    </row>
    <row r="9109" spans="26:37" s="368" customFormat="1" ht="13.9" customHeight="1">
      <c r="Z9109" s="439"/>
      <c r="AH9109" s="367"/>
      <c r="AJ9109" s="367"/>
      <c r="AK9109" s="367"/>
    </row>
    <row r="9110" spans="26:37" s="368" customFormat="1" ht="13.9" customHeight="1">
      <c r="Z9110" s="439"/>
      <c r="AH9110" s="367"/>
      <c r="AJ9110" s="367"/>
      <c r="AK9110" s="367"/>
    </row>
    <row r="9111" spans="26:37" s="368" customFormat="1" ht="13.9" customHeight="1">
      <c r="Z9111" s="439"/>
      <c r="AH9111" s="367"/>
      <c r="AJ9111" s="367"/>
      <c r="AK9111" s="367"/>
    </row>
    <row r="9112" spans="26:37" s="368" customFormat="1" ht="13.9" customHeight="1">
      <c r="Z9112" s="439"/>
      <c r="AH9112" s="367"/>
      <c r="AJ9112" s="367"/>
      <c r="AK9112" s="367"/>
    </row>
    <row r="9113" spans="26:37" s="368" customFormat="1" ht="13.9" customHeight="1">
      <c r="Z9113" s="439"/>
      <c r="AH9113" s="367"/>
      <c r="AJ9113" s="367"/>
      <c r="AK9113" s="367"/>
    </row>
    <row r="9114" spans="26:37" s="368" customFormat="1" ht="13.9" customHeight="1">
      <c r="Z9114" s="439"/>
      <c r="AH9114" s="367"/>
      <c r="AJ9114" s="367"/>
      <c r="AK9114" s="367"/>
    </row>
    <row r="9115" spans="26:37" s="368" customFormat="1" ht="13.9" customHeight="1">
      <c r="Z9115" s="439"/>
      <c r="AH9115" s="367"/>
      <c r="AJ9115" s="367"/>
      <c r="AK9115" s="367"/>
    </row>
    <row r="9116" spans="26:37" s="368" customFormat="1" ht="13.9" customHeight="1">
      <c r="Z9116" s="439"/>
      <c r="AH9116" s="367"/>
      <c r="AJ9116" s="367"/>
      <c r="AK9116" s="367"/>
    </row>
    <row r="9117" spans="26:37" s="368" customFormat="1" ht="13.9" customHeight="1">
      <c r="Z9117" s="439"/>
      <c r="AH9117" s="367"/>
      <c r="AJ9117" s="367"/>
      <c r="AK9117" s="367"/>
    </row>
    <row r="9118" spans="26:37" s="368" customFormat="1" ht="13.9" customHeight="1">
      <c r="Z9118" s="439"/>
      <c r="AH9118" s="367"/>
      <c r="AJ9118" s="367"/>
      <c r="AK9118" s="367"/>
    </row>
    <row r="9119" spans="26:37" s="368" customFormat="1" ht="13.9" customHeight="1">
      <c r="Z9119" s="439"/>
      <c r="AH9119" s="367"/>
      <c r="AJ9119" s="367"/>
      <c r="AK9119" s="367"/>
    </row>
    <row r="9120" spans="26:37" s="368" customFormat="1" ht="13.9" customHeight="1">
      <c r="Z9120" s="439"/>
      <c r="AH9120" s="367"/>
      <c r="AJ9120" s="367"/>
      <c r="AK9120" s="367"/>
    </row>
    <row r="9121" spans="26:37" s="368" customFormat="1" ht="13.9" customHeight="1">
      <c r="Z9121" s="439"/>
      <c r="AH9121" s="367"/>
      <c r="AJ9121" s="367"/>
      <c r="AK9121" s="367"/>
    </row>
    <row r="9122" spans="26:37" s="368" customFormat="1" ht="13.9" customHeight="1">
      <c r="Z9122" s="439"/>
      <c r="AH9122" s="367"/>
      <c r="AJ9122" s="367"/>
      <c r="AK9122" s="367"/>
    </row>
    <row r="9123" spans="26:37" s="368" customFormat="1" ht="13.9" customHeight="1">
      <c r="Z9123" s="439"/>
      <c r="AH9123" s="367"/>
      <c r="AJ9123" s="367"/>
      <c r="AK9123" s="367"/>
    </row>
    <row r="9124" spans="26:37" s="368" customFormat="1" ht="13.9" customHeight="1">
      <c r="Z9124" s="439"/>
      <c r="AH9124" s="367"/>
      <c r="AJ9124" s="367"/>
      <c r="AK9124" s="367"/>
    </row>
    <row r="9125" spans="26:37" s="368" customFormat="1" ht="13.9" customHeight="1">
      <c r="Z9125" s="439"/>
      <c r="AH9125" s="367"/>
      <c r="AJ9125" s="367"/>
      <c r="AK9125" s="367"/>
    </row>
    <row r="9126" spans="26:37" s="368" customFormat="1" ht="13.9" customHeight="1">
      <c r="Z9126" s="439"/>
      <c r="AH9126" s="367"/>
      <c r="AJ9126" s="367"/>
      <c r="AK9126" s="367"/>
    </row>
    <row r="9127" spans="26:37" s="368" customFormat="1" ht="13.9" customHeight="1">
      <c r="Z9127" s="439"/>
      <c r="AH9127" s="367"/>
      <c r="AJ9127" s="367"/>
      <c r="AK9127" s="367"/>
    </row>
    <row r="9128" spans="26:37" s="368" customFormat="1" ht="13.9" customHeight="1">
      <c r="Z9128" s="439"/>
      <c r="AH9128" s="367"/>
      <c r="AJ9128" s="367"/>
      <c r="AK9128" s="367"/>
    </row>
    <row r="9129" spans="26:37" s="368" customFormat="1" ht="13.9" customHeight="1">
      <c r="Z9129" s="439"/>
      <c r="AH9129" s="367"/>
      <c r="AJ9129" s="367"/>
      <c r="AK9129" s="367"/>
    </row>
    <row r="9130" spans="26:37" s="368" customFormat="1" ht="13.9" customHeight="1">
      <c r="Z9130" s="439"/>
      <c r="AH9130" s="367"/>
      <c r="AJ9130" s="367"/>
      <c r="AK9130" s="367"/>
    </row>
    <row r="9131" spans="26:37" s="368" customFormat="1" ht="13.9" customHeight="1">
      <c r="Z9131" s="439"/>
      <c r="AH9131" s="367"/>
      <c r="AJ9131" s="367"/>
      <c r="AK9131" s="367"/>
    </row>
    <row r="9132" spans="26:37" s="368" customFormat="1" ht="13.9" customHeight="1">
      <c r="Z9132" s="439"/>
      <c r="AH9132" s="367"/>
      <c r="AJ9132" s="367"/>
      <c r="AK9132" s="367"/>
    </row>
    <row r="9133" spans="26:37" s="368" customFormat="1" ht="13.9" customHeight="1">
      <c r="Z9133" s="439"/>
      <c r="AH9133" s="367"/>
      <c r="AJ9133" s="367"/>
      <c r="AK9133" s="367"/>
    </row>
    <row r="9134" spans="26:37" s="368" customFormat="1" ht="13.9" customHeight="1">
      <c r="Z9134" s="439"/>
      <c r="AH9134" s="367"/>
      <c r="AJ9134" s="367"/>
      <c r="AK9134" s="367"/>
    </row>
    <row r="9135" spans="26:37" s="368" customFormat="1" ht="13.9" customHeight="1">
      <c r="Z9135" s="439"/>
      <c r="AH9135" s="367"/>
      <c r="AJ9135" s="367"/>
      <c r="AK9135" s="367"/>
    </row>
    <row r="9136" spans="26:37" s="368" customFormat="1" ht="13.9" customHeight="1">
      <c r="Z9136" s="439"/>
      <c r="AH9136" s="367"/>
      <c r="AJ9136" s="367"/>
      <c r="AK9136" s="367"/>
    </row>
    <row r="9137" spans="26:37" s="368" customFormat="1" ht="13.9" customHeight="1">
      <c r="Z9137" s="439"/>
      <c r="AH9137" s="367"/>
      <c r="AJ9137" s="367"/>
      <c r="AK9137" s="367"/>
    </row>
    <row r="9138" spans="26:37" s="368" customFormat="1" ht="13.9" customHeight="1">
      <c r="Z9138" s="439"/>
      <c r="AH9138" s="367"/>
      <c r="AJ9138" s="367"/>
      <c r="AK9138" s="367"/>
    </row>
    <row r="9139" spans="26:37" s="368" customFormat="1" ht="13.9" customHeight="1">
      <c r="Z9139" s="439"/>
      <c r="AH9139" s="367"/>
      <c r="AJ9139" s="367"/>
      <c r="AK9139" s="367"/>
    </row>
    <row r="9140" spans="26:37" s="368" customFormat="1" ht="13.9" customHeight="1">
      <c r="Z9140" s="439"/>
      <c r="AH9140" s="367"/>
      <c r="AJ9140" s="367"/>
      <c r="AK9140" s="367"/>
    </row>
    <row r="9141" spans="26:37" s="368" customFormat="1" ht="13.9" customHeight="1">
      <c r="Z9141" s="439"/>
      <c r="AH9141" s="367"/>
      <c r="AJ9141" s="367"/>
      <c r="AK9141" s="367"/>
    </row>
    <row r="9142" spans="26:37" s="368" customFormat="1" ht="13.9" customHeight="1">
      <c r="Z9142" s="439"/>
      <c r="AH9142" s="367"/>
      <c r="AJ9142" s="367"/>
      <c r="AK9142" s="367"/>
    </row>
    <row r="9143" spans="26:37" s="368" customFormat="1" ht="13.9" customHeight="1">
      <c r="Z9143" s="439"/>
      <c r="AH9143" s="367"/>
      <c r="AJ9143" s="367"/>
      <c r="AK9143" s="367"/>
    </row>
    <row r="9144" spans="26:37" s="368" customFormat="1" ht="13.9" customHeight="1">
      <c r="Z9144" s="439"/>
      <c r="AH9144" s="367"/>
      <c r="AJ9144" s="367"/>
      <c r="AK9144" s="367"/>
    </row>
    <row r="9145" spans="26:37" s="368" customFormat="1" ht="13.9" customHeight="1">
      <c r="Z9145" s="439"/>
      <c r="AH9145" s="367"/>
      <c r="AJ9145" s="367"/>
      <c r="AK9145" s="367"/>
    </row>
    <row r="9146" spans="26:37" s="368" customFormat="1" ht="13.9" customHeight="1">
      <c r="Z9146" s="439"/>
      <c r="AH9146" s="367"/>
      <c r="AJ9146" s="367"/>
      <c r="AK9146" s="367"/>
    </row>
    <row r="9147" spans="26:37" s="368" customFormat="1" ht="13.9" customHeight="1">
      <c r="Z9147" s="439"/>
      <c r="AH9147" s="367"/>
      <c r="AJ9147" s="367"/>
      <c r="AK9147" s="367"/>
    </row>
    <row r="9148" spans="26:37" s="368" customFormat="1" ht="13.9" customHeight="1">
      <c r="Z9148" s="439"/>
      <c r="AH9148" s="367"/>
      <c r="AJ9148" s="367"/>
      <c r="AK9148" s="367"/>
    </row>
    <row r="9149" spans="26:37" s="368" customFormat="1" ht="13.9" customHeight="1">
      <c r="Z9149" s="439"/>
      <c r="AH9149" s="367"/>
      <c r="AJ9149" s="367"/>
      <c r="AK9149" s="367"/>
    </row>
    <row r="9150" spans="26:37" s="368" customFormat="1" ht="13.9" customHeight="1">
      <c r="Z9150" s="439"/>
      <c r="AH9150" s="367"/>
      <c r="AJ9150" s="367"/>
      <c r="AK9150" s="367"/>
    </row>
    <row r="9151" spans="26:37" s="368" customFormat="1" ht="13.9" customHeight="1">
      <c r="Z9151" s="439"/>
      <c r="AH9151" s="367"/>
      <c r="AJ9151" s="367"/>
      <c r="AK9151" s="367"/>
    </row>
    <row r="9152" spans="26:37" s="368" customFormat="1" ht="13.9" customHeight="1">
      <c r="Z9152" s="439"/>
      <c r="AH9152" s="367"/>
      <c r="AJ9152" s="367"/>
      <c r="AK9152" s="367"/>
    </row>
    <row r="9153" spans="26:37" s="368" customFormat="1" ht="13.9" customHeight="1">
      <c r="Z9153" s="439"/>
      <c r="AH9153" s="367"/>
      <c r="AJ9153" s="367"/>
      <c r="AK9153" s="367"/>
    </row>
    <row r="9154" spans="26:37" s="368" customFormat="1" ht="13.9" customHeight="1">
      <c r="Z9154" s="439"/>
      <c r="AH9154" s="367"/>
      <c r="AJ9154" s="367"/>
      <c r="AK9154" s="367"/>
    </row>
    <row r="9155" spans="26:37" s="368" customFormat="1" ht="13.9" customHeight="1">
      <c r="Z9155" s="439"/>
      <c r="AH9155" s="367"/>
      <c r="AJ9155" s="367"/>
      <c r="AK9155" s="367"/>
    </row>
    <row r="9156" spans="26:37" s="368" customFormat="1" ht="13.9" customHeight="1">
      <c r="Z9156" s="439"/>
      <c r="AH9156" s="367"/>
      <c r="AJ9156" s="367"/>
      <c r="AK9156" s="367"/>
    </row>
    <row r="9157" spans="26:37" s="368" customFormat="1" ht="13.9" customHeight="1">
      <c r="Z9157" s="439"/>
      <c r="AH9157" s="367"/>
      <c r="AJ9157" s="367"/>
      <c r="AK9157" s="367"/>
    </row>
    <row r="9158" spans="26:37" s="368" customFormat="1" ht="13.9" customHeight="1">
      <c r="Z9158" s="439"/>
      <c r="AH9158" s="367"/>
      <c r="AJ9158" s="367"/>
      <c r="AK9158" s="367"/>
    </row>
    <row r="9159" spans="26:37" s="368" customFormat="1" ht="13.9" customHeight="1">
      <c r="Z9159" s="439"/>
      <c r="AH9159" s="367"/>
      <c r="AJ9159" s="367"/>
      <c r="AK9159" s="367"/>
    </row>
    <row r="9160" spans="26:37" s="368" customFormat="1" ht="13.9" customHeight="1">
      <c r="Z9160" s="439"/>
      <c r="AH9160" s="367"/>
      <c r="AJ9160" s="367"/>
      <c r="AK9160" s="367"/>
    </row>
    <row r="9161" spans="26:37" s="368" customFormat="1" ht="13.9" customHeight="1">
      <c r="Z9161" s="439"/>
      <c r="AH9161" s="367"/>
      <c r="AJ9161" s="367"/>
      <c r="AK9161" s="367"/>
    </row>
    <row r="9162" spans="26:37" s="368" customFormat="1" ht="13.9" customHeight="1">
      <c r="Z9162" s="439"/>
      <c r="AH9162" s="367"/>
      <c r="AJ9162" s="367"/>
      <c r="AK9162" s="367"/>
    </row>
    <row r="9163" spans="26:37" s="368" customFormat="1" ht="13.9" customHeight="1">
      <c r="Z9163" s="439"/>
      <c r="AH9163" s="367"/>
      <c r="AJ9163" s="367"/>
      <c r="AK9163" s="367"/>
    </row>
    <row r="9164" spans="26:37" s="368" customFormat="1" ht="13.9" customHeight="1">
      <c r="Z9164" s="439"/>
      <c r="AH9164" s="367"/>
      <c r="AJ9164" s="367"/>
      <c r="AK9164" s="367"/>
    </row>
    <row r="9165" spans="26:37" s="368" customFormat="1" ht="13.9" customHeight="1">
      <c r="Z9165" s="439"/>
      <c r="AH9165" s="367"/>
      <c r="AJ9165" s="367"/>
      <c r="AK9165" s="367"/>
    </row>
    <row r="9166" spans="26:37" s="368" customFormat="1" ht="13.9" customHeight="1">
      <c r="Z9166" s="439"/>
      <c r="AH9166" s="367"/>
      <c r="AJ9166" s="367"/>
      <c r="AK9166" s="367"/>
    </row>
    <row r="9167" spans="26:37" s="368" customFormat="1" ht="13.9" customHeight="1">
      <c r="Z9167" s="439"/>
      <c r="AH9167" s="367"/>
      <c r="AJ9167" s="367"/>
      <c r="AK9167" s="367"/>
    </row>
    <row r="9168" spans="26:37" s="368" customFormat="1" ht="13.9" customHeight="1">
      <c r="Z9168" s="439"/>
      <c r="AH9168" s="367"/>
      <c r="AJ9168" s="367"/>
      <c r="AK9168" s="367"/>
    </row>
    <row r="9169" spans="26:37" s="368" customFormat="1" ht="13.9" customHeight="1">
      <c r="Z9169" s="439"/>
      <c r="AH9169" s="367"/>
      <c r="AJ9169" s="367"/>
      <c r="AK9169" s="367"/>
    </row>
    <row r="9170" spans="26:37" s="368" customFormat="1" ht="13.9" customHeight="1">
      <c r="Z9170" s="439"/>
      <c r="AH9170" s="367"/>
      <c r="AJ9170" s="367"/>
      <c r="AK9170" s="367"/>
    </row>
    <row r="9171" spans="26:37" s="368" customFormat="1" ht="13.9" customHeight="1">
      <c r="Z9171" s="439"/>
      <c r="AH9171" s="367"/>
      <c r="AJ9171" s="367"/>
      <c r="AK9171" s="367"/>
    </row>
    <row r="9172" spans="26:37" s="368" customFormat="1" ht="13.9" customHeight="1">
      <c r="Z9172" s="439"/>
      <c r="AH9172" s="367"/>
      <c r="AJ9172" s="367"/>
      <c r="AK9172" s="367"/>
    </row>
    <row r="9173" spans="26:37" s="368" customFormat="1" ht="13.9" customHeight="1">
      <c r="Z9173" s="439"/>
      <c r="AH9173" s="367"/>
      <c r="AJ9173" s="367"/>
      <c r="AK9173" s="367"/>
    </row>
    <row r="9174" spans="26:37" s="368" customFormat="1" ht="13.9" customHeight="1">
      <c r="Z9174" s="439"/>
      <c r="AH9174" s="367"/>
      <c r="AJ9174" s="367"/>
      <c r="AK9174" s="367"/>
    </row>
    <row r="9175" spans="26:37" s="368" customFormat="1" ht="13.9" customHeight="1">
      <c r="Z9175" s="439"/>
      <c r="AH9175" s="367"/>
      <c r="AJ9175" s="367"/>
      <c r="AK9175" s="367"/>
    </row>
    <row r="9176" spans="26:37" s="368" customFormat="1" ht="13.9" customHeight="1">
      <c r="Z9176" s="439"/>
      <c r="AH9176" s="367"/>
      <c r="AJ9176" s="367"/>
      <c r="AK9176" s="367"/>
    </row>
    <row r="9177" spans="26:37" s="368" customFormat="1" ht="13.9" customHeight="1">
      <c r="Z9177" s="439"/>
      <c r="AH9177" s="367"/>
      <c r="AJ9177" s="367"/>
      <c r="AK9177" s="367"/>
    </row>
    <row r="9178" spans="26:37" s="368" customFormat="1" ht="13.9" customHeight="1">
      <c r="Z9178" s="439"/>
      <c r="AH9178" s="367"/>
      <c r="AJ9178" s="367"/>
      <c r="AK9178" s="367"/>
    </row>
    <row r="9179" spans="26:37" s="368" customFormat="1" ht="13.9" customHeight="1">
      <c r="Z9179" s="439"/>
      <c r="AH9179" s="367"/>
      <c r="AJ9179" s="367"/>
      <c r="AK9179" s="367"/>
    </row>
    <row r="9180" spans="26:37" s="368" customFormat="1" ht="13.9" customHeight="1">
      <c r="Z9180" s="439"/>
      <c r="AH9180" s="367"/>
      <c r="AJ9180" s="367"/>
      <c r="AK9180" s="367"/>
    </row>
    <row r="9181" spans="26:37" s="368" customFormat="1" ht="13.9" customHeight="1">
      <c r="Z9181" s="439"/>
      <c r="AH9181" s="367"/>
      <c r="AJ9181" s="367"/>
      <c r="AK9181" s="367"/>
    </row>
    <row r="9182" spans="26:37" s="368" customFormat="1" ht="13.9" customHeight="1">
      <c r="Z9182" s="439"/>
      <c r="AH9182" s="367"/>
      <c r="AJ9182" s="367"/>
      <c r="AK9182" s="367"/>
    </row>
    <row r="9183" spans="26:37" s="368" customFormat="1" ht="13.9" customHeight="1">
      <c r="Z9183" s="439"/>
      <c r="AH9183" s="367"/>
      <c r="AJ9183" s="367"/>
      <c r="AK9183" s="367"/>
    </row>
    <row r="9184" spans="26:37" s="368" customFormat="1" ht="13.9" customHeight="1">
      <c r="Z9184" s="439"/>
      <c r="AH9184" s="367"/>
      <c r="AJ9184" s="367"/>
      <c r="AK9184" s="367"/>
    </row>
    <row r="9185" spans="26:37" s="368" customFormat="1" ht="13.9" customHeight="1">
      <c r="Z9185" s="439"/>
      <c r="AH9185" s="367"/>
      <c r="AJ9185" s="367"/>
      <c r="AK9185" s="367"/>
    </row>
    <row r="9186" spans="26:37" s="368" customFormat="1" ht="13.9" customHeight="1">
      <c r="Z9186" s="439"/>
      <c r="AH9186" s="367"/>
      <c r="AJ9186" s="367"/>
      <c r="AK9186" s="367"/>
    </row>
    <row r="9187" spans="26:37" s="368" customFormat="1" ht="13.9" customHeight="1">
      <c r="Z9187" s="439"/>
      <c r="AH9187" s="367"/>
      <c r="AJ9187" s="367"/>
      <c r="AK9187" s="367"/>
    </row>
    <row r="9188" spans="26:37" s="368" customFormat="1" ht="13.9" customHeight="1">
      <c r="Z9188" s="439"/>
      <c r="AH9188" s="367"/>
      <c r="AJ9188" s="367"/>
      <c r="AK9188" s="367"/>
    </row>
    <row r="9189" spans="26:37" s="368" customFormat="1" ht="13.9" customHeight="1">
      <c r="Z9189" s="439"/>
      <c r="AH9189" s="367"/>
      <c r="AJ9189" s="367"/>
      <c r="AK9189" s="367"/>
    </row>
    <row r="9190" spans="26:37" s="368" customFormat="1" ht="13.9" customHeight="1">
      <c r="Z9190" s="439"/>
      <c r="AH9190" s="367"/>
      <c r="AJ9190" s="367"/>
      <c r="AK9190" s="367"/>
    </row>
    <row r="9191" spans="26:37" s="368" customFormat="1" ht="13.9" customHeight="1">
      <c r="Z9191" s="439"/>
      <c r="AH9191" s="367"/>
      <c r="AJ9191" s="367"/>
      <c r="AK9191" s="367"/>
    </row>
    <row r="9192" spans="26:37" s="368" customFormat="1" ht="13.9" customHeight="1">
      <c r="Z9192" s="439"/>
      <c r="AH9192" s="367"/>
      <c r="AJ9192" s="367"/>
      <c r="AK9192" s="367"/>
    </row>
    <row r="9193" spans="26:37" s="368" customFormat="1" ht="13.9" customHeight="1">
      <c r="Z9193" s="439"/>
      <c r="AH9193" s="367"/>
      <c r="AJ9193" s="367"/>
      <c r="AK9193" s="367"/>
    </row>
    <row r="9194" spans="26:37" s="368" customFormat="1" ht="13.9" customHeight="1">
      <c r="Z9194" s="439"/>
      <c r="AH9194" s="367"/>
      <c r="AJ9194" s="367"/>
      <c r="AK9194" s="367"/>
    </row>
    <row r="9195" spans="26:37" s="368" customFormat="1" ht="13.9" customHeight="1">
      <c r="Z9195" s="439"/>
      <c r="AH9195" s="367"/>
      <c r="AJ9195" s="367"/>
      <c r="AK9195" s="367"/>
    </row>
    <row r="9196" spans="26:37" s="368" customFormat="1" ht="13.9" customHeight="1">
      <c r="Z9196" s="439"/>
      <c r="AH9196" s="367"/>
      <c r="AJ9196" s="367"/>
      <c r="AK9196" s="367"/>
    </row>
    <row r="9197" spans="26:37" s="368" customFormat="1" ht="13.9" customHeight="1">
      <c r="Z9197" s="439"/>
      <c r="AH9197" s="367"/>
      <c r="AJ9197" s="367"/>
      <c r="AK9197" s="367"/>
    </row>
    <row r="9198" spans="26:37" s="368" customFormat="1" ht="13.9" customHeight="1">
      <c r="Z9198" s="439"/>
      <c r="AH9198" s="367"/>
      <c r="AJ9198" s="367"/>
      <c r="AK9198" s="367"/>
    </row>
    <row r="9199" spans="26:37" s="368" customFormat="1" ht="13.9" customHeight="1">
      <c r="Z9199" s="439"/>
      <c r="AH9199" s="367"/>
      <c r="AJ9199" s="367"/>
      <c r="AK9199" s="367"/>
    </row>
    <row r="9200" spans="26:37" s="368" customFormat="1" ht="13.9" customHeight="1">
      <c r="Z9200" s="439"/>
      <c r="AH9200" s="367"/>
      <c r="AJ9200" s="367"/>
      <c r="AK9200" s="367"/>
    </row>
    <row r="9201" spans="26:37" s="368" customFormat="1" ht="13.9" customHeight="1">
      <c r="Z9201" s="439"/>
      <c r="AH9201" s="367"/>
      <c r="AJ9201" s="367"/>
      <c r="AK9201" s="367"/>
    </row>
    <row r="9202" spans="26:37" s="368" customFormat="1" ht="13.9" customHeight="1">
      <c r="Z9202" s="439"/>
      <c r="AH9202" s="367"/>
      <c r="AJ9202" s="367"/>
      <c r="AK9202" s="367"/>
    </row>
    <row r="9203" spans="26:37" s="368" customFormat="1" ht="13.9" customHeight="1">
      <c r="Z9203" s="439"/>
      <c r="AH9203" s="367"/>
      <c r="AJ9203" s="367"/>
      <c r="AK9203" s="367"/>
    </row>
    <row r="9204" spans="26:37" s="368" customFormat="1" ht="13.9" customHeight="1">
      <c r="Z9204" s="439"/>
      <c r="AH9204" s="367"/>
      <c r="AJ9204" s="367"/>
      <c r="AK9204" s="367"/>
    </row>
    <row r="9205" spans="26:37" s="368" customFormat="1" ht="13.9" customHeight="1">
      <c r="Z9205" s="439"/>
      <c r="AH9205" s="367"/>
      <c r="AJ9205" s="367"/>
      <c r="AK9205" s="367"/>
    </row>
    <row r="9206" spans="26:37" s="368" customFormat="1" ht="13.9" customHeight="1">
      <c r="Z9206" s="439"/>
      <c r="AH9206" s="367"/>
      <c r="AJ9206" s="367"/>
      <c r="AK9206" s="367"/>
    </row>
    <row r="9207" spans="26:37" s="368" customFormat="1" ht="13.9" customHeight="1">
      <c r="Z9207" s="439"/>
      <c r="AH9207" s="367"/>
      <c r="AJ9207" s="367"/>
      <c r="AK9207" s="367"/>
    </row>
    <row r="9208" spans="26:37" s="368" customFormat="1" ht="13.9" customHeight="1">
      <c r="Z9208" s="439"/>
      <c r="AH9208" s="367"/>
      <c r="AJ9208" s="367"/>
      <c r="AK9208" s="367"/>
    </row>
    <row r="9209" spans="26:37" s="368" customFormat="1" ht="13.9" customHeight="1">
      <c r="Z9209" s="439"/>
      <c r="AH9209" s="367"/>
      <c r="AJ9209" s="367"/>
      <c r="AK9209" s="367"/>
    </row>
    <row r="9210" spans="26:37" s="368" customFormat="1" ht="13.9" customHeight="1">
      <c r="Z9210" s="439"/>
      <c r="AH9210" s="367"/>
      <c r="AJ9210" s="367"/>
      <c r="AK9210" s="367"/>
    </row>
    <row r="9211" spans="26:37" s="368" customFormat="1" ht="13.9" customHeight="1">
      <c r="Z9211" s="439"/>
      <c r="AH9211" s="367"/>
      <c r="AJ9211" s="367"/>
      <c r="AK9211" s="367"/>
    </row>
    <row r="9212" spans="26:37" s="368" customFormat="1" ht="13.9" customHeight="1">
      <c r="Z9212" s="439"/>
      <c r="AH9212" s="367"/>
      <c r="AJ9212" s="367"/>
      <c r="AK9212" s="367"/>
    </row>
    <row r="9213" spans="26:37" s="368" customFormat="1" ht="13.9" customHeight="1">
      <c r="Z9213" s="439"/>
      <c r="AH9213" s="367"/>
      <c r="AJ9213" s="367"/>
      <c r="AK9213" s="367"/>
    </row>
    <row r="9214" spans="26:37" s="368" customFormat="1" ht="13.9" customHeight="1">
      <c r="Z9214" s="439"/>
      <c r="AH9214" s="367"/>
      <c r="AJ9214" s="367"/>
      <c r="AK9214" s="367"/>
    </row>
    <row r="9215" spans="26:37" s="368" customFormat="1" ht="13.9" customHeight="1">
      <c r="Z9215" s="439"/>
      <c r="AH9215" s="367"/>
      <c r="AJ9215" s="367"/>
      <c r="AK9215" s="367"/>
    </row>
    <row r="9216" spans="26:37" s="368" customFormat="1" ht="13.9" customHeight="1">
      <c r="Z9216" s="439"/>
      <c r="AH9216" s="367"/>
      <c r="AJ9216" s="367"/>
      <c r="AK9216" s="367"/>
    </row>
    <row r="9217" spans="26:37" s="368" customFormat="1" ht="13.9" customHeight="1">
      <c r="Z9217" s="439"/>
      <c r="AH9217" s="367"/>
      <c r="AJ9217" s="367"/>
      <c r="AK9217" s="367"/>
    </row>
    <row r="9218" spans="26:37" s="368" customFormat="1" ht="13.9" customHeight="1">
      <c r="Z9218" s="439"/>
      <c r="AH9218" s="367"/>
      <c r="AJ9218" s="367"/>
      <c r="AK9218" s="367"/>
    </row>
    <row r="9219" spans="26:37" s="368" customFormat="1" ht="13.9" customHeight="1">
      <c r="Z9219" s="439"/>
      <c r="AH9219" s="367"/>
      <c r="AJ9219" s="367"/>
      <c r="AK9219" s="367"/>
    </row>
    <row r="9220" spans="26:37" s="368" customFormat="1" ht="13.9" customHeight="1">
      <c r="Z9220" s="439"/>
      <c r="AH9220" s="367"/>
      <c r="AJ9220" s="367"/>
      <c r="AK9220" s="367"/>
    </row>
    <row r="9221" spans="26:37" s="368" customFormat="1" ht="13.9" customHeight="1">
      <c r="Z9221" s="439"/>
      <c r="AH9221" s="367"/>
      <c r="AJ9221" s="367"/>
      <c r="AK9221" s="367"/>
    </row>
    <row r="9222" spans="26:37" s="368" customFormat="1" ht="13.9" customHeight="1">
      <c r="Z9222" s="439"/>
      <c r="AH9222" s="367"/>
      <c r="AJ9222" s="367"/>
      <c r="AK9222" s="367"/>
    </row>
    <row r="9223" spans="26:37" s="368" customFormat="1" ht="13.9" customHeight="1">
      <c r="Z9223" s="439"/>
      <c r="AH9223" s="367"/>
      <c r="AJ9223" s="367"/>
      <c r="AK9223" s="367"/>
    </row>
    <row r="9224" spans="26:37" s="368" customFormat="1" ht="13.9" customHeight="1">
      <c r="Z9224" s="439"/>
      <c r="AH9224" s="367"/>
      <c r="AJ9224" s="367"/>
      <c r="AK9224" s="367"/>
    </row>
    <row r="9225" spans="26:37" s="368" customFormat="1" ht="13.9" customHeight="1">
      <c r="Z9225" s="439"/>
      <c r="AH9225" s="367"/>
      <c r="AJ9225" s="367"/>
      <c r="AK9225" s="367"/>
    </row>
    <row r="9226" spans="26:37" s="368" customFormat="1" ht="13.9" customHeight="1">
      <c r="Z9226" s="439"/>
      <c r="AH9226" s="367"/>
      <c r="AJ9226" s="367"/>
      <c r="AK9226" s="367"/>
    </row>
    <row r="9227" spans="26:37" s="368" customFormat="1" ht="13.9" customHeight="1">
      <c r="Z9227" s="439"/>
      <c r="AH9227" s="367"/>
      <c r="AJ9227" s="367"/>
      <c r="AK9227" s="367"/>
    </row>
    <row r="9228" spans="26:37" s="368" customFormat="1" ht="13.9" customHeight="1">
      <c r="Z9228" s="439"/>
      <c r="AH9228" s="367"/>
      <c r="AJ9228" s="367"/>
      <c r="AK9228" s="367"/>
    </row>
    <row r="9229" spans="26:37" s="368" customFormat="1" ht="13.9" customHeight="1">
      <c r="Z9229" s="439"/>
      <c r="AH9229" s="367"/>
      <c r="AJ9229" s="367"/>
      <c r="AK9229" s="367"/>
    </row>
    <row r="9230" spans="26:37" s="368" customFormat="1" ht="13.9" customHeight="1">
      <c r="Z9230" s="439"/>
      <c r="AH9230" s="367"/>
      <c r="AJ9230" s="367"/>
      <c r="AK9230" s="367"/>
    </row>
    <row r="9231" spans="26:37" s="368" customFormat="1" ht="13.9" customHeight="1">
      <c r="Z9231" s="439"/>
      <c r="AH9231" s="367"/>
      <c r="AJ9231" s="367"/>
      <c r="AK9231" s="367"/>
    </row>
    <row r="9232" spans="26:37" s="368" customFormat="1" ht="13.9" customHeight="1">
      <c r="Z9232" s="439"/>
      <c r="AH9232" s="367"/>
      <c r="AJ9232" s="367"/>
      <c r="AK9232" s="367"/>
    </row>
    <row r="9233" spans="26:37" s="368" customFormat="1" ht="13.9" customHeight="1">
      <c r="Z9233" s="439"/>
      <c r="AH9233" s="367"/>
      <c r="AJ9233" s="367"/>
      <c r="AK9233" s="367"/>
    </row>
    <row r="9234" spans="26:37" s="368" customFormat="1" ht="13.9" customHeight="1">
      <c r="Z9234" s="439"/>
      <c r="AH9234" s="367"/>
      <c r="AJ9234" s="367"/>
      <c r="AK9234" s="367"/>
    </row>
    <row r="9235" spans="26:37" s="368" customFormat="1" ht="13.9" customHeight="1">
      <c r="Z9235" s="439"/>
      <c r="AH9235" s="367"/>
      <c r="AJ9235" s="367"/>
      <c r="AK9235" s="367"/>
    </row>
    <row r="9236" spans="26:37" s="368" customFormat="1" ht="13.9" customHeight="1">
      <c r="Z9236" s="439"/>
      <c r="AH9236" s="367"/>
      <c r="AJ9236" s="367"/>
      <c r="AK9236" s="367"/>
    </row>
    <row r="9237" spans="26:37" s="368" customFormat="1" ht="13.9" customHeight="1">
      <c r="Z9237" s="439"/>
      <c r="AH9237" s="367"/>
      <c r="AJ9237" s="367"/>
      <c r="AK9237" s="367"/>
    </row>
    <row r="9238" spans="26:37" s="368" customFormat="1" ht="13.9" customHeight="1">
      <c r="Z9238" s="439"/>
      <c r="AH9238" s="367"/>
      <c r="AJ9238" s="367"/>
      <c r="AK9238" s="367"/>
    </row>
    <row r="9239" spans="26:37" s="368" customFormat="1" ht="13.9" customHeight="1">
      <c r="Z9239" s="439"/>
      <c r="AH9239" s="367"/>
      <c r="AJ9239" s="367"/>
      <c r="AK9239" s="367"/>
    </row>
    <row r="9240" spans="26:37" s="368" customFormat="1" ht="13.9" customHeight="1">
      <c r="Z9240" s="439"/>
      <c r="AH9240" s="367"/>
      <c r="AJ9240" s="367"/>
      <c r="AK9240" s="367"/>
    </row>
    <row r="9241" spans="26:37" s="368" customFormat="1" ht="13.9" customHeight="1">
      <c r="Z9241" s="439"/>
      <c r="AH9241" s="367"/>
      <c r="AJ9241" s="367"/>
      <c r="AK9241" s="367"/>
    </row>
    <row r="9242" spans="26:37" s="368" customFormat="1" ht="13.9" customHeight="1">
      <c r="Z9242" s="439"/>
      <c r="AH9242" s="367"/>
      <c r="AJ9242" s="367"/>
      <c r="AK9242" s="367"/>
    </row>
    <row r="9243" spans="26:37" s="368" customFormat="1" ht="13.9" customHeight="1">
      <c r="Z9243" s="439"/>
      <c r="AH9243" s="367"/>
      <c r="AJ9243" s="367"/>
      <c r="AK9243" s="367"/>
    </row>
    <row r="9244" spans="26:37" s="368" customFormat="1" ht="13.9" customHeight="1">
      <c r="Z9244" s="439"/>
      <c r="AH9244" s="367"/>
      <c r="AJ9244" s="367"/>
      <c r="AK9244" s="367"/>
    </row>
    <row r="9245" spans="26:37" s="368" customFormat="1" ht="13.9" customHeight="1">
      <c r="Z9245" s="439"/>
      <c r="AH9245" s="367"/>
      <c r="AJ9245" s="367"/>
      <c r="AK9245" s="367"/>
    </row>
    <row r="9246" spans="26:37" s="368" customFormat="1" ht="13.9" customHeight="1">
      <c r="Z9246" s="439"/>
      <c r="AH9246" s="367"/>
      <c r="AJ9246" s="367"/>
      <c r="AK9246" s="367"/>
    </row>
    <row r="9247" spans="26:37" s="368" customFormat="1" ht="13.9" customHeight="1">
      <c r="Z9247" s="439"/>
      <c r="AH9247" s="367"/>
      <c r="AJ9247" s="367"/>
      <c r="AK9247" s="367"/>
    </row>
    <row r="9248" spans="26:37" s="368" customFormat="1" ht="13.9" customHeight="1">
      <c r="Z9248" s="439"/>
      <c r="AH9248" s="367"/>
      <c r="AJ9248" s="367"/>
      <c r="AK9248" s="367"/>
    </row>
    <row r="9249" spans="26:37" s="368" customFormat="1" ht="13.9" customHeight="1">
      <c r="Z9249" s="439"/>
      <c r="AH9249" s="367"/>
      <c r="AJ9249" s="367"/>
      <c r="AK9249" s="367"/>
    </row>
    <row r="9250" spans="26:37" s="368" customFormat="1" ht="13.9" customHeight="1">
      <c r="Z9250" s="439"/>
      <c r="AH9250" s="367"/>
      <c r="AJ9250" s="367"/>
      <c r="AK9250" s="367"/>
    </row>
    <row r="9251" spans="26:37" s="368" customFormat="1" ht="13.9" customHeight="1">
      <c r="Z9251" s="439"/>
      <c r="AH9251" s="367"/>
      <c r="AJ9251" s="367"/>
      <c r="AK9251" s="367"/>
    </row>
    <row r="9252" spans="26:37" s="368" customFormat="1" ht="13.9" customHeight="1">
      <c r="Z9252" s="439"/>
      <c r="AH9252" s="367"/>
      <c r="AJ9252" s="367"/>
      <c r="AK9252" s="367"/>
    </row>
    <row r="9253" spans="26:37" s="368" customFormat="1" ht="13.9" customHeight="1">
      <c r="Z9253" s="439"/>
      <c r="AH9253" s="367"/>
      <c r="AJ9253" s="367"/>
      <c r="AK9253" s="367"/>
    </row>
    <row r="9254" spans="26:37" s="368" customFormat="1" ht="13.9" customHeight="1">
      <c r="Z9254" s="439"/>
      <c r="AH9254" s="367"/>
      <c r="AJ9254" s="367"/>
      <c r="AK9254" s="367"/>
    </row>
    <row r="9255" spans="26:37" s="368" customFormat="1" ht="13.9" customHeight="1">
      <c r="Z9255" s="439"/>
      <c r="AH9255" s="367"/>
      <c r="AJ9255" s="367"/>
      <c r="AK9255" s="367"/>
    </row>
    <row r="9256" spans="26:37" s="368" customFormat="1" ht="13.9" customHeight="1">
      <c r="Z9256" s="439"/>
      <c r="AH9256" s="367"/>
      <c r="AJ9256" s="367"/>
      <c r="AK9256" s="367"/>
    </row>
    <row r="9257" spans="26:37" s="368" customFormat="1" ht="13.9" customHeight="1">
      <c r="Z9257" s="439"/>
      <c r="AH9257" s="367"/>
      <c r="AJ9257" s="367"/>
      <c r="AK9257" s="367"/>
    </row>
    <row r="9258" spans="26:37" s="368" customFormat="1" ht="13.9" customHeight="1">
      <c r="Z9258" s="439"/>
      <c r="AH9258" s="367"/>
      <c r="AJ9258" s="367"/>
      <c r="AK9258" s="367"/>
    </row>
    <row r="9259" spans="26:37" s="368" customFormat="1" ht="13.9" customHeight="1">
      <c r="Z9259" s="439"/>
      <c r="AH9259" s="367"/>
      <c r="AJ9259" s="367"/>
      <c r="AK9259" s="367"/>
    </row>
    <row r="9260" spans="26:37" s="368" customFormat="1" ht="13.9" customHeight="1">
      <c r="Z9260" s="439"/>
      <c r="AH9260" s="367"/>
      <c r="AJ9260" s="367"/>
      <c r="AK9260" s="367"/>
    </row>
    <row r="9261" spans="26:37" s="368" customFormat="1" ht="13.9" customHeight="1">
      <c r="Z9261" s="439"/>
      <c r="AH9261" s="367"/>
      <c r="AJ9261" s="367"/>
      <c r="AK9261" s="367"/>
    </row>
    <row r="9262" spans="26:37" s="368" customFormat="1" ht="13.9" customHeight="1">
      <c r="Z9262" s="439"/>
      <c r="AH9262" s="367"/>
      <c r="AJ9262" s="367"/>
      <c r="AK9262" s="367"/>
    </row>
    <row r="9263" spans="26:37" s="368" customFormat="1" ht="13.9" customHeight="1">
      <c r="Z9263" s="439"/>
      <c r="AH9263" s="367"/>
      <c r="AJ9263" s="367"/>
      <c r="AK9263" s="367"/>
    </row>
    <row r="9264" spans="26:37" s="368" customFormat="1" ht="13.9" customHeight="1">
      <c r="Z9264" s="439"/>
      <c r="AH9264" s="367"/>
      <c r="AJ9264" s="367"/>
      <c r="AK9264" s="367"/>
    </row>
    <row r="9265" spans="26:37" s="368" customFormat="1" ht="13.9" customHeight="1">
      <c r="Z9265" s="439"/>
      <c r="AH9265" s="367"/>
      <c r="AJ9265" s="367"/>
      <c r="AK9265" s="367"/>
    </row>
    <row r="9266" spans="26:37" s="368" customFormat="1" ht="13.9" customHeight="1">
      <c r="Z9266" s="439"/>
      <c r="AH9266" s="367"/>
      <c r="AJ9266" s="367"/>
      <c r="AK9266" s="367"/>
    </row>
    <row r="9267" spans="26:37" s="368" customFormat="1" ht="13.9" customHeight="1">
      <c r="Z9267" s="439"/>
      <c r="AH9267" s="367"/>
      <c r="AJ9267" s="367"/>
      <c r="AK9267" s="367"/>
    </row>
    <row r="9268" spans="26:37" s="368" customFormat="1" ht="13.9" customHeight="1">
      <c r="Z9268" s="439"/>
      <c r="AH9268" s="367"/>
      <c r="AJ9268" s="367"/>
      <c r="AK9268" s="367"/>
    </row>
    <row r="9269" spans="26:37" s="368" customFormat="1" ht="13.9" customHeight="1">
      <c r="Z9269" s="439"/>
      <c r="AH9269" s="367"/>
      <c r="AJ9269" s="367"/>
      <c r="AK9269" s="367"/>
    </row>
    <row r="9270" spans="26:37" s="368" customFormat="1" ht="13.9" customHeight="1">
      <c r="Z9270" s="439"/>
      <c r="AH9270" s="367"/>
      <c r="AJ9270" s="367"/>
      <c r="AK9270" s="367"/>
    </row>
    <row r="9271" spans="26:37" s="368" customFormat="1" ht="13.9" customHeight="1">
      <c r="Z9271" s="439"/>
      <c r="AH9271" s="367"/>
      <c r="AJ9271" s="367"/>
      <c r="AK9271" s="367"/>
    </row>
    <row r="9272" spans="26:37" s="368" customFormat="1" ht="13.9" customHeight="1">
      <c r="Z9272" s="439"/>
      <c r="AH9272" s="367"/>
      <c r="AJ9272" s="367"/>
      <c r="AK9272" s="367"/>
    </row>
    <row r="9273" spans="26:37" s="368" customFormat="1" ht="13.9" customHeight="1">
      <c r="Z9273" s="439"/>
      <c r="AH9273" s="367"/>
      <c r="AJ9273" s="367"/>
      <c r="AK9273" s="367"/>
    </row>
    <row r="9274" spans="26:37" s="368" customFormat="1" ht="13.9" customHeight="1">
      <c r="Z9274" s="439"/>
      <c r="AH9274" s="367"/>
      <c r="AJ9274" s="367"/>
      <c r="AK9274" s="367"/>
    </row>
    <row r="9275" spans="26:37" s="368" customFormat="1" ht="13.9" customHeight="1">
      <c r="Z9275" s="439"/>
      <c r="AH9275" s="367"/>
      <c r="AJ9275" s="367"/>
      <c r="AK9275" s="367"/>
    </row>
    <row r="9276" spans="26:37" s="368" customFormat="1" ht="13.9" customHeight="1">
      <c r="Z9276" s="439"/>
      <c r="AH9276" s="367"/>
      <c r="AJ9276" s="367"/>
      <c r="AK9276" s="367"/>
    </row>
    <row r="9277" spans="26:37" s="368" customFormat="1" ht="13.9" customHeight="1">
      <c r="Z9277" s="439"/>
      <c r="AH9277" s="367"/>
      <c r="AJ9277" s="367"/>
      <c r="AK9277" s="367"/>
    </row>
    <row r="9278" spans="26:37" s="368" customFormat="1" ht="13.9" customHeight="1">
      <c r="Z9278" s="439"/>
      <c r="AH9278" s="367"/>
      <c r="AJ9278" s="367"/>
      <c r="AK9278" s="367"/>
    </row>
    <row r="9279" spans="26:37" s="368" customFormat="1" ht="13.9" customHeight="1">
      <c r="Z9279" s="439"/>
      <c r="AH9279" s="367"/>
      <c r="AJ9279" s="367"/>
      <c r="AK9279" s="367"/>
    </row>
    <row r="9280" spans="26:37" s="368" customFormat="1" ht="13.9" customHeight="1">
      <c r="Z9280" s="439"/>
      <c r="AH9280" s="367"/>
      <c r="AJ9280" s="367"/>
      <c r="AK9280" s="367"/>
    </row>
    <row r="9281" spans="26:37" s="368" customFormat="1" ht="13.9" customHeight="1">
      <c r="Z9281" s="439"/>
      <c r="AH9281" s="367"/>
      <c r="AJ9281" s="367"/>
      <c r="AK9281" s="367"/>
    </row>
    <row r="9282" spans="26:37" s="368" customFormat="1" ht="13.9" customHeight="1">
      <c r="Z9282" s="439"/>
      <c r="AH9282" s="367"/>
      <c r="AJ9282" s="367"/>
      <c r="AK9282" s="367"/>
    </row>
    <row r="9283" spans="26:37" s="368" customFormat="1" ht="13.9" customHeight="1">
      <c r="Z9283" s="439"/>
      <c r="AH9283" s="367"/>
      <c r="AJ9283" s="367"/>
      <c r="AK9283" s="367"/>
    </row>
    <row r="9284" spans="26:37" s="368" customFormat="1" ht="13.9" customHeight="1">
      <c r="Z9284" s="439"/>
      <c r="AH9284" s="367"/>
      <c r="AJ9284" s="367"/>
      <c r="AK9284" s="367"/>
    </row>
    <row r="9285" spans="26:37" s="368" customFormat="1" ht="13.9" customHeight="1">
      <c r="Z9285" s="439"/>
      <c r="AH9285" s="367"/>
      <c r="AJ9285" s="367"/>
      <c r="AK9285" s="367"/>
    </row>
    <row r="9286" spans="26:37" s="368" customFormat="1" ht="13.9" customHeight="1">
      <c r="Z9286" s="439"/>
      <c r="AH9286" s="367"/>
      <c r="AJ9286" s="367"/>
      <c r="AK9286" s="367"/>
    </row>
    <row r="9287" spans="26:37" s="368" customFormat="1" ht="13.9" customHeight="1">
      <c r="Z9287" s="439"/>
      <c r="AH9287" s="367"/>
      <c r="AJ9287" s="367"/>
      <c r="AK9287" s="367"/>
    </row>
    <row r="9288" spans="26:37" s="368" customFormat="1" ht="13.9" customHeight="1">
      <c r="Z9288" s="439"/>
      <c r="AH9288" s="367"/>
      <c r="AJ9288" s="367"/>
      <c r="AK9288" s="367"/>
    </row>
    <row r="9289" spans="26:37" s="368" customFormat="1" ht="13.9" customHeight="1">
      <c r="Z9289" s="439"/>
      <c r="AH9289" s="367"/>
      <c r="AJ9289" s="367"/>
      <c r="AK9289" s="367"/>
    </row>
    <row r="9290" spans="26:37" s="368" customFormat="1" ht="13.9" customHeight="1">
      <c r="Z9290" s="439"/>
      <c r="AH9290" s="367"/>
      <c r="AJ9290" s="367"/>
      <c r="AK9290" s="367"/>
    </row>
    <row r="9291" spans="26:37" s="368" customFormat="1" ht="13.9" customHeight="1">
      <c r="Z9291" s="439"/>
      <c r="AH9291" s="367"/>
      <c r="AJ9291" s="367"/>
      <c r="AK9291" s="367"/>
    </row>
    <row r="9292" spans="26:37" s="368" customFormat="1" ht="13.9" customHeight="1">
      <c r="Z9292" s="439"/>
      <c r="AH9292" s="367"/>
      <c r="AJ9292" s="367"/>
      <c r="AK9292" s="367"/>
    </row>
    <row r="9293" spans="26:37" s="368" customFormat="1" ht="13.9" customHeight="1">
      <c r="Z9293" s="439"/>
      <c r="AH9293" s="367"/>
      <c r="AJ9293" s="367"/>
      <c r="AK9293" s="367"/>
    </row>
    <row r="9294" spans="26:37" s="368" customFormat="1" ht="13.9" customHeight="1">
      <c r="Z9294" s="439"/>
      <c r="AH9294" s="367"/>
      <c r="AJ9294" s="367"/>
      <c r="AK9294" s="367"/>
    </row>
    <row r="9295" spans="26:37" s="368" customFormat="1" ht="13.9" customHeight="1">
      <c r="Z9295" s="439"/>
      <c r="AH9295" s="367"/>
      <c r="AJ9295" s="367"/>
      <c r="AK9295" s="367"/>
    </row>
    <row r="9296" spans="26:37" s="368" customFormat="1" ht="13.9" customHeight="1">
      <c r="Z9296" s="439"/>
      <c r="AH9296" s="367"/>
      <c r="AJ9296" s="367"/>
      <c r="AK9296" s="367"/>
    </row>
    <row r="9297" spans="26:37" s="368" customFormat="1" ht="13.9" customHeight="1">
      <c r="Z9297" s="439"/>
      <c r="AH9297" s="367"/>
      <c r="AJ9297" s="367"/>
      <c r="AK9297" s="367"/>
    </row>
    <row r="9298" spans="26:37" s="368" customFormat="1" ht="13.9" customHeight="1">
      <c r="Z9298" s="439"/>
      <c r="AH9298" s="367"/>
      <c r="AJ9298" s="367"/>
      <c r="AK9298" s="367"/>
    </row>
    <row r="9299" spans="26:37" s="368" customFormat="1" ht="13.9" customHeight="1">
      <c r="Z9299" s="439"/>
      <c r="AH9299" s="367"/>
      <c r="AJ9299" s="367"/>
      <c r="AK9299" s="367"/>
    </row>
    <row r="9300" spans="26:37" s="368" customFormat="1" ht="13.9" customHeight="1">
      <c r="Z9300" s="439"/>
      <c r="AH9300" s="367"/>
      <c r="AJ9300" s="367"/>
      <c r="AK9300" s="367"/>
    </row>
    <row r="9301" spans="26:37" s="368" customFormat="1" ht="13.9" customHeight="1">
      <c r="Z9301" s="439"/>
      <c r="AH9301" s="367"/>
      <c r="AJ9301" s="367"/>
      <c r="AK9301" s="367"/>
    </row>
    <row r="9302" spans="26:37" s="368" customFormat="1" ht="13.9" customHeight="1">
      <c r="Z9302" s="439"/>
      <c r="AH9302" s="367"/>
      <c r="AJ9302" s="367"/>
      <c r="AK9302" s="367"/>
    </row>
    <row r="9303" spans="26:37" s="368" customFormat="1" ht="13.9" customHeight="1">
      <c r="Z9303" s="439"/>
      <c r="AH9303" s="367"/>
      <c r="AJ9303" s="367"/>
      <c r="AK9303" s="367"/>
    </row>
    <row r="9304" spans="26:37" s="368" customFormat="1" ht="13.9" customHeight="1">
      <c r="Z9304" s="439"/>
      <c r="AH9304" s="367"/>
      <c r="AJ9304" s="367"/>
      <c r="AK9304" s="367"/>
    </row>
    <row r="9305" spans="26:37" s="368" customFormat="1" ht="13.9" customHeight="1">
      <c r="Z9305" s="439"/>
      <c r="AH9305" s="367"/>
      <c r="AJ9305" s="367"/>
      <c r="AK9305" s="367"/>
    </row>
    <row r="9306" spans="26:37" s="368" customFormat="1" ht="13.9" customHeight="1">
      <c r="Z9306" s="439"/>
      <c r="AH9306" s="367"/>
      <c r="AJ9306" s="367"/>
      <c r="AK9306" s="367"/>
    </row>
    <row r="9307" spans="26:37" s="368" customFormat="1" ht="13.9" customHeight="1">
      <c r="Z9307" s="439"/>
      <c r="AH9307" s="367"/>
      <c r="AJ9307" s="367"/>
      <c r="AK9307" s="367"/>
    </row>
    <row r="9308" spans="26:37" s="368" customFormat="1" ht="13.9" customHeight="1">
      <c r="Z9308" s="439"/>
      <c r="AH9308" s="367"/>
      <c r="AJ9308" s="367"/>
      <c r="AK9308" s="367"/>
    </row>
    <row r="9309" spans="26:37" s="368" customFormat="1" ht="13.9" customHeight="1">
      <c r="Z9309" s="439"/>
      <c r="AH9309" s="367"/>
      <c r="AJ9309" s="367"/>
      <c r="AK9309" s="367"/>
    </row>
    <row r="9310" spans="26:37" s="368" customFormat="1" ht="13.9" customHeight="1">
      <c r="Z9310" s="439"/>
      <c r="AH9310" s="367"/>
      <c r="AJ9310" s="367"/>
      <c r="AK9310" s="367"/>
    </row>
    <row r="9311" spans="26:37" s="368" customFormat="1" ht="13.9" customHeight="1">
      <c r="Z9311" s="439"/>
      <c r="AH9311" s="367"/>
      <c r="AJ9311" s="367"/>
      <c r="AK9311" s="367"/>
    </row>
    <row r="9312" spans="26:37" s="368" customFormat="1" ht="13.9" customHeight="1">
      <c r="Z9312" s="439"/>
      <c r="AH9312" s="367"/>
      <c r="AJ9312" s="367"/>
      <c r="AK9312" s="367"/>
    </row>
    <row r="9313" spans="26:37" s="368" customFormat="1" ht="13.9" customHeight="1">
      <c r="Z9313" s="439"/>
      <c r="AH9313" s="367"/>
      <c r="AJ9313" s="367"/>
      <c r="AK9313" s="367"/>
    </row>
    <row r="9314" spans="26:37" s="368" customFormat="1" ht="13.9" customHeight="1">
      <c r="Z9314" s="439"/>
      <c r="AH9314" s="367"/>
      <c r="AJ9314" s="367"/>
      <c r="AK9314" s="367"/>
    </row>
    <row r="9315" spans="26:37" s="368" customFormat="1" ht="13.9" customHeight="1">
      <c r="Z9315" s="439"/>
      <c r="AH9315" s="367"/>
      <c r="AJ9315" s="367"/>
      <c r="AK9315" s="367"/>
    </row>
    <row r="9316" spans="26:37" s="368" customFormat="1" ht="13.9" customHeight="1">
      <c r="Z9316" s="439"/>
      <c r="AH9316" s="367"/>
      <c r="AJ9316" s="367"/>
      <c r="AK9316" s="367"/>
    </row>
    <row r="9317" spans="26:37" s="368" customFormat="1" ht="13.9" customHeight="1">
      <c r="Z9317" s="439"/>
      <c r="AH9317" s="367"/>
      <c r="AJ9317" s="367"/>
      <c r="AK9317" s="367"/>
    </row>
    <row r="9318" spans="26:37" s="368" customFormat="1" ht="13.9" customHeight="1">
      <c r="Z9318" s="439"/>
      <c r="AH9318" s="367"/>
      <c r="AJ9318" s="367"/>
      <c r="AK9318" s="367"/>
    </row>
    <row r="9319" spans="26:37" s="368" customFormat="1" ht="13.9" customHeight="1">
      <c r="Z9319" s="439"/>
      <c r="AH9319" s="367"/>
      <c r="AJ9319" s="367"/>
      <c r="AK9319" s="367"/>
    </row>
    <row r="9320" spans="26:37" s="368" customFormat="1" ht="13.9" customHeight="1">
      <c r="Z9320" s="439"/>
      <c r="AH9320" s="367"/>
      <c r="AJ9320" s="367"/>
      <c r="AK9320" s="367"/>
    </row>
    <row r="9321" spans="26:37" s="368" customFormat="1" ht="13.9" customHeight="1">
      <c r="Z9321" s="439"/>
      <c r="AH9321" s="367"/>
      <c r="AJ9321" s="367"/>
      <c r="AK9321" s="367"/>
    </row>
    <row r="9322" spans="26:37" s="368" customFormat="1" ht="13.9" customHeight="1">
      <c r="Z9322" s="439"/>
      <c r="AH9322" s="367"/>
      <c r="AJ9322" s="367"/>
      <c r="AK9322" s="367"/>
    </row>
    <row r="9323" spans="26:37" s="368" customFormat="1" ht="13.9" customHeight="1">
      <c r="Z9323" s="439"/>
      <c r="AH9323" s="367"/>
      <c r="AJ9323" s="367"/>
      <c r="AK9323" s="367"/>
    </row>
    <row r="9324" spans="26:37" s="368" customFormat="1" ht="13.9" customHeight="1">
      <c r="Z9324" s="439"/>
      <c r="AH9324" s="367"/>
      <c r="AJ9324" s="367"/>
      <c r="AK9324" s="367"/>
    </row>
    <row r="9325" spans="26:37" s="368" customFormat="1" ht="13.9" customHeight="1">
      <c r="Z9325" s="439"/>
      <c r="AH9325" s="367"/>
      <c r="AJ9325" s="367"/>
      <c r="AK9325" s="367"/>
    </row>
    <row r="9326" spans="26:37" s="368" customFormat="1" ht="13.9" customHeight="1">
      <c r="Z9326" s="439"/>
      <c r="AH9326" s="367"/>
      <c r="AJ9326" s="367"/>
      <c r="AK9326" s="367"/>
    </row>
    <row r="9327" spans="26:37" s="368" customFormat="1" ht="13.9" customHeight="1">
      <c r="Z9327" s="439"/>
      <c r="AH9327" s="367"/>
      <c r="AJ9327" s="367"/>
      <c r="AK9327" s="367"/>
    </row>
    <row r="9328" spans="26:37" s="368" customFormat="1" ht="13.9" customHeight="1">
      <c r="Z9328" s="439"/>
      <c r="AH9328" s="367"/>
      <c r="AJ9328" s="367"/>
      <c r="AK9328" s="367"/>
    </row>
    <row r="9329" spans="26:37" s="368" customFormat="1" ht="13.9" customHeight="1">
      <c r="Z9329" s="439"/>
      <c r="AH9329" s="367"/>
      <c r="AJ9329" s="367"/>
      <c r="AK9329" s="367"/>
    </row>
    <row r="9330" spans="26:37" s="368" customFormat="1" ht="13.9" customHeight="1">
      <c r="Z9330" s="439"/>
      <c r="AH9330" s="367"/>
      <c r="AJ9330" s="367"/>
      <c r="AK9330" s="367"/>
    </row>
    <row r="9331" spans="26:37" s="368" customFormat="1" ht="13.9" customHeight="1">
      <c r="Z9331" s="439"/>
      <c r="AH9331" s="367"/>
      <c r="AJ9331" s="367"/>
      <c r="AK9331" s="367"/>
    </row>
    <row r="9332" spans="26:37" s="368" customFormat="1" ht="13.9" customHeight="1">
      <c r="Z9332" s="439"/>
      <c r="AH9332" s="367"/>
      <c r="AJ9332" s="367"/>
      <c r="AK9332" s="367"/>
    </row>
    <row r="9333" spans="26:37" s="368" customFormat="1" ht="13.9" customHeight="1">
      <c r="Z9333" s="439"/>
      <c r="AH9333" s="367"/>
      <c r="AJ9333" s="367"/>
      <c r="AK9333" s="367"/>
    </row>
    <row r="9334" spans="26:37" s="368" customFormat="1" ht="13.9" customHeight="1">
      <c r="Z9334" s="439"/>
      <c r="AH9334" s="367"/>
      <c r="AJ9334" s="367"/>
      <c r="AK9334" s="367"/>
    </row>
    <row r="9335" spans="26:37" s="368" customFormat="1" ht="13.9" customHeight="1">
      <c r="Z9335" s="439"/>
      <c r="AH9335" s="367"/>
      <c r="AJ9335" s="367"/>
      <c r="AK9335" s="367"/>
    </row>
    <row r="9336" spans="26:37" s="368" customFormat="1" ht="13.9" customHeight="1">
      <c r="Z9336" s="439"/>
      <c r="AH9336" s="367"/>
      <c r="AJ9336" s="367"/>
      <c r="AK9336" s="367"/>
    </row>
    <row r="9337" spans="26:37" s="368" customFormat="1" ht="13.9" customHeight="1">
      <c r="Z9337" s="439"/>
      <c r="AH9337" s="367"/>
      <c r="AJ9337" s="367"/>
      <c r="AK9337" s="367"/>
    </row>
    <row r="9338" spans="26:37" s="368" customFormat="1" ht="13.9" customHeight="1">
      <c r="Z9338" s="439"/>
      <c r="AH9338" s="367"/>
      <c r="AJ9338" s="367"/>
      <c r="AK9338" s="367"/>
    </row>
    <row r="9339" spans="26:37" s="368" customFormat="1" ht="13.9" customHeight="1">
      <c r="Z9339" s="439"/>
      <c r="AH9339" s="367"/>
      <c r="AJ9339" s="367"/>
      <c r="AK9339" s="367"/>
    </row>
    <row r="9340" spans="26:37" s="368" customFormat="1" ht="13.9" customHeight="1">
      <c r="Z9340" s="439"/>
      <c r="AH9340" s="367"/>
      <c r="AJ9340" s="367"/>
      <c r="AK9340" s="367"/>
    </row>
    <row r="9341" spans="26:37" s="368" customFormat="1" ht="13.9" customHeight="1">
      <c r="Z9341" s="439"/>
      <c r="AH9341" s="367"/>
      <c r="AJ9341" s="367"/>
      <c r="AK9341" s="367"/>
    </row>
    <row r="9342" spans="26:37" s="368" customFormat="1" ht="13.9" customHeight="1">
      <c r="Z9342" s="439"/>
      <c r="AH9342" s="367"/>
      <c r="AJ9342" s="367"/>
      <c r="AK9342" s="367"/>
    </row>
    <row r="9343" spans="26:37" s="368" customFormat="1" ht="13.9" customHeight="1">
      <c r="Z9343" s="439"/>
      <c r="AH9343" s="367"/>
      <c r="AJ9343" s="367"/>
      <c r="AK9343" s="367"/>
    </row>
    <row r="9344" spans="26:37" s="368" customFormat="1" ht="13.9" customHeight="1">
      <c r="Z9344" s="439"/>
      <c r="AH9344" s="367"/>
      <c r="AJ9344" s="367"/>
      <c r="AK9344" s="367"/>
    </row>
    <row r="9345" spans="26:37" s="368" customFormat="1" ht="13.9" customHeight="1">
      <c r="Z9345" s="439"/>
      <c r="AH9345" s="367"/>
      <c r="AJ9345" s="367"/>
      <c r="AK9345" s="367"/>
    </row>
    <row r="9346" spans="26:37" s="368" customFormat="1" ht="13.9" customHeight="1">
      <c r="Z9346" s="439"/>
      <c r="AH9346" s="367"/>
      <c r="AJ9346" s="367"/>
      <c r="AK9346" s="367"/>
    </row>
    <row r="9347" spans="26:37" s="368" customFormat="1" ht="13.9" customHeight="1">
      <c r="Z9347" s="439"/>
      <c r="AH9347" s="367"/>
      <c r="AJ9347" s="367"/>
      <c r="AK9347" s="367"/>
    </row>
    <row r="9348" spans="26:37" s="368" customFormat="1" ht="13.9" customHeight="1">
      <c r="Z9348" s="439"/>
      <c r="AH9348" s="367"/>
      <c r="AJ9348" s="367"/>
      <c r="AK9348" s="367"/>
    </row>
    <row r="9349" spans="26:37" s="368" customFormat="1" ht="13.9" customHeight="1">
      <c r="Z9349" s="439"/>
      <c r="AH9349" s="367"/>
      <c r="AJ9349" s="367"/>
      <c r="AK9349" s="367"/>
    </row>
    <row r="9350" spans="26:37" s="368" customFormat="1" ht="13.9" customHeight="1">
      <c r="Z9350" s="439"/>
      <c r="AH9350" s="367"/>
      <c r="AJ9350" s="367"/>
      <c r="AK9350" s="367"/>
    </row>
    <row r="9351" spans="26:37" s="368" customFormat="1" ht="13.9" customHeight="1">
      <c r="Z9351" s="439"/>
      <c r="AH9351" s="367"/>
      <c r="AJ9351" s="367"/>
      <c r="AK9351" s="367"/>
    </row>
    <row r="9352" spans="26:37" s="368" customFormat="1" ht="13.9" customHeight="1">
      <c r="Z9352" s="439"/>
      <c r="AH9352" s="367"/>
      <c r="AJ9352" s="367"/>
      <c r="AK9352" s="367"/>
    </row>
    <row r="9353" spans="26:37" s="368" customFormat="1" ht="13.9" customHeight="1">
      <c r="Z9353" s="439"/>
      <c r="AH9353" s="367"/>
      <c r="AJ9353" s="367"/>
      <c r="AK9353" s="367"/>
    </row>
    <row r="9354" spans="26:37" s="368" customFormat="1" ht="13.9" customHeight="1">
      <c r="Z9354" s="439"/>
      <c r="AH9354" s="367"/>
      <c r="AJ9354" s="367"/>
      <c r="AK9354" s="367"/>
    </row>
    <row r="9355" spans="26:37" s="368" customFormat="1" ht="13.9" customHeight="1">
      <c r="Z9355" s="439"/>
      <c r="AH9355" s="367"/>
      <c r="AJ9355" s="367"/>
      <c r="AK9355" s="367"/>
    </row>
    <row r="9356" spans="26:37" s="368" customFormat="1" ht="13.9" customHeight="1">
      <c r="Z9356" s="439"/>
      <c r="AH9356" s="367"/>
      <c r="AJ9356" s="367"/>
      <c r="AK9356" s="367"/>
    </row>
    <row r="9357" spans="26:37" s="368" customFormat="1" ht="13.9" customHeight="1">
      <c r="Z9357" s="439"/>
      <c r="AH9357" s="367"/>
      <c r="AJ9357" s="367"/>
      <c r="AK9357" s="367"/>
    </row>
    <row r="9358" spans="26:37" s="368" customFormat="1" ht="13.9" customHeight="1">
      <c r="Z9358" s="439"/>
      <c r="AH9358" s="367"/>
      <c r="AJ9358" s="367"/>
      <c r="AK9358" s="367"/>
    </row>
    <row r="9359" spans="26:37" s="368" customFormat="1" ht="13.9" customHeight="1">
      <c r="Z9359" s="439"/>
      <c r="AH9359" s="367"/>
      <c r="AJ9359" s="367"/>
      <c r="AK9359" s="367"/>
    </row>
    <row r="9360" spans="26:37" s="368" customFormat="1" ht="13.9" customHeight="1">
      <c r="Z9360" s="439"/>
      <c r="AH9360" s="367"/>
      <c r="AJ9360" s="367"/>
      <c r="AK9360" s="367"/>
    </row>
    <row r="9361" spans="26:37" s="368" customFormat="1" ht="13.9" customHeight="1">
      <c r="Z9361" s="439"/>
      <c r="AH9361" s="367"/>
      <c r="AJ9361" s="367"/>
      <c r="AK9361" s="367"/>
    </row>
    <row r="9362" spans="26:37" s="368" customFormat="1" ht="13.9" customHeight="1">
      <c r="Z9362" s="439"/>
      <c r="AH9362" s="367"/>
      <c r="AJ9362" s="367"/>
      <c r="AK9362" s="367"/>
    </row>
    <row r="9363" spans="26:37" s="368" customFormat="1" ht="13.9" customHeight="1">
      <c r="Z9363" s="439"/>
      <c r="AH9363" s="367"/>
      <c r="AJ9363" s="367"/>
      <c r="AK9363" s="367"/>
    </row>
    <row r="9364" spans="26:37" s="368" customFormat="1" ht="13.9" customHeight="1">
      <c r="Z9364" s="439"/>
      <c r="AH9364" s="367"/>
      <c r="AJ9364" s="367"/>
      <c r="AK9364" s="367"/>
    </row>
    <row r="9365" spans="26:37" s="368" customFormat="1" ht="13.9" customHeight="1">
      <c r="Z9365" s="439"/>
      <c r="AH9365" s="367"/>
      <c r="AJ9365" s="367"/>
      <c r="AK9365" s="367"/>
    </row>
    <row r="9366" spans="26:37" s="368" customFormat="1" ht="13.9" customHeight="1">
      <c r="Z9366" s="439"/>
      <c r="AH9366" s="367"/>
      <c r="AJ9366" s="367"/>
      <c r="AK9366" s="367"/>
    </row>
    <row r="9367" spans="26:37" s="368" customFormat="1" ht="13.9" customHeight="1">
      <c r="Z9367" s="439"/>
      <c r="AH9367" s="367"/>
      <c r="AJ9367" s="367"/>
      <c r="AK9367" s="367"/>
    </row>
    <row r="9368" spans="26:37" s="368" customFormat="1" ht="13.9" customHeight="1">
      <c r="Z9368" s="439"/>
      <c r="AH9368" s="367"/>
      <c r="AJ9368" s="367"/>
      <c r="AK9368" s="367"/>
    </row>
    <row r="9369" spans="26:37" s="368" customFormat="1" ht="13.9" customHeight="1">
      <c r="Z9369" s="439"/>
      <c r="AH9369" s="367"/>
      <c r="AJ9369" s="367"/>
      <c r="AK9369" s="367"/>
    </row>
    <row r="9370" spans="26:37" s="368" customFormat="1" ht="13.9" customHeight="1">
      <c r="Z9370" s="439"/>
      <c r="AH9370" s="367"/>
      <c r="AJ9370" s="367"/>
      <c r="AK9370" s="367"/>
    </row>
    <row r="9371" spans="26:37" s="368" customFormat="1" ht="13.9" customHeight="1">
      <c r="Z9371" s="439"/>
      <c r="AH9371" s="367"/>
      <c r="AJ9371" s="367"/>
      <c r="AK9371" s="367"/>
    </row>
    <row r="9372" spans="26:37" s="368" customFormat="1" ht="13.9" customHeight="1">
      <c r="Z9372" s="439"/>
      <c r="AH9372" s="367"/>
      <c r="AJ9372" s="367"/>
      <c r="AK9372" s="367"/>
    </row>
    <row r="9373" spans="26:37" s="368" customFormat="1" ht="13.9" customHeight="1">
      <c r="Z9373" s="439"/>
      <c r="AH9373" s="367"/>
      <c r="AJ9373" s="367"/>
      <c r="AK9373" s="367"/>
    </row>
    <row r="9374" spans="26:37" s="368" customFormat="1" ht="13.9" customHeight="1">
      <c r="Z9374" s="439"/>
      <c r="AH9374" s="367"/>
      <c r="AJ9374" s="367"/>
      <c r="AK9374" s="367"/>
    </row>
    <row r="9375" spans="26:37" s="368" customFormat="1" ht="13.9" customHeight="1">
      <c r="Z9375" s="439"/>
      <c r="AH9375" s="367"/>
      <c r="AJ9375" s="367"/>
      <c r="AK9375" s="367"/>
    </row>
    <row r="9376" spans="26:37" s="368" customFormat="1" ht="13.9" customHeight="1">
      <c r="Z9376" s="439"/>
      <c r="AH9376" s="367"/>
      <c r="AJ9376" s="367"/>
      <c r="AK9376" s="367"/>
    </row>
    <row r="9377" spans="26:37" s="368" customFormat="1" ht="13.9" customHeight="1">
      <c r="Z9377" s="439"/>
      <c r="AH9377" s="367"/>
      <c r="AJ9377" s="367"/>
      <c r="AK9377" s="367"/>
    </row>
    <row r="9378" spans="26:37" s="368" customFormat="1" ht="13.9" customHeight="1">
      <c r="Z9378" s="439"/>
      <c r="AH9378" s="367"/>
      <c r="AJ9378" s="367"/>
      <c r="AK9378" s="367"/>
    </row>
    <row r="9379" spans="26:37" s="368" customFormat="1" ht="13.9" customHeight="1">
      <c r="Z9379" s="439"/>
      <c r="AH9379" s="367"/>
      <c r="AJ9379" s="367"/>
      <c r="AK9379" s="367"/>
    </row>
    <row r="9380" spans="26:37" s="368" customFormat="1" ht="13.9" customHeight="1">
      <c r="Z9380" s="439"/>
      <c r="AH9380" s="367"/>
      <c r="AJ9380" s="367"/>
      <c r="AK9380" s="367"/>
    </row>
    <row r="9381" spans="26:37" s="368" customFormat="1" ht="13.9" customHeight="1">
      <c r="Z9381" s="439"/>
      <c r="AH9381" s="367"/>
      <c r="AJ9381" s="367"/>
      <c r="AK9381" s="367"/>
    </row>
    <row r="9382" spans="26:37" s="368" customFormat="1" ht="13.9" customHeight="1">
      <c r="Z9382" s="439"/>
      <c r="AH9382" s="367"/>
      <c r="AJ9382" s="367"/>
      <c r="AK9382" s="367"/>
    </row>
    <row r="9383" spans="26:37" s="368" customFormat="1" ht="13.9" customHeight="1">
      <c r="Z9383" s="439"/>
      <c r="AH9383" s="367"/>
      <c r="AJ9383" s="367"/>
      <c r="AK9383" s="367"/>
    </row>
    <row r="9384" spans="26:37" s="368" customFormat="1" ht="13.9" customHeight="1">
      <c r="Z9384" s="439"/>
      <c r="AH9384" s="367"/>
      <c r="AJ9384" s="367"/>
      <c r="AK9384" s="367"/>
    </row>
    <row r="9385" spans="26:37" s="368" customFormat="1" ht="13.9" customHeight="1">
      <c r="Z9385" s="439"/>
      <c r="AH9385" s="367"/>
      <c r="AJ9385" s="367"/>
      <c r="AK9385" s="367"/>
    </row>
    <row r="9386" spans="26:37" s="368" customFormat="1" ht="13.9" customHeight="1">
      <c r="Z9386" s="439"/>
      <c r="AH9386" s="367"/>
      <c r="AJ9386" s="367"/>
      <c r="AK9386" s="367"/>
    </row>
    <row r="9387" spans="26:37" s="368" customFormat="1" ht="13.9" customHeight="1">
      <c r="Z9387" s="439"/>
      <c r="AH9387" s="367"/>
      <c r="AJ9387" s="367"/>
      <c r="AK9387" s="367"/>
    </row>
    <row r="9388" spans="26:37" s="368" customFormat="1" ht="13.9" customHeight="1">
      <c r="Z9388" s="439"/>
      <c r="AH9388" s="367"/>
      <c r="AJ9388" s="367"/>
      <c r="AK9388" s="367"/>
    </row>
    <row r="9389" spans="26:37" s="368" customFormat="1" ht="13.9" customHeight="1">
      <c r="Z9389" s="439"/>
      <c r="AH9389" s="367"/>
      <c r="AJ9389" s="367"/>
      <c r="AK9389" s="367"/>
    </row>
    <row r="9390" spans="26:37" s="368" customFormat="1" ht="13.9" customHeight="1">
      <c r="Z9390" s="439"/>
      <c r="AH9390" s="367"/>
      <c r="AJ9390" s="367"/>
      <c r="AK9390" s="367"/>
    </row>
    <row r="9391" spans="26:37" s="368" customFormat="1" ht="13.9" customHeight="1">
      <c r="Z9391" s="439"/>
      <c r="AH9391" s="367"/>
      <c r="AJ9391" s="367"/>
      <c r="AK9391" s="367"/>
    </row>
    <row r="9392" spans="26:37" s="368" customFormat="1" ht="13.9" customHeight="1">
      <c r="Z9392" s="439"/>
      <c r="AH9392" s="367"/>
      <c r="AJ9392" s="367"/>
      <c r="AK9392" s="367"/>
    </row>
    <row r="9393" spans="26:37" s="368" customFormat="1" ht="13.9" customHeight="1">
      <c r="Z9393" s="439"/>
      <c r="AH9393" s="367"/>
      <c r="AJ9393" s="367"/>
      <c r="AK9393" s="367"/>
    </row>
    <row r="9394" spans="26:37" s="368" customFormat="1" ht="13.9" customHeight="1">
      <c r="Z9394" s="439"/>
      <c r="AH9394" s="367"/>
      <c r="AJ9394" s="367"/>
      <c r="AK9394" s="367"/>
    </row>
    <row r="9395" spans="26:37" s="368" customFormat="1" ht="13.9" customHeight="1">
      <c r="Z9395" s="439"/>
      <c r="AH9395" s="367"/>
      <c r="AJ9395" s="367"/>
      <c r="AK9395" s="367"/>
    </row>
    <row r="9396" spans="26:37" s="368" customFormat="1" ht="13.9" customHeight="1">
      <c r="Z9396" s="439"/>
      <c r="AH9396" s="367"/>
      <c r="AJ9396" s="367"/>
      <c r="AK9396" s="367"/>
    </row>
    <row r="9397" spans="26:37" s="368" customFormat="1" ht="13.9" customHeight="1">
      <c r="Z9397" s="439"/>
      <c r="AH9397" s="367"/>
      <c r="AJ9397" s="367"/>
      <c r="AK9397" s="367"/>
    </row>
    <row r="9398" spans="26:37" s="368" customFormat="1" ht="13.9" customHeight="1">
      <c r="Z9398" s="439"/>
      <c r="AH9398" s="367"/>
      <c r="AJ9398" s="367"/>
      <c r="AK9398" s="367"/>
    </row>
    <row r="9399" spans="26:37" s="368" customFormat="1" ht="13.9" customHeight="1">
      <c r="Z9399" s="439"/>
      <c r="AH9399" s="367"/>
      <c r="AJ9399" s="367"/>
      <c r="AK9399" s="367"/>
    </row>
    <row r="9400" spans="26:37" s="368" customFormat="1" ht="13.9" customHeight="1">
      <c r="Z9400" s="439"/>
      <c r="AH9400" s="367"/>
      <c r="AJ9400" s="367"/>
      <c r="AK9400" s="367"/>
    </row>
    <row r="9401" spans="26:37" s="368" customFormat="1" ht="13.9" customHeight="1">
      <c r="Z9401" s="439"/>
      <c r="AH9401" s="367"/>
      <c r="AJ9401" s="367"/>
      <c r="AK9401" s="367"/>
    </row>
    <row r="9402" spans="26:37" s="368" customFormat="1" ht="13.9" customHeight="1">
      <c r="Z9402" s="439"/>
      <c r="AH9402" s="367"/>
      <c r="AJ9402" s="367"/>
      <c r="AK9402" s="367"/>
    </row>
    <row r="9403" spans="26:37" s="368" customFormat="1" ht="13.9" customHeight="1">
      <c r="Z9403" s="439"/>
      <c r="AH9403" s="367"/>
      <c r="AJ9403" s="367"/>
      <c r="AK9403" s="367"/>
    </row>
    <row r="9404" spans="26:37" s="368" customFormat="1" ht="13.9" customHeight="1">
      <c r="Z9404" s="439"/>
      <c r="AH9404" s="367"/>
      <c r="AJ9404" s="367"/>
      <c r="AK9404" s="367"/>
    </row>
    <row r="9405" spans="26:37" s="368" customFormat="1" ht="13.9" customHeight="1">
      <c r="Z9405" s="439"/>
      <c r="AH9405" s="367"/>
      <c r="AJ9405" s="367"/>
      <c r="AK9405" s="367"/>
    </row>
    <row r="9406" spans="26:37" s="368" customFormat="1" ht="13.9" customHeight="1">
      <c r="Z9406" s="439"/>
      <c r="AH9406" s="367"/>
      <c r="AJ9406" s="367"/>
      <c r="AK9406" s="367"/>
    </row>
    <row r="9407" spans="26:37" s="368" customFormat="1" ht="13.9" customHeight="1">
      <c r="Z9407" s="439"/>
      <c r="AH9407" s="367"/>
      <c r="AJ9407" s="367"/>
      <c r="AK9407" s="367"/>
    </row>
    <row r="9408" spans="26:37" s="368" customFormat="1" ht="13.9" customHeight="1">
      <c r="Z9408" s="439"/>
      <c r="AH9408" s="367"/>
      <c r="AJ9408" s="367"/>
      <c r="AK9408" s="367"/>
    </row>
    <row r="9409" spans="26:37" s="368" customFormat="1" ht="13.9" customHeight="1">
      <c r="Z9409" s="439"/>
      <c r="AH9409" s="367"/>
      <c r="AJ9409" s="367"/>
      <c r="AK9409" s="367"/>
    </row>
    <row r="9410" spans="26:37" s="368" customFormat="1" ht="13.9" customHeight="1">
      <c r="Z9410" s="439"/>
      <c r="AH9410" s="367"/>
      <c r="AJ9410" s="367"/>
      <c r="AK9410" s="367"/>
    </row>
    <row r="9411" spans="26:37" s="368" customFormat="1" ht="13.9" customHeight="1">
      <c r="Z9411" s="439"/>
      <c r="AH9411" s="367"/>
      <c r="AJ9411" s="367"/>
      <c r="AK9411" s="367"/>
    </row>
    <row r="9412" spans="26:37" s="368" customFormat="1" ht="13.9" customHeight="1">
      <c r="Z9412" s="439"/>
      <c r="AH9412" s="367"/>
      <c r="AJ9412" s="367"/>
      <c r="AK9412" s="367"/>
    </row>
    <row r="9413" spans="26:37" s="368" customFormat="1" ht="13.9" customHeight="1">
      <c r="Z9413" s="439"/>
      <c r="AH9413" s="367"/>
      <c r="AJ9413" s="367"/>
      <c r="AK9413" s="367"/>
    </row>
    <row r="9414" spans="26:37" s="368" customFormat="1" ht="13.9" customHeight="1">
      <c r="Z9414" s="439"/>
      <c r="AH9414" s="367"/>
      <c r="AJ9414" s="367"/>
      <c r="AK9414" s="367"/>
    </row>
    <row r="9415" spans="26:37" s="368" customFormat="1" ht="13.9" customHeight="1">
      <c r="Z9415" s="439"/>
      <c r="AH9415" s="367"/>
      <c r="AJ9415" s="367"/>
      <c r="AK9415" s="367"/>
    </row>
    <row r="9416" spans="26:37" s="368" customFormat="1" ht="13.9" customHeight="1">
      <c r="Z9416" s="439"/>
      <c r="AH9416" s="367"/>
      <c r="AJ9416" s="367"/>
      <c r="AK9416" s="367"/>
    </row>
    <row r="9417" spans="26:37" s="368" customFormat="1" ht="13.9" customHeight="1">
      <c r="Z9417" s="439"/>
      <c r="AH9417" s="367"/>
      <c r="AJ9417" s="367"/>
      <c r="AK9417" s="367"/>
    </row>
    <row r="9418" spans="26:37" s="368" customFormat="1" ht="13.9" customHeight="1">
      <c r="Z9418" s="439"/>
      <c r="AH9418" s="367"/>
      <c r="AJ9418" s="367"/>
      <c r="AK9418" s="367"/>
    </row>
    <row r="9419" spans="26:37" s="368" customFormat="1" ht="13.9" customHeight="1">
      <c r="Z9419" s="439"/>
      <c r="AH9419" s="367"/>
      <c r="AJ9419" s="367"/>
      <c r="AK9419" s="367"/>
    </row>
    <row r="9420" spans="26:37" s="368" customFormat="1" ht="13.9" customHeight="1">
      <c r="Z9420" s="439"/>
      <c r="AH9420" s="367"/>
      <c r="AJ9420" s="367"/>
      <c r="AK9420" s="367"/>
    </row>
    <row r="9421" spans="26:37" s="368" customFormat="1" ht="13.9" customHeight="1">
      <c r="Z9421" s="439"/>
      <c r="AH9421" s="367"/>
      <c r="AJ9421" s="367"/>
      <c r="AK9421" s="367"/>
    </row>
    <row r="9422" spans="26:37" s="368" customFormat="1" ht="13.9" customHeight="1">
      <c r="Z9422" s="439"/>
      <c r="AH9422" s="367"/>
      <c r="AJ9422" s="367"/>
      <c r="AK9422" s="367"/>
    </row>
    <row r="9423" spans="26:37" s="368" customFormat="1" ht="13.9" customHeight="1">
      <c r="Z9423" s="439"/>
      <c r="AH9423" s="367"/>
      <c r="AJ9423" s="367"/>
      <c r="AK9423" s="367"/>
    </row>
    <row r="9424" spans="26:37" s="368" customFormat="1" ht="13.9" customHeight="1">
      <c r="Z9424" s="439"/>
      <c r="AH9424" s="367"/>
      <c r="AJ9424" s="367"/>
      <c r="AK9424" s="367"/>
    </row>
    <row r="9425" spans="26:37" s="368" customFormat="1" ht="13.9" customHeight="1">
      <c r="Z9425" s="439"/>
      <c r="AH9425" s="367"/>
      <c r="AJ9425" s="367"/>
      <c r="AK9425" s="367"/>
    </row>
    <row r="9426" spans="26:37" s="368" customFormat="1" ht="13.9" customHeight="1">
      <c r="Z9426" s="439"/>
      <c r="AH9426" s="367"/>
      <c r="AJ9426" s="367"/>
      <c r="AK9426" s="367"/>
    </row>
    <row r="9427" spans="26:37" s="368" customFormat="1" ht="13.9" customHeight="1">
      <c r="Z9427" s="439"/>
      <c r="AH9427" s="367"/>
      <c r="AJ9427" s="367"/>
      <c r="AK9427" s="367"/>
    </row>
    <row r="9428" spans="26:37" s="368" customFormat="1" ht="13.9" customHeight="1">
      <c r="Z9428" s="439"/>
      <c r="AH9428" s="367"/>
      <c r="AJ9428" s="367"/>
      <c r="AK9428" s="367"/>
    </row>
    <row r="9429" spans="26:37" s="368" customFormat="1" ht="13.9" customHeight="1">
      <c r="Z9429" s="439"/>
      <c r="AH9429" s="367"/>
      <c r="AJ9429" s="367"/>
      <c r="AK9429" s="367"/>
    </row>
    <row r="9430" spans="26:37" s="368" customFormat="1" ht="13.9" customHeight="1">
      <c r="Z9430" s="439"/>
      <c r="AH9430" s="367"/>
      <c r="AJ9430" s="367"/>
      <c r="AK9430" s="367"/>
    </row>
    <row r="9431" spans="26:37" s="368" customFormat="1" ht="13.9" customHeight="1">
      <c r="Z9431" s="439"/>
      <c r="AH9431" s="367"/>
      <c r="AJ9431" s="367"/>
      <c r="AK9431" s="367"/>
    </row>
    <row r="9432" spans="26:37" s="368" customFormat="1" ht="13.9" customHeight="1">
      <c r="Z9432" s="439"/>
      <c r="AH9432" s="367"/>
      <c r="AJ9432" s="367"/>
      <c r="AK9432" s="367"/>
    </row>
    <row r="9433" spans="26:37" s="368" customFormat="1" ht="13.9" customHeight="1">
      <c r="Z9433" s="439"/>
      <c r="AH9433" s="367"/>
      <c r="AJ9433" s="367"/>
      <c r="AK9433" s="367"/>
    </row>
    <row r="9434" spans="26:37" s="368" customFormat="1" ht="13.9" customHeight="1">
      <c r="Z9434" s="439"/>
      <c r="AH9434" s="367"/>
      <c r="AJ9434" s="367"/>
      <c r="AK9434" s="367"/>
    </row>
    <row r="9435" spans="26:37" s="368" customFormat="1" ht="13.9" customHeight="1">
      <c r="Z9435" s="439"/>
      <c r="AH9435" s="367"/>
      <c r="AJ9435" s="367"/>
      <c r="AK9435" s="367"/>
    </row>
    <row r="9436" spans="26:37" s="368" customFormat="1" ht="13.9" customHeight="1">
      <c r="Z9436" s="439"/>
      <c r="AH9436" s="367"/>
      <c r="AJ9436" s="367"/>
      <c r="AK9436" s="367"/>
    </row>
    <row r="9437" spans="26:37" s="368" customFormat="1" ht="13.9" customHeight="1">
      <c r="Z9437" s="439"/>
      <c r="AH9437" s="367"/>
      <c r="AJ9437" s="367"/>
      <c r="AK9437" s="367"/>
    </row>
    <row r="9438" spans="26:37" s="368" customFormat="1" ht="13.9" customHeight="1">
      <c r="Z9438" s="439"/>
      <c r="AH9438" s="367"/>
      <c r="AJ9438" s="367"/>
      <c r="AK9438" s="367"/>
    </row>
    <row r="9439" spans="26:37" s="368" customFormat="1" ht="13.9" customHeight="1">
      <c r="Z9439" s="439"/>
      <c r="AH9439" s="367"/>
      <c r="AJ9439" s="367"/>
      <c r="AK9439" s="367"/>
    </row>
    <row r="9440" spans="26:37" s="368" customFormat="1" ht="13.9" customHeight="1">
      <c r="Z9440" s="439"/>
      <c r="AH9440" s="367"/>
      <c r="AJ9440" s="367"/>
      <c r="AK9440" s="367"/>
    </row>
    <row r="9441" spans="26:37" s="368" customFormat="1" ht="13.9" customHeight="1">
      <c r="Z9441" s="439"/>
      <c r="AH9441" s="367"/>
      <c r="AJ9441" s="367"/>
      <c r="AK9441" s="367"/>
    </row>
    <row r="9442" spans="26:37" s="368" customFormat="1" ht="13.9" customHeight="1">
      <c r="Z9442" s="439"/>
      <c r="AH9442" s="367"/>
      <c r="AJ9442" s="367"/>
      <c r="AK9442" s="367"/>
    </row>
    <row r="9443" spans="26:37" s="368" customFormat="1" ht="13.9" customHeight="1">
      <c r="Z9443" s="439"/>
      <c r="AH9443" s="367"/>
      <c r="AJ9443" s="367"/>
      <c r="AK9443" s="367"/>
    </row>
    <row r="9444" spans="26:37" s="368" customFormat="1" ht="13.9" customHeight="1">
      <c r="Z9444" s="439"/>
      <c r="AH9444" s="367"/>
      <c r="AJ9444" s="367"/>
      <c r="AK9444" s="367"/>
    </row>
    <row r="9445" spans="26:37" s="368" customFormat="1" ht="13.9" customHeight="1">
      <c r="Z9445" s="439"/>
      <c r="AH9445" s="367"/>
      <c r="AJ9445" s="367"/>
      <c r="AK9445" s="367"/>
    </row>
    <row r="9446" spans="26:37" s="368" customFormat="1" ht="13.9" customHeight="1">
      <c r="Z9446" s="439"/>
      <c r="AH9446" s="367"/>
      <c r="AJ9446" s="367"/>
      <c r="AK9446" s="367"/>
    </row>
    <row r="9447" spans="26:37" s="368" customFormat="1" ht="13.9" customHeight="1">
      <c r="Z9447" s="439"/>
      <c r="AH9447" s="367"/>
      <c r="AJ9447" s="367"/>
      <c r="AK9447" s="367"/>
    </row>
    <row r="9448" spans="26:37" s="368" customFormat="1" ht="13.9" customHeight="1">
      <c r="Z9448" s="439"/>
      <c r="AH9448" s="367"/>
      <c r="AJ9448" s="367"/>
      <c r="AK9448" s="367"/>
    </row>
    <row r="9449" spans="26:37" s="368" customFormat="1" ht="13.9" customHeight="1">
      <c r="Z9449" s="439"/>
      <c r="AH9449" s="367"/>
      <c r="AJ9449" s="367"/>
      <c r="AK9449" s="367"/>
    </row>
    <row r="9450" spans="26:37" s="368" customFormat="1" ht="13.9" customHeight="1">
      <c r="Z9450" s="439"/>
      <c r="AH9450" s="367"/>
      <c r="AJ9450" s="367"/>
      <c r="AK9450" s="367"/>
    </row>
    <row r="9451" spans="26:37" s="368" customFormat="1" ht="13.9" customHeight="1">
      <c r="Z9451" s="439"/>
      <c r="AH9451" s="367"/>
      <c r="AJ9451" s="367"/>
      <c r="AK9451" s="367"/>
    </row>
    <row r="9452" spans="26:37" s="368" customFormat="1" ht="13.9" customHeight="1">
      <c r="Z9452" s="439"/>
      <c r="AH9452" s="367"/>
      <c r="AJ9452" s="367"/>
      <c r="AK9452" s="367"/>
    </row>
    <row r="9453" spans="26:37" s="368" customFormat="1" ht="13.9" customHeight="1">
      <c r="Z9453" s="439"/>
      <c r="AH9453" s="367"/>
      <c r="AJ9453" s="367"/>
      <c r="AK9453" s="367"/>
    </row>
    <row r="9454" spans="26:37" s="368" customFormat="1" ht="13.9" customHeight="1">
      <c r="Z9454" s="439"/>
      <c r="AH9454" s="367"/>
      <c r="AJ9454" s="367"/>
      <c r="AK9454" s="367"/>
    </row>
    <row r="9455" spans="26:37" s="368" customFormat="1" ht="13.9" customHeight="1">
      <c r="Z9455" s="439"/>
      <c r="AH9455" s="367"/>
      <c r="AJ9455" s="367"/>
      <c r="AK9455" s="367"/>
    </row>
    <row r="9456" spans="26:37" s="368" customFormat="1" ht="13.9" customHeight="1">
      <c r="Z9456" s="439"/>
      <c r="AH9456" s="367"/>
      <c r="AJ9456" s="367"/>
      <c r="AK9456" s="367"/>
    </row>
    <row r="9457" spans="26:37" s="368" customFormat="1" ht="13.9" customHeight="1">
      <c r="Z9457" s="439"/>
      <c r="AH9457" s="367"/>
      <c r="AJ9457" s="367"/>
      <c r="AK9457" s="367"/>
    </row>
    <row r="9458" spans="26:37" s="368" customFormat="1" ht="13.9" customHeight="1">
      <c r="Z9458" s="439"/>
      <c r="AH9458" s="367"/>
      <c r="AJ9458" s="367"/>
      <c r="AK9458" s="367"/>
    </row>
    <row r="9459" spans="26:37" s="368" customFormat="1" ht="13.9" customHeight="1">
      <c r="Z9459" s="439"/>
      <c r="AH9459" s="367"/>
      <c r="AJ9459" s="367"/>
      <c r="AK9459" s="367"/>
    </row>
    <row r="9460" spans="26:37" s="368" customFormat="1" ht="13.9" customHeight="1">
      <c r="Z9460" s="439"/>
      <c r="AH9460" s="367"/>
      <c r="AJ9460" s="367"/>
      <c r="AK9460" s="367"/>
    </row>
    <row r="9461" spans="26:37" s="368" customFormat="1" ht="13.9" customHeight="1">
      <c r="Z9461" s="439"/>
      <c r="AH9461" s="367"/>
      <c r="AJ9461" s="367"/>
      <c r="AK9461" s="367"/>
    </row>
    <row r="9462" spans="26:37" s="368" customFormat="1" ht="13.9" customHeight="1">
      <c r="Z9462" s="439"/>
      <c r="AH9462" s="367"/>
      <c r="AJ9462" s="367"/>
      <c r="AK9462" s="367"/>
    </row>
    <row r="9463" spans="26:37" s="368" customFormat="1" ht="13.9" customHeight="1">
      <c r="Z9463" s="439"/>
      <c r="AH9463" s="367"/>
      <c r="AJ9463" s="367"/>
      <c r="AK9463" s="367"/>
    </row>
    <row r="9464" spans="26:37" s="368" customFormat="1" ht="13.9" customHeight="1">
      <c r="Z9464" s="439"/>
      <c r="AH9464" s="367"/>
      <c r="AJ9464" s="367"/>
      <c r="AK9464" s="367"/>
    </row>
    <row r="9465" spans="26:37" s="368" customFormat="1" ht="13.9" customHeight="1">
      <c r="Z9465" s="439"/>
      <c r="AH9465" s="367"/>
      <c r="AJ9465" s="367"/>
      <c r="AK9465" s="367"/>
    </row>
    <row r="9466" spans="26:37" s="368" customFormat="1" ht="13.9" customHeight="1">
      <c r="Z9466" s="439"/>
      <c r="AH9466" s="367"/>
      <c r="AJ9466" s="367"/>
      <c r="AK9466" s="367"/>
    </row>
    <row r="9467" spans="26:37" s="368" customFormat="1" ht="13.9" customHeight="1">
      <c r="Z9467" s="439"/>
      <c r="AH9467" s="367"/>
      <c r="AJ9467" s="367"/>
      <c r="AK9467" s="367"/>
    </row>
    <row r="9468" spans="26:37" s="368" customFormat="1" ht="13.9" customHeight="1">
      <c r="Z9468" s="439"/>
      <c r="AH9468" s="367"/>
      <c r="AJ9468" s="367"/>
      <c r="AK9468" s="367"/>
    </row>
    <row r="9469" spans="26:37" s="368" customFormat="1" ht="13.9" customHeight="1">
      <c r="Z9469" s="439"/>
      <c r="AH9469" s="367"/>
      <c r="AJ9469" s="367"/>
      <c r="AK9469" s="367"/>
    </row>
    <row r="9470" spans="26:37" s="368" customFormat="1" ht="13.9" customHeight="1">
      <c r="Z9470" s="439"/>
      <c r="AH9470" s="367"/>
      <c r="AJ9470" s="367"/>
      <c r="AK9470" s="367"/>
    </row>
    <row r="9471" spans="26:37" s="368" customFormat="1" ht="13.9" customHeight="1">
      <c r="Z9471" s="439"/>
      <c r="AH9471" s="367"/>
      <c r="AJ9471" s="367"/>
      <c r="AK9471" s="367"/>
    </row>
    <row r="9472" spans="26:37" s="368" customFormat="1" ht="13.9" customHeight="1">
      <c r="Z9472" s="439"/>
      <c r="AH9472" s="367"/>
      <c r="AJ9472" s="367"/>
      <c r="AK9472" s="367"/>
    </row>
    <row r="9473" spans="26:37" s="368" customFormat="1" ht="13.9" customHeight="1">
      <c r="Z9473" s="439"/>
      <c r="AH9473" s="367"/>
      <c r="AJ9473" s="367"/>
      <c r="AK9473" s="367"/>
    </row>
    <row r="9474" spans="26:37" s="368" customFormat="1" ht="13.9" customHeight="1">
      <c r="Z9474" s="439"/>
      <c r="AH9474" s="367"/>
      <c r="AJ9474" s="367"/>
      <c r="AK9474" s="367"/>
    </row>
    <row r="9475" spans="26:37" s="368" customFormat="1" ht="13.9" customHeight="1">
      <c r="Z9475" s="439"/>
      <c r="AH9475" s="367"/>
      <c r="AJ9475" s="367"/>
      <c r="AK9475" s="367"/>
    </row>
    <row r="9476" spans="26:37" s="368" customFormat="1" ht="13.9" customHeight="1">
      <c r="Z9476" s="439"/>
      <c r="AH9476" s="367"/>
      <c r="AJ9476" s="367"/>
      <c r="AK9476" s="367"/>
    </row>
    <row r="9477" spans="26:37" s="368" customFormat="1" ht="13.9" customHeight="1">
      <c r="Z9477" s="439"/>
      <c r="AH9477" s="367"/>
      <c r="AJ9477" s="367"/>
      <c r="AK9477" s="367"/>
    </row>
    <row r="9478" spans="26:37" s="368" customFormat="1" ht="13.9" customHeight="1">
      <c r="Z9478" s="439"/>
      <c r="AH9478" s="367"/>
      <c r="AJ9478" s="367"/>
      <c r="AK9478" s="367"/>
    </row>
    <row r="9479" spans="26:37" s="368" customFormat="1" ht="13.9" customHeight="1">
      <c r="Z9479" s="439"/>
      <c r="AH9479" s="367"/>
      <c r="AJ9479" s="367"/>
      <c r="AK9479" s="367"/>
    </row>
    <row r="9480" spans="26:37" s="368" customFormat="1" ht="13.9" customHeight="1">
      <c r="Z9480" s="439"/>
      <c r="AH9480" s="367"/>
      <c r="AJ9480" s="367"/>
      <c r="AK9480" s="367"/>
    </row>
    <row r="9481" spans="26:37" s="368" customFormat="1" ht="13.9" customHeight="1">
      <c r="Z9481" s="439"/>
      <c r="AH9481" s="367"/>
      <c r="AJ9481" s="367"/>
      <c r="AK9481" s="367"/>
    </row>
    <row r="9482" spans="26:37" s="368" customFormat="1" ht="13.9" customHeight="1">
      <c r="Z9482" s="439"/>
      <c r="AH9482" s="367"/>
      <c r="AJ9482" s="367"/>
      <c r="AK9482" s="367"/>
    </row>
    <row r="9483" spans="26:37" s="368" customFormat="1" ht="13.9" customHeight="1">
      <c r="Z9483" s="439"/>
      <c r="AH9483" s="367"/>
      <c r="AJ9483" s="367"/>
      <c r="AK9483" s="367"/>
    </row>
    <row r="9484" spans="26:37" s="368" customFormat="1" ht="13.9" customHeight="1">
      <c r="Z9484" s="439"/>
      <c r="AH9484" s="367"/>
      <c r="AJ9484" s="367"/>
      <c r="AK9484" s="367"/>
    </row>
    <row r="9485" spans="26:37" s="368" customFormat="1" ht="13.9" customHeight="1">
      <c r="Z9485" s="439"/>
      <c r="AH9485" s="367"/>
      <c r="AJ9485" s="367"/>
      <c r="AK9485" s="367"/>
    </row>
    <row r="9486" spans="26:37" s="368" customFormat="1" ht="13.9" customHeight="1">
      <c r="Z9486" s="439"/>
      <c r="AH9486" s="367"/>
      <c r="AJ9486" s="367"/>
      <c r="AK9486" s="367"/>
    </row>
    <row r="9487" spans="26:37" s="368" customFormat="1" ht="13.9" customHeight="1">
      <c r="Z9487" s="439"/>
      <c r="AH9487" s="367"/>
      <c r="AJ9487" s="367"/>
      <c r="AK9487" s="367"/>
    </row>
    <row r="9488" spans="26:37" s="368" customFormat="1" ht="13.9" customHeight="1">
      <c r="Z9488" s="439"/>
      <c r="AH9488" s="367"/>
      <c r="AJ9488" s="367"/>
      <c r="AK9488" s="367"/>
    </row>
    <row r="9489" spans="26:37" s="368" customFormat="1" ht="13.9" customHeight="1">
      <c r="Z9489" s="439"/>
      <c r="AH9489" s="367"/>
      <c r="AJ9489" s="367"/>
      <c r="AK9489" s="367"/>
    </row>
    <row r="9490" spans="26:37" s="368" customFormat="1" ht="13.9" customHeight="1">
      <c r="Z9490" s="439"/>
      <c r="AH9490" s="367"/>
      <c r="AJ9490" s="367"/>
      <c r="AK9490" s="367"/>
    </row>
    <row r="9491" spans="26:37" s="368" customFormat="1" ht="13.9" customHeight="1">
      <c r="Z9491" s="439"/>
      <c r="AH9491" s="367"/>
      <c r="AJ9491" s="367"/>
      <c r="AK9491" s="367"/>
    </row>
    <row r="9492" spans="26:37" s="368" customFormat="1" ht="13.9" customHeight="1">
      <c r="Z9492" s="439"/>
      <c r="AH9492" s="367"/>
      <c r="AJ9492" s="367"/>
      <c r="AK9492" s="367"/>
    </row>
    <row r="9493" spans="26:37" s="368" customFormat="1" ht="13.9" customHeight="1">
      <c r="Z9493" s="439"/>
      <c r="AH9493" s="367"/>
      <c r="AJ9493" s="367"/>
      <c r="AK9493" s="367"/>
    </row>
    <row r="9494" spans="26:37" s="368" customFormat="1" ht="13.9" customHeight="1">
      <c r="Z9494" s="439"/>
      <c r="AH9494" s="367"/>
      <c r="AJ9494" s="367"/>
      <c r="AK9494" s="367"/>
    </row>
    <row r="9495" spans="26:37" s="368" customFormat="1" ht="13.9" customHeight="1">
      <c r="Z9495" s="439"/>
      <c r="AH9495" s="367"/>
      <c r="AJ9495" s="367"/>
      <c r="AK9495" s="367"/>
    </row>
    <row r="9496" spans="26:37" s="368" customFormat="1" ht="13.9" customHeight="1">
      <c r="Z9496" s="439"/>
      <c r="AH9496" s="367"/>
      <c r="AJ9496" s="367"/>
      <c r="AK9496" s="367"/>
    </row>
    <row r="9497" spans="26:37" s="368" customFormat="1" ht="13.9" customHeight="1">
      <c r="Z9497" s="439"/>
      <c r="AH9497" s="367"/>
      <c r="AJ9497" s="367"/>
      <c r="AK9497" s="367"/>
    </row>
    <row r="9498" spans="26:37" s="368" customFormat="1" ht="13.9" customHeight="1">
      <c r="Z9498" s="439"/>
      <c r="AH9498" s="367"/>
      <c r="AJ9498" s="367"/>
      <c r="AK9498" s="367"/>
    </row>
    <row r="9499" spans="26:37" s="368" customFormat="1" ht="13.9" customHeight="1">
      <c r="Z9499" s="439"/>
      <c r="AH9499" s="367"/>
      <c r="AJ9499" s="367"/>
      <c r="AK9499" s="367"/>
    </row>
    <row r="9500" spans="26:37" s="368" customFormat="1" ht="13.9" customHeight="1">
      <c r="Z9500" s="439"/>
      <c r="AH9500" s="367"/>
      <c r="AJ9500" s="367"/>
      <c r="AK9500" s="367"/>
    </row>
    <row r="9501" spans="26:37" s="368" customFormat="1" ht="13.9" customHeight="1">
      <c r="Z9501" s="439"/>
      <c r="AH9501" s="367"/>
      <c r="AJ9501" s="367"/>
      <c r="AK9501" s="367"/>
    </row>
    <row r="9502" spans="26:37" s="368" customFormat="1" ht="13.9" customHeight="1">
      <c r="Z9502" s="439"/>
      <c r="AH9502" s="367"/>
      <c r="AJ9502" s="367"/>
      <c r="AK9502" s="367"/>
    </row>
    <row r="9503" spans="26:37" s="368" customFormat="1" ht="13.9" customHeight="1">
      <c r="Z9503" s="439"/>
      <c r="AH9503" s="367"/>
      <c r="AJ9503" s="367"/>
      <c r="AK9503" s="367"/>
    </row>
    <row r="9504" spans="26:37" s="368" customFormat="1" ht="13.9" customHeight="1">
      <c r="Z9504" s="439"/>
      <c r="AH9504" s="367"/>
      <c r="AJ9504" s="367"/>
      <c r="AK9504" s="367"/>
    </row>
    <row r="9505" spans="26:37" s="368" customFormat="1" ht="13.9" customHeight="1">
      <c r="Z9505" s="439"/>
      <c r="AH9505" s="367"/>
      <c r="AJ9505" s="367"/>
      <c r="AK9505" s="367"/>
    </row>
    <row r="9506" spans="26:37" s="368" customFormat="1" ht="13.9" customHeight="1">
      <c r="Z9506" s="439"/>
      <c r="AH9506" s="367"/>
      <c r="AJ9506" s="367"/>
      <c r="AK9506" s="367"/>
    </row>
    <row r="9507" spans="26:37" s="368" customFormat="1" ht="13.9" customHeight="1">
      <c r="Z9507" s="439"/>
      <c r="AH9507" s="367"/>
      <c r="AJ9507" s="367"/>
      <c r="AK9507" s="367"/>
    </row>
    <row r="9508" spans="26:37" s="368" customFormat="1" ht="13.9" customHeight="1">
      <c r="Z9508" s="439"/>
      <c r="AH9508" s="367"/>
      <c r="AJ9508" s="367"/>
      <c r="AK9508" s="367"/>
    </row>
    <row r="9509" spans="26:37" s="368" customFormat="1" ht="13.9" customHeight="1">
      <c r="Z9509" s="439"/>
      <c r="AH9509" s="367"/>
      <c r="AJ9509" s="367"/>
      <c r="AK9509" s="367"/>
    </row>
    <row r="9510" spans="26:37" s="368" customFormat="1" ht="13.9" customHeight="1">
      <c r="Z9510" s="439"/>
      <c r="AH9510" s="367"/>
      <c r="AJ9510" s="367"/>
      <c r="AK9510" s="367"/>
    </row>
    <row r="9511" spans="26:37" s="368" customFormat="1" ht="13.9" customHeight="1">
      <c r="Z9511" s="439"/>
      <c r="AH9511" s="367"/>
      <c r="AJ9511" s="367"/>
      <c r="AK9511" s="367"/>
    </row>
    <row r="9512" spans="26:37" s="368" customFormat="1" ht="13.9" customHeight="1">
      <c r="Z9512" s="439"/>
      <c r="AH9512" s="367"/>
      <c r="AJ9512" s="367"/>
      <c r="AK9512" s="367"/>
    </row>
    <row r="9513" spans="26:37" s="368" customFormat="1" ht="13.9" customHeight="1">
      <c r="Z9513" s="439"/>
      <c r="AH9513" s="367"/>
      <c r="AJ9513" s="367"/>
      <c r="AK9513" s="367"/>
    </row>
    <row r="9514" spans="26:37" s="368" customFormat="1" ht="13.9" customHeight="1">
      <c r="Z9514" s="439"/>
      <c r="AH9514" s="367"/>
      <c r="AJ9514" s="367"/>
      <c r="AK9514" s="367"/>
    </row>
    <row r="9515" spans="26:37" s="368" customFormat="1" ht="13.9" customHeight="1">
      <c r="Z9515" s="439"/>
      <c r="AH9515" s="367"/>
      <c r="AJ9515" s="367"/>
      <c r="AK9515" s="367"/>
    </row>
    <row r="9516" spans="26:37" s="368" customFormat="1" ht="13.9" customHeight="1">
      <c r="Z9516" s="439"/>
      <c r="AH9516" s="367"/>
      <c r="AJ9516" s="367"/>
      <c r="AK9516" s="367"/>
    </row>
    <row r="9517" spans="26:37" s="368" customFormat="1" ht="13.9" customHeight="1">
      <c r="Z9517" s="439"/>
      <c r="AH9517" s="367"/>
      <c r="AJ9517" s="367"/>
      <c r="AK9517" s="367"/>
    </row>
    <row r="9518" spans="26:37" s="368" customFormat="1" ht="13.9" customHeight="1">
      <c r="Z9518" s="439"/>
      <c r="AH9518" s="367"/>
      <c r="AJ9518" s="367"/>
      <c r="AK9518" s="367"/>
    </row>
    <row r="9519" spans="26:37" s="368" customFormat="1" ht="13.9" customHeight="1">
      <c r="Z9519" s="439"/>
      <c r="AH9519" s="367"/>
      <c r="AJ9519" s="367"/>
      <c r="AK9519" s="367"/>
    </row>
    <row r="9520" spans="26:37" s="368" customFormat="1" ht="13.9" customHeight="1">
      <c r="Z9520" s="439"/>
      <c r="AH9520" s="367"/>
      <c r="AJ9520" s="367"/>
      <c r="AK9520" s="367"/>
    </row>
    <row r="9521" spans="26:37" s="368" customFormat="1" ht="13.9" customHeight="1">
      <c r="Z9521" s="439"/>
      <c r="AH9521" s="367"/>
      <c r="AJ9521" s="367"/>
      <c r="AK9521" s="367"/>
    </row>
    <row r="9522" spans="26:37" s="368" customFormat="1" ht="13.9" customHeight="1">
      <c r="Z9522" s="439"/>
      <c r="AH9522" s="367"/>
      <c r="AJ9522" s="367"/>
      <c r="AK9522" s="367"/>
    </row>
    <row r="9523" spans="26:37" s="368" customFormat="1" ht="13.9" customHeight="1">
      <c r="Z9523" s="439"/>
      <c r="AH9523" s="367"/>
      <c r="AJ9523" s="367"/>
      <c r="AK9523" s="367"/>
    </row>
    <row r="9524" spans="26:37" s="368" customFormat="1" ht="13.9" customHeight="1">
      <c r="Z9524" s="439"/>
      <c r="AH9524" s="367"/>
      <c r="AJ9524" s="367"/>
      <c r="AK9524" s="367"/>
    </row>
    <row r="9525" spans="26:37" s="368" customFormat="1" ht="13.9" customHeight="1">
      <c r="Z9525" s="439"/>
      <c r="AH9525" s="367"/>
      <c r="AJ9525" s="367"/>
      <c r="AK9525" s="367"/>
    </row>
    <row r="9526" spans="26:37" s="368" customFormat="1" ht="13.9" customHeight="1">
      <c r="Z9526" s="439"/>
      <c r="AH9526" s="367"/>
      <c r="AJ9526" s="367"/>
      <c r="AK9526" s="367"/>
    </row>
    <row r="9527" spans="26:37" s="368" customFormat="1" ht="13.9" customHeight="1">
      <c r="Z9527" s="439"/>
      <c r="AH9527" s="367"/>
      <c r="AJ9527" s="367"/>
      <c r="AK9527" s="367"/>
    </row>
    <row r="9528" spans="26:37" s="368" customFormat="1" ht="13.9" customHeight="1">
      <c r="Z9528" s="439"/>
      <c r="AH9528" s="367"/>
      <c r="AJ9528" s="367"/>
      <c r="AK9528" s="367"/>
    </row>
    <row r="9529" spans="26:37" s="368" customFormat="1" ht="13.9" customHeight="1">
      <c r="Z9529" s="439"/>
      <c r="AH9529" s="367"/>
      <c r="AJ9529" s="367"/>
      <c r="AK9529" s="367"/>
    </row>
    <row r="9530" spans="26:37" s="368" customFormat="1" ht="13.9" customHeight="1">
      <c r="Z9530" s="439"/>
      <c r="AH9530" s="367"/>
      <c r="AJ9530" s="367"/>
      <c r="AK9530" s="367"/>
    </row>
    <row r="9531" spans="26:37" s="368" customFormat="1" ht="13.9" customHeight="1">
      <c r="Z9531" s="439"/>
      <c r="AH9531" s="367"/>
      <c r="AJ9531" s="367"/>
      <c r="AK9531" s="367"/>
    </row>
    <row r="9532" spans="26:37" s="368" customFormat="1" ht="13.9" customHeight="1">
      <c r="Z9532" s="439"/>
      <c r="AH9532" s="367"/>
      <c r="AJ9532" s="367"/>
      <c r="AK9532" s="367"/>
    </row>
    <row r="9533" spans="26:37" s="368" customFormat="1" ht="13.9" customHeight="1">
      <c r="Z9533" s="439"/>
      <c r="AH9533" s="367"/>
      <c r="AJ9533" s="367"/>
      <c r="AK9533" s="367"/>
    </row>
    <row r="9534" spans="26:37" s="368" customFormat="1" ht="13.9" customHeight="1">
      <c r="Z9534" s="439"/>
      <c r="AH9534" s="367"/>
      <c r="AJ9534" s="367"/>
      <c r="AK9534" s="367"/>
    </row>
    <row r="9535" spans="26:37" s="368" customFormat="1" ht="13.9" customHeight="1">
      <c r="Z9535" s="439"/>
      <c r="AH9535" s="367"/>
      <c r="AJ9535" s="367"/>
      <c r="AK9535" s="367"/>
    </row>
    <row r="9536" spans="26:37" s="368" customFormat="1" ht="13.9" customHeight="1">
      <c r="Z9536" s="439"/>
      <c r="AH9536" s="367"/>
      <c r="AJ9536" s="367"/>
      <c r="AK9536" s="367"/>
    </row>
    <row r="9537" spans="26:37" s="368" customFormat="1" ht="13.9" customHeight="1">
      <c r="Z9537" s="439"/>
      <c r="AH9537" s="367"/>
      <c r="AJ9537" s="367"/>
      <c r="AK9537" s="367"/>
    </row>
    <row r="9538" spans="26:37" s="368" customFormat="1" ht="13.9" customHeight="1">
      <c r="Z9538" s="439"/>
      <c r="AH9538" s="367"/>
      <c r="AJ9538" s="367"/>
      <c r="AK9538" s="367"/>
    </row>
    <row r="9539" spans="26:37" s="368" customFormat="1" ht="13.9" customHeight="1">
      <c r="Z9539" s="439"/>
      <c r="AH9539" s="367"/>
      <c r="AJ9539" s="367"/>
      <c r="AK9539" s="367"/>
    </row>
    <row r="9540" spans="26:37" s="368" customFormat="1" ht="13.9" customHeight="1">
      <c r="Z9540" s="439"/>
      <c r="AH9540" s="367"/>
      <c r="AJ9540" s="367"/>
      <c r="AK9540" s="367"/>
    </row>
    <row r="9541" spans="26:37" s="368" customFormat="1" ht="13.9" customHeight="1">
      <c r="Z9541" s="439"/>
      <c r="AH9541" s="367"/>
      <c r="AJ9541" s="367"/>
      <c r="AK9541" s="367"/>
    </row>
    <row r="9542" spans="26:37" s="368" customFormat="1" ht="13.9" customHeight="1">
      <c r="Z9542" s="439"/>
      <c r="AH9542" s="367"/>
      <c r="AJ9542" s="367"/>
      <c r="AK9542" s="367"/>
    </row>
    <row r="9543" spans="26:37" s="368" customFormat="1" ht="13.9" customHeight="1">
      <c r="Z9543" s="439"/>
      <c r="AH9543" s="367"/>
      <c r="AJ9543" s="367"/>
      <c r="AK9543" s="367"/>
    </row>
    <row r="9544" spans="26:37" s="368" customFormat="1" ht="13.9" customHeight="1">
      <c r="Z9544" s="439"/>
      <c r="AH9544" s="367"/>
      <c r="AJ9544" s="367"/>
      <c r="AK9544" s="367"/>
    </row>
    <row r="9545" spans="26:37" s="368" customFormat="1" ht="13.9" customHeight="1">
      <c r="Z9545" s="439"/>
      <c r="AH9545" s="367"/>
      <c r="AJ9545" s="367"/>
      <c r="AK9545" s="367"/>
    </row>
    <row r="9546" spans="26:37" s="368" customFormat="1" ht="13.9" customHeight="1">
      <c r="Z9546" s="439"/>
      <c r="AH9546" s="367"/>
      <c r="AJ9546" s="367"/>
      <c r="AK9546" s="367"/>
    </row>
    <row r="9547" spans="26:37" s="368" customFormat="1" ht="13.9" customHeight="1">
      <c r="Z9547" s="439"/>
      <c r="AH9547" s="367"/>
      <c r="AJ9547" s="367"/>
      <c r="AK9547" s="367"/>
    </row>
    <row r="9548" spans="26:37" s="368" customFormat="1" ht="13.9" customHeight="1">
      <c r="Z9548" s="439"/>
      <c r="AH9548" s="367"/>
      <c r="AJ9548" s="367"/>
      <c r="AK9548" s="367"/>
    </row>
    <row r="9549" spans="26:37" s="368" customFormat="1" ht="13.9" customHeight="1">
      <c r="Z9549" s="439"/>
      <c r="AH9549" s="367"/>
      <c r="AJ9549" s="367"/>
      <c r="AK9549" s="367"/>
    </row>
    <row r="9550" spans="26:37" s="368" customFormat="1" ht="13.9" customHeight="1">
      <c r="Z9550" s="439"/>
      <c r="AH9550" s="367"/>
      <c r="AJ9550" s="367"/>
      <c r="AK9550" s="367"/>
    </row>
    <row r="9551" spans="26:37" s="368" customFormat="1" ht="13.9" customHeight="1">
      <c r="Z9551" s="439"/>
      <c r="AH9551" s="367"/>
      <c r="AJ9551" s="367"/>
      <c r="AK9551" s="367"/>
    </row>
    <row r="9552" spans="26:37" s="368" customFormat="1" ht="13.9" customHeight="1">
      <c r="Z9552" s="439"/>
      <c r="AH9552" s="367"/>
      <c r="AJ9552" s="367"/>
      <c r="AK9552" s="367"/>
    </row>
    <row r="9553" spans="26:37" s="368" customFormat="1" ht="13.9" customHeight="1">
      <c r="Z9553" s="439"/>
      <c r="AH9553" s="367"/>
      <c r="AJ9553" s="367"/>
      <c r="AK9553" s="367"/>
    </row>
    <row r="9554" spans="26:37" s="368" customFormat="1" ht="13.9" customHeight="1">
      <c r="Z9554" s="439"/>
      <c r="AH9554" s="367"/>
      <c r="AJ9554" s="367"/>
      <c r="AK9554" s="367"/>
    </row>
    <row r="9555" spans="26:37" s="368" customFormat="1" ht="13.9" customHeight="1">
      <c r="Z9555" s="439"/>
      <c r="AH9555" s="367"/>
      <c r="AJ9555" s="367"/>
      <c r="AK9555" s="367"/>
    </row>
    <row r="9556" spans="26:37" s="368" customFormat="1" ht="13.9" customHeight="1">
      <c r="Z9556" s="439"/>
      <c r="AH9556" s="367"/>
      <c r="AJ9556" s="367"/>
      <c r="AK9556" s="367"/>
    </row>
    <row r="9557" spans="26:37" s="368" customFormat="1" ht="13.9" customHeight="1">
      <c r="Z9557" s="439"/>
      <c r="AH9557" s="367"/>
      <c r="AJ9557" s="367"/>
      <c r="AK9557" s="367"/>
    </row>
    <row r="9558" spans="26:37" s="368" customFormat="1" ht="13.9" customHeight="1">
      <c r="Z9558" s="439"/>
      <c r="AH9558" s="367"/>
      <c r="AJ9558" s="367"/>
      <c r="AK9558" s="367"/>
    </row>
    <row r="9559" spans="26:37" s="368" customFormat="1" ht="13.9" customHeight="1">
      <c r="Z9559" s="439"/>
      <c r="AH9559" s="367"/>
      <c r="AJ9559" s="367"/>
      <c r="AK9559" s="367"/>
    </row>
    <row r="9560" spans="26:37" s="368" customFormat="1" ht="13.9" customHeight="1">
      <c r="Z9560" s="439"/>
      <c r="AH9560" s="367"/>
      <c r="AJ9560" s="367"/>
      <c r="AK9560" s="367"/>
    </row>
    <row r="9561" spans="26:37" s="368" customFormat="1" ht="13.9" customHeight="1">
      <c r="Z9561" s="439"/>
      <c r="AH9561" s="367"/>
      <c r="AJ9561" s="367"/>
      <c r="AK9561" s="367"/>
    </row>
    <row r="9562" spans="26:37" s="368" customFormat="1" ht="13.9" customHeight="1">
      <c r="Z9562" s="439"/>
      <c r="AH9562" s="367"/>
      <c r="AJ9562" s="367"/>
      <c r="AK9562" s="367"/>
    </row>
    <row r="9563" spans="26:37" s="368" customFormat="1" ht="13.9" customHeight="1">
      <c r="Z9563" s="439"/>
      <c r="AH9563" s="367"/>
      <c r="AJ9563" s="367"/>
      <c r="AK9563" s="367"/>
    </row>
    <row r="9564" spans="26:37" s="368" customFormat="1" ht="13.9" customHeight="1">
      <c r="Z9564" s="439"/>
      <c r="AH9564" s="367"/>
      <c r="AJ9564" s="367"/>
      <c r="AK9564" s="367"/>
    </row>
    <row r="9565" spans="26:37" s="368" customFormat="1" ht="13.9" customHeight="1">
      <c r="Z9565" s="439"/>
      <c r="AH9565" s="367"/>
      <c r="AJ9565" s="367"/>
      <c r="AK9565" s="367"/>
    </row>
    <row r="9566" spans="26:37" s="368" customFormat="1" ht="13.9" customHeight="1">
      <c r="Z9566" s="439"/>
      <c r="AH9566" s="367"/>
      <c r="AJ9566" s="367"/>
      <c r="AK9566" s="367"/>
    </row>
    <row r="9567" spans="26:37" s="368" customFormat="1" ht="13.9" customHeight="1">
      <c r="Z9567" s="439"/>
      <c r="AH9567" s="367"/>
      <c r="AJ9567" s="367"/>
      <c r="AK9567" s="367"/>
    </row>
    <row r="9568" spans="26:37" s="368" customFormat="1" ht="13.9" customHeight="1">
      <c r="Z9568" s="439"/>
      <c r="AH9568" s="367"/>
      <c r="AJ9568" s="367"/>
      <c r="AK9568" s="367"/>
    </row>
    <row r="9569" spans="26:37" s="368" customFormat="1" ht="13.9" customHeight="1">
      <c r="Z9569" s="439"/>
      <c r="AH9569" s="367"/>
      <c r="AJ9569" s="367"/>
      <c r="AK9569" s="367"/>
    </row>
    <row r="9570" spans="26:37" s="368" customFormat="1" ht="13.9" customHeight="1">
      <c r="Z9570" s="439"/>
      <c r="AH9570" s="367"/>
      <c r="AJ9570" s="367"/>
      <c r="AK9570" s="367"/>
    </row>
    <row r="9571" spans="26:37" s="368" customFormat="1" ht="13.9" customHeight="1">
      <c r="Z9571" s="439"/>
      <c r="AH9571" s="367"/>
      <c r="AJ9571" s="367"/>
      <c r="AK9571" s="367"/>
    </row>
    <row r="9572" spans="26:37" s="368" customFormat="1" ht="13.9" customHeight="1">
      <c r="Z9572" s="439"/>
      <c r="AH9572" s="367"/>
      <c r="AJ9572" s="367"/>
      <c r="AK9572" s="367"/>
    </row>
    <row r="9573" spans="26:37" s="368" customFormat="1" ht="13.9" customHeight="1">
      <c r="Z9573" s="439"/>
      <c r="AH9573" s="367"/>
      <c r="AJ9573" s="367"/>
      <c r="AK9573" s="367"/>
    </row>
    <row r="9574" spans="26:37" s="368" customFormat="1" ht="13.9" customHeight="1">
      <c r="Z9574" s="439"/>
      <c r="AH9574" s="367"/>
      <c r="AJ9574" s="367"/>
      <c r="AK9574" s="367"/>
    </row>
    <row r="9575" spans="26:37" s="368" customFormat="1" ht="13.9" customHeight="1">
      <c r="Z9575" s="439"/>
      <c r="AH9575" s="367"/>
      <c r="AJ9575" s="367"/>
      <c r="AK9575" s="367"/>
    </row>
    <row r="9576" spans="26:37" s="368" customFormat="1" ht="13.9" customHeight="1">
      <c r="Z9576" s="439"/>
      <c r="AH9576" s="367"/>
      <c r="AJ9576" s="367"/>
      <c r="AK9576" s="367"/>
    </row>
    <row r="9577" spans="26:37" s="368" customFormat="1" ht="13.9" customHeight="1">
      <c r="Z9577" s="439"/>
      <c r="AH9577" s="367"/>
      <c r="AJ9577" s="367"/>
      <c r="AK9577" s="367"/>
    </row>
    <row r="9578" spans="26:37" s="368" customFormat="1" ht="13.9" customHeight="1">
      <c r="Z9578" s="439"/>
      <c r="AH9578" s="367"/>
      <c r="AJ9578" s="367"/>
      <c r="AK9578" s="367"/>
    </row>
    <row r="9579" spans="26:37" s="368" customFormat="1" ht="13.9" customHeight="1">
      <c r="Z9579" s="439"/>
      <c r="AH9579" s="367"/>
      <c r="AJ9579" s="367"/>
      <c r="AK9579" s="367"/>
    </row>
    <row r="9580" spans="26:37" s="368" customFormat="1" ht="13.9" customHeight="1">
      <c r="Z9580" s="439"/>
      <c r="AH9580" s="367"/>
      <c r="AJ9580" s="367"/>
      <c r="AK9580" s="367"/>
    </row>
    <row r="9581" spans="26:37" s="368" customFormat="1" ht="13.9" customHeight="1">
      <c r="Z9581" s="439"/>
      <c r="AH9581" s="367"/>
      <c r="AJ9581" s="367"/>
      <c r="AK9581" s="367"/>
    </row>
    <row r="9582" spans="26:37" s="368" customFormat="1" ht="13.9" customHeight="1">
      <c r="Z9582" s="439"/>
      <c r="AH9582" s="367"/>
      <c r="AJ9582" s="367"/>
      <c r="AK9582" s="367"/>
    </row>
    <row r="9583" spans="26:37" s="368" customFormat="1" ht="13.9" customHeight="1">
      <c r="Z9583" s="439"/>
      <c r="AH9583" s="367"/>
      <c r="AJ9583" s="367"/>
      <c r="AK9583" s="367"/>
    </row>
    <row r="9584" spans="26:37" s="368" customFormat="1" ht="13.9" customHeight="1">
      <c r="Z9584" s="439"/>
      <c r="AH9584" s="367"/>
      <c r="AJ9584" s="367"/>
      <c r="AK9584" s="367"/>
    </row>
    <row r="9585" spans="26:37" s="368" customFormat="1" ht="13.9" customHeight="1">
      <c r="Z9585" s="439"/>
      <c r="AH9585" s="367"/>
      <c r="AJ9585" s="367"/>
      <c r="AK9585" s="367"/>
    </row>
    <row r="9586" spans="26:37" s="368" customFormat="1" ht="13.9" customHeight="1">
      <c r="Z9586" s="439"/>
      <c r="AH9586" s="367"/>
      <c r="AJ9586" s="367"/>
      <c r="AK9586" s="367"/>
    </row>
    <row r="9587" spans="26:37" s="368" customFormat="1" ht="13.9" customHeight="1">
      <c r="Z9587" s="439"/>
      <c r="AH9587" s="367"/>
      <c r="AJ9587" s="367"/>
      <c r="AK9587" s="367"/>
    </row>
    <row r="9588" spans="26:37" s="368" customFormat="1" ht="13.9" customHeight="1">
      <c r="Z9588" s="439"/>
      <c r="AH9588" s="367"/>
      <c r="AJ9588" s="367"/>
      <c r="AK9588" s="367"/>
    </row>
    <row r="9589" spans="26:37" s="368" customFormat="1" ht="13.9" customHeight="1">
      <c r="Z9589" s="439"/>
      <c r="AH9589" s="367"/>
      <c r="AJ9589" s="367"/>
      <c r="AK9589" s="367"/>
    </row>
    <row r="9590" spans="26:37" s="368" customFormat="1" ht="13.9" customHeight="1">
      <c r="Z9590" s="439"/>
      <c r="AH9590" s="367"/>
      <c r="AJ9590" s="367"/>
      <c r="AK9590" s="367"/>
    </row>
    <row r="9591" spans="26:37" s="368" customFormat="1" ht="13.9" customHeight="1">
      <c r="Z9591" s="439"/>
      <c r="AH9591" s="367"/>
      <c r="AJ9591" s="367"/>
      <c r="AK9591" s="367"/>
    </row>
    <row r="9592" spans="26:37" s="368" customFormat="1" ht="13.9" customHeight="1">
      <c r="Z9592" s="439"/>
      <c r="AH9592" s="367"/>
      <c r="AJ9592" s="367"/>
      <c r="AK9592" s="367"/>
    </row>
    <row r="9593" spans="26:37" s="368" customFormat="1" ht="13.9" customHeight="1">
      <c r="Z9593" s="439"/>
      <c r="AH9593" s="367"/>
      <c r="AJ9593" s="367"/>
      <c r="AK9593" s="367"/>
    </row>
    <row r="9594" spans="26:37" s="368" customFormat="1" ht="13.9" customHeight="1">
      <c r="Z9594" s="439"/>
      <c r="AH9594" s="367"/>
      <c r="AJ9594" s="367"/>
      <c r="AK9594" s="367"/>
    </row>
    <row r="9595" spans="26:37" s="368" customFormat="1" ht="13.9" customHeight="1">
      <c r="Z9595" s="439"/>
      <c r="AH9595" s="367"/>
      <c r="AJ9595" s="367"/>
      <c r="AK9595" s="367"/>
    </row>
    <row r="9596" spans="26:37" s="368" customFormat="1" ht="13.9" customHeight="1">
      <c r="Z9596" s="439"/>
      <c r="AH9596" s="367"/>
      <c r="AJ9596" s="367"/>
      <c r="AK9596" s="367"/>
    </row>
    <row r="9597" spans="26:37" s="368" customFormat="1" ht="13.9" customHeight="1">
      <c r="Z9597" s="439"/>
      <c r="AH9597" s="367"/>
      <c r="AJ9597" s="367"/>
      <c r="AK9597" s="367"/>
    </row>
    <row r="9598" spans="26:37" s="368" customFormat="1" ht="13.9" customHeight="1">
      <c r="Z9598" s="439"/>
      <c r="AH9598" s="367"/>
      <c r="AJ9598" s="367"/>
      <c r="AK9598" s="367"/>
    </row>
    <row r="9599" spans="26:37" s="368" customFormat="1" ht="13.9" customHeight="1">
      <c r="Z9599" s="439"/>
      <c r="AH9599" s="367"/>
      <c r="AJ9599" s="367"/>
      <c r="AK9599" s="367"/>
    </row>
    <row r="9600" spans="26:37" s="368" customFormat="1" ht="13.9" customHeight="1">
      <c r="Z9600" s="439"/>
      <c r="AH9600" s="367"/>
      <c r="AJ9600" s="367"/>
      <c r="AK9600" s="367"/>
    </row>
    <row r="9601" spans="26:37" s="368" customFormat="1" ht="13.9" customHeight="1">
      <c r="Z9601" s="439"/>
      <c r="AH9601" s="367"/>
      <c r="AJ9601" s="367"/>
      <c r="AK9601" s="367"/>
    </row>
    <row r="9602" spans="26:37" s="368" customFormat="1" ht="13.9" customHeight="1">
      <c r="Z9602" s="439"/>
      <c r="AH9602" s="367"/>
      <c r="AJ9602" s="367"/>
      <c r="AK9602" s="367"/>
    </row>
    <row r="9603" spans="26:37" s="368" customFormat="1" ht="13.9" customHeight="1">
      <c r="Z9603" s="439"/>
      <c r="AH9603" s="367"/>
      <c r="AJ9603" s="367"/>
      <c r="AK9603" s="367"/>
    </row>
    <row r="9604" spans="26:37" s="368" customFormat="1" ht="13.9" customHeight="1">
      <c r="Z9604" s="439"/>
      <c r="AH9604" s="367"/>
      <c r="AJ9604" s="367"/>
      <c r="AK9604" s="367"/>
    </row>
    <row r="9605" spans="26:37" s="368" customFormat="1" ht="13.9" customHeight="1">
      <c r="Z9605" s="439"/>
      <c r="AH9605" s="367"/>
      <c r="AJ9605" s="367"/>
      <c r="AK9605" s="367"/>
    </row>
    <row r="9606" spans="26:37" s="368" customFormat="1" ht="13.9" customHeight="1">
      <c r="Z9606" s="439"/>
      <c r="AH9606" s="367"/>
      <c r="AJ9606" s="367"/>
      <c r="AK9606" s="367"/>
    </row>
    <row r="9607" spans="26:37" s="368" customFormat="1" ht="13.9" customHeight="1">
      <c r="Z9607" s="439"/>
      <c r="AH9607" s="367"/>
      <c r="AJ9607" s="367"/>
      <c r="AK9607" s="367"/>
    </row>
    <row r="9608" spans="26:37" s="368" customFormat="1" ht="13.9" customHeight="1">
      <c r="Z9608" s="439"/>
      <c r="AH9608" s="367"/>
      <c r="AJ9608" s="367"/>
      <c r="AK9608" s="367"/>
    </row>
    <row r="9609" spans="26:37" s="368" customFormat="1" ht="13.9" customHeight="1">
      <c r="Z9609" s="439"/>
      <c r="AH9609" s="367"/>
      <c r="AJ9609" s="367"/>
      <c r="AK9609" s="367"/>
    </row>
    <row r="9610" spans="26:37" s="368" customFormat="1" ht="13.9" customHeight="1">
      <c r="Z9610" s="439"/>
      <c r="AH9610" s="367"/>
      <c r="AJ9610" s="367"/>
      <c r="AK9610" s="367"/>
    </row>
    <row r="9611" spans="26:37" s="368" customFormat="1" ht="13.9" customHeight="1">
      <c r="Z9611" s="439"/>
      <c r="AH9611" s="367"/>
      <c r="AJ9611" s="367"/>
      <c r="AK9611" s="367"/>
    </row>
    <row r="9612" spans="26:37" s="368" customFormat="1" ht="13.9" customHeight="1">
      <c r="Z9612" s="439"/>
      <c r="AH9612" s="367"/>
      <c r="AJ9612" s="367"/>
      <c r="AK9612" s="367"/>
    </row>
    <row r="9613" spans="26:37" s="368" customFormat="1" ht="13.9" customHeight="1">
      <c r="Z9613" s="439"/>
      <c r="AH9613" s="367"/>
      <c r="AJ9613" s="367"/>
      <c r="AK9613" s="367"/>
    </row>
    <row r="9614" spans="26:37" s="368" customFormat="1" ht="13.9" customHeight="1">
      <c r="Z9614" s="439"/>
      <c r="AH9614" s="367"/>
      <c r="AJ9614" s="367"/>
      <c r="AK9614" s="367"/>
    </row>
    <row r="9615" spans="26:37" s="368" customFormat="1" ht="13.9" customHeight="1">
      <c r="Z9615" s="439"/>
      <c r="AH9615" s="367"/>
      <c r="AJ9615" s="367"/>
      <c r="AK9615" s="367"/>
    </row>
    <row r="9616" spans="26:37" s="368" customFormat="1" ht="13.9" customHeight="1">
      <c r="Z9616" s="439"/>
      <c r="AH9616" s="367"/>
      <c r="AJ9616" s="367"/>
      <c r="AK9616" s="367"/>
    </row>
    <row r="9617" spans="26:37" s="368" customFormat="1" ht="13.9" customHeight="1">
      <c r="Z9617" s="439"/>
      <c r="AH9617" s="367"/>
      <c r="AJ9617" s="367"/>
      <c r="AK9617" s="367"/>
    </row>
    <row r="9618" spans="26:37" s="368" customFormat="1" ht="13.9" customHeight="1">
      <c r="Z9618" s="439"/>
      <c r="AH9618" s="367"/>
      <c r="AJ9618" s="367"/>
      <c r="AK9618" s="367"/>
    </row>
    <row r="9619" spans="26:37" s="368" customFormat="1" ht="13.9" customHeight="1">
      <c r="Z9619" s="439"/>
      <c r="AH9619" s="367"/>
      <c r="AJ9619" s="367"/>
      <c r="AK9619" s="367"/>
    </row>
    <row r="9620" spans="26:37" s="368" customFormat="1" ht="13.9" customHeight="1">
      <c r="Z9620" s="439"/>
      <c r="AH9620" s="367"/>
      <c r="AJ9620" s="367"/>
      <c r="AK9620" s="367"/>
    </row>
    <row r="9621" spans="26:37" s="368" customFormat="1" ht="13.9" customHeight="1">
      <c r="Z9621" s="439"/>
      <c r="AH9621" s="367"/>
      <c r="AJ9621" s="367"/>
      <c r="AK9621" s="367"/>
    </row>
    <row r="9622" spans="26:37" s="368" customFormat="1" ht="13.9" customHeight="1">
      <c r="Z9622" s="439"/>
      <c r="AH9622" s="367"/>
      <c r="AJ9622" s="367"/>
      <c r="AK9622" s="367"/>
    </row>
    <row r="9623" spans="26:37" s="368" customFormat="1" ht="13.9" customHeight="1">
      <c r="Z9623" s="439"/>
      <c r="AH9623" s="367"/>
      <c r="AJ9623" s="367"/>
      <c r="AK9623" s="367"/>
    </row>
    <row r="9624" spans="26:37" s="368" customFormat="1" ht="13.9" customHeight="1">
      <c r="Z9624" s="439"/>
      <c r="AH9624" s="367"/>
      <c r="AJ9624" s="367"/>
      <c r="AK9624" s="367"/>
    </row>
    <row r="9625" spans="26:37" s="368" customFormat="1" ht="13.9" customHeight="1">
      <c r="Z9625" s="439"/>
      <c r="AH9625" s="367"/>
      <c r="AJ9625" s="367"/>
      <c r="AK9625" s="367"/>
    </row>
    <row r="9626" spans="26:37" s="368" customFormat="1" ht="13.9" customHeight="1">
      <c r="Z9626" s="439"/>
      <c r="AH9626" s="367"/>
      <c r="AJ9626" s="367"/>
      <c r="AK9626" s="367"/>
    </row>
    <row r="9627" spans="26:37" s="368" customFormat="1" ht="13.9" customHeight="1">
      <c r="Z9627" s="439"/>
      <c r="AH9627" s="367"/>
      <c r="AJ9627" s="367"/>
      <c r="AK9627" s="367"/>
    </row>
    <row r="9628" spans="26:37" s="368" customFormat="1" ht="13.9" customHeight="1">
      <c r="Z9628" s="439"/>
      <c r="AH9628" s="367"/>
      <c r="AJ9628" s="367"/>
      <c r="AK9628" s="367"/>
    </row>
    <row r="9629" spans="26:37" s="368" customFormat="1" ht="13.9" customHeight="1">
      <c r="Z9629" s="439"/>
      <c r="AH9629" s="367"/>
      <c r="AJ9629" s="367"/>
      <c r="AK9629" s="367"/>
    </row>
    <row r="9630" spans="26:37" s="368" customFormat="1" ht="13.9" customHeight="1">
      <c r="Z9630" s="439"/>
      <c r="AH9630" s="367"/>
      <c r="AJ9630" s="367"/>
      <c r="AK9630" s="367"/>
    </row>
    <row r="9631" spans="26:37" s="368" customFormat="1" ht="13.9" customHeight="1">
      <c r="Z9631" s="439"/>
      <c r="AH9631" s="367"/>
      <c r="AJ9631" s="367"/>
      <c r="AK9631" s="367"/>
    </row>
    <row r="9632" spans="26:37" s="368" customFormat="1" ht="13.9" customHeight="1">
      <c r="Z9632" s="439"/>
      <c r="AH9632" s="367"/>
      <c r="AJ9632" s="367"/>
      <c r="AK9632" s="367"/>
    </row>
    <row r="9633" spans="26:37" s="368" customFormat="1" ht="13.9" customHeight="1">
      <c r="Z9633" s="439"/>
      <c r="AH9633" s="367"/>
      <c r="AJ9633" s="367"/>
      <c r="AK9633" s="367"/>
    </row>
    <row r="9634" spans="26:37" s="368" customFormat="1" ht="13.9" customHeight="1">
      <c r="Z9634" s="439"/>
      <c r="AH9634" s="367"/>
      <c r="AJ9634" s="367"/>
      <c r="AK9634" s="367"/>
    </row>
    <row r="9635" spans="26:37" s="368" customFormat="1" ht="13.9" customHeight="1">
      <c r="Z9635" s="439"/>
      <c r="AH9635" s="367"/>
      <c r="AJ9635" s="367"/>
      <c r="AK9635" s="367"/>
    </row>
    <row r="9636" spans="26:37" s="368" customFormat="1" ht="13.9" customHeight="1">
      <c r="Z9636" s="439"/>
      <c r="AH9636" s="367"/>
      <c r="AJ9636" s="367"/>
      <c r="AK9636" s="367"/>
    </row>
    <row r="9637" spans="26:37" s="368" customFormat="1" ht="13.9" customHeight="1">
      <c r="Z9637" s="439"/>
      <c r="AH9637" s="367"/>
      <c r="AJ9637" s="367"/>
      <c r="AK9637" s="367"/>
    </row>
    <row r="9638" spans="26:37" s="368" customFormat="1" ht="13.9" customHeight="1">
      <c r="Z9638" s="439"/>
      <c r="AH9638" s="367"/>
      <c r="AJ9638" s="367"/>
      <c r="AK9638" s="367"/>
    </row>
    <row r="9639" spans="26:37" s="368" customFormat="1" ht="13.9" customHeight="1">
      <c r="Z9639" s="439"/>
      <c r="AH9639" s="367"/>
      <c r="AJ9639" s="367"/>
      <c r="AK9639" s="367"/>
    </row>
    <row r="9640" spans="26:37" s="368" customFormat="1" ht="13.9" customHeight="1">
      <c r="Z9640" s="439"/>
      <c r="AH9640" s="367"/>
      <c r="AJ9640" s="367"/>
      <c r="AK9640" s="367"/>
    </row>
    <row r="9641" spans="26:37" s="368" customFormat="1" ht="13.9" customHeight="1">
      <c r="Z9641" s="439"/>
      <c r="AH9641" s="367"/>
      <c r="AJ9641" s="367"/>
      <c r="AK9641" s="367"/>
    </row>
    <row r="9642" spans="26:37" s="368" customFormat="1" ht="13.9" customHeight="1">
      <c r="Z9642" s="439"/>
      <c r="AH9642" s="367"/>
      <c r="AJ9642" s="367"/>
      <c r="AK9642" s="367"/>
    </row>
    <row r="9643" spans="26:37" s="368" customFormat="1" ht="13.9" customHeight="1">
      <c r="Z9643" s="439"/>
      <c r="AH9643" s="367"/>
      <c r="AJ9643" s="367"/>
      <c r="AK9643" s="367"/>
    </row>
    <row r="9644" spans="26:37" s="368" customFormat="1" ht="13.9" customHeight="1">
      <c r="Z9644" s="439"/>
      <c r="AH9644" s="367"/>
      <c r="AJ9644" s="367"/>
      <c r="AK9644" s="367"/>
    </row>
    <row r="9645" spans="26:37" s="368" customFormat="1" ht="13.9" customHeight="1">
      <c r="Z9645" s="439"/>
      <c r="AH9645" s="367"/>
      <c r="AJ9645" s="367"/>
      <c r="AK9645" s="367"/>
    </row>
    <row r="9646" spans="26:37" s="368" customFormat="1" ht="13.9" customHeight="1">
      <c r="Z9646" s="439"/>
      <c r="AH9646" s="367"/>
      <c r="AJ9646" s="367"/>
      <c r="AK9646" s="367"/>
    </row>
    <row r="9647" spans="26:37" s="368" customFormat="1" ht="13.9" customHeight="1">
      <c r="Z9647" s="439"/>
      <c r="AH9647" s="367"/>
      <c r="AJ9647" s="367"/>
      <c r="AK9647" s="367"/>
    </row>
    <row r="9648" spans="26:37" s="368" customFormat="1" ht="13.9" customHeight="1">
      <c r="Z9648" s="439"/>
      <c r="AH9648" s="367"/>
      <c r="AJ9648" s="367"/>
      <c r="AK9648" s="367"/>
    </row>
    <row r="9649" spans="26:37" s="368" customFormat="1" ht="13.9" customHeight="1">
      <c r="Z9649" s="439"/>
      <c r="AH9649" s="367"/>
      <c r="AJ9649" s="367"/>
      <c r="AK9649" s="367"/>
    </row>
    <row r="9650" spans="26:37" s="368" customFormat="1" ht="13.9" customHeight="1">
      <c r="Z9650" s="439"/>
      <c r="AH9650" s="367"/>
      <c r="AJ9650" s="367"/>
      <c r="AK9650" s="367"/>
    </row>
    <row r="9651" spans="26:37" s="368" customFormat="1" ht="13.9" customHeight="1">
      <c r="Z9651" s="439"/>
      <c r="AH9651" s="367"/>
      <c r="AJ9651" s="367"/>
      <c r="AK9651" s="367"/>
    </row>
    <row r="9652" spans="26:37" s="368" customFormat="1" ht="13.9" customHeight="1">
      <c r="Z9652" s="439"/>
      <c r="AH9652" s="367"/>
      <c r="AJ9652" s="367"/>
      <c r="AK9652" s="367"/>
    </row>
    <row r="9653" spans="26:37" s="368" customFormat="1" ht="13.9" customHeight="1">
      <c r="Z9653" s="439"/>
      <c r="AH9653" s="367"/>
      <c r="AJ9653" s="367"/>
      <c r="AK9653" s="367"/>
    </row>
    <row r="9654" spans="26:37" s="368" customFormat="1" ht="13.9" customHeight="1">
      <c r="Z9654" s="439"/>
      <c r="AH9654" s="367"/>
      <c r="AJ9654" s="367"/>
      <c r="AK9654" s="367"/>
    </row>
    <row r="9655" spans="26:37" s="368" customFormat="1" ht="13.9" customHeight="1">
      <c r="Z9655" s="439"/>
      <c r="AH9655" s="367"/>
      <c r="AJ9655" s="367"/>
      <c r="AK9655" s="367"/>
    </row>
    <row r="9656" spans="26:37" s="368" customFormat="1" ht="13.9" customHeight="1">
      <c r="Z9656" s="439"/>
      <c r="AH9656" s="367"/>
      <c r="AJ9656" s="367"/>
      <c r="AK9656" s="367"/>
    </row>
    <row r="9657" spans="26:37" s="368" customFormat="1" ht="13.9" customHeight="1">
      <c r="Z9657" s="439"/>
      <c r="AH9657" s="367"/>
      <c r="AJ9657" s="367"/>
      <c r="AK9657" s="367"/>
    </row>
    <row r="9658" spans="26:37" s="368" customFormat="1" ht="13.9" customHeight="1">
      <c r="Z9658" s="439"/>
      <c r="AH9658" s="367"/>
      <c r="AJ9658" s="367"/>
      <c r="AK9658" s="367"/>
    </row>
    <row r="9659" spans="26:37" s="368" customFormat="1" ht="13.9" customHeight="1">
      <c r="Z9659" s="439"/>
      <c r="AH9659" s="367"/>
      <c r="AJ9659" s="367"/>
      <c r="AK9659" s="367"/>
    </row>
    <row r="9660" spans="26:37" s="368" customFormat="1" ht="13.9" customHeight="1">
      <c r="Z9660" s="439"/>
      <c r="AH9660" s="367"/>
      <c r="AJ9660" s="367"/>
      <c r="AK9660" s="367"/>
    </row>
    <row r="9661" spans="26:37" s="368" customFormat="1" ht="13.9" customHeight="1">
      <c r="Z9661" s="439"/>
      <c r="AH9661" s="367"/>
      <c r="AJ9661" s="367"/>
      <c r="AK9661" s="367"/>
    </row>
    <row r="9662" spans="26:37" s="368" customFormat="1" ht="13.9" customHeight="1">
      <c r="Z9662" s="439"/>
      <c r="AH9662" s="367"/>
      <c r="AJ9662" s="367"/>
      <c r="AK9662" s="367"/>
    </row>
    <row r="9663" spans="26:37" s="368" customFormat="1" ht="13.9" customHeight="1">
      <c r="Z9663" s="439"/>
      <c r="AH9663" s="367"/>
      <c r="AJ9663" s="367"/>
      <c r="AK9663" s="367"/>
    </row>
    <row r="9664" spans="26:37" s="368" customFormat="1" ht="13.9" customHeight="1">
      <c r="Z9664" s="439"/>
      <c r="AH9664" s="367"/>
      <c r="AJ9664" s="367"/>
      <c r="AK9664" s="367"/>
    </row>
    <row r="9665" spans="26:37" s="368" customFormat="1" ht="13.9" customHeight="1">
      <c r="Z9665" s="439"/>
      <c r="AH9665" s="367"/>
      <c r="AJ9665" s="367"/>
      <c r="AK9665" s="367"/>
    </row>
    <row r="9666" spans="26:37" s="368" customFormat="1" ht="13.9" customHeight="1">
      <c r="Z9666" s="439"/>
      <c r="AH9666" s="367"/>
      <c r="AJ9666" s="367"/>
      <c r="AK9666" s="367"/>
    </row>
    <row r="9667" spans="26:37" s="368" customFormat="1" ht="13.9" customHeight="1">
      <c r="Z9667" s="439"/>
      <c r="AH9667" s="367"/>
      <c r="AJ9667" s="367"/>
      <c r="AK9667" s="367"/>
    </row>
    <row r="9668" spans="26:37" s="368" customFormat="1" ht="13.9" customHeight="1">
      <c r="Z9668" s="439"/>
      <c r="AH9668" s="367"/>
      <c r="AJ9668" s="367"/>
      <c r="AK9668" s="367"/>
    </row>
    <row r="9669" spans="26:37" s="368" customFormat="1" ht="13.9" customHeight="1">
      <c r="Z9669" s="439"/>
      <c r="AH9669" s="367"/>
      <c r="AJ9669" s="367"/>
      <c r="AK9669" s="367"/>
    </row>
    <row r="9670" spans="26:37" s="368" customFormat="1" ht="13.9" customHeight="1">
      <c r="Z9670" s="439"/>
      <c r="AH9670" s="367"/>
      <c r="AJ9670" s="367"/>
      <c r="AK9670" s="367"/>
    </row>
    <row r="9671" spans="26:37" s="368" customFormat="1" ht="13.9" customHeight="1">
      <c r="Z9671" s="439"/>
      <c r="AH9671" s="367"/>
      <c r="AJ9671" s="367"/>
      <c r="AK9671" s="367"/>
    </row>
    <row r="9672" spans="26:37" s="368" customFormat="1" ht="13.9" customHeight="1">
      <c r="Z9672" s="439"/>
      <c r="AH9672" s="367"/>
      <c r="AJ9672" s="367"/>
      <c r="AK9672" s="367"/>
    </row>
    <row r="9673" spans="26:37" s="368" customFormat="1" ht="13.9" customHeight="1">
      <c r="Z9673" s="439"/>
      <c r="AH9673" s="367"/>
      <c r="AJ9673" s="367"/>
      <c r="AK9673" s="367"/>
    </row>
    <row r="9674" spans="26:37" s="368" customFormat="1" ht="13.9" customHeight="1">
      <c r="Z9674" s="439"/>
      <c r="AH9674" s="367"/>
      <c r="AJ9674" s="367"/>
      <c r="AK9674" s="367"/>
    </row>
    <row r="9675" spans="26:37" s="368" customFormat="1" ht="13.9" customHeight="1">
      <c r="Z9675" s="439"/>
      <c r="AH9675" s="367"/>
      <c r="AJ9675" s="367"/>
      <c r="AK9675" s="367"/>
    </row>
    <row r="9676" spans="26:37" s="368" customFormat="1" ht="13.9" customHeight="1">
      <c r="Z9676" s="439"/>
      <c r="AH9676" s="367"/>
      <c r="AJ9676" s="367"/>
      <c r="AK9676" s="367"/>
    </row>
    <row r="9677" spans="26:37" s="368" customFormat="1" ht="13.9" customHeight="1">
      <c r="Z9677" s="439"/>
      <c r="AH9677" s="367"/>
      <c r="AJ9677" s="367"/>
      <c r="AK9677" s="367"/>
    </row>
    <row r="9678" spans="26:37" s="368" customFormat="1" ht="13.9" customHeight="1">
      <c r="Z9678" s="439"/>
      <c r="AH9678" s="367"/>
      <c r="AJ9678" s="367"/>
      <c r="AK9678" s="367"/>
    </row>
    <row r="9679" spans="26:37" s="368" customFormat="1" ht="13.9" customHeight="1">
      <c r="Z9679" s="439"/>
      <c r="AH9679" s="367"/>
      <c r="AJ9679" s="367"/>
      <c r="AK9679" s="367"/>
    </row>
    <row r="9680" spans="26:37" s="368" customFormat="1" ht="13.9" customHeight="1">
      <c r="Z9680" s="439"/>
      <c r="AH9680" s="367"/>
      <c r="AJ9680" s="367"/>
      <c r="AK9680" s="367"/>
    </row>
    <row r="9681" spans="26:37" s="368" customFormat="1" ht="13.9" customHeight="1">
      <c r="Z9681" s="439"/>
      <c r="AH9681" s="367"/>
      <c r="AJ9681" s="367"/>
      <c r="AK9681" s="367"/>
    </row>
    <row r="9682" spans="26:37" s="368" customFormat="1" ht="13.9" customHeight="1">
      <c r="Z9682" s="439"/>
      <c r="AH9682" s="367"/>
      <c r="AJ9682" s="367"/>
      <c r="AK9682" s="367"/>
    </row>
    <row r="9683" spans="26:37" s="368" customFormat="1" ht="13.9" customHeight="1">
      <c r="Z9683" s="439"/>
      <c r="AH9683" s="367"/>
      <c r="AJ9683" s="367"/>
      <c r="AK9683" s="367"/>
    </row>
    <row r="9684" spans="26:37" s="368" customFormat="1" ht="13.9" customHeight="1">
      <c r="Z9684" s="439"/>
      <c r="AH9684" s="367"/>
      <c r="AJ9684" s="367"/>
      <c r="AK9684" s="367"/>
    </row>
    <row r="9685" spans="26:37" s="368" customFormat="1" ht="13.9" customHeight="1">
      <c r="Z9685" s="439"/>
      <c r="AH9685" s="367"/>
      <c r="AJ9685" s="367"/>
      <c r="AK9685" s="367"/>
    </row>
    <row r="9686" spans="26:37" s="368" customFormat="1" ht="13.9" customHeight="1">
      <c r="Z9686" s="439"/>
      <c r="AH9686" s="367"/>
      <c r="AJ9686" s="367"/>
      <c r="AK9686" s="367"/>
    </row>
    <row r="9687" spans="26:37" s="368" customFormat="1" ht="13.9" customHeight="1">
      <c r="Z9687" s="439"/>
      <c r="AH9687" s="367"/>
      <c r="AJ9687" s="367"/>
      <c r="AK9687" s="367"/>
    </row>
    <row r="9688" spans="26:37" s="368" customFormat="1" ht="13.9" customHeight="1">
      <c r="Z9688" s="439"/>
      <c r="AH9688" s="367"/>
      <c r="AJ9688" s="367"/>
      <c r="AK9688" s="367"/>
    </row>
    <row r="9689" spans="26:37" s="368" customFormat="1" ht="13.9" customHeight="1">
      <c r="Z9689" s="439"/>
      <c r="AH9689" s="367"/>
      <c r="AJ9689" s="367"/>
      <c r="AK9689" s="367"/>
    </row>
    <row r="9690" spans="26:37" s="368" customFormat="1" ht="13.9" customHeight="1">
      <c r="Z9690" s="439"/>
      <c r="AH9690" s="367"/>
      <c r="AJ9690" s="367"/>
      <c r="AK9690" s="367"/>
    </row>
    <row r="9691" spans="26:37" s="368" customFormat="1" ht="13.9" customHeight="1">
      <c r="Z9691" s="439"/>
      <c r="AH9691" s="367"/>
      <c r="AJ9691" s="367"/>
      <c r="AK9691" s="367"/>
    </row>
    <row r="9692" spans="26:37" s="368" customFormat="1" ht="13.9" customHeight="1">
      <c r="Z9692" s="439"/>
      <c r="AH9692" s="367"/>
      <c r="AJ9692" s="367"/>
      <c r="AK9692" s="367"/>
    </row>
    <row r="9693" spans="26:37" s="368" customFormat="1" ht="13.9" customHeight="1">
      <c r="Z9693" s="439"/>
      <c r="AH9693" s="367"/>
      <c r="AJ9693" s="367"/>
      <c r="AK9693" s="367"/>
    </row>
    <row r="9694" spans="26:37" s="368" customFormat="1" ht="13.9" customHeight="1">
      <c r="Z9694" s="439"/>
      <c r="AH9694" s="367"/>
      <c r="AJ9694" s="367"/>
      <c r="AK9694" s="367"/>
    </row>
    <row r="9695" spans="26:37" s="368" customFormat="1" ht="13.9" customHeight="1">
      <c r="Z9695" s="439"/>
      <c r="AH9695" s="367"/>
      <c r="AJ9695" s="367"/>
      <c r="AK9695" s="367"/>
    </row>
    <row r="9696" spans="26:37" s="368" customFormat="1" ht="13.9" customHeight="1">
      <c r="Z9696" s="439"/>
      <c r="AH9696" s="367"/>
      <c r="AJ9696" s="367"/>
      <c r="AK9696" s="367"/>
    </row>
    <row r="9697" spans="26:37" s="368" customFormat="1" ht="13.9" customHeight="1">
      <c r="Z9697" s="439"/>
      <c r="AH9697" s="367"/>
      <c r="AJ9697" s="367"/>
      <c r="AK9697" s="367"/>
    </row>
    <row r="9698" spans="26:37" s="368" customFormat="1" ht="13.9" customHeight="1">
      <c r="Z9698" s="439"/>
      <c r="AH9698" s="367"/>
      <c r="AJ9698" s="367"/>
      <c r="AK9698" s="367"/>
    </row>
    <row r="9699" spans="26:37" s="368" customFormat="1" ht="13.9" customHeight="1">
      <c r="Z9699" s="439"/>
      <c r="AH9699" s="367"/>
      <c r="AJ9699" s="367"/>
      <c r="AK9699" s="367"/>
    </row>
    <row r="9700" spans="26:37" s="368" customFormat="1" ht="13.9" customHeight="1">
      <c r="Z9700" s="439"/>
      <c r="AH9700" s="367"/>
      <c r="AJ9700" s="367"/>
      <c r="AK9700" s="367"/>
    </row>
    <row r="9701" spans="26:37" s="368" customFormat="1" ht="13.9" customHeight="1">
      <c r="Z9701" s="439"/>
      <c r="AH9701" s="367"/>
      <c r="AJ9701" s="367"/>
      <c r="AK9701" s="367"/>
    </row>
    <row r="9702" spans="26:37" s="368" customFormat="1" ht="13.9" customHeight="1">
      <c r="Z9702" s="439"/>
      <c r="AH9702" s="367"/>
      <c r="AJ9702" s="367"/>
      <c r="AK9702" s="367"/>
    </row>
    <row r="9703" spans="26:37" s="368" customFormat="1" ht="13.9" customHeight="1">
      <c r="Z9703" s="439"/>
      <c r="AH9703" s="367"/>
      <c r="AJ9703" s="367"/>
      <c r="AK9703" s="367"/>
    </row>
    <row r="9704" spans="26:37" s="368" customFormat="1" ht="13.9" customHeight="1">
      <c r="Z9704" s="439"/>
      <c r="AH9704" s="367"/>
      <c r="AJ9704" s="367"/>
      <c r="AK9704" s="367"/>
    </row>
    <row r="9705" spans="26:37" s="368" customFormat="1" ht="13.9" customHeight="1">
      <c r="Z9705" s="439"/>
      <c r="AH9705" s="367"/>
      <c r="AJ9705" s="367"/>
      <c r="AK9705" s="367"/>
    </row>
    <row r="9706" spans="26:37" s="368" customFormat="1" ht="13.9" customHeight="1">
      <c r="Z9706" s="439"/>
      <c r="AH9706" s="367"/>
      <c r="AJ9706" s="367"/>
      <c r="AK9706" s="367"/>
    </row>
    <row r="9707" spans="26:37" s="368" customFormat="1" ht="13.9" customHeight="1">
      <c r="Z9707" s="439"/>
      <c r="AH9707" s="367"/>
      <c r="AJ9707" s="367"/>
      <c r="AK9707" s="367"/>
    </row>
    <row r="9708" spans="26:37" s="368" customFormat="1" ht="13.9" customHeight="1">
      <c r="Z9708" s="439"/>
      <c r="AH9708" s="367"/>
      <c r="AJ9708" s="367"/>
      <c r="AK9708" s="367"/>
    </row>
    <row r="9709" spans="26:37" s="368" customFormat="1" ht="13.9" customHeight="1">
      <c r="Z9709" s="439"/>
      <c r="AH9709" s="367"/>
      <c r="AJ9709" s="367"/>
      <c r="AK9709" s="367"/>
    </row>
    <row r="9710" spans="26:37" s="368" customFormat="1" ht="13.9" customHeight="1">
      <c r="Z9710" s="439"/>
      <c r="AH9710" s="367"/>
      <c r="AJ9710" s="367"/>
      <c r="AK9710" s="367"/>
    </row>
    <row r="9711" spans="26:37" s="368" customFormat="1" ht="13.9" customHeight="1">
      <c r="Z9711" s="439"/>
      <c r="AH9711" s="367"/>
      <c r="AJ9711" s="367"/>
      <c r="AK9711" s="367"/>
    </row>
    <row r="9712" spans="26:37" s="368" customFormat="1" ht="13.9" customHeight="1">
      <c r="Z9712" s="439"/>
      <c r="AH9712" s="367"/>
      <c r="AJ9712" s="367"/>
      <c r="AK9712" s="367"/>
    </row>
    <row r="9713" spans="26:37" s="368" customFormat="1" ht="13.9" customHeight="1">
      <c r="Z9713" s="439"/>
      <c r="AH9713" s="367"/>
      <c r="AJ9713" s="367"/>
      <c r="AK9713" s="367"/>
    </row>
    <row r="9714" spans="26:37" s="368" customFormat="1" ht="13.9" customHeight="1">
      <c r="Z9714" s="439"/>
      <c r="AH9714" s="367"/>
      <c r="AJ9714" s="367"/>
      <c r="AK9714" s="367"/>
    </row>
    <row r="9715" spans="26:37" s="368" customFormat="1" ht="13.9" customHeight="1">
      <c r="Z9715" s="439"/>
      <c r="AH9715" s="367"/>
      <c r="AJ9715" s="367"/>
      <c r="AK9715" s="367"/>
    </row>
    <row r="9716" spans="26:37" s="368" customFormat="1" ht="13.9" customHeight="1">
      <c r="Z9716" s="439"/>
      <c r="AH9716" s="367"/>
      <c r="AJ9716" s="367"/>
      <c r="AK9716" s="367"/>
    </row>
    <row r="9717" spans="26:37" s="368" customFormat="1" ht="13.9" customHeight="1">
      <c r="Z9717" s="439"/>
      <c r="AH9717" s="367"/>
      <c r="AJ9717" s="367"/>
      <c r="AK9717" s="367"/>
    </row>
    <row r="9718" spans="26:37" s="368" customFormat="1" ht="13.9" customHeight="1">
      <c r="Z9718" s="439"/>
      <c r="AH9718" s="367"/>
      <c r="AJ9718" s="367"/>
      <c r="AK9718" s="367"/>
    </row>
    <row r="9719" spans="26:37" s="368" customFormat="1" ht="13.9" customHeight="1">
      <c r="Z9719" s="439"/>
      <c r="AH9719" s="367"/>
      <c r="AJ9719" s="367"/>
      <c r="AK9719" s="367"/>
    </row>
    <row r="9720" spans="26:37" s="368" customFormat="1" ht="13.9" customHeight="1">
      <c r="Z9720" s="439"/>
      <c r="AH9720" s="367"/>
      <c r="AJ9720" s="367"/>
      <c r="AK9720" s="367"/>
    </row>
    <row r="9721" spans="26:37" s="368" customFormat="1" ht="13.9" customHeight="1">
      <c r="Z9721" s="439"/>
      <c r="AH9721" s="367"/>
      <c r="AJ9721" s="367"/>
      <c r="AK9721" s="367"/>
    </row>
    <row r="9722" spans="26:37" s="368" customFormat="1" ht="13.9" customHeight="1">
      <c r="Z9722" s="439"/>
      <c r="AH9722" s="367"/>
      <c r="AJ9722" s="367"/>
      <c r="AK9722" s="367"/>
    </row>
    <row r="9723" spans="26:37" s="368" customFormat="1" ht="13.9" customHeight="1">
      <c r="Z9723" s="439"/>
      <c r="AH9723" s="367"/>
      <c r="AJ9723" s="367"/>
      <c r="AK9723" s="367"/>
    </row>
    <row r="9724" spans="26:37" s="368" customFormat="1" ht="13.9" customHeight="1">
      <c r="Z9724" s="439"/>
      <c r="AH9724" s="367"/>
      <c r="AJ9724" s="367"/>
      <c r="AK9724" s="367"/>
    </row>
    <row r="9725" spans="26:37" s="368" customFormat="1" ht="13.9" customHeight="1">
      <c r="Z9725" s="439"/>
      <c r="AH9725" s="367"/>
      <c r="AJ9725" s="367"/>
      <c r="AK9725" s="367"/>
    </row>
    <row r="9726" spans="26:37" s="368" customFormat="1" ht="13.9" customHeight="1">
      <c r="Z9726" s="439"/>
      <c r="AH9726" s="367"/>
      <c r="AJ9726" s="367"/>
      <c r="AK9726" s="367"/>
    </row>
    <row r="9727" spans="26:37" s="368" customFormat="1" ht="13.9" customHeight="1">
      <c r="Z9727" s="439"/>
      <c r="AH9727" s="367"/>
      <c r="AJ9727" s="367"/>
      <c r="AK9727" s="367"/>
    </row>
    <row r="9728" spans="26:37" s="368" customFormat="1" ht="13.9" customHeight="1">
      <c r="Z9728" s="439"/>
      <c r="AH9728" s="367"/>
      <c r="AJ9728" s="367"/>
      <c r="AK9728" s="367"/>
    </row>
    <row r="9729" spans="26:37" s="368" customFormat="1" ht="13.9" customHeight="1">
      <c r="Z9729" s="439"/>
      <c r="AH9729" s="367"/>
      <c r="AJ9729" s="367"/>
      <c r="AK9729" s="367"/>
    </row>
    <row r="9730" spans="26:37" s="368" customFormat="1" ht="13.9" customHeight="1">
      <c r="Z9730" s="439"/>
      <c r="AH9730" s="367"/>
      <c r="AJ9730" s="367"/>
      <c r="AK9730" s="367"/>
    </row>
    <row r="9731" spans="26:37" s="368" customFormat="1" ht="13.9" customHeight="1">
      <c r="Z9731" s="439"/>
      <c r="AH9731" s="367"/>
      <c r="AJ9731" s="367"/>
      <c r="AK9731" s="367"/>
    </row>
    <row r="9732" spans="26:37" s="368" customFormat="1" ht="13.9" customHeight="1">
      <c r="Z9732" s="439"/>
      <c r="AH9732" s="367"/>
      <c r="AJ9732" s="367"/>
      <c r="AK9732" s="367"/>
    </row>
    <row r="9733" spans="26:37" s="368" customFormat="1" ht="13.9" customHeight="1">
      <c r="Z9733" s="439"/>
      <c r="AH9733" s="367"/>
      <c r="AJ9733" s="367"/>
      <c r="AK9733" s="367"/>
    </row>
    <row r="9734" spans="26:37" s="368" customFormat="1" ht="13.9" customHeight="1">
      <c r="Z9734" s="439"/>
      <c r="AH9734" s="367"/>
      <c r="AJ9734" s="367"/>
      <c r="AK9734" s="367"/>
    </row>
    <row r="9735" spans="26:37" s="368" customFormat="1" ht="13.9" customHeight="1">
      <c r="Z9735" s="439"/>
      <c r="AH9735" s="367"/>
      <c r="AJ9735" s="367"/>
      <c r="AK9735" s="367"/>
    </row>
    <row r="9736" spans="26:37" s="368" customFormat="1" ht="13.9" customHeight="1">
      <c r="Z9736" s="439"/>
      <c r="AH9736" s="367"/>
      <c r="AJ9736" s="367"/>
      <c r="AK9736" s="367"/>
    </row>
    <row r="9737" spans="26:37" s="368" customFormat="1" ht="13.9" customHeight="1">
      <c r="Z9737" s="439"/>
      <c r="AH9737" s="367"/>
      <c r="AJ9737" s="367"/>
      <c r="AK9737" s="367"/>
    </row>
    <row r="9738" spans="26:37" s="368" customFormat="1" ht="13.9" customHeight="1">
      <c r="Z9738" s="439"/>
      <c r="AH9738" s="367"/>
      <c r="AJ9738" s="367"/>
      <c r="AK9738" s="367"/>
    </row>
    <row r="9739" spans="26:37" s="368" customFormat="1" ht="13.9" customHeight="1">
      <c r="Z9739" s="439"/>
      <c r="AH9739" s="367"/>
      <c r="AJ9739" s="367"/>
      <c r="AK9739" s="367"/>
    </row>
    <row r="9740" spans="26:37" s="368" customFormat="1" ht="13.9" customHeight="1">
      <c r="Z9740" s="439"/>
      <c r="AH9740" s="367"/>
      <c r="AJ9740" s="367"/>
      <c r="AK9740" s="367"/>
    </row>
    <row r="9741" spans="26:37" s="368" customFormat="1" ht="13.9" customHeight="1">
      <c r="Z9741" s="439"/>
      <c r="AH9741" s="367"/>
      <c r="AJ9741" s="367"/>
      <c r="AK9741" s="367"/>
    </row>
    <row r="9742" spans="26:37" s="368" customFormat="1" ht="13.9" customHeight="1">
      <c r="Z9742" s="439"/>
      <c r="AH9742" s="367"/>
      <c r="AJ9742" s="367"/>
      <c r="AK9742" s="367"/>
    </row>
    <row r="9743" spans="26:37" s="368" customFormat="1" ht="13.9" customHeight="1">
      <c r="Z9743" s="439"/>
      <c r="AH9743" s="367"/>
      <c r="AJ9743" s="367"/>
      <c r="AK9743" s="367"/>
    </row>
    <row r="9744" spans="26:37" s="368" customFormat="1" ht="13.9" customHeight="1">
      <c r="Z9744" s="439"/>
      <c r="AH9744" s="367"/>
      <c r="AJ9744" s="367"/>
      <c r="AK9744" s="367"/>
    </row>
    <row r="9745" spans="26:37" s="368" customFormat="1" ht="13.9" customHeight="1">
      <c r="Z9745" s="439"/>
      <c r="AH9745" s="367"/>
      <c r="AJ9745" s="367"/>
      <c r="AK9745" s="367"/>
    </row>
    <row r="9746" spans="26:37" s="368" customFormat="1" ht="13.9" customHeight="1">
      <c r="Z9746" s="439"/>
      <c r="AH9746" s="367"/>
      <c r="AJ9746" s="367"/>
      <c r="AK9746" s="367"/>
    </row>
    <row r="9747" spans="26:37" s="368" customFormat="1" ht="13.9" customHeight="1">
      <c r="Z9747" s="439"/>
      <c r="AH9747" s="367"/>
      <c r="AJ9747" s="367"/>
      <c r="AK9747" s="367"/>
    </row>
    <row r="9748" spans="26:37" s="368" customFormat="1" ht="13.9" customHeight="1">
      <c r="Z9748" s="439"/>
      <c r="AH9748" s="367"/>
      <c r="AJ9748" s="367"/>
      <c r="AK9748" s="367"/>
    </row>
    <row r="9749" spans="26:37" s="368" customFormat="1" ht="13.9" customHeight="1">
      <c r="Z9749" s="439"/>
      <c r="AH9749" s="367"/>
      <c r="AJ9749" s="367"/>
      <c r="AK9749" s="367"/>
    </row>
    <row r="9750" spans="26:37" s="368" customFormat="1" ht="13.9" customHeight="1">
      <c r="Z9750" s="439"/>
      <c r="AH9750" s="367"/>
      <c r="AJ9750" s="367"/>
      <c r="AK9750" s="367"/>
    </row>
    <row r="9751" spans="26:37" s="368" customFormat="1" ht="13.9" customHeight="1">
      <c r="Z9751" s="439"/>
      <c r="AH9751" s="367"/>
      <c r="AJ9751" s="367"/>
      <c r="AK9751" s="367"/>
    </row>
    <row r="9752" spans="26:37" s="368" customFormat="1" ht="13.9" customHeight="1">
      <c r="Z9752" s="439"/>
      <c r="AH9752" s="367"/>
      <c r="AJ9752" s="367"/>
      <c r="AK9752" s="367"/>
    </row>
    <row r="9753" spans="26:37" s="368" customFormat="1" ht="13.9" customHeight="1">
      <c r="Z9753" s="439"/>
      <c r="AH9753" s="367"/>
      <c r="AJ9753" s="367"/>
      <c r="AK9753" s="367"/>
    </row>
    <row r="9754" spans="26:37" s="368" customFormat="1" ht="13.9" customHeight="1">
      <c r="Z9754" s="439"/>
      <c r="AH9754" s="367"/>
      <c r="AJ9754" s="367"/>
      <c r="AK9754" s="367"/>
    </row>
    <row r="9755" spans="26:37" s="368" customFormat="1" ht="13.9" customHeight="1">
      <c r="Z9755" s="439"/>
      <c r="AH9755" s="367"/>
      <c r="AJ9755" s="367"/>
      <c r="AK9755" s="367"/>
    </row>
    <row r="9756" spans="26:37" s="368" customFormat="1" ht="13.9" customHeight="1">
      <c r="Z9756" s="439"/>
      <c r="AH9756" s="367"/>
      <c r="AJ9756" s="367"/>
      <c r="AK9756" s="367"/>
    </row>
    <row r="9757" spans="26:37" s="368" customFormat="1" ht="13.9" customHeight="1">
      <c r="Z9757" s="439"/>
      <c r="AH9757" s="367"/>
      <c r="AJ9757" s="367"/>
      <c r="AK9757" s="367"/>
    </row>
    <row r="9758" spans="26:37" s="368" customFormat="1" ht="13.9" customHeight="1">
      <c r="Z9758" s="439"/>
      <c r="AH9758" s="367"/>
      <c r="AJ9758" s="367"/>
      <c r="AK9758" s="367"/>
    </row>
    <row r="9759" spans="26:37" s="368" customFormat="1" ht="13.9" customHeight="1">
      <c r="Z9759" s="439"/>
      <c r="AH9759" s="367"/>
      <c r="AJ9759" s="367"/>
      <c r="AK9759" s="367"/>
    </row>
    <row r="9760" spans="26:37" s="368" customFormat="1" ht="13.9" customHeight="1">
      <c r="Z9760" s="439"/>
      <c r="AH9760" s="367"/>
      <c r="AJ9760" s="367"/>
      <c r="AK9760" s="367"/>
    </row>
    <row r="9761" spans="26:37" s="368" customFormat="1" ht="13.9" customHeight="1">
      <c r="Z9761" s="439"/>
      <c r="AH9761" s="367"/>
      <c r="AJ9761" s="367"/>
      <c r="AK9761" s="367"/>
    </row>
    <row r="9762" spans="26:37" s="368" customFormat="1" ht="13.9" customHeight="1">
      <c r="Z9762" s="439"/>
      <c r="AH9762" s="367"/>
      <c r="AJ9762" s="367"/>
      <c r="AK9762" s="367"/>
    </row>
    <row r="9763" spans="26:37" s="368" customFormat="1" ht="13.9" customHeight="1">
      <c r="Z9763" s="439"/>
      <c r="AH9763" s="367"/>
      <c r="AJ9763" s="367"/>
      <c r="AK9763" s="367"/>
    </row>
    <row r="9764" spans="26:37" s="368" customFormat="1" ht="13.9" customHeight="1">
      <c r="Z9764" s="439"/>
      <c r="AH9764" s="367"/>
      <c r="AJ9764" s="367"/>
      <c r="AK9764" s="367"/>
    </row>
    <row r="9765" spans="26:37" s="368" customFormat="1" ht="13.9" customHeight="1">
      <c r="Z9765" s="439"/>
      <c r="AH9765" s="367"/>
      <c r="AJ9765" s="367"/>
      <c r="AK9765" s="367"/>
    </row>
    <row r="9766" spans="26:37" s="368" customFormat="1" ht="13.9" customHeight="1">
      <c r="Z9766" s="439"/>
      <c r="AH9766" s="367"/>
      <c r="AJ9766" s="367"/>
      <c r="AK9766" s="367"/>
    </row>
    <row r="9767" spans="26:37" s="368" customFormat="1" ht="13.9" customHeight="1">
      <c r="Z9767" s="439"/>
      <c r="AH9767" s="367"/>
      <c r="AJ9767" s="367"/>
      <c r="AK9767" s="367"/>
    </row>
    <row r="9768" spans="26:37" s="368" customFormat="1" ht="13.9" customHeight="1">
      <c r="Z9768" s="439"/>
      <c r="AH9768" s="367"/>
      <c r="AJ9768" s="367"/>
      <c r="AK9768" s="367"/>
    </row>
    <row r="9769" spans="26:37" s="368" customFormat="1" ht="13.9" customHeight="1">
      <c r="Z9769" s="439"/>
      <c r="AH9769" s="367"/>
      <c r="AJ9769" s="367"/>
      <c r="AK9769" s="367"/>
    </row>
    <row r="9770" spans="26:37" s="368" customFormat="1" ht="13.9" customHeight="1">
      <c r="Z9770" s="439"/>
      <c r="AH9770" s="367"/>
      <c r="AJ9770" s="367"/>
      <c r="AK9770" s="367"/>
    </row>
    <row r="9771" spans="26:37" s="368" customFormat="1" ht="13.9" customHeight="1">
      <c r="Z9771" s="439"/>
      <c r="AH9771" s="367"/>
      <c r="AJ9771" s="367"/>
      <c r="AK9771" s="367"/>
    </row>
    <row r="9772" spans="26:37" s="368" customFormat="1" ht="13.9" customHeight="1">
      <c r="Z9772" s="439"/>
      <c r="AH9772" s="367"/>
      <c r="AJ9772" s="367"/>
      <c r="AK9772" s="367"/>
    </row>
    <row r="9773" spans="26:37" s="368" customFormat="1" ht="13.9" customHeight="1">
      <c r="Z9773" s="439"/>
      <c r="AH9773" s="367"/>
      <c r="AJ9773" s="367"/>
      <c r="AK9773" s="367"/>
    </row>
    <row r="9774" spans="26:37" s="368" customFormat="1" ht="13.9" customHeight="1">
      <c r="Z9774" s="439"/>
      <c r="AH9774" s="367"/>
      <c r="AJ9774" s="367"/>
      <c r="AK9774" s="367"/>
    </row>
    <row r="9775" spans="26:37" s="368" customFormat="1" ht="13.9" customHeight="1">
      <c r="Z9775" s="439"/>
      <c r="AH9775" s="367"/>
      <c r="AJ9775" s="367"/>
      <c r="AK9775" s="367"/>
    </row>
    <row r="9776" spans="26:37" s="368" customFormat="1" ht="13.9" customHeight="1">
      <c r="Z9776" s="439"/>
      <c r="AH9776" s="367"/>
      <c r="AJ9776" s="367"/>
      <c r="AK9776" s="367"/>
    </row>
    <row r="9777" spans="26:37" s="368" customFormat="1" ht="13.9" customHeight="1">
      <c r="Z9777" s="439"/>
      <c r="AH9777" s="367"/>
      <c r="AJ9777" s="367"/>
      <c r="AK9777" s="367"/>
    </row>
    <row r="9778" spans="26:37" s="368" customFormat="1" ht="13.9" customHeight="1">
      <c r="Z9778" s="439"/>
      <c r="AH9778" s="367"/>
      <c r="AJ9778" s="367"/>
      <c r="AK9778" s="367"/>
    </row>
    <row r="9779" spans="26:37" s="368" customFormat="1" ht="13.9" customHeight="1">
      <c r="Z9779" s="439"/>
      <c r="AH9779" s="367"/>
      <c r="AJ9779" s="367"/>
      <c r="AK9779" s="367"/>
    </row>
    <row r="9780" spans="26:37" s="368" customFormat="1" ht="13.9" customHeight="1">
      <c r="Z9780" s="439"/>
      <c r="AH9780" s="367"/>
      <c r="AJ9780" s="367"/>
      <c r="AK9780" s="367"/>
    </row>
    <row r="9781" spans="26:37" s="368" customFormat="1" ht="13.9" customHeight="1">
      <c r="Z9781" s="439"/>
      <c r="AH9781" s="367"/>
      <c r="AJ9781" s="367"/>
      <c r="AK9781" s="367"/>
    </row>
    <row r="9782" spans="26:37" s="368" customFormat="1" ht="13.9" customHeight="1">
      <c r="Z9782" s="439"/>
      <c r="AH9782" s="367"/>
      <c r="AJ9782" s="367"/>
      <c r="AK9782" s="367"/>
    </row>
    <row r="9783" spans="26:37" s="368" customFormat="1" ht="13.9" customHeight="1">
      <c r="Z9783" s="439"/>
      <c r="AH9783" s="367"/>
      <c r="AJ9783" s="367"/>
      <c r="AK9783" s="367"/>
    </row>
    <row r="9784" spans="26:37" s="368" customFormat="1" ht="13.9" customHeight="1">
      <c r="Z9784" s="439"/>
      <c r="AH9784" s="367"/>
      <c r="AJ9784" s="367"/>
      <c r="AK9784" s="367"/>
    </row>
    <row r="9785" spans="26:37" s="368" customFormat="1" ht="13.9" customHeight="1">
      <c r="Z9785" s="439"/>
      <c r="AH9785" s="367"/>
      <c r="AJ9785" s="367"/>
      <c r="AK9785" s="367"/>
    </row>
    <row r="9786" spans="26:37" s="368" customFormat="1" ht="13.9" customHeight="1">
      <c r="Z9786" s="439"/>
      <c r="AH9786" s="367"/>
      <c r="AJ9786" s="367"/>
      <c r="AK9786" s="367"/>
    </row>
    <row r="9787" spans="26:37" s="368" customFormat="1" ht="13.9" customHeight="1">
      <c r="Z9787" s="439"/>
      <c r="AH9787" s="367"/>
      <c r="AJ9787" s="367"/>
      <c r="AK9787" s="367"/>
    </row>
    <row r="9788" spans="26:37" s="368" customFormat="1" ht="13.9" customHeight="1">
      <c r="Z9788" s="439"/>
      <c r="AH9788" s="367"/>
      <c r="AJ9788" s="367"/>
      <c r="AK9788" s="367"/>
    </row>
    <row r="9789" spans="26:37" s="368" customFormat="1" ht="13.9" customHeight="1">
      <c r="Z9789" s="439"/>
      <c r="AH9789" s="367"/>
      <c r="AJ9789" s="367"/>
      <c r="AK9789" s="367"/>
    </row>
    <row r="9790" spans="26:37" s="368" customFormat="1" ht="13.9" customHeight="1">
      <c r="Z9790" s="439"/>
      <c r="AH9790" s="367"/>
      <c r="AJ9790" s="367"/>
      <c r="AK9790" s="367"/>
    </row>
    <row r="9791" spans="26:37" s="368" customFormat="1" ht="13.9" customHeight="1">
      <c r="Z9791" s="439"/>
      <c r="AH9791" s="367"/>
      <c r="AJ9791" s="367"/>
      <c r="AK9791" s="367"/>
    </row>
    <row r="9792" spans="26:37" s="368" customFormat="1" ht="13.9" customHeight="1">
      <c r="Z9792" s="439"/>
      <c r="AH9792" s="367"/>
      <c r="AJ9792" s="367"/>
      <c r="AK9792" s="367"/>
    </row>
    <row r="9793" spans="26:37" s="368" customFormat="1" ht="13.9" customHeight="1">
      <c r="Z9793" s="439"/>
      <c r="AH9793" s="367"/>
      <c r="AJ9793" s="367"/>
      <c r="AK9793" s="367"/>
    </row>
    <row r="9794" spans="26:37" s="368" customFormat="1" ht="13.9" customHeight="1">
      <c r="Z9794" s="439"/>
      <c r="AH9794" s="367"/>
      <c r="AJ9794" s="367"/>
      <c r="AK9794" s="367"/>
    </row>
    <row r="9795" spans="26:37" s="368" customFormat="1" ht="13.9" customHeight="1">
      <c r="Z9795" s="439"/>
      <c r="AH9795" s="367"/>
      <c r="AJ9795" s="367"/>
      <c r="AK9795" s="367"/>
    </row>
    <row r="9796" spans="26:37" s="368" customFormat="1" ht="13.9" customHeight="1">
      <c r="Z9796" s="439"/>
      <c r="AH9796" s="367"/>
      <c r="AJ9796" s="367"/>
      <c r="AK9796" s="367"/>
    </row>
    <row r="9797" spans="26:37" s="368" customFormat="1" ht="13.9" customHeight="1">
      <c r="Z9797" s="439"/>
      <c r="AH9797" s="367"/>
      <c r="AJ9797" s="367"/>
      <c r="AK9797" s="367"/>
    </row>
    <row r="9798" spans="26:37" s="368" customFormat="1" ht="13.9" customHeight="1">
      <c r="Z9798" s="439"/>
      <c r="AH9798" s="367"/>
      <c r="AJ9798" s="367"/>
      <c r="AK9798" s="367"/>
    </row>
    <row r="9799" spans="26:37" s="368" customFormat="1" ht="13.9" customHeight="1">
      <c r="Z9799" s="439"/>
      <c r="AH9799" s="367"/>
      <c r="AJ9799" s="367"/>
      <c r="AK9799" s="367"/>
    </row>
    <row r="9800" spans="26:37" s="368" customFormat="1" ht="13.9" customHeight="1">
      <c r="Z9800" s="439"/>
      <c r="AH9800" s="367"/>
      <c r="AJ9800" s="367"/>
      <c r="AK9800" s="367"/>
    </row>
    <row r="9801" spans="26:37" s="368" customFormat="1" ht="13.9" customHeight="1">
      <c r="Z9801" s="439"/>
      <c r="AH9801" s="367"/>
      <c r="AJ9801" s="367"/>
      <c r="AK9801" s="367"/>
    </row>
    <row r="9802" spans="26:37" s="368" customFormat="1" ht="13.9" customHeight="1">
      <c r="Z9802" s="439"/>
      <c r="AH9802" s="367"/>
      <c r="AJ9802" s="367"/>
      <c r="AK9802" s="367"/>
    </row>
    <row r="9803" spans="26:37" s="368" customFormat="1" ht="13.9" customHeight="1">
      <c r="Z9803" s="439"/>
      <c r="AH9803" s="367"/>
      <c r="AJ9803" s="367"/>
      <c r="AK9803" s="367"/>
    </row>
    <row r="9804" spans="26:37" s="368" customFormat="1" ht="13.9" customHeight="1">
      <c r="Z9804" s="439"/>
      <c r="AH9804" s="367"/>
      <c r="AJ9804" s="367"/>
      <c r="AK9804" s="367"/>
    </row>
    <row r="9805" spans="26:37" s="368" customFormat="1" ht="13.9" customHeight="1">
      <c r="Z9805" s="439"/>
      <c r="AH9805" s="367"/>
      <c r="AJ9805" s="367"/>
      <c r="AK9805" s="367"/>
    </row>
    <row r="9806" spans="26:37" s="368" customFormat="1" ht="13.9" customHeight="1">
      <c r="Z9806" s="439"/>
      <c r="AH9806" s="367"/>
      <c r="AJ9806" s="367"/>
      <c r="AK9806" s="367"/>
    </row>
    <row r="9807" spans="26:37" s="368" customFormat="1" ht="13.9" customHeight="1">
      <c r="Z9807" s="439"/>
      <c r="AH9807" s="367"/>
      <c r="AJ9807" s="367"/>
      <c r="AK9807" s="367"/>
    </row>
    <row r="9808" spans="26:37" s="368" customFormat="1" ht="13.9" customHeight="1">
      <c r="Z9808" s="439"/>
      <c r="AH9808" s="367"/>
      <c r="AJ9808" s="367"/>
      <c r="AK9808" s="367"/>
    </row>
    <row r="9809" spans="26:37" s="368" customFormat="1" ht="13.9" customHeight="1">
      <c r="Z9809" s="439"/>
      <c r="AH9809" s="367"/>
      <c r="AJ9809" s="367"/>
      <c r="AK9809" s="367"/>
    </row>
    <row r="9810" spans="26:37" s="368" customFormat="1" ht="13.9" customHeight="1">
      <c r="Z9810" s="439"/>
      <c r="AH9810" s="367"/>
      <c r="AJ9810" s="367"/>
      <c r="AK9810" s="367"/>
    </row>
    <row r="9811" spans="26:37" s="368" customFormat="1" ht="13.9" customHeight="1">
      <c r="Z9811" s="439"/>
      <c r="AH9811" s="367"/>
      <c r="AJ9811" s="367"/>
      <c r="AK9811" s="367"/>
    </row>
    <row r="9812" spans="26:37" s="368" customFormat="1" ht="13.9" customHeight="1">
      <c r="Z9812" s="439"/>
      <c r="AH9812" s="367"/>
      <c r="AJ9812" s="367"/>
      <c r="AK9812" s="367"/>
    </row>
    <row r="9813" spans="26:37" s="368" customFormat="1" ht="13.9" customHeight="1">
      <c r="Z9813" s="439"/>
      <c r="AH9813" s="367"/>
      <c r="AJ9813" s="367"/>
      <c r="AK9813" s="367"/>
    </row>
    <row r="9814" spans="26:37" s="368" customFormat="1" ht="13.9" customHeight="1">
      <c r="Z9814" s="439"/>
      <c r="AH9814" s="367"/>
      <c r="AJ9814" s="367"/>
      <c r="AK9814" s="367"/>
    </row>
    <row r="9815" spans="26:37" s="368" customFormat="1" ht="13.9" customHeight="1">
      <c r="Z9815" s="439"/>
      <c r="AH9815" s="367"/>
      <c r="AJ9815" s="367"/>
      <c r="AK9815" s="367"/>
    </row>
    <row r="9816" spans="26:37" s="368" customFormat="1" ht="13.9" customHeight="1">
      <c r="Z9816" s="439"/>
      <c r="AH9816" s="367"/>
      <c r="AJ9816" s="367"/>
      <c r="AK9816" s="367"/>
    </row>
    <row r="9817" spans="26:37" s="368" customFormat="1" ht="13.9" customHeight="1">
      <c r="Z9817" s="439"/>
      <c r="AH9817" s="367"/>
      <c r="AJ9817" s="367"/>
      <c r="AK9817" s="367"/>
    </row>
    <row r="9818" spans="26:37" s="368" customFormat="1" ht="13.9" customHeight="1">
      <c r="Z9818" s="439"/>
      <c r="AH9818" s="367"/>
      <c r="AJ9818" s="367"/>
      <c r="AK9818" s="367"/>
    </row>
    <row r="9819" spans="26:37" s="368" customFormat="1" ht="13.9" customHeight="1">
      <c r="Z9819" s="439"/>
      <c r="AH9819" s="367"/>
      <c r="AJ9819" s="367"/>
      <c r="AK9819" s="367"/>
    </row>
    <row r="9820" spans="26:37" s="368" customFormat="1" ht="13.9" customHeight="1">
      <c r="Z9820" s="439"/>
      <c r="AH9820" s="367"/>
      <c r="AJ9820" s="367"/>
      <c r="AK9820" s="367"/>
    </row>
    <row r="9821" spans="26:37" s="368" customFormat="1" ht="13.9" customHeight="1">
      <c r="Z9821" s="439"/>
      <c r="AH9821" s="367"/>
      <c r="AJ9821" s="367"/>
      <c r="AK9821" s="367"/>
    </row>
    <row r="9822" spans="26:37" s="368" customFormat="1" ht="13.9" customHeight="1">
      <c r="Z9822" s="439"/>
      <c r="AH9822" s="367"/>
      <c r="AJ9822" s="367"/>
      <c r="AK9822" s="367"/>
    </row>
    <row r="9823" spans="26:37" s="368" customFormat="1" ht="13.9" customHeight="1">
      <c r="Z9823" s="439"/>
      <c r="AH9823" s="367"/>
      <c r="AJ9823" s="367"/>
      <c r="AK9823" s="367"/>
    </row>
    <row r="9824" spans="26:37" s="368" customFormat="1" ht="13.9" customHeight="1">
      <c r="Z9824" s="439"/>
      <c r="AH9824" s="367"/>
      <c r="AJ9824" s="367"/>
      <c r="AK9824" s="367"/>
    </row>
    <row r="9825" spans="26:37" s="368" customFormat="1" ht="13.9" customHeight="1">
      <c r="Z9825" s="439"/>
      <c r="AH9825" s="367"/>
      <c r="AJ9825" s="367"/>
      <c r="AK9825" s="367"/>
    </row>
    <row r="9826" spans="26:37" s="368" customFormat="1" ht="13.9" customHeight="1">
      <c r="Z9826" s="439"/>
      <c r="AH9826" s="367"/>
      <c r="AJ9826" s="367"/>
      <c r="AK9826" s="367"/>
    </row>
    <row r="9827" spans="26:37" s="368" customFormat="1" ht="13.9" customHeight="1">
      <c r="Z9827" s="439"/>
      <c r="AH9827" s="367"/>
      <c r="AJ9827" s="367"/>
      <c r="AK9827" s="367"/>
    </row>
    <row r="9828" spans="26:37" s="368" customFormat="1" ht="13.9" customHeight="1">
      <c r="Z9828" s="439"/>
      <c r="AH9828" s="367"/>
      <c r="AJ9828" s="367"/>
      <c r="AK9828" s="367"/>
    </row>
    <row r="9829" spans="26:37" s="368" customFormat="1" ht="13.9" customHeight="1">
      <c r="Z9829" s="439"/>
      <c r="AH9829" s="367"/>
      <c r="AJ9829" s="367"/>
      <c r="AK9829" s="367"/>
    </row>
    <row r="9830" spans="26:37" s="368" customFormat="1" ht="13.9" customHeight="1">
      <c r="Z9830" s="439"/>
      <c r="AH9830" s="367"/>
      <c r="AJ9830" s="367"/>
      <c r="AK9830" s="367"/>
    </row>
    <row r="9831" spans="26:37" s="368" customFormat="1" ht="13.9" customHeight="1">
      <c r="Z9831" s="439"/>
      <c r="AH9831" s="367"/>
      <c r="AJ9831" s="367"/>
      <c r="AK9831" s="367"/>
    </row>
    <row r="9832" spans="26:37" s="368" customFormat="1" ht="13.9" customHeight="1">
      <c r="Z9832" s="439"/>
      <c r="AH9832" s="367"/>
      <c r="AJ9832" s="367"/>
      <c r="AK9832" s="367"/>
    </row>
    <row r="9833" spans="26:37" s="368" customFormat="1" ht="13.9" customHeight="1">
      <c r="Z9833" s="439"/>
      <c r="AH9833" s="367"/>
      <c r="AJ9833" s="367"/>
      <c r="AK9833" s="367"/>
    </row>
    <row r="9834" spans="26:37" s="368" customFormat="1" ht="13.9" customHeight="1">
      <c r="Z9834" s="439"/>
      <c r="AH9834" s="367"/>
      <c r="AJ9834" s="367"/>
      <c r="AK9834" s="367"/>
    </row>
    <row r="9835" spans="26:37" s="368" customFormat="1" ht="13.9" customHeight="1">
      <c r="Z9835" s="439"/>
      <c r="AH9835" s="367"/>
      <c r="AJ9835" s="367"/>
      <c r="AK9835" s="367"/>
    </row>
    <row r="9836" spans="26:37" s="368" customFormat="1" ht="13.9" customHeight="1">
      <c r="Z9836" s="439"/>
      <c r="AH9836" s="367"/>
      <c r="AJ9836" s="367"/>
      <c r="AK9836" s="367"/>
    </row>
    <row r="9837" spans="26:37" s="368" customFormat="1" ht="13.9" customHeight="1">
      <c r="Z9837" s="439"/>
      <c r="AH9837" s="367"/>
      <c r="AJ9837" s="367"/>
      <c r="AK9837" s="367"/>
    </row>
    <row r="9838" spans="26:37" s="368" customFormat="1" ht="13.9" customHeight="1">
      <c r="Z9838" s="439"/>
      <c r="AH9838" s="367"/>
      <c r="AJ9838" s="367"/>
      <c r="AK9838" s="367"/>
    </row>
    <row r="9839" spans="26:37" s="368" customFormat="1" ht="13.9" customHeight="1">
      <c r="Z9839" s="439"/>
      <c r="AH9839" s="367"/>
      <c r="AJ9839" s="367"/>
      <c r="AK9839" s="367"/>
    </row>
    <row r="9840" spans="26:37" s="368" customFormat="1" ht="13.9" customHeight="1">
      <c r="Z9840" s="439"/>
      <c r="AH9840" s="367"/>
      <c r="AJ9840" s="367"/>
      <c r="AK9840" s="367"/>
    </row>
    <row r="9841" spans="26:37" s="368" customFormat="1" ht="13.9" customHeight="1">
      <c r="Z9841" s="439"/>
      <c r="AH9841" s="367"/>
      <c r="AJ9841" s="367"/>
      <c r="AK9841" s="367"/>
    </row>
    <row r="9842" spans="26:37" s="368" customFormat="1" ht="13.9" customHeight="1">
      <c r="Z9842" s="439"/>
      <c r="AH9842" s="367"/>
      <c r="AJ9842" s="367"/>
      <c r="AK9842" s="367"/>
    </row>
    <row r="9843" spans="26:37" s="368" customFormat="1" ht="13.9" customHeight="1">
      <c r="Z9843" s="439"/>
      <c r="AH9843" s="367"/>
      <c r="AJ9843" s="367"/>
      <c r="AK9843" s="367"/>
    </row>
    <row r="9844" spans="26:37" s="368" customFormat="1" ht="13.9" customHeight="1">
      <c r="Z9844" s="439"/>
      <c r="AH9844" s="367"/>
      <c r="AJ9844" s="367"/>
      <c r="AK9844" s="367"/>
    </row>
    <row r="9845" spans="26:37" s="368" customFormat="1" ht="13.9" customHeight="1">
      <c r="Z9845" s="439"/>
      <c r="AH9845" s="367"/>
      <c r="AJ9845" s="367"/>
      <c r="AK9845" s="367"/>
    </row>
    <row r="9846" spans="26:37" s="368" customFormat="1" ht="13.9" customHeight="1">
      <c r="Z9846" s="439"/>
      <c r="AH9846" s="367"/>
      <c r="AJ9846" s="367"/>
      <c r="AK9846" s="367"/>
    </row>
    <row r="9847" spans="26:37" s="368" customFormat="1" ht="13.9" customHeight="1">
      <c r="Z9847" s="439"/>
      <c r="AH9847" s="367"/>
      <c r="AJ9847" s="367"/>
      <c r="AK9847" s="367"/>
    </row>
    <row r="9848" spans="26:37" s="368" customFormat="1" ht="13.9" customHeight="1">
      <c r="Z9848" s="439"/>
      <c r="AH9848" s="367"/>
      <c r="AJ9848" s="367"/>
      <c r="AK9848" s="367"/>
    </row>
    <row r="9849" spans="26:37" s="368" customFormat="1" ht="13.9" customHeight="1">
      <c r="Z9849" s="439"/>
      <c r="AH9849" s="367"/>
      <c r="AJ9849" s="367"/>
      <c r="AK9849" s="367"/>
    </row>
    <row r="9850" spans="26:37" s="368" customFormat="1" ht="13.9" customHeight="1">
      <c r="Z9850" s="439"/>
      <c r="AH9850" s="367"/>
      <c r="AJ9850" s="367"/>
      <c r="AK9850" s="367"/>
    </row>
    <row r="9851" spans="26:37" s="368" customFormat="1" ht="13.9" customHeight="1">
      <c r="Z9851" s="439"/>
      <c r="AH9851" s="367"/>
      <c r="AJ9851" s="367"/>
      <c r="AK9851" s="367"/>
    </row>
    <row r="9852" spans="26:37" s="368" customFormat="1" ht="13.9" customHeight="1">
      <c r="Z9852" s="439"/>
      <c r="AH9852" s="367"/>
      <c r="AJ9852" s="367"/>
      <c r="AK9852" s="367"/>
    </row>
    <row r="9853" spans="26:37" s="368" customFormat="1" ht="13.9" customHeight="1">
      <c r="Z9853" s="439"/>
      <c r="AH9853" s="367"/>
      <c r="AJ9853" s="367"/>
      <c r="AK9853" s="367"/>
    </row>
    <row r="9854" spans="26:37" s="368" customFormat="1" ht="13.9" customHeight="1">
      <c r="Z9854" s="439"/>
      <c r="AH9854" s="367"/>
      <c r="AJ9854" s="367"/>
      <c r="AK9854" s="367"/>
    </row>
    <row r="9855" spans="26:37" s="368" customFormat="1" ht="13.9" customHeight="1">
      <c r="Z9855" s="439"/>
      <c r="AH9855" s="367"/>
      <c r="AJ9855" s="367"/>
      <c r="AK9855" s="367"/>
    </row>
    <row r="9856" spans="26:37" s="368" customFormat="1" ht="13.9" customHeight="1">
      <c r="Z9856" s="439"/>
      <c r="AH9856" s="367"/>
      <c r="AJ9856" s="367"/>
      <c r="AK9856" s="367"/>
    </row>
    <row r="9857" spans="26:37" s="368" customFormat="1" ht="13.9" customHeight="1">
      <c r="Z9857" s="439"/>
      <c r="AH9857" s="367"/>
      <c r="AJ9857" s="367"/>
      <c r="AK9857" s="367"/>
    </row>
    <row r="9858" spans="26:37" s="368" customFormat="1" ht="13.9" customHeight="1">
      <c r="Z9858" s="439"/>
      <c r="AH9858" s="367"/>
      <c r="AJ9858" s="367"/>
      <c r="AK9858" s="367"/>
    </row>
    <row r="9859" spans="26:37" s="368" customFormat="1" ht="13.9" customHeight="1">
      <c r="Z9859" s="439"/>
      <c r="AH9859" s="367"/>
      <c r="AJ9859" s="367"/>
      <c r="AK9859" s="367"/>
    </row>
    <row r="9860" spans="26:37" s="368" customFormat="1" ht="13.9" customHeight="1">
      <c r="Z9860" s="439"/>
      <c r="AH9860" s="367"/>
      <c r="AJ9860" s="367"/>
      <c r="AK9860" s="367"/>
    </row>
    <row r="9861" spans="26:37" s="368" customFormat="1" ht="13.9" customHeight="1">
      <c r="Z9861" s="439"/>
      <c r="AH9861" s="367"/>
      <c r="AJ9861" s="367"/>
      <c r="AK9861" s="367"/>
    </row>
    <row r="9862" spans="26:37" s="368" customFormat="1" ht="13.9" customHeight="1">
      <c r="Z9862" s="439"/>
      <c r="AH9862" s="367"/>
      <c r="AJ9862" s="367"/>
      <c r="AK9862" s="367"/>
    </row>
    <row r="9863" spans="26:37" s="368" customFormat="1" ht="13.9" customHeight="1">
      <c r="Z9863" s="439"/>
      <c r="AH9863" s="367"/>
      <c r="AJ9863" s="367"/>
      <c r="AK9863" s="367"/>
    </row>
    <row r="9864" spans="26:37" s="368" customFormat="1" ht="13.9" customHeight="1">
      <c r="Z9864" s="439"/>
      <c r="AH9864" s="367"/>
      <c r="AJ9864" s="367"/>
      <c r="AK9864" s="367"/>
    </row>
    <row r="9865" spans="26:37" s="368" customFormat="1" ht="13.9" customHeight="1">
      <c r="Z9865" s="439"/>
      <c r="AH9865" s="367"/>
      <c r="AJ9865" s="367"/>
      <c r="AK9865" s="367"/>
    </row>
    <row r="9866" spans="26:37" s="368" customFormat="1" ht="13.9" customHeight="1">
      <c r="Z9866" s="439"/>
      <c r="AH9866" s="367"/>
      <c r="AJ9866" s="367"/>
      <c r="AK9866" s="367"/>
    </row>
    <row r="9867" spans="26:37" s="368" customFormat="1" ht="13.9" customHeight="1">
      <c r="Z9867" s="439"/>
      <c r="AH9867" s="367"/>
      <c r="AJ9867" s="367"/>
      <c r="AK9867" s="367"/>
    </row>
    <row r="9868" spans="26:37" s="368" customFormat="1" ht="13.9" customHeight="1">
      <c r="Z9868" s="439"/>
      <c r="AH9868" s="367"/>
      <c r="AJ9868" s="367"/>
      <c r="AK9868" s="367"/>
    </row>
    <row r="9869" spans="26:37" s="368" customFormat="1" ht="13.9" customHeight="1">
      <c r="Z9869" s="439"/>
      <c r="AH9869" s="367"/>
      <c r="AJ9869" s="367"/>
      <c r="AK9869" s="367"/>
    </row>
    <row r="9870" spans="26:37" s="368" customFormat="1" ht="13.9" customHeight="1">
      <c r="Z9870" s="439"/>
      <c r="AH9870" s="367"/>
      <c r="AJ9870" s="367"/>
      <c r="AK9870" s="367"/>
    </row>
    <row r="9871" spans="26:37" s="368" customFormat="1" ht="13.9" customHeight="1">
      <c r="Z9871" s="439"/>
      <c r="AH9871" s="367"/>
      <c r="AJ9871" s="367"/>
      <c r="AK9871" s="367"/>
    </row>
    <row r="9872" spans="26:37" s="368" customFormat="1" ht="13.9" customHeight="1">
      <c r="Z9872" s="439"/>
      <c r="AH9872" s="367"/>
      <c r="AJ9872" s="367"/>
      <c r="AK9872" s="367"/>
    </row>
    <row r="9873" spans="26:37" s="368" customFormat="1" ht="13.9" customHeight="1">
      <c r="Z9873" s="439"/>
      <c r="AH9873" s="367"/>
      <c r="AJ9873" s="367"/>
      <c r="AK9873" s="367"/>
    </row>
    <row r="9874" spans="26:37" s="368" customFormat="1" ht="13.9" customHeight="1">
      <c r="Z9874" s="439"/>
      <c r="AH9874" s="367"/>
      <c r="AJ9874" s="367"/>
      <c r="AK9874" s="367"/>
    </row>
    <row r="9875" spans="26:37" s="368" customFormat="1" ht="13.9" customHeight="1">
      <c r="Z9875" s="439"/>
      <c r="AH9875" s="367"/>
      <c r="AJ9875" s="367"/>
      <c r="AK9875" s="367"/>
    </row>
    <row r="9876" spans="26:37" s="368" customFormat="1" ht="13.9" customHeight="1">
      <c r="Z9876" s="439"/>
      <c r="AH9876" s="367"/>
      <c r="AJ9876" s="367"/>
      <c r="AK9876" s="367"/>
    </row>
    <row r="9877" spans="26:37" s="368" customFormat="1" ht="13.9" customHeight="1">
      <c r="Z9877" s="439"/>
      <c r="AH9877" s="367"/>
      <c r="AJ9877" s="367"/>
      <c r="AK9877" s="367"/>
    </row>
    <row r="9878" spans="26:37" s="368" customFormat="1" ht="13.9" customHeight="1">
      <c r="Z9878" s="439"/>
      <c r="AH9878" s="367"/>
      <c r="AJ9878" s="367"/>
      <c r="AK9878" s="367"/>
    </row>
    <row r="9879" spans="26:37" s="368" customFormat="1" ht="13.9" customHeight="1">
      <c r="Z9879" s="439"/>
      <c r="AH9879" s="367"/>
      <c r="AJ9879" s="367"/>
      <c r="AK9879" s="367"/>
    </row>
    <row r="9880" spans="26:37" s="368" customFormat="1" ht="13.9" customHeight="1">
      <c r="Z9880" s="439"/>
      <c r="AH9880" s="367"/>
      <c r="AJ9880" s="367"/>
      <c r="AK9880" s="367"/>
    </row>
    <row r="9881" spans="26:37" s="368" customFormat="1" ht="13.9" customHeight="1">
      <c r="Z9881" s="439"/>
      <c r="AH9881" s="367"/>
      <c r="AJ9881" s="367"/>
      <c r="AK9881" s="367"/>
    </row>
    <row r="9882" spans="26:37" s="368" customFormat="1" ht="13.9" customHeight="1">
      <c r="Z9882" s="439"/>
      <c r="AH9882" s="367"/>
      <c r="AJ9882" s="367"/>
      <c r="AK9882" s="367"/>
    </row>
    <row r="9883" spans="26:37" s="368" customFormat="1" ht="13.9" customHeight="1">
      <c r="Z9883" s="439"/>
      <c r="AH9883" s="367"/>
      <c r="AJ9883" s="367"/>
      <c r="AK9883" s="367"/>
    </row>
    <row r="9884" spans="26:37" s="368" customFormat="1" ht="13.9" customHeight="1">
      <c r="Z9884" s="439"/>
      <c r="AH9884" s="367"/>
      <c r="AJ9884" s="367"/>
      <c r="AK9884" s="367"/>
    </row>
    <row r="9885" spans="26:37" s="368" customFormat="1" ht="13.9" customHeight="1">
      <c r="Z9885" s="439"/>
      <c r="AH9885" s="367"/>
      <c r="AJ9885" s="367"/>
      <c r="AK9885" s="367"/>
    </row>
    <row r="9886" spans="26:37" s="368" customFormat="1" ht="13.9" customHeight="1">
      <c r="Z9886" s="439"/>
      <c r="AH9886" s="367"/>
      <c r="AJ9886" s="367"/>
      <c r="AK9886" s="367"/>
    </row>
    <row r="9887" spans="26:37" s="368" customFormat="1" ht="13.9" customHeight="1">
      <c r="Z9887" s="439"/>
      <c r="AH9887" s="367"/>
      <c r="AJ9887" s="367"/>
      <c r="AK9887" s="367"/>
    </row>
    <row r="9888" spans="26:37" s="368" customFormat="1" ht="13.9" customHeight="1">
      <c r="Z9888" s="439"/>
      <c r="AH9888" s="367"/>
      <c r="AJ9888" s="367"/>
      <c r="AK9888" s="367"/>
    </row>
    <row r="9889" spans="26:37" s="368" customFormat="1" ht="13.9" customHeight="1">
      <c r="Z9889" s="439"/>
      <c r="AH9889" s="367"/>
      <c r="AJ9889" s="367"/>
      <c r="AK9889" s="367"/>
    </row>
    <row r="9890" spans="26:37" s="368" customFormat="1" ht="13.9" customHeight="1">
      <c r="Z9890" s="439"/>
      <c r="AH9890" s="367"/>
      <c r="AJ9890" s="367"/>
      <c r="AK9890" s="367"/>
    </row>
    <row r="9891" spans="26:37" s="368" customFormat="1" ht="13.9" customHeight="1">
      <c r="Z9891" s="439"/>
      <c r="AH9891" s="367"/>
      <c r="AJ9891" s="367"/>
      <c r="AK9891" s="367"/>
    </row>
    <row r="9892" spans="26:37" s="368" customFormat="1" ht="13.9" customHeight="1">
      <c r="Z9892" s="439"/>
      <c r="AH9892" s="367"/>
      <c r="AJ9892" s="367"/>
      <c r="AK9892" s="367"/>
    </row>
    <row r="9893" spans="26:37" s="368" customFormat="1" ht="13.9" customHeight="1">
      <c r="Z9893" s="439"/>
      <c r="AH9893" s="367"/>
      <c r="AJ9893" s="367"/>
      <c r="AK9893" s="367"/>
    </row>
    <row r="9894" spans="26:37" s="368" customFormat="1" ht="13.9" customHeight="1">
      <c r="Z9894" s="439"/>
      <c r="AH9894" s="367"/>
      <c r="AJ9894" s="367"/>
      <c r="AK9894" s="367"/>
    </row>
    <row r="9895" spans="26:37" s="368" customFormat="1" ht="13.9" customHeight="1">
      <c r="Z9895" s="439"/>
      <c r="AH9895" s="367"/>
      <c r="AJ9895" s="367"/>
      <c r="AK9895" s="367"/>
    </row>
    <row r="9896" spans="26:37" s="368" customFormat="1" ht="13.9" customHeight="1">
      <c r="Z9896" s="439"/>
      <c r="AH9896" s="367"/>
      <c r="AJ9896" s="367"/>
      <c r="AK9896" s="367"/>
    </row>
    <row r="9897" spans="26:37" s="368" customFormat="1" ht="13.9" customHeight="1">
      <c r="Z9897" s="439"/>
      <c r="AH9897" s="367"/>
      <c r="AJ9897" s="367"/>
      <c r="AK9897" s="367"/>
    </row>
    <row r="9898" spans="26:37" s="368" customFormat="1" ht="13.9" customHeight="1">
      <c r="Z9898" s="439"/>
      <c r="AH9898" s="367"/>
      <c r="AJ9898" s="367"/>
      <c r="AK9898" s="367"/>
    </row>
    <row r="9899" spans="26:37" s="368" customFormat="1" ht="13.9" customHeight="1">
      <c r="Z9899" s="439"/>
      <c r="AH9899" s="367"/>
      <c r="AJ9899" s="367"/>
      <c r="AK9899" s="367"/>
    </row>
    <row r="9900" spans="26:37" s="368" customFormat="1" ht="13.9" customHeight="1">
      <c r="Z9900" s="439"/>
      <c r="AH9900" s="367"/>
      <c r="AJ9900" s="367"/>
      <c r="AK9900" s="367"/>
    </row>
    <row r="9901" spans="26:37" s="368" customFormat="1" ht="13.9" customHeight="1">
      <c r="Z9901" s="439"/>
      <c r="AH9901" s="367"/>
      <c r="AJ9901" s="367"/>
      <c r="AK9901" s="367"/>
    </row>
    <row r="9902" spans="26:37" s="368" customFormat="1" ht="13.9" customHeight="1">
      <c r="Z9902" s="439"/>
      <c r="AH9902" s="367"/>
      <c r="AJ9902" s="367"/>
      <c r="AK9902" s="367"/>
    </row>
    <row r="9903" spans="26:37" s="368" customFormat="1" ht="13.9" customHeight="1">
      <c r="Z9903" s="439"/>
      <c r="AH9903" s="367"/>
      <c r="AJ9903" s="367"/>
      <c r="AK9903" s="367"/>
    </row>
    <row r="9904" spans="26:37" s="368" customFormat="1" ht="13.9" customHeight="1">
      <c r="Z9904" s="439"/>
      <c r="AH9904" s="367"/>
      <c r="AJ9904" s="367"/>
      <c r="AK9904" s="367"/>
    </row>
    <row r="9905" spans="26:37" s="368" customFormat="1" ht="13.9" customHeight="1">
      <c r="Z9905" s="439"/>
      <c r="AH9905" s="367"/>
      <c r="AJ9905" s="367"/>
      <c r="AK9905" s="367"/>
    </row>
    <row r="9906" spans="26:37" s="368" customFormat="1" ht="13.9" customHeight="1">
      <c r="Z9906" s="439"/>
      <c r="AH9906" s="367"/>
      <c r="AJ9906" s="367"/>
      <c r="AK9906" s="367"/>
    </row>
    <row r="9907" spans="26:37" s="368" customFormat="1" ht="13.9" customHeight="1">
      <c r="Z9907" s="439"/>
      <c r="AH9907" s="367"/>
      <c r="AJ9907" s="367"/>
      <c r="AK9907" s="367"/>
    </row>
    <row r="9908" spans="26:37" s="368" customFormat="1" ht="13.9" customHeight="1">
      <c r="Z9908" s="439"/>
      <c r="AH9908" s="367"/>
      <c r="AJ9908" s="367"/>
      <c r="AK9908" s="367"/>
    </row>
    <row r="9909" spans="26:37" s="368" customFormat="1" ht="13.9" customHeight="1">
      <c r="Z9909" s="439"/>
      <c r="AH9909" s="367"/>
      <c r="AJ9909" s="367"/>
      <c r="AK9909" s="367"/>
    </row>
    <row r="9910" spans="26:37" s="368" customFormat="1" ht="13.9" customHeight="1">
      <c r="Z9910" s="439"/>
      <c r="AH9910" s="367"/>
      <c r="AJ9910" s="367"/>
      <c r="AK9910" s="367"/>
    </row>
    <row r="9911" spans="26:37" s="368" customFormat="1" ht="13.9" customHeight="1">
      <c r="Z9911" s="439"/>
      <c r="AH9911" s="367"/>
      <c r="AJ9911" s="367"/>
      <c r="AK9911" s="367"/>
    </row>
    <row r="9912" spans="26:37" s="368" customFormat="1" ht="13.9" customHeight="1">
      <c r="Z9912" s="439"/>
      <c r="AH9912" s="367"/>
      <c r="AJ9912" s="367"/>
      <c r="AK9912" s="367"/>
    </row>
    <row r="9913" spans="26:37" s="368" customFormat="1" ht="13.9" customHeight="1">
      <c r="Z9913" s="439"/>
      <c r="AH9913" s="367"/>
      <c r="AJ9913" s="367"/>
      <c r="AK9913" s="367"/>
    </row>
    <row r="9914" spans="26:37" s="368" customFormat="1" ht="13.9" customHeight="1">
      <c r="Z9914" s="439"/>
      <c r="AH9914" s="367"/>
      <c r="AJ9914" s="367"/>
      <c r="AK9914" s="367"/>
    </row>
    <row r="9915" spans="26:37" s="368" customFormat="1" ht="13.9" customHeight="1">
      <c r="Z9915" s="439"/>
      <c r="AH9915" s="367"/>
      <c r="AJ9915" s="367"/>
      <c r="AK9915" s="367"/>
    </row>
    <row r="9916" spans="26:37" s="368" customFormat="1" ht="13.9" customHeight="1">
      <c r="Z9916" s="439"/>
      <c r="AH9916" s="367"/>
      <c r="AJ9916" s="367"/>
      <c r="AK9916" s="367"/>
    </row>
    <row r="9917" spans="26:37" s="368" customFormat="1" ht="13.9" customHeight="1">
      <c r="Z9917" s="439"/>
      <c r="AH9917" s="367"/>
      <c r="AJ9917" s="367"/>
      <c r="AK9917" s="367"/>
    </row>
  </sheetData>
  <sheetProtection formatCells="0" insertRows="0" deleteRows="0" selectLockedCells="1"/>
  <mergeCells count="196">
    <mergeCell ref="C64:D64"/>
    <mergeCell ref="E64:F64"/>
    <mergeCell ref="G64:Y64"/>
    <mergeCell ref="Z64:AB64"/>
    <mergeCell ref="AC64:AF64"/>
    <mergeCell ref="C62:D62"/>
    <mergeCell ref="E62:F62"/>
    <mergeCell ref="G62:Y62"/>
    <mergeCell ref="Z62:AB62"/>
    <mergeCell ref="AC62:AF62"/>
    <mergeCell ref="C63:D63"/>
    <mergeCell ref="E63:F63"/>
    <mergeCell ref="G63:Y63"/>
    <mergeCell ref="Z63:AB63"/>
    <mergeCell ref="AC63:AF63"/>
    <mergeCell ref="C61:D61"/>
    <mergeCell ref="E61:F61"/>
    <mergeCell ref="G61:Y61"/>
    <mergeCell ref="Z61:AB61"/>
    <mergeCell ref="AC61:AF61"/>
    <mergeCell ref="AL61:AM61"/>
    <mergeCell ref="C59:D59"/>
    <mergeCell ref="E59:F59"/>
    <mergeCell ref="G59:Y59"/>
    <mergeCell ref="Z59:AB59"/>
    <mergeCell ref="AC59:AF59"/>
    <mergeCell ref="C60:D60"/>
    <mergeCell ref="E60:F60"/>
    <mergeCell ref="G60:Y60"/>
    <mergeCell ref="Z60:AB60"/>
    <mergeCell ref="AC60:AF60"/>
    <mergeCell ref="C57:D57"/>
    <mergeCell ref="E57:F57"/>
    <mergeCell ref="G57:Y57"/>
    <mergeCell ref="Z57:AB57"/>
    <mergeCell ref="AC57:AF57"/>
    <mergeCell ref="C58:D58"/>
    <mergeCell ref="E58:F58"/>
    <mergeCell ref="G58:Y58"/>
    <mergeCell ref="Z58:AB58"/>
    <mergeCell ref="AC58:AF58"/>
    <mergeCell ref="C55:D55"/>
    <mergeCell ref="E55:F55"/>
    <mergeCell ref="G55:Y55"/>
    <mergeCell ref="Z55:AB55"/>
    <mergeCell ref="AC55:AF55"/>
    <mergeCell ref="C56:D56"/>
    <mergeCell ref="E56:F56"/>
    <mergeCell ref="G56:Y56"/>
    <mergeCell ref="Z56:AB56"/>
    <mergeCell ref="AC56:AF56"/>
    <mergeCell ref="C53:D53"/>
    <mergeCell ref="E53:F53"/>
    <mergeCell ref="G53:Y53"/>
    <mergeCell ref="Z53:AB53"/>
    <mergeCell ref="AC53:AF53"/>
    <mergeCell ref="C54:D54"/>
    <mergeCell ref="E54:F54"/>
    <mergeCell ref="G54:Y54"/>
    <mergeCell ref="Z54:AB54"/>
    <mergeCell ref="AC54:AF54"/>
    <mergeCell ref="C51:D51"/>
    <mergeCell ref="E51:F51"/>
    <mergeCell ref="G51:Y51"/>
    <mergeCell ref="Z51:AB51"/>
    <mergeCell ref="AC51:AF51"/>
    <mergeCell ref="C52:D52"/>
    <mergeCell ref="E52:F52"/>
    <mergeCell ref="G52:Y52"/>
    <mergeCell ref="Z52:AB52"/>
    <mergeCell ref="AC52:AF52"/>
    <mergeCell ref="C49:D49"/>
    <mergeCell ref="E49:F49"/>
    <mergeCell ref="G49:Y49"/>
    <mergeCell ref="Z49:AB49"/>
    <mergeCell ref="AC49:AF49"/>
    <mergeCell ref="C50:D50"/>
    <mergeCell ref="E50:F50"/>
    <mergeCell ref="G50:Y50"/>
    <mergeCell ref="Z50:AB50"/>
    <mergeCell ref="AC50:AF50"/>
    <mergeCell ref="C47:D47"/>
    <mergeCell ref="E47:F47"/>
    <mergeCell ref="G47:Y47"/>
    <mergeCell ref="Z47:AB47"/>
    <mergeCell ref="AC47:AF47"/>
    <mergeCell ref="C48:D48"/>
    <mergeCell ref="E48:F48"/>
    <mergeCell ref="G48:Y48"/>
    <mergeCell ref="Z48:AB48"/>
    <mergeCell ref="AC48:AF48"/>
    <mergeCell ref="C45:D45"/>
    <mergeCell ref="E45:F45"/>
    <mergeCell ref="G45:Y45"/>
    <mergeCell ref="Z45:AB45"/>
    <mergeCell ref="AC45:AF45"/>
    <mergeCell ref="C46:D46"/>
    <mergeCell ref="E46:F46"/>
    <mergeCell ref="G46:Y46"/>
    <mergeCell ref="Z46:AB46"/>
    <mergeCell ref="AC46:AF46"/>
    <mergeCell ref="Z43:AB43"/>
    <mergeCell ref="AC43:AF43"/>
    <mergeCell ref="C44:D44"/>
    <mergeCell ref="E44:F44"/>
    <mergeCell ref="G44:Y44"/>
    <mergeCell ref="Z44:AB44"/>
    <mergeCell ref="AC44:AF44"/>
    <mergeCell ref="C42:D42"/>
    <mergeCell ref="E42:F42"/>
    <mergeCell ref="G42:Y42"/>
    <mergeCell ref="C43:D43"/>
    <mergeCell ref="E43:F43"/>
    <mergeCell ref="G43:Y43"/>
    <mergeCell ref="Z40:AB40"/>
    <mergeCell ref="AC40:AF40"/>
    <mergeCell ref="C41:D41"/>
    <mergeCell ref="E41:F41"/>
    <mergeCell ref="G41:Y41"/>
    <mergeCell ref="Z41:AB41"/>
    <mergeCell ref="AC41:AF41"/>
    <mergeCell ref="C39:D39"/>
    <mergeCell ref="E39:F39"/>
    <mergeCell ref="G39:Y39"/>
    <mergeCell ref="C40:D40"/>
    <mergeCell ref="E40:F40"/>
    <mergeCell ref="G40:Y40"/>
    <mergeCell ref="C37:D37"/>
    <mergeCell ref="E37:F37"/>
    <mergeCell ref="G37:Y37"/>
    <mergeCell ref="Z37:AB37"/>
    <mergeCell ref="AC37:AF37"/>
    <mergeCell ref="C38:D38"/>
    <mergeCell ref="E38:F38"/>
    <mergeCell ref="G38:Y38"/>
    <mergeCell ref="Z38:AB38"/>
    <mergeCell ref="AC38:AF38"/>
    <mergeCell ref="Z34:AB34"/>
    <mergeCell ref="AC34:AF34"/>
    <mergeCell ref="C35:D35"/>
    <mergeCell ref="E35:F35"/>
    <mergeCell ref="G35:Y35"/>
    <mergeCell ref="C36:D36"/>
    <mergeCell ref="E36:F36"/>
    <mergeCell ref="G36:Y36"/>
    <mergeCell ref="C33:D33"/>
    <mergeCell ref="E33:F33"/>
    <mergeCell ref="G33:Y33"/>
    <mergeCell ref="C34:D34"/>
    <mergeCell ref="E34:F34"/>
    <mergeCell ref="G34:Y34"/>
    <mergeCell ref="C31:D31"/>
    <mergeCell ref="E31:F31"/>
    <mergeCell ref="G31:Y31"/>
    <mergeCell ref="Z31:AB31"/>
    <mergeCell ref="AC31:AF31"/>
    <mergeCell ref="C32:D32"/>
    <mergeCell ref="E32:F32"/>
    <mergeCell ref="G32:Y32"/>
    <mergeCell ref="C29:D29"/>
    <mergeCell ref="E29:F29"/>
    <mergeCell ref="G29:Y29"/>
    <mergeCell ref="Z29:AB29"/>
    <mergeCell ref="AC29:AF29"/>
    <mergeCell ref="G30:Y30"/>
    <mergeCell ref="AC23:AF23"/>
    <mergeCell ref="AC24:AF24"/>
    <mergeCell ref="AD25:AF25"/>
    <mergeCell ref="C28:D28"/>
    <mergeCell ref="E28:F28"/>
    <mergeCell ref="G28:Y28"/>
    <mergeCell ref="Z28:AB28"/>
    <mergeCell ref="AC28:AF28"/>
    <mergeCell ref="AA13:AB13"/>
    <mergeCell ref="AE13:AF13"/>
    <mergeCell ref="A18:AF18"/>
    <mergeCell ref="D20:W20"/>
    <mergeCell ref="AC20:AF20"/>
    <mergeCell ref="D21:W21"/>
    <mergeCell ref="AC21:AF21"/>
    <mergeCell ref="A5:AF5"/>
    <mergeCell ref="D7:W7"/>
    <mergeCell ref="AC7:AF7"/>
    <mergeCell ref="D8:W8"/>
    <mergeCell ref="AC8:AF8"/>
    <mergeCell ref="AC10:AF10"/>
    <mergeCell ref="AC11:AF11"/>
    <mergeCell ref="AD12:AF12"/>
    <mergeCell ref="A13:E13"/>
    <mergeCell ref="F13:H13"/>
    <mergeCell ref="I13:J13"/>
    <mergeCell ref="K13:M13"/>
    <mergeCell ref="N13:P13"/>
    <mergeCell ref="Q13:R13"/>
    <mergeCell ref="S13:X13"/>
    <mergeCell ref="Y13:Z13"/>
  </mergeCells>
  <printOptions horizontalCentered="1"/>
  <pageMargins left="0.78740157480314965" right="0.39370078740157483" top="0.39370078740157483" bottom="0.78740157480314965" header="2.1653543307086616" footer="0.19685039370078741"/>
  <pageSetup paperSize="9" scale="88" firstPageNumber="3" orientation="portrait" useFirstPageNumber="1" r:id="rId1"/>
  <headerFooter scaleWithDoc="0">
    <oddFooter>&amp;R&amp;P</oddFooter>
  </headerFooter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487DF-4233-47B8-8954-5C0A74FE8774}">
  <sheetPr>
    <tabColor rgb="FF92D050"/>
    <pageSetUpPr fitToPage="1"/>
  </sheetPr>
  <dimension ref="A1:CM102"/>
  <sheetViews>
    <sheetView showGridLines="0" topLeftCell="A80" workbookViewId="0">
      <selection activeCell="J99" sqref="J99:AF99"/>
    </sheetView>
  </sheetViews>
  <sheetFormatPr defaultColWidth="9.1796875" defaultRowHeight="10"/>
  <cols>
    <col min="1" max="1" width="7.1796875" style="461" customWidth="1"/>
    <col min="2" max="2" width="1.453125" style="461" customWidth="1"/>
    <col min="3" max="3" width="3.54296875" style="461" customWidth="1"/>
    <col min="4" max="33" width="2.26953125" style="461" customWidth="1"/>
    <col min="34" max="34" width="2.81640625" style="461" customWidth="1"/>
    <col min="35" max="35" width="27.1796875" style="461" customWidth="1"/>
    <col min="36" max="37" width="2.1796875" style="461" customWidth="1"/>
    <col min="38" max="38" width="7.1796875" style="461" customWidth="1"/>
    <col min="39" max="39" width="2.81640625" style="461" customWidth="1"/>
    <col min="40" max="40" width="11.453125" style="461" customWidth="1"/>
    <col min="41" max="41" width="6.453125" style="461" customWidth="1"/>
    <col min="42" max="42" width="3.54296875" style="461" customWidth="1"/>
    <col min="43" max="43" width="13.453125" style="461" hidden="1" customWidth="1"/>
    <col min="44" max="44" width="11.7265625" style="461" customWidth="1"/>
    <col min="45" max="47" width="22.1796875" style="461" hidden="1" customWidth="1"/>
    <col min="48" max="49" width="18.54296875" style="461" hidden="1" customWidth="1"/>
    <col min="50" max="51" width="21.453125" style="461" hidden="1" customWidth="1"/>
    <col min="52" max="52" width="18.54296875" style="461" hidden="1" customWidth="1"/>
    <col min="53" max="53" width="16.453125" style="461" hidden="1" customWidth="1"/>
    <col min="54" max="54" width="21.453125" style="461" hidden="1" customWidth="1"/>
    <col min="55" max="55" width="18.54296875" style="461" hidden="1" customWidth="1"/>
    <col min="56" max="56" width="16.453125" style="461" hidden="1" customWidth="1"/>
    <col min="57" max="57" width="57" style="461" customWidth="1"/>
    <col min="58" max="69" width="9.1796875" style="461"/>
    <col min="70" max="80" width="0" style="461" hidden="1" customWidth="1"/>
    <col min="81" max="88" width="9.1796875" style="461"/>
    <col min="89" max="91" width="0" style="461" hidden="1" customWidth="1"/>
    <col min="92" max="16384" width="9.1796875" style="461"/>
  </cols>
  <sheetData>
    <row r="1" spans="1:74">
      <c r="A1" s="460" t="s">
        <v>667</v>
      </c>
      <c r="AZ1" s="460" t="s">
        <v>668</v>
      </c>
      <c r="BA1" s="460" t="s">
        <v>669</v>
      </c>
      <c r="BB1" s="460" t="s">
        <v>668</v>
      </c>
      <c r="BT1" s="460" t="s">
        <v>670</v>
      </c>
      <c r="BU1" s="460" t="s">
        <v>670</v>
      </c>
      <c r="BV1" s="460" t="s">
        <v>671</v>
      </c>
    </row>
    <row r="2" spans="1:74" ht="37" customHeight="1">
      <c r="AR2" s="850" t="s">
        <v>672</v>
      </c>
      <c r="AS2" s="851"/>
      <c r="AT2" s="851"/>
      <c r="AU2" s="851"/>
      <c r="AV2" s="851"/>
      <c r="AW2" s="851"/>
      <c r="AX2" s="851"/>
      <c r="AY2" s="851"/>
      <c r="AZ2" s="851"/>
      <c r="BA2" s="851"/>
      <c r="BB2" s="851"/>
      <c r="BC2" s="851"/>
      <c r="BD2" s="851"/>
      <c r="BE2" s="851"/>
      <c r="BS2" s="462" t="s">
        <v>673</v>
      </c>
      <c r="BT2" s="462" t="s">
        <v>674</v>
      </c>
    </row>
    <row r="3" spans="1:74" ht="7" customHeight="1">
      <c r="B3" s="463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  <c r="Y3" s="464"/>
      <c r="Z3" s="464"/>
      <c r="AA3" s="464"/>
      <c r="AB3" s="464"/>
      <c r="AC3" s="464"/>
      <c r="AD3" s="464"/>
      <c r="AE3" s="464"/>
      <c r="AF3" s="464"/>
      <c r="AG3" s="464"/>
      <c r="AH3" s="464"/>
      <c r="AI3" s="464"/>
      <c r="AJ3" s="464"/>
      <c r="AK3" s="464"/>
      <c r="AL3" s="464"/>
      <c r="AM3" s="464"/>
      <c r="AN3" s="464"/>
      <c r="AO3" s="464"/>
      <c r="AP3" s="464"/>
      <c r="AQ3" s="464"/>
      <c r="AR3" s="465"/>
      <c r="BS3" s="462" t="s">
        <v>673</v>
      </c>
      <c r="BT3" s="462" t="s">
        <v>674</v>
      </c>
    </row>
    <row r="4" spans="1:74" ht="25" customHeight="1">
      <c r="B4" s="465"/>
      <c r="D4" s="466" t="s">
        <v>675</v>
      </c>
      <c r="AR4" s="465"/>
      <c r="AS4" s="467" t="s">
        <v>676</v>
      </c>
      <c r="BS4" s="462" t="s">
        <v>677</v>
      </c>
    </row>
    <row r="5" spans="1:74" ht="12" customHeight="1">
      <c r="B5" s="465"/>
      <c r="D5" s="468" t="s">
        <v>678</v>
      </c>
      <c r="K5" s="852" t="s">
        <v>679</v>
      </c>
      <c r="L5" s="851"/>
      <c r="M5" s="851"/>
      <c r="N5" s="851"/>
      <c r="O5" s="851"/>
      <c r="P5" s="851"/>
      <c r="Q5" s="851"/>
      <c r="R5" s="851"/>
      <c r="S5" s="851"/>
      <c r="T5" s="851"/>
      <c r="U5" s="851"/>
      <c r="V5" s="851"/>
      <c r="W5" s="851"/>
      <c r="X5" s="851"/>
      <c r="Y5" s="851"/>
      <c r="Z5" s="851"/>
      <c r="AA5" s="851"/>
      <c r="AB5" s="851"/>
      <c r="AC5" s="851"/>
      <c r="AD5" s="851"/>
      <c r="AE5" s="851"/>
      <c r="AF5" s="851"/>
      <c r="AG5" s="851"/>
      <c r="AH5" s="851"/>
      <c r="AI5" s="851"/>
      <c r="AJ5" s="851"/>
      <c r="AR5" s="465"/>
      <c r="BS5" s="462" t="s">
        <v>673</v>
      </c>
    </row>
    <row r="6" spans="1:74" ht="37" customHeight="1">
      <c r="B6" s="465"/>
      <c r="D6" s="470" t="s">
        <v>680</v>
      </c>
      <c r="K6" s="853" t="s">
        <v>681</v>
      </c>
      <c r="L6" s="851"/>
      <c r="M6" s="851"/>
      <c r="N6" s="851"/>
      <c r="O6" s="851"/>
      <c r="P6" s="851"/>
      <c r="Q6" s="851"/>
      <c r="R6" s="851"/>
      <c r="S6" s="851"/>
      <c r="T6" s="851"/>
      <c r="U6" s="851"/>
      <c r="V6" s="851"/>
      <c r="W6" s="851"/>
      <c r="X6" s="851"/>
      <c r="Y6" s="851"/>
      <c r="Z6" s="851"/>
      <c r="AA6" s="851"/>
      <c r="AB6" s="851"/>
      <c r="AC6" s="851"/>
      <c r="AD6" s="851"/>
      <c r="AE6" s="851"/>
      <c r="AF6" s="851"/>
      <c r="AG6" s="851"/>
      <c r="AH6" s="851"/>
      <c r="AI6" s="851"/>
      <c r="AJ6" s="851"/>
      <c r="AR6" s="465"/>
      <c r="BS6" s="462" t="s">
        <v>673</v>
      </c>
    </row>
    <row r="7" spans="1:74" ht="12" customHeight="1">
      <c r="B7" s="465"/>
      <c r="D7" s="471" t="s">
        <v>682</v>
      </c>
      <c r="K7" s="469" t="s">
        <v>668</v>
      </c>
      <c r="AK7" s="471" t="s">
        <v>683</v>
      </c>
      <c r="AN7" s="469" t="s">
        <v>668</v>
      </c>
      <c r="AR7" s="465"/>
      <c r="BS7" s="462" t="s">
        <v>673</v>
      </c>
    </row>
    <row r="8" spans="1:74" ht="12" customHeight="1">
      <c r="B8" s="465"/>
      <c r="D8" s="471" t="s">
        <v>684</v>
      </c>
      <c r="K8" s="469" t="s">
        <v>685</v>
      </c>
      <c r="AK8" s="471" t="s">
        <v>686</v>
      </c>
      <c r="AN8" s="472">
        <v>45252</v>
      </c>
      <c r="AR8" s="465"/>
      <c r="BS8" s="462" t="s">
        <v>673</v>
      </c>
    </row>
    <row r="9" spans="1:74" ht="14.5" customHeight="1">
      <c r="B9" s="465"/>
      <c r="AR9" s="465"/>
      <c r="BS9" s="462" t="s">
        <v>673</v>
      </c>
    </row>
    <row r="10" spans="1:74" ht="12" customHeight="1">
      <c r="B10" s="465"/>
      <c r="D10" s="471" t="s">
        <v>687</v>
      </c>
      <c r="AK10" s="471" t="s">
        <v>688</v>
      </c>
      <c r="AN10" s="469" t="s">
        <v>668</v>
      </c>
      <c r="AR10" s="465"/>
      <c r="BS10" s="462" t="s">
        <v>673</v>
      </c>
    </row>
    <row r="11" spans="1:74" ht="18.399999999999999" customHeight="1">
      <c r="B11" s="465"/>
      <c r="E11" s="469"/>
      <c r="K11" s="473" t="s">
        <v>0</v>
      </c>
      <c r="AK11" s="471" t="s">
        <v>689</v>
      </c>
      <c r="AN11" s="469" t="s">
        <v>668</v>
      </c>
      <c r="AR11" s="465"/>
      <c r="BS11" s="462" t="s">
        <v>673</v>
      </c>
    </row>
    <row r="12" spans="1:74" ht="7" customHeight="1">
      <c r="B12" s="465"/>
      <c r="AR12" s="465"/>
      <c r="BS12" s="462" t="s">
        <v>673</v>
      </c>
    </row>
    <row r="13" spans="1:74" ht="12" customHeight="1">
      <c r="B13" s="465"/>
      <c r="D13" s="471" t="s">
        <v>690</v>
      </c>
      <c r="AK13" s="471" t="s">
        <v>688</v>
      </c>
      <c r="AN13" s="469" t="s">
        <v>668</v>
      </c>
      <c r="AR13" s="465"/>
      <c r="BS13" s="462" t="s">
        <v>673</v>
      </c>
    </row>
    <row r="14" spans="1:74" ht="12.5">
      <c r="B14" s="465"/>
      <c r="E14" s="469" t="s">
        <v>691</v>
      </c>
      <c r="AK14" s="471" t="s">
        <v>689</v>
      </c>
      <c r="AN14" s="469" t="s">
        <v>668</v>
      </c>
      <c r="AR14" s="465"/>
      <c r="BS14" s="462" t="s">
        <v>673</v>
      </c>
    </row>
    <row r="15" spans="1:74" ht="7" customHeight="1">
      <c r="B15" s="465"/>
      <c r="AR15" s="465"/>
      <c r="BS15" s="462" t="s">
        <v>670</v>
      </c>
    </row>
    <row r="16" spans="1:74" ht="12" customHeight="1">
      <c r="B16" s="465"/>
      <c r="D16" s="471" t="s">
        <v>692</v>
      </c>
      <c r="K16" s="474" t="s">
        <v>693</v>
      </c>
      <c r="AK16" s="471" t="s">
        <v>688</v>
      </c>
      <c r="AN16" s="469" t="s">
        <v>668</v>
      </c>
      <c r="AR16" s="465"/>
      <c r="BS16" s="462" t="s">
        <v>670</v>
      </c>
    </row>
    <row r="17" spans="2:71" ht="18.399999999999999" customHeight="1">
      <c r="B17" s="465"/>
      <c r="E17" s="469" t="s">
        <v>691</v>
      </c>
      <c r="AK17" s="471" t="s">
        <v>689</v>
      </c>
      <c r="AN17" s="469" t="s">
        <v>668</v>
      </c>
      <c r="AR17" s="465"/>
      <c r="BS17" s="462" t="s">
        <v>694</v>
      </c>
    </row>
    <row r="18" spans="2:71" ht="7" customHeight="1">
      <c r="B18" s="465"/>
      <c r="AR18" s="465"/>
      <c r="BS18" s="462" t="s">
        <v>673</v>
      </c>
    </row>
    <row r="19" spans="2:71" ht="12" customHeight="1">
      <c r="B19" s="465"/>
      <c r="D19" s="471" t="s">
        <v>695</v>
      </c>
      <c r="K19" s="473" t="s">
        <v>696</v>
      </c>
      <c r="AK19" s="471" t="s">
        <v>688</v>
      </c>
      <c r="AN19" s="469" t="s">
        <v>668</v>
      </c>
      <c r="AR19" s="465"/>
      <c r="BS19" s="462" t="s">
        <v>673</v>
      </c>
    </row>
    <row r="20" spans="2:71" ht="18.399999999999999" customHeight="1">
      <c r="B20" s="465"/>
      <c r="E20" s="469" t="s">
        <v>691</v>
      </c>
      <c r="AK20" s="471" t="s">
        <v>689</v>
      </c>
      <c r="AN20" s="469" t="s">
        <v>668</v>
      </c>
      <c r="AR20" s="465"/>
      <c r="BS20" s="462" t="s">
        <v>694</v>
      </c>
    </row>
    <row r="21" spans="2:71" ht="7" customHeight="1">
      <c r="B21" s="465"/>
      <c r="AR21" s="465"/>
    </row>
    <row r="22" spans="2:71" ht="12" customHeight="1">
      <c r="B22" s="465"/>
      <c r="D22" s="471" t="s">
        <v>697</v>
      </c>
      <c r="K22" s="473" t="s">
        <v>698</v>
      </c>
      <c r="AR22" s="465"/>
    </row>
    <row r="23" spans="2:71" ht="16.5" customHeight="1">
      <c r="B23" s="465"/>
      <c r="E23" s="854" t="s">
        <v>668</v>
      </c>
      <c r="F23" s="854"/>
      <c r="G23" s="854"/>
      <c r="H23" s="854"/>
      <c r="I23" s="854"/>
      <c r="J23" s="854"/>
      <c r="K23" s="854"/>
      <c r="L23" s="854"/>
      <c r="M23" s="854"/>
      <c r="N23" s="854"/>
      <c r="O23" s="854"/>
      <c r="P23" s="854"/>
      <c r="Q23" s="854"/>
      <c r="R23" s="854"/>
      <c r="S23" s="854"/>
      <c r="T23" s="854"/>
      <c r="U23" s="854"/>
      <c r="V23" s="854"/>
      <c r="W23" s="854"/>
      <c r="X23" s="854"/>
      <c r="Y23" s="854"/>
      <c r="Z23" s="854"/>
      <c r="AA23" s="854"/>
      <c r="AB23" s="854"/>
      <c r="AC23" s="854"/>
      <c r="AD23" s="854"/>
      <c r="AE23" s="854"/>
      <c r="AF23" s="854"/>
      <c r="AG23" s="854"/>
      <c r="AH23" s="854"/>
      <c r="AI23" s="854"/>
      <c r="AJ23" s="854"/>
      <c r="AK23" s="854"/>
      <c r="AL23" s="854"/>
      <c r="AM23" s="854"/>
      <c r="AN23" s="854"/>
      <c r="AR23" s="465"/>
    </row>
    <row r="24" spans="2:71" ht="7" customHeight="1">
      <c r="B24" s="465"/>
      <c r="AR24" s="465"/>
    </row>
    <row r="25" spans="2:71" ht="7" customHeight="1">
      <c r="B25" s="465"/>
      <c r="D25" s="476"/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  <c r="AF25" s="476"/>
      <c r="AG25" s="476"/>
      <c r="AH25" s="476"/>
      <c r="AI25" s="476"/>
      <c r="AJ25" s="476"/>
      <c r="AK25" s="476"/>
      <c r="AL25" s="476"/>
      <c r="AM25" s="476"/>
      <c r="AN25" s="476"/>
      <c r="AO25" s="476"/>
      <c r="AR25" s="465"/>
    </row>
    <row r="26" spans="2:71" s="478" customFormat="1" ht="25.9" customHeight="1">
      <c r="B26" s="477"/>
      <c r="D26" s="479" t="s">
        <v>699</v>
      </c>
      <c r="E26" s="480"/>
      <c r="F26" s="480"/>
      <c r="G26" s="480"/>
      <c r="H26" s="480"/>
      <c r="I26" s="480"/>
      <c r="J26" s="480"/>
      <c r="K26" s="480"/>
      <c r="L26" s="480"/>
      <c r="M26" s="480"/>
      <c r="N26" s="480"/>
      <c r="O26" s="480"/>
      <c r="P26" s="480"/>
      <c r="Q26" s="480"/>
      <c r="R26" s="480"/>
      <c r="S26" s="480"/>
      <c r="T26" s="480"/>
      <c r="U26" s="480"/>
      <c r="V26" s="480"/>
      <c r="W26" s="480"/>
      <c r="X26" s="480"/>
      <c r="Y26" s="480"/>
      <c r="Z26" s="480"/>
      <c r="AA26" s="480"/>
      <c r="AB26" s="480"/>
      <c r="AC26" s="480"/>
      <c r="AD26" s="480"/>
      <c r="AE26" s="480"/>
      <c r="AF26" s="480"/>
      <c r="AG26" s="480"/>
      <c r="AH26" s="480"/>
      <c r="AI26" s="480"/>
      <c r="AJ26" s="480"/>
      <c r="AK26" s="855">
        <f>ROUND(AG94,2)</f>
        <v>0</v>
      </c>
      <c r="AL26" s="856"/>
      <c r="AM26" s="856"/>
      <c r="AN26" s="856"/>
      <c r="AO26" s="856"/>
      <c r="AR26" s="477"/>
    </row>
    <row r="27" spans="2:71" s="478" customFormat="1" ht="7" customHeight="1">
      <c r="B27" s="477"/>
      <c r="AR27" s="477"/>
    </row>
    <row r="28" spans="2:71" s="478" customFormat="1" ht="12.5">
      <c r="B28" s="477"/>
      <c r="L28" s="849" t="s">
        <v>700</v>
      </c>
      <c r="M28" s="849"/>
      <c r="N28" s="849"/>
      <c r="O28" s="849"/>
      <c r="P28" s="849"/>
      <c r="W28" s="849" t="s">
        <v>701</v>
      </c>
      <c r="X28" s="849"/>
      <c r="Y28" s="849"/>
      <c r="Z28" s="849"/>
      <c r="AA28" s="849"/>
      <c r="AB28" s="849"/>
      <c r="AC28" s="849"/>
      <c r="AD28" s="849"/>
      <c r="AE28" s="849"/>
      <c r="AK28" s="849" t="s">
        <v>702</v>
      </c>
      <c r="AL28" s="849"/>
      <c r="AM28" s="849"/>
      <c r="AN28" s="849"/>
      <c r="AO28" s="849"/>
      <c r="AR28" s="477"/>
    </row>
    <row r="29" spans="2:71" s="483" customFormat="1" ht="14.5" customHeight="1">
      <c r="B29" s="482"/>
      <c r="D29" s="471" t="s">
        <v>703</v>
      </c>
      <c r="F29" s="484" t="s">
        <v>704</v>
      </c>
      <c r="L29" s="857">
        <v>0.2</v>
      </c>
      <c r="M29" s="858"/>
      <c r="N29" s="858"/>
      <c r="O29" s="858"/>
      <c r="P29" s="858"/>
      <c r="Q29" s="485"/>
      <c r="R29" s="485"/>
      <c r="S29" s="485"/>
      <c r="T29" s="485"/>
      <c r="U29" s="485"/>
      <c r="V29" s="485"/>
      <c r="W29" s="859">
        <f>ROUND(AZ94, 2)</f>
        <v>0</v>
      </c>
      <c r="X29" s="858"/>
      <c r="Y29" s="858"/>
      <c r="Z29" s="858"/>
      <c r="AA29" s="858"/>
      <c r="AB29" s="858"/>
      <c r="AC29" s="858"/>
      <c r="AD29" s="858"/>
      <c r="AE29" s="858"/>
      <c r="AF29" s="485"/>
      <c r="AG29" s="485"/>
      <c r="AH29" s="485"/>
      <c r="AI29" s="485"/>
      <c r="AJ29" s="485"/>
      <c r="AK29" s="859">
        <f>ROUND(AV94, 2)</f>
        <v>0</v>
      </c>
      <c r="AL29" s="858"/>
      <c r="AM29" s="858"/>
      <c r="AN29" s="858"/>
      <c r="AO29" s="858"/>
      <c r="AP29" s="485"/>
      <c r="AQ29" s="485"/>
      <c r="AR29" s="486"/>
      <c r="AS29" s="485"/>
      <c r="AT29" s="485"/>
      <c r="AU29" s="485"/>
      <c r="AV29" s="485"/>
      <c r="AW29" s="485"/>
      <c r="AX29" s="485"/>
      <c r="AY29" s="485"/>
      <c r="AZ29" s="485"/>
    </row>
    <row r="30" spans="2:71" s="483" customFormat="1" ht="14.5" customHeight="1">
      <c r="B30" s="482"/>
      <c r="F30" s="484" t="s">
        <v>705</v>
      </c>
      <c r="L30" s="860">
        <v>0.2</v>
      </c>
      <c r="M30" s="861"/>
      <c r="N30" s="861"/>
      <c r="O30" s="861"/>
      <c r="P30" s="861"/>
      <c r="W30" s="862">
        <f>ROUND(BA94, 2)</f>
        <v>0</v>
      </c>
      <c r="X30" s="861"/>
      <c r="Y30" s="861"/>
      <c r="Z30" s="861"/>
      <c r="AA30" s="861"/>
      <c r="AB30" s="861"/>
      <c r="AC30" s="861"/>
      <c r="AD30" s="861"/>
      <c r="AE30" s="861"/>
      <c r="AK30" s="862">
        <f>ROUND(AW94, 2)</f>
        <v>0</v>
      </c>
      <c r="AL30" s="861"/>
      <c r="AM30" s="861"/>
      <c r="AN30" s="861"/>
      <c r="AO30" s="861"/>
      <c r="AR30" s="482"/>
    </row>
    <row r="31" spans="2:71" s="483" customFormat="1" ht="14.5" hidden="1" customHeight="1">
      <c r="B31" s="482"/>
      <c r="F31" s="471" t="s">
        <v>706</v>
      </c>
      <c r="L31" s="860">
        <v>0.2</v>
      </c>
      <c r="M31" s="861"/>
      <c r="N31" s="861"/>
      <c r="O31" s="861"/>
      <c r="P31" s="861"/>
      <c r="W31" s="862">
        <f>ROUND(BB94, 2)</f>
        <v>0</v>
      </c>
      <c r="X31" s="861"/>
      <c r="Y31" s="861"/>
      <c r="Z31" s="861"/>
      <c r="AA31" s="861"/>
      <c r="AB31" s="861"/>
      <c r="AC31" s="861"/>
      <c r="AD31" s="861"/>
      <c r="AE31" s="861"/>
      <c r="AK31" s="862">
        <v>0</v>
      </c>
      <c r="AL31" s="861"/>
      <c r="AM31" s="861"/>
      <c r="AN31" s="861"/>
      <c r="AO31" s="861"/>
      <c r="AR31" s="482"/>
    </row>
    <row r="32" spans="2:71" s="483" customFormat="1" ht="14.5" hidden="1" customHeight="1">
      <c r="B32" s="482"/>
      <c r="F32" s="471" t="s">
        <v>707</v>
      </c>
      <c r="L32" s="860">
        <v>0.2</v>
      </c>
      <c r="M32" s="861"/>
      <c r="N32" s="861"/>
      <c r="O32" s="861"/>
      <c r="P32" s="861"/>
      <c r="W32" s="862">
        <f>ROUND(BC94, 2)</f>
        <v>0</v>
      </c>
      <c r="X32" s="861"/>
      <c r="Y32" s="861"/>
      <c r="Z32" s="861"/>
      <c r="AA32" s="861"/>
      <c r="AB32" s="861"/>
      <c r="AC32" s="861"/>
      <c r="AD32" s="861"/>
      <c r="AE32" s="861"/>
      <c r="AK32" s="862">
        <v>0</v>
      </c>
      <c r="AL32" s="861"/>
      <c r="AM32" s="861"/>
      <c r="AN32" s="861"/>
      <c r="AO32" s="861"/>
      <c r="AR32" s="482"/>
    </row>
    <row r="33" spans="2:52" s="483" customFormat="1" ht="14.5" hidden="1" customHeight="1">
      <c r="B33" s="482"/>
      <c r="F33" s="484" t="s">
        <v>708</v>
      </c>
      <c r="L33" s="857">
        <v>0</v>
      </c>
      <c r="M33" s="858"/>
      <c r="N33" s="858"/>
      <c r="O33" s="858"/>
      <c r="P33" s="858"/>
      <c r="Q33" s="485"/>
      <c r="R33" s="485"/>
      <c r="S33" s="485"/>
      <c r="T33" s="485"/>
      <c r="U33" s="485"/>
      <c r="V33" s="485"/>
      <c r="W33" s="859">
        <f>ROUND(BD94, 2)</f>
        <v>0</v>
      </c>
      <c r="X33" s="858"/>
      <c r="Y33" s="858"/>
      <c r="Z33" s="858"/>
      <c r="AA33" s="858"/>
      <c r="AB33" s="858"/>
      <c r="AC33" s="858"/>
      <c r="AD33" s="858"/>
      <c r="AE33" s="858"/>
      <c r="AF33" s="485"/>
      <c r="AG33" s="485"/>
      <c r="AH33" s="485"/>
      <c r="AI33" s="485"/>
      <c r="AJ33" s="485"/>
      <c r="AK33" s="859">
        <v>0</v>
      </c>
      <c r="AL33" s="858"/>
      <c r="AM33" s="858"/>
      <c r="AN33" s="858"/>
      <c r="AO33" s="858"/>
      <c r="AP33" s="485"/>
      <c r="AQ33" s="485"/>
      <c r="AR33" s="486"/>
      <c r="AS33" s="485"/>
      <c r="AT33" s="485"/>
      <c r="AU33" s="485"/>
      <c r="AV33" s="485"/>
      <c r="AW33" s="485"/>
      <c r="AX33" s="485"/>
      <c r="AY33" s="485"/>
      <c r="AZ33" s="485"/>
    </row>
    <row r="34" spans="2:52" s="478" customFormat="1" ht="7" customHeight="1">
      <c r="B34" s="477"/>
      <c r="AR34" s="477"/>
    </row>
    <row r="35" spans="2:52" s="478" customFormat="1" ht="25.9" customHeight="1">
      <c r="B35" s="477"/>
      <c r="C35" s="487"/>
      <c r="D35" s="488" t="s">
        <v>709</v>
      </c>
      <c r="E35" s="489"/>
      <c r="F35" s="489"/>
      <c r="G35" s="489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  <c r="T35" s="490" t="s">
        <v>710</v>
      </c>
      <c r="U35" s="489"/>
      <c r="V35" s="489"/>
      <c r="W35" s="489"/>
      <c r="X35" s="865" t="s">
        <v>711</v>
      </c>
      <c r="Y35" s="866"/>
      <c r="Z35" s="866"/>
      <c r="AA35" s="866"/>
      <c r="AB35" s="866"/>
      <c r="AC35" s="489"/>
      <c r="AD35" s="489"/>
      <c r="AE35" s="489"/>
      <c r="AF35" s="489"/>
      <c r="AG35" s="489"/>
      <c r="AH35" s="489"/>
      <c r="AI35" s="489"/>
      <c r="AJ35" s="489"/>
      <c r="AK35" s="867">
        <f>SUM(AK26:AK33)</f>
        <v>0</v>
      </c>
      <c r="AL35" s="866"/>
      <c r="AM35" s="866"/>
      <c r="AN35" s="866"/>
      <c r="AO35" s="868"/>
      <c r="AP35" s="487"/>
      <c r="AQ35" s="487"/>
      <c r="AR35" s="477"/>
    </row>
    <row r="36" spans="2:52" s="478" customFormat="1" ht="7" customHeight="1">
      <c r="B36" s="477"/>
      <c r="AR36" s="477"/>
    </row>
    <row r="37" spans="2:52" s="478" customFormat="1" ht="14.5" customHeight="1">
      <c r="B37" s="477"/>
      <c r="AR37" s="477"/>
    </row>
    <row r="38" spans="2:52" ht="14.5" customHeight="1">
      <c r="B38" s="465"/>
      <c r="AR38" s="465"/>
    </row>
    <row r="39" spans="2:52" ht="14.5" customHeight="1">
      <c r="B39" s="465"/>
      <c r="AR39" s="465"/>
    </row>
    <row r="40" spans="2:52" ht="14.5" customHeight="1">
      <c r="B40" s="465"/>
      <c r="AR40" s="465"/>
    </row>
    <row r="41" spans="2:52" ht="14.5" customHeight="1">
      <c r="B41" s="465"/>
      <c r="AR41" s="465"/>
    </row>
    <row r="42" spans="2:52" ht="14.5" customHeight="1">
      <c r="B42" s="465"/>
      <c r="AR42" s="465"/>
    </row>
    <row r="43" spans="2:52" ht="14.5" customHeight="1">
      <c r="B43" s="465"/>
      <c r="AR43" s="465"/>
    </row>
    <row r="44" spans="2:52" ht="14.5" customHeight="1">
      <c r="B44" s="465"/>
      <c r="AR44" s="465"/>
    </row>
    <row r="45" spans="2:52" ht="14.5" customHeight="1">
      <c r="B45" s="465"/>
      <c r="AR45" s="465"/>
    </row>
    <row r="46" spans="2:52" ht="14.5" customHeight="1">
      <c r="B46" s="465"/>
      <c r="AR46" s="465"/>
    </row>
    <row r="47" spans="2:52" ht="14.5" customHeight="1">
      <c r="B47" s="465"/>
      <c r="AR47" s="465"/>
    </row>
    <row r="48" spans="2:52" ht="14.5" customHeight="1">
      <c r="B48" s="465"/>
      <c r="AR48" s="465"/>
    </row>
    <row r="49" spans="2:44" s="478" customFormat="1" ht="14.5" customHeight="1">
      <c r="B49" s="477"/>
      <c r="D49" s="491" t="s">
        <v>438</v>
      </c>
      <c r="E49" s="492"/>
      <c r="F49" s="492"/>
      <c r="G49" s="492"/>
      <c r="H49" s="492"/>
      <c r="I49" s="492"/>
      <c r="J49" s="492"/>
      <c r="K49" s="492"/>
      <c r="L49" s="492"/>
      <c r="M49" s="492"/>
      <c r="N49" s="492"/>
      <c r="O49" s="492"/>
      <c r="P49" s="492"/>
      <c r="Q49" s="492"/>
      <c r="R49" s="492"/>
      <c r="S49" s="492"/>
      <c r="T49" s="492"/>
      <c r="U49" s="492"/>
      <c r="V49" s="492"/>
      <c r="W49" s="492"/>
      <c r="X49" s="492"/>
      <c r="Y49" s="492"/>
      <c r="Z49" s="492"/>
      <c r="AA49" s="492"/>
      <c r="AB49" s="492"/>
      <c r="AC49" s="492"/>
      <c r="AD49" s="492"/>
      <c r="AE49" s="492"/>
      <c r="AF49" s="492"/>
      <c r="AG49" s="492"/>
      <c r="AH49" s="491" t="s">
        <v>712</v>
      </c>
      <c r="AI49" s="492"/>
      <c r="AJ49" s="492"/>
      <c r="AK49" s="492"/>
      <c r="AL49" s="492"/>
      <c r="AM49" s="492"/>
      <c r="AN49" s="492"/>
      <c r="AO49" s="492"/>
      <c r="AR49" s="477"/>
    </row>
    <row r="50" spans="2:44">
      <c r="B50" s="465"/>
      <c r="AR50" s="465"/>
    </row>
    <row r="51" spans="2:44">
      <c r="B51" s="465"/>
      <c r="AR51" s="465"/>
    </row>
    <row r="52" spans="2:44">
      <c r="B52" s="465"/>
      <c r="AR52" s="465"/>
    </row>
    <row r="53" spans="2:44">
      <c r="B53" s="465"/>
      <c r="AR53" s="465"/>
    </row>
    <row r="54" spans="2:44">
      <c r="B54" s="465"/>
      <c r="AR54" s="465"/>
    </row>
    <row r="55" spans="2:44">
      <c r="B55" s="465"/>
      <c r="AR55" s="465"/>
    </row>
    <row r="56" spans="2:44">
      <c r="B56" s="465"/>
      <c r="AR56" s="465"/>
    </row>
    <row r="57" spans="2:44">
      <c r="B57" s="465"/>
      <c r="AR57" s="465"/>
    </row>
    <row r="58" spans="2:44">
      <c r="B58" s="465"/>
      <c r="AR58" s="465"/>
    </row>
    <row r="59" spans="2:44">
      <c r="B59" s="465"/>
      <c r="AR59" s="465"/>
    </row>
    <row r="60" spans="2:44" s="478" customFormat="1" ht="12.5">
      <c r="B60" s="477"/>
      <c r="D60" s="493" t="s">
        <v>713</v>
      </c>
      <c r="E60" s="480"/>
      <c r="F60" s="480"/>
      <c r="G60" s="480"/>
      <c r="H60" s="480"/>
      <c r="I60" s="480"/>
      <c r="J60" s="480"/>
      <c r="K60" s="480"/>
      <c r="L60" s="480"/>
      <c r="M60" s="480"/>
      <c r="N60" s="480"/>
      <c r="O60" s="480"/>
      <c r="P60" s="480"/>
      <c r="Q60" s="480"/>
      <c r="R60" s="480"/>
      <c r="S60" s="480"/>
      <c r="T60" s="480"/>
      <c r="U60" s="480"/>
      <c r="V60" s="493" t="s">
        <v>714</v>
      </c>
      <c r="W60" s="480"/>
      <c r="X60" s="480"/>
      <c r="Y60" s="480"/>
      <c r="Z60" s="480"/>
      <c r="AA60" s="480"/>
      <c r="AB60" s="480"/>
      <c r="AC60" s="480"/>
      <c r="AD60" s="480"/>
      <c r="AE60" s="480"/>
      <c r="AF60" s="480"/>
      <c r="AG60" s="480"/>
      <c r="AH60" s="493" t="s">
        <v>713</v>
      </c>
      <c r="AI60" s="480"/>
      <c r="AJ60" s="480"/>
      <c r="AK60" s="480"/>
      <c r="AL60" s="480"/>
      <c r="AM60" s="493" t="s">
        <v>714</v>
      </c>
      <c r="AN60" s="480"/>
      <c r="AO60" s="480"/>
      <c r="AR60" s="477"/>
    </row>
    <row r="61" spans="2:44">
      <c r="B61" s="465"/>
      <c r="AR61" s="465"/>
    </row>
    <row r="62" spans="2:44">
      <c r="B62" s="465"/>
      <c r="AR62" s="465"/>
    </row>
    <row r="63" spans="2:44">
      <c r="B63" s="465"/>
      <c r="AR63" s="465"/>
    </row>
    <row r="64" spans="2:44" s="478" customFormat="1" ht="13">
      <c r="B64" s="477"/>
      <c r="D64" s="491" t="s">
        <v>715</v>
      </c>
      <c r="E64" s="492"/>
      <c r="F64" s="492"/>
      <c r="G64" s="492"/>
      <c r="H64" s="492"/>
      <c r="I64" s="492"/>
      <c r="J64" s="492"/>
      <c r="K64" s="492"/>
      <c r="L64" s="492"/>
      <c r="M64" s="492"/>
      <c r="N64" s="492"/>
      <c r="O64" s="492"/>
      <c r="P64" s="492"/>
      <c r="Q64" s="492"/>
      <c r="R64" s="492"/>
      <c r="S64" s="492"/>
      <c r="T64" s="492"/>
      <c r="U64" s="492"/>
      <c r="V64" s="492"/>
      <c r="W64" s="492"/>
      <c r="X64" s="492"/>
      <c r="Y64" s="492"/>
      <c r="Z64" s="492"/>
      <c r="AA64" s="492"/>
      <c r="AB64" s="492"/>
      <c r="AC64" s="492"/>
      <c r="AD64" s="492"/>
      <c r="AE64" s="492"/>
      <c r="AF64" s="492"/>
      <c r="AG64" s="492"/>
      <c r="AH64" s="491" t="s">
        <v>716</v>
      </c>
      <c r="AI64" s="492"/>
      <c r="AJ64" s="492"/>
      <c r="AK64" s="492"/>
      <c r="AL64" s="492"/>
      <c r="AM64" s="492"/>
      <c r="AN64" s="492"/>
      <c r="AO64" s="492"/>
      <c r="AR64" s="477"/>
    </row>
    <row r="65" spans="2:44">
      <c r="B65" s="465"/>
      <c r="AR65" s="465"/>
    </row>
    <row r="66" spans="2:44">
      <c r="B66" s="465"/>
      <c r="AR66" s="465"/>
    </row>
    <row r="67" spans="2:44">
      <c r="B67" s="465"/>
      <c r="AR67" s="465"/>
    </row>
    <row r="68" spans="2:44">
      <c r="B68" s="465"/>
      <c r="AR68" s="465"/>
    </row>
    <row r="69" spans="2:44">
      <c r="B69" s="465"/>
      <c r="AR69" s="465"/>
    </row>
    <row r="70" spans="2:44">
      <c r="B70" s="465"/>
      <c r="AR70" s="465"/>
    </row>
    <row r="71" spans="2:44">
      <c r="B71" s="465"/>
      <c r="AR71" s="465"/>
    </row>
    <row r="72" spans="2:44">
      <c r="B72" s="465"/>
      <c r="AR72" s="465"/>
    </row>
    <row r="73" spans="2:44">
      <c r="B73" s="465"/>
      <c r="AR73" s="465"/>
    </row>
    <row r="74" spans="2:44">
      <c r="B74" s="465"/>
      <c r="AR74" s="465"/>
    </row>
    <row r="75" spans="2:44" s="478" customFormat="1" ht="12.5">
      <c r="B75" s="477"/>
      <c r="D75" s="493" t="s">
        <v>713</v>
      </c>
      <c r="E75" s="480"/>
      <c r="F75" s="480"/>
      <c r="G75" s="480"/>
      <c r="H75" s="480"/>
      <c r="I75" s="480"/>
      <c r="J75" s="480"/>
      <c r="K75" s="480"/>
      <c r="L75" s="480"/>
      <c r="M75" s="480"/>
      <c r="N75" s="480"/>
      <c r="O75" s="480"/>
      <c r="P75" s="480"/>
      <c r="Q75" s="480"/>
      <c r="R75" s="480"/>
      <c r="S75" s="480"/>
      <c r="T75" s="480"/>
      <c r="U75" s="480"/>
      <c r="V75" s="493" t="s">
        <v>714</v>
      </c>
      <c r="W75" s="480"/>
      <c r="X75" s="480"/>
      <c r="Y75" s="480"/>
      <c r="Z75" s="480"/>
      <c r="AA75" s="480"/>
      <c r="AB75" s="480"/>
      <c r="AC75" s="480"/>
      <c r="AD75" s="480"/>
      <c r="AE75" s="480"/>
      <c r="AF75" s="480"/>
      <c r="AG75" s="480"/>
      <c r="AH75" s="493" t="s">
        <v>713</v>
      </c>
      <c r="AI75" s="480"/>
      <c r="AJ75" s="480"/>
      <c r="AK75" s="480"/>
      <c r="AL75" s="480"/>
      <c r="AM75" s="493" t="s">
        <v>714</v>
      </c>
      <c r="AN75" s="480"/>
      <c r="AO75" s="480"/>
      <c r="AR75" s="477"/>
    </row>
    <row r="76" spans="2:44" s="478" customFormat="1">
      <c r="B76" s="477"/>
      <c r="AR76" s="477"/>
    </row>
    <row r="77" spans="2:44" s="478" customFormat="1" ht="7" customHeight="1">
      <c r="B77" s="494"/>
      <c r="C77" s="495"/>
      <c r="D77" s="495"/>
      <c r="E77" s="495"/>
      <c r="F77" s="495"/>
      <c r="G77" s="495"/>
      <c r="H77" s="495"/>
      <c r="I77" s="495"/>
      <c r="J77" s="495"/>
      <c r="K77" s="495"/>
      <c r="L77" s="495"/>
      <c r="M77" s="495"/>
      <c r="N77" s="495"/>
      <c r="O77" s="495"/>
      <c r="P77" s="495"/>
      <c r="Q77" s="495"/>
      <c r="R77" s="495"/>
      <c r="S77" s="495"/>
      <c r="T77" s="495"/>
      <c r="U77" s="495"/>
      <c r="V77" s="495"/>
      <c r="W77" s="495"/>
      <c r="X77" s="495"/>
      <c r="Y77" s="495"/>
      <c r="Z77" s="495"/>
      <c r="AA77" s="495"/>
      <c r="AB77" s="495"/>
      <c r="AC77" s="495"/>
      <c r="AD77" s="495"/>
      <c r="AE77" s="495"/>
      <c r="AF77" s="495"/>
      <c r="AG77" s="495"/>
      <c r="AH77" s="495"/>
      <c r="AI77" s="495"/>
      <c r="AJ77" s="495"/>
      <c r="AK77" s="495"/>
      <c r="AL77" s="495"/>
      <c r="AM77" s="495"/>
      <c r="AN77" s="495"/>
      <c r="AO77" s="495"/>
      <c r="AP77" s="495"/>
      <c r="AQ77" s="495"/>
      <c r="AR77" s="477"/>
    </row>
    <row r="81" spans="1:91" s="478" customFormat="1" ht="7" customHeight="1">
      <c r="B81" s="496"/>
      <c r="C81" s="497"/>
      <c r="D81" s="497"/>
      <c r="E81" s="497"/>
      <c r="F81" s="497"/>
      <c r="G81" s="497"/>
      <c r="H81" s="497"/>
      <c r="I81" s="497"/>
      <c r="J81" s="497"/>
      <c r="K81" s="497"/>
      <c r="L81" s="497"/>
      <c r="M81" s="497"/>
      <c r="N81" s="497"/>
      <c r="O81" s="497"/>
      <c r="P81" s="497"/>
      <c r="Q81" s="497"/>
      <c r="R81" s="497"/>
      <c r="S81" s="497"/>
      <c r="T81" s="497"/>
      <c r="U81" s="497"/>
      <c r="V81" s="497"/>
      <c r="W81" s="497"/>
      <c r="X81" s="497"/>
      <c r="Y81" s="497"/>
      <c r="Z81" s="497"/>
      <c r="AA81" s="497"/>
      <c r="AB81" s="497"/>
      <c r="AC81" s="497"/>
      <c r="AD81" s="497"/>
      <c r="AE81" s="497"/>
      <c r="AF81" s="497"/>
      <c r="AG81" s="497"/>
      <c r="AH81" s="497"/>
      <c r="AI81" s="497"/>
      <c r="AJ81" s="497"/>
      <c r="AK81" s="497"/>
      <c r="AL81" s="497"/>
      <c r="AM81" s="497"/>
      <c r="AN81" s="497"/>
      <c r="AO81" s="497"/>
      <c r="AP81" s="497"/>
      <c r="AQ81" s="497"/>
      <c r="AR81" s="477"/>
    </row>
    <row r="82" spans="1:91" s="478" customFormat="1" ht="25" customHeight="1">
      <c r="B82" s="477"/>
      <c r="C82" s="466" t="s">
        <v>717</v>
      </c>
      <c r="AR82" s="477"/>
    </row>
    <row r="83" spans="1:91" s="478" customFormat="1" ht="7" customHeight="1">
      <c r="B83" s="477"/>
      <c r="AR83" s="477"/>
    </row>
    <row r="84" spans="1:91" s="498" customFormat="1" ht="12" customHeight="1">
      <c r="B84" s="499"/>
      <c r="C84" s="471" t="s">
        <v>678</v>
      </c>
      <c r="L84" s="498" t="str">
        <f>K5</f>
        <v>16504</v>
      </c>
      <c r="AR84" s="499"/>
    </row>
    <row r="85" spans="1:91" s="500" customFormat="1" ht="37" customHeight="1">
      <c r="B85" s="501"/>
      <c r="C85" s="502" t="s">
        <v>680</v>
      </c>
      <c r="L85" s="863" t="str">
        <f>K6</f>
        <v>Akumulácia tepelnej energie</v>
      </c>
      <c r="M85" s="864"/>
      <c r="N85" s="864"/>
      <c r="O85" s="864"/>
      <c r="P85" s="864"/>
      <c r="Q85" s="864"/>
      <c r="R85" s="864"/>
      <c r="S85" s="864"/>
      <c r="T85" s="864"/>
      <c r="U85" s="864"/>
      <c r="V85" s="864"/>
      <c r="W85" s="864"/>
      <c r="X85" s="864"/>
      <c r="Y85" s="864"/>
      <c r="Z85" s="864"/>
      <c r="AA85" s="864"/>
      <c r="AB85" s="864"/>
      <c r="AC85" s="864"/>
      <c r="AD85" s="864"/>
      <c r="AE85" s="864"/>
      <c r="AF85" s="864"/>
      <c r="AG85" s="864"/>
      <c r="AH85" s="864"/>
      <c r="AI85" s="864"/>
      <c r="AJ85" s="864"/>
      <c r="AR85" s="501"/>
    </row>
    <row r="86" spans="1:91" s="478" customFormat="1" ht="7" customHeight="1">
      <c r="B86" s="477"/>
      <c r="AR86" s="477"/>
    </row>
    <row r="87" spans="1:91" s="478" customFormat="1" ht="12" customHeight="1">
      <c r="B87" s="477"/>
      <c r="C87" s="471" t="s">
        <v>684</v>
      </c>
      <c r="L87" s="503" t="str">
        <f>IF(K8="","",K8)</f>
        <v xml:space="preserve">Bratislava </v>
      </c>
      <c r="AI87" s="471" t="s">
        <v>686</v>
      </c>
      <c r="AM87" s="869">
        <f>IF(AN8= "","",AN8)</f>
        <v>45252</v>
      </c>
      <c r="AN87" s="869"/>
      <c r="AR87" s="477"/>
    </row>
    <row r="88" spans="1:91" s="478" customFormat="1" ht="7" customHeight="1">
      <c r="B88" s="477"/>
      <c r="AR88" s="477"/>
    </row>
    <row r="89" spans="1:91" s="478" customFormat="1" ht="15.25" customHeight="1">
      <c r="B89" s="477"/>
      <c r="C89" s="471" t="s">
        <v>687</v>
      </c>
      <c r="L89" s="498" t="str">
        <f>IF(E11= "","",E11)</f>
        <v/>
      </c>
      <c r="AI89" s="471" t="s">
        <v>692</v>
      </c>
      <c r="AM89" s="870" t="str">
        <f>IF(E17="","",E17)</f>
        <v xml:space="preserve"> </v>
      </c>
      <c r="AN89" s="871"/>
      <c r="AO89" s="871"/>
      <c r="AP89" s="871"/>
      <c r="AR89" s="477"/>
      <c r="AS89" s="872" t="s">
        <v>718</v>
      </c>
      <c r="AT89" s="873"/>
      <c r="AU89" s="505"/>
      <c r="AV89" s="505"/>
      <c r="AW89" s="505"/>
      <c r="AX89" s="505"/>
      <c r="AY89" s="505"/>
      <c r="AZ89" s="505"/>
      <c r="BA89" s="505"/>
      <c r="BB89" s="505"/>
      <c r="BC89" s="505"/>
      <c r="BD89" s="506"/>
    </row>
    <row r="90" spans="1:91" s="478" customFormat="1" ht="15.25" customHeight="1">
      <c r="B90" s="477"/>
      <c r="C90" s="471" t="s">
        <v>690</v>
      </c>
      <c r="L90" s="498" t="str">
        <f>IF(E14="","",E14)</f>
        <v xml:space="preserve"> </v>
      </c>
      <c r="AI90" s="471" t="s">
        <v>695</v>
      </c>
      <c r="AM90" s="870" t="str">
        <f>IF(E20="","",E20)</f>
        <v xml:space="preserve"> </v>
      </c>
      <c r="AN90" s="871"/>
      <c r="AO90" s="871"/>
      <c r="AP90" s="871"/>
      <c r="AR90" s="477"/>
      <c r="AS90" s="874"/>
      <c r="AT90" s="875"/>
      <c r="BD90" s="508"/>
    </row>
    <row r="91" spans="1:91" s="478" customFormat="1" ht="10.9" customHeight="1">
      <c r="B91" s="477"/>
      <c r="AR91" s="477"/>
      <c r="AS91" s="874"/>
      <c r="AT91" s="875"/>
      <c r="BD91" s="508"/>
    </row>
    <row r="92" spans="1:91" s="478" customFormat="1" ht="29.25" customHeight="1">
      <c r="B92" s="477"/>
      <c r="C92" s="876" t="s">
        <v>719</v>
      </c>
      <c r="D92" s="877"/>
      <c r="E92" s="877"/>
      <c r="F92" s="877"/>
      <c r="G92" s="877"/>
      <c r="H92" s="509"/>
      <c r="I92" s="878" t="s">
        <v>720</v>
      </c>
      <c r="J92" s="877"/>
      <c r="K92" s="877"/>
      <c r="L92" s="877"/>
      <c r="M92" s="877"/>
      <c r="N92" s="877"/>
      <c r="O92" s="877"/>
      <c r="P92" s="877"/>
      <c r="Q92" s="877"/>
      <c r="R92" s="877"/>
      <c r="S92" s="877"/>
      <c r="T92" s="877"/>
      <c r="U92" s="877"/>
      <c r="V92" s="877"/>
      <c r="W92" s="877"/>
      <c r="X92" s="877"/>
      <c r="Y92" s="877"/>
      <c r="Z92" s="877"/>
      <c r="AA92" s="877"/>
      <c r="AB92" s="877"/>
      <c r="AC92" s="877"/>
      <c r="AD92" s="877"/>
      <c r="AE92" s="877"/>
      <c r="AF92" s="877"/>
      <c r="AG92" s="879" t="s">
        <v>721</v>
      </c>
      <c r="AH92" s="877"/>
      <c r="AI92" s="877"/>
      <c r="AJ92" s="877"/>
      <c r="AK92" s="877"/>
      <c r="AL92" s="877"/>
      <c r="AM92" s="877"/>
      <c r="AN92" s="878" t="s">
        <v>722</v>
      </c>
      <c r="AO92" s="877"/>
      <c r="AP92" s="880"/>
      <c r="AQ92" s="510" t="s">
        <v>723</v>
      </c>
      <c r="AR92" s="477"/>
      <c r="AS92" s="511" t="s">
        <v>724</v>
      </c>
      <c r="AT92" s="512" t="s">
        <v>725</v>
      </c>
      <c r="AU92" s="512" t="s">
        <v>726</v>
      </c>
      <c r="AV92" s="512" t="s">
        <v>727</v>
      </c>
      <c r="AW92" s="512" t="s">
        <v>728</v>
      </c>
      <c r="AX92" s="512" t="s">
        <v>729</v>
      </c>
      <c r="AY92" s="512" t="s">
        <v>730</v>
      </c>
      <c r="AZ92" s="512" t="s">
        <v>731</v>
      </c>
      <c r="BA92" s="512" t="s">
        <v>732</v>
      </c>
      <c r="BB92" s="512" t="s">
        <v>733</v>
      </c>
      <c r="BC92" s="512" t="s">
        <v>734</v>
      </c>
      <c r="BD92" s="513" t="s">
        <v>735</v>
      </c>
    </row>
    <row r="93" spans="1:91" s="478" customFormat="1" ht="10.9" customHeight="1">
      <c r="B93" s="477"/>
      <c r="AR93" s="477"/>
      <c r="AS93" s="514"/>
      <c r="AT93" s="505"/>
      <c r="AU93" s="505"/>
      <c r="AV93" s="505"/>
      <c r="AW93" s="505"/>
      <c r="AX93" s="505"/>
      <c r="AY93" s="505"/>
      <c r="AZ93" s="505"/>
      <c r="BA93" s="505"/>
      <c r="BB93" s="505"/>
      <c r="BC93" s="505"/>
      <c r="BD93" s="506"/>
    </row>
    <row r="94" spans="1:91" s="515" customFormat="1" ht="32.5" customHeight="1">
      <c r="B94" s="516"/>
      <c r="C94" s="517" t="s">
        <v>736</v>
      </c>
      <c r="D94" s="518"/>
      <c r="E94" s="518"/>
      <c r="F94" s="518"/>
      <c r="G94" s="518"/>
      <c r="H94" s="518"/>
      <c r="I94" s="518"/>
      <c r="J94" s="518"/>
      <c r="K94" s="518"/>
      <c r="L94" s="518"/>
      <c r="M94" s="518"/>
      <c r="N94" s="518"/>
      <c r="O94" s="518"/>
      <c r="P94" s="518"/>
      <c r="Q94" s="518"/>
      <c r="R94" s="518"/>
      <c r="S94" s="518"/>
      <c r="T94" s="518"/>
      <c r="U94" s="518"/>
      <c r="V94" s="518"/>
      <c r="W94" s="518"/>
      <c r="X94" s="518"/>
      <c r="Y94" s="518"/>
      <c r="Z94" s="518"/>
      <c r="AA94" s="518"/>
      <c r="AB94" s="518"/>
      <c r="AC94" s="518"/>
      <c r="AD94" s="518"/>
      <c r="AE94" s="518"/>
      <c r="AF94" s="518"/>
      <c r="AG94" s="881">
        <f>ROUND(SUM(AG95:AG100),2)</f>
        <v>0</v>
      </c>
      <c r="AH94" s="881"/>
      <c r="AI94" s="881"/>
      <c r="AJ94" s="881"/>
      <c r="AK94" s="881"/>
      <c r="AL94" s="881"/>
      <c r="AM94" s="881"/>
      <c r="AN94" s="882">
        <f t="shared" ref="AN94:AN100" si="0">SUM(AG94,AT94)</f>
        <v>0</v>
      </c>
      <c r="AO94" s="882"/>
      <c r="AP94" s="882"/>
      <c r="AQ94" s="520" t="s">
        <v>668</v>
      </c>
      <c r="AR94" s="516"/>
      <c r="AS94" s="521">
        <f>ROUND(SUM(AS95:AS100),2)</f>
        <v>0</v>
      </c>
      <c r="AT94" s="522">
        <f t="shared" ref="AT94:AT100" si="1">ROUND(SUM(AV94:AW94),2)</f>
        <v>0</v>
      </c>
      <c r="AU94" s="523">
        <f>ROUND(SUM(AU95:AU100),5)</f>
        <v>35069.20966</v>
      </c>
      <c r="AV94" s="522">
        <f>ROUND(AZ94*L29,2)</f>
        <v>0</v>
      </c>
      <c r="AW94" s="522">
        <f>ROUND(BA94*L30,2)</f>
        <v>0</v>
      </c>
      <c r="AX94" s="522">
        <f>ROUND(BB94*L29,2)</f>
        <v>0</v>
      </c>
      <c r="AY94" s="522">
        <f>ROUND(BC94*L30,2)</f>
        <v>0</v>
      </c>
      <c r="AZ94" s="522">
        <f>ROUND(SUM(AZ95:AZ100),2)</f>
        <v>0</v>
      </c>
      <c r="BA94" s="522">
        <f>ROUND(SUM(BA95:BA100),2)</f>
        <v>0</v>
      </c>
      <c r="BB94" s="522">
        <f>ROUND(SUM(BB95:BB100),2)</f>
        <v>0</v>
      </c>
      <c r="BC94" s="522">
        <f>ROUND(SUM(BC95:BC100),2)</f>
        <v>0</v>
      </c>
      <c r="BD94" s="524">
        <f>ROUND(SUM(BD95:BD100),2)</f>
        <v>0</v>
      </c>
      <c r="BS94" s="525" t="s">
        <v>737</v>
      </c>
      <c r="BT94" s="525" t="s">
        <v>738</v>
      </c>
      <c r="BU94" s="526" t="s">
        <v>739</v>
      </c>
      <c r="BV94" s="525" t="s">
        <v>740</v>
      </c>
      <c r="BW94" s="525" t="s">
        <v>671</v>
      </c>
      <c r="BX94" s="525" t="s">
        <v>741</v>
      </c>
      <c r="CL94" s="525" t="s">
        <v>668</v>
      </c>
    </row>
    <row r="95" spans="1:91" s="536" customFormat="1" ht="16.5" customHeight="1">
      <c r="A95" s="527"/>
      <c r="B95" s="528"/>
      <c r="C95" s="529"/>
      <c r="D95" s="883" t="s">
        <v>345</v>
      </c>
      <c r="E95" s="883"/>
      <c r="F95" s="883"/>
      <c r="G95" s="883"/>
      <c r="H95" s="883"/>
      <c r="I95" s="530"/>
      <c r="J95" s="883" t="s">
        <v>742</v>
      </c>
      <c r="K95" s="883"/>
      <c r="L95" s="883"/>
      <c r="M95" s="883"/>
      <c r="N95" s="883"/>
      <c r="O95" s="883"/>
      <c r="P95" s="883"/>
      <c r="Q95" s="883"/>
      <c r="R95" s="883"/>
      <c r="S95" s="883"/>
      <c r="T95" s="883"/>
      <c r="U95" s="883"/>
      <c r="V95" s="883"/>
      <c r="W95" s="883"/>
      <c r="X95" s="883"/>
      <c r="Y95" s="883"/>
      <c r="Z95" s="883"/>
      <c r="AA95" s="883"/>
      <c r="AB95" s="883"/>
      <c r="AC95" s="883"/>
      <c r="AD95" s="883"/>
      <c r="AE95" s="883"/>
      <c r="AF95" s="883"/>
      <c r="AG95" s="884">
        <f>'01 - SO 31 Búracie a demo.'!J30</f>
        <v>0</v>
      </c>
      <c r="AH95" s="885"/>
      <c r="AI95" s="885"/>
      <c r="AJ95" s="885"/>
      <c r="AK95" s="885"/>
      <c r="AL95" s="885"/>
      <c r="AM95" s="885"/>
      <c r="AN95" s="884">
        <f t="shared" si="0"/>
        <v>0</v>
      </c>
      <c r="AO95" s="885"/>
      <c r="AP95" s="885"/>
      <c r="AQ95" s="531" t="s">
        <v>743</v>
      </c>
      <c r="AR95" s="528"/>
      <c r="AS95" s="532">
        <v>0</v>
      </c>
      <c r="AT95" s="533">
        <f t="shared" si="1"/>
        <v>0</v>
      </c>
      <c r="AU95" s="534">
        <f>'01 - SO 31 Búracie a demo.'!P124</f>
        <v>11467.226666999999</v>
      </c>
      <c r="AV95" s="533">
        <f>'01 - SO 31 Búracie a demo.'!J33</f>
        <v>0</v>
      </c>
      <c r="AW95" s="533">
        <f>'01 - SO 31 Búracie a demo.'!J34</f>
        <v>0</v>
      </c>
      <c r="AX95" s="533">
        <f>'01 - SO 31 Búracie a demo.'!J35</f>
        <v>0</v>
      </c>
      <c r="AY95" s="533">
        <f>'01 - SO 31 Búracie a demo.'!J36</f>
        <v>0</v>
      </c>
      <c r="AZ95" s="533">
        <f>'01 - SO 31 Búracie a demo.'!F33</f>
        <v>0</v>
      </c>
      <c r="BA95" s="533">
        <f>'01 - SO 31 Búracie a demo.'!F34</f>
        <v>0</v>
      </c>
      <c r="BB95" s="533">
        <f>'01 - SO 31 Búracie a demo.'!F35</f>
        <v>0</v>
      </c>
      <c r="BC95" s="533">
        <f>'01 - SO 31 Búracie a demo.'!F36</f>
        <v>0</v>
      </c>
      <c r="BD95" s="535">
        <f>'01 - SO 31 Búracie a demo.'!F37</f>
        <v>0</v>
      </c>
      <c r="BT95" s="537" t="s">
        <v>491</v>
      </c>
      <c r="BV95" s="537" t="s">
        <v>740</v>
      </c>
      <c r="BW95" s="537" t="s">
        <v>744</v>
      </c>
      <c r="BX95" s="537" t="s">
        <v>671</v>
      </c>
      <c r="CL95" s="537" t="s">
        <v>668</v>
      </c>
      <c r="CM95" s="537" t="s">
        <v>738</v>
      </c>
    </row>
    <row r="96" spans="1:91" s="536" customFormat="1" ht="24.75" customHeight="1">
      <c r="A96" s="527"/>
      <c r="B96" s="528"/>
      <c r="C96" s="529"/>
      <c r="D96" s="883" t="s">
        <v>342</v>
      </c>
      <c r="E96" s="883"/>
      <c r="F96" s="883"/>
      <c r="G96" s="883"/>
      <c r="H96" s="883"/>
      <c r="I96" s="530"/>
      <c r="J96" s="883" t="s">
        <v>745</v>
      </c>
      <c r="K96" s="883"/>
      <c r="L96" s="883"/>
      <c r="M96" s="883"/>
      <c r="N96" s="883"/>
      <c r="O96" s="883"/>
      <c r="P96" s="883"/>
      <c r="Q96" s="883"/>
      <c r="R96" s="883"/>
      <c r="S96" s="883"/>
      <c r="T96" s="883"/>
      <c r="U96" s="883"/>
      <c r="V96" s="883"/>
      <c r="W96" s="883"/>
      <c r="X96" s="883"/>
      <c r="Y96" s="883"/>
      <c r="Z96" s="883"/>
      <c r="AA96" s="883"/>
      <c r="AB96" s="883"/>
      <c r="AC96" s="883"/>
      <c r="AD96" s="883"/>
      <c r="AE96" s="883"/>
      <c r="AF96" s="883"/>
      <c r="AG96" s="884">
        <f>'02 - SO 32 Strojovňa akum.'!J30</f>
        <v>0</v>
      </c>
      <c r="AH96" s="885"/>
      <c r="AI96" s="885"/>
      <c r="AJ96" s="885"/>
      <c r="AK96" s="885"/>
      <c r="AL96" s="885"/>
      <c r="AM96" s="885"/>
      <c r="AN96" s="884">
        <f t="shared" si="0"/>
        <v>0</v>
      </c>
      <c r="AO96" s="885"/>
      <c r="AP96" s="885"/>
      <c r="AQ96" s="531" t="s">
        <v>743</v>
      </c>
      <c r="AR96" s="528"/>
      <c r="AS96" s="532">
        <v>0</v>
      </c>
      <c r="AT96" s="533">
        <f t="shared" si="1"/>
        <v>0</v>
      </c>
      <c r="AU96" s="534">
        <f>'02 - SO 32 Strojovňa akum.'!P140</f>
        <v>11892.48055855</v>
      </c>
      <c r="AV96" s="533">
        <f>'02 - SO 32 Strojovňa akum.'!J33</f>
        <v>0</v>
      </c>
      <c r="AW96" s="533">
        <f>'02 - SO 32 Strojovňa akum.'!J34</f>
        <v>0</v>
      </c>
      <c r="AX96" s="533">
        <f>'02 - SO 32 Strojovňa akum.'!J35</f>
        <v>0</v>
      </c>
      <c r="AY96" s="533">
        <f>'02 - SO 32 Strojovňa akum.'!J36</f>
        <v>0</v>
      </c>
      <c r="AZ96" s="533">
        <f>'02 - SO 32 Strojovňa akum.'!F33</f>
        <v>0</v>
      </c>
      <c r="BA96" s="533">
        <f>'02 - SO 32 Strojovňa akum.'!F34</f>
        <v>0</v>
      </c>
      <c r="BB96" s="533">
        <f>'02 - SO 32 Strojovňa akum.'!F35</f>
        <v>0</v>
      </c>
      <c r="BC96" s="533">
        <f>'02 - SO 32 Strojovňa akum.'!F36</f>
        <v>0</v>
      </c>
      <c r="BD96" s="535">
        <f>'02 - SO 32 Strojovňa akum.'!F37</f>
        <v>0</v>
      </c>
      <c r="BT96" s="537" t="s">
        <v>491</v>
      </c>
      <c r="BV96" s="537" t="s">
        <v>740</v>
      </c>
      <c r="BW96" s="537" t="s">
        <v>746</v>
      </c>
      <c r="BX96" s="537" t="s">
        <v>671</v>
      </c>
      <c r="CL96" s="537" t="s">
        <v>668</v>
      </c>
      <c r="CM96" s="537" t="s">
        <v>738</v>
      </c>
    </row>
    <row r="97" spans="1:91" s="536" customFormat="1" ht="24.75" customHeight="1">
      <c r="A97" s="527"/>
      <c r="B97" s="528"/>
      <c r="C97" s="529"/>
      <c r="D97" s="883" t="s">
        <v>747</v>
      </c>
      <c r="E97" s="883"/>
      <c r="F97" s="883"/>
      <c r="G97" s="883"/>
      <c r="H97" s="883"/>
      <c r="I97" s="530"/>
      <c r="J97" s="883" t="s">
        <v>748</v>
      </c>
      <c r="K97" s="883"/>
      <c r="L97" s="883"/>
      <c r="M97" s="883"/>
      <c r="N97" s="883"/>
      <c r="O97" s="883"/>
      <c r="P97" s="883"/>
      <c r="Q97" s="883"/>
      <c r="R97" s="883"/>
      <c r="S97" s="883"/>
      <c r="T97" s="883"/>
      <c r="U97" s="883"/>
      <c r="V97" s="883"/>
      <c r="W97" s="883"/>
      <c r="X97" s="883"/>
      <c r="Y97" s="883"/>
      <c r="Z97" s="883"/>
      <c r="AA97" s="883"/>
      <c r="AB97" s="883"/>
      <c r="AC97" s="883"/>
      <c r="AD97" s="883"/>
      <c r="AE97" s="883"/>
      <c r="AF97" s="883"/>
      <c r="AG97" s="884">
        <f>'03 - SO 33 Existujúca vým.'!J30</f>
        <v>0</v>
      </c>
      <c r="AH97" s="885"/>
      <c r="AI97" s="885"/>
      <c r="AJ97" s="885"/>
      <c r="AK97" s="885"/>
      <c r="AL97" s="885"/>
      <c r="AM97" s="885"/>
      <c r="AN97" s="884">
        <f t="shared" si="0"/>
        <v>0</v>
      </c>
      <c r="AO97" s="885"/>
      <c r="AP97" s="885"/>
      <c r="AQ97" s="531" t="s">
        <v>743</v>
      </c>
      <c r="AR97" s="528"/>
      <c r="AS97" s="532">
        <v>0</v>
      </c>
      <c r="AT97" s="533">
        <f t="shared" si="1"/>
        <v>0</v>
      </c>
      <c r="AU97" s="534">
        <f>'03 - SO 33 Existujúca vým.'!P126</f>
        <v>2619.50915274</v>
      </c>
      <c r="AV97" s="533">
        <f>'03 - SO 33 Existujúca vým.'!J33</f>
        <v>0</v>
      </c>
      <c r="AW97" s="533">
        <f>'03 - SO 33 Existujúca vým.'!J34</f>
        <v>0</v>
      </c>
      <c r="AX97" s="533">
        <f>'03 - SO 33 Existujúca vým.'!J35</f>
        <v>0</v>
      </c>
      <c r="AY97" s="533">
        <f>'03 - SO 33 Existujúca vým.'!J36</f>
        <v>0</v>
      </c>
      <c r="AZ97" s="533">
        <f>'03 - SO 33 Existujúca vým.'!F33</f>
        <v>0</v>
      </c>
      <c r="BA97" s="533">
        <f>'03 - SO 33 Existujúca vým.'!F34</f>
        <v>0</v>
      </c>
      <c r="BB97" s="533">
        <f>'03 - SO 33 Existujúca vým.'!F35</f>
        <v>0</v>
      </c>
      <c r="BC97" s="533">
        <f>'03 - SO 33 Existujúca vým.'!F36</f>
        <v>0</v>
      </c>
      <c r="BD97" s="535">
        <f>'03 - SO 33 Existujúca vým.'!F37</f>
        <v>0</v>
      </c>
      <c r="BT97" s="537" t="s">
        <v>491</v>
      </c>
      <c r="BV97" s="537" t="s">
        <v>740</v>
      </c>
      <c r="BW97" s="537" t="s">
        <v>749</v>
      </c>
      <c r="BX97" s="537" t="s">
        <v>671</v>
      </c>
      <c r="CL97" s="537" t="s">
        <v>668</v>
      </c>
      <c r="CM97" s="537" t="s">
        <v>738</v>
      </c>
    </row>
    <row r="98" spans="1:91" s="536" customFormat="1" ht="16.5" customHeight="1">
      <c r="A98" s="527"/>
      <c r="B98" s="528"/>
      <c r="C98" s="529"/>
      <c r="D98" s="883" t="s">
        <v>750</v>
      </c>
      <c r="E98" s="883"/>
      <c r="F98" s="883"/>
      <c r="G98" s="883"/>
      <c r="H98" s="883"/>
      <c r="I98" s="530"/>
      <c r="J98" s="883" t="s">
        <v>751</v>
      </c>
      <c r="K98" s="883"/>
      <c r="L98" s="883"/>
      <c r="M98" s="883"/>
      <c r="N98" s="883"/>
      <c r="O98" s="883"/>
      <c r="P98" s="883"/>
      <c r="Q98" s="883"/>
      <c r="R98" s="883"/>
      <c r="S98" s="883"/>
      <c r="T98" s="883"/>
      <c r="U98" s="883"/>
      <c r="V98" s="883"/>
      <c r="W98" s="883"/>
      <c r="X98" s="883"/>
      <c r="Y98" s="883"/>
      <c r="Z98" s="883"/>
      <c r="AA98" s="883"/>
      <c r="AB98" s="883"/>
      <c r="AC98" s="883"/>
      <c r="AD98" s="883"/>
      <c r="AE98" s="883"/>
      <c r="AF98" s="883"/>
      <c r="AG98" s="884">
        <f>'04 - SO 34 Energomost '!J30</f>
        <v>0</v>
      </c>
      <c r="AH98" s="885"/>
      <c r="AI98" s="885"/>
      <c r="AJ98" s="885"/>
      <c r="AK98" s="885"/>
      <c r="AL98" s="885"/>
      <c r="AM98" s="885"/>
      <c r="AN98" s="884">
        <f t="shared" si="0"/>
        <v>0</v>
      </c>
      <c r="AO98" s="885"/>
      <c r="AP98" s="885"/>
      <c r="AQ98" s="531" t="s">
        <v>743</v>
      </c>
      <c r="AR98" s="528"/>
      <c r="AS98" s="532">
        <v>0</v>
      </c>
      <c r="AT98" s="533">
        <f t="shared" si="1"/>
        <v>0</v>
      </c>
      <c r="AU98" s="534">
        <f>'04 - SO 34 Energomost '!P128</f>
        <v>8146.2363441400003</v>
      </c>
      <c r="AV98" s="533">
        <f>'04 - SO 34 Energomost '!J33</f>
        <v>0</v>
      </c>
      <c r="AW98" s="533">
        <f>'04 - SO 34 Energomost '!J34</f>
        <v>0</v>
      </c>
      <c r="AX98" s="533">
        <f>'04 - SO 34 Energomost '!J35</f>
        <v>0</v>
      </c>
      <c r="AY98" s="533">
        <f>'04 - SO 34 Energomost '!J36</f>
        <v>0</v>
      </c>
      <c r="AZ98" s="533">
        <f>'04 - SO 34 Energomost '!F33</f>
        <v>0</v>
      </c>
      <c r="BA98" s="533">
        <f>'04 - SO 34 Energomost '!F34</f>
        <v>0</v>
      </c>
      <c r="BB98" s="533">
        <f>'04 - SO 34 Energomost '!F35</f>
        <v>0</v>
      </c>
      <c r="BC98" s="533">
        <f>'04 - SO 34 Energomost '!F36</f>
        <v>0</v>
      </c>
      <c r="BD98" s="535">
        <f>'04 - SO 34 Energomost '!F37</f>
        <v>0</v>
      </c>
      <c r="BT98" s="537" t="s">
        <v>491</v>
      </c>
      <c r="BV98" s="537" t="s">
        <v>740</v>
      </c>
      <c r="BW98" s="537" t="s">
        <v>752</v>
      </c>
      <c r="BX98" s="537" t="s">
        <v>671</v>
      </c>
      <c r="CL98" s="537" t="s">
        <v>668</v>
      </c>
      <c r="CM98" s="537" t="s">
        <v>738</v>
      </c>
    </row>
    <row r="99" spans="1:91" s="536" customFormat="1" ht="24.75" customHeight="1">
      <c r="A99" s="527"/>
      <c r="B99" s="528"/>
      <c r="C99" s="529"/>
      <c r="D99" s="883" t="s">
        <v>753</v>
      </c>
      <c r="E99" s="883"/>
      <c r="F99" s="883"/>
      <c r="G99" s="883"/>
      <c r="H99" s="883"/>
      <c r="I99" s="530"/>
      <c r="J99" s="883" t="s">
        <v>754</v>
      </c>
      <c r="K99" s="883"/>
      <c r="L99" s="883"/>
      <c r="M99" s="883"/>
      <c r="N99" s="883"/>
      <c r="O99" s="883"/>
      <c r="P99" s="883"/>
      <c r="Q99" s="883"/>
      <c r="R99" s="883"/>
      <c r="S99" s="883"/>
      <c r="T99" s="883"/>
      <c r="U99" s="883"/>
      <c r="V99" s="883"/>
      <c r="W99" s="883"/>
      <c r="X99" s="883"/>
      <c r="Y99" s="883"/>
      <c r="Z99" s="883"/>
      <c r="AA99" s="883"/>
      <c r="AB99" s="883"/>
      <c r="AC99" s="883"/>
      <c r="AD99" s="883"/>
      <c r="AE99" s="883"/>
      <c r="AF99" s="883"/>
      <c r="AG99" s="884">
        <f>'05 - SO 35 Cesty a manipu.'!J30</f>
        <v>0</v>
      </c>
      <c r="AH99" s="885"/>
      <c r="AI99" s="885"/>
      <c r="AJ99" s="885"/>
      <c r="AK99" s="885"/>
      <c r="AL99" s="885"/>
      <c r="AM99" s="885"/>
      <c r="AN99" s="884">
        <f t="shared" si="0"/>
        <v>0</v>
      </c>
      <c r="AO99" s="885"/>
      <c r="AP99" s="885"/>
      <c r="AQ99" s="531" t="s">
        <v>743</v>
      </c>
      <c r="AR99" s="528"/>
      <c r="AS99" s="532">
        <v>0</v>
      </c>
      <c r="AT99" s="533">
        <f t="shared" si="1"/>
        <v>0</v>
      </c>
      <c r="AU99" s="534">
        <f>'05 - SO 35 Cesty a manipu.'!P126</f>
        <v>7.88192</v>
      </c>
      <c r="AV99" s="533">
        <f>'05 - SO 35 Cesty a manipu.'!J33</f>
        <v>0</v>
      </c>
      <c r="AW99" s="533">
        <f>'05 - SO 35 Cesty a manipu.'!J34</f>
        <v>0</v>
      </c>
      <c r="AX99" s="533">
        <f>'05 - SO 35 Cesty a manipu.'!J35</f>
        <v>0</v>
      </c>
      <c r="AY99" s="533">
        <f>'05 - SO 35 Cesty a manipu.'!J36</f>
        <v>0</v>
      </c>
      <c r="AZ99" s="533">
        <f>'05 - SO 35 Cesty a manipu.'!F33</f>
        <v>0</v>
      </c>
      <c r="BA99" s="533">
        <f>'05 - SO 35 Cesty a manipu.'!F34</f>
        <v>0</v>
      </c>
      <c r="BB99" s="533">
        <f>'05 - SO 35 Cesty a manipu.'!F35</f>
        <v>0</v>
      </c>
      <c r="BC99" s="533">
        <f>'05 - SO 35 Cesty a manipu.'!F36</f>
        <v>0</v>
      </c>
      <c r="BD99" s="535">
        <f>'05 - SO 35 Cesty a manipu.'!F37</f>
        <v>0</v>
      </c>
      <c r="BT99" s="537" t="s">
        <v>491</v>
      </c>
      <c r="BV99" s="537" t="s">
        <v>740</v>
      </c>
      <c r="BW99" s="537" t="s">
        <v>755</v>
      </c>
      <c r="BX99" s="537" t="s">
        <v>671</v>
      </c>
      <c r="CL99" s="537" t="s">
        <v>668</v>
      </c>
      <c r="CM99" s="537" t="s">
        <v>738</v>
      </c>
    </row>
    <row r="100" spans="1:91" s="536" customFormat="1" ht="16.5" customHeight="1">
      <c r="A100" s="527"/>
      <c r="B100" s="528"/>
      <c r="C100" s="529"/>
      <c r="D100" s="883" t="s">
        <v>756</v>
      </c>
      <c r="E100" s="883"/>
      <c r="F100" s="883"/>
      <c r="G100" s="883"/>
      <c r="H100" s="883"/>
      <c r="I100" s="530"/>
      <c r="J100" s="883" t="s">
        <v>757</v>
      </c>
      <c r="K100" s="883"/>
      <c r="L100" s="883"/>
      <c r="M100" s="883"/>
      <c r="N100" s="883"/>
      <c r="O100" s="883"/>
      <c r="P100" s="883"/>
      <c r="Q100" s="883"/>
      <c r="R100" s="883"/>
      <c r="S100" s="883"/>
      <c r="T100" s="883"/>
      <c r="U100" s="883"/>
      <c r="V100" s="883"/>
      <c r="W100" s="883"/>
      <c r="X100" s="883"/>
      <c r="Y100" s="883"/>
      <c r="Z100" s="883"/>
      <c r="AA100" s="883"/>
      <c r="AB100" s="883"/>
      <c r="AC100" s="883"/>
      <c r="AD100" s="883"/>
      <c r="AE100" s="883"/>
      <c r="AF100" s="883"/>
      <c r="AG100" s="884">
        <f>'06 - SO 36 Vonkajšia kana.'!J30</f>
        <v>0</v>
      </c>
      <c r="AH100" s="885"/>
      <c r="AI100" s="885"/>
      <c r="AJ100" s="885"/>
      <c r="AK100" s="885"/>
      <c r="AL100" s="885"/>
      <c r="AM100" s="885"/>
      <c r="AN100" s="884">
        <f t="shared" si="0"/>
        <v>0</v>
      </c>
      <c r="AO100" s="885"/>
      <c r="AP100" s="885"/>
      <c r="AQ100" s="531" t="s">
        <v>743</v>
      </c>
      <c r="AR100" s="528"/>
      <c r="AS100" s="538">
        <v>0</v>
      </c>
      <c r="AT100" s="539">
        <f t="shared" si="1"/>
        <v>0</v>
      </c>
      <c r="AU100" s="540">
        <f>'06 - SO 36 Vonkajšia kana.'!P124</f>
        <v>935.87501699999984</v>
      </c>
      <c r="AV100" s="539">
        <f>'06 - SO 36 Vonkajšia kana.'!J33</f>
        <v>0</v>
      </c>
      <c r="AW100" s="539">
        <f>'06 - SO 36 Vonkajšia kana.'!J34</f>
        <v>0</v>
      </c>
      <c r="AX100" s="539">
        <f>'06 - SO 36 Vonkajšia kana.'!J35</f>
        <v>0</v>
      </c>
      <c r="AY100" s="539">
        <f>'06 - SO 36 Vonkajšia kana.'!J36</f>
        <v>0</v>
      </c>
      <c r="AZ100" s="539">
        <f>'06 - SO 36 Vonkajšia kana.'!F33</f>
        <v>0</v>
      </c>
      <c r="BA100" s="539">
        <f>'06 - SO 36 Vonkajšia kana.'!F34</f>
        <v>0</v>
      </c>
      <c r="BB100" s="539">
        <f>'06 - SO 36 Vonkajšia kana.'!F35</f>
        <v>0</v>
      </c>
      <c r="BC100" s="539">
        <f>'06 - SO 36 Vonkajšia kana.'!F36</f>
        <v>0</v>
      </c>
      <c r="BD100" s="541">
        <f>'06 - SO 36 Vonkajšia kana.'!F37</f>
        <v>0</v>
      </c>
      <c r="BT100" s="537" t="s">
        <v>491</v>
      </c>
      <c r="BV100" s="537" t="s">
        <v>740</v>
      </c>
      <c r="BW100" s="537" t="s">
        <v>758</v>
      </c>
      <c r="BX100" s="537" t="s">
        <v>671</v>
      </c>
      <c r="CL100" s="537" t="s">
        <v>668</v>
      </c>
      <c r="CM100" s="537" t="s">
        <v>738</v>
      </c>
    </row>
    <row r="101" spans="1:91" s="478" customFormat="1" ht="30" customHeight="1">
      <c r="B101" s="477"/>
      <c r="AR101" s="477"/>
    </row>
    <row r="102" spans="1:91" s="478" customFormat="1" ht="7" customHeight="1">
      <c r="B102" s="494"/>
      <c r="C102" s="495"/>
      <c r="D102" s="495"/>
      <c r="E102" s="495"/>
      <c r="F102" s="495"/>
      <c r="G102" s="495"/>
      <c r="H102" s="495"/>
      <c r="I102" s="495"/>
      <c r="J102" s="495"/>
      <c r="K102" s="495"/>
      <c r="L102" s="495"/>
      <c r="M102" s="495"/>
      <c r="N102" s="495"/>
      <c r="O102" s="495"/>
      <c r="P102" s="495"/>
      <c r="Q102" s="495"/>
      <c r="R102" s="495"/>
      <c r="S102" s="495"/>
      <c r="T102" s="495"/>
      <c r="U102" s="495"/>
      <c r="V102" s="495"/>
      <c r="W102" s="495"/>
      <c r="X102" s="495"/>
      <c r="Y102" s="495"/>
      <c r="Z102" s="495"/>
      <c r="AA102" s="495"/>
      <c r="AB102" s="495"/>
      <c r="AC102" s="495"/>
      <c r="AD102" s="495"/>
      <c r="AE102" s="495"/>
      <c r="AF102" s="495"/>
      <c r="AG102" s="495"/>
      <c r="AH102" s="495"/>
      <c r="AI102" s="495"/>
      <c r="AJ102" s="495"/>
      <c r="AK102" s="495"/>
      <c r="AL102" s="495"/>
      <c r="AM102" s="495"/>
      <c r="AN102" s="495"/>
      <c r="AO102" s="495"/>
      <c r="AP102" s="495"/>
      <c r="AQ102" s="495"/>
      <c r="AR102" s="477"/>
    </row>
  </sheetData>
  <mergeCells count="60">
    <mergeCell ref="D100:H100"/>
    <mergeCell ref="J100:AF100"/>
    <mergeCell ref="AG100:AM100"/>
    <mergeCell ref="AN100:AP100"/>
    <mergeCell ref="D98:H98"/>
    <mergeCell ref="J98:AF98"/>
    <mergeCell ref="AG98:AM98"/>
    <mergeCell ref="AN98:AP98"/>
    <mergeCell ref="D99:H99"/>
    <mergeCell ref="J99:AF99"/>
    <mergeCell ref="AG99:AM99"/>
    <mergeCell ref="AN99:AP99"/>
    <mergeCell ref="D96:H96"/>
    <mergeCell ref="J96:AF96"/>
    <mergeCell ref="AG96:AM96"/>
    <mergeCell ref="AN96:AP96"/>
    <mergeCell ref="D97:H97"/>
    <mergeCell ref="J97:AF97"/>
    <mergeCell ref="AG97:AM97"/>
    <mergeCell ref="AN97:AP97"/>
    <mergeCell ref="AG94:AM94"/>
    <mergeCell ref="AN94:AP94"/>
    <mergeCell ref="D95:H95"/>
    <mergeCell ref="J95:AF95"/>
    <mergeCell ref="AG95:AM95"/>
    <mergeCell ref="AN95:AP9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85:AJ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29:P29"/>
    <mergeCell ref="W29:AE29"/>
    <mergeCell ref="AK29:AO29"/>
    <mergeCell ref="L30:P30"/>
    <mergeCell ref="W30:AE30"/>
    <mergeCell ref="AK30:AO30"/>
    <mergeCell ref="L28:P28"/>
    <mergeCell ref="W28:AE28"/>
    <mergeCell ref="AK28:AO28"/>
    <mergeCell ref="AR2:BE2"/>
    <mergeCell ref="K5:AJ5"/>
    <mergeCell ref="K6:AJ6"/>
    <mergeCell ref="E23:AN23"/>
    <mergeCell ref="AK26:AO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CD5E-2D25-42E8-A324-87086234C538}">
  <sheetPr>
    <pageSetUpPr fitToPage="1"/>
  </sheetPr>
  <dimension ref="B2:BM161"/>
  <sheetViews>
    <sheetView showGridLines="0" topLeftCell="A76" workbookViewId="0">
      <selection activeCell="I127" sqref="I127"/>
    </sheetView>
  </sheetViews>
  <sheetFormatPr defaultColWidth="9.1796875" defaultRowHeight="10"/>
  <cols>
    <col min="1" max="1" width="7.1796875" style="461" customWidth="1"/>
    <col min="2" max="2" width="1" style="461" customWidth="1"/>
    <col min="3" max="3" width="3.54296875" style="461" customWidth="1"/>
    <col min="4" max="4" width="3.7265625" style="461" customWidth="1"/>
    <col min="5" max="5" width="14.7265625" style="461" customWidth="1"/>
    <col min="6" max="6" width="43.54296875" style="461" customWidth="1"/>
    <col min="7" max="7" width="6.453125" style="461" customWidth="1"/>
    <col min="8" max="8" width="12" style="461" customWidth="1"/>
    <col min="9" max="9" width="13.54296875" style="461" customWidth="1"/>
    <col min="10" max="10" width="19.1796875" style="461" customWidth="1"/>
    <col min="11" max="11" width="19.1796875" style="461" hidden="1" customWidth="1"/>
    <col min="12" max="12" width="8" style="461" customWidth="1"/>
    <col min="13" max="13" width="9.26953125" style="461" hidden="1" customWidth="1"/>
    <col min="14" max="14" width="0" style="461" hidden="1" customWidth="1"/>
    <col min="15" max="20" width="12.1796875" style="461" hidden="1" customWidth="1"/>
    <col min="21" max="21" width="14" style="461" hidden="1" customWidth="1"/>
    <col min="22" max="22" width="10.54296875" style="461" customWidth="1"/>
    <col min="23" max="23" width="14" style="461" customWidth="1"/>
    <col min="24" max="24" width="10.54296875" style="461" customWidth="1"/>
    <col min="25" max="25" width="12.81640625" style="461" customWidth="1"/>
    <col min="26" max="26" width="9.453125" style="461" customWidth="1"/>
    <col min="27" max="27" width="12.81640625" style="461" customWidth="1"/>
    <col min="28" max="28" width="14" style="461" customWidth="1"/>
    <col min="29" max="29" width="9.453125" style="461" customWidth="1"/>
    <col min="30" max="30" width="12.81640625" style="461" customWidth="1"/>
    <col min="31" max="31" width="14" style="461" customWidth="1"/>
    <col min="32" max="16384" width="9.1796875" style="461"/>
  </cols>
  <sheetData>
    <row r="2" spans="2:46" ht="37" customHeight="1">
      <c r="L2" s="850" t="s">
        <v>672</v>
      </c>
      <c r="M2" s="851"/>
      <c r="N2" s="851"/>
      <c r="O2" s="851"/>
      <c r="P2" s="851"/>
      <c r="Q2" s="851"/>
      <c r="R2" s="851"/>
      <c r="S2" s="851"/>
      <c r="T2" s="851"/>
      <c r="U2" s="851"/>
      <c r="V2" s="851"/>
      <c r="AT2" s="462" t="s">
        <v>744</v>
      </c>
    </row>
    <row r="3" spans="2:46" ht="7" customHeight="1">
      <c r="B3" s="463"/>
      <c r="C3" s="464"/>
      <c r="D3" s="464"/>
      <c r="E3" s="464"/>
      <c r="F3" s="464"/>
      <c r="G3" s="464"/>
      <c r="H3" s="464"/>
      <c r="I3" s="464"/>
      <c r="J3" s="464"/>
      <c r="K3" s="464"/>
      <c r="L3" s="465"/>
      <c r="AT3" s="462" t="s">
        <v>738</v>
      </c>
    </row>
    <row r="4" spans="2:46" ht="25" customHeight="1">
      <c r="B4" s="465"/>
      <c r="D4" s="466" t="s">
        <v>759</v>
      </c>
      <c r="L4" s="465"/>
      <c r="M4" s="542" t="s">
        <v>676</v>
      </c>
      <c r="AT4" s="462" t="s">
        <v>670</v>
      </c>
    </row>
    <row r="5" spans="2:46" ht="7" customHeight="1">
      <c r="B5" s="465"/>
      <c r="L5" s="465"/>
    </row>
    <row r="6" spans="2:46" ht="12" customHeight="1">
      <c r="B6" s="465"/>
      <c r="D6" s="471" t="s">
        <v>680</v>
      </c>
      <c r="L6" s="465"/>
    </row>
    <row r="7" spans="2:46" ht="26.25" customHeight="1">
      <c r="B7" s="465"/>
      <c r="E7" s="887" t="str">
        <f>'Rekapitulácia stavby'!K6</f>
        <v>Akumulácia tepelnej energie</v>
      </c>
      <c r="F7" s="888"/>
      <c r="G7" s="888"/>
      <c r="H7" s="888"/>
      <c r="L7" s="465"/>
    </row>
    <row r="8" spans="2:46" s="478" customFormat="1" ht="12" customHeight="1">
      <c r="B8" s="477"/>
      <c r="D8" s="471" t="s">
        <v>760</v>
      </c>
      <c r="L8" s="477"/>
    </row>
    <row r="9" spans="2:46" s="478" customFormat="1" ht="16.5" customHeight="1">
      <c r="B9" s="477"/>
      <c r="E9" s="863" t="s">
        <v>761</v>
      </c>
      <c r="F9" s="886"/>
      <c r="G9" s="886"/>
      <c r="H9" s="886"/>
      <c r="L9" s="477"/>
    </row>
    <row r="10" spans="2:46" s="478" customFormat="1">
      <c r="B10" s="477"/>
      <c r="L10" s="477"/>
    </row>
    <row r="11" spans="2:46" s="478" customFormat="1" ht="12" customHeight="1">
      <c r="B11" s="477"/>
      <c r="D11" s="471" t="s">
        <v>682</v>
      </c>
      <c r="F11" s="469" t="s">
        <v>668</v>
      </c>
      <c r="I11" s="471" t="s">
        <v>683</v>
      </c>
      <c r="J11" s="469" t="s">
        <v>668</v>
      </c>
      <c r="L11" s="477"/>
    </row>
    <row r="12" spans="2:46" s="478" customFormat="1" ht="12" customHeight="1">
      <c r="B12" s="477"/>
      <c r="D12" s="471" t="s">
        <v>684</v>
      </c>
      <c r="F12" s="469" t="s">
        <v>685</v>
      </c>
      <c r="I12" s="471" t="s">
        <v>686</v>
      </c>
      <c r="J12" s="504">
        <f>'Rekapitulácia stavby'!AN8</f>
        <v>45252</v>
      </c>
      <c r="L12" s="477"/>
    </row>
    <row r="13" spans="2:46" s="478" customFormat="1" ht="10.9" customHeight="1">
      <c r="B13" s="477"/>
      <c r="L13" s="477"/>
    </row>
    <row r="14" spans="2:46" s="478" customFormat="1" ht="12" customHeight="1">
      <c r="B14" s="477"/>
      <c r="D14" s="471" t="s">
        <v>687</v>
      </c>
      <c r="I14" s="471" t="s">
        <v>688</v>
      </c>
      <c r="J14" s="469" t="s">
        <v>668</v>
      </c>
      <c r="L14" s="477"/>
    </row>
    <row r="15" spans="2:46" s="478" customFormat="1" ht="18" customHeight="1">
      <c r="B15" s="477"/>
      <c r="E15" s="469" t="s">
        <v>762</v>
      </c>
      <c r="I15" s="471" t="s">
        <v>689</v>
      </c>
      <c r="J15" s="469" t="s">
        <v>668</v>
      </c>
      <c r="L15" s="477"/>
    </row>
    <row r="16" spans="2:46" s="478" customFormat="1" ht="7" customHeight="1">
      <c r="B16" s="477"/>
      <c r="L16" s="477"/>
    </row>
    <row r="17" spans="2:12" s="478" customFormat="1" ht="12" customHeight="1">
      <c r="B17" s="477"/>
      <c r="D17" s="471" t="s">
        <v>690</v>
      </c>
      <c r="I17" s="471" t="s">
        <v>688</v>
      </c>
      <c r="J17" s="469" t="str">
        <f>'Rekapitulácia stavby'!AN13</f>
        <v/>
      </c>
      <c r="L17" s="477"/>
    </row>
    <row r="18" spans="2:12" s="478" customFormat="1" ht="18" customHeight="1">
      <c r="B18" s="477"/>
      <c r="E18" s="852" t="str">
        <f>'Rekapitulácia stavby'!E14</f>
        <v xml:space="preserve"> </v>
      </c>
      <c r="F18" s="852"/>
      <c r="G18" s="852"/>
      <c r="H18" s="852"/>
      <c r="I18" s="471" t="s">
        <v>689</v>
      </c>
      <c r="J18" s="469" t="str">
        <f>'Rekapitulácia stavby'!AN14</f>
        <v/>
      </c>
      <c r="L18" s="477"/>
    </row>
    <row r="19" spans="2:12" s="478" customFormat="1" ht="7" customHeight="1">
      <c r="B19" s="477"/>
      <c r="L19" s="477"/>
    </row>
    <row r="20" spans="2:12" s="478" customFormat="1" ht="12" customHeight="1">
      <c r="B20" s="477"/>
      <c r="D20" s="471" t="s">
        <v>692</v>
      </c>
      <c r="I20" s="471" t="s">
        <v>688</v>
      </c>
      <c r="J20" s="469" t="str">
        <f>IF('Rekapitulácia stavby'!AN16="","",'Rekapitulácia stavby'!AN16)</f>
        <v/>
      </c>
      <c r="L20" s="477"/>
    </row>
    <row r="21" spans="2:12" s="478" customFormat="1" ht="18" customHeight="1">
      <c r="B21" s="477"/>
      <c r="E21" s="469" t="str">
        <f>IF('Rekapitulácia stavby'!E17="","",'Rekapitulácia stavby'!E17)</f>
        <v xml:space="preserve"> </v>
      </c>
      <c r="I21" s="471" t="s">
        <v>689</v>
      </c>
      <c r="J21" s="469" t="str">
        <f>IF('Rekapitulácia stavby'!AN17="","",'Rekapitulácia stavby'!AN17)</f>
        <v/>
      </c>
      <c r="L21" s="477"/>
    </row>
    <row r="22" spans="2:12" s="478" customFormat="1" ht="7" customHeight="1">
      <c r="B22" s="477"/>
      <c r="L22" s="477"/>
    </row>
    <row r="23" spans="2:12" s="478" customFormat="1" ht="12" customHeight="1">
      <c r="B23" s="477"/>
      <c r="D23" s="471" t="s">
        <v>695</v>
      </c>
      <c r="I23" s="471" t="s">
        <v>688</v>
      </c>
      <c r="J23" s="469" t="str">
        <f>IF('Rekapitulácia stavby'!AN19="","",'Rekapitulácia stavby'!AN19)</f>
        <v/>
      </c>
      <c r="L23" s="477"/>
    </row>
    <row r="24" spans="2:12" s="478" customFormat="1" ht="18" customHeight="1">
      <c r="B24" s="477"/>
      <c r="E24" s="469" t="str">
        <f>IF('Rekapitulácia stavby'!E20="","",'Rekapitulácia stavby'!E20)</f>
        <v xml:space="preserve"> </v>
      </c>
      <c r="I24" s="471" t="s">
        <v>689</v>
      </c>
      <c r="J24" s="469" t="str">
        <f>IF('Rekapitulácia stavby'!AN20="","",'Rekapitulácia stavby'!AN20)</f>
        <v/>
      </c>
      <c r="L24" s="477"/>
    </row>
    <row r="25" spans="2:12" s="478" customFormat="1" ht="7" customHeight="1">
      <c r="B25" s="477"/>
      <c r="L25" s="477"/>
    </row>
    <row r="26" spans="2:12" s="478" customFormat="1" ht="12" customHeight="1">
      <c r="B26" s="477"/>
      <c r="D26" s="471" t="s">
        <v>697</v>
      </c>
      <c r="L26" s="477"/>
    </row>
    <row r="27" spans="2:12" s="544" customFormat="1" ht="16.5" customHeight="1">
      <c r="B27" s="543"/>
      <c r="E27" s="854" t="s">
        <v>668</v>
      </c>
      <c r="F27" s="854"/>
      <c r="G27" s="854"/>
      <c r="H27" s="854"/>
      <c r="L27" s="543"/>
    </row>
    <row r="28" spans="2:12" s="478" customFormat="1" ht="7" customHeight="1">
      <c r="B28" s="477"/>
      <c r="L28" s="477"/>
    </row>
    <row r="29" spans="2:12" s="478" customFormat="1" ht="7" customHeight="1">
      <c r="B29" s="477"/>
      <c r="D29" s="505"/>
      <c r="E29" s="505"/>
      <c r="F29" s="505"/>
      <c r="G29" s="505"/>
      <c r="H29" s="505"/>
      <c r="I29" s="505"/>
      <c r="J29" s="505"/>
      <c r="K29" s="505"/>
      <c r="L29" s="477"/>
    </row>
    <row r="30" spans="2:12" s="478" customFormat="1" ht="25.4" customHeight="1">
      <c r="B30" s="477"/>
      <c r="D30" s="545" t="s">
        <v>699</v>
      </c>
      <c r="J30" s="519">
        <f>ROUND(J124, 2)</f>
        <v>0</v>
      </c>
      <c r="L30" s="477"/>
    </row>
    <row r="31" spans="2:12" s="478" customFormat="1" ht="7" customHeight="1">
      <c r="B31" s="477"/>
      <c r="D31" s="505"/>
      <c r="E31" s="505"/>
      <c r="F31" s="505"/>
      <c r="G31" s="505"/>
      <c r="H31" s="505"/>
      <c r="I31" s="505"/>
      <c r="J31" s="505"/>
      <c r="K31" s="505"/>
      <c r="L31" s="477"/>
    </row>
    <row r="32" spans="2:12" s="478" customFormat="1" ht="14.5" customHeight="1">
      <c r="B32" s="477"/>
      <c r="F32" s="481" t="s">
        <v>701</v>
      </c>
      <c r="I32" s="481" t="s">
        <v>700</v>
      </c>
      <c r="J32" s="481" t="s">
        <v>702</v>
      </c>
      <c r="L32" s="477"/>
    </row>
    <row r="33" spans="2:12" s="478" customFormat="1" ht="14.5" customHeight="1">
      <c r="B33" s="477"/>
      <c r="D33" s="507" t="s">
        <v>703</v>
      </c>
      <c r="E33" s="484" t="s">
        <v>704</v>
      </c>
      <c r="F33" s="546">
        <f>ROUND((SUM(BE124:BE160)),  2)</f>
        <v>0</v>
      </c>
      <c r="G33" s="547"/>
      <c r="H33" s="547"/>
      <c r="I33" s="548">
        <v>0.2</v>
      </c>
      <c r="J33" s="546">
        <f>ROUND(((SUM(BE124:BE160))*I33),  2)</f>
        <v>0</v>
      </c>
      <c r="L33" s="477"/>
    </row>
    <row r="34" spans="2:12" s="478" customFormat="1" ht="14.5" customHeight="1">
      <c r="B34" s="477"/>
      <c r="E34" s="484" t="s">
        <v>705</v>
      </c>
      <c r="F34" s="549">
        <f>ROUND((SUM(BF124:BF160)),  2)</f>
        <v>0</v>
      </c>
      <c r="I34" s="550">
        <v>0.2</v>
      </c>
      <c r="J34" s="549">
        <f>ROUND(((SUM(BF124:BF160))*I34),  2)</f>
        <v>0</v>
      </c>
      <c r="L34" s="477"/>
    </row>
    <row r="35" spans="2:12" s="478" customFormat="1" ht="14.5" hidden="1" customHeight="1">
      <c r="B35" s="477"/>
      <c r="E35" s="471" t="s">
        <v>706</v>
      </c>
      <c r="F35" s="549">
        <f>ROUND((SUM(BG124:BG160)),  2)</f>
        <v>0</v>
      </c>
      <c r="I35" s="550">
        <v>0.2</v>
      </c>
      <c r="J35" s="549">
        <f>0</f>
        <v>0</v>
      </c>
      <c r="L35" s="477"/>
    </row>
    <row r="36" spans="2:12" s="478" customFormat="1" ht="14.5" hidden="1" customHeight="1">
      <c r="B36" s="477"/>
      <c r="E36" s="471" t="s">
        <v>707</v>
      </c>
      <c r="F36" s="549">
        <f>ROUND((SUM(BH124:BH160)),  2)</f>
        <v>0</v>
      </c>
      <c r="I36" s="550">
        <v>0.2</v>
      </c>
      <c r="J36" s="549">
        <f>0</f>
        <v>0</v>
      </c>
      <c r="L36" s="477"/>
    </row>
    <row r="37" spans="2:12" s="478" customFormat="1" ht="14.5" hidden="1" customHeight="1">
      <c r="B37" s="477"/>
      <c r="E37" s="484" t="s">
        <v>708</v>
      </c>
      <c r="F37" s="546">
        <f>ROUND((SUM(BI124:BI160)),  2)</f>
        <v>0</v>
      </c>
      <c r="G37" s="547"/>
      <c r="H37" s="547"/>
      <c r="I37" s="548">
        <v>0</v>
      </c>
      <c r="J37" s="546">
        <f>0</f>
        <v>0</v>
      </c>
      <c r="L37" s="477"/>
    </row>
    <row r="38" spans="2:12" s="478" customFormat="1" ht="7" customHeight="1">
      <c r="B38" s="477"/>
      <c r="L38" s="477"/>
    </row>
    <row r="39" spans="2:12" s="478" customFormat="1" ht="25.4" customHeight="1">
      <c r="B39" s="477"/>
      <c r="C39" s="551"/>
      <c r="D39" s="552" t="s">
        <v>709</v>
      </c>
      <c r="E39" s="509"/>
      <c r="F39" s="509"/>
      <c r="G39" s="553" t="s">
        <v>710</v>
      </c>
      <c r="H39" s="554" t="s">
        <v>711</v>
      </c>
      <c r="I39" s="509"/>
      <c r="J39" s="555">
        <f>SUM(J30:J37)</f>
        <v>0</v>
      </c>
      <c r="K39" s="556"/>
      <c r="L39" s="477"/>
    </row>
    <row r="40" spans="2:12" s="478" customFormat="1" ht="14.5" customHeight="1">
      <c r="B40" s="477"/>
      <c r="L40" s="477"/>
    </row>
    <row r="41" spans="2:12" ht="14.5" customHeight="1">
      <c r="B41" s="465"/>
      <c r="L41" s="465"/>
    </row>
    <row r="42" spans="2:12" ht="14.5" customHeight="1">
      <c r="B42" s="465"/>
      <c r="L42" s="465"/>
    </row>
    <row r="43" spans="2:12" ht="14.5" customHeight="1">
      <c r="B43" s="465"/>
      <c r="L43" s="465"/>
    </row>
    <row r="44" spans="2:12" ht="14.5" customHeight="1">
      <c r="B44" s="465"/>
      <c r="L44" s="465"/>
    </row>
    <row r="45" spans="2:12" ht="14.5" customHeight="1">
      <c r="B45" s="465"/>
      <c r="L45" s="465"/>
    </row>
    <row r="46" spans="2:12" ht="14.5" customHeight="1">
      <c r="B46" s="465"/>
      <c r="L46" s="465"/>
    </row>
    <row r="47" spans="2:12" ht="14.5" customHeight="1">
      <c r="B47" s="465"/>
      <c r="L47" s="465"/>
    </row>
    <row r="48" spans="2:12" ht="14.5" customHeight="1">
      <c r="B48" s="465"/>
      <c r="L48" s="465"/>
    </row>
    <row r="49" spans="2:12" ht="14.5" customHeight="1">
      <c r="B49" s="465"/>
      <c r="L49" s="465"/>
    </row>
    <row r="50" spans="2:12" s="478" customFormat="1" ht="14.5" customHeight="1">
      <c r="B50" s="477"/>
      <c r="D50" s="491" t="s">
        <v>438</v>
      </c>
      <c r="E50" s="492"/>
      <c r="F50" s="492"/>
      <c r="G50" s="491" t="s">
        <v>712</v>
      </c>
      <c r="H50" s="492"/>
      <c r="I50" s="492"/>
      <c r="J50" s="492"/>
      <c r="K50" s="492"/>
      <c r="L50" s="477"/>
    </row>
    <row r="51" spans="2:12">
      <c r="B51" s="465"/>
      <c r="L51" s="465"/>
    </row>
    <row r="52" spans="2:12">
      <c r="B52" s="465"/>
      <c r="L52" s="465"/>
    </row>
    <row r="53" spans="2:12">
      <c r="B53" s="465"/>
      <c r="L53" s="465"/>
    </row>
    <row r="54" spans="2:12">
      <c r="B54" s="465"/>
      <c r="L54" s="465"/>
    </row>
    <row r="55" spans="2:12">
      <c r="B55" s="465"/>
      <c r="L55" s="465"/>
    </row>
    <row r="56" spans="2:12">
      <c r="B56" s="465"/>
      <c r="L56" s="465"/>
    </row>
    <row r="57" spans="2:12">
      <c r="B57" s="465"/>
      <c r="L57" s="465"/>
    </row>
    <row r="58" spans="2:12">
      <c r="B58" s="465"/>
      <c r="L58" s="465"/>
    </row>
    <row r="59" spans="2:12">
      <c r="B59" s="465"/>
      <c r="L59" s="465"/>
    </row>
    <row r="60" spans="2:12">
      <c r="B60" s="465"/>
      <c r="L60" s="465"/>
    </row>
    <row r="61" spans="2:12" s="478" customFormat="1" ht="12.5">
      <c r="B61" s="477"/>
      <c r="D61" s="493" t="s">
        <v>713</v>
      </c>
      <c r="E61" s="480"/>
      <c r="F61" s="557" t="s">
        <v>714</v>
      </c>
      <c r="G61" s="493" t="s">
        <v>713</v>
      </c>
      <c r="H61" s="480"/>
      <c r="I61" s="480"/>
      <c r="J61" s="558" t="s">
        <v>714</v>
      </c>
      <c r="K61" s="480"/>
      <c r="L61" s="477"/>
    </row>
    <row r="62" spans="2:12">
      <c r="B62" s="465"/>
      <c r="L62" s="465"/>
    </row>
    <row r="63" spans="2:12">
      <c r="B63" s="465"/>
      <c r="L63" s="465"/>
    </row>
    <row r="64" spans="2:12">
      <c r="B64" s="465"/>
      <c r="L64" s="465"/>
    </row>
    <row r="65" spans="2:12" s="478" customFormat="1" ht="13">
      <c r="B65" s="477"/>
      <c r="D65" s="491" t="s">
        <v>715</v>
      </c>
      <c r="E65" s="492"/>
      <c r="F65" s="492"/>
      <c r="G65" s="491" t="s">
        <v>716</v>
      </c>
      <c r="H65" s="492"/>
      <c r="I65" s="492"/>
      <c r="J65" s="492"/>
      <c r="K65" s="492"/>
      <c r="L65" s="477"/>
    </row>
    <row r="66" spans="2:12">
      <c r="B66" s="465"/>
      <c r="L66" s="465"/>
    </row>
    <row r="67" spans="2:12">
      <c r="B67" s="465"/>
      <c r="L67" s="465"/>
    </row>
    <row r="68" spans="2:12">
      <c r="B68" s="465"/>
      <c r="L68" s="465"/>
    </row>
    <row r="69" spans="2:12">
      <c r="B69" s="465"/>
      <c r="L69" s="465"/>
    </row>
    <row r="70" spans="2:12">
      <c r="B70" s="465"/>
      <c r="L70" s="465"/>
    </row>
    <row r="71" spans="2:12">
      <c r="B71" s="465"/>
      <c r="L71" s="465"/>
    </row>
    <row r="72" spans="2:12">
      <c r="B72" s="465"/>
      <c r="L72" s="465"/>
    </row>
    <row r="73" spans="2:12">
      <c r="B73" s="465"/>
      <c r="L73" s="465"/>
    </row>
    <row r="74" spans="2:12">
      <c r="B74" s="465"/>
      <c r="L74" s="465"/>
    </row>
    <row r="75" spans="2:12">
      <c r="B75" s="465"/>
      <c r="L75" s="465"/>
    </row>
    <row r="76" spans="2:12" s="478" customFormat="1" ht="12.5">
      <c r="B76" s="477"/>
      <c r="D76" s="493" t="s">
        <v>713</v>
      </c>
      <c r="E76" s="480"/>
      <c r="F76" s="557" t="s">
        <v>714</v>
      </c>
      <c r="G76" s="493" t="s">
        <v>713</v>
      </c>
      <c r="H76" s="480"/>
      <c r="I76" s="480"/>
      <c r="J76" s="558" t="s">
        <v>714</v>
      </c>
      <c r="K76" s="480"/>
      <c r="L76" s="477"/>
    </row>
    <row r="77" spans="2:12" s="478" customFormat="1" ht="14.5" customHeight="1">
      <c r="B77" s="494"/>
      <c r="C77" s="495"/>
      <c r="D77" s="495"/>
      <c r="E77" s="495"/>
      <c r="F77" s="495"/>
      <c r="G77" s="495"/>
      <c r="H77" s="495"/>
      <c r="I77" s="495"/>
      <c r="J77" s="495"/>
      <c r="K77" s="495"/>
      <c r="L77" s="477"/>
    </row>
    <row r="81" spans="2:47" s="478" customFormat="1" ht="7" hidden="1" customHeight="1">
      <c r="B81" s="496"/>
      <c r="C81" s="497"/>
      <c r="D81" s="497"/>
      <c r="E81" s="497"/>
      <c r="F81" s="497"/>
      <c r="G81" s="497"/>
      <c r="H81" s="497"/>
      <c r="I81" s="497"/>
      <c r="J81" s="497"/>
      <c r="K81" s="497"/>
      <c r="L81" s="477"/>
    </row>
    <row r="82" spans="2:47" s="478" customFormat="1" ht="25" hidden="1" customHeight="1">
      <c r="B82" s="477"/>
      <c r="C82" s="466" t="s">
        <v>763</v>
      </c>
      <c r="L82" s="477"/>
    </row>
    <row r="83" spans="2:47" s="478" customFormat="1" ht="7" hidden="1" customHeight="1">
      <c r="B83" s="477"/>
      <c r="L83" s="477"/>
    </row>
    <row r="84" spans="2:47" s="478" customFormat="1" ht="12" hidden="1" customHeight="1">
      <c r="B84" s="477"/>
      <c r="C84" s="471" t="s">
        <v>680</v>
      </c>
      <c r="L84" s="477"/>
    </row>
    <row r="85" spans="2:47" s="478" customFormat="1" ht="26.25" hidden="1" customHeight="1">
      <c r="B85" s="477"/>
      <c r="E85" s="887" t="str">
        <f>E7</f>
        <v>Akumulácia tepelnej energie</v>
      </c>
      <c r="F85" s="888"/>
      <c r="G85" s="888"/>
      <c r="H85" s="888"/>
      <c r="L85" s="477"/>
    </row>
    <row r="86" spans="2:47" s="478" customFormat="1" ht="12" hidden="1" customHeight="1">
      <c r="B86" s="477"/>
      <c r="C86" s="471" t="s">
        <v>760</v>
      </c>
      <c r="L86" s="477"/>
    </row>
    <row r="87" spans="2:47" s="478" customFormat="1" ht="16.5" hidden="1" customHeight="1">
      <c r="B87" s="477"/>
      <c r="E87" s="863" t="str">
        <f>E9</f>
        <v xml:space="preserve">01 - SO 31 Búracie a demontážne práce </v>
      </c>
      <c r="F87" s="886"/>
      <c r="G87" s="886"/>
      <c r="H87" s="886"/>
      <c r="L87" s="477"/>
    </row>
    <row r="88" spans="2:47" s="478" customFormat="1" ht="7" hidden="1" customHeight="1">
      <c r="B88" s="477"/>
      <c r="L88" s="477"/>
    </row>
    <row r="89" spans="2:47" s="478" customFormat="1" ht="12" hidden="1" customHeight="1">
      <c r="B89" s="477"/>
      <c r="C89" s="471" t="s">
        <v>684</v>
      </c>
      <c r="F89" s="469" t="str">
        <f>F12</f>
        <v xml:space="preserve">Bratislava </v>
      </c>
      <c r="I89" s="471" t="s">
        <v>686</v>
      </c>
      <c r="J89" s="504">
        <f>IF(J12="","",J12)</f>
        <v>45252</v>
      </c>
      <c r="L89" s="477"/>
    </row>
    <row r="90" spans="2:47" s="478" customFormat="1" ht="7" hidden="1" customHeight="1">
      <c r="B90" s="477"/>
      <c r="L90" s="477"/>
    </row>
    <row r="91" spans="2:47" s="478" customFormat="1" ht="15.25" hidden="1" customHeight="1">
      <c r="B91" s="477"/>
      <c r="C91" s="471" t="s">
        <v>687</v>
      </c>
      <c r="F91" s="469" t="str">
        <f>E15</f>
        <v xml:space="preserve">MH Teplárenský holding, a.s., Bratislava </v>
      </c>
      <c r="I91" s="471" t="s">
        <v>692</v>
      </c>
      <c r="J91" s="475" t="str">
        <f>E21</f>
        <v xml:space="preserve"> </v>
      </c>
      <c r="L91" s="477"/>
    </row>
    <row r="92" spans="2:47" s="478" customFormat="1" ht="15.25" hidden="1" customHeight="1">
      <c r="B92" s="477"/>
      <c r="C92" s="471" t="s">
        <v>690</v>
      </c>
      <c r="F92" s="469" t="str">
        <f>IF(E18="","",E18)</f>
        <v xml:space="preserve"> </v>
      </c>
      <c r="I92" s="471" t="s">
        <v>695</v>
      </c>
      <c r="J92" s="475" t="str">
        <f>E24</f>
        <v xml:space="preserve"> </v>
      </c>
      <c r="L92" s="477"/>
    </row>
    <row r="93" spans="2:47" s="478" customFormat="1" ht="10.4" hidden="1" customHeight="1">
      <c r="B93" s="477"/>
      <c r="L93" s="477"/>
    </row>
    <row r="94" spans="2:47" s="478" customFormat="1" ht="29.25" hidden="1" customHeight="1">
      <c r="B94" s="477"/>
      <c r="C94" s="559" t="s">
        <v>764</v>
      </c>
      <c r="D94" s="551"/>
      <c r="E94" s="551"/>
      <c r="F94" s="551"/>
      <c r="G94" s="551"/>
      <c r="H94" s="551"/>
      <c r="I94" s="551"/>
      <c r="J94" s="560" t="s">
        <v>765</v>
      </c>
      <c r="K94" s="551"/>
      <c r="L94" s="477"/>
    </row>
    <row r="95" spans="2:47" s="478" customFormat="1" ht="10.4" hidden="1" customHeight="1">
      <c r="B95" s="477"/>
      <c r="L95" s="477"/>
    </row>
    <row r="96" spans="2:47" s="478" customFormat="1" ht="22.9" hidden="1" customHeight="1">
      <c r="B96" s="477"/>
      <c r="C96" s="561" t="s">
        <v>766</v>
      </c>
      <c r="J96" s="519">
        <f>J124</f>
        <v>0</v>
      </c>
      <c r="L96" s="477"/>
      <c r="AU96" s="462" t="s">
        <v>767</v>
      </c>
    </row>
    <row r="97" spans="2:12" s="563" customFormat="1" ht="25" hidden="1" customHeight="1">
      <c r="B97" s="562"/>
      <c r="D97" s="564" t="s">
        <v>768</v>
      </c>
      <c r="E97" s="565"/>
      <c r="F97" s="565"/>
      <c r="G97" s="565"/>
      <c r="H97" s="565"/>
      <c r="I97" s="565"/>
      <c r="J97" s="566">
        <f>J125</f>
        <v>0</v>
      </c>
      <c r="L97" s="562"/>
    </row>
    <row r="98" spans="2:12" s="568" customFormat="1" ht="19.899999999999999" hidden="1" customHeight="1">
      <c r="B98" s="567"/>
      <c r="D98" s="569" t="s">
        <v>769</v>
      </c>
      <c r="E98" s="570"/>
      <c r="F98" s="570"/>
      <c r="G98" s="570"/>
      <c r="H98" s="570"/>
      <c r="I98" s="570"/>
      <c r="J98" s="571">
        <f>J126</f>
        <v>0</v>
      </c>
      <c r="L98" s="567"/>
    </row>
    <row r="99" spans="2:12" s="568" customFormat="1" ht="19.899999999999999" hidden="1" customHeight="1">
      <c r="B99" s="567"/>
      <c r="D99" s="569" t="s">
        <v>770</v>
      </c>
      <c r="E99" s="570"/>
      <c r="F99" s="570"/>
      <c r="G99" s="570"/>
      <c r="H99" s="570"/>
      <c r="I99" s="570"/>
      <c r="J99" s="571">
        <f>J131</f>
        <v>0</v>
      </c>
      <c r="L99" s="567"/>
    </row>
    <row r="100" spans="2:12" s="563" customFormat="1" ht="25" hidden="1" customHeight="1">
      <c r="B100" s="562"/>
      <c r="D100" s="564" t="s">
        <v>771</v>
      </c>
      <c r="E100" s="565"/>
      <c r="F100" s="565"/>
      <c r="G100" s="565"/>
      <c r="H100" s="565"/>
      <c r="I100" s="565"/>
      <c r="J100" s="566">
        <f>J149</f>
        <v>0</v>
      </c>
      <c r="L100" s="562"/>
    </row>
    <row r="101" spans="2:12" s="568" customFormat="1" ht="19.899999999999999" hidden="1" customHeight="1">
      <c r="B101" s="567"/>
      <c r="D101" s="569" t="s">
        <v>772</v>
      </c>
      <c r="E101" s="570"/>
      <c r="F101" s="570"/>
      <c r="G101" s="570"/>
      <c r="H101" s="570"/>
      <c r="I101" s="570"/>
      <c r="J101" s="571">
        <f>J150</f>
        <v>0</v>
      </c>
      <c r="L101" s="567"/>
    </row>
    <row r="102" spans="2:12" s="568" customFormat="1" ht="19.899999999999999" hidden="1" customHeight="1">
      <c r="B102" s="567"/>
      <c r="D102" s="569" t="s">
        <v>773</v>
      </c>
      <c r="E102" s="570"/>
      <c r="F102" s="570"/>
      <c r="G102" s="570"/>
      <c r="H102" s="570"/>
      <c r="I102" s="570"/>
      <c r="J102" s="571">
        <f>J152</f>
        <v>0</v>
      </c>
      <c r="L102" s="567"/>
    </row>
    <row r="103" spans="2:12" s="568" customFormat="1" ht="19.899999999999999" hidden="1" customHeight="1">
      <c r="B103" s="567"/>
      <c r="D103" s="569" t="s">
        <v>774</v>
      </c>
      <c r="E103" s="570"/>
      <c r="F103" s="570"/>
      <c r="G103" s="570"/>
      <c r="H103" s="570"/>
      <c r="I103" s="570"/>
      <c r="J103" s="571">
        <f>J156</f>
        <v>0</v>
      </c>
      <c r="L103" s="567"/>
    </row>
    <row r="104" spans="2:12" s="568" customFormat="1" ht="19.899999999999999" hidden="1" customHeight="1">
      <c r="B104" s="567"/>
      <c r="D104" s="569" t="s">
        <v>775</v>
      </c>
      <c r="E104" s="570"/>
      <c r="F104" s="570"/>
      <c r="G104" s="570"/>
      <c r="H104" s="570"/>
      <c r="I104" s="570"/>
      <c r="J104" s="571">
        <f>J158</f>
        <v>0</v>
      </c>
      <c r="L104" s="567"/>
    </row>
    <row r="105" spans="2:12" s="478" customFormat="1" ht="21.75" hidden="1" customHeight="1">
      <c r="B105" s="477"/>
      <c r="L105" s="477"/>
    </row>
    <row r="106" spans="2:12" s="478" customFormat="1" ht="7" hidden="1" customHeight="1">
      <c r="B106" s="494"/>
      <c r="C106" s="495"/>
      <c r="D106" s="495"/>
      <c r="E106" s="495"/>
      <c r="F106" s="495"/>
      <c r="G106" s="495"/>
      <c r="H106" s="495"/>
      <c r="I106" s="495"/>
      <c r="J106" s="495"/>
      <c r="K106" s="495"/>
      <c r="L106" s="477"/>
    </row>
    <row r="107" spans="2:12" hidden="1"/>
    <row r="108" spans="2:12" hidden="1"/>
    <row r="109" spans="2:12" hidden="1"/>
    <row r="110" spans="2:12" s="478" customFormat="1" ht="7" customHeight="1">
      <c r="B110" s="496"/>
      <c r="C110" s="497"/>
      <c r="D110" s="497"/>
      <c r="E110" s="497"/>
      <c r="F110" s="497"/>
      <c r="G110" s="497"/>
      <c r="H110" s="497"/>
      <c r="I110" s="497"/>
      <c r="J110" s="497"/>
      <c r="K110" s="497"/>
      <c r="L110" s="477"/>
    </row>
    <row r="111" spans="2:12" s="478" customFormat="1" ht="25" customHeight="1">
      <c r="B111" s="477"/>
      <c r="C111" s="466" t="s">
        <v>776</v>
      </c>
      <c r="L111" s="477"/>
    </row>
    <row r="112" spans="2:12" s="478" customFormat="1" ht="7" customHeight="1">
      <c r="B112" s="477"/>
      <c r="L112" s="477"/>
    </row>
    <row r="113" spans="2:65" s="478" customFormat="1" ht="12" customHeight="1">
      <c r="B113" s="477"/>
      <c r="C113" s="471" t="s">
        <v>680</v>
      </c>
      <c r="L113" s="477"/>
    </row>
    <row r="114" spans="2:65" s="478" customFormat="1" ht="26.25" customHeight="1">
      <c r="B114" s="477"/>
      <c r="E114" s="887" t="str">
        <f>E7</f>
        <v>Akumulácia tepelnej energie</v>
      </c>
      <c r="F114" s="888"/>
      <c r="G114" s="888"/>
      <c r="H114" s="888"/>
      <c r="L114" s="477"/>
    </row>
    <row r="115" spans="2:65" s="478" customFormat="1" ht="12" customHeight="1">
      <c r="B115" s="477"/>
      <c r="C115" s="471" t="s">
        <v>760</v>
      </c>
      <c r="L115" s="477"/>
    </row>
    <row r="116" spans="2:65" s="478" customFormat="1" ht="16.5" customHeight="1">
      <c r="B116" s="477"/>
      <c r="E116" s="863" t="str">
        <f>E9</f>
        <v xml:space="preserve">01 - SO 31 Búracie a demontážne práce </v>
      </c>
      <c r="F116" s="886"/>
      <c r="G116" s="886"/>
      <c r="H116" s="886"/>
      <c r="L116" s="477"/>
    </row>
    <row r="117" spans="2:65" s="478" customFormat="1" ht="7" customHeight="1">
      <c r="B117" s="477"/>
      <c r="L117" s="477"/>
    </row>
    <row r="118" spans="2:65" s="478" customFormat="1" ht="12" customHeight="1">
      <c r="B118" s="477"/>
      <c r="C118" s="471" t="s">
        <v>684</v>
      </c>
      <c r="F118" s="469" t="str">
        <f>F12</f>
        <v xml:space="preserve">Bratislava </v>
      </c>
      <c r="I118" s="471" t="s">
        <v>686</v>
      </c>
      <c r="J118" s="504">
        <f>IF(J12="","",J12)</f>
        <v>45252</v>
      </c>
      <c r="L118" s="477"/>
    </row>
    <row r="119" spans="2:65" s="478" customFormat="1" ht="7" customHeight="1">
      <c r="B119" s="477"/>
      <c r="L119" s="477"/>
    </row>
    <row r="120" spans="2:65" s="478" customFormat="1" ht="15.25" customHeight="1">
      <c r="B120" s="477"/>
      <c r="C120" s="471" t="s">
        <v>687</v>
      </c>
      <c r="F120" s="469" t="str">
        <f>E15</f>
        <v xml:space="preserve">MH Teplárenský holding, a.s., Bratislava </v>
      </c>
      <c r="I120" s="471" t="s">
        <v>692</v>
      </c>
      <c r="J120" s="475" t="str">
        <f>E21</f>
        <v xml:space="preserve"> </v>
      </c>
      <c r="L120" s="477"/>
    </row>
    <row r="121" spans="2:65" s="478" customFormat="1" ht="15.25" customHeight="1">
      <c r="B121" s="477"/>
      <c r="C121" s="471" t="s">
        <v>690</v>
      </c>
      <c r="F121" s="469" t="str">
        <f>IF(E18="","",E18)</f>
        <v xml:space="preserve"> </v>
      </c>
      <c r="I121" s="471" t="s">
        <v>695</v>
      </c>
      <c r="J121" s="475" t="str">
        <f>E24</f>
        <v xml:space="preserve"> </v>
      </c>
      <c r="L121" s="477"/>
    </row>
    <row r="122" spans="2:65" s="478" customFormat="1" ht="10.4" customHeight="1">
      <c r="B122" s="477"/>
      <c r="L122" s="477"/>
    </row>
    <row r="123" spans="2:65" s="577" customFormat="1" ht="29.25" customHeight="1">
      <c r="B123" s="572"/>
      <c r="C123" s="573" t="s">
        <v>777</v>
      </c>
      <c r="D123" s="574" t="s">
        <v>723</v>
      </c>
      <c r="E123" s="574" t="s">
        <v>719</v>
      </c>
      <c r="F123" s="574" t="s">
        <v>720</v>
      </c>
      <c r="G123" s="574" t="s">
        <v>778</v>
      </c>
      <c r="H123" s="574" t="s">
        <v>66</v>
      </c>
      <c r="I123" s="574" t="s">
        <v>779</v>
      </c>
      <c r="J123" s="575" t="s">
        <v>765</v>
      </c>
      <c r="K123" s="576" t="s">
        <v>780</v>
      </c>
      <c r="L123" s="572"/>
      <c r="M123" s="511" t="s">
        <v>668</v>
      </c>
      <c r="N123" s="512" t="s">
        <v>703</v>
      </c>
      <c r="O123" s="512" t="s">
        <v>781</v>
      </c>
      <c r="P123" s="512" t="s">
        <v>782</v>
      </c>
      <c r="Q123" s="512" t="s">
        <v>783</v>
      </c>
      <c r="R123" s="512" t="s">
        <v>784</v>
      </c>
      <c r="S123" s="512" t="s">
        <v>785</v>
      </c>
      <c r="T123" s="513" t="s">
        <v>786</v>
      </c>
    </row>
    <row r="124" spans="2:65" s="478" customFormat="1" ht="22.9" customHeight="1">
      <c r="B124" s="477"/>
      <c r="C124" s="517" t="s">
        <v>766</v>
      </c>
      <c r="J124" s="578">
        <f>BK124</f>
        <v>0</v>
      </c>
      <c r="L124" s="477"/>
      <c r="M124" s="514"/>
      <c r="N124" s="505"/>
      <c r="O124" s="505"/>
      <c r="P124" s="579">
        <f>P125+P149</f>
        <v>11467.226666999999</v>
      </c>
      <c r="Q124" s="505"/>
      <c r="R124" s="579">
        <f>R125+R149</f>
        <v>0.20315</v>
      </c>
      <c r="S124" s="505"/>
      <c r="T124" s="580">
        <f>T125+T149</f>
        <v>2032.186068</v>
      </c>
      <c r="AT124" s="462" t="s">
        <v>737</v>
      </c>
      <c r="AU124" s="462" t="s">
        <v>767</v>
      </c>
      <c r="BK124" s="581">
        <f>BK125+BK149</f>
        <v>0</v>
      </c>
    </row>
    <row r="125" spans="2:65" s="583" customFormat="1" ht="25.9" customHeight="1">
      <c r="B125" s="582"/>
      <c r="D125" s="584" t="s">
        <v>737</v>
      </c>
      <c r="E125" s="585" t="s">
        <v>787</v>
      </c>
      <c r="F125" s="585" t="s">
        <v>788</v>
      </c>
      <c r="J125" s="586">
        <f>BK125</f>
        <v>0</v>
      </c>
      <c r="L125" s="582"/>
      <c r="M125" s="587"/>
      <c r="P125" s="588">
        <f>P126+P131</f>
        <v>11323.234176999998</v>
      </c>
      <c r="R125" s="588">
        <f>R126+R131</f>
        <v>0</v>
      </c>
      <c r="T125" s="589">
        <f>T126+T131</f>
        <v>2024.3171199999999</v>
      </c>
      <c r="AR125" s="584" t="s">
        <v>491</v>
      </c>
      <c r="AT125" s="590" t="s">
        <v>737</v>
      </c>
      <c r="AU125" s="590" t="s">
        <v>738</v>
      </c>
      <c r="AY125" s="584" t="s">
        <v>789</v>
      </c>
      <c r="BK125" s="591">
        <f>BK126+BK131</f>
        <v>0</v>
      </c>
    </row>
    <row r="126" spans="2:65" s="583" customFormat="1" ht="22.9" customHeight="1">
      <c r="B126" s="582"/>
      <c r="D126" s="584" t="s">
        <v>737</v>
      </c>
      <c r="E126" s="592" t="s">
        <v>491</v>
      </c>
      <c r="F126" s="592" t="s">
        <v>790</v>
      </c>
      <c r="J126" s="593">
        <f>BK126</f>
        <v>0</v>
      </c>
      <c r="L126" s="582"/>
      <c r="M126" s="587"/>
      <c r="P126" s="588">
        <f>SUM(P127:P130)</f>
        <v>1209.1199999999999</v>
      </c>
      <c r="R126" s="588">
        <f>SUM(R127:R130)</f>
        <v>0</v>
      </c>
      <c r="T126" s="589">
        <f>SUM(T127:T130)</f>
        <v>339.3</v>
      </c>
      <c r="AR126" s="584" t="s">
        <v>491</v>
      </c>
      <c r="AT126" s="590" t="s">
        <v>737</v>
      </c>
      <c r="AU126" s="590" t="s">
        <v>491</v>
      </c>
      <c r="AY126" s="584" t="s">
        <v>789</v>
      </c>
      <c r="BK126" s="591">
        <f>SUM(BK127:BK130)</f>
        <v>0</v>
      </c>
    </row>
    <row r="127" spans="2:65" s="478" customFormat="1" ht="33" customHeight="1">
      <c r="B127" s="594"/>
      <c r="C127" s="595" t="s">
        <v>491</v>
      </c>
      <c r="D127" s="595" t="s">
        <v>791</v>
      </c>
      <c r="E127" s="596" t="s">
        <v>792</v>
      </c>
      <c r="F127" s="597" t="s">
        <v>793</v>
      </c>
      <c r="G127" s="598" t="s">
        <v>203</v>
      </c>
      <c r="H127" s="599">
        <v>300</v>
      </c>
      <c r="I127" s="600">
        <v>0</v>
      </c>
      <c r="J127" s="600">
        <f>ROUND(I127*H127,2)</f>
        <v>0</v>
      </c>
      <c r="K127" s="601"/>
      <c r="L127" s="477"/>
      <c r="M127" s="602" t="s">
        <v>668</v>
      </c>
      <c r="N127" s="603" t="s">
        <v>705</v>
      </c>
      <c r="O127" s="604">
        <v>0.60299999999999998</v>
      </c>
      <c r="P127" s="604">
        <f>O127*H127</f>
        <v>180.9</v>
      </c>
      <c r="Q127" s="604">
        <v>0</v>
      </c>
      <c r="R127" s="604">
        <f>Q127*H127</f>
        <v>0</v>
      </c>
      <c r="S127" s="604">
        <v>0.23499999999999999</v>
      </c>
      <c r="T127" s="605">
        <f>S127*H127</f>
        <v>70.5</v>
      </c>
      <c r="AR127" s="606" t="s">
        <v>497</v>
      </c>
      <c r="AT127" s="606" t="s">
        <v>791</v>
      </c>
      <c r="AU127" s="606" t="s">
        <v>493</v>
      </c>
      <c r="AY127" s="462" t="s">
        <v>789</v>
      </c>
      <c r="BE127" s="607">
        <f>IF(N127="základná",J127,0)</f>
        <v>0</v>
      </c>
      <c r="BF127" s="607">
        <f>IF(N127="znížená",J127,0)</f>
        <v>0</v>
      </c>
      <c r="BG127" s="607">
        <f>IF(N127="zákl. prenesená",J127,0)</f>
        <v>0</v>
      </c>
      <c r="BH127" s="607">
        <f>IF(N127="zníž. prenesená",J127,0)</f>
        <v>0</v>
      </c>
      <c r="BI127" s="607">
        <f>IF(N127="nulová",J127,0)</f>
        <v>0</v>
      </c>
      <c r="BJ127" s="462" t="s">
        <v>493</v>
      </c>
      <c r="BK127" s="607">
        <f>ROUND(I127*H127,2)</f>
        <v>0</v>
      </c>
      <c r="BL127" s="462" t="s">
        <v>497</v>
      </c>
      <c r="BM127" s="606" t="s">
        <v>794</v>
      </c>
    </row>
    <row r="128" spans="2:65" s="478" customFormat="1" ht="33" customHeight="1">
      <c r="B128" s="594"/>
      <c r="C128" s="595" t="s">
        <v>493</v>
      </c>
      <c r="D128" s="595" t="s">
        <v>791</v>
      </c>
      <c r="E128" s="596" t="s">
        <v>795</v>
      </c>
      <c r="F128" s="597" t="s">
        <v>796</v>
      </c>
      <c r="G128" s="598" t="s">
        <v>203</v>
      </c>
      <c r="H128" s="599">
        <v>300</v>
      </c>
      <c r="I128" s="600">
        <v>0</v>
      </c>
      <c r="J128" s="600">
        <f>ROUND(I128*H128,2)</f>
        <v>0</v>
      </c>
      <c r="K128" s="601"/>
      <c r="L128" s="477"/>
      <c r="M128" s="602" t="s">
        <v>668</v>
      </c>
      <c r="N128" s="603" t="s">
        <v>705</v>
      </c>
      <c r="O128" s="604">
        <v>1.97</v>
      </c>
      <c r="P128" s="604">
        <f>O128*H128</f>
        <v>591</v>
      </c>
      <c r="Q128" s="604">
        <v>0</v>
      </c>
      <c r="R128" s="604">
        <f>Q128*H128</f>
        <v>0</v>
      </c>
      <c r="S128" s="604">
        <v>0.5</v>
      </c>
      <c r="T128" s="605">
        <f>S128*H128</f>
        <v>150</v>
      </c>
      <c r="AR128" s="606" t="s">
        <v>497</v>
      </c>
      <c r="AT128" s="606" t="s">
        <v>791</v>
      </c>
      <c r="AU128" s="606" t="s">
        <v>493</v>
      </c>
      <c r="AY128" s="462" t="s">
        <v>789</v>
      </c>
      <c r="BE128" s="607">
        <f>IF(N128="základná",J128,0)</f>
        <v>0</v>
      </c>
      <c r="BF128" s="607">
        <f>IF(N128="znížená",J128,0)</f>
        <v>0</v>
      </c>
      <c r="BG128" s="607">
        <f>IF(N128="zákl. prenesená",J128,0)</f>
        <v>0</v>
      </c>
      <c r="BH128" s="607">
        <f>IF(N128="zníž. prenesená",J128,0)</f>
        <v>0</v>
      </c>
      <c r="BI128" s="607">
        <f>IF(N128="nulová",J128,0)</f>
        <v>0</v>
      </c>
      <c r="BJ128" s="462" t="s">
        <v>493</v>
      </c>
      <c r="BK128" s="607">
        <f>ROUND(I128*H128,2)</f>
        <v>0</v>
      </c>
      <c r="BL128" s="462" t="s">
        <v>497</v>
      </c>
      <c r="BM128" s="606" t="s">
        <v>797</v>
      </c>
    </row>
    <row r="129" spans="2:65" s="478" customFormat="1" ht="16.5" customHeight="1">
      <c r="B129" s="594"/>
      <c r="C129" s="595" t="s">
        <v>495</v>
      </c>
      <c r="D129" s="595" t="s">
        <v>791</v>
      </c>
      <c r="E129" s="596" t="s">
        <v>798</v>
      </c>
      <c r="F129" s="597" t="s">
        <v>799</v>
      </c>
      <c r="G129" s="598" t="s">
        <v>800</v>
      </c>
      <c r="H129" s="599">
        <v>60</v>
      </c>
      <c r="I129" s="600">
        <v>0</v>
      </c>
      <c r="J129" s="600">
        <f>ROUND(I129*H129,2)</f>
        <v>0</v>
      </c>
      <c r="K129" s="601"/>
      <c r="L129" s="477"/>
      <c r="M129" s="602" t="s">
        <v>668</v>
      </c>
      <c r="N129" s="603" t="s">
        <v>705</v>
      </c>
      <c r="O129" s="604">
        <v>7.2869999999999999</v>
      </c>
      <c r="P129" s="604">
        <f>O129*H129</f>
        <v>437.21999999999997</v>
      </c>
      <c r="Q129" s="604">
        <v>0</v>
      </c>
      <c r="R129" s="604">
        <f>Q129*H129</f>
        <v>0</v>
      </c>
      <c r="S129" s="604">
        <v>1.98</v>
      </c>
      <c r="T129" s="605">
        <f>S129*H129</f>
        <v>118.8</v>
      </c>
      <c r="AR129" s="606" t="s">
        <v>497</v>
      </c>
      <c r="AT129" s="606" t="s">
        <v>791</v>
      </c>
      <c r="AU129" s="606" t="s">
        <v>493</v>
      </c>
      <c r="AY129" s="462" t="s">
        <v>789</v>
      </c>
      <c r="BE129" s="607">
        <f>IF(N129="základná",J129,0)</f>
        <v>0</v>
      </c>
      <c r="BF129" s="607">
        <f>IF(N129="znížená",J129,0)</f>
        <v>0</v>
      </c>
      <c r="BG129" s="607">
        <f>IF(N129="zákl. prenesená",J129,0)</f>
        <v>0</v>
      </c>
      <c r="BH129" s="607">
        <f>IF(N129="zníž. prenesená",J129,0)</f>
        <v>0</v>
      </c>
      <c r="BI129" s="607">
        <f>IF(N129="nulová",J129,0)</f>
        <v>0</v>
      </c>
      <c r="BJ129" s="462" t="s">
        <v>493</v>
      </c>
      <c r="BK129" s="607">
        <f>ROUND(I129*H129,2)</f>
        <v>0</v>
      </c>
      <c r="BL129" s="462" t="s">
        <v>497</v>
      </c>
      <c r="BM129" s="606" t="s">
        <v>801</v>
      </c>
    </row>
    <row r="130" spans="2:65" s="478" customFormat="1" ht="21.75" customHeight="1">
      <c r="B130" s="594"/>
      <c r="C130" s="595" t="s">
        <v>497</v>
      </c>
      <c r="D130" s="595" t="s">
        <v>791</v>
      </c>
      <c r="E130" s="596" t="s">
        <v>802</v>
      </c>
      <c r="F130" s="597" t="s">
        <v>803</v>
      </c>
      <c r="G130" s="598" t="s">
        <v>804</v>
      </c>
      <c r="H130" s="599">
        <v>118.8</v>
      </c>
      <c r="I130" s="600">
        <v>0</v>
      </c>
      <c r="J130" s="600">
        <f>ROUND(I130*H130,2)</f>
        <v>0</v>
      </c>
      <c r="K130" s="601"/>
      <c r="L130" s="477"/>
      <c r="M130" s="602" t="s">
        <v>668</v>
      </c>
      <c r="N130" s="603" t="s">
        <v>705</v>
      </c>
      <c r="O130" s="604">
        <v>0</v>
      </c>
      <c r="P130" s="604">
        <f>O130*H130</f>
        <v>0</v>
      </c>
      <c r="Q130" s="604">
        <v>0</v>
      </c>
      <c r="R130" s="604">
        <f>Q130*H130</f>
        <v>0</v>
      </c>
      <c r="S130" s="604">
        <v>0</v>
      </c>
      <c r="T130" s="605">
        <f>S130*H130</f>
        <v>0</v>
      </c>
      <c r="AR130" s="606" t="s">
        <v>497</v>
      </c>
      <c r="AT130" s="606" t="s">
        <v>791</v>
      </c>
      <c r="AU130" s="606" t="s">
        <v>493</v>
      </c>
      <c r="AY130" s="462" t="s">
        <v>789</v>
      </c>
      <c r="BE130" s="607">
        <f>IF(N130="základná",J130,0)</f>
        <v>0</v>
      </c>
      <c r="BF130" s="607">
        <f>IF(N130="znížená",J130,0)</f>
        <v>0</v>
      </c>
      <c r="BG130" s="607">
        <f>IF(N130="zákl. prenesená",J130,0)</f>
        <v>0</v>
      </c>
      <c r="BH130" s="607">
        <f>IF(N130="zníž. prenesená",J130,0)</f>
        <v>0</v>
      </c>
      <c r="BI130" s="607">
        <f>IF(N130="nulová",J130,0)</f>
        <v>0</v>
      </c>
      <c r="BJ130" s="462" t="s">
        <v>493</v>
      </c>
      <c r="BK130" s="607">
        <f>ROUND(I130*H130,2)</f>
        <v>0</v>
      </c>
      <c r="BL130" s="462" t="s">
        <v>497</v>
      </c>
      <c r="BM130" s="606" t="s">
        <v>805</v>
      </c>
    </row>
    <row r="131" spans="2:65" s="583" customFormat="1" ht="22.9" customHeight="1">
      <c r="B131" s="582"/>
      <c r="D131" s="584" t="s">
        <v>737</v>
      </c>
      <c r="E131" s="592" t="s">
        <v>806</v>
      </c>
      <c r="F131" s="592" t="s">
        <v>807</v>
      </c>
      <c r="J131" s="593">
        <f>BK131</f>
        <v>0</v>
      </c>
      <c r="L131" s="582"/>
      <c r="M131" s="587"/>
      <c r="P131" s="588">
        <f>SUM(P132:P148)</f>
        <v>10114.114176999999</v>
      </c>
      <c r="R131" s="588">
        <f>SUM(R132:R148)</f>
        <v>0</v>
      </c>
      <c r="T131" s="589">
        <f>SUM(T132:T148)</f>
        <v>1685.01712</v>
      </c>
      <c r="AR131" s="584" t="s">
        <v>491</v>
      </c>
      <c r="AT131" s="590" t="s">
        <v>737</v>
      </c>
      <c r="AU131" s="590" t="s">
        <v>491</v>
      </c>
      <c r="AY131" s="584" t="s">
        <v>789</v>
      </c>
      <c r="BK131" s="591">
        <f>SUM(BK132:BK148)</f>
        <v>0</v>
      </c>
    </row>
    <row r="132" spans="2:65" s="478" customFormat="1" ht="33" customHeight="1">
      <c r="B132" s="594"/>
      <c r="C132" s="595" t="s">
        <v>498</v>
      </c>
      <c r="D132" s="595" t="s">
        <v>791</v>
      </c>
      <c r="E132" s="596" t="s">
        <v>808</v>
      </c>
      <c r="F132" s="597" t="s">
        <v>809</v>
      </c>
      <c r="G132" s="598" t="s">
        <v>800</v>
      </c>
      <c r="H132" s="599">
        <v>90.4</v>
      </c>
      <c r="I132" s="600">
        <v>0</v>
      </c>
      <c r="J132" s="600">
        <f t="shared" ref="J132:J148" si="0">ROUND(I132*H132,2)</f>
        <v>0</v>
      </c>
      <c r="K132" s="601"/>
      <c r="L132" s="477"/>
      <c r="M132" s="602" t="s">
        <v>668</v>
      </c>
      <c r="N132" s="603" t="s">
        <v>705</v>
      </c>
      <c r="O132" s="604">
        <v>12.606</v>
      </c>
      <c r="P132" s="604">
        <f t="shared" ref="P132:P148" si="1">O132*H132</f>
        <v>1139.5824</v>
      </c>
      <c r="Q132" s="604">
        <v>0</v>
      </c>
      <c r="R132" s="604">
        <f t="shared" ref="R132:R148" si="2">Q132*H132</f>
        <v>0</v>
      </c>
      <c r="S132" s="604">
        <v>2.4</v>
      </c>
      <c r="T132" s="605">
        <f t="shared" ref="T132:T148" si="3">S132*H132</f>
        <v>216.96</v>
      </c>
      <c r="AR132" s="606" t="s">
        <v>497</v>
      </c>
      <c r="AT132" s="606" t="s">
        <v>791</v>
      </c>
      <c r="AU132" s="606" t="s">
        <v>493</v>
      </c>
      <c r="AY132" s="462" t="s">
        <v>789</v>
      </c>
      <c r="BE132" s="607">
        <f t="shared" ref="BE132:BE148" si="4">IF(N132="základná",J132,0)</f>
        <v>0</v>
      </c>
      <c r="BF132" s="607">
        <f t="shared" ref="BF132:BF148" si="5">IF(N132="znížená",J132,0)</f>
        <v>0</v>
      </c>
      <c r="BG132" s="607">
        <f t="shared" ref="BG132:BG148" si="6">IF(N132="zákl. prenesená",J132,0)</f>
        <v>0</v>
      </c>
      <c r="BH132" s="607">
        <f t="shared" ref="BH132:BH148" si="7">IF(N132="zníž. prenesená",J132,0)</f>
        <v>0</v>
      </c>
      <c r="BI132" s="607">
        <f t="shared" ref="BI132:BI148" si="8">IF(N132="nulová",J132,0)</f>
        <v>0</v>
      </c>
      <c r="BJ132" s="462" t="s">
        <v>493</v>
      </c>
      <c r="BK132" s="607">
        <f t="shared" ref="BK132:BK148" si="9">ROUND(I132*H132,2)</f>
        <v>0</v>
      </c>
      <c r="BL132" s="462" t="s">
        <v>497</v>
      </c>
      <c r="BM132" s="606" t="s">
        <v>810</v>
      </c>
    </row>
    <row r="133" spans="2:65" s="478" customFormat="1" ht="44.25" customHeight="1">
      <c r="B133" s="594"/>
      <c r="C133" s="595" t="s">
        <v>811</v>
      </c>
      <c r="D133" s="595" t="s">
        <v>791</v>
      </c>
      <c r="E133" s="596" t="s">
        <v>812</v>
      </c>
      <c r="F133" s="597" t="s">
        <v>813</v>
      </c>
      <c r="G133" s="598" t="s">
        <v>800</v>
      </c>
      <c r="H133" s="599">
        <v>143.5</v>
      </c>
      <c r="I133" s="600">
        <v>0</v>
      </c>
      <c r="J133" s="600">
        <f t="shared" si="0"/>
        <v>0</v>
      </c>
      <c r="K133" s="601"/>
      <c r="L133" s="477"/>
      <c r="M133" s="602" t="s">
        <v>668</v>
      </c>
      <c r="N133" s="603" t="s">
        <v>705</v>
      </c>
      <c r="O133" s="604">
        <v>1.4550000000000001</v>
      </c>
      <c r="P133" s="604">
        <f t="shared" si="1"/>
        <v>208.79250000000002</v>
      </c>
      <c r="Q133" s="604">
        <v>0</v>
      </c>
      <c r="R133" s="604">
        <f t="shared" si="2"/>
        <v>0</v>
      </c>
      <c r="S133" s="604">
        <v>1.905</v>
      </c>
      <c r="T133" s="605">
        <f t="shared" si="3"/>
        <v>273.36750000000001</v>
      </c>
      <c r="AR133" s="606" t="s">
        <v>497</v>
      </c>
      <c r="AT133" s="606" t="s">
        <v>791</v>
      </c>
      <c r="AU133" s="606" t="s">
        <v>493</v>
      </c>
      <c r="AY133" s="462" t="s">
        <v>789</v>
      </c>
      <c r="BE133" s="607">
        <f t="shared" si="4"/>
        <v>0</v>
      </c>
      <c r="BF133" s="607">
        <f t="shared" si="5"/>
        <v>0</v>
      </c>
      <c r="BG133" s="607">
        <f t="shared" si="6"/>
        <v>0</v>
      </c>
      <c r="BH133" s="607">
        <f t="shared" si="7"/>
        <v>0</v>
      </c>
      <c r="BI133" s="607">
        <f t="shared" si="8"/>
        <v>0</v>
      </c>
      <c r="BJ133" s="462" t="s">
        <v>493</v>
      </c>
      <c r="BK133" s="607">
        <f t="shared" si="9"/>
        <v>0</v>
      </c>
      <c r="BL133" s="462" t="s">
        <v>497</v>
      </c>
      <c r="BM133" s="606" t="s">
        <v>814</v>
      </c>
    </row>
    <row r="134" spans="2:65" s="478" customFormat="1" ht="33" customHeight="1">
      <c r="B134" s="594"/>
      <c r="C134" s="595" t="s">
        <v>815</v>
      </c>
      <c r="D134" s="595" t="s">
        <v>791</v>
      </c>
      <c r="E134" s="596" t="s">
        <v>816</v>
      </c>
      <c r="F134" s="597" t="s">
        <v>817</v>
      </c>
      <c r="G134" s="598" t="s">
        <v>800</v>
      </c>
      <c r="H134" s="599">
        <v>269</v>
      </c>
      <c r="I134" s="600">
        <v>0</v>
      </c>
      <c r="J134" s="600">
        <f t="shared" si="0"/>
        <v>0</v>
      </c>
      <c r="K134" s="601"/>
      <c r="L134" s="477"/>
      <c r="M134" s="602" t="s">
        <v>668</v>
      </c>
      <c r="N134" s="603" t="s">
        <v>705</v>
      </c>
      <c r="O134" s="604">
        <v>7.9290000000000003</v>
      </c>
      <c r="P134" s="604">
        <f t="shared" si="1"/>
        <v>2132.9010000000003</v>
      </c>
      <c r="Q134" s="604">
        <v>0</v>
      </c>
      <c r="R134" s="604">
        <f t="shared" si="2"/>
        <v>0</v>
      </c>
      <c r="S134" s="604">
        <v>2.4</v>
      </c>
      <c r="T134" s="605">
        <f t="shared" si="3"/>
        <v>645.6</v>
      </c>
      <c r="AR134" s="606" t="s">
        <v>497</v>
      </c>
      <c r="AT134" s="606" t="s">
        <v>791</v>
      </c>
      <c r="AU134" s="606" t="s">
        <v>493</v>
      </c>
      <c r="AY134" s="462" t="s">
        <v>789</v>
      </c>
      <c r="BE134" s="607">
        <f t="shared" si="4"/>
        <v>0</v>
      </c>
      <c r="BF134" s="607">
        <f t="shared" si="5"/>
        <v>0</v>
      </c>
      <c r="BG134" s="607">
        <f t="shared" si="6"/>
        <v>0</v>
      </c>
      <c r="BH134" s="607">
        <f t="shared" si="7"/>
        <v>0</v>
      </c>
      <c r="BI134" s="607">
        <f t="shared" si="8"/>
        <v>0</v>
      </c>
      <c r="BJ134" s="462" t="s">
        <v>493</v>
      </c>
      <c r="BK134" s="607">
        <f t="shared" si="9"/>
        <v>0</v>
      </c>
      <c r="BL134" s="462" t="s">
        <v>497</v>
      </c>
      <c r="BM134" s="606" t="s">
        <v>818</v>
      </c>
    </row>
    <row r="135" spans="2:65" s="478" customFormat="1" ht="24.25" customHeight="1">
      <c r="B135" s="594"/>
      <c r="C135" s="595" t="s">
        <v>819</v>
      </c>
      <c r="D135" s="595" t="s">
        <v>791</v>
      </c>
      <c r="E135" s="596" t="s">
        <v>820</v>
      </c>
      <c r="F135" s="597" t="s">
        <v>821</v>
      </c>
      <c r="G135" s="598" t="s">
        <v>203</v>
      </c>
      <c r="H135" s="599">
        <v>261.25</v>
      </c>
      <c r="I135" s="600">
        <v>0</v>
      </c>
      <c r="J135" s="600">
        <f t="shared" si="0"/>
        <v>0</v>
      </c>
      <c r="K135" s="601"/>
      <c r="L135" s="477"/>
      <c r="M135" s="602" t="s">
        <v>668</v>
      </c>
      <c r="N135" s="603" t="s">
        <v>705</v>
      </c>
      <c r="O135" s="604">
        <v>0.75600000000000001</v>
      </c>
      <c r="P135" s="604">
        <f t="shared" si="1"/>
        <v>197.505</v>
      </c>
      <c r="Q135" s="604">
        <v>0</v>
      </c>
      <c r="R135" s="604">
        <f t="shared" si="2"/>
        <v>0</v>
      </c>
      <c r="S135" s="604">
        <v>0.15</v>
      </c>
      <c r="T135" s="605">
        <f t="shared" si="3"/>
        <v>39.1875</v>
      </c>
      <c r="AR135" s="606" t="s">
        <v>497</v>
      </c>
      <c r="AT135" s="606" t="s">
        <v>791</v>
      </c>
      <c r="AU135" s="606" t="s">
        <v>493</v>
      </c>
      <c r="AY135" s="462" t="s">
        <v>789</v>
      </c>
      <c r="BE135" s="607">
        <f t="shared" si="4"/>
        <v>0</v>
      </c>
      <c r="BF135" s="607">
        <f t="shared" si="5"/>
        <v>0</v>
      </c>
      <c r="BG135" s="607">
        <f t="shared" si="6"/>
        <v>0</v>
      </c>
      <c r="BH135" s="607">
        <f t="shared" si="7"/>
        <v>0</v>
      </c>
      <c r="BI135" s="607">
        <f t="shared" si="8"/>
        <v>0</v>
      </c>
      <c r="BJ135" s="462" t="s">
        <v>493</v>
      </c>
      <c r="BK135" s="607">
        <f t="shared" si="9"/>
        <v>0</v>
      </c>
      <c r="BL135" s="462" t="s">
        <v>497</v>
      </c>
      <c r="BM135" s="606" t="s">
        <v>822</v>
      </c>
    </row>
    <row r="136" spans="2:65" s="478" customFormat="1" ht="24.25" customHeight="1">
      <c r="B136" s="594"/>
      <c r="C136" s="595" t="s">
        <v>806</v>
      </c>
      <c r="D136" s="595" t="s">
        <v>791</v>
      </c>
      <c r="E136" s="596" t="s">
        <v>823</v>
      </c>
      <c r="F136" s="597" t="s">
        <v>824</v>
      </c>
      <c r="G136" s="598" t="s">
        <v>800</v>
      </c>
      <c r="H136" s="599">
        <v>65</v>
      </c>
      <c r="I136" s="600">
        <v>0</v>
      </c>
      <c r="J136" s="600">
        <f t="shared" si="0"/>
        <v>0</v>
      </c>
      <c r="K136" s="601"/>
      <c r="L136" s="477"/>
      <c r="M136" s="602" t="s">
        <v>668</v>
      </c>
      <c r="N136" s="603" t="s">
        <v>705</v>
      </c>
      <c r="O136" s="604">
        <v>5.7830000000000004</v>
      </c>
      <c r="P136" s="604">
        <f t="shared" si="1"/>
        <v>375.89500000000004</v>
      </c>
      <c r="Q136" s="604">
        <v>0</v>
      </c>
      <c r="R136" s="604">
        <f t="shared" si="2"/>
        <v>0</v>
      </c>
      <c r="S136" s="604">
        <v>2.4</v>
      </c>
      <c r="T136" s="605">
        <f t="shared" si="3"/>
        <v>156</v>
      </c>
      <c r="AR136" s="606" t="s">
        <v>497</v>
      </c>
      <c r="AT136" s="606" t="s">
        <v>791</v>
      </c>
      <c r="AU136" s="606" t="s">
        <v>493</v>
      </c>
      <c r="AY136" s="462" t="s">
        <v>789</v>
      </c>
      <c r="BE136" s="607">
        <f t="shared" si="4"/>
        <v>0</v>
      </c>
      <c r="BF136" s="607">
        <f t="shared" si="5"/>
        <v>0</v>
      </c>
      <c r="BG136" s="607">
        <f t="shared" si="6"/>
        <v>0</v>
      </c>
      <c r="BH136" s="607">
        <f t="shared" si="7"/>
        <v>0</v>
      </c>
      <c r="BI136" s="607">
        <f t="shared" si="8"/>
        <v>0</v>
      </c>
      <c r="BJ136" s="462" t="s">
        <v>493</v>
      </c>
      <c r="BK136" s="607">
        <f t="shared" si="9"/>
        <v>0</v>
      </c>
      <c r="BL136" s="462" t="s">
        <v>497</v>
      </c>
      <c r="BM136" s="606" t="s">
        <v>825</v>
      </c>
    </row>
    <row r="137" spans="2:65" s="478" customFormat="1" ht="37.9" customHeight="1">
      <c r="B137" s="594"/>
      <c r="C137" s="595" t="s">
        <v>826</v>
      </c>
      <c r="D137" s="595" t="s">
        <v>791</v>
      </c>
      <c r="E137" s="596" t="s">
        <v>827</v>
      </c>
      <c r="F137" s="597" t="s">
        <v>828</v>
      </c>
      <c r="G137" s="598" t="s">
        <v>800</v>
      </c>
      <c r="H137" s="599">
        <v>149.86500000000001</v>
      </c>
      <c r="I137" s="600">
        <v>0</v>
      </c>
      <c r="J137" s="600">
        <f t="shared" si="0"/>
        <v>0</v>
      </c>
      <c r="K137" s="601"/>
      <c r="L137" s="477"/>
      <c r="M137" s="602" t="s">
        <v>668</v>
      </c>
      <c r="N137" s="603" t="s">
        <v>705</v>
      </c>
      <c r="O137" s="604">
        <v>5.843</v>
      </c>
      <c r="P137" s="604">
        <f t="shared" si="1"/>
        <v>875.66119500000002</v>
      </c>
      <c r="Q137" s="604">
        <v>0</v>
      </c>
      <c r="R137" s="604">
        <f t="shared" si="2"/>
        <v>0</v>
      </c>
      <c r="S137" s="604">
        <v>2.2000000000000002</v>
      </c>
      <c r="T137" s="605">
        <f t="shared" si="3"/>
        <v>329.70300000000003</v>
      </c>
      <c r="AR137" s="606" t="s">
        <v>497</v>
      </c>
      <c r="AT137" s="606" t="s">
        <v>791</v>
      </c>
      <c r="AU137" s="606" t="s">
        <v>493</v>
      </c>
      <c r="AY137" s="462" t="s">
        <v>789</v>
      </c>
      <c r="BE137" s="607">
        <f t="shared" si="4"/>
        <v>0</v>
      </c>
      <c r="BF137" s="607">
        <f t="shared" si="5"/>
        <v>0</v>
      </c>
      <c r="BG137" s="607">
        <f t="shared" si="6"/>
        <v>0</v>
      </c>
      <c r="BH137" s="607">
        <f t="shared" si="7"/>
        <v>0</v>
      </c>
      <c r="BI137" s="607">
        <f t="shared" si="8"/>
        <v>0</v>
      </c>
      <c r="BJ137" s="462" t="s">
        <v>493</v>
      </c>
      <c r="BK137" s="607">
        <f t="shared" si="9"/>
        <v>0</v>
      </c>
      <c r="BL137" s="462" t="s">
        <v>497</v>
      </c>
      <c r="BM137" s="606" t="s">
        <v>829</v>
      </c>
    </row>
    <row r="138" spans="2:65" s="478" customFormat="1" ht="24.25" customHeight="1">
      <c r="B138" s="594"/>
      <c r="C138" s="595" t="s">
        <v>830</v>
      </c>
      <c r="D138" s="595" t="s">
        <v>791</v>
      </c>
      <c r="E138" s="596" t="s">
        <v>831</v>
      </c>
      <c r="F138" s="597" t="s">
        <v>832</v>
      </c>
      <c r="G138" s="598" t="s">
        <v>203</v>
      </c>
      <c r="H138" s="599">
        <v>23.05</v>
      </c>
      <c r="I138" s="600">
        <v>0</v>
      </c>
      <c r="J138" s="600">
        <f t="shared" si="0"/>
        <v>0</v>
      </c>
      <c r="K138" s="601"/>
      <c r="L138" s="477"/>
      <c r="M138" s="602" t="s">
        <v>668</v>
      </c>
      <c r="N138" s="603" t="s">
        <v>705</v>
      </c>
      <c r="O138" s="604">
        <v>0.56000000000000005</v>
      </c>
      <c r="P138" s="604">
        <f t="shared" si="1"/>
        <v>12.908000000000001</v>
      </c>
      <c r="Q138" s="604">
        <v>0</v>
      </c>
      <c r="R138" s="604">
        <f t="shared" si="2"/>
        <v>0</v>
      </c>
      <c r="S138" s="604">
        <v>6.2E-2</v>
      </c>
      <c r="T138" s="605">
        <f t="shared" si="3"/>
        <v>1.4291</v>
      </c>
      <c r="AR138" s="606" t="s">
        <v>497</v>
      </c>
      <c r="AT138" s="606" t="s">
        <v>791</v>
      </c>
      <c r="AU138" s="606" t="s">
        <v>493</v>
      </c>
      <c r="AY138" s="462" t="s">
        <v>789</v>
      </c>
      <c r="BE138" s="607">
        <f t="shared" si="4"/>
        <v>0</v>
      </c>
      <c r="BF138" s="607">
        <f t="shared" si="5"/>
        <v>0</v>
      </c>
      <c r="BG138" s="607">
        <f t="shared" si="6"/>
        <v>0</v>
      </c>
      <c r="BH138" s="607">
        <f t="shared" si="7"/>
        <v>0</v>
      </c>
      <c r="BI138" s="607">
        <f t="shared" si="8"/>
        <v>0</v>
      </c>
      <c r="BJ138" s="462" t="s">
        <v>493</v>
      </c>
      <c r="BK138" s="607">
        <f t="shared" si="9"/>
        <v>0</v>
      </c>
      <c r="BL138" s="462" t="s">
        <v>497</v>
      </c>
      <c r="BM138" s="606" t="s">
        <v>833</v>
      </c>
    </row>
    <row r="139" spans="2:65" s="478" customFormat="1" ht="24.25" customHeight="1">
      <c r="B139" s="594"/>
      <c r="C139" s="595" t="s">
        <v>834</v>
      </c>
      <c r="D139" s="595" t="s">
        <v>791</v>
      </c>
      <c r="E139" s="596" t="s">
        <v>835</v>
      </c>
      <c r="F139" s="597" t="s">
        <v>836</v>
      </c>
      <c r="G139" s="598" t="s">
        <v>203</v>
      </c>
      <c r="H139" s="599">
        <v>2.88</v>
      </c>
      <c r="I139" s="600">
        <v>0</v>
      </c>
      <c r="J139" s="600">
        <f t="shared" si="0"/>
        <v>0</v>
      </c>
      <c r="K139" s="601"/>
      <c r="L139" s="477"/>
      <c r="M139" s="602" t="s">
        <v>668</v>
      </c>
      <c r="N139" s="603" t="s">
        <v>705</v>
      </c>
      <c r="O139" s="604">
        <v>0.318</v>
      </c>
      <c r="P139" s="604">
        <f t="shared" si="1"/>
        <v>0.91583999999999999</v>
      </c>
      <c r="Q139" s="604">
        <v>0</v>
      </c>
      <c r="R139" s="604">
        <f t="shared" si="2"/>
        <v>0</v>
      </c>
      <c r="S139" s="604">
        <v>3.4000000000000002E-2</v>
      </c>
      <c r="T139" s="605">
        <f t="shared" si="3"/>
        <v>9.7920000000000007E-2</v>
      </c>
      <c r="AR139" s="606" t="s">
        <v>497</v>
      </c>
      <c r="AT139" s="606" t="s">
        <v>791</v>
      </c>
      <c r="AU139" s="606" t="s">
        <v>493</v>
      </c>
      <c r="AY139" s="462" t="s">
        <v>789</v>
      </c>
      <c r="BE139" s="607">
        <f t="shared" si="4"/>
        <v>0</v>
      </c>
      <c r="BF139" s="607">
        <f t="shared" si="5"/>
        <v>0</v>
      </c>
      <c r="BG139" s="607">
        <f t="shared" si="6"/>
        <v>0</v>
      </c>
      <c r="BH139" s="607">
        <f t="shared" si="7"/>
        <v>0</v>
      </c>
      <c r="BI139" s="607">
        <f t="shared" si="8"/>
        <v>0</v>
      </c>
      <c r="BJ139" s="462" t="s">
        <v>493</v>
      </c>
      <c r="BK139" s="607">
        <f t="shared" si="9"/>
        <v>0</v>
      </c>
      <c r="BL139" s="462" t="s">
        <v>497</v>
      </c>
      <c r="BM139" s="606" t="s">
        <v>837</v>
      </c>
    </row>
    <row r="140" spans="2:65" s="478" customFormat="1" ht="24.25" customHeight="1">
      <c r="B140" s="594"/>
      <c r="C140" s="595" t="s">
        <v>838</v>
      </c>
      <c r="D140" s="595" t="s">
        <v>791</v>
      </c>
      <c r="E140" s="596" t="s">
        <v>839</v>
      </c>
      <c r="F140" s="597" t="s">
        <v>840</v>
      </c>
      <c r="G140" s="598" t="s">
        <v>203</v>
      </c>
      <c r="H140" s="599">
        <v>24.6</v>
      </c>
      <c r="I140" s="600">
        <v>0</v>
      </c>
      <c r="J140" s="600">
        <f t="shared" si="0"/>
        <v>0</v>
      </c>
      <c r="K140" s="601"/>
      <c r="L140" s="477"/>
      <c r="M140" s="602" t="s">
        <v>668</v>
      </c>
      <c r="N140" s="603" t="s">
        <v>705</v>
      </c>
      <c r="O140" s="604">
        <v>1.6</v>
      </c>
      <c r="P140" s="604">
        <f t="shared" si="1"/>
        <v>39.360000000000007</v>
      </c>
      <c r="Q140" s="604">
        <v>0</v>
      </c>
      <c r="R140" s="604">
        <f t="shared" si="2"/>
        <v>0</v>
      </c>
      <c r="S140" s="604">
        <v>7.5999999999999998E-2</v>
      </c>
      <c r="T140" s="605">
        <f t="shared" si="3"/>
        <v>1.8696000000000002</v>
      </c>
      <c r="AR140" s="606" t="s">
        <v>497</v>
      </c>
      <c r="AT140" s="606" t="s">
        <v>791</v>
      </c>
      <c r="AU140" s="606" t="s">
        <v>493</v>
      </c>
      <c r="AY140" s="462" t="s">
        <v>789</v>
      </c>
      <c r="BE140" s="607">
        <f t="shared" si="4"/>
        <v>0</v>
      </c>
      <c r="BF140" s="607">
        <f t="shared" si="5"/>
        <v>0</v>
      </c>
      <c r="BG140" s="607">
        <f t="shared" si="6"/>
        <v>0</v>
      </c>
      <c r="BH140" s="607">
        <f t="shared" si="7"/>
        <v>0</v>
      </c>
      <c r="BI140" s="607">
        <f t="shared" si="8"/>
        <v>0</v>
      </c>
      <c r="BJ140" s="462" t="s">
        <v>493</v>
      </c>
      <c r="BK140" s="607">
        <f t="shared" si="9"/>
        <v>0</v>
      </c>
      <c r="BL140" s="462" t="s">
        <v>497</v>
      </c>
      <c r="BM140" s="606" t="s">
        <v>841</v>
      </c>
    </row>
    <row r="141" spans="2:65" s="478" customFormat="1" ht="21.75" customHeight="1">
      <c r="B141" s="594"/>
      <c r="C141" s="595" t="s">
        <v>842</v>
      </c>
      <c r="D141" s="595" t="s">
        <v>791</v>
      </c>
      <c r="E141" s="596" t="s">
        <v>843</v>
      </c>
      <c r="F141" s="597" t="s">
        <v>844</v>
      </c>
      <c r="G141" s="598" t="s">
        <v>203</v>
      </c>
      <c r="H141" s="599">
        <v>5.4</v>
      </c>
      <c r="I141" s="600">
        <v>0</v>
      </c>
      <c r="J141" s="600">
        <f t="shared" si="0"/>
        <v>0</v>
      </c>
      <c r="K141" s="601"/>
      <c r="L141" s="477"/>
      <c r="M141" s="602" t="s">
        <v>668</v>
      </c>
      <c r="N141" s="603" t="s">
        <v>705</v>
      </c>
      <c r="O141" s="604">
        <v>0.43</v>
      </c>
      <c r="P141" s="604">
        <f t="shared" si="1"/>
        <v>2.3220000000000001</v>
      </c>
      <c r="Q141" s="604">
        <v>0</v>
      </c>
      <c r="R141" s="604">
        <f t="shared" si="2"/>
        <v>0</v>
      </c>
      <c r="S141" s="604">
        <v>8.9999999999999993E-3</v>
      </c>
      <c r="T141" s="605">
        <f t="shared" si="3"/>
        <v>4.8599999999999997E-2</v>
      </c>
      <c r="AR141" s="606" t="s">
        <v>497</v>
      </c>
      <c r="AT141" s="606" t="s">
        <v>791</v>
      </c>
      <c r="AU141" s="606" t="s">
        <v>493</v>
      </c>
      <c r="AY141" s="462" t="s">
        <v>789</v>
      </c>
      <c r="BE141" s="607">
        <f t="shared" si="4"/>
        <v>0</v>
      </c>
      <c r="BF141" s="607">
        <f t="shared" si="5"/>
        <v>0</v>
      </c>
      <c r="BG141" s="607">
        <f t="shared" si="6"/>
        <v>0</v>
      </c>
      <c r="BH141" s="607">
        <f t="shared" si="7"/>
        <v>0</v>
      </c>
      <c r="BI141" s="607">
        <f t="shared" si="8"/>
        <v>0</v>
      </c>
      <c r="BJ141" s="462" t="s">
        <v>493</v>
      </c>
      <c r="BK141" s="607">
        <f t="shared" si="9"/>
        <v>0</v>
      </c>
      <c r="BL141" s="462" t="s">
        <v>497</v>
      </c>
      <c r="BM141" s="606" t="s">
        <v>845</v>
      </c>
    </row>
    <row r="142" spans="2:65" s="478" customFormat="1" ht="24.25" customHeight="1">
      <c r="B142" s="594"/>
      <c r="C142" s="595" t="s">
        <v>846</v>
      </c>
      <c r="D142" s="595" t="s">
        <v>791</v>
      </c>
      <c r="E142" s="596" t="s">
        <v>847</v>
      </c>
      <c r="F142" s="597" t="s">
        <v>848</v>
      </c>
      <c r="G142" s="598" t="s">
        <v>203</v>
      </c>
      <c r="H142" s="599">
        <v>284.3</v>
      </c>
      <c r="I142" s="600">
        <v>0</v>
      </c>
      <c r="J142" s="600">
        <f t="shared" si="0"/>
        <v>0</v>
      </c>
      <c r="K142" s="601"/>
      <c r="L142" s="477"/>
      <c r="M142" s="602" t="s">
        <v>668</v>
      </c>
      <c r="N142" s="603" t="s">
        <v>705</v>
      </c>
      <c r="O142" s="604">
        <v>0.54700000000000004</v>
      </c>
      <c r="P142" s="604">
        <f t="shared" si="1"/>
        <v>155.51210000000003</v>
      </c>
      <c r="Q142" s="604">
        <v>0</v>
      </c>
      <c r="R142" s="604">
        <f t="shared" si="2"/>
        <v>0</v>
      </c>
      <c r="S142" s="604">
        <v>7.2999999999999995E-2</v>
      </c>
      <c r="T142" s="605">
        <f t="shared" si="3"/>
        <v>20.753899999999998</v>
      </c>
      <c r="AR142" s="606" t="s">
        <v>497</v>
      </c>
      <c r="AT142" s="606" t="s">
        <v>791</v>
      </c>
      <c r="AU142" s="606" t="s">
        <v>493</v>
      </c>
      <c r="AY142" s="462" t="s">
        <v>789</v>
      </c>
      <c r="BE142" s="607">
        <f t="shared" si="4"/>
        <v>0</v>
      </c>
      <c r="BF142" s="607">
        <f t="shared" si="5"/>
        <v>0</v>
      </c>
      <c r="BG142" s="607">
        <f t="shared" si="6"/>
        <v>0</v>
      </c>
      <c r="BH142" s="607">
        <f t="shared" si="7"/>
        <v>0</v>
      </c>
      <c r="BI142" s="607">
        <f t="shared" si="8"/>
        <v>0</v>
      </c>
      <c r="BJ142" s="462" t="s">
        <v>493</v>
      </c>
      <c r="BK142" s="607">
        <f t="shared" si="9"/>
        <v>0</v>
      </c>
      <c r="BL142" s="462" t="s">
        <v>497</v>
      </c>
      <c r="BM142" s="606" t="s">
        <v>849</v>
      </c>
    </row>
    <row r="143" spans="2:65" s="478" customFormat="1" ht="21.75" customHeight="1">
      <c r="B143" s="594"/>
      <c r="C143" s="595" t="s">
        <v>421</v>
      </c>
      <c r="D143" s="595" t="s">
        <v>791</v>
      </c>
      <c r="E143" s="596" t="s">
        <v>850</v>
      </c>
      <c r="F143" s="597" t="s">
        <v>851</v>
      </c>
      <c r="G143" s="598" t="s">
        <v>804</v>
      </c>
      <c r="H143" s="599">
        <v>2032.1859999999999</v>
      </c>
      <c r="I143" s="600">
        <v>0</v>
      </c>
      <c r="J143" s="600">
        <f t="shared" si="0"/>
        <v>0</v>
      </c>
      <c r="K143" s="601"/>
      <c r="L143" s="477"/>
      <c r="M143" s="602" t="s">
        <v>668</v>
      </c>
      <c r="N143" s="603" t="s">
        <v>705</v>
      </c>
      <c r="O143" s="604">
        <v>0.59799999999999998</v>
      </c>
      <c r="P143" s="604">
        <f t="shared" si="1"/>
        <v>1215.247228</v>
      </c>
      <c r="Q143" s="604">
        <v>0</v>
      </c>
      <c r="R143" s="604">
        <f t="shared" si="2"/>
        <v>0</v>
      </c>
      <c r="S143" s="604">
        <v>0</v>
      </c>
      <c r="T143" s="605">
        <f t="shared" si="3"/>
        <v>0</v>
      </c>
      <c r="AR143" s="606" t="s">
        <v>497</v>
      </c>
      <c r="AT143" s="606" t="s">
        <v>791</v>
      </c>
      <c r="AU143" s="606" t="s">
        <v>493</v>
      </c>
      <c r="AY143" s="462" t="s">
        <v>789</v>
      </c>
      <c r="BE143" s="607">
        <f t="shared" si="4"/>
        <v>0</v>
      </c>
      <c r="BF143" s="607">
        <f t="shared" si="5"/>
        <v>0</v>
      </c>
      <c r="BG143" s="607">
        <f t="shared" si="6"/>
        <v>0</v>
      </c>
      <c r="BH143" s="607">
        <f t="shared" si="7"/>
        <v>0</v>
      </c>
      <c r="BI143" s="607">
        <f t="shared" si="8"/>
        <v>0</v>
      </c>
      <c r="BJ143" s="462" t="s">
        <v>493</v>
      </c>
      <c r="BK143" s="607">
        <f t="shared" si="9"/>
        <v>0</v>
      </c>
      <c r="BL143" s="462" t="s">
        <v>497</v>
      </c>
      <c r="BM143" s="606" t="s">
        <v>852</v>
      </c>
    </row>
    <row r="144" spans="2:65" s="478" customFormat="1" ht="24.25" customHeight="1">
      <c r="B144" s="594"/>
      <c r="C144" s="595" t="s">
        <v>853</v>
      </c>
      <c r="D144" s="595" t="s">
        <v>791</v>
      </c>
      <c r="E144" s="596" t="s">
        <v>854</v>
      </c>
      <c r="F144" s="597" t="s">
        <v>855</v>
      </c>
      <c r="G144" s="598" t="s">
        <v>804</v>
      </c>
      <c r="H144" s="599">
        <v>60965.58</v>
      </c>
      <c r="I144" s="600">
        <v>0</v>
      </c>
      <c r="J144" s="600">
        <f t="shared" si="0"/>
        <v>0</v>
      </c>
      <c r="K144" s="601"/>
      <c r="L144" s="477"/>
      <c r="M144" s="602" t="s">
        <v>668</v>
      </c>
      <c r="N144" s="603" t="s">
        <v>705</v>
      </c>
      <c r="O144" s="604">
        <v>7.0000000000000001E-3</v>
      </c>
      <c r="P144" s="604">
        <f t="shared" si="1"/>
        <v>426.75906000000003</v>
      </c>
      <c r="Q144" s="604">
        <v>0</v>
      </c>
      <c r="R144" s="604">
        <f t="shared" si="2"/>
        <v>0</v>
      </c>
      <c r="S144" s="604">
        <v>0</v>
      </c>
      <c r="T144" s="605">
        <f t="shared" si="3"/>
        <v>0</v>
      </c>
      <c r="AR144" s="606" t="s">
        <v>497</v>
      </c>
      <c r="AT144" s="606" t="s">
        <v>791</v>
      </c>
      <c r="AU144" s="606" t="s">
        <v>493</v>
      </c>
      <c r="AY144" s="462" t="s">
        <v>789</v>
      </c>
      <c r="BE144" s="607">
        <f t="shared" si="4"/>
        <v>0</v>
      </c>
      <c r="BF144" s="607">
        <f t="shared" si="5"/>
        <v>0</v>
      </c>
      <c r="BG144" s="607">
        <f t="shared" si="6"/>
        <v>0</v>
      </c>
      <c r="BH144" s="607">
        <f t="shared" si="7"/>
        <v>0</v>
      </c>
      <c r="BI144" s="607">
        <f t="shared" si="8"/>
        <v>0</v>
      </c>
      <c r="BJ144" s="462" t="s">
        <v>493</v>
      </c>
      <c r="BK144" s="607">
        <f t="shared" si="9"/>
        <v>0</v>
      </c>
      <c r="BL144" s="462" t="s">
        <v>497</v>
      </c>
      <c r="BM144" s="606" t="s">
        <v>856</v>
      </c>
    </row>
    <row r="145" spans="2:65" s="478" customFormat="1" ht="24.25" customHeight="1">
      <c r="B145" s="594"/>
      <c r="C145" s="595" t="s">
        <v>857</v>
      </c>
      <c r="D145" s="595" t="s">
        <v>791</v>
      </c>
      <c r="E145" s="596" t="s">
        <v>858</v>
      </c>
      <c r="F145" s="597" t="s">
        <v>859</v>
      </c>
      <c r="G145" s="598" t="s">
        <v>804</v>
      </c>
      <c r="H145" s="599">
        <v>2032.1859999999999</v>
      </c>
      <c r="I145" s="600">
        <v>0</v>
      </c>
      <c r="J145" s="600">
        <f t="shared" si="0"/>
        <v>0</v>
      </c>
      <c r="K145" s="601"/>
      <c r="L145" s="477"/>
      <c r="M145" s="602" t="s">
        <v>668</v>
      </c>
      <c r="N145" s="603" t="s">
        <v>705</v>
      </c>
      <c r="O145" s="604">
        <v>0.89</v>
      </c>
      <c r="P145" s="604">
        <f t="shared" si="1"/>
        <v>1808.64554</v>
      </c>
      <c r="Q145" s="604">
        <v>0</v>
      </c>
      <c r="R145" s="604">
        <f t="shared" si="2"/>
        <v>0</v>
      </c>
      <c r="S145" s="604">
        <v>0</v>
      </c>
      <c r="T145" s="605">
        <f t="shared" si="3"/>
        <v>0</v>
      </c>
      <c r="AR145" s="606" t="s">
        <v>497</v>
      </c>
      <c r="AT145" s="606" t="s">
        <v>791</v>
      </c>
      <c r="AU145" s="606" t="s">
        <v>493</v>
      </c>
      <c r="AY145" s="462" t="s">
        <v>789</v>
      </c>
      <c r="BE145" s="607">
        <f t="shared" si="4"/>
        <v>0</v>
      </c>
      <c r="BF145" s="607">
        <f t="shared" si="5"/>
        <v>0</v>
      </c>
      <c r="BG145" s="607">
        <f t="shared" si="6"/>
        <v>0</v>
      </c>
      <c r="BH145" s="607">
        <f t="shared" si="7"/>
        <v>0</v>
      </c>
      <c r="BI145" s="607">
        <f t="shared" si="8"/>
        <v>0</v>
      </c>
      <c r="BJ145" s="462" t="s">
        <v>493</v>
      </c>
      <c r="BK145" s="607">
        <f t="shared" si="9"/>
        <v>0</v>
      </c>
      <c r="BL145" s="462" t="s">
        <v>497</v>
      </c>
      <c r="BM145" s="606" t="s">
        <v>860</v>
      </c>
    </row>
    <row r="146" spans="2:65" s="478" customFormat="1" ht="24.25" customHeight="1">
      <c r="B146" s="594"/>
      <c r="C146" s="595" t="s">
        <v>861</v>
      </c>
      <c r="D146" s="595" t="s">
        <v>791</v>
      </c>
      <c r="E146" s="596" t="s">
        <v>862</v>
      </c>
      <c r="F146" s="597" t="s">
        <v>863</v>
      </c>
      <c r="G146" s="598" t="s">
        <v>804</v>
      </c>
      <c r="H146" s="599">
        <v>2032.1859999999999</v>
      </c>
      <c r="I146" s="600">
        <v>0</v>
      </c>
      <c r="J146" s="600">
        <f t="shared" si="0"/>
        <v>0</v>
      </c>
      <c r="K146" s="601"/>
      <c r="L146" s="477"/>
      <c r="M146" s="602" t="s">
        <v>668</v>
      </c>
      <c r="N146" s="603" t="s">
        <v>705</v>
      </c>
      <c r="O146" s="604">
        <v>0.749</v>
      </c>
      <c r="P146" s="604">
        <f t="shared" si="1"/>
        <v>1522.1073139999999</v>
      </c>
      <c r="Q146" s="604">
        <v>0</v>
      </c>
      <c r="R146" s="604">
        <f t="shared" si="2"/>
        <v>0</v>
      </c>
      <c r="S146" s="604">
        <v>0</v>
      </c>
      <c r="T146" s="605">
        <f t="shared" si="3"/>
        <v>0</v>
      </c>
      <c r="AR146" s="606" t="s">
        <v>497</v>
      </c>
      <c r="AT146" s="606" t="s">
        <v>791</v>
      </c>
      <c r="AU146" s="606" t="s">
        <v>493</v>
      </c>
      <c r="AY146" s="462" t="s">
        <v>789</v>
      </c>
      <c r="BE146" s="607">
        <f t="shared" si="4"/>
        <v>0</v>
      </c>
      <c r="BF146" s="607">
        <f t="shared" si="5"/>
        <v>0</v>
      </c>
      <c r="BG146" s="607">
        <f t="shared" si="6"/>
        <v>0</v>
      </c>
      <c r="BH146" s="607">
        <f t="shared" si="7"/>
        <v>0</v>
      </c>
      <c r="BI146" s="607">
        <f t="shared" si="8"/>
        <v>0</v>
      </c>
      <c r="BJ146" s="462" t="s">
        <v>493</v>
      </c>
      <c r="BK146" s="607">
        <f t="shared" si="9"/>
        <v>0</v>
      </c>
      <c r="BL146" s="462" t="s">
        <v>497</v>
      </c>
      <c r="BM146" s="606" t="s">
        <v>864</v>
      </c>
    </row>
    <row r="147" spans="2:65" s="478" customFormat="1" ht="24.25" customHeight="1">
      <c r="B147" s="594"/>
      <c r="C147" s="595" t="s">
        <v>674</v>
      </c>
      <c r="D147" s="595" t="s">
        <v>791</v>
      </c>
      <c r="E147" s="596" t="s">
        <v>865</v>
      </c>
      <c r="F147" s="597" t="s">
        <v>866</v>
      </c>
      <c r="G147" s="598" t="s">
        <v>804</v>
      </c>
      <c r="H147" s="599">
        <v>2008.4849999999999</v>
      </c>
      <c r="I147" s="600">
        <v>0</v>
      </c>
      <c r="J147" s="600">
        <f t="shared" si="0"/>
        <v>0</v>
      </c>
      <c r="K147" s="601"/>
      <c r="L147" s="477"/>
      <c r="M147" s="602" t="s">
        <v>668</v>
      </c>
      <c r="N147" s="603" t="s">
        <v>705</v>
      </c>
      <c r="O147" s="604">
        <v>0</v>
      </c>
      <c r="P147" s="604">
        <f t="shared" si="1"/>
        <v>0</v>
      </c>
      <c r="Q147" s="604">
        <v>0</v>
      </c>
      <c r="R147" s="604">
        <f t="shared" si="2"/>
        <v>0</v>
      </c>
      <c r="S147" s="604">
        <v>0</v>
      </c>
      <c r="T147" s="605">
        <f t="shared" si="3"/>
        <v>0</v>
      </c>
      <c r="AR147" s="606" t="s">
        <v>497</v>
      </c>
      <c r="AT147" s="606" t="s">
        <v>791</v>
      </c>
      <c r="AU147" s="606" t="s">
        <v>493</v>
      </c>
      <c r="AY147" s="462" t="s">
        <v>789</v>
      </c>
      <c r="BE147" s="607">
        <f t="shared" si="4"/>
        <v>0</v>
      </c>
      <c r="BF147" s="607">
        <f t="shared" si="5"/>
        <v>0</v>
      </c>
      <c r="BG147" s="607">
        <f t="shared" si="6"/>
        <v>0</v>
      </c>
      <c r="BH147" s="607">
        <f t="shared" si="7"/>
        <v>0</v>
      </c>
      <c r="BI147" s="607">
        <f t="shared" si="8"/>
        <v>0</v>
      </c>
      <c r="BJ147" s="462" t="s">
        <v>493</v>
      </c>
      <c r="BK147" s="607">
        <f t="shared" si="9"/>
        <v>0</v>
      </c>
      <c r="BL147" s="462" t="s">
        <v>497</v>
      </c>
      <c r="BM147" s="606" t="s">
        <v>867</v>
      </c>
    </row>
    <row r="148" spans="2:65" s="478" customFormat="1" ht="24.25" customHeight="1">
      <c r="B148" s="594"/>
      <c r="C148" s="595" t="s">
        <v>868</v>
      </c>
      <c r="D148" s="595" t="s">
        <v>791</v>
      </c>
      <c r="E148" s="596" t="s">
        <v>869</v>
      </c>
      <c r="F148" s="597" t="s">
        <v>870</v>
      </c>
      <c r="G148" s="598" t="s">
        <v>804</v>
      </c>
      <c r="H148" s="599">
        <v>23.701000000000001</v>
      </c>
      <c r="I148" s="600">
        <v>0</v>
      </c>
      <c r="J148" s="600">
        <f t="shared" si="0"/>
        <v>0</v>
      </c>
      <c r="K148" s="601"/>
      <c r="L148" s="477"/>
      <c r="M148" s="602" t="s">
        <v>668</v>
      </c>
      <c r="N148" s="603" t="s">
        <v>705</v>
      </c>
      <c r="O148" s="604">
        <v>0</v>
      </c>
      <c r="P148" s="604">
        <f t="shared" si="1"/>
        <v>0</v>
      </c>
      <c r="Q148" s="604">
        <v>0</v>
      </c>
      <c r="R148" s="604">
        <f t="shared" si="2"/>
        <v>0</v>
      </c>
      <c r="S148" s="604">
        <v>0</v>
      </c>
      <c r="T148" s="605">
        <f t="shared" si="3"/>
        <v>0</v>
      </c>
      <c r="AR148" s="606" t="s">
        <v>497</v>
      </c>
      <c r="AT148" s="606" t="s">
        <v>791</v>
      </c>
      <c r="AU148" s="606" t="s">
        <v>493</v>
      </c>
      <c r="AY148" s="462" t="s">
        <v>789</v>
      </c>
      <c r="BE148" s="607">
        <f t="shared" si="4"/>
        <v>0</v>
      </c>
      <c r="BF148" s="607">
        <f t="shared" si="5"/>
        <v>0</v>
      </c>
      <c r="BG148" s="607">
        <f t="shared" si="6"/>
        <v>0</v>
      </c>
      <c r="BH148" s="607">
        <f t="shared" si="7"/>
        <v>0</v>
      </c>
      <c r="BI148" s="607">
        <f t="shared" si="8"/>
        <v>0</v>
      </c>
      <c r="BJ148" s="462" t="s">
        <v>493</v>
      </c>
      <c r="BK148" s="607">
        <f t="shared" si="9"/>
        <v>0</v>
      </c>
      <c r="BL148" s="462" t="s">
        <v>497</v>
      </c>
      <c r="BM148" s="606" t="s">
        <v>871</v>
      </c>
    </row>
    <row r="149" spans="2:65" s="583" customFormat="1" ht="25.9" customHeight="1">
      <c r="B149" s="582"/>
      <c r="D149" s="584" t="s">
        <v>737</v>
      </c>
      <c r="E149" s="585" t="s">
        <v>872</v>
      </c>
      <c r="F149" s="585" t="s">
        <v>873</v>
      </c>
      <c r="J149" s="586">
        <f>BK149</f>
        <v>0</v>
      </c>
      <c r="L149" s="582"/>
      <c r="M149" s="587"/>
      <c r="P149" s="588">
        <f>P150+P152+P156+P158</f>
        <v>143.99248999999998</v>
      </c>
      <c r="R149" s="588">
        <f>R150+R152+R156+R158</f>
        <v>0.20315</v>
      </c>
      <c r="T149" s="589">
        <f>T150+T152+T156+T158</f>
        <v>7.8689479999999996</v>
      </c>
      <c r="AR149" s="584" t="s">
        <v>493</v>
      </c>
      <c r="AT149" s="590" t="s">
        <v>737</v>
      </c>
      <c r="AU149" s="590" t="s">
        <v>738</v>
      </c>
      <c r="AY149" s="584" t="s">
        <v>789</v>
      </c>
      <c r="BK149" s="591">
        <f>BK150+BK152+BK156+BK158</f>
        <v>0</v>
      </c>
    </row>
    <row r="150" spans="2:65" s="583" customFormat="1" ht="22.9" customHeight="1">
      <c r="B150" s="582"/>
      <c r="D150" s="584" t="s">
        <v>737</v>
      </c>
      <c r="E150" s="592" t="s">
        <v>874</v>
      </c>
      <c r="F150" s="592" t="s">
        <v>875</v>
      </c>
      <c r="J150" s="593">
        <f>BK150</f>
        <v>0</v>
      </c>
      <c r="L150" s="582"/>
      <c r="M150" s="587"/>
      <c r="P150" s="588">
        <f>P151</f>
        <v>13.2615</v>
      </c>
      <c r="R150" s="588">
        <f>R151</f>
        <v>0</v>
      </c>
      <c r="T150" s="589">
        <f>T151</f>
        <v>2.9470000000000001</v>
      </c>
      <c r="AR150" s="584" t="s">
        <v>493</v>
      </c>
      <c r="AT150" s="590" t="s">
        <v>737</v>
      </c>
      <c r="AU150" s="590" t="s">
        <v>491</v>
      </c>
      <c r="AY150" s="584" t="s">
        <v>789</v>
      </c>
      <c r="BK150" s="591">
        <f>BK151</f>
        <v>0</v>
      </c>
    </row>
    <row r="151" spans="2:65" s="478" customFormat="1" ht="24.25" customHeight="1">
      <c r="B151" s="594"/>
      <c r="C151" s="595" t="s">
        <v>876</v>
      </c>
      <c r="D151" s="595" t="s">
        <v>791</v>
      </c>
      <c r="E151" s="596" t="s">
        <v>877</v>
      </c>
      <c r="F151" s="597" t="s">
        <v>878</v>
      </c>
      <c r="G151" s="598" t="s">
        <v>203</v>
      </c>
      <c r="H151" s="599">
        <v>210.5</v>
      </c>
      <c r="I151" s="600">
        <v>0</v>
      </c>
      <c r="J151" s="600">
        <f>ROUND(I151*H151,2)</f>
        <v>0</v>
      </c>
      <c r="K151" s="601"/>
      <c r="L151" s="477"/>
      <c r="M151" s="602" t="s">
        <v>668</v>
      </c>
      <c r="N151" s="603" t="s">
        <v>705</v>
      </c>
      <c r="O151" s="604">
        <v>6.3E-2</v>
      </c>
      <c r="P151" s="604">
        <f>O151*H151</f>
        <v>13.2615</v>
      </c>
      <c r="Q151" s="604">
        <v>0</v>
      </c>
      <c r="R151" s="604">
        <f>Q151*H151</f>
        <v>0</v>
      </c>
      <c r="S151" s="604">
        <v>1.4E-2</v>
      </c>
      <c r="T151" s="605">
        <f>S151*H151</f>
        <v>2.9470000000000001</v>
      </c>
      <c r="AR151" s="606" t="s">
        <v>421</v>
      </c>
      <c r="AT151" s="606" t="s">
        <v>791</v>
      </c>
      <c r="AU151" s="606" t="s">
        <v>493</v>
      </c>
      <c r="AY151" s="462" t="s">
        <v>789</v>
      </c>
      <c r="BE151" s="607">
        <f>IF(N151="základná",J151,0)</f>
        <v>0</v>
      </c>
      <c r="BF151" s="607">
        <f>IF(N151="znížená",J151,0)</f>
        <v>0</v>
      </c>
      <c r="BG151" s="607">
        <f>IF(N151="zákl. prenesená",J151,0)</f>
        <v>0</v>
      </c>
      <c r="BH151" s="607">
        <f>IF(N151="zníž. prenesená",J151,0)</f>
        <v>0</v>
      </c>
      <c r="BI151" s="607">
        <f>IF(N151="nulová",J151,0)</f>
        <v>0</v>
      </c>
      <c r="BJ151" s="462" t="s">
        <v>493</v>
      </c>
      <c r="BK151" s="607">
        <f>ROUND(I151*H151,2)</f>
        <v>0</v>
      </c>
      <c r="BL151" s="462" t="s">
        <v>421</v>
      </c>
      <c r="BM151" s="606" t="s">
        <v>879</v>
      </c>
    </row>
    <row r="152" spans="2:65" s="583" customFormat="1" ht="22.9" customHeight="1">
      <c r="B152" s="582"/>
      <c r="D152" s="584" t="s">
        <v>737</v>
      </c>
      <c r="E152" s="592" t="s">
        <v>880</v>
      </c>
      <c r="F152" s="592" t="s">
        <v>881</v>
      </c>
      <c r="J152" s="593">
        <f>BK152</f>
        <v>0</v>
      </c>
      <c r="L152" s="582"/>
      <c r="M152" s="587"/>
      <c r="P152" s="588">
        <f>SUM(P153:P155)</f>
        <v>6.3623399999999997</v>
      </c>
      <c r="R152" s="588">
        <f>SUM(R153:R155)</f>
        <v>0</v>
      </c>
      <c r="T152" s="589">
        <f>SUM(T153:T155)</f>
        <v>0.29979800000000001</v>
      </c>
      <c r="AR152" s="584" t="s">
        <v>493</v>
      </c>
      <c r="AT152" s="590" t="s">
        <v>737</v>
      </c>
      <c r="AU152" s="590" t="s">
        <v>491</v>
      </c>
      <c r="AY152" s="584" t="s">
        <v>789</v>
      </c>
      <c r="BK152" s="591">
        <f>SUM(BK153:BK155)</f>
        <v>0</v>
      </c>
    </row>
    <row r="153" spans="2:65" s="478" customFormat="1" ht="33" customHeight="1">
      <c r="B153" s="594"/>
      <c r="C153" s="595" t="s">
        <v>882</v>
      </c>
      <c r="D153" s="595" t="s">
        <v>791</v>
      </c>
      <c r="E153" s="596" t="s">
        <v>883</v>
      </c>
      <c r="F153" s="597" t="s">
        <v>884</v>
      </c>
      <c r="G153" s="598" t="s">
        <v>181</v>
      </c>
      <c r="H153" s="599">
        <v>52.1</v>
      </c>
      <c r="I153" s="600">
        <v>0</v>
      </c>
      <c r="J153" s="600">
        <f>ROUND(I153*H153,2)</f>
        <v>0</v>
      </c>
      <c r="K153" s="601"/>
      <c r="L153" s="477"/>
      <c r="M153" s="602" t="s">
        <v>668</v>
      </c>
      <c r="N153" s="603" t="s">
        <v>705</v>
      </c>
      <c r="O153" s="604">
        <v>5.6000000000000001E-2</v>
      </c>
      <c r="P153" s="604">
        <f>O153*H153</f>
        <v>2.9176000000000002</v>
      </c>
      <c r="Q153" s="604">
        <v>0</v>
      </c>
      <c r="R153" s="604">
        <f>Q153*H153</f>
        <v>0</v>
      </c>
      <c r="S153" s="604">
        <v>3.47E-3</v>
      </c>
      <c r="T153" s="605">
        <f>S153*H153</f>
        <v>0.180787</v>
      </c>
      <c r="AR153" s="606" t="s">
        <v>421</v>
      </c>
      <c r="AT153" s="606" t="s">
        <v>791</v>
      </c>
      <c r="AU153" s="606" t="s">
        <v>493</v>
      </c>
      <c r="AY153" s="462" t="s">
        <v>789</v>
      </c>
      <c r="BE153" s="607">
        <f>IF(N153="základná",J153,0)</f>
        <v>0</v>
      </c>
      <c r="BF153" s="607">
        <f>IF(N153="znížená",J153,0)</f>
        <v>0</v>
      </c>
      <c r="BG153" s="607">
        <f>IF(N153="zákl. prenesená",J153,0)</f>
        <v>0</v>
      </c>
      <c r="BH153" s="607">
        <f>IF(N153="zníž. prenesená",J153,0)</f>
        <v>0</v>
      </c>
      <c r="BI153" s="607">
        <f>IF(N153="nulová",J153,0)</f>
        <v>0</v>
      </c>
      <c r="BJ153" s="462" t="s">
        <v>493</v>
      </c>
      <c r="BK153" s="607">
        <f>ROUND(I153*H153,2)</f>
        <v>0</v>
      </c>
      <c r="BL153" s="462" t="s">
        <v>421</v>
      </c>
      <c r="BM153" s="606" t="s">
        <v>885</v>
      </c>
    </row>
    <row r="154" spans="2:65" s="478" customFormat="1" ht="24.25" customHeight="1">
      <c r="B154" s="594"/>
      <c r="C154" s="595" t="s">
        <v>886</v>
      </c>
      <c r="D154" s="595" t="s">
        <v>791</v>
      </c>
      <c r="E154" s="596" t="s">
        <v>887</v>
      </c>
      <c r="F154" s="597" t="s">
        <v>888</v>
      </c>
      <c r="G154" s="598" t="s">
        <v>181</v>
      </c>
      <c r="H154" s="599">
        <v>27.11</v>
      </c>
      <c r="I154" s="600">
        <v>0</v>
      </c>
      <c r="J154" s="600">
        <f>ROUND(I154*H154,2)</f>
        <v>0</v>
      </c>
      <c r="K154" s="601"/>
      <c r="L154" s="477"/>
      <c r="M154" s="602" t="s">
        <v>668</v>
      </c>
      <c r="N154" s="603" t="s">
        <v>705</v>
      </c>
      <c r="O154" s="604">
        <v>8.5999999999999993E-2</v>
      </c>
      <c r="P154" s="604">
        <f>O154*H154</f>
        <v>2.3314599999999999</v>
      </c>
      <c r="Q154" s="604">
        <v>0</v>
      </c>
      <c r="R154" s="604">
        <f>Q154*H154</f>
        <v>0</v>
      </c>
      <c r="S154" s="604">
        <v>2.3E-3</v>
      </c>
      <c r="T154" s="605">
        <f>S154*H154</f>
        <v>6.2352999999999999E-2</v>
      </c>
      <c r="AR154" s="606" t="s">
        <v>421</v>
      </c>
      <c r="AT154" s="606" t="s">
        <v>791</v>
      </c>
      <c r="AU154" s="606" t="s">
        <v>493</v>
      </c>
      <c r="AY154" s="462" t="s">
        <v>789</v>
      </c>
      <c r="BE154" s="607">
        <f>IF(N154="základná",J154,0)</f>
        <v>0</v>
      </c>
      <c r="BF154" s="607">
        <f>IF(N154="znížená",J154,0)</f>
        <v>0</v>
      </c>
      <c r="BG154" s="607">
        <f>IF(N154="zákl. prenesená",J154,0)</f>
        <v>0</v>
      </c>
      <c r="BH154" s="607">
        <f>IF(N154="zníž. prenesená",J154,0)</f>
        <v>0</v>
      </c>
      <c r="BI154" s="607">
        <f>IF(N154="nulová",J154,0)</f>
        <v>0</v>
      </c>
      <c r="BJ154" s="462" t="s">
        <v>493</v>
      </c>
      <c r="BK154" s="607">
        <f>ROUND(I154*H154,2)</f>
        <v>0</v>
      </c>
      <c r="BL154" s="462" t="s">
        <v>421</v>
      </c>
      <c r="BM154" s="606" t="s">
        <v>889</v>
      </c>
    </row>
    <row r="155" spans="2:65" s="478" customFormat="1" ht="24.25" customHeight="1">
      <c r="B155" s="594"/>
      <c r="C155" s="595" t="s">
        <v>890</v>
      </c>
      <c r="D155" s="595" t="s">
        <v>791</v>
      </c>
      <c r="E155" s="596" t="s">
        <v>891</v>
      </c>
      <c r="F155" s="597" t="s">
        <v>892</v>
      </c>
      <c r="G155" s="598" t="s">
        <v>181</v>
      </c>
      <c r="H155" s="599">
        <v>19.88</v>
      </c>
      <c r="I155" s="600">
        <v>0</v>
      </c>
      <c r="J155" s="600">
        <f>ROUND(I155*H155,2)</f>
        <v>0</v>
      </c>
      <c r="K155" s="601"/>
      <c r="L155" s="477"/>
      <c r="M155" s="602" t="s">
        <v>668</v>
      </c>
      <c r="N155" s="603" t="s">
        <v>705</v>
      </c>
      <c r="O155" s="604">
        <v>5.6000000000000001E-2</v>
      </c>
      <c r="P155" s="604">
        <f>O155*H155</f>
        <v>1.11328</v>
      </c>
      <c r="Q155" s="604">
        <v>0</v>
      </c>
      <c r="R155" s="604">
        <f>Q155*H155</f>
        <v>0</v>
      </c>
      <c r="S155" s="604">
        <v>2.8500000000000001E-3</v>
      </c>
      <c r="T155" s="605">
        <f>S155*H155</f>
        <v>5.6658E-2</v>
      </c>
      <c r="AR155" s="606" t="s">
        <v>421</v>
      </c>
      <c r="AT155" s="606" t="s">
        <v>791</v>
      </c>
      <c r="AU155" s="606" t="s">
        <v>493</v>
      </c>
      <c r="AY155" s="462" t="s">
        <v>789</v>
      </c>
      <c r="BE155" s="607">
        <f>IF(N155="základná",J155,0)</f>
        <v>0</v>
      </c>
      <c r="BF155" s="607">
        <f>IF(N155="znížená",J155,0)</f>
        <v>0</v>
      </c>
      <c r="BG155" s="607">
        <f>IF(N155="zákl. prenesená",J155,0)</f>
        <v>0</v>
      </c>
      <c r="BH155" s="607">
        <f>IF(N155="zníž. prenesená",J155,0)</f>
        <v>0</v>
      </c>
      <c r="BI155" s="607">
        <f>IF(N155="nulová",J155,0)</f>
        <v>0</v>
      </c>
      <c r="BJ155" s="462" t="s">
        <v>493</v>
      </c>
      <c r="BK155" s="607">
        <f>ROUND(I155*H155,2)</f>
        <v>0</v>
      </c>
      <c r="BL155" s="462" t="s">
        <v>421</v>
      </c>
      <c r="BM155" s="606" t="s">
        <v>893</v>
      </c>
    </row>
    <row r="156" spans="2:65" s="583" customFormat="1" ht="22.9" customHeight="1">
      <c r="B156" s="582"/>
      <c r="D156" s="584" t="s">
        <v>737</v>
      </c>
      <c r="E156" s="592" t="s">
        <v>894</v>
      </c>
      <c r="F156" s="592" t="s">
        <v>895</v>
      </c>
      <c r="J156" s="593">
        <f>BK156</f>
        <v>0</v>
      </c>
      <c r="L156" s="582"/>
      <c r="M156" s="587"/>
      <c r="P156" s="588">
        <f>P157</f>
        <v>1.56</v>
      </c>
      <c r="R156" s="588">
        <f>R157</f>
        <v>0</v>
      </c>
      <c r="T156" s="589">
        <f>T157</f>
        <v>5.2000000000000005E-2</v>
      </c>
      <c r="AR156" s="584" t="s">
        <v>493</v>
      </c>
      <c r="AT156" s="590" t="s">
        <v>737</v>
      </c>
      <c r="AU156" s="590" t="s">
        <v>491</v>
      </c>
      <c r="AY156" s="584" t="s">
        <v>789</v>
      </c>
      <c r="BK156" s="591">
        <f>BK157</f>
        <v>0</v>
      </c>
    </row>
    <row r="157" spans="2:65" s="478" customFormat="1" ht="24.25" customHeight="1">
      <c r="B157" s="594"/>
      <c r="C157" s="595" t="s">
        <v>896</v>
      </c>
      <c r="D157" s="595" t="s">
        <v>791</v>
      </c>
      <c r="E157" s="596" t="s">
        <v>897</v>
      </c>
      <c r="F157" s="597" t="s">
        <v>898</v>
      </c>
      <c r="G157" s="598" t="s">
        <v>81</v>
      </c>
      <c r="H157" s="599">
        <v>13</v>
      </c>
      <c r="I157" s="600">
        <v>0</v>
      </c>
      <c r="J157" s="600">
        <f>ROUND(I157*H157,2)</f>
        <v>0</v>
      </c>
      <c r="K157" s="601"/>
      <c r="L157" s="477"/>
      <c r="M157" s="602" t="s">
        <v>668</v>
      </c>
      <c r="N157" s="603" t="s">
        <v>705</v>
      </c>
      <c r="O157" s="604">
        <v>0.12</v>
      </c>
      <c r="P157" s="604">
        <f>O157*H157</f>
        <v>1.56</v>
      </c>
      <c r="Q157" s="604">
        <v>0</v>
      </c>
      <c r="R157" s="604">
        <f>Q157*H157</f>
        <v>0</v>
      </c>
      <c r="S157" s="604">
        <v>4.0000000000000001E-3</v>
      </c>
      <c r="T157" s="605">
        <f>S157*H157</f>
        <v>5.2000000000000005E-2</v>
      </c>
      <c r="AR157" s="606" t="s">
        <v>421</v>
      </c>
      <c r="AT157" s="606" t="s">
        <v>791</v>
      </c>
      <c r="AU157" s="606" t="s">
        <v>493</v>
      </c>
      <c r="AY157" s="462" t="s">
        <v>789</v>
      </c>
      <c r="BE157" s="607">
        <f>IF(N157="základná",J157,0)</f>
        <v>0</v>
      </c>
      <c r="BF157" s="607">
        <f>IF(N157="znížená",J157,0)</f>
        <v>0</v>
      </c>
      <c r="BG157" s="607">
        <f>IF(N157="zákl. prenesená",J157,0)</f>
        <v>0</v>
      </c>
      <c r="BH157" s="607">
        <f>IF(N157="zníž. prenesená",J157,0)</f>
        <v>0</v>
      </c>
      <c r="BI157" s="607">
        <f>IF(N157="nulová",J157,0)</f>
        <v>0</v>
      </c>
      <c r="BJ157" s="462" t="s">
        <v>493</v>
      </c>
      <c r="BK157" s="607">
        <f>ROUND(I157*H157,2)</f>
        <v>0</v>
      </c>
      <c r="BL157" s="462" t="s">
        <v>421</v>
      </c>
      <c r="BM157" s="606" t="s">
        <v>899</v>
      </c>
    </row>
    <row r="158" spans="2:65" s="583" customFormat="1" ht="22.9" customHeight="1">
      <c r="B158" s="582"/>
      <c r="D158" s="584" t="s">
        <v>737</v>
      </c>
      <c r="E158" s="592" t="s">
        <v>900</v>
      </c>
      <c r="F158" s="592" t="s">
        <v>901</v>
      </c>
      <c r="J158" s="593">
        <f>BK158</f>
        <v>0</v>
      </c>
      <c r="L158" s="582"/>
      <c r="M158" s="587"/>
      <c r="P158" s="588">
        <f>SUM(P159:P160)</f>
        <v>122.80864999999999</v>
      </c>
      <c r="R158" s="588">
        <f>SUM(R159:R160)</f>
        <v>0.20315</v>
      </c>
      <c r="T158" s="589">
        <f>SUM(T159:T160)</f>
        <v>4.5701499999999999</v>
      </c>
      <c r="AR158" s="584" t="s">
        <v>493</v>
      </c>
      <c r="AT158" s="590" t="s">
        <v>737</v>
      </c>
      <c r="AU158" s="590" t="s">
        <v>491</v>
      </c>
      <c r="AY158" s="584" t="s">
        <v>789</v>
      </c>
      <c r="BK158" s="591">
        <f>SUM(BK159:BK160)</f>
        <v>0</v>
      </c>
    </row>
    <row r="159" spans="2:65" s="478" customFormat="1" ht="24.25" customHeight="1">
      <c r="B159" s="594"/>
      <c r="C159" s="595" t="s">
        <v>902</v>
      </c>
      <c r="D159" s="595" t="s">
        <v>791</v>
      </c>
      <c r="E159" s="596" t="s">
        <v>903</v>
      </c>
      <c r="F159" s="597" t="s">
        <v>904</v>
      </c>
      <c r="G159" s="598" t="s">
        <v>203</v>
      </c>
      <c r="H159" s="599">
        <v>72.45</v>
      </c>
      <c r="I159" s="600">
        <v>0</v>
      </c>
      <c r="J159" s="600">
        <f>ROUND(I159*H159,2)</f>
        <v>0</v>
      </c>
      <c r="K159" s="601"/>
      <c r="L159" s="477"/>
      <c r="M159" s="602" t="s">
        <v>668</v>
      </c>
      <c r="N159" s="603" t="s">
        <v>705</v>
      </c>
      <c r="O159" s="604">
        <v>0.23699999999999999</v>
      </c>
      <c r="P159" s="604">
        <f>O159*H159</f>
        <v>17.170649999999998</v>
      </c>
      <c r="Q159" s="604">
        <v>0</v>
      </c>
      <c r="R159" s="604">
        <f>Q159*H159</f>
        <v>0</v>
      </c>
      <c r="S159" s="604">
        <v>7.0000000000000001E-3</v>
      </c>
      <c r="T159" s="605">
        <f>S159*H159</f>
        <v>0.50714999999999999</v>
      </c>
      <c r="AR159" s="606" t="s">
        <v>421</v>
      </c>
      <c r="AT159" s="606" t="s">
        <v>791</v>
      </c>
      <c r="AU159" s="606" t="s">
        <v>493</v>
      </c>
      <c r="AY159" s="462" t="s">
        <v>789</v>
      </c>
      <c r="BE159" s="607">
        <f>IF(N159="základná",J159,0)</f>
        <v>0</v>
      </c>
      <c r="BF159" s="607">
        <f>IF(N159="znížená",J159,0)</f>
        <v>0</v>
      </c>
      <c r="BG159" s="607">
        <f>IF(N159="zákl. prenesená",J159,0)</f>
        <v>0</v>
      </c>
      <c r="BH159" s="607">
        <f>IF(N159="zníž. prenesená",J159,0)</f>
        <v>0</v>
      </c>
      <c r="BI159" s="607">
        <f>IF(N159="nulová",J159,0)</f>
        <v>0</v>
      </c>
      <c r="BJ159" s="462" t="s">
        <v>493</v>
      </c>
      <c r="BK159" s="607">
        <f>ROUND(I159*H159,2)</f>
        <v>0</v>
      </c>
      <c r="BL159" s="462" t="s">
        <v>421</v>
      </c>
      <c r="BM159" s="606" t="s">
        <v>905</v>
      </c>
    </row>
    <row r="160" spans="2:65" s="478" customFormat="1" ht="33" customHeight="1">
      <c r="B160" s="594"/>
      <c r="C160" s="595" t="s">
        <v>906</v>
      </c>
      <c r="D160" s="595" t="s">
        <v>791</v>
      </c>
      <c r="E160" s="596" t="s">
        <v>907</v>
      </c>
      <c r="F160" s="597" t="s">
        <v>908</v>
      </c>
      <c r="G160" s="598" t="s">
        <v>175</v>
      </c>
      <c r="H160" s="599">
        <v>4063</v>
      </c>
      <c r="I160" s="600">
        <v>0</v>
      </c>
      <c r="J160" s="600">
        <f>ROUND(I160*H160,2)</f>
        <v>0</v>
      </c>
      <c r="K160" s="601"/>
      <c r="L160" s="477"/>
      <c r="M160" s="608" t="s">
        <v>668</v>
      </c>
      <c r="N160" s="609" t="s">
        <v>705</v>
      </c>
      <c r="O160" s="610">
        <v>2.5999999999999999E-2</v>
      </c>
      <c r="P160" s="610">
        <f>O160*H160</f>
        <v>105.63799999999999</v>
      </c>
      <c r="Q160" s="610">
        <v>5.0000000000000002E-5</v>
      </c>
      <c r="R160" s="610">
        <f>Q160*H160</f>
        <v>0.20315</v>
      </c>
      <c r="S160" s="610">
        <v>1E-3</v>
      </c>
      <c r="T160" s="611">
        <f>S160*H160</f>
        <v>4.0629999999999997</v>
      </c>
      <c r="AR160" s="606" t="s">
        <v>421</v>
      </c>
      <c r="AT160" s="606" t="s">
        <v>791</v>
      </c>
      <c r="AU160" s="606" t="s">
        <v>493</v>
      </c>
      <c r="AY160" s="462" t="s">
        <v>789</v>
      </c>
      <c r="BE160" s="607">
        <f>IF(N160="základná",J160,0)</f>
        <v>0</v>
      </c>
      <c r="BF160" s="607">
        <f>IF(N160="znížená",J160,0)</f>
        <v>0</v>
      </c>
      <c r="BG160" s="607">
        <f>IF(N160="zákl. prenesená",J160,0)</f>
        <v>0</v>
      </c>
      <c r="BH160" s="607">
        <f>IF(N160="zníž. prenesená",J160,0)</f>
        <v>0</v>
      </c>
      <c r="BI160" s="607">
        <f>IF(N160="nulová",J160,0)</f>
        <v>0</v>
      </c>
      <c r="BJ160" s="462" t="s">
        <v>493</v>
      </c>
      <c r="BK160" s="607">
        <f>ROUND(I160*H160,2)</f>
        <v>0</v>
      </c>
      <c r="BL160" s="462" t="s">
        <v>421</v>
      </c>
      <c r="BM160" s="606" t="s">
        <v>909</v>
      </c>
    </row>
    <row r="161" spans="2:12" s="478" customFormat="1" ht="7" customHeight="1">
      <c r="B161" s="494"/>
      <c r="C161" s="495"/>
      <c r="D161" s="495"/>
      <c r="E161" s="495"/>
      <c r="F161" s="495"/>
      <c r="G161" s="495"/>
      <c r="H161" s="495"/>
      <c r="I161" s="495"/>
      <c r="J161" s="495"/>
      <c r="K161" s="495"/>
      <c r="L161" s="477"/>
    </row>
  </sheetData>
  <autoFilter ref="C123:K160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8337-D9D1-4598-B568-561D51348557}">
  <sheetPr>
    <pageSetUpPr fitToPage="1"/>
  </sheetPr>
  <dimension ref="B2:BM342"/>
  <sheetViews>
    <sheetView showGridLines="0" topLeftCell="A129" workbookViewId="0">
      <selection activeCell="I144" sqref="I144"/>
    </sheetView>
  </sheetViews>
  <sheetFormatPr defaultColWidth="9.1796875" defaultRowHeight="10"/>
  <cols>
    <col min="1" max="1" width="7.1796875" style="461" customWidth="1"/>
    <col min="2" max="2" width="1" style="461" customWidth="1"/>
    <col min="3" max="3" width="3.54296875" style="461" customWidth="1"/>
    <col min="4" max="4" width="3.7265625" style="461" customWidth="1"/>
    <col min="5" max="5" width="14.7265625" style="461" customWidth="1"/>
    <col min="6" max="6" width="43.54296875" style="461" customWidth="1"/>
    <col min="7" max="7" width="6.453125" style="461" customWidth="1"/>
    <col min="8" max="8" width="12" style="461" customWidth="1"/>
    <col min="9" max="9" width="13.54296875" style="461" customWidth="1"/>
    <col min="10" max="10" width="19.1796875" style="461" customWidth="1"/>
    <col min="11" max="11" width="19.1796875" style="461" hidden="1" customWidth="1"/>
    <col min="12" max="12" width="8" style="461" customWidth="1"/>
    <col min="13" max="13" width="9.26953125" style="461" hidden="1" customWidth="1"/>
    <col min="14" max="14" width="0" style="461" hidden="1" customWidth="1"/>
    <col min="15" max="20" width="12.1796875" style="461" hidden="1" customWidth="1"/>
    <col min="21" max="21" width="14" style="461" hidden="1" customWidth="1"/>
    <col min="22" max="22" width="10.54296875" style="461" customWidth="1"/>
    <col min="23" max="23" width="14" style="461" customWidth="1"/>
    <col min="24" max="24" width="10.54296875" style="461" customWidth="1"/>
    <col min="25" max="25" width="12.81640625" style="461" customWidth="1"/>
    <col min="26" max="26" width="9.453125" style="461" customWidth="1"/>
    <col min="27" max="27" width="12.81640625" style="461" customWidth="1"/>
    <col min="28" max="28" width="14" style="461" customWidth="1"/>
    <col min="29" max="29" width="9.453125" style="461" customWidth="1"/>
    <col min="30" max="30" width="12.81640625" style="461" customWidth="1"/>
    <col min="31" max="31" width="14" style="461" customWidth="1"/>
    <col min="32" max="16384" width="9.1796875" style="461"/>
  </cols>
  <sheetData>
    <row r="2" spans="2:46" ht="37" customHeight="1">
      <c r="L2" s="850" t="s">
        <v>672</v>
      </c>
      <c r="M2" s="851"/>
      <c r="N2" s="851"/>
      <c r="O2" s="851"/>
      <c r="P2" s="851"/>
      <c r="Q2" s="851"/>
      <c r="R2" s="851"/>
      <c r="S2" s="851"/>
      <c r="T2" s="851"/>
      <c r="U2" s="851"/>
      <c r="V2" s="851"/>
      <c r="AT2" s="462" t="s">
        <v>746</v>
      </c>
    </row>
    <row r="3" spans="2:46" ht="7" customHeight="1">
      <c r="B3" s="463"/>
      <c r="C3" s="464"/>
      <c r="D3" s="464"/>
      <c r="E3" s="464"/>
      <c r="F3" s="464"/>
      <c r="G3" s="464"/>
      <c r="H3" s="464"/>
      <c r="I3" s="464"/>
      <c r="J3" s="464"/>
      <c r="K3" s="464"/>
      <c r="L3" s="465"/>
      <c r="AT3" s="462" t="s">
        <v>738</v>
      </c>
    </row>
    <row r="4" spans="2:46" ht="25" customHeight="1">
      <c r="B4" s="465"/>
      <c r="D4" s="466" t="s">
        <v>759</v>
      </c>
      <c r="L4" s="465"/>
      <c r="M4" s="542" t="s">
        <v>676</v>
      </c>
      <c r="AT4" s="462" t="s">
        <v>670</v>
      </c>
    </row>
    <row r="5" spans="2:46" ht="7" customHeight="1">
      <c r="B5" s="465"/>
      <c r="L5" s="465"/>
    </row>
    <row r="6" spans="2:46" ht="12" customHeight="1">
      <c r="B6" s="465"/>
      <c r="D6" s="471" t="s">
        <v>680</v>
      </c>
      <c r="L6" s="465"/>
    </row>
    <row r="7" spans="2:46" ht="26.25" customHeight="1">
      <c r="B7" s="465"/>
      <c r="E7" s="887" t="str">
        <f>'Rekapitulácia stavby'!K6</f>
        <v>Akumulácia tepelnej energie</v>
      </c>
      <c r="F7" s="888"/>
      <c r="G7" s="888"/>
      <c r="H7" s="888"/>
      <c r="L7" s="465"/>
    </row>
    <row r="8" spans="2:46" s="478" customFormat="1" ht="12" customHeight="1">
      <c r="B8" s="477"/>
      <c r="D8" s="471" t="s">
        <v>760</v>
      </c>
      <c r="L8" s="477"/>
    </row>
    <row r="9" spans="2:46" s="478" customFormat="1" ht="30" customHeight="1">
      <c r="B9" s="477"/>
      <c r="E9" s="863" t="s">
        <v>910</v>
      </c>
      <c r="F9" s="886"/>
      <c r="G9" s="886"/>
      <c r="H9" s="886"/>
      <c r="L9" s="477"/>
    </row>
    <row r="10" spans="2:46" s="478" customFormat="1">
      <c r="B10" s="477"/>
      <c r="L10" s="477"/>
    </row>
    <row r="11" spans="2:46" s="478" customFormat="1" ht="12" customHeight="1">
      <c r="B11" s="477"/>
      <c r="D11" s="471" t="s">
        <v>682</v>
      </c>
      <c r="F11" s="469" t="s">
        <v>668</v>
      </c>
      <c r="I11" s="471" t="s">
        <v>683</v>
      </c>
      <c r="J11" s="469" t="s">
        <v>668</v>
      </c>
      <c r="L11" s="477"/>
    </row>
    <row r="12" spans="2:46" s="478" customFormat="1" ht="12" customHeight="1">
      <c r="B12" s="477"/>
      <c r="D12" s="471" t="s">
        <v>684</v>
      </c>
      <c r="F12" s="469" t="s">
        <v>685</v>
      </c>
      <c r="I12" s="471" t="s">
        <v>686</v>
      </c>
      <c r="J12" s="504">
        <f>'Rekapitulácia stavby'!AN8</f>
        <v>45252</v>
      </c>
      <c r="L12" s="477"/>
    </row>
    <row r="13" spans="2:46" s="478" customFormat="1" ht="10.9" customHeight="1">
      <c r="B13" s="477"/>
      <c r="L13" s="477"/>
    </row>
    <row r="14" spans="2:46" s="478" customFormat="1" ht="12" customHeight="1">
      <c r="B14" s="477"/>
      <c r="D14" s="471" t="s">
        <v>687</v>
      </c>
      <c r="I14" s="471" t="s">
        <v>688</v>
      </c>
      <c r="J14" s="469" t="s">
        <v>668</v>
      </c>
      <c r="L14" s="477"/>
    </row>
    <row r="15" spans="2:46" s="478" customFormat="1" ht="18" customHeight="1">
      <c r="B15" s="477"/>
      <c r="E15" s="469" t="s">
        <v>762</v>
      </c>
      <c r="I15" s="471" t="s">
        <v>689</v>
      </c>
      <c r="J15" s="469" t="s">
        <v>668</v>
      </c>
      <c r="L15" s="477"/>
    </row>
    <row r="16" spans="2:46" s="478" customFormat="1" ht="7" customHeight="1">
      <c r="B16" s="477"/>
      <c r="L16" s="477"/>
    </row>
    <row r="17" spans="2:12" s="478" customFormat="1" ht="12" customHeight="1">
      <c r="B17" s="477"/>
      <c r="D17" s="471" t="s">
        <v>690</v>
      </c>
      <c r="I17" s="471" t="s">
        <v>688</v>
      </c>
      <c r="J17" s="469" t="str">
        <f>'Rekapitulácia stavby'!AN13</f>
        <v/>
      </c>
      <c r="L17" s="477"/>
    </row>
    <row r="18" spans="2:12" s="478" customFormat="1" ht="18" customHeight="1">
      <c r="B18" s="477"/>
      <c r="E18" s="852" t="str">
        <f>'Rekapitulácia stavby'!E14</f>
        <v xml:space="preserve"> </v>
      </c>
      <c r="F18" s="852"/>
      <c r="G18" s="852"/>
      <c r="H18" s="852"/>
      <c r="I18" s="471" t="s">
        <v>689</v>
      </c>
      <c r="J18" s="469" t="str">
        <f>'Rekapitulácia stavby'!AN14</f>
        <v/>
      </c>
      <c r="L18" s="477"/>
    </row>
    <row r="19" spans="2:12" s="478" customFormat="1" ht="7" customHeight="1">
      <c r="B19" s="477"/>
      <c r="L19" s="477"/>
    </row>
    <row r="20" spans="2:12" s="478" customFormat="1" ht="12" customHeight="1">
      <c r="B20" s="477"/>
      <c r="D20" s="471" t="s">
        <v>692</v>
      </c>
      <c r="I20" s="471" t="s">
        <v>688</v>
      </c>
      <c r="J20" s="469" t="str">
        <f>IF('Rekapitulácia stavby'!AN16="","",'Rekapitulácia stavby'!AN16)</f>
        <v/>
      </c>
      <c r="L20" s="477"/>
    </row>
    <row r="21" spans="2:12" s="478" customFormat="1" ht="18" customHeight="1">
      <c r="B21" s="477"/>
      <c r="E21" s="469" t="str">
        <f>IF('Rekapitulácia stavby'!E17="","",'Rekapitulácia stavby'!E17)</f>
        <v xml:space="preserve"> </v>
      </c>
      <c r="I21" s="471" t="s">
        <v>689</v>
      </c>
      <c r="J21" s="469" t="str">
        <f>IF('Rekapitulácia stavby'!AN17="","",'Rekapitulácia stavby'!AN17)</f>
        <v/>
      </c>
      <c r="L21" s="477"/>
    </row>
    <row r="22" spans="2:12" s="478" customFormat="1" ht="7" customHeight="1">
      <c r="B22" s="477"/>
      <c r="L22" s="477"/>
    </row>
    <row r="23" spans="2:12" s="478" customFormat="1" ht="12" customHeight="1">
      <c r="B23" s="477"/>
      <c r="D23" s="471" t="s">
        <v>695</v>
      </c>
      <c r="I23" s="471" t="s">
        <v>688</v>
      </c>
      <c r="J23" s="469" t="str">
        <f>IF('Rekapitulácia stavby'!AN19="","",'Rekapitulácia stavby'!AN19)</f>
        <v/>
      </c>
      <c r="L23" s="477"/>
    </row>
    <row r="24" spans="2:12" s="478" customFormat="1" ht="18" customHeight="1">
      <c r="B24" s="477"/>
      <c r="E24" s="469" t="str">
        <f>IF('Rekapitulácia stavby'!E20="","",'Rekapitulácia stavby'!E20)</f>
        <v xml:space="preserve"> </v>
      </c>
      <c r="I24" s="471" t="s">
        <v>689</v>
      </c>
      <c r="J24" s="469" t="str">
        <f>IF('Rekapitulácia stavby'!AN20="","",'Rekapitulácia stavby'!AN20)</f>
        <v/>
      </c>
      <c r="L24" s="477"/>
    </row>
    <row r="25" spans="2:12" s="478" customFormat="1" ht="7" customHeight="1">
      <c r="B25" s="477"/>
      <c r="L25" s="477"/>
    </row>
    <row r="26" spans="2:12" s="478" customFormat="1" ht="12" customHeight="1">
      <c r="B26" s="477"/>
      <c r="D26" s="471" t="s">
        <v>697</v>
      </c>
      <c r="L26" s="477"/>
    </row>
    <row r="27" spans="2:12" s="544" customFormat="1" ht="16.5" customHeight="1">
      <c r="B27" s="543"/>
      <c r="E27" s="854" t="s">
        <v>668</v>
      </c>
      <c r="F27" s="854"/>
      <c r="G27" s="854"/>
      <c r="H27" s="854"/>
      <c r="L27" s="543"/>
    </row>
    <row r="28" spans="2:12" s="478" customFormat="1" ht="7" customHeight="1">
      <c r="B28" s="477"/>
      <c r="L28" s="477"/>
    </row>
    <row r="29" spans="2:12" s="478" customFormat="1" ht="7" customHeight="1">
      <c r="B29" s="477"/>
      <c r="D29" s="505"/>
      <c r="E29" s="505"/>
      <c r="F29" s="505"/>
      <c r="G29" s="505"/>
      <c r="H29" s="505"/>
      <c r="I29" s="505"/>
      <c r="J29" s="505"/>
      <c r="K29" s="505"/>
      <c r="L29" s="477"/>
    </row>
    <row r="30" spans="2:12" s="478" customFormat="1" ht="25.4" customHeight="1">
      <c r="B30" s="477"/>
      <c r="D30" s="545" t="s">
        <v>699</v>
      </c>
      <c r="J30" s="519">
        <f>ROUND(J140, 2)</f>
        <v>0</v>
      </c>
      <c r="L30" s="477"/>
    </row>
    <row r="31" spans="2:12" s="478" customFormat="1" ht="7" customHeight="1">
      <c r="B31" s="477"/>
      <c r="D31" s="505"/>
      <c r="E31" s="505"/>
      <c r="F31" s="505"/>
      <c r="G31" s="505"/>
      <c r="H31" s="505"/>
      <c r="I31" s="505"/>
      <c r="J31" s="505"/>
      <c r="K31" s="505"/>
      <c r="L31" s="477"/>
    </row>
    <row r="32" spans="2:12" s="478" customFormat="1" ht="14.5" customHeight="1">
      <c r="B32" s="477"/>
      <c r="F32" s="481" t="s">
        <v>701</v>
      </c>
      <c r="I32" s="481" t="s">
        <v>700</v>
      </c>
      <c r="J32" s="481" t="s">
        <v>702</v>
      </c>
      <c r="L32" s="477"/>
    </row>
    <row r="33" spans="2:12" s="478" customFormat="1" ht="14.5" customHeight="1">
      <c r="B33" s="477"/>
      <c r="D33" s="507" t="s">
        <v>703</v>
      </c>
      <c r="E33" s="484" t="s">
        <v>704</v>
      </c>
      <c r="F33" s="546">
        <f>ROUND((SUM(BE140:BE341)),  2)</f>
        <v>0</v>
      </c>
      <c r="G33" s="547"/>
      <c r="H33" s="547"/>
      <c r="I33" s="548">
        <v>0.2</v>
      </c>
      <c r="J33" s="546">
        <f>ROUND(((SUM(BE140:BE341))*I33),  2)</f>
        <v>0</v>
      </c>
      <c r="L33" s="477"/>
    </row>
    <row r="34" spans="2:12" s="478" customFormat="1" ht="14.5" customHeight="1">
      <c r="B34" s="477"/>
      <c r="E34" s="484" t="s">
        <v>705</v>
      </c>
      <c r="F34" s="549">
        <f>ROUND((SUM(BF140:BF341)),  2)</f>
        <v>0</v>
      </c>
      <c r="I34" s="550">
        <v>0.2</v>
      </c>
      <c r="J34" s="549">
        <f>ROUND(((SUM(BF140:BF341))*I34),  2)</f>
        <v>0</v>
      </c>
      <c r="L34" s="477"/>
    </row>
    <row r="35" spans="2:12" s="478" customFormat="1" ht="14.5" hidden="1" customHeight="1">
      <c r="B35" s="477"/>
      <c r="E35" s="471" t="s">
        <v>706</v>
      </c>
      <c r="F35" s="549">
        <f>ROUND((SUM(BG140:BG341)),  2)</f>
        <v>0</v>
      </c>
      <c r="I35" s="550">
        <v>0.2</v>
      </c>
      <c r="J35" s="549">
        <f>0</f>
        <v>0</v>
      </c>
      <c r="L35" s="477"/>
    </row>
    <row r="36" spans="2:12" s="478" customFormat="1" ht="14.5" hidden="1" customHeight="1">
      <c r="B36" s="477"/>
      <c r="E36" s="471" t="s">
        <v>707</v>
      </c>
      <c r="F36" s="549">
        <f>ROUND((SUM(BH140:BH341)),  2)</f>
        <v>0</v>
      </c>
      <c r="I36" s="550">
        <v>0.2</v>
      </c>
      <c r="J36" s="549">
        <f>0</f>
        <v>0</v>
      </c>
      <c r="L36" s="477"/>
    </row>
    <row r="37" spans="2:12" s="478" customFormat="1" ht="14.5" hidden="1" customHeight="1">
      <c r="B37" s="477"/>
      <c r="E37" s="484" t="s">
        <v>708</v>
      </c>
      <c r="F37" s="546">
        <f>ROUND((SUM(BI140:BI341)),  2)</f>
        <v>0</v>
      </c>
      <c r="G37" s="547"/>
      <c r="H37" s="547"/>
      <c r="I37" s="548">
        <v>0</v>
      </c>
      <c r="J37" s="546">
        <f>0</f>
        <v>0</v>
      </c>
      <c r="L37" s="477"/>
    </row>
    <row r="38" spans="2:12" s="478" customFormat="1" ht="7" customHeight="1">
      <c r="B38" s="477"/>
      <c r="L38" s="477"/>
    </row>
    <row r="39" spans="2:12" s="478" customFormat="1" ht="25.4" customHeight="1">
      <c r="B39" s="477"/>
      <c r="C39" s="551"/>
      <c r="D39" s="552" t="s">
        <v>709</v>
      </c>
      <c r="E39" s="509"/>
      <c r="F39" s="509"/>
      <c r="G39" s="553" t="s">
        <v>710</v>
      </c>
      <c r="H39" s="554" t="s">
        <v>711</v>
      </c>
      <c r="I39" s="509"/>
      <c r="J39" s="555">
        <f>SUM(J30:J37)</f>
        <v>0</v>
      </c>
      <c r="K39" s="556"/>
      <c r="L39" s="477"/>
    </row>
    <row r="40" spans="2:12" s="478" customFormat="1" ht="14.5" customHeight="1">
      <c r="B40" s="477"/>
      <c r="L40" s="477"/>
    </row>
    <row r="41" spans="2:12" ht="14.5" customHeight="1">
      <c r="B41" s="465"/>
      <c r="L41" s="465"/>
    </row>
    <row r="42" spans="2:12" ht="14.5" customHeight="1">
      <c r="B42" s="465"/>
      <c r="L42" s="465"/>
    </row>
    <row r="43" spans="2:12" ht="14.5" customHeight="1">
      <c r="B43" s="465"/>
      <c r="L43" s="465"/>
    </row>
    <row r="44" spans="2:12" ht="14.5" customHeight="1">
      <c r="B44" s="465"/>
      <c r="L44" s="465"/>
    </row>
    <row r="45" spans="2:12" ht="14.5" customHeight="1">
      <c r="B45" s="465"/>
      <c r="L45" s="465"/>
    </row>
    <row r="46" spans="2:12" ht="14.5" customHeight="1">
      <c r="B46" s="465"/>
      <c r="L46" s="465"/>
    </row>
    <row r="47" spans="2:12" ht="14.5" customHeight="1">
      <c r="B47" s="465"/>
      <c r="L47" s="465"/>
    </row>
    <row r="48" spans="2:12" ht="14.5" customHeight="1">
      <c r="B48" s="465"/>
      <c r="L48" s="465"/>
    </row>
    <row r="49" spans="2:12" ht="14.5" customHeight="1">
      <c r="B49" s="465"/>
      <c r="L49" s="465"/>
    </row>
    <row r="50" spans="2:12" s="478" customFormat="1" ht="14.5" customHeight="1">
      <c r="B50" s="477"/>
      <c r="D50" s="491" t="s">
        <v>438</v>
      </c>
      <c r="E50" s="492"/>
      <c r="F50" s="492"/>
      <c r="G50" s="491" t="s">
        <v>712</v>
      </c>
      <c r="H50" s="492"/>
      <c r="I50" s="492"/>
      <c r="J50" s="492"/>
      <c r="K50" s="492"/>
      <c r="L50" s="477"/>
    </row>
    <row r="51" spans="2:12">
      <c r="B51" s="465"/>
      <c r="L51" s="465"/>
    </row>
    <row r="52" spans="2:12">
      <c r="B52" s="465"/>
      <c r="L52" s="465"/>
    </row>
    <row r="53" spans="2:12">
      <c r="B53" s="465"/>
      <c r="L53" s="465"/>
    </row>
    <row r="54" spans="2:12">
      <c r="B54" s="465"/>
      <c r="L54" s="465"/>
    </row>
    <row r="55" spans="2:12">
      <c r="B55" s="465"/>
      <c r="L55" s="465"/>
    </row>
    <row r="56" spans="2:12">
      <c r="B56" s="465"/>
      <c r="L56" s="465"/>
    </row>
    <row r="57" spans="2:12">
      <c r="B57" s="465"/>
      <c r="L57" s="465"/>
    </row>
    <row r="58" spans="2:12">
      <c r="B58" s="465"/>
      <c r="L58" s="465"/>
    </row>
    <row r="59" spans="2:12">
      <c r="B59" s="465"/>
      <c r="L59" s="465"/>
    </row>
    <row r="60" spans="2:12">
      <c r="B60" s="465"/>
      <c r="L60" s="465"/>
    </row>
    <row r="61" spans="2:12" s="478" customFormat="1" ht="12.5">
      <c r="B61" s="477"/>
      <c r="D61" s="493" t="s">
        <v>713</v>
      </c>
      <c r="E61" s="480"/>
      <c r="F61" s="557" t="s">
        <v>714</v>
      </c>
      <c r="G61" s="493" t="s">
        <v>713</v>
      </c>
      <c r="H61" s="480"/>
      <c r="I61" s="480"/>
      <c r="J61" s="558" t="s">
        <v>714</v>
      </c>
      <c r="K61" s="480"/>
      <c r="L61" s="477"/>
    </row>
    <row r="62" spans="2:12">
      <c r="B62" s="465"/>
      <c r="L62" s="465"/>
    </row>
    <row r="63" spans="2:12">
      <c r="B63" s="465"/>
      <c r="L63" s="465"/>
    </row>
    <row r="64" spans="2:12">
      <c r="B64" s="465"/>
      <c r="L64" s="465"/>
    </row>
    <row r="65" spans="2:12" s="478" customFormat="1" ht="13">
      <c r="B65" s="477"/>
      <c r="D65" s="491" t="s">
        <v>715</v>
      </c>
      <c r="E65" s="492"/>
      <c r="F65" s="492"/>
      <c r="G65" s="491" t="s">
        <v>716</v>
      </c>
      <c r="H65" s="492"/>
      <c r="I65" s="492"/>
      <c r="J65" s="492"/>
      <c r="K65" s="492"/>
      <c r="L65" s="477"/>
    </row>
    <row r="66" spans="2:12">
      <c r="B66" s="465"/>
      <c r="L66" s="465"/>
    </row>
    <row r="67" spans="2:12">
      <c r="B67" s="465"/>
      <c r="L67" s="465"/>
    </row>
    <row r="68" spans="2:12">
      <c r="B68" s="465"/>
      <c r="L68" s="465"/>
    </row>
    <row r="69" spans="2:12">
      <c r="B69" s="465"/>
      <c r="L69" s="465"/>
    </row>
    <row r="70" spans="2:12">
      <c r="B70" s="465"/>
      <c r="L70" s="465"/>
    </row>
    <row r="71" spans="2:12">
      <c r="B71" s="465"/>
      <c r="L71" s="465"/>
    </row>
    <row r="72" spans="2:12">
      <c r="B72" s="465"/>
      <c r="L72" s="465"/>
    </row>
    <row r="73" spans="2:12">
      <c r="B73" s="465"/>
      <c r="L73" s="465"/>
    </row>
    <row r="74" spans="2:12">
      <c r="B74" s="465"/>
      <c r="L74" s="465"/>
    </row>
    <row r="75" spans="2:12">
      <c r="B75" s="465"/>
      <c r="L75" s="465"/>
    </row>
    <row r="76" spans="2:12" s="478" customFormat="1" ht="12.5">
      <c r="B76" s="477"/>
      <c r="D76" s="493" t="s">
        <v>713</v>
      </c>
      <c r="E76" s="480"/>
      <c r="F76" s="557" t="s">
        <v>714</v>
      </c>
      <c r="G76" s="493" t="s">
        <v>713</v>
      </c>
      <c r="H76" s="480"/>
      <c r="I76" s="480"/>
      <c r="J76" s="558" t="s">
        <v>714</v>
      </c>
      <c r="K76" s="480"/>
      <c r="L76" s="477"/>
    </row>
    <row r="77" spans="2:12" s="478" customFormat="1" ht="14.5" customHeight="1">
      <c r="B77" s="494"/>
      <c r="C77" s="495"/>
      <c r="D77" s="495"/>
      <c r="E77" s="495"/>
      <c r="F77" s="495"/>
      <c r="G77" s="495"/>
      <c r="H77" s="495"/>
      <c r="I77" s="495"/>
      <c r="J77" s="495"/>
      <c r="K77" s="495"/>
      <c r="L77" s="477"/>
    </row>
    <row r="81" spans="2:47" s="478" customFormat="1" ht="7" hidden="1" customHeight="1">
      <c r="B81" s="496"/>
      <c r="C81" s="497"/>
      <c r="D81" s="497"/>
      <c r="E81" s="497"/>
      <c r="F81" s="497"/>
      <c r="G81" s="497"/>
      <c r="H81" s="497"/>
      <c r="I81" s="497"/>
      <c r="J81" s="497"/>
      <c r="K81" s="497"/>
      <c r="L81" s="477"/>
    </row>
    <row r="82" spans="2:47" s="478" customFormat="1" ht="25" hidden="1" customHeight="1">
      <c r="B82" s="477"/>
      <c r="C82" s="466" t="s">
        <v>763</v>
      </c>
      <c r="L82" s="477"/>
    </row>
    <row r="83" spans="2:47" s="478" customFormat="1" ht="7" hidden="1" customHeight="1">
      <c r="B83" s="477"/>
      <c r="L83" s="477"/>
    </row>
    <row r="84" spans="2:47" s="478" customFormat="1" ht="12" hidden="1" customHeight="1">
      <c r="B84" s="477"/>
      <c r="C84" s="471" t="s">
        <v>680</v>
      </c>
      <c r="L84" s="477"/>
    </row>
    <row r="85" spans="2:47" s="478" customFormat="1" ht="26.25" hidden="1" customHeight="1">
      <c r="B85" s="477"/>
      <c r="E85" s="887" t="str">
        <f>E7</f>
        <v>Akumulácia tepelnej energie</v>
      </c>
      <c r="F85" s="888"/>
      <c r="G85" s="888"/>
      <c r="H85" s="888"/>
      <c r="L85" s="477"/>
    </row>
    <row r="86" spans="2:47" s="478" customFormat="1" ht="12" hidden="1" customHeight="1">
      <c r="B86" s="477"/>
      <c r="C86" s="471" t="s">
        <v>760</v>
      </c>
      <c r="L86" s="477"/>
    </row>
    <row r="87" spans="2:47" s="478" customFormat="1" ht="30" hidden="1" customHeight="1">
      <c r="B87" s="477"/>
      <c r="E87" s="863" t="str">
        <f>E9</f>
        <v xml:space="preserve">02 - SO 32 Strojovňa akumulácie a stavebné úpravy pre akumulátor </v>
      </c>
      <c r="F87" s="886"/>
      <c r="G87" s="886"/>
      <c r="H87" s="886"/>
      <c r="L87" s="477"/>
    </row>
    <row r="88" spans="2:47" s="478" customFormat="1" ht="7" hidden="1" customHeight="1">
      <c r="B88" s="477"/>
      <c r="L88" s="477"/>
    </row>
    <row r="89" spans="2:47" s="478" customFormat="1" ht="12" hidden="1" customHeight="1">
      <c r="B89" s="477"/>
      <c r="C89" s="471" t="s">
        <v>684</v>
      </c>
      <c r="F89" s="469" t="str">
        <f>F12</f>
        <v xml:space="preserve">Bratislava </v>
      </c>
      <c r="I89" s="471" t="s">
        <v>686</v>
      </c>
      <c r="J89" s="504">
        <f>IF(J12="","",J12)</f>
        <v>45252</v>
      </c>
      <c r="L89" s="477"/>
    </row>
    <row r="90" spans="2:47" s="478" customFormat="1" ht="7" hidden="1" customHeight="1">
      <c r="B90" s="477"/>
      <c r="L90" s="477"/>
    </row>
    <row r="91" spans="2:47" s="478" customFormat="1" ht="15.25" hidden="1" customHeight="1">
      <c r="B91" s="477"/>
      <c r="C91" s="471" t="s">
        <v>687</v>
      </c>
      <c r="F91" s="469" t="str">
        <f>E15</f>
        <v xml:space="preserve">MH Teplárenský holding, a.s., Bratislava </v>
      </c>
      <c r="I91" s="471" t="s">
        <v>692</v>
      </c>
      <c r="J91" s="475" t="str">
        <f>E21</f>
        <v xml:space="preserve"> </v>
      </c>
      <c r="L91" s="477"/>
    </row>
    <row r="92" spans="2:47" s="478" customFormat="1" ht="15.25" hidden="1" customHeight="1">
      <c r="B92" s="477"/>
      <c r="C92" s="471" t="s">
        <v>690</v>
      </c>
      <c r="F92" s="469" t="str">
        <f>IF(E18="","",E18)</f>
        <v xml:space="preserve"> </v>
      </c>
      <c r="I92" s="471" t="s">
        <v>695</v>
      </c>
      <c r="J92" s="475" t="str">
        <f>E24</f>
        <v xml:space="preserve"> </v>
      </c>
      <c r="L92" s="477"/>
    </row>
    <row r="93" spans="2:47" s="478" customFormat="1" ht="10.4" hidden="1" customHeight="1">
      <c r="B93" s="477"/>
      <c r="L93" s="477"/>
    </row>
    <row r="94" spans="2:47" s="478" customFormat="1" ht="29.25" hidden="1" customHeight="1">
      <c r="B94" s="477"/>
      <c r="C94" s="559" t="s">
        <v>764</v>
      </c>
      <c r="D94" s="551"/>
      <c r="E94" s="551"/>
      <c r="F94" s="551"/>
      <c r="G94" s="551"/>
      <c r="H94" s="551"/>
      <c r="I94" s="551"/>
      <c r="J94" s="560" t="s">
        <v>765</v>
      </c>
      <c r="K94" s="551"/>
      <c r="L94" s="477"/>
    </row>
    <row r="95" spans="2:47" s="478" customFormat="1" ht="10.4" hidden="1" customHeight="1">
      <c r="B95" s="477"/>
      <c r="L95" s="477"/>
    </row>
    <row r="96" spans="2:47" s="478" customFormat="1" ht="22.9" hidden="1" customHeight="1">
      <c r="B96" s="477"/>
      <c r="C96" s="561" t="s">
        <v>766</v>
      </c>
      <c r="J96" s="519">
        <f>J140</f>
        <v>0</v>
      </c>
      <c r="L96" s="477"/>
      <c r="AU96" s="462" t="s">
        <v>767</v>
      </c>
    </row>
    <row r="97" spans="2:12" s="563" customFormat="1" ht="25" hidden="1" customHeight="1">
      <c r="B97" s="562"/>
      <c r="D97" s="564" t="s">
        <v>768</v>
      </c>
      <c r="E97" s="565"/>
      <c r="F97" s="565"/>
      <c r="G97" s="565"/>
      <c r="H97" s="565"/>
      <c r="I97" s="565"/>
      <c r="J97" s="566">
        <f>J141</f>
        <v>0</v>
      </c>
      <c r="L97" s="562"/>
    </row>
    <row r="98" spans="2:12" s="568" customFormat="1" ht="19.899999999999999" hidden="1" customHeight="1">
      <c r="B98" s="567"/>
      <c r="D98" s="569" t="s">
        <v>769</v>
      </c>
      <c r="E98" s="570"/>
      <c r="F98" s="570"/>
      <c r="G98" s="570"/>
      <c r="H98" s="570"/>
      <c r="I98" s="570"/>
      <c r="J98" s="571">
        <f>J142</f>
        <v>0</v>
      </c>
      <c r="L98" s="567"/>
    </row>
    <row r="99" spans="2:12" s="568" customFormat="1" ht="19.899999999999999" hidden="1" customHeight="1">
      <c r="B99" s="567"/>
      <c r="D99" s="569" t="s">
        <v>911</v>
      </c>
      <c r="E99" s="570"/>
      <c r="F99" s="570"/>
      <c r="G99" s="570"/>
      <c r="H99" s="570"/>
      <c r="I99" s="570"/>
      <c r="J99" s="571">
        <f>J159</f>
        <v>0</v>
      </c>
      <c r="L99" s="567"/>
    </row>
    <row r="100" spans="2:12" s="568" customFormat="1" ht="19.899999999999999" hidden="1" customHeight="1">
      <c r="B100" s="567"/>
      <c r="D100" s="569" t="s">
        <v>912</v>
      </c>
      <c r="E100" s="570"/>
      <c r="F100" s="570"/>
      <c r="G100" s="570"/>
      <c r="H100" s="570"/>
      <c r="I100" s="570"/>
      <c r="J100" s="571">
        <f>J179</f>
        <v>0</v>
      </c>
      <c r="L100" s="567"/>
    </row>
    <row r="101" spans="2:12" s="568" customFormat="1" ht="19.899999999999999" hidden="1" customHeight="1">
      <c r="B101" s="567"/>
      <c r="D101" s="569" t="s">
        <v>913</v>
      </c>
      <c r="E101" s="570"/>
      <c r="F101" s="570"/>
      <c r="G101" s="570"/>
      <c r="H101" s="570"/>
      <c r="I101" s="570"/>
      <c r="J101" s="571">
        <f>J193</f>
        <v>0</v>
      </c>
      <c r="L101" s="567"/>
    </row>
    <row r="102" spans="2:12" s="568" customFormat="1" ht="19.899999999999999" hidden="1" customHeight="1">
      <c r="B102" s="567"/>
      <c r="D102" s="569" t="s">
        <v>914</v>
      </c>
      <c r="E102" s="570"/>
      <c r="F102" s="570"/>
      <c r="G102" s="570"/>
      <c r="H102" s="570"/>
      <c r="I102" s="570"/>
      <c r="J102" s="571">
        <f>J198</f>
        <v>0</v>
      </c>
      <c r="L102" s="567"/>
    </row>
    <row r="103" spans="2:12" s="568" customFormat="1" ht="19.899999999999999" hidden="1" customHeight="1">
      <c r="B103" s="567"/>
      <c r="D103" s="569" t="s">
        <v>915</v>
      </c>
      <c r="E103" s="570"/>
      <c r="F103" s="570"/>
      <c r="G103" s="570"/>
      <c r="H103" s="570"/>
      <c r="I103" s="570"/>
      <c r="J103" s="571">
        <f>J220</f>
        <v>0</v>
      </c>
      <c r="L103" s="567"/>
    </row>
    <row r="104" spans="2:12" s="568" customFormat="1" ht="19.899999999999999" hidden="1" customHeight="1">
      <c r="B104" s="567"/>
      <c r="D104" s="569" t="s">
        <v>770</v>
      </c>
      <c r="E104" s="570"/>
      <c r="F104" s="570"/>
      <c r="G104" s="570"/>
      <c r="H104" s="570"/>
      <c r="I104" s="570"/>
      <c r="J104" s="571">
        <f>J225</f>
        <v>0</v>
      </c>
      <c r="L104" s="567"/>
    </row>
    <row r="105" spans="2:12" s="568" customFormat="1" ht="19.899999999999999" hidden="1" customHeight="1">
      <c r="B105" s="567"/>
      <c r="D105" s="569" t="s">
        <v>916</v>
      </c>
      <c r="E105" s="570"/>
      <c r="F105" s="570"/>
      <c r="G105" s="570"/>
      <c r="H105" s="570"/>
      <c r="I105" s="570"/>
      <c r="J105" s="571">
        <f>J233</f>
        <v>0</v>
      </c>
      <c r="L105" s="567"/>
    </row>
    <row r="106" spans="2:12" s="563" customFormat="1" ht="25" hidden="1" customHeight="1">
      <c r="B106" s="562"/>
      <c r="D106" s="564" t="s">
        <v>771</v>
      </c>
      <c r="E106" s="565"/>
      <c r="F106" s="565"/>
      <c r="G106" s="565"/>
      <c r="H106" s="565"/>
      <c r="I106" s="565"/>
      <c r="J106" s="566">
        <f>J235</f>
        <v>0</v>
      </c>
      <c r="L106" s="562"/>
    </row>
    <row r="107" spans="2:12" s="568" customFormat="1" ht="19.899999999999999" hidden="1" customHeight="1">
      <c r="B107" s="567"/>
      <c r="D107" s="569" t="s">
        <v>917</v>
      </c>
      <c r="E107" s="570"/>
      <c r="F107" s="570"/>
      <c r="G107" s="570"/>
      <c r="H107" s="570"/>
      <c r="I107" s="570"/>
      <c r="J107" s="571">
        <f>J236</f>
        <v>0</v>
      </c>
      <c r="L107" s="567"/>
    </row>
    <row r="108" spans="2:12" s="568" customFormat="1" ht="19.899999999999999" hidden="1" customHeight="1">
      <c r="B108" s="567"/>
      <c r="D108" s="569" t="s">
        <v>772</v>
      </c>
      <c r="E108" s="570"/>
      <c r="F108" s="570"/>
      <c r="G108" s="570"/>
      <c r="H108" s="570"/>
      <c r="I108" s="570"/>
      <c r="J108" s="571">
        <f>J256</f>
        <v>0</v>
      </c>
      <c r="L108" s="567"/>
    </row>
    <row r="109" spans="2:12" s="568" customFormat="1" ht="19.899999999999999" hidden="1" customHeight="1">
      <c r="B109" s="567"/>
      <c r="D109" s="569" t="s">
        <v>918</v>
      </c>
      <c r="E109" s="570"/>
      <c r="F109" s="570"/>
      <c r="G109" s="570"/>
      <c r="H109" s="570"/>
      <c r="I109" s="570"/>
      <c r="J109" s="571">
        <f>J260</f>
        <v>0</v>
      </c>
      <c r="L109" s="567"/>
    </row>
    <row r="110" spans="2:12" s="568" customFormat="1" ht="19.899999999999999" hidden="1" customHeight="1">
      <c r="B110" s="567"/>
      <c r="D110" s="569" t="s">
        <v>919</v>
      </c>
      <c r="E110" s="570"/>
      <c r="F110" s="570"/>
      <c r="G110" s="570"/>
      <c r="H110" s="570"/>
      <c r="I110" s="570"/>
      <c r="J110" s="571">
        <f>J269</f>
        <v>0</v>
      </c>
      <c r="L110" s="567"/>
    </row>
    <row r="111" spans="2:12" s="568" customFormat="1" ht="19.899999999999999" hidden="1" customHeight="1">
      <c r="B111" s="567"/>
      <c r="D111" s="569" t="s">
        <v>773</v>
      </c>
      <c r="E111" s="570"/>
      <c r="F111" s="570"/>
      <c r="G111" s="570"/>
      <c r="H111" s="570"/>
      <c r="I111" s="570"/>
      <c r="J111" s="571">
        <f>J272</f>
        <v>0</v>
      </c>
      <c r="L111" s="567"/>
    </row>
    <row r="112" spans="2:12" s="568" customFormat="1" ht="19.899999999999999" hidden="1" customHeight="1">
      <c r="B112" s="567"/>
      <c r="D112" s="569" t="s">
        <v>775</v>
      </c>
      <c r="E112" s="570"/>
      <c r="F112" s="570"/>
      <c r="G112" s="570"/>
      <c r="H112" s="570"/>
      <c r="I112" s="570"/>
      <c r="J112" s="571">
        <f>J280</f>
        <v>0</v>
      </c>
      <c r="L112" s="567"/>
    </row>
    <row r="113" spans="2:12" s="568" customFormat="1" ht="19.899999999999999" hidden="1" customHeight="1">
      <c r="B113" s="567"/>
      <c r="D113" s="569" t="s">
        <v>920</v>
      </c>
      <c r="E113" s="570"/>
      <c r="F113" s="570"/>
      <c r="G113" s="570"/>
      <c r="H113" s="570"/>
      <c r="I113" s="570"/>
      <c r="J113" s="571">
        <f>J299</f>
        <v>0</v>
      </c>
      <c r="L113" s="567"/>
    </row>
    <row r="114" spans="2:12" s="568" customFormat="1" ht="19.899999999999999" hidden="1" customHeight="1">
      <c r="B114" s="567"/>
      <c r="D114" s="569" t="s">
        <v>921</v>
      </c>
      <c r="E114" s="570"/>
      <c r="F114" s="570"/>
      <c r="G114" s="570"/>
      <c r="H114" s="570"/>
      <c r="I114" s="570"/>
      <c r="J114" s="571">
        <f>J304</f>
        <v>0</v>
      </c>
      <c r="L114" s="567"/>
    </row>
    <row r="115" spans="2:12" s="568" customFormat="1" ht="19.899999999999999" hidden="1" customHeight="1">
      <c r="B115" s="567"/>
      <c r="D115" s="569" t="s">
        <v>922</v>
      </c>
      <c r="E115" s="570"/>
      <c r="F115" s="570"/>
      <c r="G115" s="570"/>
      <c r="H115" s="570"/>
      <c r="I115" s="570"/>
      <c r="J115" s="571">
        <f>J307</f>
        <v>0</v>
      </c>
      <c r="L115" s="567"/>
    </row>
    <row r="116" spans="2:12" s="568" customFormat="1" ht="19.899999999999999" hidden="1" customHeight="1">
      <c r="B116" s="567"/>
      <c r="D116" s="569" t="s">
        <v>923</v>
      </c>
      <c r="E116" s="570"/>
      <c r="F116" s="570"/>
      <c r="G116" s="570"/>
      <c r="H116" s="570"/>
      <c r="I116" s="570"/>
      <c r="J116" s="571">
        <f>J313</f>
        <v>0</v>
      </c>
      <c r="L116" s="567"/>
    </row>
    <row r="117" spans="2:12" s="563" customFormat="1" ht="25" hidden="1" customHeight="1">
      <c r="B117" s="562"/>
      <c r="D117" s="564" t="s">
        <v>924</v>
      </c>
      <c r="E117" s="565"/>
      <c r="F117" s="565"/>
      <c r="G117" s="565"/>
      <c r="H117" s="565"/>
      <c r="I117" s="565"/>
      <c r="J117" s="566">
        <f>J318</f>
        <v>0</v>
      </c>
      <c r="L117" s="562"/>
    </row>
    <row r="118" spans="2:12" s="568" customFormat="1" ht="19.899999999999999" hidden="1" customHeight="1">
      <c r="B118" s="567"/>
      <c r="D118" s="569" t="s">
        <v>925</v>
      </c>
      <c r="E118" s="570"/>
      <c r="F118" s="570"/>
      <c r="G118" s="570"/>
      <c r="H118" s="570"/>
      <c r="I118" s="570"/>
      <c r="J118" s="571">
        <f>J319</f>
        <v>0</v>
      </c>
      <c r="L118" s="567"/>
    </row>
    <row r="119" spans="2:12" s="568" customFormat="1" ht="19.899999999999999" hidden="1" customHeight="1">
      <c r="B119" s="567"/>
      <c r="D119" s="569" t="s">
        <v>926</v>
      </c>
      <c r="E119" s="570"/>
      <c r="F119" s="570"/>
      <c r="G119" s="570"/>
      <c r="H119" s="570"/>
      <c r="I119" s="570"/>
      <c r="J119" s="571">
        <f>J322</f>
        <v>0</v>
      </c>
      <c r="L119" s="567"/>
    </row>
    <row r="120" spans="2:12" s="563" customFormat="1" ht="25" hidden="1" customHeight="1">
      <c r="B120" s="562"/>
      <c r="D120" s="564" t="s">
        <v>927</v>
      </c>
      <c r="E120" s="565"/>
      <c r="F120" s="565"/>
      <c r="G120" s="565"/>
      <c r="H120" s="565"/>
      <c r="I120" s="565"/>
      <c r="J120" s="566">
        <f>J338</f>
        <v>0</v>
      </c>
      <c r="L120" s="562"/>
    </row>
    <row r="121" spans="2:12" s="478" customFormat="1" ht="21.75" hidden="1" customHeight="1">
      <c r="B121" s="477"/>
      <c r="L121" s="477"/>
    </row>
    <row r="122" spans="2:12" s="478" customFormat="1" ht="7" hidden="1" customHeight="1">
      <c r="B122" s="494"/>
      <c r="C122" s="495"/>
      <c r="D122" s="495"/>
      <c r="E122" s="495"/>
      <c r="F122" s="495"/>
      <c r="G122" s="495"/>
      <c r="H122" s="495"/>
      <c r="I122" s="495"/>
      <c r="J122" s="495"/>
      <c r="K122" s="495"/>
      <c r="L122" s="477"/>
    </row>
    <row r="123" spans="2:12" hidden="1"/>
    <row r="124" spans="2:12" hidden="1"/>
    <row r="125" spans="2:12" hidden="1"/>
    <row r="126" spans="2:12" s="478" customFormat="1" ht="7" customHeight="1">
      <c r="B126" s="496"/>
      <c r="C126" s="497"/>
      <c r="D126" s="497"/>
      <c r="E126" s="497"/>
      <c r="F126" s="497"/>
      <c r="G126" s="497"/>
      <c r="H126" s="497"/>
      <c r="I126" s="497"/>
      <c r="J126" s="497"/>
      <c r="K126" s="497"/>
      <c r="L126" s="477"/>
    </row>
    <row r="127" spans="2:12" s="478" customFormat="1" ht="25" customHeight="1">
      <c r="B127" s="477"/>
      <c r="C127" s="466" t="s">
        <v>776</v>
      </c>
      <c r="L127" s="477"/>
    </row>
    <row r="128" spans="2:12" s="478" customFormat="1" ht="7" customHeight="1">
      <c r="B128" s="477"/>
      <c r="L128" s="477"/>
    </row>
    <row r="129" spans="2:65" s="478" customFormat="1" ht="12" customHeight="1">
      <c r="B129" s="477"/>
      <c r="C129" s="471" t="s">
        <v>680</v>
      </c>
      <c r="L129" s="477"/>
    </row>
    <row r="130" spans="2:65" s="478" customFormat="1" ht="26.25" customHeight="1">
      <c r="B130" s="477"/>
      <c r="E130" s="887" t="str">
        <f>E7</f>
        <v>Akumulácia tepelnej energie</v>
      </c>
      <c r="F130" s="888"/>
      <c r="G130" s="888"/>
      <c r="H130" s="888"/>
      <c r="L130" s="477"/>
    </row>
    <row r="131" spans="2:65" s="478" customFormat="1" ht="12" customHeight="1">
      <c r="B131" s="477"/>
      <c r="C131" s="471" t="s">
        <v>760</v>
      </c>
      <c r="L131" s="477"/>
    </row>
    <row r="132" spans="2:65" s="478" customFormat="1" ht="30" customHeight="1">
      <c r="B132" s="477"/>
      <c r="E132" s="863" t="str">
        <f>E9</f>
        <v xml:space="preserve">02 - SO 32 Strojovňa akumulácie a stavebné úpravy pre akumulátor </v>
      </c>
      <c r="F132" s="886"/>
      <c r="G132" s="886"/>
      <c r="H132" s="886"/>
      <c r="L132" s="477"/>
    </row>
    <row r="133" spans="2:65" s="478" customFormat="1" ht="7" customHeight="1">
      <c r="B133" s="477"/>
      <c r="L133" s="477"/>
    </row>
    <row r="134" spans="2:65" s="478" customFormat="1" ht="12" customHeight="1">
      <c r="B134" s="477"/>
      <c r="C134" s="471" t="s">
        <v>684</v>
      </c>
      <c r="F134" s="469" t="str">
        <f>F12</f>
        <v xml:space="preserve">Bratislava </v>
      </c>
      <c r="I134" s="471" t="s">
        <v>686</v>
      </c>
      <c r="J134" s="504">
        <f>IF(J12="","",J12)</f>
        <v>45252</v>
      </c>
      <c r="L134" s="477"/>
    </row>
    <row r="135" spans="2:65" s="478" customFormat="1" ht="7" customHeight="1">
      <c r="B135" s="477"/>
      <c r="L135" s="477"/>
    </row>
    <row r="136" spans="2:65" s="478" customFormat="1" ht="15.25" customHeight="1">
      <c r="B136" s="477"/>
      <c r="C136" s="471" t="s">
        <v>687</v>
      </c>
      <c r="F136" s="469" t="str">
        <f>E15</f>
        <v xml:space="preserve">MH Teplárenský holding, a.s., Bratislava </v>
      </c>
      <c r="I136" s="471" t="s">
        <v>692</v>
      </c>
      <c r="J136" s="475" t="str">
        <f>E21</f>
        <v xml:space="preserve"> </v>
      </c>
      <c r="L136" s="477"/>
    </row>
    <row r="137" spans="2:65" s="478" customFormat="1" ht="15.25" customHeight="1">
      <c r="B137" s="477"/>
      <c r="C137" s="471" t="s">
        <v>690</v>
      </c>
      <c r="F137" s="469" t="str">
        <f>IF(E18="","",E18)</f>
        <v xml:space="preserve"> </v>
      </c>
      <c r="I137" s="471" t="s">
        <v>695</v>
      </c>
      <c r="J137" s="475" t="str">
        <f>E24</f>
        <v xml:space="preserve"> </v>
      </c>
      <c r="L137" s="477"/>
    </row>
    <row r="138" spans="2:65" s="478" customFormat="1" ht="10.4" customHeight="1">
      <c r="B138" s="477"/>
      <c r="L138" s="477"/>
    </row>
    <row r="139" spans="2:65" s="577" customFormat="1" ht="29.25" customHeight="1">
      <c r="B139" s="572"/>
      <c r="C139" s="573" t="s">
        <v>777</v>
      </c>
      <c r="D139" s="574" t="s">
        <v>723</v>
      </c>
      <c r="E139" s="574" t="s">
        <v>719</v>
      </c>
      <c r="F139" s="574" t="s">
        <v>720</v>
      </c>
      <c r="G139" s="574" t="s">
        <v>778</v>
      </c>
      <c r="H139" s="574" t="s">
        <v>66</v>
      </c>
      <c r="I139" s="574" t="s">
        <v>779</v>
      </c>
      <c r="J139" s="575" t="s">
        <v>765</v>
      </c>
      <c r="K139" s="576" t="s">
        <v>780</v>
      </c>
      <c r="L139" s="572"/>
      <c r="M139" s="511" t="s">
        <v>668</v>
      </c>
      <c r="N139" s="512" t="s">
        <v>703</v>
      </c>
      <c r="O139" s="512" t="s">
        <v>781</v>
      </c>
      <c r="P139" s="512" t="s">
        <v>782</v>
      </c>
      <c r="Q139" s="512" t="s">
        <v>783</v>
      </c>
      <c r="R139" s="512" t="s">
        <v>784</v>
      </c>
      <c r="S139" s="512" t="s">
        <v>785</v>
      </c>
      <c r="T139" s="513" t="s">
        <v>786</v>
      </c>
    </row>
    <row r="140" spans="2:65" s="478" customFormat="1" ht="22.9" customHeight="1">
      <c r="B140" s="477"/>
      <c r="C140" s="517" t="s">
        <v>766</v>
      </c>
      <c r="J140" s="578">
        <f>BK140</f>
        <v>0</v>
      </c>
      <c r="L140" s="477"/>
      <c r="M140" s="514"/>
      <c r="N140" s="505"/>
      <c r="O140" s="505"/>
      <c r="P140" s="579">
        <f>P141+P235+P318+P338</f>
        <v>11892.48055855</v>
      </c>
      <c r="Q140" s="505"/>
      <c r="R140" s="579">
        <f>R141+R235+R318+R338</f>
        <v>1649.3573880899999</v>
      </c>
      <c r="S140" s="505"/>
      <c r="T140" s="580">
        <f>T141+T235+T318+T338</f>
        <v>30.495000000000001</v>
      </c>
      <c r="AT140" s="462" t="s">
        <v>737</v>
      </c>
      <c r="AU140" s="462" t="s">
        <v>767</v>
      </c>
      <c r="BK140" s="581">
        <f>BK141+BK235+BK318+BK338</f>
        <v>0</v>
      </c>
    </row>
    <row r="141" spans="2:65" s="583" customFormat="1" ht="25.9" customHeight="1">
      <c r="B141" s="582"/>
      <c r="D141" s="584" t="s">
        <v>737</v>
      </c>
      <c r="E141" s="585" t="s">
        <v>787</v>
      </c>
      <c r="F141" s="585" t="s">
        <v>788</v>
      </c>
      <c r="J141" s="586">
        <f>BK141</f>
        <v>0</v>
      </c>
      <c r="L141" s="582"/>
      <c r="M141" s="587"/>
      <c r="P141" s="588">
        <f>P142+P159+P179+P193+P198+P220+P225+P233</f>
        <v>5596.6288275500001</v>
      </c>
      <c r="R141" s="588">
        <f>R142+R159+R179+R193+R198+R220+R225+R233</f>
        <v>1543.22235254</v>
      </c>
      <c r="T141" s="589">
        <f>T142+T159+T179+T193+T198+T220+T225+T233</f>
        <v>30.495000000000001</v>
      </c>
      <c r="AR141" s="584" t="s">
        <v>491</v>
      </c>
      <c r="AT141" s="590" t="s">
        <v>737</v>
      </c>
      <c r="AU141" s="590" t="s">
        <v>738</v>
      </c>
      <c r="AY141" s="584" t="s">
        <v>789</v>
      </c>
      <c r="BK141" s="591">
        <f>BK142+BK159+BK179+BK193+BK198+BK220+BK225+BK233</f>
        <v>0</v>
      </c>
    </row>
    <row r="142" spans="2:65" s="583" customFormat="1" ht="22.9" customHeight="1">
      <c r="B142" s="582"/>
      <c r="D142" s="584" t="s">
        <v>737</v>
      </c>
      <c r="E142" s="592" t="s">
        <v>491</v>
      </c>
      <c r="F142" s="592" t="s">
        <v>790</v>
      </c>
      <c r="J142" s="593">
        <f>BK142</f>
        <v>0</v>
      </c>
      <c r="L142" s="582"/>
      <c r="M142" s="587"/>
      <c r="P142" s="588">
        <f>SUM(P143:P158)</f>
        <v>952.35324899999989</v>
      </c>
      <c r="R142" s="588">
        <f>SUM(R143:R158)</f>
        <v>0.10531320000000001</v>
      </c>
      <c r="T142" s="589">
        <f>SUM(T143:T158)</f>
        <v>0</v>
      </c>
      <c r="AR142" s="584" t="s">
        <v>491</v>
      </c>
      <c r="AT142" s="590" t="s">
        <v>737</v>
      </c>
      <c r="AU142" s="590" t="s">
        <v>491</v>
      </c>
      <c r="AY142" s="584" t="s">
        <v>789</v>
      </c>
      <c r="BK142" s="591">
        <f>SUM(BK143:BK158)</f>
        <v>0</v>
      </c>
    </row>
    <row r="143" spans="2:65" s="478" customFormat="1" ht="24.25" customHeight="1">
      <c r="B143" s="594"/>
      <c r="C143" s="595" t="s">
        <v>491</v>
      </c>
      <c r="D143" s="595" t="s">
        <v>791</v>
      </c>
      <c r="E143" s="596" t="s">
        <v>928</v>
      </c>
      <c r="F143" s="597" t="s">
        <v>929</v>
      </c>
      <c r="G143" s="598" t="s">
        <v>800</v>
      </c>
      <c r="H143" s="599">
        <v>283.5</v>
      </c>
      <c r="I143" s="600">
        <v>0</v>
      </c>
      <c r="J143" s="600">
        <f t="shared" ref="J143:J158" si="0">ROUND(I143*H143,2)</f>
        <v>0</v>
      </c>
      <c r="K143" s="601"/>
      <c r="L143" s="477"/>
      <c r="M143" s="602" t="s">
        <v>668</v>
      </c>
      <c r="N143" s="603" t="s">
        <v>705</v>
      </c>
      <c r="O143" s="604">
        <v>0.24299999999999999</v>
      </c>
      <c r="P143" s="604">
        <f t="shared" ref="P143:P158" si="1">O143*H143</f>
        <v>68.890500000000003</v>
      </c>
      <c r="Q143" s="604">
        <v>0</v>
      </c>
      <c r="R143" s="604">
        <f t="shared" ref="R143:R158" si="2">Q143*H143</f>
        <v>0</v>
      </c>
      <c r="S143" s="604">
        <v>0</v>
      </c>
      <c r="T143" s="605">
        <f t="shared" ref="T143:T158" si="3">S143*H143</f>
        <v>0</v>
      </c>
      <c r="AR143" s="606" t="s">
        <v>497</v>
      </c>
      <c r="AT143" s="606" t="s">
        <v>791</v>
      </c>
      <c r="AU143" s="606" t="s">
        <v>493</v>
      </c>
      <c r="AY143" s="462" t="s">
        <v>789</v>
      </c>
      <c r="BE143" s="607">
        <f t="shared" ref="BE143:BE158" si="4">IF(N143="základná",J143,0)</f>
        <v>0</v>
      </c>
      <c r="BF143" s="607">
        <f t="shared" ref="BF143:BF158" si="5">IF(N143="znížená",J143,0)</f>
        <v>0</v>
      </c>
      <c r="BG143" s="607">
        <f t="shared" ref="BG143:BG158" si="6">IF(N143="zákl. prenesená",J143,0)</f>
        <v>0</v>
      </c>
      <c r="BH143" s="607">
        <f t="shared" ref="BH143:BH158" si="7">IF(N143="zníž. prenesená",J143,0)</f>
        <v>0</v>
      </c>
      <c r="BI143" s="607">
        <f t="shared" ref="BI143:BI158" si="8">IF(N143="nulová",J143,0)</f>
        <v>0</v>
      </c>
      <c r="BJ143" s="462" t="s">
        <v>493</v>
      </c>
      <c r="BK143" s="607">
        <f t="shared" ref="BK143:BK158" si="9">ROUND(I143*H143,2)</f>
        <v>0</v>
      </c>
      <c r="BL143" s="462" t="s">
        <v>497</v>
      </c>
      <c r="BM143" s="606" t="s">
        <v>930</v>
      </c>
    </row>
    <row r="144" spans="2:65" s="478" customFormat="1" ht="24.25" customHeight="1">
      <c r="B144" s="594"/>
      <c r="C144" s="595" t="s">
        <v>493</v>
      </c>
      <c r="D144" s="595" t="s">
        <v>791</v>
      </c>
      <c r="E144" s="596" t="s">
        <v>931</v>
      </c>
      <c r="F144" s="597" t="s">
        <v>932</v>
      </c>
      <c r="G144" s="598" t="s">
        <v>800</v>
      </c>
      <c r="H144" s="599">
        <v>283.5</v>
      </c>
      <c r="I144" s="600">
        <v>0</v>
      </c>
      <c r="J144" s="600">
        <f t="shared" si="0"/>
        <v>0</v>
      </c>
      <c r="K144" s="601"/>
      <c r="L144" s="477"/>
      <c r="M144" s="602" t="s">
        <v>668</v>
      </c>
      <c r="N144" s="603" t="s">
        <v>705</v>
      </c>
      <c r="O144" s="604">
        <v>5.6000000000000001E-2</v>
      </c>
      <c r="P144" s="604">
        <f t="shared" si="1"/>
        <v>15.875999999999999</v>
      </c>
      <c r="Q144" s="604">
        <v>0</v>
      </c>
      <c r="R144" s="604">
        <f t="shared" si="2"/>
        <v>0</v>
      </c>
      <c r="S144" s="604">
        <v>0</v>
      </c>
      <c r="T144" s="605">
        <f t="shared" si="3"/>
        <v>0</v>
      </c>
      <c r="AR144" s="606" t="s">
        <v>497</v>
      </c>
      <c r="AT144" s="606" t="s">
        <v>791</v>
      </c>
      <c r="AU144" s="606" t="s">
        <v>493</v>
      </c>
      <c r="AY144" s="462" t="s">
        <v>789</v>
      </c>
      <c r="BE144" s="607">
        <f t="shared" si="4"/>
        <v>0</v>
      </c>
      <c r="BF144" s="607">
        <f t="shared" si="5"/>
        <v>0</v>
      </c>
      <c r="BG144" s="607">
        <f t="shared" si="6"/>
        <v>0</v>
      </c>
      <c r="BH144" s="607">
        <f t="shared" si="7"/>
        <v>0</v>
      </c>
      <c r="BI144" s="607">
        <f t="shared" si="8"/>
        <v>0</v>
      </c>
      <c r="BJ144" s="462" t="s">
        <v>493</v>
      </c>
      <c r="BK144" s="607">
        <f t="shared" si="9"/>
        <v>0</v>
      </c>
      <c r="BL144" s="462" t="s">
        <v>497</v>
      </c>
      <c r="BM144" s="606" t="s">
        <v>933</v>
      </c>
    </row>
    <row r="145" spans="2:65" s="478" customFormat="1" ht="21.75" customHeight="1">
      <c r="B145" s="594"/>
      <c r="C145" s="595" t="s">
        <v>495</v>
      </c>
      <c r="D145" s="595" t="s">
        <v>791</v>
      </c>
      <c r="E145" s="596" t="s">
        <v>934</v>
      </c>
      <c r="F145" s="597" t="s">
        <v>935</v>
      </c>
      <c r="G145" s="598" t="s">
        <v>800</v>
      </c>
      <c r="H145" s="599">
        <v>73.608000000000004</v>
      </c>
      <c r="I145" s="600">
        <v>0</v>
      </c>
      <c r="J145" s="600">
        <f t="shared" si="0"/>
        <v>0</v>
      </c>
      <c r="K145" s="601"/>
      <c r="L145" s="477"/>
      <c r="M145" s="602" t="s">
        <v>668</v>
      </c>
      <c r="N145" s="603" t="s">
        <v>705</v>
      </c>
      <c r="O145" s="604">
        <v>0.83799999999999997</v>
      </c>
      <c r="P145" s="604">
        <f t="shared" si="1"/>
        <v>61.683503999999999</v>
      </c>
      <c r="Q145" s="604">
        <v>0</v>
      </c>
      <c r="R145" s="604">
        <f t="shared" si="2"/>
        <v>0</v>
      </c>
      <c r="S145" s="604">
        <v>0</v>
      </c>
      <c r="T145" s="605">
        <f t="shared" si="3"/>
        <v>0</v>
      </c>
      <c r="AR145" s="606" t="s">
        <v>497</v>
      </c>
      <c r="AT145" s="606" t="s">
        <v>791</v>
      </c>
      <c r="AU145" s="606" t="s">
        <v>493</v>
      </c>
      <c r="AY145" s="462" t="s">
        <v>789</v>
      </c>
      <c r="BE145" s="607">
        <f t="shared" si="4"/>
        <v>0</v>
      </c>
      <c r="BF145" s="607">
        <f t="shared" si="5"/>
        <v>0</v>
      </c>
      <c r="BG145" s="607">
        <f t="shared" si="6"/>
        <v>0</v>
      </c>
      <c r="BH145" s="607">
        <f t="shared" si="7"/>
        <v>0</v>
      </c>
      <c r="BI145" s="607">
        <f t="shared" si="8"/>
        <v>0</v>
      </c>
      <c r="BJ145" s="462" t="s">
        <v>493</v>
      </c>
      <c r="BK145" s="607">
        <f t="shared" si="9"/>
        <v>0</v>
      </c>
      <c r="BL145" s="462" t="s">
        <v>497</v>
      </c>
      <c r="BM145" s="606" t="s">
        <v>936</v>
      </c>
    </row>
    <row r="146" spans="2:65" s="478" customFormat="1" ht="24.25" customHeight="1">
      <c r="B146" s="594"/>
      <c r="C146" s="595" t="s">
        <v>497</v>
      </c>
      <c r="D146" s="595" t="s">
        <v>791</v>
      </c>
      <c r="E146" s="596" t="s">
        <v>937</v>
      </c>
      <c r="F146" s="597" t="s">
        <v>938</v>
      </c>
      <c r="G146" s="598" t="s">
        <v>800</v>
      </c>
      <c r="H146" s="599">
        <v>73.608000000000004</v>
      </c>
      <c r="I146" s="600">
        <v>0</v>
      </c>
      <c r="J146" s="600">
        <f t="shared" si="0"/>
        <v>0</v>
      </c>
      <c r="K146" s="601"/>
      <c r="L146" s="477"/>
      <c r="M146" s="602" t="s">
        <v>668</v>
      </c>
      <c r="N146" s="603" t="s">
        <v>705</v>
      </c>
      <c r="O146" s="604">
        <v>4.2000000000000003E-2</v>
      </c>
      <c r="P146" s="604">
        <f t="shared" si="1"/>
        <v>3.0915360000000005</v>
      </c>
      <c r="Q146" s="604">
        <v>0</v>
      </c>
      <c r="R146" s="604">
        <f t="shared" si="2"/>
        <v>0</v>
      </c>
      <c r="S146" s="604">
        <v>0</v>
      </c>
      <c r="T146" s="605">
        <f t="shared" si="3"/>
        <v>0</v>
      </c>
      <c r="AR146" s="606" t="s">
        <v>497</v>
      </c>
      <c r="AT146" s="606" t="s">
        <v>791</v>
      </c>
      <c r="AU146" s="606" t="s">
        <v>493</v>
      </c>
      <c r="AY146" s="462" t="s">
        <v>789</v>
      </c>
      <c r="BE146" s="607">
        <f t="shared" si="4"/>
        <v>0</v>
      </c>
      <c r="BF146" s="607">
        <f t="shared" si="5"/>
        <v>0</v>
      </c>
      <c r="BG146" s="607">
        <f t="shared" si="6"/>
        <v>0</v>
      </c>
      <c r="BH146" s="607">
        <f t="shared" si="7"/>
        <v>0</v>
      </c>
      <c r="BI146" s="607">
        <f t="shared" si="8"/>
        <v>0</v>
      </c>
      <c r="BJ146" s="462" t="s">
        <v>493</v>
      </c>
      <c r="BK146" s="607">
        <f t="shared" si="9"/>
        <v>0</v>
      </c>
      <c r="BL146" s="462" t="s">
        <v>497</v>
      </c>
      <c r="BM146" s="606" t="s">
        <v>939</v>
      </c>
    </row>
    <row r="147" spans="2:65" s="478" customFormat="1" ht="16.5" customHeight="1">
      <c r="B147" s="594"/>
      <c r="C147" s="595" t="s">
        <v>498</v>
      </c>
      <c r="D147" s="595" t="s">
        <v>791</v>
      </c>
      <c r="E147" s="596" t="s">
        <v>940</v>
      </c>
      <c r="F147" s="597" t="s">
        <v>941</v>
      </c>
      <c r="G147" s="598" t="s">
        <v>800</v>
      </c>
      <c r="H147" s="599">
        <v>92.415999999999997</v>
      </c>
      <c r="I147" s="600">
        <v>0</v>
      </c>
      <c r="J147" s="600">
        <f t="shared" si="0"/>
        <v>0</v>
      </c>
      <c r="K147" s="601"/>
      <c r="L147" s="477"/>
      <c r="M147" s="602" t="s">
        <v>668</v>
      </c>
      <c r="N147" s="603" t="s">
        <v>705</v>
      </c>
      <c r="O147" s="604">
        <v>2.806</v>
      </c>
      <c r="P147" s="604">
        <f t="shared" si="1"/>
        <v>259.31929600000001</v>
      </c>
      <c r="Q147" s="604">
        <v>0</v>
      </c>
      <c r="R147" s="604">
        <f t="shared" si="2"/>
        <v>0</v>
      </c>
      <c r="S147" s="604">
        <v>0</v>
      </c>
      <c r="T147" s="605">
        <f t="shared" si="3"/>
        <v>0</v>
      </c>
      <c r="AR147" s="606" t="s">
        <v>497</v>
      </c>
      <c r="AT147" s="606" t="s">
        <v>791</v>
      </c>
      <c r="AU147" s="606" t="s">
        <v>493</v>
      </c>
      <c r="AY147" s="462" t="s">
        <v>789</v>
      </c>
      <c r="BE147" s="607">
        <f t="shared" si="4"/>
        <v>0</v>
      </c>
      <c r="BF147" s="607">
        <f t="shared" si="5"/>
        <v>0</v>
      </c>
      <c r="BG147" s="607">
        <f t="shared" si="6"/>
        <v>0</v>
      </c>
      <c r="BH147" s="607">
        <f t="shared" si="7"/>
        <v>0</v>
      </c>
      <c r="BI147" s="607">
        <f t="shared" si="8"/>
        <v>0</v>
      </c>
      <c r="BJ147" s="462" t="s">
        <v>493</v>
      </c>
      <c r="BK147" s="607">
        <f t="shared" si="9"/>
        <v>0</v>
      </c>
      <c r="BL147" s="462" t="s">
        <v>497</v>
      </c>
      <c r="BM147" s="606" t="s">
        <v>942</v>
      </c>
    </row>
    <row r="148" spans="2:65" s="478" customFormat="1" ht="24.25" customHeight="1">
      <c r="B148" s="594"/>
      <c r="C148" s="595" t="s">
        <v>811</v>
      </c>
      <c r="D148" s="595" t="s">
        <v>791</v>
      </c>
      <c r="E148" s="596" t="s">
        <v>943</v>
      </c>
      <c r="F148" s="597" t="s">
        <v>944</v>
      </c>
      <c r="G148" s="598" t="s">
        <v>800</v>
      </c>
      <c r="H148" s="599">
        <v>92.415999999999997</v>
      </c>
      <c r="I148" s="600">
        <v>0</v>
      </c>
      <c r="J148" s="600">
        <f t="shared" si="0"/>
        <v>0</v>
      </c>
      <c r="K148" s="601"/>
      <c r="L148" s="477"/>
      <c r="M148" s="602" t="s">
        <v>668</v>
      </c>
      <c r="N148" s="603" t="s">
        <v>705</v>
      </c>
      <c r="O148" s="604">
        <v>0.10199999999999999</v>
      </c>
      <c r="P148" s="604">
        <f t="shared" si="1"/>
        <v>9.4264319999999984</v>
      </c>
      <c r="Q148" s="604">
        <v>0</v>
      </c>
      <c r="R148" s="604">
        <f t="shared" si="2"/>
        <v>0</v>
      </c>
      <c r="S148" s="604">
        <v>0</v>
      </c>
      <c r="T148" s="605">
        <f t="shared" si="3"/>
        <v>0</v>
      </c>
      <c r="AR148" s="606" t="s">
        <v>497</v>
      </c>
      <c r="AT148" s="606" t="s">
        <v>791</v>
      </c>
      <c r="AU148" s="606" t="s">
        <v>493</v>
      </c>
      <c r="AY148" s="462" t="s">
        <v>789</v>
      </c>
      <c r="BE148" s="607">
        <f t="shared" si="4"/>
        <v>0</v>
      </c>
      <c r="BF148" s="607">
        <f t="shared" si="5"/>
        <v>0</v>
      </c>
      <c r="BG148" s="607">
        <f t="shared" si="6"/>
        <v>0</v>
      </c>
      <c r="BH148" s="607">
        <f t="shared" si="7"/>
        <v>0</v>
      </c>
      <c r="BI148" s="607">
        <f t="shared" si="8"/>
        <v>0</v>
      </c>
      <c r="BJ148" s="462" t="s">
        <v>493</v>
      </c>
      <c r="BK148" s="607">
        <f t="shared" si="9"/>
        <v>0</v>
      </c>
      <c r="BL148" s="462" t="s">
        <v>497</v>
      </c>
      <c r="BM148" s="606" t="s">
        <v>945</v>
      </c>
    </row>
    <row r="149" spans="2:65" s="478" customFormat="1" ht="21.75" customHeight="1">
      <c r="B149" s="594"/>
      <c r="C149" s="595" t="s">
        <v>815</v>
      </c>
      <c r="D149" s="595" t="s">
        <v>791</v>
      </c>
      <c r="E149" s="596" t="s">
        <v>946</v>
      </c>
      <c r="F149" s="597" t="s">
        <v>947</v>
      </c>
      <c r="G149" s="598" t="s">
        <v>800</v>
      </c>
      <c r="H149" s="599">
        <v>38.128999999999998</v>
      </c>
      <c r="I149" s="600">
        <v>0</v>
      </c>
      <c r="J149" s="600">
        <f t="shared" si="0"/>
        <v>0</v>
      </c>
      <c r="K149" s="601"/>
      <c r="L149" s="477"/>
      <c r="M149" s="602" t="s">
        <v>668</v>
      </c>
      <c r="N149" s="603" t="s">
        <v>705</v>
      </c>
      <c r="O149" s="604">
        <v>2.5139999999999998</v>
      </c>
      <c r="P149" s="604">
        <f t="shared" si="1"/>
        <v>95.856305999999989</v>
      </c>
      <c r="Q149" s="604">
        <v>0</v>
      </c>
      <c r="R149" s="604">
        <f t="shared" si="2"/>
        <v>0</v>
      </c>
      <c r="S149" s="604">
        <v>0</v>
      </c>
      <c r="T149" s="605">
        <f t="shared" si="3"/>
        <v>0</v>
      </c>
      <c r="AR149" s="606" t="s">
        <v>497</v>
      </c>
      <c r="AT149" s="606" t="s">
        <v>791</v>
      </c>
      <c r="AU149" s="606" t="s">
        <v>493</v>
      </c>
      <c r="AY149" s="462" t="s">
        <v>789</v>
      </c>
      <c r="BE149" s="607">
        <f t="shared" si="4"/>
        <v>0</v>
      </c>
      <c r="BF149" s="607">
        <f t="shared" si="5"/>
        <v>0</v>
      </c>
      <c r="BG149" s="607">
        <f t="shared" si="6"/>
        <v>0</v>
      </c>
      <c r="BH149" s="607">
        <f t="shared" si="7"/>
        <v>0</v>
      </c>
      <c r="BI149" s="607">
        <f t="shared" si="8"/>
        <v>0</v>
      </c>
      <c r="BJ149" s="462" t="s">
        <v>493</v>
      </c>
      <c r="BK149" s="607">
        <f t="shared" si="9"/>
        <v>0</v>
      </c>
      <c r="BL149" s="462" t="s">
        <v>497</v>
      </c>
      <c r="BM149" s="606" t="s">
        <v>948</v>
      </c>
    </row>
    <row r="150" spans="2:65" s="478" customFormat="1" ht="37.9" customHeight="1">
      <c r="B150" s="594"/>
      <c r="C150" s="595" t="s">
        <v>819</v>
      </c>
      <c r="D150" s="595" t="s">
        <v>791</v>
      </c>
      <c r="E150" s="596" t="s">
        <v>949</v>
      </c>
      <c r="F150" s="597" t="s">
        <v>950</v>
      </c>
      <c r="G150" s="598" t="s">
        <v>800</v>
      </c>
      <c r="H150" s="599">
        <v>38.128999999999998</v>
      </c>
      <c r="I150" s="600">
        <v>0</v>
      </c>
      <c r="J150" s="600">
        <f t="shared" si="0"/>
        <v>0</v>
      </c>
      <c r="K150" s="601"/>
      <c r="L150" s="477"/>
      <c r="M150" s="602" t="s">
        <v>668</v>
      </c>
      <c r="N150" s="603" t="s">
        <v>705</v>
      </c>
      <c r="O150" s="604">
        <v>0.61299999999999999</v>
      </c>
      <c r="P150" s="604">
        <f t="shared" si="1"/>
        <v>23.373076999999999</v>
      </c>
      <c r="Q150" s="604">
        <v>0</v>
      </c>
      <c r="R150" s="604">
        <f t="shared" si="2"/>
        <v>0</v>
      </c>
      <c r="S150" s="604">
        <v>0</v>
      </c>
      <c r="T150" s="605">
        <f t="shared" si="3"/>
        <v>0</v>
      </c>
      <c r="AR150" s="606" t="s">
        <v>497</v>
      </c>
      <c r="AT150" s="606" t="s">
        <v>791</v>
      </c>
      <c r="AU150" s="606" t="s">
        <v>493</v>
      </c>
      <c r="AY150" s="462" t="s">
        <v>789</v>
      </c>
      <c r="BE150" s="607">
        <f t="shared" si="4"/>
        <v>0</v>
      </c>
      <c r="BF150" s="607">
        <f t="shared" si="5"/>
        <v>0</v>
      </c>
      <c r="BG150" s="607">
        <f t="shared" si="6"/>
        <v>0</v>
      </c>
      <c r="BH150" s="607">
        <f t="shared" si="7"/>
        <v>0</v>
      </c>
      <c r="BI150" s="607">
        <f t="shared" si="8"/>
        <v>0</v>
      </c>
      <c r="BJ150" s="462" t="s">
        <v>493</v>
      </c>
      <c r="BK150" s="607">
        <f t="shared" si="9"/>
        <v>0</v>
      </c>
      <c r="BL150" s="462" t="s">
        <v>497</v>
      </c>
      <c r="BM150" s="606" t="s">
        <v>951</v>
      </c>
    </row>
    <row r="151" spans="2:65" s="478" customFormat="1" ht="16.5" customHeight="1">
      <c r="B151" s="594"/>
      <c r="C151" s="595" t="s">
        <v>806</v>
      </c>
      <c r="D151" s="595" t="s">
        <v>791</v>
      </c>
      <c r="E151" s="596" t="s">
        <v>952</v>
      </c>
      <c r="F151" s="597" t="s">
        <v>953</v>
      </c>
      <c r="G151" s="598" t="s">
        <v>800</v>
      </c>
      <c r="H151" s="599">
        <v>13.11</v>
      </c>
      <c r="I151" s="600">
        <v>0</v>
      </c>
      <c r="J151" s="600">
        <f t="shared" si="0"/>
        <v>0</v>
      </c>
      <c r="K151" s="601"/>
      <c r="L151" s="477"/>
      <c r="M151" s="602" t="s">
        <v>668</v>
      </c>
      <c r="N151" s="603" t="s">
        <v>705</v>
      </c>
      <c r="O151" s="604">
        <v>1.5089999999999999</v>
      </c>
      <c r="P151" s="604">
        <f t="shared" si="1"/>
        <v>19.782989999999998</v>
      </c>
      <c r="Q151" s="604">
        <v>0</v>
      </c>
      <c r="R151" s="604">
        <f t="shared" si="2"/>
        <v>0</v>
      </c>
      <c r="S151" s="604">
        <v>0</v>
      </c>
      <c r="T151" s="605">
        <f t="shared" si="3"/>
        <v>0</v>
      </c>
      <c r="AR151" s="606" t="s">
        <v>497</v>
      </c>
      <c r="AT151" s="606" t="s">
        <v>791</v>
      </c>
      <c r="AU151" s="606" t="s">
        <v>493</v>
      </c>
      <c r="AY151" s="462" t="s">
        <v>789</v>
      </c>
      <c r="BE151" s="607">
        <f t="shared" si="4"/>
        <v>0</v>
      </c>
      <c r="BF151" s="607">
        <f t="shared" si="5"/>
        <v>0</v>
      </c>
      <c r="BG151" s="607">
        <f t="shared" si="6"/>
        <v>0</v>
      </c>
      <c r="BH151" s="607">
        <f t="shared" si="7"/>
        <v>0</v>
      </c>
      <c r="BI151" s="607">
        <f t="shared" si="8"/>
        <v>0</v>
      </c>
      <c r="BJ151" s="462" t="s">
        <v>493</v>
      </c>
      <c r="BK151" s="607">
        <f t="shared" si="9"/>
        <v>0</v>
      </c>
      <c r="BL151" s="462" t="s">
        <v>497</v>
      </c>
      <c r="BM151" s="606" t="s">
        <v>954</v>
      </c>
    </row>
    <row r="152" spans="2:65" s="478" customFormat="1" ht="37.9" customHeight="1">
      <c r="B152" s="594"/>
      <c r="C152" s="595" t="s">
        <v>826</v>
      </c>
      <c r="D152" s="595" t="s">
        <v>791</v>
      </c>
      <c r="E152" s="596" t="s">
        <v>955</v>
      </c>
      <c r="F152" s="597" t="s">
        <v>956</v>
      </c>
      <c r="G152" s="598" t="s">
        <v>800</v>
      </c>
      <c r="H152" s="599">
        <v>13.11</v>
      </c>
      <c r="I152" s="600">
        <v>0</v>
      </c>
      <c r="J152" s="600">
        <f t="shared" si="0"/>
        <v>0</v>
      </c>
      <c r="K152" s="601"/>
      <c r="L152" s="477"/>
      <c r="M152" s="602" t="s">
        <v>668</v>
      </c>
      <c r="N152" s="603" t="s">
        <v>705</v>
      </c>
      <c r="O152" s="604">
        <v>0.08</v>
      </c>
      <c r="P152" s="604">
        <f t="shared" si="1"/>
        <v>1.0488</v>
      </c>
      <c r="Q152" s="604">
        <v>0</v>
      </c>
      <c r="R152" s="604">
        <f t="shared" si="2"/>
        <v>0</v>
      </c>
      <c r="S152" s="604">
        <v>0</v>
      </c>
      <c r="T152" s="605">
        <f t="shared" si="3"/>
        <v>0</v>
      </c>
      <c r="AR152" s="606" t="s">
        <v>497</v>
      </c>
      <c r="AT152" s="606" t="s">
        <v>791</v>
      </c>
      <c r="AU152" s="606" t="s">
        <v>493</v>
      </c>
      <c r="AY152" s="462" t="s">
        <v>789</v>
      </c>
      <c r="BE152" s="607">
        <f t="shared" si="4"/>
        <v>0</v>
      </c>
      <c r="BF152" s="607">
        <f t="shared" si="5"/>
        <v>0</v>
      </c>
      <c r="BG152" s="607">
        <f t="shared" si="6"/>
        <v>0</v>
      </c>
      <c r="BH152" s="607">
        <f t="shared" si="7"/>
        <v>0</v>
      </c>
      <c r="BI152" s="607">
        <f t="shared" si="8"/>
        <v>0</v>
      </c>
      <c r="BJ152" s="462" t="s">
        <v>493</v>
      </c>
      <c r="BK152" s="607">
        <f t="shared" si="9"/>
        <v>0</v>
      </c>
      <c r="BL152" s="462" t="s">
        <v>497</v>
      </c>
      <c r="BM152" s="606" t="s">
        <v>957</v>
      </c>
    </row>
    <row r="153" spans="2:65" s="478" customFormat="1" ht="24.25" customHeight="1">
      <c r="B153" s="594"/>
      <c r="C153" s="595" t="s">
        <v>830</v>
      </c>
      <c r="D153" s="595" t="s">
        <v>791</v>
      </c>
      <c r="E153" s="596" t="s">
        <v>958</v>
      </c>
      <c r="F153" s="597" t="s">
        <v>959</v>
      </c>
      <c r="G153" s="598" t="s">
        <v>203</v>
      </c>
      <c r="H153" s="599">
        <v>70.680000000000007</v>
      </c>
      <c r="I153" s="600">
        <v>0</v>
      </c>
      <c r="J153" s="600">
        <f t="shared" si="0"/>
        <v>0</v>
      </c>
      <c r="K153" s="601"/>
      <c r="L153" s="477"/>
      <c r="M153" s="602" t="s">
        <v>668</v>
      </c>
      <c r="N153" s="603" t="s">
        <v>705</v>
      </c>
      <c r="O153" s="604">
        <v>0.34499999999999997</v>
      </c>
      <c r="P153" s="604">
        <f t="shared" si="1"/>
        <v>24.384599999999999</v>
      </c>
      <c r="Q153" s="604">
        <v>1.49E-3</v>
      </c>
      <c r="R153" s="604">
        <f t="shared" si="2"/>
        <v>0.10531320000000001</v>
      </c>
      <c r="S153" s="604">
        <v>0</v>
      </c>
      <c r="T153" s="605">
        <f t="shared" si="3"/>
        <v>0</v>
      </c>
      <c r="AR153" s="606" t="s">
        <v>497</v>
      </c>
      <c r="AT153" s="606" t="s">
        <v>791</v>
      </c>
      <c r="AU153" s="606" t="s">
        <v>493</v>
      </c>
      <c r="AY153" s="462" t="s">
        <v>789</v>
      </c>
      <c r="BE153" s="607">
        <f t="shared" si="4"/>
        <v>0</v>
      </c>
      <c r="BF153" s="607">
        <f t="shared" si="5"/>
        <v>0</v>
      </c>
      <c r="BG153" s="607">
        <f t="shared" si="6"/>
        <v>0</v>
      </c>
      <c r="BH153" s="607">
        <f t="shared" si="7"/>
        <v>0</v>
      </c>
      <c r="BI153" s="607">
        <f t="shared" si="8"/>
        <v>0</v>
      </c>
      <c r="BJ153" s="462" t="s">
        <v>493</v>
      </c>
      <c r="BK153" s="607">
        <f t="shared" si="9"/>
        <v>0</v>
      </c>
      <c r="BL153" s="462" t="s">
        <v>497</v>
      </c>
      <c r="BM153" s="606" t="s">
        <v>960</v>
      </c>
    </row>
    <row r="154" spans="2:65" s="478" customFormat="1" ht="24.25" customHeight="1">
      <c r="B154" s="594"/>
      <c r="C154" s="595" t="s">
        <v>834</v>
      </c>
      <c r="D154" s="595" t="s">
        <v>791</v>
      </c>
      <c r="E154" s="596" t="s">
        <v>961</v>
      </c>
      <c r="F154" s="597" t="s">
        <v>962</v>
      </c>
      <c r="G154" s="598" t="s">
        <v>203</v>
      </c>
      <c r="H154" s="599">
        <v>70.680000000000007</v>
      </c>
      <c r="I154" s="600">
        <v>0</v>
      </c>
      <c r="J154" s="600">
        <f t="shared" si="0"/>
        <v>0</v>
      </c>
      <c r="K154" s="601"/>
      <c r="L154" s="477"/>
      <c r="M154" s="602" t="s">
        <v>668</v>
      </c>
      <c r="N154" s="603" t="s">
        <v>705</v>
      </c>
      <c r="O154" s="604">
        <v>0.16200000000000001</v>
      </c>
      <c r="P154" s="604">
        <f t="shared" si="1"/>
        <v>11.450160000000002</v>
      </c>
      <c r="Q154" s="604">
        <v>0</v>
      </c>
      <c r="R154" s="604">
        <f t="shared" si="2"/>
        <v>0</v>
      </c>
      <c r="S154" s="604">
        <v>0</v>
      </c>
      <c r="T154" s="605">
        <f t="shared" si="3"/>
        <v>0</v>
      </c>
      <c r="AR154" s="606" t="s">
        <v>497</v>
      </c>
      <c r="AT154" s="606" t="s">
        <v>791</v>
      </c>
      <c r="AU154" s="606" t="s">
        <v>493</v>
      </c>
      <c r="AY154" s="462" t="s">
        <v>789</v>
      </c>
      <c r="BE154" s="607">
        <f t="shared" si="4"/>
        <v>0</v>
      </c>
      <c r="BF154" s="607">
        <f t="shared" si="5"/>
        <v>0</v>
      </c>
      <c r="BG154" s="607">
        <f t="shared" si="6"/>
        <v>0</v>
      </c>
      <c r="BH154" s="607">
        <f t="shared" si="7"/>
        <v>0</v>
      </c>
      <c r="BI154" s="607">
        <f t="shared" si="8"/>
        <v>0</v>
      </c>
      <c r="BJ154" s="462" t="s">
        <v>493</v>
      </c>
      <c r="BK154" s="607">
        <f t="shared" si="9"/>
        <v>0</v>
      </c>
      <c r="BL154" s="462" t="s">
        <v>497</v>
      </c>
      <c r="BM154" s="606" t="s">
        <v>963</v>
      </c>
    </row>
    <row r="155" spans="2:65" s="478" customFormat="1" ht="33" customHeight="1">
      <c r="B155" s="594"/>
      <c r="C155" s="595" t="s">
        <v>838</v>
      </c>
      <c r="D155" s="595" t="s">
        <v>791</v>
      </c>
      <c r="E155" s="596" t="s">
        <v>964</v>
      </c>
      <c r="F155" s="597" t="s">
        <v>965</v>
      </c>
      <c r="G155" s="598" t="s">
        <v>800</v>
      </c>
      <c r="H155" s="599">
        <v>500.76299999999998</v>
      </c>
      <c r="I155" s="600">
        <v>0</v>
      </c>
      <c r="J155" s="600">
        <f t="shared" si="0"/>
        <v>0</v>
      </c>
      <c r="K155" s="601"/>
      <c r="L155" s="477"/>
      <c r="M155" s="602" t="s">
        <v>668</v>
      </c>
      <c r="N155" s="603" t="s">
        <v>705</v>
      </c>
      <c r="O155" s="604">
        <v>7.0999999999999994E-2</v>
      </c>
      <c r="P155" s="604">
        <f t="shared" si="1"/>
        <v>35.554172999999999</v>
      </c>
      <c r="Q155" s="604">
        <v>0</v>
      </c>
      <c r="R155" s="604">
        <f t="shared" si="2"/>
        <v>0</v>
      </c>
      <c r="S155" s="604">
        <v>0</v>
      </c>
      <c r="T155" s="605">
        <f t="shared" si="3"/>
        <v>0</v>
      </c>
      <c r="AR155" s="606" t="s">
        <v>497</v>
      </c>
      <c r="AT155" s="606" t="s">
        <v>791</v>
      </c>
      <c r="AU155" s="606" t="s">
        <v>493</v>
      </c>
      <c r="AY155" s="462" t="s">
        <v>789</v>
      </c>
      <c r="BE155" s="607">
        <f t="shared" si="4"/>
        <v>0</v>
      </c>
      <c r="BF155" s="607">
        <f t="shared" si="5"/>
        <v>0</v>
      </c>
      <c r="BG155" s="607">
        <f t="shared" si="6"/>
        <v>0</v>
      </c>
      <c r="BH155" s="607">
        <f t="shared" si="7"/>
        <v>0</v>
      </c>
      <c r="BI155" s="607">
        <f t="shared" si="8"/>
        <v>0</v>
      </c>
      <c r="BJ155" s="462" t="s">
        <v>493</v>
      </c>
      <c r="BK155" s="607">
        <f t="shared" si="9"/>
        <v>0</v>
      </c>
      <c r="BL155" s="462" t="s">
        <v>497</v>
      </c>
      <c r="BM155" s="606" t="s">
        <v>966</v>
      </c>
    </row>
    <row r="156" spans="2:65" s="478" customFormat="1" ht="24.25" customHeight="1">
      <c r="B156" s="594"/>
      <c r="C156" s="595" t="s">
        <v>842</v>
      </c>
      <c r="D156" s="595" t="s">
        <v>791</v>
      </c>
      <c r="E156" s="596" t="s">
        <v>967</v>
      </c>
      <c r="F156" s="597" t="s">
        <v>968</v>
      </c>
      <c r="G156" s="598" t="s">
        <v>800</v>
      </c>
      <c r="H156" s="599">
        <v>500.76299999999998</v>
      </c>
      <c r="I156" s="600">
        <v>0</v>
      </c>
      <c r="J156" s="600">
        <f t="shared" si="0"/>
        <v>0</v>
      </c>
      <c r="K156" s="601"/>
      <c r="L156" s="477"/>
      <c r="M156" s="602" t="s">
        <v>668</v>
      </c>
      <c r="N156" s="603" t="s">
        <v>705</v>
      </c>
      <c r="O156" s="604">
        <v>0.61699999999999999</v>
      </c>
      <c r="P156" s="604">
        <f t="shared" si="1"/>
        <v>308.97077099999996</v>
      </c>
      <c r="Q156" s="604">
        <v>0</v>
      </c>
      <c r="R156" s="604">
        <f t="shared" si="2"/>
        <v>0</v>
      </c>
      <c r="S156" s="604">
        <v>0</v>
      </c>
      <c r="T156" s="605">
        <f t="shared" si="3"/>
        <v>0</v>
      </c>
      <c r="AR156" s="606" t="s">
        <v>497</v>
      </c>
      <c r="AT156" s="606" t="s">
        <v>791</v>
      </c>
      <c r="AU156" s="606" t="s">
        <v>493</v>
      </c>
      <c r="AY156" s="462" t="s">
        <v>789</v>
      </c>
      <c r="BE156" s="607">
        <f t="shared" si="4"/>
        <v>0</v>
      </c>
      <c r="BF156" s="607">
        <f t="shared" si="5"/>
        <v>0</v>
      </c>
      <c r="BG156" s="607">
        <f t="shared" si="6"/>
        <v>0</v>
      </c>
      <c r="BH156" s="607">
        <f t="shared" si="7"/>
        <v>0</v>
      </c>
      <c r="BI156" s="607">
        <f t="shared" si="8"/>
        <v>0</v>
      </c>
      <c r="BJ156" s="462" t="s">
        <v>493</v>
      </c>
      <c r="BK156" s="607">
        <f t="shared" si="9"/>
        <v>0</v>
      </c>
      <c r="BL156" s="462" t="s">
        <v>497</v>
      </c>
      <c r="BM156" s="606" t="s">
        <v>969</v>
      </c>
    </row>
    <row r="157" spans="2:65" s="478" customFormat="1" ht="21.75" customHeight="1">
      <c r="B157" s="594"/>
      <c r="C157" s="595" t="s">
        <v>846</v>
      </c>
      <c r="D157" s="595" t="s">
        <v>791</v>
      </c>
      <c r="E157" s="596" t="s">
        <v>970</v>
      </c>
      <c r="F157" s="597" t="s">
        <v>971</v>
      </c>
      <c r="G157" s="598" t="s">
        <v>800</v>
      </c>
      <c r="H157" s="599">
        <v>500.76299999999998</v>
      </c>
      <c r="I157" s="600">
        <v>0</v>
      </c>
      <c r="J157" s="600">
        <f t="shared" si="0"/>
        <v>0</v>
      </c>
      <c r="K157" s="601"/>
      <c r="L157" s="477"/>
      <c r="M157" s="602" t="s">
        <v>668</v>
      </c>
      <c r="N157" s="603" t="s">
        <v>705</v>
      </c>
      <c r="O157" s="604">
        <v>8.0000000000000002E-3</v>
      </c>
      <c r="P157" s="604">
        <f t="shared" si="1"/>
        <v>4.0061039999999997</v>
      </c>
      <c r="Q157" s="604">
        <v>0</v>
      </c>
      <c r="R157" s="604">
        <f t="shared" si="2"/>
        <v>0</v>
      </c>
      <c r="S157" s="604">
        <v>0</v>
      </c>
      <c r="T157" s="605">
        <f t="shared" si="3"/>
        <v>0</v>
      </c>
      <c r="AR157" s="606" t="s">
        <v>497</v>
      </c>
      <c r="AT157" s="606" t="s">
        <v>791</v>
      </c>
      <c r="AU157" s="606" t="s">
        <v>493</v>
      </c>
      <c r="AY157" s="462" t="s">
        <v>789</v>
      </c>
      <c r="BE157" s="607">
        <f t="shared" si="4"/>
        <v>0</v>
      </c>
      <c r="BF157" s="607">
        <f t="shared" si="5"/>
        <v>0</v>
      </c>
      <c r="BG157" s="607">
        <f t="shared" si="6"/>
        <v>0</v>
      </c>
      <c r="BH157" s="607">
        <f t="shared" si="7"/>
        <v>0</v>
      </c>
      <c r="BI157" s="607">
        <f t="shared" si="8"/>
        <v>0</v>
      </c>
      <c r="BJ157" s="462" t="s">
        <v>493</v>
      </c>
      <c r="BK157" s="607">
        <f t="shared" si="9"/>
        <v>0</v>
      </c>
      <c r="BL157" s="462" t="s">
        <v>497</v>
      </c>
      <c r="BM157" s="606" t="s">
        <v>972</v>
      </c>
    </row>
    <row r="158" spans="2:65" s="478" customFormat="1" ht="21.75" customHeight="1">
      <c r="B158" s="594"/>
      <c r="C158" s="595" t="s">
        <v>421</v>
      </c>
      <c r="D158" s="595" t="s">
        <v>791</v>
      </c>
      <c r="E158" s="596" t="s">
        <v>973</v>
      </c>
      <c r="F158" s="597" t="s">
        <v>974</v>
      </c>
      <c r="G158" s="598" t="s">
        <v>203</v>
      </c>
      <c r="H158" s="599">
        <v>567</v>
      </c>
      <c r="I158" s="600">
        <v>0</v>
      </c>
      <c r="J158" s="600">
        <f t="shared" si="0"/>
        <v>0</v>
      </c>
      <c r="K158" s="601"/>
      <c r="L158" s="477"/>
      <c r="M158" s="602" t="s">
        <v>668</v>
      </c>
      <c r="N158" s="603" t="s">
        <v>705</v>
      </c>
      <c r="O158" s="604">
        <v>1.7000000000000001E-2</v>
      </c>
      <c r="P158" s="604">
        <f t="shared" si="1"/>
        <v>9.6390000000000011</v>
      </c>
      <c r="Q158" s="604">
        <v>0</v>
      </c>
      <c r="R158" s="604">
        <f t="shared" si="2"/>
        <v>0</v>
      </c>
      <c r="S158" s="604">
        <v>0</v>
      </c>
      <c r="T158" s="605">
        <f t="shared" si="3"/>
        <v>0</v>
      </c>
      <c r="AR158" s="606" t="s">
        <v>497</v>
      </c>
      <c r="AT158" s="606" t="s">
        <v>791</v>
      </c>
      <c r="AU158" s="606" t="s">
        <v>493</v>
      </c>
      <c r="AY158" s="462" t="s">
        <v>789</v>
      </c>
      <c r="BE158" s="607">
        <f t="shared" si="4"/>
        <v>0</v>
      </c>
      <c r="BF158" s="607">
        <f t="shared" si="5"/>
        <v>0</v>
      </c>
      <c r="BG158" s="607">
        <f t="shared" si="6"/>
        <v>0</v>
      </c>
      <c r="BH158" s="607">
        <f t="shared" si="7"/>
        <v>0</v>
      </c>
      <c r="BI158" s="607">
        <f t="shared" si="8"/>
        <v>0</v>
      </c>
      <c r="BJ158" s="462" t="s">
        <v>493</v>
      </c>
      <c r="BK158" s="607">
        <f t="shared" si="9"/>
        <v>0</v>
      </c>
      <c r="BL158" s="462" t="s">
        <v>497</v>
      </c>
      <c r="BM158" s="606" t="s">
        <v>975</v>
      </c>
    </row>
    <row r="159" spans="2:65" s="583" customFormat="1" ht="22.9" customHeight="1">
      <c r="B159" s="582"/>
      <c r="D159" s="584" t="s">
        <v>737</v>
      </c>
      <c r="E159" s="592" t="s">
        <v>493</v>
      </c>
      <c r="F159" s="592" t="s">
        <v>976</v>
      </c>
      <c r="J159" s="593">
        <f>BK159</f>
        <v>0</v>
      </c>
      <c r="L159" s="582"/>
      <c r="M159" s="587"/>
      <c r="P159" s="588">
        <f>SUM(P160:P178)</f>
        <v>779.58224330000007</v>
      </c>
      <c r="R159" s="588">
        <f>SUM(R160:R178)</f>
        <v>520.29372846000001</v>
      </c>
      <c r="T159" s="589">
        <f>SUM(T160:T178)</f>
        <v>0</v>
      </c>
      <c r="AR159" s="584" t="s">
        <v>491</v>
      </c>
      <c r="AT159" s="590" t="s">
        <v>737</v>
      </c>
      <c r="AU159" s="590" t="s">
        <v>491</v>
      </c>
      <c r="AY159" s="584" t="s">
        <v>789</v>
      </c>
      <c r="BK159" s="591">
        <f>SUM(BK160:BK178)</f>
        <v>0</v>
      </c>
    </row>
    <row r="160" spans="2:65" s="478" customFormat="1" ht="33" customHeight="1">
      <c r="B160" s="594"/>
      <c r="C160" s="595" t="s">
        <v>853</v>
      </c>
      <c r="D160" s="595" t="s">
        <v>791</v>
      </c>
      <c r="E160" s="596" t="s">
        <v>977</v>
      </c>
      <c r="F160" s="597" t="s">
        <v>978</v>
      </c>
      <c r="G160" s="598" t="s">
        <v>203</v>
      </c>
      <c r="H160" s="599">
        <v>567</v>
      </c>
      <c r="I160" s="600">
        <v>0</v>
      </c>
      <c r="J160" s="600">
        <f t="shared" ref="J160:J178" si="10">ROUND(I160*H160,2)</f>
        <v>0</v>
      </c>
      <c r="K160" s="601"/>
      <c r="L160" s="477"/>
      <c r="M160" s="602" t="s">
        <v>668</v>
      </c>
      <c r="N160" s="603" t="s">
        <v>705</v>
      </c>
      <c r="O160" s="604">
        <v>4.0000000000000001E-3</v>
      </c>
      <c r="P160" s="604">
        <f t="shared" ref="P160:P178" si="11">O160*H160</f>
        <v>2.2680000000000002</v>
      </c>
      <c r="Q160" s="604">
        <v>0</v>
      </c>
      <c r="R160" s="604">
        <f t="shared" ref="R160:R178" si="12">Q160*H160</f>
        <v>0</v>
      </c>
      <c r="S160" s="604">
        <v>0</v>
      </c>
      <c r="T160" s="605">
        <f t="shared" ref="T160:T178" si="13">S160*H160</f>
        <v>0</v>
      </c>
      <c r="AR160" s="606" t="s">
        <v>497</v>
      </c>
      <c r="AT160" s="606" t="s">
        <v>791</v>
      </c>
      <c r="AU160" s="606" t="s">
        <v>493</v>
      </c>
      <c r="AY160" s="462" t="s">
        <v>789</v>
      </c>
      <c r="BE160" s="607">
        <f t="shared" ref="BE160:BE178" si="14">IF(N160="základná",J160,0)</f>
        <v>0</v>
      </c>
      <c r="BF160" s="607">
        <f t="shared" ref="BF160:BF178" si="15">IF(N160="znížená",J160,0)</f>
        <v>0</v>
      </c>
      <c r="BG160" s="607">
        <f t="shared" ref="BG160:BG178" si="16">IF(N160="zákl. prenesená",J160,0)</f>
        <v>0</v>
      </c>
      <c r="BH160" s="607">
        <f t="shared" ref="BH160:BH178" si="17">IF(N160="zníž. prenesená",J160,0)</f>
        <v>0</v>
      </c>
      <c r="BI160" s="607">
        <f t="shared" ref="BI160:BI178" si="18">IF(N160="nulová",J160,0)</f>
        <v>0</v>
      </c>
      <c r="BJ160" s="462" t="s">
        <v>493</v>
      </c>
      <c r="BK160" s="607">
        <f t="shared" ref="BK160:BK178" si="19">ROUND(I160*H160,2)</f>
        <v>0</v>
      </c>
      <c r="BL160" s="462" t="s">
        <v>497</v>
      </c>
      <c r="BM160" s="606" t="s">
        <v>979</v>
      </c>
    </row>
    <row r="161" spans="2:65" s="478" customFormat="1" ht="24.25" customHeight="1">
      <c r="B161" s="594"/>
      <c r="C161" s="595" t="s">
        <v>857</v>
      </c>
      <c r="D161" s="595" t="s">
        <v>791</v>
      </c>
      <c r="E161" s="596" t="s">
        <v>980</v>
      </c>
      <c r="F161" s="597" t="s">
        <v>981</v>
      </c>
      <c r="G161" s="598" t="s">
        <v>800</v>
      </c>
      <c r="H161" s="599">
        <v>11.9</v>
      </c>
      <c r="I161" s="600">
        <v>0</v>
      </c>
      <c r="J161" s="600">
        <f t="shared" si="10"/>
        <v>0</v>
      </c>
      <c r="K161" s="601"/>
      <c r="L161" s="477"/>
      <c r="M161" s="602" t="s">
        <v>668</v>
      </c>
      <c r="N161" s="603" t="s">
        <v>705</v>
      </c>
      <c r="O161" s="604">
        <v>0.308</v>
      </c>
      <c r="P161" s="604">
        <f t="shared" si="11"/>
        <v>3.6652</v>
      </c>
      <c r="Q161" s="604">
        <v>2.27</v>
      </c>
      <c r="R161" s="604">
        <f t="shared" si="12"/>
        <v>27.013000000000002</v>
      </c>
      <c r="S161" s="604">
        <v>0</v>
      </c>
      <c r="T161" s="605">
        <f t="shared" si="13"/>
        <v>0</v>
      </c>
      <c r="AR161" s="606" t="s">
        <v>497</v>
      </c>
      <c r="AT161" s="606" t="s">
        <v>791</v>
      </c>
      <c r="AU161" s="606" t="s">
        <v>493</v>
      </c>
      <c r="AY161" s="462" t="s">
        <v>789</v>
      </c>
      <c r="BE161" s="607">
        <f t="shared" si="14"/>
        <v>0</v>
      </c>
      <c r="BF161" s="607">
        <f t="shared" si="15"/>
        <v>0</v>
      </c>
      <c r="BG161" s="607">
        <f t="shared" si="16"/>
        <v>0</v>
      </c>
      <c r="BH161" s="607">
        <f t="shared" si="17"/>
        <v>0</v>
      </c>
      <c r="BI161" s="607">
        <f t="shared" si="18"/>
        <v>0</v>
      </c>
      <c r="BJ161" s="462" t="s">
        <v>493</v>
      </c>
      <c r="BK161" s="607">
        <f t="shared" si="19"/>
        <v>0</v>
      </c>
      <c r="BL161" s="462" t="s">
        <v>497</v>
      </c>
      <c r="BM161" s="606" t="s">
        <v>982</v>
      </c>
    </row>
    <row r="162" spans="2:65" s="478" customFormat="1" ht="24.25" customHeight="1">
      <c r="B162" s="594"/>
      <c r="C162" s="595" t="s">
        <v>861</v>
      </c>
      <c r="D162" s="595" t="s">
        <v>791</v>
      </c>
      <c r="E162" s="596" t="s">
        <v>983</v>
      </c>
      <c r="F162" s="597" t="s">
        <v>984</v>
      </c>
      <c r="G162" s="598" t="s">
        <v>203</v>
      </c>
      <c r="H162" s="599">
        <v>84.8</v>
      </c>
      <c r="I162" s="600">
        <v>0</v>
      </c>
      <c r="J162" s="600">
        <f t="shared" si="10"/>
        <v>0</v>
      </c>
      <c r="K162" s="601"/>
      <c r="L162" s="477"/>
      <c r="M162" s="602" t="s">
        <v>668</v>
      </c>
      <c r="N162" s="603" t="s">
        <v>705</v>
      </c>
      <c r="O162" s="604">
        <v>0.66161000000000003</v>
      </c>
      <c r="P162" s="604">
        <f t="shared" si="11"/>
        <v>56.104528000000002</v>
      </c>
      <c r="Q162" s="604">
        <v>6.7200000000000003E-3</v>
      </c>
      <c r="R162" s="604">
        <f t="shared" si="12"/>
        <v>0.56985600000000003</v>
      </c>
      <c r="S162" s="604">
        <v>0</v>
      </c>
      <c r="T162" s="605">
        <f t="shared" si="13"/>
        <v>0</v>
      </c>
      <c r="AR162" s="606" t="s">
        <v>497</v>
      </c>
      <c r="AT162" s="606" t="s">
        <v>791</v>
      </c>
      <c r="AU162" s="606" t="s">
        <v>493</v>
      </c>
      <c r="AY162" s="462" t="s">
        <v>789</v>
      </c>
      <c r="BE162" s="607">
        <f t="shared" si="14"/>
        <v>0</v>
      </c>
      <c r="BF162" s="607">
        <f t="shared" si="15"/>
        <v>0</v>
      </c>
      <c r="BG162" s="607">
        <f t="shared" si="16"/>
        <v>0</v>
      </c>
      <c r="BH162" s="607">
        <f t="shared" si="17"/>
        <v>0</v>
      </c>
      <c r="BI162" s="607">
        <f t="shared" si="18"/>
        <v>0</v>
      </c>
      <c r="BJ162" s="462" t="s">
        <v>493</v>
      </c>
      <c r="BK162" s="607">
        <f t="shared" si="19"/>
        <v>0</v>
      </c>
      <c r="BL162" s="462" t="s">
        <v>497</v>
      </c>
      <c r="BM162" s="606" t="s">
        <v>985</v>
      </c>
    </row>
    <row r="163" spans="2:65" s="478" customFormat="1" ht="24.25" customHeight="1">
      <c r="B163" s="594"/>
      <c r="C163" s="595" t="s">
        <v>674</v>
      </c>
      <c r="D163" s="595" t="s">
        <v>791</v>
      </c>
      <c r="E163" s="596" t="s">
        <v>986</v>
      </c>
      <c r="F163" s="597" t="s">
        <v>987</v>
      </c>
      <c r="G163" s="598" t="s">
        <v>203</v>
      </c>
      <c r="H163" s="599">
        <v>84.8</v>
      </c>
      <c r="I163" s="600">
        <v>0</v>
      </c>
      <c r="J163" s="600">
        <f t="shared" si="10"/>
        <v>0</v>
      </c>
      <c r="K163" s="601"/>
      <c r="L163" s="477"/>
      <c r="M163" s="602" t="s">
        <v>668</v>
      </c>
      <c r="N163" s="603" t="s">
        <v>705</v>
      </c>
      <c r="O163" s="604">
        <v>0.128</v>
      </c>
      <c r="P163" s="604">
        <f t="shared" si="11"/>
        <v>10.8544</v>
      </c>
      <c r="Q163" s="604">
        <v>0</v>
      </c>
      <c r="R163" s="604">
        <f t="shared" si="12"/>
        <v>0</v>
      </c>
      <c r="S163" s="604">
        <v>0</v>
      </c>
      <c r="T163" s="605">
        <f t="shared" si="13"/>
        <v>0</v>
      </c>
      <c r="AR163" s="606" t="s">
        <v>497</v>
      </c>
      <c r="AT163" s="606" t="s">
        <v>791</v>
      </c>
      <c r="AU163" s="606" t="s">
        <v>493</v>
      </c>
      <c r="AY163" s="462" t="s">
        <v>789</v>
      </c>
      <c r="BE163" s="607">
        <f t="shared" si="14"/>
        <v>0</v>
      </c>
      <c r="BF163" s="607">
        <f t="shared" si="15"/>
        <v>0</v>
      </c>
      <c r="BG163" s="607">
        <f t="shared" si="16"/>
        <v>0</v>
      </c>
      <c r="BH163" s="607">
        <f t="shared" si="17"/>
        <v>0</v>
      </c>
      <c r="BI163" s="607">
        <f t="shared" si="18"/>
        <v>0</v>
      </c>
      <c r="BJ163" s="462" t="s">
        <v>493</v>
      </c>
      <c r="BK163" s="607">
        <f t="shared" si="19"/>
        <v>0</v>
      </c>
      <c r="BL163" s="462" t="s">
        <v>497</v>
      </c>
      <c r="BM163" s="606" t="s">
        <v>988</v>
      </c>
    </row>
    <row r="164" spans="2:65" s="478" customFormat="1" ht="33" customHeight="1">
      <c r="B164" s="594"/>
      <c r="C164" s="595" t="s">
        <v>868</v>
      </c>
      <c r="D164" s="595" t="s">
        <v>791</v>
      </c>
      <c r="E164" s="596" t="s">
        <v>989</v>
      </c>
      <c r="F164" s="597" t="s">
        <v>990</v>
      </c>
      <c r="G164" s="598" t="s">
        <v>804</v>
      </c>
      <c r="H164" s="599">
        <v>2.081</v>
      </c>
      <c r="I164" s="600">
        <v>0</v>
      </c>
      <c r="J164" s="600">
        <f t="shared" si="10"/>
        <v>0</v>
      </c>
      <c r="K164" s="601"/>
      <c r="L164" s="477"/>
      <c r="M164" s="602" t="s">
        <v>668</v>
      </c>
      <c r="N164" s="603" t="s">
        <v>705</v>
      </c>
      <c r="O164" s="604">
        <v>38.185000000000002</v>
      </c>
      <c r="P164" s="604">
        <f t="shared" si="11"/>
        <v>79.462985000000003</v>
      </c>
      <c r="Q164" s="604">
        <v>1.1071500000000001</v>
      </c>
      <c r="R164" s="604">
        <f t="shared" si="12"/>
        <v>2.30397915</v>
      </c>
      <c r="S164" s="604">
        <v>0</v>
      </c>
      <c r="T164" s="605">
        <f t="shared" si="13"/>
        <v>0</v>
      </c>
      <c r="AR164" s="606" t="s">
        <v>497</v>
      </c>
      <c r="AT164" s="606" t="s">
        <v>791</v>
      </c>
      <c r="AU164" s="606" t="s">
        <v>493</v>
      </c>
      <c r="AY164" s="462" t="s">
        <v>789</v>
      </c>
      <c r="BE164" s="607">
        <f t="shared" si="14"/>
        <v>0</v>
      </c>
      <c r="BF164" s="607">
        <f t="shared" si="15"/>
        <v>0</v>
      </c>
      <c r="BG164" s="607">
        <f t="shared" si="16"/>
        <v>0</v>
      </c>
      <c r="BH164" s="607">
        <f t="shared" si="17"/>
        <v>0</v>
      </c>
      <c r="BI164" s="607">
        <f t="shared" si="18"/>
        <v>0</v>
      </c>
      <c r="BJ164" s="462" t="s">
        <v>493</v>
      </c>
      <c r="BK164" s="607">
        <f t="shared" si="19"/>
        <v>0</v>
      </c>
      <c r="BL164" s="462" t="s">
        <v>497</v>
      </c>
      <c r="BM164" s="606" t="s">
        <v>991</v>
      </c>
    </row>
    <row r="165" spans="2:65" s="478" customFormat="1" ht="24.25" customHeight="1">
      <c r="B165" s="594"/>
      <c r="C165" s="595" t="s">
        <v>876</v>
      </c>
      <c r="D165" s="595" t="s">
        <v>791</v>
      </c>
      <c r="E165" s="596" t="s">
        <v>992</v>
      </c>
      <c r="F165" s="597" t="s">
        <v>993</v>
      </c>
      <c r="G165" s="598" t="s">
        <v>800</v>
      </c>
      <c r="H165" s="599">
        <v>86.355999999999995</v>
      </c>
      <c r="I165" s="600">
        <v>0</v>
      </c>
      <c r="J165" s="600">
        <f t="shared" si="10"/>
        <v>0</v>
      </c>
      <c r="K165" s="601"/>
      <c r="L165" s="477"/>
      <c r="M165" s="602" t="s">
        <v>668</v>
      </c>
      <c r="N165" s="603" t="s">
        <v>705</v>
      </c>
      <c r="O165" s="604">
        <v>1.0968</v>
      </c>
      <c r="P165" s="604">
        <f t="shared" si="11"/>
        <v>94.715260799999996</v>
      </c>
      <c r="Q165" s="604">
        <v>2.0699999999999998</v>
      </c>
      <c r="R165" s="604">
        <f t="shared" si="12"/>
        <v>178.75691999999998</v>
      </c>
      <c r="S165" s="604">
        <v>0</v>
      </c>
      <c r="T165" s="605">
        <f t="shared" si="13"/>
        <v>0</v>
      </c>
      <c r="AR165" s="606" t="s">
        <v>497</v>
      </c>
      <c r="AT165" s="606" t="s">
        <v>791</v>
      </c>
      <c r="AU165" s="606" t="s">
        <v>493</v>
      </c>
      <c r="AY165" s="462" t="s">
        <v>789</v>
      </c>
      <c r="BE165" s="607">
        <f t="shared" si="14"/>
        <v>0</v>
      </c>
      <c r="BF165" s="607">
        <f t="shared" si="15"/>
        <v>0</v>
      </c>
      <c r="BG165" s="607">
        <f t="shared" si="16"/>
        <v>0</v>
      </c>
      <c r="BH165" s="607">
        <f t="shared" si="17"/>
        <v>0</v>
      </c>
      <c r="BI165" s="607">
        <f t="shared" si="18"/>
        <v>0</v>
      </c>
      <c r="BJ165" s="462" t="s">
        <v>493</v>
      </c>
      <c r="BK165" s="607">
        <f t="shared" si="19"/>
        <v>0</v>
      </c>
      <c r="BL165" s="462" t="s">
        <v>497</v>
      </c>
      <c r="BM165" s="606" t="s">
        <v>994</v>
      </c>
    </row>
    <row r="166" spans="2:65" s="478" customFormat="1" ht="21.75" customHeight="1">
      <c r="B166" s="594"/>
      <c r="C166" s="595" t="s">
        <v>882</v>
      </c>
      <c r="D166" s="595" t="s">
        <v>791</v>
      </c>
      <c r="E166" s="596" t="s">
        <v>995</v>
      </c>
      <c r="F166" s="597" t="s">
        <v>996</v>
      </c>
      <c r="G166" s="598" t="s">
        <v>800</v>
      </c>
      <c r="H166" s="599">
        <v>38.381</v>
      </c>
      <c r="I166" s="600">
        <v>0</v>
      </c>
      <c r="J166" s="600">
        <f t="shared" si="10"/>
        <v>0</v>
      </c>
      <c r="K166" s="601"/>
      <c r="L166" s="477"/>
      <c r="M166" s="602" t="s">
        <v>668</v>
      </c>
      <c r="N166" s="603" t="s">
        <v>705</v>
      </c>
      <c r="O166" s="604">
        <v>0.61799999999999999</v>
      </c>
      <c r="P166" s="604">
        <f t="shared" si="11"/>
        <v>23.719457999999999</v>
      </c>
      <c r="Q166" s="604">
        <v>2.19407</v>
      </c>
      <c r="R166" s="604">
        <f t="shared" si="12"/>
        <v>84.210600670000005</v>
      </c>
      <c r="S166" s="604">
        <v>0</v>
      </c>
      <c r="T166" s="605">
        <f t="shared" si="13"/>
        <v>0</v>
      </c>
      <c r="AR166" s="606" t="s">
        <v>497</v>
      </c>
      <c r="AT166" s="606" t="s">
        <v>791</v>
      </c>
      <c r="AU166" s="606" t="s">
        <v>493</v>
      </c>
      <c r="AY166" s="462" t="s">
        <v>789</v>
      </c>
      <c r="BE166" s="607">
        <f t="shared" si="14"/>
        <v>0</v>
      </c>
      <c r="BF166" s="607">
        <f t="shared" si="15"/>
        <v>0</v>
      </c>
      <c r="BG166" s="607">
        <f t="shared" si="16"/>
        <v>0</v>
      </c>
      <c r="BH166" s="607">
        <f t="shared" si="17"/>
        <v>0</v>
      </c>
      <c r="BI166" s="607">
        <f t="shared" si="18"/>
        <v>0</v>
      </c>
      <c r="BJ166" s="462" t="s">
        <v>493</v>
      </c>
      <c r="BK166" s="607">
        <f t="shared" si="19"/>
        <v>0</v>
      </c>
      <c r="BL166" s="462" t="s">
        <v>497</v>
      </c>
      <c r="BM166" s="606" t="s">
        <v>997</v>
      </c>
    </row>
    <row r="167" spans="2:65" s="478" customFormat="1" ht="24.25" customHeight="1">
      <c r="B167" s="594"/>
      <c r="C167" s="595" t="s">
        <v>886</v>
      </c>
      <c r="D167" s="595" t="s">
        <v>791</v>
      </c>
      <c r="E167" s="596" t="s">
        <v>998</v>
      </c>
      <c r="F167" s="597" t="s">
        <v>999</v>
      </c>
      <c r="G167" s="598" t="s">
        <v>800</v>
      </c>
      <c r="H167" s="599">
        <v>6.3</v>
      </c>
      <c r="I167" s="600">
        <v>0</v>
      </c>
      <c r="J167" s="600">
        <f t="shared" si="10"/>
        <v>0</v>
      </c>
      <c r="K167" s="601"/>
      <c r="L167" s="477"/>
      <c r="M167" s="602" t="s">
        <v>668</v>
      </c>
      <c r="N167" s="603" t="s">
        <v>705</v>
      </c>
      <c r="O167" s="604">
        <v>0.61890999999999996</v>
      </c>
      <c r="P167" s="604">
        <f t="shared" si="11"/>
        <v>3.8991329999999995</v>
      </c>
      <c r="Q167" s="604">
        <v>2.4157199999999999</v>
      </c>
      <c r="R167" s="604">
        <f t="shared" si="12"/>
        <v>15.219035999999999</v>
      </c>
      <c r="S167" s="604">
        <v>0</v>
      </c>
      <c r="T167" s="605">
        <f t="shared" si="13"/>
        <v>0</v>
      </c>
      <c r="AR167" s="606" t="s">
        <v>497</v>
      </c>
      <c r="AT167" s="606" t="s">
        <v>791</v>
      </c>
      <c r="AU167" s="606" t="s">
        <v>493</v>
      </c>
      <c r="AY167" s="462" t="s">
        <v>789</v>
      </c>
      <c r="BE167" s="607">
        <f t="shared" si="14"/>
        <v>0</v>
      </c>
      <c r="BF167" s="607">
        <f t="shared" si="15"/>
        <v>0</v>
      </c>
      <c r="BG167" s="607">
        <f t="shared" si="16"/>
        <v>0</v>
      </c>
      <c r="BH167" s="607">
        <f t="shared" si="17"/>
        <v>0</v>
      </c>
      <c r="BI167" s="607">
        <f t="shared" si="18"/>
        <v>0</v>
      </c>
      <c r="BJ167" s="462" t="s">
        <v>493</v>
      </c>
      <c r="BK167" s="607">
        <f t="shared" si="19"/>
        <v>0</v>
      </c>
      <c r="BL167" s="462" t="s">
        <v>497</v>
      </c>
      <c r="BM167" s="606" t="s">
        <v>1000</v>
      </c>
    </row>
    <row r="168" spans="2:65" s="478" customFormat="1" ht="16.5" customHeight="1">
      <c r="B168" s="594"/>
      <c r="C168" s="595" t="s">
        <v>890</v>
      </c>
      <c r="D168" s="595" t="s">
        <v>791</v>
      </c>
      <c r="E168" s="596" t="s">
        <v>1001</v>
      </c>
      <c r="F168" s="597" t="s">
        <v>1002</v>
      </c>
      <c r="G168" s="598" t="s">
        <v>804</v>
      </c>
      <c r="H168" s="599">
        <v>0.628</v>
      </c>
      <c r="I168" s="600">
        <v>0</v>
      </c>
      <c r="J168" s="600">
        <f t="shared" si="10"/>
        <v>0</v>
      </c>
      <c r="K168" s="601"/>
      <c r="L168" s="477"/>
      <c r="M168" s="602" t="s">
        <v>668</v>
      </c>
      <c r="N168" s="603" t="s">
        <v>705</v>
      </c>
      <c r="O168" s="604">
        <v>34.372</v>
      </c>
      <c r="P168" s="604">
        <f t="shared" si="11"/>
        <v>21.585616000000002</v>
      </c>
      <c r="Q168" s="604">
        <v>1.01895</v>
      </c>
      <c r="R168" s="604">
        <f t="shared" si="12"/>
        <v>0.63990060000000004</v>
      </c>
      <c r="S168" s="604">
        <v>0</v>
      </c>
      <c r="T168" s="605">
        <f t="shared" si="13"/>
        <v>0</v>
      </c>
      <c r="AR168" s="606" t="s">
        <v>497</v>
      </c>
      <c r="AT168" s="606" t="s">
        <v>791</v>
      </c>
      <c r="AU168" s="606" t="s">
        <v>493</v>
      </c>
      <c r="AY168" s="462" t="s">
        <v>789</v>
      </c>
      <c r="BE168" s="607">
        <f t="shared" si="14"/>
        <v>0</v>
      </c>
      <c r="BF168" s="607">
        <f t="shared" si="15"/>
        <v>0</v>
      </c>
      <c r="BG168" s="607">
        <f t="shared" si="16"/>
        <v>0</v>
      </c>
      <c r="BH168" s="607">
        <f t="shared" si="17"/>
        <v>0</v>
      </c>
      <c r="BI168" s="607">
        <f t="shared" si="18"/>
        <v>0</v>
      </c>
      <c r="BJ168" s="462" t="s">
        <v>493</v>
      </c>
      <c r="BK168" s="607">
        <f t="shared" si="19"/>
        <v>0</v>
      </c>
      <c r="BL168" s="462" t="s">
        <v>497</v>
      </c>
      <c r="BM168" s="606" t="s">
        <v>1003</v>
      </c>
    </row>
    <row r="169" spans="2:65" s="478" customFormat="1" ht="24.25" customHeight="1">
      <c r="B169" s="594"/>
      <c r="C169" s="595" t="s">
        <v>896</v>
      </c>
      <c r="D169" s="595" t="s">
        <v>791</v>
      </c>
      <c r="E169" s="596" t="s">
        <v>1004</v>
      </c>
      <c r="F169" s="597" t="s">
        <v>1005</v>
      </c>
      <c r="G169" s="598" t="s">
        <v>800</v>
      </c>
      <c r="H169" s="599">
        <v>10.25</v>
      </c>
      <c r="I169" s="600">
        <v>0</v>
      </c>
      <c r="J169" s="600">
        <f t="shared" si="10"/>
        <v>0</v>
      </c>
      <c r="K169" s="601"/>
      <c r="L169" s="477"/>
      <c r="M169" s="602" t="s">
        <v>668</v>
      </c>
      <c r="N169" s="603" t="s">
        <v>705</v>
      </c>
      <c r="O169" s="604">
        <v>0.58269000000000004</v>
      </c>
      <c r="P169" s="604">
        <f t="shared" si="11"/>
        <v>5.9725725000000001</v>
      </c>
      <c r="Q169" s="604">
        <v>2.3223400000000001</v>
      </c>
      <c r="R169" s="604">
        <f t="shared" si="12"/>
        <v>23.803985000000001</v>
      </c>
      <c r="S169" s="604">
        <v>0</v>
      </c>
      <c r="T169" s="605">
        <f t="shared" si="13"/>
        <v>0</v>
      </c>
      <c r="AR169" s="606" t="s">
        <v>497</v>
      </c>
      <c r="AT169" s="606" t="s">
        <v>791</v>
      </c>
      <c r="AU169" s="606" t="s">
        <v>493</v>
      </c>
      <c r="AY169" s="462" t="s">
        <v>789</v>
      </c>
      <c r="BE169" s="607">
        <f t="shared" si="14"/>
        <v>0</v>
      </c>
      <c r="BF169" s="607">
        <f t="shared" si="15"/>
        <v>0</v>
      </c>
      <c r="BG169" s="607">
        <f t="shared" si="16"/>
        <v>0</v>
      </c>
      <c r="BH169" s="607">
        <f t="shared" si="17"/>
        <v>0</v>
      </c>
      <c r="BI169" s="607">
        <f t="shared" si="18"/>
        <v>0</v>
      </c>
      <c r="BJ169" s="462" t="s">
        <v>493</v>
      </c>
      <c r="BK169" s="607">
        <f t="shared" si="19"/>
        <v>0</v>
      </c>
      <c r="BL169" s="462" t="s">
        <v>497</v>
      </c>
      <c r="BM169" s="606" t="s">
        <v>1006</v>
      </c>
    </row>
    <row r="170" spans="2:65" s="478" customFormat="1" ht="21.75" customHeight="1">
      <c r="B170" s="594"/>
      <c r="C170" s="595" t="s">
        <v>902</v>
      </c>
      <c r="D170" s="595" t="s">
        <v>791</v>
      </c>
      <c r="E170" s="596" t="s">
        <v>1007</v>
      </c>
      <c r="F170" s="597" t="s">
        <v>1008</v>
      </c>
      <c r="G170" s="598" t="s">
        <v>203</v>
      </c>
      <c r="H170" s="599">
        <v>53.886000000000003</v>
      </c>
      <c r="I170" s="600">
        <v>0</v>
      </c>
      <c r="J170" s="600">
        <f t="shared" si="10"/>
        <v>0</v>
      </c>
      <c r="K170" s="601"/>
      <c r="L170" s="477"/>
      <c r="M170" s="602" t="s">
        <v>668</v>
      </c>
      <c r="N170" s="603" t="s">
        <v>705</v>
      </c>
      <c r="O170" s="604">
        <v>0.35799999999999998</v>
      </c>
      <c r="P170" s="604">
        <f t="shared" si="11"/>
        <v>19.291188000000002</v>
      </c>
      <c r="Q170" s="604">
        <v>6.7000000000000002E-4</v>
      </c>
      <c r="R170" s="604">
        <f t="shared" si="12"/>
        <v>3.6103620000000003E-2</v>
      </c>
      <c r="S170" s="604">
        <v>0</v>
      </c>
      <c r="T170" s="605">
        <f t="shared" si="13"/>
        <v>0</v>
      </c>
      <c r="AR170" s="606" t="s">
        <v>497</v>
      </c>
      <c r="AT170" s="606" t="s">
        <v>791</v>
      </c>
      <c r="AU170" s="606" t="s">
        <v>493</v>
      </c>
      <c r="AY170" s="462" t="s">
        <v>789</v>
      </c>
      <c r="BE170" s="607">
        <f t="shared" si="14"/>
        <v>0</v>
      </c>
      <c r="BF170" s="607">
        <f t="shared" si="15"/>
        <v>0</v>
      </c>
      <c r="BG170" s="607">
        <f t="shared" si="16"/>
        <v>0</v>
      </c>
      <c r="BH170" s="607">
        <f t="shared" si="17"/>
        <v>0</v>
      </c>
      <c r="BI170" s="607">
        <f t="shared" si="18"/>
        <v>0</v>
      </c>
      <c r="BJ170" s="462" t="s">
        <v>493</v>
      </c>
      <c r="BK170" s="607">
        <f t="shared" si="19"/>
        <v>0</v>
      </c>
      <c r="BL170" s="462" t="s">
        <v>497</v>
      </c>
      <c r="BM170" s="606" t="s">
        <v>1009</v>
      </c>
    </row>
    <row r="171" spans="2:65" s="478" customFormat="1" ht="21.75" customHeight="1">
      <c r="B171" s="594"/>
      <c r="C171" s="595" t="s">
        <v>906</v>
      </c>
      <c r="D171" s="595" t="s">
        <v>791</v>
      </c>
      <c r="E171" s="596" t="s">
        <v>1010</v>
      </c>
      <c r="F171" s="597" t="s">
        <v>1011</v>
      </c>
      <c r="G171" s="598" t="s">
        <v>203</v>
      </c>
      <c r="H171" s="599">
        <v>53.886000000000003</v>
      </c>
      <c r="I171" s="600">
        <v>0</v>
      </c>
      <c r="J171" s="600">
        <f t="shared" si="10"/>
        <v>0</v>
      </c>
      <c r="K171" s="601"/>
      <c r="L171" s="477"/>
      <c r="M171" s="602" t="s">
        <v>668</v>
      </c>
      <c r="N171" s="603" t="s">
        <v>705</v>
      </c>
      <c r="O171" s="604">
        <v>0.19900000000000001</v>
      </c>
      <c r="P171" s="604">
        <f t="shared" si="11"/>
        <v>10.723314</v>
      </c>
      <c r="Q171" s="604">
        <v>0</v>
      </c>
      <c r="R171" s="604">
        <f t="shared" si="12"/>
        <v>0</v>
      </c>
      <c r="S171" s="604">
        <v>0</v>
      </c>
      <c r="T171" s="605">
        <f t="shared" si="13"/>
        <v>0</v>
      </c>
      <c r="AR171" s="606" t="s">
        <v>497</v>
      </c>
      <c r="AT171" s="606" t="s">
        <v>791</v>
      </c>
      <c r="AU171" s="606" t="s">
        <v>493</v>
      </c>
      <c r="AY171" s="462" t="s">
        <v>789</v>
      </c>
      <c r="BE171" s="607">
        <f t="shared" si="14"/>
        <v>0</v>
      </c>
      <c r="BF171" s="607">
        <f t="shared" si="15"/>
        <v>0</v>
      </c>
      <c r="BG171" s="607">
        <f t="shared" si="16"/>
        <v>0</v>
      </c>
      <c r="BH171" s="607">
        <f t="shared" si="17"/>
        <v>0</v>
      </c>
      <c r="BI171" s="607">
        <f t="shared" si="18"/>
        <v>0</v>
      </c>
      <c r="BJ171" s="462" t="s">
        <v>493</v>
      </c>
      <c r="BK171" s="607">
        <f t="shared" si="19"/>
        <v>0</v>
      </c>
      <c r="BL171" s="462" t="s">
        <v>497</v>
      </c>
      <c r="BM171" s="606" t="s">
        <v>1012</v>
      </c>
    </row>
    <row r="172" spans="2:65" s="478" customFormat="1" ht="16.5" customHeight="1">
      <c r="B172" s="594"/>
      <c r="C172" s="595" t="s">
        <v>1013</v>
      </c>
      <c r="D172" s="595" t="s">
        <v>791</v>
      </c>
      <c r="E172" s="596" t="s">
        <v>1014</v>
      </c>
      <c r="F172" s="597" t="s">
        <v>1015</v>
      </c>
      <c r="G172" s="598" t="s">
        <v>804</v>
      </c>
      <c r="H172" s="599">
        <v>1.3839999999999999</v>
      </c>
      <c r="I172" s="600">
        <v>0</v>
      </c>
      <c r="J172" s="600">
        <f t="shared" si="10"/>
        <v>0</v>
      </c>
      <c r="K172" s="601"/>
      <c r="L172" s="477"/>
      <c r="M172" s="602" t="s">
        <v>668</v>
      </c>
      <c r="N172" s="603" t="s">
        <v>705</v>
      </c>
      <c r="O172" s="604">
        <v>34.322000000000003</v>
      </c>
      <c r="P172" s="604">
        <f t="shared" si="11"/>
        <v>47.501648000000003</v>
      </c>
      <c r="Q172" s="604">
        <v>1.01895</v>
      </c>
      <c r="R172" s="604">
        <f t="shared" si="12"/>
        <v>1.4102268</v>
      </c>
      <c r="S172" s="604">
        <v>0</v>
      </c>
      <c r="T172" s="605">
        <f t="shared" si="13"/>
        <v>0</v>
      </c>
      <c r="AR172" s="606" t="s">
        <v>497</v>
      </c>
      <c r="AT172" s="606" t="s">
        <v>791</v>
      </c>
      <c r="AU172" s="606" t="s">
        <v>493</v>
      </c>
      <c r="AY172" s="462" t="s">
        <v>789</v>
      </c>
      <c r="BE172" s="607">
        <f t="shared" si="14"/>
        <v>0</v>
      </c>
      <c r="BF172" s="607">
        <f t="shared" si="15"/>
        <v>0</v>
      </c>
      <c r="BG172" s="607">
        <f t="shared" si="16"/>
        <v>0</v>
      </c>
      <c r="BH172" s="607">
        <f t="shared" si="17"/>
        <v>0</v>
      </c>
      <c r="BI172" s="607">
        <f t="shared" si="18"/>
        <v>0</v>
      </c>
      <c r="BJ172" s="462" t="s">
        <v>493</v>
      </c>
      <c r="BK172" s="607">
        <f t="shared" si="19"/>
        <v>0</v>
      </c>
      <c r="BL172" s="462" t="s">
        <v>497</v>
      </c>
      <c r="BM172" s="606" t="s">
        <v>1016</v>
      </c>
    </row>
    <row r="173" spans="2:65" s="478" customFormat="1" ht="24.25" customHeight="1">
      <c r="B173" s="594"/>
      <c r="C173" s="595" t="s">
        <v>1017</v>
      </c>
      <c r="D173" s="595" t="s">
        <v>791</v>
      </c>
      <c r="E173" s="596" t="s">
        <v>1018</v>
      </c>
      <c r="F173" s="597" t="s">
        <v>1019</v>
      </c>
      <c r="G173" s="598" t="s">
        <v>800</v>
      </c>
      <c r="H173" s="599">
        <v>76.787999999999997</v>
      </c>
      <c r="I173" s="600">
        <v>0</v>
      </c>
      <c r="J173" s="600">
        <f t="shared" si="10"/>
        <v>0</v>
      </c>
      <c r="K173" s="601"/>
      <c r="L173" s="477"/>
      <c r="M173" s="602" t="s">
        <v>668</v>
      </c>
      <c r="N173" s="603" t="s">
        <v>705</v>
      </c>
      <c r="O173" s="604">
        <v>0.60399999999999998</v>
      </c>
      <c r="P173" s="604">
        <f t="shared" si="11"/>
        <v>46.379951999999996</v>
      </c>
      <c r="Q173" s="604">
        <v>2.3223400000000001</v>
      </c>
      <c r="R173" s="604">
        <f t="shared" si="12"/>
        <v>178.32784391999999</v>
      </c>
      <c r="S173" s="604">
        <v>0</v>
      </c>
      <c r="T173" s="605">
        <f t="shared" si="13"/>
        <v>0</v>
      </c>
      <c r="AR173" s="606" t="s">
        <v>497</v>
      </c>
      <c r="AT173" s="606" t="s">
        <v>791</v>
      </c>
      <c r="AU173" s="606" t="s">
        <v>493</v>
      </c>
      <c r="AY173" s="462" t="s">
        <v>789</v>
      </c>
      <c r="BE173" s="607">
        <f t="shared" si="14"/>
        <v>0</v>
      </c>
      <c r="BF173" s="607">
        <f t="shared" si="15"/>
        <v>0</v>
      </c>
      <c r="BG173" s="607">
        <f t="shared" si="16"/>
        <v>0</v>
      </c>
      <c r="BH173" s="607">
        <f t="shared" si="17"/>
        <v>0</v>
      </c>
      <c r="BI173" s="607">
        <f t="shared" si="18"/>
        <v>0</v>
      </c>
      <c r="BJ173" s="462" t="s">
        <v>493</v>
      </c>
      <c r="BK173" s="607">
        <f t="shared" si="19"/>
        <v>0</v>
      </c>
      <c r="BL173" s="462" t="s">
        <v>497</v>
      </c>
      <c r="BM173" s="606" t="s">
        <v>1020</v>
      </c>
    </row>
    <row r="174" spans="2:65" s="478" customFormat="1" ht="21.75" customHeight="1">
      <c r="B174" s="594"/>
      <c r="C174" s="595" t="s">
        <v>1021</v>
      </c>
      <c r="D174" s="595" t="s">
        <v>791</v>
      </c>
      <c r="E174" s="596" t="s">
        <v>1022</v>
      </c>
      <c r="F174" s="597" t="s">
        <v>1023</v>
      </c>
      <c r="G174" s="598" t="s">
        <v>203</v>
      </c>
      <c r="H174" s="599">
        <v>140.72</v>
      </c>
      <c r="I174" s="600">
        <v>0</v>
      </c>
      <c r="J174" s="600">
        <f t="shared" si="10"/>
        <v>0</v>
      </c>
      <c r="K174" s="601"/>
      <c r="L174" s="477"/>
      <c r="M174" s="602" t="s">
        <v>668</v>
      </c>
      <c r="N174" s="603" t="s">
        <v>705</v>
      </c>
      <c r="O174" s="604">
        <v>0.35799999999999998</v>
      </c>
      <c r="P174" s="604">
        <f t="shared" si="11"/>
        <v>50.377759999999995</v>
      </c>
      <c r="Q174" s="604">
        <v>6.7000000000000002E-4</v>
      </c>
      <c r="R174" s="604">
        <f t="shared" si="12"/>
        <v>9.4282400000000002E-2</v>
      </c>
      <c r="S174" s="604">
        <v>0</v>
      </c>
      <c r="T174" s="605">
        <f t="shared" si="13"/>
        <v>0</v>
      </c>
      <c r="AR174" s="606" t="s">
        <v>497</v>
      </c>
      <c r="AT174" s="606" t="s">
        <v>791</v>
      </c>
      <c r="AU174" s="606" t="s">
        <v>493</v>
      </c>
      <c r="AY174" s="462" t="s">
        <v>789</v>
      </c>
      <c r="BE174" s="607">
        <f t="shared" si="14"/>
        <v>0</v>
      </c>
      <c r="BF174" s="607">
        <f t="shared" si="15"/>
        <v>0</v>
      </c>
      <c r="BG174" s="607">
        <f t="shared" si="16"/>
        <v>0</v>
      </c>
      <c r="BH174" s="607">
        <f t="shared" si="17"/>
        <v>0</v>
      </c>
      <c r="BI174" s="607">
        <f t="shared" si="18"/>
        <v>0</v>
      </c>
      <c r="BJ174" s="462" t="s">
        <v>493</v>
      </c>
      <c r="BK174" s="607">
        <f t="shared" si="19"/>
        <v>0</v>
      </c>
      <c r="BL174" s="462" t="s">
        <v>497</v>
      </c>
      <c r="BM174" s="606" t="s">
        <v>1024</v>
      </c>
    </row>
    <row r="175" spans="2:65" s="478" customFormat="1" ht="21.75" customHeight="1">
      <c r="B175" s="594"/>
      <c r="C175" s="595" t="s">
        <v>1025</v>
      </c>
      <c r="D175" s="595" t="s">
        <v>791</v>
      </c>
      <c r="E175" s="596" t="s">
        <v>1026</v>
      </c>
      <c r="F175" s="597" t="s">
        <v>1027</v>
      </c>
      <c r="G175" s="598" t="s">
        <v>203</v>
      </c>
      <c r="H175" s="599">
        <v>140.72</v>
      </c>
      <c r="I175" s="600">
        <v>0</v>
      </c>
      <c r="J175" s="600">
        <f t="shared" si="10"/>
        <v>0</v>
      </c>
      <c r="K175" s="601"/>
      <c r="L175" s="477"/>
      <c r="M175" s="602" t="s">
        <v>668</v>
      </c>
      <c r="N175" s="603" t="s">
        <v>705</v>
      </c>
      <c r="O175" s="604">
        <v>0.19900000000000001</v>
      </c>
      <c r="P175" s="604">
        <f t="shared" si="11"/>
        <v>28.00328</v>
      </c>
      <c r="Q175" s="604">
        <v>0</v>
      </c>
      <c r="R175" s="604">
        <f t="shared" si="12"/>
        <v>0</v>
      </c>
      <c r="S175" s="604">
        <v>0</v>
      </c>
      <c r="T175" s="605">
        <f t="shared" si="13"/>
        <v>0</v>
      </c>
      <c r="AR175" s="606" t="s">
        <v>497</v>
      </c>
      <c r="AT175" s="606" t="s">
        <v>791</v>
      </c>
      <c r="AU175" s="606" t="s">
        <v>493</v>
      </c>
      <c r="AY175" s="462" t="s">
        <v>789</v>
      </c>
      <c r="BE175" s="607">
        <f t="shared" si="14"/>
        <v>0</v>
      </c>
      <c r="BF175" s="607">
        <f t="shared" si="15"/>
        <v>0</v>
      </c>
      <c r="BG175" s="607">
        <f t="shared" si="16"/>
        <v>0</v>
      </c>
      <c r="BH175" s="607">
        <f t="shared" si="17"/>
        <v>0</v>
      </c>
      <c r="BI175" s="607">
        <f t="shared" si="18"/>
        <v>0</v>
      </c>
      <c r="BJ175" s="462" t="s">
        <v>493</v>
      </c>
      <c r="BK175" s="607">
        <f t="shared" si="19"/>
        <v>0</v>
      </c>
      <c r="BL175" s="462" t="s">
        <v>497</v>
      </c>
      <c r="BM175" s="606" t="s">
        <v>1028</v>
      </c>
    </row>
    <row r="176" spans="2:65" s="478" customFormat="1" ht="16.5" customHeight="1">
      <c r="B176" s="594"/>
      <c r="C176" s="595" t="s">
        <v>1029</v>
      </c>
      <c r="D176" s="595" t="s">
        <v>791</v>
      </c>
      <c r="E176" s="596" t="s">
        <v>1030</v>
      </c>
      <c r="F176" s="597" t="s">
        <v>1031</v>
      </c>
      <c r="G176" s="598" t="s">
        <v>804</v>
      </c>
      <c r="H176" s="599">
        <v>7.7539999999999996</v>
      </c>
      <c r="I176" s="600">
        <v>0</v>
      </c>
      <c r="J176" s="600">
        <f t="shared" si="10"/>
        <v>0</v>
      </c>
      <c r="K176" s="601"/>
      <c r="L176" s="477"/>
      <c r="M176" s="602" t="s">
        <v>668</v>
      </c>
      <c r="N176" s="603" t="s">
        <v>705</v>
      </c>
      <c r="O176" s="604">
        <v>35.362000000000002</v>
      </c>
      <c r="P176" s="604">
        <f t="shared" si="11"/>
        <v>274.19694800000002</v>
      </c>
      <c r="Q176" s="604">
        <v>1.01895</v>
      </c>
      <c r="R176" s="604">
        <f t="shared" si="12"/>
        <v>7.9009383</v>
      </c>
      <c r="S176" s="604">
        <v>0</v>
      </c>
      <c r="T176" s="605">
        <f t="shared" si="13"/>
        <v>0</v>
      </c>
      <c r="AR176" s="606" t="s">
        <v>497</v>
      </c>
      <c r="AT176" s="606" t="s">
        <v>791</v>
      </c>
      <c r="AU176" s="606" t="s">
        <v>493</v>
      </c>
      <c r="AY176" s="462" t="s">
        <v>789</v>
      </c>
      <c r="BE176" s="607">
        <f t="shared" si="14"/>
        <v>0</v>
      </c>
      <c r="BF176" s="607">
        <f t="shared" si="15"/>
        <v>0</v>
      </c>
      <c r="BG176" s="607">
        <f t="shared" si="16"/>
        <v>0</v>
      </c>
      <c r="BH176" s="607">
        <f t="shared" si="17"/>
        <v>0</v>
      </c>
      <c r="BI176" s="607">
        <f t="shared" si="18"/>
        <v>0</v>
      </c>
      <c r="BJ176" s="462" t="s">
        <v>493</v>
      </c>
      <c r="BK176" s="607">
        <f t="shared" si="19"/>
        <v>0</v>
      </c>
      <c r="BL176" s="462" t="s">
        <v>497</v>
      </c>
      <c r="BM176" s="606" t="s">
        <v>1032</v>
      </c>
    </row>
    <row r="177" spans="2:65" s="478" customFormat="1" ht="24.25" customHeight="1">
      <c r="B177" s="594"/>
      <c r="C177" s="595" t="s">
        <v>1033</v>
      </c>
      <c r="D177" s="595" t="s">
        <v>791</v>
      </c>
      <c r="E177" s="596" t="s">
        <v>1034</v>
      </c>
      <c r="F177" s="597" t="s">
        <v>1035</v>
      </c>
      <c r="G177" s="598" t="s">
        <v>203</v>
      </c>
      <c r="H177" s="599">
        <v>21</v>
      </c>
      <c r="I177" s="600">
        <v>0</v>
      </c>
      <c r="J177" s="600">
        <f t="shared" si="10"/>
        <v>0</v>
      </c>
      <c r="K177" s="601"/>
      <c r="L177" s="477"/>
      <c r="M177" s="602" t="s">
        <v>668</v>
      </c>
      <c r="N177" s="603" t="s">
        <v>705</v>
      </c>
      <c r="O177" s="604">
        <v>4.1000000000000002E-2</v>
      </c>
      <c r="P177" s="604">
        <f t="shared" si="11"/>
        <v>0.86099999999999999</v>
      </c>
      <c r="Q177" s="604">
        <v>3.0000000000000001E-5</v>
      </c>
      <c r="R177" s="604">
        <f t="shared" si="12"/>
        <v>6.3000000000000003E-4</v>
      </c>
      <c r="S177" s="604">
        <v>0</v>
      </c>
      <c r="T177" s="605">
        <f t="shared" si="13"/>
        <v>0</v>
      </c>
      <c r="AR177" s="606" t="s">
        <v>497</v>
      </c>
      <c r="AT177" s="606" t="s">
        <v>791</v>
      </c>
      <c r="AU177" s="606" t="s">
        <v>493</v>
      </c>
      <c r="AY177" s="462" t="s">
        <v>789</v>
      </c>
      <c r="BE177" s="607">
        <f t="shared" si="14"/>
        <v>0</v>
      </c>
      <c r="BF177" s="607">
        <f t="shared" si="15"/>
        <v>0</v>
      </c>
      <c r="BG177" s="607">
        <f t="shared" si="16"/>
        <v>0</v>
      </c>
      <c r="BH177" s="607">
        <f t="shared" si="17"/>
        <v>0</v>
      </c>
      <c r="BI177" s="607">
        <f t="shared" si="18"/>
        <v>0</v>
      </c>
      <c r="BJ177" s="462" t="s">
        <v>493</v>
      </c>
      <c r="BK177" s="607">
        <f t="shared" si="19"/>
        <v>0</v>
      </c>
      <c r="BL177" s="462" t="s">
        <v>497</v>
      </c>
      <c r="BM177" s="606" t="s">
        <v>1036</v>
      </c>
    </row>
    <row r="178" spans="2:65" s="478" customFormat="1" ht="16.5" customHeight="1">
      <c r="B178" s="594"/>
      <c r="C178" s="612" t="s">
        <v>1037</v>
      </c>
      <c r="D178" s="612" t="s">
        <v>1038</v>
      </c>
      <c r="E178" s="613" t="s">
        <v>1039</v>
      </c>
      <c r="F178" s="614" t="s">
        <v>1040</v>
      </c>
      <c r="G178" s="615" t="s">
        <v>203</v>
      </c>
      <c r="H178" s="616">
        <v>21.42</v>
      </c>
      <c r="I178" s="600">
        <v>0</v>
      </c>
      <c r="J178" s="617">
        <f t="shared" si="10"/>
        <v>0</v>
      </c>
      <c r="K178" s="618"/>
      <c r="L178" s="619"/>
      <c r="M178" s="620" t="s">
        <v>668</v>
      </c>
      <c r="N178" s="621" t="s">
        <v>705</v>
      </c>
      <c r="O178" s="604">
        <v>0</v>
      </c>
      <c r="P178" s="604">
        <f t="shared" si="11"/>
        <v>0</v>
      </c>
      <c r="Q178" s="604">
        <v>2.9999999999999997E-4</v>
      </c>
      <c r="R178" s="604">
        <f t="shared" si="12"/>
        <v>6.4260000000000003E-3</v>
      </c>
      <c r="S178" s="604">
        <v>0</v>
      </c>
      <c r="T178" s="605">
        <f t="shared" si="13"/>
        <v>0</v>
      </c>
      <c r="AR178" s="606" t="s">
        <v>819</v>
      </c>
      <c r="AT178" s="606" t="s">
        <v>1038</v>
      </c>
      <c r="AU178" s="606" t="s">
        <v>493</v>
      </c>
      <c r="AY178" s="462" t="s">
        <v>789</v>
      </c>
      <c r="BE178" s="607">
        <f t="shared" si="14"/>
        <v>0</v>
      </c>
      <c r="BF178" s="607">
        <f t="shared" si="15"/>
        <v>0</v>
      </c>
      <c r="BG178" s="607">
        <f t="shared" si="16"/>
        <v>0</v>
      </c>
      <c r="BH178" s="607">
        <f t="shared" si="17"/>
        <v>0</v>
      </c>
      <c r="BI178" s="607">
        <f t="shared" si="18"/>
        <v>0</v>
      </c>
      <c r="BJ178" s="462" t="s">
        <v>493</v>
      </c>
      <c r="BK178" s="607">
        <f t="shared" si="19"/>
        <v>0</v>
      </c>
      <c r="BL178" s="462" t="s">
        <v>497</v>
      </c>
      <c r="BM178" s="606" t="s">
        <v>1041</v>
      </c>
    </row>
    <row r="179" spans="2:65" s="583" customFormat="1" ht="22.9" customHeight="1">
      <c r="B179" s="582"/>
      <c r="D179" s="584" t="s">
        <v>737</v>
      </c>
      <c r="E179" s="592" t="s">
        <v>495</v>
      </c>
      <c r="F179" s="592" t="s">
        <v>1042</v>
      </c>
      <c r="J179" s="593">
        <f>BK179</f>
        <v>0</v>
      </c>
      <c r="L179" s="582"/>
      <c r="M179" s="587"/>
      <c r="P179" s="588">
        <f>SUM(P180:P192)</f>
        <v>1184.3927894099998</v>
      </c>
      <c r="R179" s="588">
        <f>SUM(R180:R192)</f>
        <v>360.04411256000003</v>
      </c>
      <c r="T179" s="589">
        <f>SUM(T180:T192)</f>
        <v>0</v>
      </c>
      <c r="AR179" s="584" t="s">
        <v>491</v>
      </c>
      <c r="AT179" s="590" t="s">
        <v>737</v>
      </c>
      <c r="AU179" s="590" t="s">
        <v>491</v>
      </c>
      <c r="AY179" s="584" t="s">
        <v>789</v>
      </c>
      <c r="BK179" s="591">
        <f>SUM(BK180:BK192)</f>
        <v>0</v>
      </c>
    </row>
    <row r="180" spans="2:65" s="478" customFormat="1" ht="37.9" customHeight="1">
      <c r="B180" s="594"/>
      <c r="C180" s="595" t="s">
        <v>1043</v>
      </c>
      <c r="D180" s="595" t="s">
        <v>791</v>
      </c>
      <c r="E180" s="596" t="s">
        <v>1044</v>
      </c>
      <c r="F180" s="597" t="s">
        <v>1045</v>
      </c>
      <c r="G180" s="598" t="s">
        <v>800</v>
      </c>
      <c r="H180" s="599">
        <v>7.9550000000000001</v>
      </c>
      <c r="I180" s="600">
        <v>0</v>
      </c>
      <c r="J180" s="600">
        <f t="shared" ref="J180:J192" si="20">ROUND(I180*H180,2)</f>
        <v>0</v>
      </c>
      <c r="K180" s="601"/>
      <c r="L180" s="477"/>
      <c r="M180" s="602" t="s">
        <v>668</v>
      </c>
      <c r="N180" s="603" t="s">
        <v>705</v>
      </c>
      <c r="O180" s="604">
        <v>3.1742499999999998</v>
      </c>
      <c r="P180" s="604">
        <f t="shared" ref="P180:P192" si="21">O180*H180</f>
        <v>25.251158749999998</v>
      </c>
      <c r="Q180" s="604">
        <v>0.94247000000000003</v>
      </c>
      <c r="R180" s="604">
        <f t="shared" ref="R180:R192" si="22">Q180*H180</f>
        <v>7.4973488500000007</v>
      </c>
      <c r="S180" s="604">
        <v>0</v>
      </c>
      <c r="T180" s="605">
        <f t="shared" ref="T180:T192" si="23">S180*H180</f>
        <v>0</v>
      </c>
      <c r="AR180" s="606" t="s">
        <v>497</v>
      </c>
      <c r="AT180" s="606" t="s">
        <v>791</v>
      </c>
      <c r="AU180" s="606" t="s">
        <v>493</v>
      </c>
      <c r="AY180" s="462" t="s">
        <v>789</v>
      </c>
      <c r="BE180" s="607">
        <f t="shared" ref="BE180:BE192" si="24">IF(N180="základná",J180,0)</f>
        <v>0</v>
      </c>
      <c r="BF180" s="607">
        <f t="shared" ref="BF180:BF192" si="25">IF(N180="znížená",J180,0)</f>
        <v>0</v>
      </c>
      <c r="BG180" s="607">
        <f t="shared" ref="BG180:BG192" si="26">IF(N180="zákl. prenesená",J180,0)</f>
        <v>0</v>
      </c>
      <c r="BH180" s="607">
        <f t="shared" ref="BH180:BH192" si="27">IF(N180="zníž. prenesená",J180,0)</f>
        <v>0</v>
      </c>
      <c r="BI180" s="607">
        <f t="shared" ref="BI180:BI192" si="28">IF(N180="nulová",J180,0)</f>
        <v>0</v>
      </c>
      <c r="BJ180" s="462" t="s">
        <v>493</v>
      </c>
      <c r="BK180" s="607">
        <f t="shared" ref="BK180:BK192" si="29">ROUND(I180*H180,2)</f>
        <v>0</v>
      </c>
      <c r="BL180" s="462" t="s">
        <v>497</v>
      </c>
      <c r="BM180" s="606" t="s">
        <v>1046</v>
      </c>
    </row>
    <row r="181" spans="2:65" s="478" customFormat="1" ht="21.75" customHeight="1">
      <c r="B181" s="594"/>
      <c r="C181" s="595" t="s">
        <v>1047</v>
      </c>
      <c r="D181" s="595" t="s">
        <v>791</v>
      </c>
      <c r="E181" s="596" t="s">
        <v>1048</v>
      </c>
      <c r="F181" s="597" t="s">
        <v>1049</v>
      </c>
      <c r="G181" s="598" t="s">
        <v>800</v>
      </c>
      <c r="H181" s="599">
        <v>76.290000000000006</v>
      </c>
      <c r="I181" s="600">
        <v>0</v>
      </c>
      <c r="J181" s="600">
        <f t="shared" si="20"/>
        <v>0</v>
      </c>
      <c r="K181" s="601"/>
      <c r="L181" s="477"/>
      <c r="M181" s="602" t="s">
        <v>668</v>
      </c>
      <c r="N181" s="603" t="s">
        <v>705</v>
      </c>
      <c r="O181" s="604">
        <v>1.2196899999999999</v>
      </c>
      <c r="P181" s="604">
        <f t="shared" si="21"/>
        <v>93.050150099999996</v>
      </c>
      <c r="Q181" s="604">
        <v>2.3140399999999999</v>
      </c>
      <c r="R181" s="604">
        <f t="shared" si="22"/>
        <v>176.53811160000001</v>
      </c>
      <c r="S181" s="604">
        <v>0</v>
      </c>
      <c r="T181" s="605">
        <f t="shared" si="23"/>
        <v>0</v>
      </c>
      <c r="AR181" s="606" t="s">
        <v>497</v>
      </c>
      <c r="AT181" s="606" t="s">
        <v>791</v>
      </c>
      <c r="AU181" s="606" t="s">
        <v>493</v>
      </c>
      <c r="AY181" s="462" t="s">
        <v>789</v>
      </c>
      <c r="BE181" s="607">
        <f t="shared" si="24"/>
        <v>0</v>
      </c>
      <c r="BF181" s="607">
        <f t="shared" si="25"/>
        <v>0</v>
      </c>
      <c r="BG181" s="607">
        <f t="shared" si="26"/>
        <v>0</v>
      </c>
      <c r="BH181" s="607">
        <f t="shared" si="27"/>
        <v>0</v>
      </c>
      <c r="BI181" s="607">
        <f t="shared" si="28"/>
        <v>0</v>
      </c>
      <c r="BJ181" s="462" t="s">
        <v>493</v>
      </c>
      <c r="BK181" s="607">
        <f t="shared" si="29"/>
        <v>0</v>
      </c>
      <c r="BL181" s="462" t="s">
        <v>497</v>
      </c>
      <c r="BM181" s="606" t="s">
        <v>1050</v>
      </c>
    </row>
    <row r="182" spans="2:65" s="478" customFormat="1" ht="37.9" customHeight="1">
      <c r="B182" s="594"/>
      <c r="C182" s="595" t="s">
        <v>1051</v>
      </c>
      <c r="D182" s="595" t="s">
        <v>791</v>
      </c>
      <c r="E182" s="596" t="s">
        <v>1052</v>
      </c>
      <c r="F182" s="597" t="s">
        <v>1053</v>
      </c>
      <c r="G182" s="598" t="s">
        <v>203</v>
      </c>
      <c r="H182" s="599">
        <v>11915.28</v>
      </c>
      <c r="I182" s="600">
        <v>0</v>
      </c>
      <c r="J182" s="600">
        <f t="shared" si="20"/>
        <v>0</v>
      </c>
      <c r="K182" s="601"/>
      <c r="L182" s="477"/>
      <c r="M182" s="602" t="s">
        <v>668</v>
      </c>
      <c r="N182" s="603" t="s">
        <v>705</v>
      </c>
      <c r="O182" s="604">
        <v>0</v>
      </c>
      <c r="P182" s="604">
        <f t="shared" si="21"/>
        <v>0</v>
      </c>
      <c r="Q182" s="604">
        <v>0</v>
      </c>
      <c r="R182" s="604">
        <f t="shared" si="22"/>
        <v>0</v>
      </c>
      <c r="S182" s="604">
        <v>0</v>
      </c>
      <c r="T182" s="605">
        <f t="shared" si="23"/>
        <v>0</v>
      </c>
      <c r="AR182" s="606" t="s">
        <v>497</v>
      </c>
      <c r="AT182" s="606" t="s">
        <v>791</v>
      </c>
      <c r="AU182" s="606" t="s">
        <v>493</v>
      </c>
      <c r="AY182" s="462" t="s">
        <v>789</v>
      </c>
      <c r="BE182" s="607">
        <f t="shared" si="24"/>
        <v>0</v>
      </c>
      <c r="BF182" s="607">
        <f t="shared" si="25"/>
        <v>0</v>
      </c>
      <c r="BG182" s="607">
        <f t="shared" si="26"/>
        <v>0</v>
      </c>
      <c r="BH182" s="607">
        <f t="shared" si="27"/>
        <v>0</v>
      </c>
      <c r="BI182" s="607">
        <f t="shared" si="28"/>
        <v>0</v>
      </c>
      <c r="BJ182" s="462" t="s">
        <v>493</v>
      </c>
      <c r="BK182" s="607">
        <f t="shared" si="29"/>
        <v>0</v>
      </c>
      <c r="BL182" s="462" t="s">
        <v>497</v>
      </c>
      <c r="BM182" s="606" t="s">
        <v>1054</v>
      </c>
    </row>
    <row r="183" spans="2:65" s="478" customFormat="1" ht="24.25" customHeight="1">
      <c r="B183" s="594"/>
      <c r="C183" s="595" t="s">
        <v>1055</v>
      </c>
      <c r="D183" s="595" t="s">
        <v>791</v>
      </c>
      <c r="E183" s="596" t="s">
        <v>1056</v>
      </c>
      <c r="F183" s="597" t="s">
        <v>1057</v>
      </c>
      <c r="G183" s="598" t="s">
        <v>203</v>
      </c>
      <c r="H183" s="599">
        <v>397.17599999999999</v>
      </c>
      <c r="I183" s="600">
        <v>0</v>
      </c>
      <c r="J183" s="600">
        <f t="shared" si="20"/>
        <v>0</v>
      </c>
      <c r="K183" s="601"/>
      <c r="L183" s="477"/>
      <c r="M183" s="602" t="s">
        <v>668</v>
      </c>
      <c r="N183" s="603" t="s">
        <v>705</v>
      </c>
      <c r="O183" s="604">
        <v>0.31784000000000001</v>
      </c>
      <c r="P183" s="604">
        <f t="shared" si="21"/>
        <v>126.23841984000001</v>
      </c>
      <c r="Q183" s="604">
        <v>7.5630000000000003E-2</v>
      </c>
      <c r="R183" s="604">
        <f t="shared" si="22"/>
        <v>30.03842088</v>
      </c>
      <c r="S183" s="604">
        <v>0</v>
      </c>
      <c r="T183" s="605">
        <f t="shared" si="23"/>
        <v>0</v>
      </c>
      <c r="AR183" s="606" t="s">
        <v>497</v>
      </c>
      <c r="AT183" s="606" t="s">
        <v>791</v>
      </c>
      <c r="AU183" s="606" t="s">
        <v>493</v>
      </c>
      <c r="AY183" s="462" t="s">
        <v>789</v>
      </c>
      <c r="BE183" s="607">
        <f t="shared" si="24"/>
        <v>0</v>
      </c>
      <c r="BF183" s="607">
        <f t="shared" si="25"/>
        <v>0</v>
      </c>
      <c r="BG183" s="607">
        <f t="shared" si="26"/>
        <v>0</v>
      </c>
      <c r="BH183" s="607">
        <f t="shared" si="27"/>
        <v>0</v>
      </c>
      <c r="BI183" s="607">
        <f t="shared" si="28"/>
        <v>0</v>
      </c>
      <c r="BJ183" s="462" t="s">
        <v>493</v>
      </c>
      <c r="BK183" s="607">
        <f t="shared" si="29"/>
        <v>0</v>
      </c>
      <c r="BL183" s="462" t="s">
        <v>497</v>
      </c>
      <c r="BM183" s="606" t="s">
        <v>1058</v>
      </c>
    </row>
    <row r="184" spans="2:65" s="478" customFormat="1" ht="24.25" customHeight="1">
      <c r="B184" s="594"/>
      <c r="C184" s="595" t="s">
        <v>630</v>
      </c>
      <c r="D184" s="595" t="s">
        <v>791</v>
      </c>
      <c r="E184" s="596" t="s">
        <v>1059</v>
      </c>
      <c r="F184" s="597" t="s">
        <v>1060</v>
      </c>
      <c r="G184" s="598" t="s">
        <v>203</v>
      </c>
      <c r="H184" s="599">
        <v>397.17599999999999</v>
      </c>
      <c r="I184" s="600">
        <v>0</v>
      </c>
      <c r="J184" s="600">
        <f t="shared" si="20"/>
        <v>0</v>
      </c>
      <c r="K184" s="601"/>
      <c r="L184" s="477"/>
      <c r="M184" s="602" t="s">
        <v>668</v>
      </c>
      <c r="N184" s="603" t="s">
        <v>705</v>
      </c>
      <c r="O184" s="604">
        <v>0.19211</v>
      </c>
      <c r="P184" s="604">
        <f t="shared" si="21"/>
        <v>76.301481359999997</v>
      </c>
      <c r="Q184" s="604">
        <v>0</v>
      </c>
      <c r="R184" s="604">
        <f t="shared" si="22"/>
        <v>0</v>
      </c>
      <c r="S184" s="604">
        <v>0</v>
      </c>
      <c r="T184" s="605">
        <f t="shared" si="23"/>
        <v>0</v>
      </c>
      <c r="AR184" s="606" t="s">
        <v>497</v>
      </c>
      <c r="AT184" s="606" t="s">
        <v>791</v>
      </c>
      <c r="AU184" s="606" t="s">
        <v>493</v>
      </c>
      <c r="AY184" s="462" t="s">
        <v>789</v>
      </c>
      <c r="BE184" s="607">
        <f t="shared" si="24"/>
        <v>0</v>
      </c>
      <c r="BF184" s="607">
        <f t="shared" si="25"/>
        <v>0</v>
      </c>
      <c r="BG184" s="607">
        <f t="shared" si="26"/>
        <v>0</v>
      </c>
      <c r="BH184" s="607">
        <f t="shared" si="27"/>
        <v>0</v>
      </c>
      <c r="BI184" s="607">
        <f t="shared" si="28"/>
        <v>0</v>
      </c>
      <c r="BJ184" s="462" t="s">
        <v>493</v>
      </c>
      <c r="BK184" s="607">
        <f t="shared" si="29"/>
        <v>0</v>
      </c>
      <c r="BL184" s="462" t="s">
        <v>497</v>
      </c>
      <c r="BM184" s="606" t="s">
        <v>1061</v>
      </c>
    </row>
    <row r="185" spans="2:65" s="478" customFormat="1" ht="16.5" customHeight="1">
      <c r="B185" s="594"/>
      <c r="C185" s="595" t="s">
        <v>1062</v>
      </c>
      <c r="D185" s="595" t="s">
        <v>791</v>
      </c>
      <c r="E185" s="596" t="s">
        <v>1063</v>
      </c>
      <c r="F185" s="597" t="s">
        <v>1064</v>
      </c>
      <c r="G185" s="598" t="s">
        <v>804</v>
      </c>
      <c r="H185" s="599">
        <v>7.6289999999999996</v>
      </c>
      <c r="I185" s="600">
        <v>0</v>
      </c>
      <c r="J185" s="600">
        <f t="shared" si="20"/>
        <v>0</v>
      </c>
      <c r="K185" s="601"/>
      <c r="L185" s="477"/>
      <c r="M185" s="602" t="s">
        <v>668</v>
      </c>
      <c r="N185" s="603" t="s">
        <v>705</v>
      </c>
      <c r="O185" s="604">
        <v>35.799520000000001</v>
      </c>
      <c r="P185" s="604">
        <f t="shared" si="21"/>
        <v>273.11453807999999</v>
      </c>
      <c r="Q185" s="604">
        <v>1.01555</v>
      </c>
      <c r="R185" s="604">
        <f t="shared" si="22"/>
        <v>7.7476309499999996</v>
      </c>
      <c r="S185" s="604">
        <v>0</v>
      </c>
      <c r="T185" s="605">
        <f t="shared" si="23"/>
        <v>0</v>
      </c>
      <c r="AR185" s="606" t="s">
        <v>497</v>
      </c>
      <c r="AT185" s="606" t="s">
        <v>791</v>
      </c>
      <c r="AU185" s="606" t="s">
        <v>493</v>
      </c>
      <c r="AY185" s="462" t="s">
        <v>789</v>
      </c>
      <c r="BE185" s="607">
        <f t="shared" si="24"/>
        <v>0</v>
      </c>
      <c r="BF185" s="607">
        <f t="shared" si="25"/>
        <v>0</v>
      </c>
      <c r="BG185" s="607">
        <f t="shared" si="26"/>
        <v>0</v>
      </c>
      <c r="BH185" s="607">
        <f t="shared" si="27"/>
        <v>0</v>
      </c>
      <c r="BI185" s="607">
        <f t="shared" si="28"/>
        <v>0</v>
      </c>
      <c r="BJ185" s="462" t="s">
        <v>493</v>
      </c>
      <c r="BK185" s="607">
        <f t="shared" si="29"/>
        <v>0</v>
      </c>
      <c r="BL185" s="462" t="s">
        <v>497</v>
      </c>
      <c r="BM185" s="606" t="s">
        <v>1065</v>
      </c>
    </row>
    <row r="186" spans="2:65" s="478" customFormat="1" ht="24.25" customHeight="1">
      <c r="B186" s="594"/>
      <c r="C186" s="595" t="s">
        <v>1066</v>
      </c>
      <c r="D186" s="595" t="s">
        <v>791</v>
      </c>
      <c r="E186" s="596" t="s">
        <v>1067</v>
      </c>
      <c r="F186" s="597" t="s">
        <v>1068</v>
      </c>
      <c r="G186" s="598" t="s">
        <v>203</v>
      </c>
      <c r="H186" s="599">
        <v>120.744</v>
      </c>
      <c r="I186" s="600">
        <v>0</v>
      </c>
      <c r="J186" s="600">
        <f t="shared" si="20"/>
        <v>0</v>
      </c>
      <c r="K186" s="601"/>
      <c r="L186" s="477"/>
      <c r="M186" s="602" t="s">
        <v>668</v>
      </c>
      <c r="N186" s="603" t="s">
        <v>705</v>
      </c>
      <c r="O186" s="604">
        <v>1.3563700000000001</v>
      </c>
      <c r="P186" s="604">
        <f t="shared" si="21"/>
        <v>163.77353928000002</v>
      </c>
      <c r="Q186" s="604">
        <v>0.45532</v>
      </c>
      <c r="R186" s="604">
        <f t="shared" si="22"/>
        <v>54.977158080000002</v>
      </c>
      <c r="S186" s="604">
        <v>0</v>
      </c>
      <c r="T186" s="605">
        <f t="shared" si="23"/>
        <v>0</v>
      </c>
      <c r="AR186" s="606" t="s">
        <v>497</v>
      </c>
      <c r="AT186" s="606" t="s">
        <v>791</v>
      </c>
      <c r="AU186" s="606" t="s">
        <v>493</v>
      </c>
      <c r="AY186" s="462" t="s">
        <v>789</v>
      </c>
      <c r="BE186" s="607">
        <f t="shared" si="24"/>
        <v>0</v>
      </c>
      <c r="BF186" s="607">
        <f t="shared" si="25"/>
        <v>0</v>
      </c>
      <c r="BG186" s="607">
        <f t="shared" si="26"/>
        <v>0</v>
      </c>
      <c r="BH186" s="607">
        <f t="shared" si="27"/>
        <v>0</v>
      </c>
      <c r="BI186" s="607">
        <f t="shared" si="28"/>
        <v>0</v>
      </c>
      <c r="BJ186" s="462" t="s">
        <v>493</v>
      </c>
      <c r="BK186" s="607">
        <f t="shared" si="29"/>
        <v>0</v>
      </c>
      <c r="BL186" s="462" t="s">
        <v>497</v>
      </c>
      <c r="BM186" s="606" t="s">
        <v>1069</v>
      </c>
    </row>
    <row r="187" spans="2:65" s="478" customFormat="1" ht="24.25" customHeight="1">
      <c r="B187" s="594"/>
      <c r="C187" s="595" t="s">
        <v>1070</v>
      </c>
      <c r="D187" s="595" t="s">
        <v>791</v>
      </c>
      <c r="E187" s="596" t="s">
        <v>1071</v>
      </c>
      <c r="F187" s="597" t="s">
        <v>1072</v>
      </c>
      <c r="G187" s="598" t="s">
        <v>800</v>
      </c>
      <c r="H187" s="599">
        <v>29.8</v>
      </c>
      <c r="I187" s="600">
        <v>0</v>
      </c>
      <c r="J187" s="600">
        <f t="shared" si="20"/>
        <v>0</v>
      </c>
      <c r="K187" s="601"/>
      <c r="L187" s="477"/>
      <c r="M187" s="602" t="s">
        <v>668</v>
      </c>
      <c r="N187" s="603" t="s">
        <v>705</v>
      </c>
      <c r="O187" s="604">
        <v>1.0064599999999999</v>
      </c>
      <c r="P187" s="604">
        <f t="shared" si="21"/>
        <v>29.992507999999997</v>
      </c>
      <c r="Q187" s="604">
        <v>2.3572899999999999</v>
      </c>
      <c r="R187" s="604">
        <f t="shared" si="22"/>
        <v>70.247242</v>
      </c>
      <c r="S187" s="604">
        <v>0</v>
      </c>
      <c r="T187" s="605">
        <f t="shared" si="23"/>
        <v>0</v>
      </c>
      <c r="AR187" s="606" t="s">
        <v>497</v>
      </c>
      <c r="AT187" s="606" t="s">
        <v>791</v>
      </c>
      <c r="AU187" s="606" t="s">
        <v>493</v>
      </c>
      <c r="AY187" s="462" t="s">
        <v>789</v>
      </c>
      <c r="BE187" s="607">
        <f t="shared" si="24"/>
        <v>0</v>
      </c>
      <c r="BF187" s="607">
        <f t="shared" si="25"/>
        <v>0</v>
      </c>
      <c r="BG187" s="607">
        <f t="shared" si="26"/>
        <v>0</v>
      </c>
      <c r="BH187" s="607">
        <f t="shared" si="27"/>
        <v>0</v>
      </c>
      <c r="BI187" s="607">
        <f t="shared" si="28"/>
        <v>0</v>
      </c>
      <c r="BJ187" s="462" t="s">
        <v>493</v>
      </c>
      <c r="BK187" s="607">
        <f t="shared" si="29"/>
        <v>0</v>
      </c>
      <c r="BL187" s="462" t="s">
        <v>497</v>
      </c>
      <c r="BM187" s="606" t="s">
        <v>1073</v>
      </c>
    </row>
    <row r="188" spans="2:65" s="478" customFormat="1" ht="24.25" customHeight="1">
      <c r="B188" s="594"/>
      <c r="C188" s="595" t="s">
        <v>1074</v>
      </c>
      <c r="D188" s="595" t="s">
        <v>791</v>
      </c>
      <c r="E188" s="596" t="s">
        <v>1075</v>
      </c>
      <c r="F188" s="597" t="s">
        <v>1076</v>
      </c>
      <c r="G188" s="598" t="s">
        <v>203</v>
      </c>
      <c r="H188" s="599">
        <v>94.38</v>
      </c>
      <c r="I188" s="600">
        <v>0</v>
      </c>
      <c r="J188" s="600">
        <f t="shared" si="20"/>
        <v>0</v>
      </c>
      <c r="K188" s="601"/>
      <c r="L188" s="477"/>
      <c r="M188" s="602" t="s">
        <v>668</v>
      </c>
      <c r="N188" s="603" t="s">
        <v>705</v>
      </c>
      <c r="O188" s="604">
        <v>2.0291000000000001</v>
      </c>
      <c r="P188" s="604">
        <f t="shared" si="21"/>
        <v>191.50645800000001</v>
      </c>
      <c r="Q188" s="604">
        <v>1.2540000000000001E-2</v>
      </c>
      <c r="R188" s="604">
        <f t="shared" si="22"/>
        <v>1.1835252000000001</v>
      </c>
      <c r="S188" s="604">
        <v>0</v>
      </c>
      <c r="T188" s="605">
        <f t="shared" si="23"/>
        <v>0</v>
      </c>
      <c r="AR188" s="606" t="s">
        <v>497</v>
      </c>
      <c r="AT188" s="606" t="s">
        <v>791</v>
      </c>
      <c r="AU188" s="606" t="s">
        <v>493</v>
      </c>
      <c r="AY188" s="462" t="s">
        <v>789</v>
      </c>
      <c r="BE188" s="607">
        <f t="shared" si="24"/>
        <v>0</v>
      </c>
      <c r="BF188" s="607">
        <f t="shared" si="25"/>
        <v>0</v>
      </c>
      <c r="BG188" s="607">
        <f t="shared" si="26"/>
        <v>0</v>
      </c>
      <c r="BH188" s="607">
        <f t="shared" si="27"/>
        <v>0</v>
      </c>
      <c r="BI188" s="607">
        <f t="shared" si="28"/>
        <v>0</v>
      </c>
      <c r="BJ188" s="462" t="s">
        <v>493</v>
      </c>
      <c r="BK188" s="607">
        <f t="shared" si="29"/>
        <v>0</v>
      </c>
      <c r="BL188" s="462" t="s">
        <v>497</v>
      </c>
      <c r="BM188" s="606" t="s">
        <v>1077</v>
      </c>
    </row>
    <row r="189" spans="2:65" s="478" customFormat="1" ht="24.25" customHeight="1">
      <c r="B189" s="594"/>
      <c r="C189" s="595" t="s">
        <v>1078</v>
      </c>
      <c r="D189" s="595" t="s">
        <v>791</v>
      </c>
      <c r="E189" s="596" t="s">
        <v>1079</v>
      </c>
      <c r="F189" s="597" t="s">
        <v>1080</v>
      </c>
      <c r="G189" s="598" t="s">
        <v>203</v>
      </c>
      <c r="H189" s="599">
        <v>94.38</v>
      </c>
      <c r="I189" s="600">
        <v>0</v>
      </c>
      <c r="J189" s="600">
        <f t="shared" si="20"/>
        <v>0</v>
      </c>
      <c r="K189" s="601"/>
      <c r="L189" s="477"/>
      <c r="M189" s="602" t="s">
        <v>668</v>
      </c>
      <c r="N189" s="603" t="s">
        <v>705</v>
      </c>
      <c r="O189" s="604">
        <v>0.41499999999999998</v>
      </c>
      <c r="P189" s="604">
        <f t="shared" si="21"/>
        <v>39.167699999999996</v>
      </c>
      <c r="Q189" s="604">
        <v>0</v>
      </c>
      <c r="R189" s="604">
        <f t="shared" si="22"/>
        <v>0</v>
      </c>
      <c r="S189" s="604">
        <v>0</v>
      </c>
      <c r="T189" s="605">
        <f t="shared" si="23"/>
        <v>0</v>
      </c>
      <c r="AR189" s="606" t="s">
        <v>497</v>
      </c>
      <c r="AT189" s="606" t="s">
        <v>791</v>
      </c>
      <c r="AU189" s="606" t="s">
        <v>493</v>
      </c>
      <c r="AY189" s="462" t="s">
        <v>789</v>
      </c>
      <c r="BE189" s="607">
        <f t="shared" si="24"/>
        <v>0</v>
      </c>
      <c r="BF189" s="607">
        <f t="shared" si="25"/>
        <v>0</v>
      </c>
      <c r="BG189" s="607">
        <f t="shared" si="26"/>
        <v>0</v>
      </c>
      <c r="BH189" s="607">
        <f t="shared" si="27"/>
        <v>0</v>
      </c>
      <c r="BI189" s="607">
        <f t="shared" si="28"/>
        <v>0</v>
      </c>
      <c r="BJ189" s="462" t="s">
        <v>493</v>
      </c>
      <c r="BK189" s="607">
        <f t="shared" si="29"/>
        <v>0</v>
      </c>
      <c r="BL189" s="462" t="s">
        <v>497</v>
      </c>
      <c r="BM189" s="606" t="s">
        <v>1081</v>
      </c>
    </row>
    <row r="190" spans="2:65" s="478" customFormat="1" ht="21.75" customHeight="1">
      <c r="B190" s="594"/>
      <c r="C190" s="595" t="s">
        <v>1082</v>
      </c>
      <c r="D190" s="595" t="s">
        <v>791</v>
      </c>
      <c r="E190" s="596" t="s">
        <v>1083</v>
      </c>
      <c r="F190" s="597" t="s">
        <v>1084</v>
      </c>
      <c r="G190" s="598" t="s">
        <v>804</v>
      </c>
      <c r="H190" s="599">
        <v>7.45</v>
      </c>
      <c r="I190" s="600">
        <v>0</v>
      </c>
      <c r="J190" s="600">
        <f t="shared" si="20"/>
        <v>0</v>
      </c>
      <c r="K190" s="601"/>
      <c r="L190" s="477"/>
      <c r="M190" s="602" t="s">
        <v>668</v>
      </c>
      <c r="N190" s="603" t="s">
        <v>705</v>
      </c>
      <c r="O190" s="604">
        <v>20.435279999999999</v>
      </c>
      <c r="P190" s="604">
        <f t="shared" si="21"/>
        <v>152.24283599999998</v>
      </c>
      <c r="Q190" s="604">
        <v>1.0128999999999999</v>
      </c>
      <c r="R190" s="604">
        <f t="shared" si="22"/>
        <v>7.5461049999999998</v>
      </c>
      <c r="S190" s="604">
        <v>0</v>
      </c>
      <c r="T190" s="605">
        <f t="shared" si="23"/>
        <v>0</v>
      </c>
      <c r="AR190" s="606" t="s">
        <v>497</v>
      </c>
      <c r="AT190" s="606" t="s">
        <v>791</v>
      </c>
      <c r="AU190" s="606" t="s">
        <v>493</v>
      </c>
      <c r="AY190" s="462" t="s">
        <v>789</v>
      </c>
      <c r="BE190" s="607">
        <f t="shared" si="24"/>
        <v>0</v>
      </c>
      <c r="BF190" s="607">
        <f t="shared" si="25"/>
        <v>0</v>
      </c>
      <c r="BG190" s="607">
        <f t="shared" si="26"/>
        <v>0</v>
      </c>
      <c r="BH190" s="607">
        <f t="shared" si="27"/>
        <v>0</v>
      </c>
      <c r="BI190" s="607">
        <f t="shared" si="28"/>
        <v>0</v>
      </c>
      <c r="BJ190" s="462" t="s">
        <v>493</v>
      </c>
      <c r="BK190" s="607">
        <f t="shared" si="29"/>
        <v>0</v>
      </c>
      <c r="BL190" s="462" t="s">
        <v>497</v>
      </c>
      <c r="BM190" s="606" t="s">
        <v>1085</v>
      </c>
    </row>
    <row r="191" spans="2:65" s="478" customFormat="1" ht="24.25" customHeight="1">
      <c r="B191" s="594"/>
      <c r="C191" s="595" t="s">
        <v>1086</v>
      </c>
      <c r="D191" s="595" t="s">
        <v>791</v>
      </c>
      <c r="E191" s="596" t="s">
        <v>1087</v>
      </c>
      <c r="F191" s="597" t="s">
        <v>1088</v>
      </c>
      <c r="G191" s="598" t="s">
        <v>81</v>
      </c>
      <c r="H191" s="599">
        <v>23</v>
      </c>
      <c r="I191" s="600">
        <v>0</v>
      </c>
      <c r="J191" s="600">
        <f t="shared" si="20"/>
        <v>0</v>
      </c>
      <c r="K191" s="601"/>
      <c r="L191" s="477"/>
      <c r="M191" s="602" t="s">
        <v>668</v>
      </c>
      <c r="N191" s="603" t="s">
        <v>705</v>
      </c>
      <c r="O191" s="604">
        <v>0.59799999999999998</v>
      </c>
      <c r="P191" s="604">
        <f t="shared" si="21"/>
        <v>13.754</v>
      </c>
      <c r="Q191" s="604">
        <v>4.2590000000000003E-2</v>
      </c>
      <c r="R191" s="604">
        <f t="shared" si="22"/>
        <v>0.97957000000000005</v>
      </c>
      <c r="S191" s="604">
        <v>0</v>
      </c>
      <c r="T191" s="605">
        <f t="shared" si="23"/>
        <v>0</v>
      </c>
      <c r="AR191" s="606" t="s">
        <v>497</v>
      </c>
      <c r="AT191" s="606" t="s">
        <v>791</v>
      </c>
      <c r="AU191" s="606" t="s">
        <v>493</v>
      </c>
      <c r="AY191" s="462" t="s">
        <v>789</v>
      </c>
      <c r="BE191" s="607">
        <f t="shared" si="24"/>
        <v>0</v>
      </c>
      <c r="BF191" s="607">
        <f t="shared" si="25"/>
        <v>0</v>
      </c>
      <c r="BG191" s="607">
        <f t="shared" si="26"/>
        <v>0</v>
      </c>
      <c r="BH191" s="607">
        <f t="shared" si="27"/>
        <v>0</v>
      </c>
      <c r="BI191" s="607">
        <f t="shared" si="28"/>
        <v>0</v>
      </c>
      <c r="BJ191" s="462" t="s">
        <v>493</v>
      </c>
      <c r="BK191" s="607">
        <f t="shared" si="29"/>
        <v>0</v>
      </c>
      <c r="BL191" s="462" t="s">
        <v>497</v>
      </c>
      <c r="BM191" s="606" t="s">
        <v>1089</v>
      </c>
    </row>
    <row r="192" spans="2:65" s="478" customFormat="1" ht="24.25" customHeight="1">
      <c r="B192" s="594"/>
      <c r="C192" s="612" t="s">
        <v>1090</v>
      </c>
      <c r="D192" s="612" t="s">
        <v>1038</v>
      </c>
      <c r="E192" s="613" t="s">
        <v>1091</v>
      </c>
      <c r="F192" s="614" t="s">
        <v>1092</v>
      </c>
      <c r="G192" s="615" t="s">
        <v>81</v>
      </c>
      <c r="H192" s="616">
        <v>23</v>
      </c>
      <c r="I192" s="600">
        <v>0</v>
      </c>
      <c r="J192" s="617">
        <f t="shared" si="20"/>
        <v>0</v>
      </c>
      <c r="K192" s="618"/>
      <c r="L192" s="619"/>
      <c r="M192" s="620" t="s">
        <v>668</v>
      </c>
      <c r="N192" s="621" t="s">
        <v>705</v>
      </c>
      <c r="O192" s="604">
        <v>0</v>
      </c>
      <c r="P192" s="604">
        <f t="shared" si="21"/>
        <v>0</v>
      </c>
      <c r="Q192" s="604">
        <v>0.14299999999999999</v>
      </c>
      <c r="R192" s="604">
        <f t="shared" si="22"/>
        <v>3.2889999999999997</v>
      </c>
      <c r="S192" s="604">
        <v>0</v>
      </c>
      <c r="T192" s="605">
        <f t="shared" si="23"/>
        <v>0</v>
      </c>
      <c r="AR192" s="606" t="s">
        <v>819</v>
      </c>
      <c r="AT192" s="606" t="s">
        <v>1038</v>
      </c>
      <c r="AU192" s="606" t="s">
        <v>493</v>
      </c>
      <c r="AY192" s="462" t="s">
        <v>789</v>
      </c>
      <c r="BE192" s="607">
        <f t="shared" si="24"/>
        <v>0</v>
      </c>
      <c r="BF192" s="607">
        <f t="shared" si="25"/>
        <v>0</v>
      </c>
      <c r="BG192" s="607">
        <f t="shared" si="26"/>
        <v>0</v>
      </c>
      <c r="BH192" s="607">
        <f t="shared" si="27"/>
        <v>0</v>
      </c>
      <c r="BI192" s="607">
        <f t="shared" si="28"/>
        <v>0</v>
      </c>
      <c r="BJ192" s="462" t="s">
        <v>493</v>
      </c>
      <c r="BK192" s="607">
        <f t="shared" si="29"/>
        <v>0</v>
      </c>
      <c r="BL192" s="462" t="s">
        <v>497</v>
      </c>
      <c r="BM192" s="606" t="s">
        <v>1093</v>
      </c>
    </row>
    <row r="193" spans="2:65" s="583" customFormat="1" ht="22.9" customHeight="1">
      <c r="B193" s="582"/>
      <c r="D193" s="584" t="s">
        <v>737</v>
      </c>
      <c r="E193" s="592" t="s">
        <v>498</v>
      </c>
      <c r="F193" s="592" t="s">
        <v>1094</v>
      </c>
      <c r="J193" s="593">
        <f>BK193</f>
        <v>0</v>
      </c>
      <c r="L193" s="582"/>
      <c r="M193" s="587"/>
      <c r="P193" s="588">
        <f>SUM(P194:P197)</f>
        <v>17.821859999999997</v>
      </c>
      <c r="R193" s="588">
        <f>SUM(R194:R197)</f>
        <v>19.029570000000003</v>
      </c>
      <c r="T193" s="589">
        <f>SUM(T194:T197)</f>
        <v>0</v>
      </c>
      <c r="AR193" s="584" t="s">
        <v>491</v>
      </c>
      <c r="AT193" s="590" t="s">
        <v>737</v>
      </c>
      <c r="AU193" s="590" t="s">
        <v>491</v>
      </c>
      <c r="AY193" s="584" t="s">
        <v>789</v>
      </c>
      <c r="BK193" s="591">
        <f>SUM(BK194:BK197)</f>
        <v>0</v>
      </c>
    </row>
    <row r="194" spans="2:65" s="478" customFormat="1" ht="33" customHeight="1">
      <c r="B194" s="594"/>
      <c r="C194" s="595" t="s">
        <v>1095</v>
      </c>
      <c r="D194" s="595" t="s">
        <v>791</v>
      </c>
      <c r="E194" s="596" t="s">
        <v>1096</v>
      </c>
      <c r="F194" s="597" t="s">
        <v>1097</v>
      </c>
      <c r="G194" s="598" t="s">
        <v>203</v>
      </c>
      <c r="H194" s="599">
        <v>21</v>
      </c>
      <c r="I194" s="600">
        <v>0</v>
      </c>
      <c r="J194" s="600">
        <f>ROUND(I194*H194,2)</f>
        <v>0</v>
      </c>
      <c r="K194" s="601"/>
      <c r="L194" s="477"/>
      <c r="M194" s="602" t="s">
        <v>668</v>
      </c>
      <c r="N194" s="603" t="s">
        <v>705</v>
      </c>
      <c r="O194" s="604">
        <v>5.9119999999999999E-2</v>
      </c>
      <c r="P194" s="604">
        <f>O194*H194</f>
        <v>1.24152</v>
      </c>
      <c r="Q194" s="604">
        <v>0.60104000000000002</v>
      </c>
      <c r="R194" s="604">
        <f>Q194*H194</f>
        <v>12.621840000000001</v>
      </c>
      <c r="S194" s="604">
        <v>0</v>
      </c>
      <c r="T194" s="605">
        <f>S194*H194</f>
        <v>0</v>
      </c>
      <c r="AR194" s="606" t="s">
        <v>497</v>
      </c>
      <c r="AT194" s="606" t="s">
        <v>791</v>
      </c>
      <c r="AU194" s="606" t="s">
        <v>493</v>
      </c>
      <c r="AY194" s="462" t="s">
        <v>789</v>
      </c>
      <c r="BE194" s="607">
        <f>IF(N194="základná",J194,0)</f>
        <v>0</v>
      </c>
      <c r="BF194" s="607">
        <f>IF(N194="znížená",J194,0)</f>
        <v>0</v>
      </c>
      <c r="BG194" s="607">
        <f>IF(N194="zákl. prenesená",J194,0)</f>
        <v>0</v>
      </c>
      <c r="BH194" s="607">
        <f>IF(N194="zníž. prenesená",J194,0)</f>
        <v>0</v>
      </c>
      <c r="BI194" s="607">
        <f>IF(N194="nulová",J194,0)</f>
        <v>0</v>
      </c>
      <c r="BJ194" s="462" t="s">
        <v>493</v>
      </c>
      <c r="BK194" s="607">
        <f>ROUND(I194*H194,2)</f>
        <v>0</v>
      </c>
      <c r="BL194" s="462" t="s">
        <v>497</v>
      </c>
      <c r="BM194" s="606" t="s">
        <v>1098</v>
      </c>
    </row>
    <row r="195" spans="2:65" s="478" customFormat="1" ht="24.25" customHeight="1">
      <c r="B195" s="594"/>
      <c r="C195" s="595" t="s">
        <v>596</v>
      </c>
      <c r="D195" s="595" t="s">
        <v>791</v>
      </c>
      <c r="E195" s="596" t="s">
        <v>1099</v>
      </c>
      <c r="F195" s="597" t="s">
        <v>1100</v>
      </c>
      <c r="G195" s="598" t="s">
        <v>203</v>
      </c>
      <c r="H195" s="599">
        <v>21</v>
      </c>
      <c r="I195" s="600">
        <v>0</v>
      </c>
      <c r="J195" s="600">
        <f>ROUND(I195*H195,2)</f>
        <v>0</v>
      </c>
      <c r="K195" s="601"/>
      <c r="L195" s="477"/>
      <c r="M195" s="602" t="s">
        <v>668</v>
      </c>
      <c r="N195" s="603" t="s">
        <v>705</v>
      </c>
      <c r="O195" s="604">
        <v>1.9120000000000002E-2</v>
      </c>
      <c r="P195" s="604">
        <f>O195*H195</f>
        <v>0.40152000000000004</v>
      </c>
      <c r="Q195" s="604">
        <v>8.0030000000000004E-2</v>
      </c>
      <c r="R195" s="604">
        <f>Q195*H195</f>
        <v>1.6806300000000001</v>
      </c>
      <c r="S195" s="604">
        <v>0</v>
      </c>
      <c r="T195" s="605">
        <f>S195*H195</f>
        <v>0</v>
      </c>
      <c r="AR195" s="606" t="s">
        <v>497</v>
      </c>
      <c r="AT195" s="606" t="s">
        <v>791</v>
      </c>
      <c r="AU195" s="606" t="s">
        <v>493</v>
      </c>
      <c r="AY195" s="462" t="s">
        <v>789</v>
      </c>
      <c r="BE195" s="607">
        <f>IF(N195="základná",J195,0)</f>
        <v>0</v>
      </c>
      <c r="BF195" s="607">
        <f>IF(N195="znížená",J195,0)</f>
        <v>0</v>
      </c>
      <c r="BG195" s="607">
        <f>IF(N195="zákl. prenesená",J195,0)</f>
        <v>0</v>
      </c>
      <c r="BH195" s="607">
        <f>IF(N195="zníž. prenesená",J195,0)</f>
        <v>0</v>
      </c>
      <c r="BI195" s="607">
        <f>IF(N195="nulová",J195,0)</f>
        <v>0</v>
      </c>
      <c r="BJ195" s="462" t="s">
        <v>493</v>
      </c>
      <c r="BK195" s="607">
        <f>ROUND(I195*H195,2)</f>
        <v>0</v>
      </c>
      <c r="BL195" s="462" t="s">
        <v>497</v>
      </c>
      <c r="BM195" s="606" t="s">
        <v>1101</v>
      </c>
    </row>
    <row r="196" spans="2:65" s="478" customFormat="1" ht="37.9" customHeight="1">
      <c r="B196" s="594"/>
      <c r="C196" s="595" t="s">
        <v>1102</v>
      </c>
      <c r="D196" s="595" t="s">
        <v>791</v>
      </c>
      <c r="E196" s="596" t="s">
        <v>1103</v>
      </c>
      <c r="F196" s="597" t="s">
        <v>1104</v>
      </c>
      <c r="G196" s="598" t="s">
        <v>203</v>
      </c>
      <c r="H196" s="599">
        <v>21</v>
      </c>
      <c r="I196" s="600">
        <v>0</v>
      </c>
      <c r="J196" s="600">
        <f>ROUND(I196*H196,2)</f>
        <v>0</v>
      </c>
      <c r="K196" s="601"/>
      <c r="L196" s="477"/>
      <c r="M196" s="602" t="s">
        <v>668</v>
      </c>
      <c r="N196" s="603" t="s">
        <v>705</v>
      </c>
      <c r="O196" s="604">
        <v>0.77041999999999999</v>
      </c>
      <c r="P196" s="604">
        <f>O196*H196</f>
        <v>16.178819999999998</v>
      </c>
      <c r="Q196" s="604">
        <v>9.2499999999999999E-2</v>
      </c>
      <c r="R196" s="604">
        <f>Q196*H196</f>
        <v>1.9424999999999999</v>
      </c>
      <c r="S196" s="604">
        <v>0</v>
      </c>
      <c r="T196" s="605">
        <f>S196*H196</f>
        <v>0</v>
      </c>
      <c r="AR196" s="606" t="s">
        <v>497</v>
      </c>
      <c r="AT196" s="606" t="s">
        <v>791</v>
      </c>
      <c r="AU196" s="606" t="s">
        <v>493</v>
      </c>
      <c r="AY196" s="462" t="s">
        <v>789</v>
      </c>
      <c r="BE196" s="607">
        <f>IF(N196="základná",J196,0)</f>
        <v>0</v>
      </c>
      <c r="BF196" s="607">
        <f>IF(N196="znížená",J196,0)</f>
        <v>0</v>
      </c>
      <c r="BG196" s="607">
        <f>IF(N196="zákl. prenesená",J196,0)</f>
        <v>0</v>
      </c>
      <c r="BH196" s="607">
        <f>IF(N196="zníž. prenesená",J196,0)</f>
        <v>0</v>
      </c>
      <c r="BI196" s="607">
        <f>IF(N196="nulová",J196,0)</f>
        <v>0</v>
      </c>
      <c r="BJ196" s="462" t="s">
        <v>493</v>
      </c>
      <c r="BK196" s="607">
        <f>ROUND(I196*H196,2)</f>
        <v>0</v>
      </c>
      <c r="BL196" s="462" t="s">
        <v>497</v>
      </c>
      <c r="BM196" s="606" t="s">
        <v>1105</v>
      </c>
    </row>
    <row r="197" spans="2:65" s="478" customFormat="1" ht="24.25" customHeight="1">
      <c r="B197" s="594"/>
      <c r="C197" s="612" t="s">
        <v>1106</v>
      </c>
      <c r="D197" s="612" t="s">
        <v>1038</v>
      </c>
      <c r="E197" s="613" t="s">
        <v>1107</v>
      </c>
      <c r="F197" s="614" t="s">
        <v>1108</v>
      </c>
      <c r="G197" s="615" t="s">
        <v>203</v>
      </c>
      <c r="H197" s="616">
        <v>21.42</v>
      </c>
      <c r="I197" s="600">
        <v>0</v>
      </c>
      <c r="J197" s="617">
        <f>ROUND(I197*H197,2)</f>
        <v>0</v>
      </c>
      <c r="K197" s="618"/>
      <c r="L197" s="619"/>
      <c r="M197" s="620" t="s">
        <v>668</v>
      </c>
      <c r="N197" s="621" t="s">
        <v>705</v>
      </c>
      <c r="O197" s="604">
        <v>0</v>
      </c>
      <c r="P197" s="604">
        <f>O197*H197</f>
        <v>0</v>
      </c>
      <c r="Q197" s="604">
        <v>0.13</v>
      </c>
      <c r="R197" s="604">
        <f>Q197*H197</f>
        <v>2.7846000000000002</v>
      </c>
      <c r="S197" s="604">
        <v>0</v>
      </c>
      <c r="T197" s="605">
        <f>S197*H197</f>
        <v>0</v>
      </c>
      <c r="AR197" s="606" t="s">
        <v>819</v>
      </c>
      <c r="AT197" s="606" t="s">
        <v>1038</v>
      </c>
      <c r="AU197" s="606" t="s">
        <v>493</v>
      </c>
      <c r="AY197" s="462" t="s">
        <v>789</v>
      </c>
      <c r="BE197" s="607">
        <f>IF(N197="základná",J197,0)</f>
        <v>0</v>
      </c>
      <c r="BF197" s="607">
        <f>IF(N197="znížená",J197,0)</f>
        <v>0</v>
      </c>
      <c r="BG197" s="607">
        <f>IF(N197="zákl. prenesená",J197,0)</f>
        <v>0</v>
      </c>
      <c r="BH197" s="607">
        <f>IF(N197="zníž. prenesená",J197,0)</f>
        <v>0</v>
      </c>
      <c r="BI197" s="607">
        <f>IF(N197="nulová",J197,0)</f>
        <v>0</v>
      </c>
      <c r="BJ197" s="462" t="s">
        <v>493</v>
      </c>
      <c r="BK197" s="607">
        <f>ROUND(I197*H197,2)</f>
        <v>0</v>
      </c>
      <c r="BL197" s="462" t="s">
        <v>497</v>
      </c>
      <c r="BM197" s="606" t="s">
        <v>1109</v>
      </c>
    </row>
    <row r="198" spans="2:65" s="583" customFormat="1" ht="22.9" customHeight="1">
      <c r="B198" s="582"/>
      <c r="D198" s="584" t="s">
        <v>737</v>
      </c>
      <c r="E198" s="592" t="s">
        <v>811</v>
      </c>
      <c r="F198" s="592" t="s">
        <v>1110</v>
      </c>
      <c r="J198" s="593">
        <f>BK198</f>
        <v>0</v>
      </c>
      <c r="L198" s="582"/>
      <c r="M198" s="587"/>
      <c r="P198" s="588">
        <f>SUM(P199:P219)</f>
        <v>1489.88711584</v>
      </c>
      <c r="R198" s="588">
        <f>SUM(R199:R219)</f>
        <v>570.36539951999987</v>
      </c>
      <c r="T198" s="589">
        <f>SUM(T199:T219)</f>
        <v>0</v>
      </c>
      <c r="AR198" s="584" t="s">
        <v>491</v>
      </c>
      <c r="AT198" s="590" t="s">
        <v>737</v>
      </c>
      <c r="AU198" s="590" t="s">
        <v>491</v>
      </c>
      <c r="AY198" s="584" t="s">
        <v>789</v>
      </c>
      <c r="BK198" s="591">
        <f>SUM(BK199:BK219)</f>
        <v>0</v>
      </c>
    </row>
    <row r="199" spans="2:65" s="478" customFormat="1" ht="24.25" customHeight="1">
      <c r="B199" s="594"/>
      <c r="C199" s="595" t="s">
        <v>1111</v>
      </c>
      <c r="D199" s="595" t="s">
        <v>791</v>
      </c>
      <c r="E199" s="596" t="s">
        <v>1112</v>
      </c>
      <c r="F199" s="597" t="s">
        <v>1113</v>
      </c>
      <c r="G199" s="598" t="s">
        <v>203</v>
      </c>
      <c r="H199" s="599">
        <v>26.515000000000001</v>
      </c>
      <c r="I199" s="600">
        <v>0</v>
      </c>
      <c r="J199" s="600">
        <f t="shared" ref="J199:J219" si="30">ROUND(I199*H199,2)</f>
        <v>0</v>
      </c>
      <c r="K199" s="601"/>
      <c r="L199" s="477"/>
      <c r="M199" s="602" t="s">
        <v>668</v>
      </c>
      <c r="N199" s="603" t="s">
        <v>705</v>
      </c>
      <c r="O199" s="604">
        <v>0.24801000000000001</v>
      </c>
      <c r="P199" s="604">
        <f t="shared" ref="P199:P219" si="31">O199*H199</f>
        <v>6.5759851500000002</v>
      </c>
      <c r="Q199" s="604">
        <v>4.9300000000000004E-3</v>
      </c>
      <c r="R199" s="604">
        <f t="shared" ref="R199:R219" si="32">Q199*H199</f>
        <v>0.13071895</v>
      </c>
      <c r="S199" s="604">
        <v>0</v>
      </c>
      <c r="T199" s="605">
        <f t="shared" ref="T199:T219" si="33">S199*H199</f>
        <v>0</v>
      </c>
      <c r="AR199" s="606" t="s">
        <v>497</v>
      </c>
      <c r="AT199" s="606" t="s">
        <v>791</v>
      </c>
      <c r="AU199" s="606" t="s">
        <v>493</v>
      </c>
      <c r="AY199" s="462" t="s">
        <v>789</v>
      </c>
      <c r="BE199" s="607">
        <f t="shared" ref="BE199:BE219" si="34">IF(N199="základná",J199,0)</f>
        <v>0</v>
      </c>
      <c r="BF199" s="607">
        <f t="shared" ref="BF199:BF219" si="35">IF(N199="znížená",J199,0)</f>
        <v>0</v>
      </c>
      <c r="BG199" s="607">
        <f t="shared" ref="BG199:BG219" si="36">IF(N199="zákl. prenesená",J199,0)</f>
        <v>0</v>
      </c>
      <c r="BH199" s="607">
        <f t="shared" ref="BH199:BH219" si="37">IF(N199="zníž. prenesená",J199,0)</f>
        <v>0</v>
      </c>
      <c r="BI199" s="607">
        <f t="shared" ref="BI199:BI219" si="38">IF(N199="nulová",J199,0)</f>
        <v>0</v>
      </c>
      <c r="BJ199" s="462" t="s">
        <v>493</v>
      </c>
      <c r="BK199" s="607">
        <f t="shared" ref="BK199:BK219" si="39">ROUND(I199*H199,2)</f>
        <v>0</v>
      </c>
      <c r="BL199" s="462" t="s">
        <v>497</v>
      </c>
      <c r="BM199" s="606" t="s">
        <v>1114</v>
      </c>
    </row>
    <row r="200" spans="2:65" s="478" customFormat="1" ht="24.25" customHeight="1">
      <c r="B200" s="594"/>
      <c r="C200" s="595" t="s">
        <v>1115</v>
      </c>
      <c r="D200" s="595" t="s">
        <v>791</v>
      </c>
      <c r="E200" s="596" t="s">
        <v>1116</v>
      </c>
      <c r="F200" s="597" t="s">
        <v>1117</v>
      </c>
      <c r="G200" s="598" t="s">
        <v>203</v>
      </c>
      <c r="H200" s="599">
        <v>26.515000000000001</v>
      </c>
      <c r="I200" s="600">
        <v>0</v>
      </c>
      <c r="J200" s="600">
        <f t="shared" si="30"/>
        <v>0</v>
      </c>
      <c r="K200" s="601"/>
      <c r="L200" s="477"/>
      <c r="M200" s="602" t="s">
        <v>668</v>
      </c>
      <c r="N200" s="603" t="s">
        <v>705</v>
      </c>
      <c r="O200" s="604">
        <v>0.44139</v>
      </c>
      <c r="P200" s="604">
        <f t="shared" si="31"/>
        <v>11.703455850000001</v>
      </c>
      <c r="Q200" s="604">
        <v>2.6249999999999999E-2</v>
      </c>
      <c r="R200" s="604">
        <f t="shared" si="32"/>
        <v>0.69601875000000002</v>
      </c>
      <c r="S200" s="604">
        <v>0</v>
      </c>
      <c r="T200" s="605">
        <f t="shared" si="33"/>
        <v>0</v>
      </c>
      <c r="AR200" s="606" t="s">
        <v>497</v>
      </c>
      <c r="AT200" s="606" t="s">
        <v>791</v>
      </c>
      <c r="AU200" s="606" t="s">
        <v>493</v>
      </c>
      <c r="AY200" s="462" t="s">
        <v>789</v>
      </c>
      <c r="BE200" s="607">
        <f t="shared" si="34"/>
        <v>0</v>
      </c>
      <c r="BF200" s="607">
        <f t="shared" si="35"/>
        <v>0</v>
      </c>
      <c r="BG200" s="607">
        <f t="shared" si="36"/>
        <v>0</v>
      </c>
      <c r="BH200" s="607">
        <f t="shared" si="37"/>
        <v>0</v>
      </c>
      <c r="BI200" s="607">
        <f t="shared" si="38"/>
        <v>0</v>
      </c>
      <c r="BJ200" s="462" t="s">
        <v>493</v>
      </c>
      <c r="BK200" s="607">
        <f t="shared" si="39"/>
        <v>0</v>
      </c>
      <c r="BL200" s="462" t="s">
        <v>497</v>
      </c>
      <c r="BM200" s="606" t="s">
        <v>1118</v>
      </c>
    </row>
    <row r="201" spans="2:65" s="478" customFormat="1" ht="24.25" customHeight="1">
      <c r="B201" s="594"/>
      <c r="C201" s="595" t="s">
        <v>1119</v>
      </c>
      <c r="D201" s="595" t="s">
        <v>791</v>
      </c>
      <c r="E201" s="596" t="s">
        <v>1120</v>
      </c>
      <c r="F201" s="597" t="s">
        <v>1121</v>
      </c>
      <c r="G201" s="598" t="s">
        <v>203</v>
      </c>
      <c r="H201" s="599">
        <v>147.25899999999999</v>
      </c>
      <c r="I201" s="600">
        <v>0</v>
      </c>
      <c r="J201" s="600">
        <f t="shared" si="30"/>
        <v>0</v>
      </c>
      <c r="K201" s="601"/>
      <c r="L201" s="477"/>
      <c r="M201" s="602" t="s">
        <v>668</v>
      </c>
      <c r="N201" s="603" t="s">
        <v>705</v>
      </c>
      <c r="O201" s="604">
        <v>9.2050000000000007E-2</v>
      </c>
      <c r="P201" s="604">
        <f t="shared" si="31"/>
        <v>13.55519095</v>
      </c>
      <c r="Q201" s="604">
        <v>2.3000000000000001E-4</v>
      </c>
      <c r="R201" s="604">
        <f t="shared" si="32"/>
        <v>3.3869569999999995E-2</v>
      </c>
      <c r="S201" s="604">
        <v>0</v>
      </c>
      <c r="T201" s="605">
        <f t="shared" si="33"/>
        <v>0</v>
      </c>
      <c r="AR201" s="606" t="s">
        <v>497</v>
      </c>
      <c r="AT201" s="606" t="s">
        <v>791</v>
      </c>
      <c r="AU201" s="606" t="s">
        <v>493</v>
      </c>
      <c r="AY201" s="462" t="s">
        <v>789</v>
      </c>
      <c r="BE201" s="607">
        <f t="shared" si="34"/>
        <v>0</v>
      </c>
      <c r="BF201" s="607">
        <f t="shared" si="35"/>
        <v>0</v>
      </c>
      <c r="BG201" s="607">
        <f t="shared" si="36"/>
        <v>0</v>
      </c>
      <c r="BH201" s="607">
        <f t="shared" si="37"/>
        <v>0</v>
      </c>
      <c r="BI201" s="607">
        <f t="shared" si="38"/>
        <v>0</v>
      </c>
      <c r="BJ201" s="462" t="s">
        <v>493</v>
      </c>
      <c r="BK201" s="607">
        <f t="shared" si="39"/>
        <v>0</v>
      </c>
      <c r="BL201" s="462" t="s">
        <v>497</v>
      </c>
      <c r="BM201" s="606" t="s">
        <v>1122</v>
      </c>
    </row>
    <row r="202" spans="2:65" s="478" customFormat="1" ht="24.25" customHeight="1">
      <c r="B202" s="594"/>
      <c r="C202" s="595" t="s">
        <v>1123</v>
      </c>
      <c r="D202" s="595" t="s">
        <v>791</v>
      </c>
      <c r="E202" s="596" t="s">
        <v>1124</v>
      </c>
      <c r="F202" s="597" t="s">
        <v>1125</v>
      </c>
      <c r="G202" s="598" t="s">
        <v>203</v>
      </c>
      <c r="H202" s="599">
        <v>26.515000000000001</v>
      </c>
      <c r="I202" s="600">
        <v>0</v>
      </c>
      <c r="J202" s="600">
        <f t="shared" si="30"/>
        <v>0</v>
      </c>
      <c r="K202" s="601"/>
      <c r="L202" s="477"/>
      <c r="M202" s="602" t="s">
        <v>668</v>
      </c>
      <c r="N202" s="603" t="s">
        <v>705</v>
      </c>
      <c r="O202" s="604">
        <v>0.38869999999999999</v>
      </c>
      <c r="P202" s="604">
        <f t="shared" si="31"/>
        <v>10.3063805</v>
      </c>
      <c r="Q202" s="604">
        <v>1.312E-2</v>
      </c>
      <c r="R202" s="604">
        <f t="shared" si="32"/>
        <v>0.34787679999999999</v>
      </c>
      <c r="S202" s="604">
        <v>0</v>
      </c>
      <c r="T202" s="605">
        <f t="shared" si="33"/>
        <v>0</v>
      </c>
      <c r="AR202" s="606" t="s">
        <v>497</v>
      </c>
      <c r="AT202" s="606" t="s">
        <v>791</v>
      </c>
      <c r="AU202" s="606" t="s">
        <v>493</v>
      </c>
      <c r="AY202" s="462" t="s">
        <v>789</v>
      </c>
      <c r="BE202" s="607">
        <f t="shared" si="34"/>
        <v>0</v>
      </c>
      <c r="BF202" s="607">
        <f t="shared" si="35"/>
        <v>0</v>
      </c>
      <c r="BG202" s="607">
        <f t="shared" si="36"/>
        <v>0</v>
      </c>
      <c r="BH202" s="607">
        <f t="shared" si="37"/>
        <v>0</v>
      </c>
      <c r="BI202" s="607">
        <f t="shared" si="38"/>
        <v>0</v>
      </c>
      <c r="BJ202" s="462" t="s">
        <v>493</v>
      </c>
      <c r="BK202" s="607">
        <f t="shared" si="39"/>
        <v>0</v>
      </c>
      <c r="BL202" s="462" t="s">
        <v>497</v>
      </c>
      <c r="BM202" s="606" t="s">
        <v>1126</v>
      </c>
    </row>
    <row r="203" spans="2:65" s="478" customFormat="1" ht="24.25" customHeight="1">
      <c r="B203" s="594"/>
      <c r="C203" s="595" t="s">
        <v>1127</v>
      </c>
      <c r="D203" s="595" t="s">
        <v>791</v>
      </c>
      <c r="E203" s="596" t="s">
        <v>1128</v>
      </c>
      <c r="F203" s="597" t="s">
        <v>1129</v>
      </c>
      <c r="G203" s="598" t="s">
        <v>203</v>
      </c>
      <c r="H203" s="599">
        <v>26.515000000000001</v>
      </c>
      <c r="I203" s="600">
        <v>0</v>
      </c>
      <c r="J203" s="600">
        <f t="shared" si="30"/>
        <v>0</v>
      </c>
      <c r="K203" s="601"/>
      <c r="L203" s="477"/>
      <c r="M203" s="602" t="s">
        <v>668</v>
      </c>
      <c r="N203" s="603" t="s">
        <v>705</v>
      </c>
      <c r="O203" s="604">
        <v>0.41726999999999997</v>
      </c>
      <c r="P203" s="604">
        <f t="shared" si="31"/>
        <v>11.063914049999999</v>
      </c>
      <c r="Q203" s="604">
        <v>6.1799999999999997E-3</v>
      </c>
      <c r="R203" s="604">
        <f t="shared" si="32"/>
        <v>0.1638627</v>
      </c>
      <c r="S203" s="604">
        <v>0</v>
      </c>
      <c r="T203" s="605">
        <f t="shared" si="33"/>
        <v>0</v>
      </c>
      <c r="AR203" s="606" t="s">
        <v>497</v>
      </c>
      <c r="AT203" s="606" t="s">
        <v>791</v>
      </c>
      <c r="AU203" s="606" t="s">
        <v>493</v>
      </c>
      <c r="AY203" s="462" t="s">
        <v>789</v>
      </c>
      <c r="BE203" s="607">
        <f t="shared" si="34"/>
        <v>0</v>
      </c>
      <c r="BF203" s="607">
        <f t="shared" si="35"/>
        <v>0</v>
      </c>
      <c r="BG203" s="607">
        <f t="shared" si="36"/>
        <v>0</v>
      </c>
      <c r="BH203" s="607">
        <f t="shared" si="37"/>
        <v>0</v>
      </c>
      <c r="BI203" s="607">
        <f t="shared" si="38"/>
        <v>0</v>
      </c>
      <c r="BJ203" s="462" t="s">
        <v>493</v>
      </c>
      <c r="BK203" s="607">
        <f t="shared" si="39"/>
        <v>0</v>
      </c>
      <c r="BL203" s="462" t="s">
        <v>497</v>
      </c>
      <c r="BM203" s="606" t="s">
        <v>1130</v>
      </c>
    </row>
    <row r="204" spans="2:65" s="478" customFormat="1" ht="33" customHeight="1">
      <c r="B204" s="594"/>
      <c r="C204" s="595" t="s">
        <v>1131</v>
      </c>
      <c r="D204" s="595" t="s">
        <v>791</v>
      </c>
      <c r="E204" s="596" t="s">
        <v>1132</v>
      </c>
      <c r="F204" s="597" t="s">
        <v>1133</v>
      </c>
      <c r="G204" s="598" t="s">
        <v>203</v>
      </c>
      <c r="H204" s="599">
        <v>120.744</v>
      </c>
      <c r="I204" s="600">
        <v>0</v>
      </c>
      <c r="J204" s="600">
        <f t="shared" si="30"/>
        <v>0</v>
      </c>
      <c r="K204" s="601"/>
      <c r="L204" s="477"/>
      <c r="M204" s="602" t="s">
        <v>668</v>
      </c>
      <c r="N204" s="603" t="s">
        <v>705</v>
      </c>
      <c r="O204" s="604">
        <v>0.35868</v>
      </c>
      <c r="P204" s="604">
        <f t="shared" si="31"/>
        <v>43.308457920000002</v>
      </c>
      <c r="Q204" s="604">
        <v>3.3E-3</v>
      </c>
      <c r="R204" s="604">
        <f t="shared" si="32"/>
        <v>0.39845520000000001</v>
      </c>
      <c r="S204" s="604">
        <v>0</v>
      </c>
      <c r="T204" s="605">
        <f t="shared" si="33"/>
        <v>0</v>
      </c>
      <c r="AR204" s="606" t="s">
        <v>497</v>
      </c>
      <c r="AT204" s="606" t="s">
        <v>791</v>
      </c>
      <c r="AU204" s="606" t="s">
        <v>493</v>
      </c>
      <c r="AY204" s="462" t="s">
        <v>789</v>
      </c>
      <c r="BE204" s="607">
        <f t="shared" si="34"/>
        <v>0</v>
      </c>
      <c r="BF204" s="607">
        <f t="shared" si="35"/>
        <v>0</v>
      </c>
      <c r="BG204" s="607">
        <f t="shared" si="36"/>
        <v>0</v>
      </c>
      <c r="BH204" s="607">
        <f t="shared" si="37"/>
        <v>0</v>
      </c>
      <c r="BI204" s="607">
        <f t="shared" si="38"/>
        <v>0</v>
      </c>
      <c r="BJ204" s="462" t="s">
        <v>493</v>
      </c>
      <c r="BK204" s="607">
        <f t="shared" si="39"/>
        <v>0</v>
      </c>
      <c r="BL204" s="462" t="s">
        <v>497</v>
      </c>
      <c r="BM204" s="606" t="s">
        <v>1134</v>
      </c>
    </row>
    <row r="205" spans="2:65" s="478" customFormat="1" ht="24.25" customHeight="1">
      <c r="B205" s="594"/>
      <c r="C205" s="595" t="s">
        <v>1135</v>
      </c>
      <c r="D205" s="595" t="s">
        <v>791</v>
      </c>
      <c r="E205" s="596" t="s">
        <v>1136</v>
      </c>
      <c r="F205" s="597" t="s">
        <v>1137</v>
      </c>
      <c r="G205" s="598" t="s">
        <v>203</v>
      </c>
      <c r="H205" s="599">
        <v>147.25899999999999</v>
      </c>
      <c r="I205" s="600">
        <v>0</v>
      </c>
      <c r="J205" s="600">
        <f t="shared" si="30"/>
        <v>0</v>
      </c>
      <c r="K205" s="601"/>
      <c r="L205" s="477"/>
      <c r="M205" s="602" t="s">
        <v>668</v>
      </c>
      <c r="N205" s="603" t="s">
        <v>705</v>
      </c>
      <c r="O205" s="604">
        <v>0.20100000000000001</v>
      </c>
      <c r="P205" s="604">
        <f t="shared" si="31"/>
        <v>29.599059</v>
      </c>
      <c r="Q205" s="604">
        <v>5.1500000000000001E-3</v>
      </c>
      <c r="R205" s="604">
        <f t="shared" si="32"/>
        <v>0.75838384999999997</v>
      </c>
      <c r="S205" s="604">
        <v>0</v>
      </c>
      <c r="T205" s="605">
        <f t="shared" si="33"/>
        <v>0</v>
      </c>
      <c r="AR205" s="606" t="s">
        <v>497</v>
      </c>
      <c r="AT205" s="606" t="s">
        <v>791</v>
      </c>
      <c r="AU205" s="606" t="s">
        <v>493</v>
      </c>
      <c r="AY205" s="462" t="s">
        <v>789</v>
      </c>
      <c r="BE205" s="607">
        <f t="shared" si="34"/>
        <v>0</v>
      </c>
      <c r="BF205" s="607">
        <f t="shared" si="35"/>
        <v>0</v>
      </c>
      <c r="BG205" s="607">
        <f t="shared" si="36"/>
        <v>0</v>
      </c>
      <c r="BH205" s="607">
        <f t="shared" si="37"/>
        <v>0</v>
      </c>
      <c r="BI205" s="607">
        <f t="shared" si="38"/>
        <v>0</v>
      </c>
      <c r="BJ205" s="462" t="s">
        <v>493</v>
      </c>
      <c r="BK205" s="607">
        <f t="shared" si="39"/>
        <v>0</v>
      </c>
      <c r="BL205" s="462" t="s">
        <v>497</v>
      </c>
      <c r="BM205" s="606" t="s">
        <v>1138</v>
      </c>
    </row>
    <row r="206" spans="2:65" s="478" customFormat="1" ht="24.25" customHeight="1">
      <c r="B206" s="594"/>
      <c r="C206" s="595" t="s">
        <v>601</v>
      </c>
      <c r="D206" s="595" t="s">
        <v>791</v>
      </c>
      <c r="E206" s="596" t="s">
        <v>1139</v>
      </c>
      <c r="F206" s="597" t="s">
        <v>1140</v>
      </c>
      <c r="G206" s="598" t="s">
        <v>203</v>
      </c>
      <c r="H206" s="599">
        <v>285</v>
      </c>
      <c r="I206" s="600">
        <v>0</v>
      </c>
      <c r="J206" s="600">
        <f t="shared" si="30"/>
        <v>0</v>
      </c>
      <c r="K206" s="601"/>
      <c r="L206" s="477"/>
      <c r="M206" s="602" t="s">
        <v>668</v>
      </c>
      <c r="N206" s="603" t="s">
        <v>705</v>
      </c>
      <c r="O206" s="604">
        <v>0.53044000000000002</v>
      </c>
      <c r="P206" s="604">
        <f t="shared" si="31"/>
        <v>151.1754</v>
      </c>
      <c r="Q206" s="604">
        <v>2.1199999999999999E-3</v>
      </c>
      <c r="R206" s="604">
        <f t="shared" si="32"/>
        <v>0.60419999999999996</v>
      </c>
      <c r="S206" s="604">
        <v>0</v>
      </c>
      <c r="T206" s="605">
        <f t="shared" si="33"/>
        <v>0</v>
      </c>
      <c r="AR206" s="606" t="s">
        <v>497</v>
      </c>
      <c r="AT206" s="606" t="s">
        <v>791</v>
      </c>
      <c r="AU206" s="606" t="s">
        <v>493</v>
      </c>
      <c r="AY206" s="462" t="s">
        <v>789</v>
      </c>
      <c r="BE206" s="607">
        <f t="shared" si="34"/>
        <v>0</v>
      </c>
      <c r="BF206" s="607">
        <f t="shared" si="35"/>
        <v>0</v>
      </c>
      <c r="BG206" s="607">
        <f t="shared" si="36"/>
        <v>0</v>
      </c>
      <c r="BH206" s="607">
        <f t="shared" si="37"/>
        <v>0</v>
      </c>
      <c r="BI206" s="607">
        <f t="shared" si="38"/>
        <v>0</v>
      </c>
      <c r="BJ206" s="462" t="s">
        <v>493</v>
      </c>
      <c r="BK206" s="607">
        <f t="shared" si="39"/>
        <v>0</v>
      </c>
      <c r="BL206" s="462" t="s">
        <v>497</v>
      </c>
      <c r="BM206" s="606" t="s">
        <v>1141</v>
      </c>
    </row>
    <row r="207" spans="2:65" s="478" customFormat="1" ht="24.25" customHeight="1">
      <c r="B207" s="594"/>
      <c r="C207" s="612" t="s">
        <v>1142</v>
      </c>
      <c r="D207" s="612" t="s">
        <v>1038</v>
      </c>
      <c r="E207" s="613" t="s">
        <v>1143</v>
      </c>
      <c r="F207" s="614" t="s">
        <v>1144</v>
      </c>
      <c r="G207" s="615" t="s">
        <v>1145</v>
      </c>
      <c r="H207" s="616">
        <v>14.25</v>
      </c>
      <c r="I207" s="600">
        <v>0</v>
      </c>
      <c r="J207" s="617">
        <f t="shared" si="30"/>
        <v>0</v>
      </c>
      <c r="K207" s="618"/>
      <c r="L207" s="619"/>
      <c r="M207" s="620" t="s">
        <v>668</v>
      </c>
      <c r="N207" s="621" t="s">
        <v>705</v>
      </c>
      <c r="O207" s="604">
        <v>0</v>
      </c>
      <c r="P207" s="604">
        <f t="shared" si="31"/>
        <v>0</v>
      </c>
      <c r="Q207" s="604">
        <v>1</v>
      </c>
      <c r="R207" s="604">
        <f t="shared" si="32"/>
        <v>14.25</v>
      </c>
      <c r="S207" s="604">
        <v>0</v>
      </c>
      <c r="T207" s="605">
        <f t="shared" si="33"/>
        <v>0</v>
      </c>
      <c r="AR207" s="606" t="s">
        <v>1146</v>
      </c>
      <c r="AT207" s="606" t="s">
        <v>1038</v>
      </c>
      <c r="AU207" s="606" t="s">
        <v>493</v>
      </c>
      <c r="AY207" s="462" t="s">
        <v>789</v>
      </c>
      <c r="BE207" s="607">
        <f t="shared" si="34"/>
        <v>0</v>
      </c>
      <c r="BF207" s="607">
        <f t="shared" si="35"/>
        <v>0</v>
      </c>
      <c r="BG207" s="607">
        <f t="shared" si="36"/>
        <v>0</v>
      </c>
      <c r="BH207" s="607">
        <f t="shared" si="37"/>
        <v>0</v>
      </c>
      <c r="BI207" s="607">
        <f t="shared" si="38"/>
        <v>0</v>
      </c>
      <c r="BJ207" s="462" t="s">
        <v>493</v>
      </c>
      <c r="BK207" s="607">
        <f t="shared" si="39"/>
        <v>0</v>
      </c>
      <c r="BL207" s="462" t="s">
        <v>1146</v>
      </c>
      <c r="BM207" s="606" t="s">
        <v>1147</v>
      </c>
    </row>
    <row r="208" spans="2:65" s="478" customFormat="1" ht="24.25" customHeight="1">
      <c r="B208" s="594"/>
      <c r="C208" s="595" t="s">
        <v>1148</v>
      </c>
      <c r="D208" s="595" t="s">
        <v>791</v>
      </c>
      <c r="E208" s="596" t="s">
        <v>1149</v>
      </c>
      <c r="F208" s="597" t="s">
        <v>1150</v>
      </c>
      <c r="G208" s="598" t="s">
        <v>800</v>
      </c>
      <c r="H208" s="599">
        <v>73.7</v>
      </c>
      <c r="I208" s="600">
        <v>0</v>
      </c>
      <c r="J208" s="600">
        <f t="shared" si="30"/>
        <v>0</v>
      </c>
      <c r="K208" s="601"/>
      <c r="L208" s="477"/>
      <c r="M208" s="602" t="s">
        <v>668</v>
      </c>
      <c r="N208" s="603" t="s">
        <v>705</v>
      </c>
      <c r="O208" s="604">
        <v>3.7576100000000001</v>
      </c>
      <c r="P208" s="604">
        <f t="shared" si="31"/>
        <v>276.935857</v>
      </c>
      <c r="Q208" s="604">
        <v>2.4407199999999998</v>
      </c>
      <c r="R208" s="604">
        <f t="shared" si="32"/>
        <v>179.88106399999998</v>
      </c>
      <c r="S208" s="604">
        <v>0</v>
      </c>
      <c r="T208" s="605">
        <f t="shared" si="33"/>
        <v>0</v>
      </c>
      <c r="AR208" s="606" t="s">
        <v>497</v>
      </c>
      <c r="AT208" s="606" t="s">
        <v>791</v>
      </c>
      <c r="AU208" s="606" t="s">
        <v>493</v>
      </c>
      <c r="AY208" s="462" t="s">
        <v>789</v>
      </c>
      <c r="BE208" s="607">
        <f t="shared" si="34"/>
        <v>0</v>
      </c>
      <c r="BF208" s="607">
        <f t="shared" si="35"/>
        <v>0</v>
      </c>
      <c r="BG208" s="607">
        <f t="shared" si="36"/>
        <v>0</v>
      </c>
      <c r="BH208" s="607">
        <f t="shared" si="37"/>
        <v>0</v>
      </c>
      <c r="BI208" s="607">
        <f t="shared" si="38"/>
        <v>0</v>
      </c>
      <c r="BJ208" s="462" t="s">
        <v>493</v>
      </c>
      <c r="BK208" s="607">
        <f t="shared" si="39"/>
        <v>0</v>
      </c>
      <c r="BL208" s="462" t="s">
        <v>497</v>
      </c>
      <c r="BM208" s="606" t="s">
        <v>1151</v>
      </c>
    </row>
    <row r="209" spans="2:65" s="478" customFormat="1" ht="24.25" customHeight="1">
      <c r="B209" s="594"/>
      <c r="C209" s="595" t="s">
        <v>1152</v>
      </c>
      <c r="D209" s="595" t="s">
        <v>791</v>
      </c>
      <c r="E209" s="596" t="s">
        <v>1153</v>
      </c>
      <c r="F209" s="597" t="s">
        <v>1154</v>
      </c>
      <c r="G209" s="598" t="s">
        <v>800</v>
      </c>
      <c r="H209" s="599">
        <v>5.67</v>
      </c>
      <c r="I209" s="600">
        <v>0</v>
      </c>
      <c r="J209" s="600">
        <f t="shared" si="30"/>
        <v>0</v>
      </c>
      <c r="K209" s="601"/>
      <c r="L209" s="477"/>
      <c r="M209" s="602" t="s">
        <v>668</v>
      </c>
      <c r="N209" s="603" t="s">
        <v>705</v>
      </c>
      <c r="O209" s="604">
        <v>2.0000900000000001</v>
      </c>
      <c r="P209" s="604">
        <f t="shared" si="31"/>
        <v>11.3405103</v>
      </c>
      <c r="Q209" s="604">
        <v>1.837</v>
      </c>
      <c r="R209" s="604">
        <f t="shared" si="32"/>
        <v>10.415789999999999</v>
      </c>
      <c r="S209" s="604">
        <v>0</v>
      </c>
      <c r="T209" s="605">
        <f t="shared" si="33"/>
        <v>0</v>
      </c>
      <c r="AR209" s="606" t="s">
        <v>497</v>
      </c>
      <c r="AT209" s="606" t="s">
        <v>791</v>
      </c>
      <c r="AU209" s="606" t="s">
        <v>493</v>
      </c>
      <c r="AY209" s="462" t="s">
        <v>789</v>
      </c>
      <c r="BE209" s="607">
        <f t="shared" si="34"/>
        <v>0</v>
      </c>
      <c r="BF209" s="607">
        <f t="shared" si="35"/>
        <v>0</v>
      </c>
      <c r="BG209" s="607">
        <f t="shared" si="36"/>
        <v>0</v>
      </c>
      <c r="BH209" s="607">
        <f t="shared" si="37"/>
        <v>0</v>
      </c>
      <c r="BI209" s="607">
        <f t="shared" si="38"/>
        <v>0</v>
      </c>
      <c r="BJ209" s="462" t="s">
        <v>493</v>
      </c>
      <c r="BK209" s="607">
        <f t="shared" si="39"/>
        <v>0</v>
      </c>
      <c r="BL209" s="462" t="s">
        <v>497</v>
      </c>
      <c r="BM209" s="606" t="s">
        <v>1155</v>
      </c>
    </row>
    <row r="210" spans="2:65" s="478" customFormat="1" ht="24.25" customHeight="1">
      <c r="B210" s="594"/>
      <c r="C210" s="595" t="s">
        <v>1156</v>
      </c>
      <c r="D210" s="595" t="s">
        <v>791</v>
      </c>
      <c r="E210" s="596" t="s">
        <v>1157</v>
      </c>
      <c r="F210" s="597" t="s">
        <v>1158</v>
      </c>
      <c r="G210" s="598" t="s">
        <v>203</v>
      </c>
      <c r="H210" s="599">
        <v>11.932</v>
      </c>
      <c r="I210" s="600">
        <v>0</v>
      </c>
      <c r="J210" s="600">
        <f t="shared" si="30"/>
        <v>0</v>
      </c>
      <c r="K210" s="601"/>
      <c r="L210" s="477"/>
      <c r="M210" s="602" t="s">
        <v>668</v>
      </c>
      <c r="N210" s="603" t="s">
        <v>705</v>
      </c>
      <c r="O210" s="604">
        <v>0.35226000000000002</v>
      </c>
      <c r="P210" s="604">
        <f t="shared" si="31"/>
        <v>4.2031663200000002</v>
      </c>
      <c r="Q210" s="604">
        <v>3.0000000000000001E-3</v>
      </c>
      <c r="R210" s="604">
        <f t="shared" si="32"/>
        <v>3.5796000000000001E-2</v>
      </c>
      <c r="S210" s="604">
        <v>0</v>
      </c>
      <c r="T210" s="605">
        <f t="shared" si="33"/>
        <v>0</v>
      </c>
      <c r="AR210" s="606" t="s">
        <v>497</v>
      </c>
      <c r="AT210" s="606" t="s">
        <v>791</v>
      </c>
      <c r="AU210" s="606" t="s">
        <v>493</v>
      </c>
      <c r="AY210" s="462" t="s">
        <v>789</v>
      </c>
      <c r="BE210" s="607">
        <f t="shared" si="34"/>
        <v>0</v>
      </c>
      <c r="BF210" s="607">
        <f t="shared" si="35"/>
        <v>0</v>
      </c>
      <c r="BG210" s="607">
        <f t="shared" si="36"/>
        <v>0</v>
      </c>
      <c r="BH210" s="607">
        <f t="shared" si="37"/>
        <v>0</v>
      </c>
      <c r="BI210" s="607">
        <f t="shared" si="38"/>
        <v>0</v>
      </c>
      <c r="BJ210" s="462" t="s">
        <v>493</v>
      </c>
      <c r="BK210" s="607">
        <f t="shared" si="39"/>
        <v>0</v>
      </c>
      <c r="BL210" s="462" t="s">
        <v>497</v>
      </c>
      <c r="BM210" s="606" t="s">
        <v>1159</v>
      </c>
    </row>
    <row r="211" spans="2:65" s="478" customFormat="1" ht="21.75" customHeight="1">
      <c r="B211" s="594"/>
      <c r="C211" s="595" t="s">
        <v>1160</v>
      </c>
      <c r="D211" s="595" t="s">
        <v>791</v>
      </c>
      <c r="E211" s="596" t="s">
        <v>1161</v>
      </c>
      <c r="F211" s="597" t="s">
        <v>1162</v>
      </c>
      <c r="G211" s="598" t="s">
        <v>800</v>
      </c>
      <c r="H211" s="599">
        <v>174.66200000000001</v>
      </c>
      <c r="I211" s="600">
        <v>0</v>
      </c>
      <c r="J211" s="600">
        <f t="shared" si="30"/>
        <v>0</v>
      </c>
      <c r="K211" s="601"/>
      <c r="L211" s="477"/>
      <c r="M211" s="602" t="s">
        <v>668</v>
      </c>
      <c r="N211" s="603" t="s">
        <v>705</v>
      </c>
      <c r="O211" s="604">
        <v>2</v>
      </c>
      <c r="P211" s="604">
        <f t="shared" si="31"/>
        <v>349.32400000000001</v>
      </c>
      <c r="Q211" s="604">
        <v>1.837</v>
      </c>
      <c r="R211" s="604">
        <f t="shared" si="32"/>
        <v>320.85409400000003</v>
      </c>
      <c r="S211" s="604">
        <v>0</v>
      </c>
      <c r="T211" s="605">
        <f t="shared" si="33"/>
        <v>0</v>
      </c>
      <c r="AR211" s="606" t="s">
        <v>497</v>
      </c>
      <c r="AT211" s="606" t="s">
        <v>791</v>
      </c>
      <c r="AU211" s="606" t="s">
        <v>493</v>
      </c>
      <c r="AY211" s="462" t="s">
        <v>789</v>
      </c>
      <c r="BE211" s="607">
        <f t="shared" si="34"/>
        <v>0</v>
      </c>
      <c r="BF211" s="607">
        <f t="shared" si="35"/>
        <v>0</v>
      </c>
      <c r="BG211" s="607">
        <f t="shared" si="36"/>
        <v>0</v>
      </c>
      <c r="BH211" s="607">
        <f t="shared" si="37"/>
        <v>0</v>
      </c>
      <c r="BI211" s="607">
        <f t="shared" si="38"/>
        <v>0</v>
      </c>
      <c r="BJ211" s="462" t="s">
        <v>493</v>
      </c>
      <c r="BK211" s="607">
        <f t="shared" si="39"/>
        <v>0</v>
      </c>
      <c r="BL211" s="462" t="s">
        <v>497</v>
      </c>
      <c r="BM211" s="606" t="s">
        <v>1163</v>
      </c>
    </row>
    <row r="212" spans="2:65" s="478" customFormat="1" ht="21.75" customHeight="1">
      <c r="B212" s="594"/>
      <c r="C212" s="595" t="s">
        <v>1164</v>
      </c>
      <c r="D212" s="595" t="s">
        <v>791</v>
      </c>
      <c r="E212" s="596" t="s">
        <v>1165</v>
      </c>
      <c r="F212" s="597" t="s">
        <v>1166</v>
      </c>
      <c r="G212" s="598" t="s">
        <v>800</v>
      </c>
      <c r="H212" s="599">
        <v>56.7</v>
      </c>
      <c r="I212" s="600">
        <v>0</v>
      </c>
      <c r="J212" s="600">
        <f t="shared" si="30"/>
        <v>0</v>
      </c>
      <c r="K212" s="601"/>
      <c r="L212" s="477"/>
      <c r="M212" s="602" t="s">
        <v>668</v>
      </c>
      <c r="N212" s="603" t="s">
        <v>705</v>
      </c>
      <c r="O212" s="604">
        <v>2.1052399999999998</v>
      </c>
      <c r="P212" s="604">
        <f t="shared" si="31"/>
        <v>119.36710799999999</v>
      </c>
      <c r="Q212" s="604">
        <v>0.20799999999999999</v>
      </c>
      <c r="R212" s="604">
        <f t="shared" si="32"/>
        <v>11.7936</v>
      </c>
      <c r="S212" s="604">
        <v>0</v>
      </c>
      <c r="T212" s="605">
        <f t="shared" si="33"/>
        <v>0</v>
      </c>
      <c r="AR212" s="606" t="s">
        <v>497</v>
      </c>
      <c r="AT212" s="606" t="s">
        <v>791</v>
      </c>
      <c r="AU212" s="606" t="s">
        <v>493</v>
      </c>
      <c r="AY212" s="462" t="s">
        <v>789</v>
      </c>
      <c r="BE212" s="607">
        <f t="shared" si="34"/>
        <v>0</v>
      </c>
      <c r="BF212" s="607">
        <f t="shared" si="35"/>
        <v>0</v>
      </c>
      <c r="BG212" s="607">
        <f t="shared" si="36"/>
        <v>0</v>
      </c>
      <c r="BH212" s="607">
        <f t="shared" si="37"/>
        <v>0</v>
      </c>
      <c r="BI212" s="607">
        <f t="shared" si="38"/>
        <v>0</v>
      </c>
      <c r="BJ212" s="462" t="s">
        <v>493</v>
      </c>
      <c r="BK212" s="607">
        <f t="shared" si="39"/>
        <v>0</v>
      </c>
      <c r="BL212" s="462" t="s">
        <v>497</v>
      </c>
      <c r="BM212" s="606" t="s">
        <v>1167</v>
      </c>
    </row>
    <row r="213" spans="2:65" s="478" customFormat="1" ht="24.25" customHeight="1">
      <c r="B213" s="594"/>
      <c r="C213" s="595" t="s">
        <v>1168</v>
      </c>
      <c r="D213" s="595" t="s">
        <v>791</v>
      </c>
      <c r="E213" s="596" t="s">
        <v>1169</v>
      </c>
      <c r="F213" s="597" t="s">
        <v>1170</v>
      </c>
      <c r="G213" s="598" t="s">
        <v>203</v>
      </c>
      <c r="H213" s="599">
        <v>331.21</v>
      </c>
      <c r="I213" s="600">
        <v>0</v>
      </c>
      <c r="J213" s="600">
        <f t="shared" si="30"/>
        <v>0</v>
      </c>
      <c r="K213" s="601"/>
      <c r="L213" s="477"/>
      <c r="M213" s="602" t="s">
        <v>668</v>
      </c>
      <c r="N213" s="603" t="s">
        <v>705</v>
      </c>
      <c r="O213" s="604">
        <v>3.517E-2</v>
      </c>
      <c r="P213" s="604">
        <f t="shared" si="31"/>
        <v>11.648655699999999</v>
      </c>
      <c r="Q213" s="604">
        <v>0</v>
      </c>
      <c r="R213" s="604">
        <f t="shared" si="32"/>
        <v>0</v>
      </c>
      <c r="S213" s="604">
        <v>0</v>
      </c>
      <c r="T213" s="605">
        <f t="shared" si="33"/>
        <v>0</v>
      </c>
      <c r="AR213" s="606" t="s">
        <v>497</v>
      </c>
      <c r="AT213" s="606" t="s">
        <v>791</v>
      </c>
      <c r="AU213" s="606" t="s">
        <v>493</v>
      </c>
      <c r="AY213" s="462" t="s">
        <v>789</v>
      </c>
      <c r="BE213" s="607">
        <f t="shared" si="34"/>
        <v>0</v>
      </c>
      <c r="BF213" s="607">
        <f t="shared" si="35"/>
        <v>0</v>
      </c>
      <c r="BG213" s="607">
        <f t="shared" si="36"/>
        <v>0</v>
      </c>
      <c r="BH213" s="607">
        <f t="shared" si="37"/>
        <v>0</v>
      </c>
      <c r="BI213" s="607">
        <f t="shared" si="38"/>
        <v>0</v>
      </c>
      <c r="BJ213" s="462" t="s">
        <v>493</v>
      </c>
      <c r="BK213" s="607">
        <f t="shared" si="39"/>
        <v>0</v>
      </c>
      <c r="BL213" s="462" t="s">
        <v>497</v>
      </c>
      <c r="BM213" s="606" t="s">
        <v>1171</v>
      </c>
    </row>
    <row r="214" spans="2:65" s="478" customFormat="1" ht="16.5" customHeight="1">
      <c r="B214" s="594"/>
      <c r="C214" s="612" t="s">
        <v>1172</v>
      </c>
      <c r="D214" s="612" t="s">
        <v>1038</v>
      </c>
      <c r="E214" s="613" t="s">
        <v>1173</v>
      </c>
      <c r="F214" s="614" t="s">
        <v>1174</v>
      </c>
      <c r="G214" s="615" t="s">
        <v>175</v>
      </c>
      <c r="H214" s="616">
        <v>767.57899999999995</v>
      </c>
      <c r="I214" s="600">
        <v>0</v>
      </c>
      <c r="J214" s="617">
        <f t="shared" si="30"/>
        <v>0</v>
      </c>
      <c r="K214" s="618"/>
      <c r="L214" s="619"/>
      <c r="M214" s="620" t="s">
        <v>668</v>
      </c>
      <c r="N214" s="621" t="s">
        <v>705</v>
      </c>
      <c r="O214" s="604">
        <v>0</v>
      </c>
      <c r="P214" s="604">
        <f t="shared" si="31"/>
        <v>0</v>
      </c>
      <c r="Q214" s="604">
        <v>1E-3</v>
      </c>
      <c r="R214" s="604">
        <f t="shared" si="32"/>
        <v>0.76757900000000001</v>
      </c>
      <c r="S214" s="604">
        <v>0</v>
      </c>
      <c r="T214" s="605">
        <f t="shared" si="33"/>
        <v>0</v>
      </c>
      <c r="AR214" s="606" t="s">
        <v>819</v>
      </c>
      <c r="AT214" s="606" t="s">
        <v>1038</v>
      </c>
      <c r="AU214" s="606" t="s">
        <v>493</v>
      </c>
      <c r="AY214" s="462" t="s">
        <v>789</v>
      </c>
      <c r="BE214" s="607">
        <f t="shared" si="34"/>
        <v>0</v>
      </c>
      <c r="BF214" s="607">
        <f t="shared" si="35"/>
        <v>0</v>
      </c>
      <c r="BG214" s="607">
        <f t="shared" si="36"/>
        <v>0</v>
      </c>
      <c r="BH214" s="607">
        <f t="shared" si="37"/>
        <v>0</v>
      </c>
      <c r="BI214" s="607">
        <f t="shared" si="38"/>
        <v>0</v>
      </c>
      <c r="BJ214" s="462" t="s">
        <v>493</v>
      </c>
      <c r="BK214" s="607">
        <f t="shared" si="39"/>
        <v>0</v>
      </c>
      <c r="BL214" s="462" t="s">
        <v>497</v>
      </c>
      <c r="BM214" s="606" t="s">
        <v>1175</v>
      </c>
    </row>
    <row r="215" spans="2:65" s="478" customFormat="1" ht="16.5" customHeight="1">
      <c r="B215" s="594"/>
      <c r="C215" s="595" t="s">
        <v>1176</v>
      </c>
      <c r="D215" s="595" t="s">
        <v>791</v>
      </c>
      <c r="E215" s="596" t="s">
        <v>1177</v>
      </c>
      <c r="F215" s="597" t="s">
        <v>1178</v>
      </c>
      <c r="G215" s="598" t="s">
        <v>203</v>
      </c>
      <c r="H215" s="599">
        <v>285</v>
      </c>
      <c r="I215" s="600">
        <v>0</v>
      </c>
      <c r="J215" s="600">
        <f t="shared" si="30"/>
        <v>0</v>
      </c>
      <c r="K215" s="601"/>
      <c r="L215" s="477"/>
      <c r="M215" s="602" t="s">
        <v>668</v>
      </c>
      <c r="N215" s="603" t="s">
        <v>705</v>
      </c>
      <c r="O215" s="604">
        <v>0.25002999999999997</v>
      </c>
      <c r="P215" s="604">
        <f t="shared" si="31"/>
        <v>71.25855</v>
      </c>
      <c r="Q215" s="604">
        <v>5.0000000000000001E-4</v>
      </c>
      <c r="R215" s="604">
        <f t="shared" si="32"/>
        <v>0.14250000000000002</v>
      </c>
      <c r="S215" s="604">
        <v>0</v>
      </c>
      <c r="T215" s="605">
        <f t="shared" si="33"/>
        <v>0</v>
      </c>
      <c r="AR215" s="606" t="s">
        <v>497</v>
      </c>
      <c r="AT215" s="606" t="s">
        <v>791</v>
      </c>
      <c r="AU215" s="606" t="s">
        <v>493</v>
      </c>
      <c r="AY215" s="462" t="s">
        <v>789</v>
      </c>
      <c r="BE215" s="607">
        <f t="shared" si="34"/>
        <v>0</v>
      </c>
      <c r="BF215" s="607">
        <f t="shared" si="35"/>
        <v>0</v>
      </c>
      <c r="BG215" s="607">
        <f t="shared" si="36"/>
        <v>0</v>
      </c>
      <c r="BH215" s="607">
        <f t="shared" si="37"/>
        <v>0</v>
      </c>
      <c r="BI215" s="607">
        <f t="shared" si="38"/>
        <v>0</v>
      </c>
      <c r="BJ215" s="462" t="s">
        <v>493</v>
      </c>
      <c r="BK215" s="607">
        <f t="shared" si="39"/>
        <v>0</v>
      </c>
      <c r="BL215" s="462" t="s">
        <v>497</v>
      </c>
      <c r="BM215" s="606" t="s">
        <v>1179</v>
      </c>
    </row>
    <row r="216" spans="2:65" s="478" customFormat="1" ht="37.9" customHeight="1">
      <c r="B216" s="594"/>
      <c r="C216" s="595" t="s">
        <v>1180</v>
      </c>
      <c r="D216" s="595" t="s">
        <v>791</v>
      </c>
      <c r="E216" s="596" t="s">
        <v>1181</v>
      </c>
      <c r="F216" s="597" t="s">
        <v>1182</v>
      </c>
      <c r="G216" s="598" t="s">
        <v>203</v>
      </c>
      <c r="H216" s="599">
        <v>285</v>
      </c>
      <c r="I216" s="600">
        <v>0</v>
      </c>
      <c r="J216" s="600">
        <f t="shared" si="30"/>
        <v>0</v>
      </c>
      <c r="K216" s="601"/>
      <c r="L216" s="477"/>
      <c r="M216" s="602" t="s">
        <v>668</v>
      </c>
      <c r="N216" s="603" t="s">
        <v>705</v>
      </c>
      <c r="O216" s="604">
        <v>0.17530000000000001</v>
      </c>
      <c r="P216" s="604">
        <f t="shared" si="31"/>
        <v>49.960500000000003</v>
      </c>
      <c r="Q216" s="604">
        <v>5.1000000000000004E-3</v>
      </c>
      <c r="R216" s="604">
        <f t="shared" si="32"/>
        <v>1.4535</v>
      </c>
      <c r="S216" s="604">
        <v>0</v>
      </c>
      <c r="T216" s="605">
        <f t="shared" si="33"/>
        <v>0</v>
      </c>
      <c r="AR216" s="606" t="s">
        <v>497</v>
      </c>
      <c r="AT216" s="606" t="s">
        <v>791</v>
      </c>
      <c r="AU216" s="606" t="s">
        <v>493</v>
      </c>
      <c r="AY216" s="462" t="s">
        <v>789</v>
      </c>
      <c r="BE216" s="607">
        <f t="shared" si="34"/>
        <v>0</v>
      </c>
      <c r="BF216" s="607">
        <f t="shared" si="35"/>
        <v>0</v>
      </c>
      <c r="BG216" s="607">
        <f t="shared" si="36"/>
        <v>0</v>
      </c>
      <c r="BH216" s="607">
        <f t="shared" si="37"/>
        <v>0</v>
      </c>
      <c r="BI216" s="607">
        <f t="shared" si="38"/>
        <v>0</v>
      </c>
      <c r="BJ216" s="462" t="s">
        <v>493</v>
      </c>
      <c r="BK216" s="607">
        <f t="shared" si="39"/>
        <v>0</v>
      </c>
      <c r="BL216" s="462" t="s">
        <v>497</v>
      </c>
      <c r="BM216" s="606" t="s">
        <v>1183</v>
      </c>
    </row>
    <row r="217" spans="2:65" s="478" customFormat="1" ht="37.9" customHeight="1">
      <c r="B217" s="594"/>
      <c r="C217" s="595" t="s">
        <v>1184</v>
      </c>
      <c r="D217" s="595" t="s">
        <v>791</v>
      </c>
      <c r="E217" s="596" t="s">
        <v>1185</v>
      </c>
      <c r="F217" s="597" t="s">
        <v>1186</v>
      </c>
      <c r="G217" s="598" t="s">
        <v>203</v>
      </c>
      <c r="H217" s="599">
        <v>285</v>
      </c>
      <c r="I217" s="600">
        <v>0</v>
      </c>
      <c r="J217" s="600">
        <f t="shared" si="30"/>
        <v>0</v>
      </c>
      <c r="K217" s="601"/>
      <c r="L217" s="477"/>
      <c r="M217" s="602" t="s">
        <v>668</v>
      </c>
      <c r="N217" s="603" t="s">
        <v>705</v>
      </c>
      <c r="O217" s="604">
        <v>0.254</v>
      </c>
      <c r="P217" s="604">
        <f t="shared" si="31"/>
        <v>72.39</v>
      </c>
      <c r="Q217" s="604">
        <v>6.8000000000000005E-2</v>
      </c>
      <c r="R217" s="604">
        <f t="shared" si="32"/>
        <v>19.380000000000003</v>
      </c>
      <c r="S217" s="604">
        <v>0</v>
      </c>
      <c r="T217" s="605">
        <f t="shared" si="33"/>
        <v>0</v>
      </c>
      <c r="AR217" s="606" t="s">
        <v>1156</v>
      </c>
      <c r="AT217" s="606" t="s">
        <v>791</v>
      </c>
      <c r="AU217" s="606" t="s">
        <v>493</v>
      </c>
      <c r="AY217" s="462" t="s">
        <v>789</v>
      </c>
      <c r="BE217" s="607">
        <f t="shared" si="34"/>
        <v>0</v>
      </c>
      <c r="BF217" s="607">
        <f t="shared" si="35"/>
        <v>0</v>
      </c>
      <c r="BG217" s="607">
        <f t="shared" si="36"/>
        <v>0</v>
      </c>
      <c r="BH217" s="607">
        <f t="shared" si="37"/>
        <v>0</v>
      </c>
      <c r="BI217" s="607">
        <f t="shared" si="38"/>
        <v>0</v>
      </c>
      <c r="BJ217" s="462" t="s">
        <v>493</v>
      </c>
      <c r="BK217" s="607">
        <f t="shared" si="39"/>
        <v>0</v>
      </c>
      <c r="BL217" s="462" t="s">
        <v>1156</v>
      </c>
      <c r="BM217" s="606" t="s">
        <v>1187</v>
      </c>
    </row>
    <row r="218" spans="2:65" s="478" customFormat="1" ht="24.25" customHeight="1">
      <c r="B218" s="594"/>
      <c r="C218" s="595" t="s">
        <v>1188</v>
      </c>
      <c r="D218" s="595" t="s">
        <v>791</v>
      </c>
      <c r="E218" s="596" t="s">
        <v>1189</v>
      </c>
      <c r="F218" s="597" t="s">
        <v>1190</v>
      </c>
      <c r="G218" s="598" t="s">
        <v>203</v>
      </c>
      <c r="H218" s="599">
        <v>283.5</v>
      </c>
      <c r="I218" s="600">
        <v>0</v>
      </c>
      <c r="J218" s="600">
        <f t="shared" si="30"/>
        <v>0</v>
      </c>
      <c r="K218" s="601"/>
      <c r="L218" s="477"/>
      <c r="M218" s="602" t="s">
        <v>668</v>
      </c>
      <c r="N218" s="603" t="s">
        <v>705</v>
      </c>
      <c r="O218" s="604">
        <v>0.61912</v>
      </c>
      <c r="P218" s="604">
        <f t="shared" si="31"/>
        <v>175.52052</v>
      </c>
      <c r="Q218" s="604">
        <v>1.9E-2</v>
      </c>
      <c r="R218" s="604">
        <f t="shared" si="32"/>
        <v>5.3864999999999998</v>
      </c>
      <c r="S218" s="604">
        <v>0</v>
      </c>
      <c r="T218" s="605">
        <f t="shared" si="33"/>
        <v>0</v>
      </c>
      <c r="AR218" s="606" t="s">
        <v>497</v>
      </c>
      <c r="AT218" s="606" t="s">
        <v>791</v>
      </c>
      <c r="AU218" s="606" t="s">
        <v>493</v>
      </c>
      <c r="AY218" s="462" t="s">
        <v>789</v>
      </c>
      <c r="BE218" s="607">
        <f t="shared" si="34"/>
        <v>0</v>
      </c>
      <c r="BF218" s="607">
        <f t="shared" si="35"/>
        <v>0</v>
      </c>
      <c r="BG218" s="607">
        <f t="shared" si="36"/>
        <v>0</v>
      </c>
      <c r="BH218" s="607">
        <f t="shared" si="37"/>
        <v>0</v>
      </c>
      <c r="BI218" s="607">
        <f t="shared" si="38"/>
        <v>0</v>
      </c>
      <c r="BJ218" s="462" t="s">
        <v>493</v>
      </c>
      <c r="BK218" s="607">
        <f t="shared" si="39"/>
        <v>0</v>
      </c>
      <c r="BL218" s="462" t="s">
        <v>497</v>
      </c>
      <c r="BM218" s="606" t="s">
        <v>1191</v>
      </c>
    </row>
    <row r="219" spans="2:65" s="478" customFormat="1" ht="24.25" customHeight="1">
      <c r="B219" s="594"/>
      <c r="C219" s="595" t="s">
        <v>1192</v>
      </c>
      <c r="D219" s="595" t="s">
        <v>791</v>
      </c>
      <c r="E219" s="596" t="s">
        <v>1193</v>
      </c>
      <c r="F219" s="597" t="s">
        <v>1194</v>
      </c>
      <c r="G219" s="598" t="s">
        <v>203</v>
      </c>
      <c r="H219" s="599">
        <v>331.21</v>
      </c>
      <c r="I219" s="600">
        <v>0</v>
      </c>
      <c r="J219" s="600">
        <f t="shared" si="30"/>
        <v>0</v>
      </c>
      <c r="K219" s="601"/>
      <c r="L219" s="477"/>
      <c r="M219" s="602" t="s">
        <v>668</v>
      </c>
      <c r="N219" s="603" t="s">
        <v>705</v>
      </c>
      <c r="O219" s="604">
        <v>0.21331</v>
      </c>
      <c r="P219" s="604">
        <f t="shared" si="31"/>
        <v>70.6504051</v>
      </c>
      <c r="Q219" s="604">
        <v>8.6700000000000006E-3</v>
      </c>
      <c r="R219" s="604">
        <f t="shared" si="32"/>
        <v>2.8715907000000001</v>
      </c>
      <c r="S219" s="604">
        <v>0</v>
      </c>
      <c r="T219" s="605">
        <f t="shared" si="33"/>
        <v>0</v>
      </c>
      <c r="AR219" s="606" t="s">
        <v>497</v>
      </c>
      <c r="AT219" s="606" t="s">
        <v>791</v>
      </c>
      <c r="AU219" s="606" t="s">
        <v>493</v>
      </c>
      <c r="AY219" s="462" t="s">
        <v>789</v>
      </c>
      <c r="BE219" s="607">
        <f t="shared" si="34"/>
        <v>0</v>
      </c>
      <c r="BF219" s="607">
        <f t="shared" si="35"/>
        <v>0</v>
      </c>
      <c r="BG219" s="607">
        <f t="shared" si="36"/>
        <v>0</v>
      </c>
      <c r="BH219" s="607">
        <f t="shared" si="37"/>
        <v>0</v>
      </c>
      <c r="BI219" s="607">
        <f t="shared" si="38"/>
        <v>0</v>
      </c>
      <c r="BJ219" s="462" t="s">
        <v>493</v>
      </c>
      <c r="BK219" s="607">
        <f t="shared" si="39"/>
        <v>0</v>
      </c>
      <c r="BL219" s="462" t="s">
        <v>497</v>
      </c>
      <c r="BM219" s="606" t="s">
        <v>1195</v>
      </c>
    </row>
    <row r="220" spans="2:65" s="583" customFormat="1" ht="22.9" customHeight="1">
      <c r="B220" s="582"/>
      <c r="D220" s="584" t="s">
        <v>737</v>
      </c>
      <c r="E220" s="592" t="s">
        <v>819</v>
      </c>
      <c r="F220" s="592" t="s">
        <v>1196</v>
      </c>
      <c r="J220" s="593">
        <f>BK220</f>
        <v>0</v>
      </c>
      <c r="L220" s="582"/>
      <c r="M220" s="587"/>
      <c r="P220" s="588">
        <f>SUM(P221:P224)</f>
        <v>14.1</v>
      </c>
      <c r="R220" s="588">
        <f>SUM(R221:R224)</f>
        <v>0.80192000000000008</v>
      </c>
      <c r="T220" s="589">
        <f>SUM(T221:T224)</f>
        <v>0</v>
      </c>
      <c r="AR220" s="584" t="s">
        <v>491</v>
      </c>
      <c r="AT220" s="590" t="s">
        <v>737</v>
      </c>
      <c r="AU220" s="590" t="s">
        <v>491</v>
      </c>
      <c r="AY220" s="584" t="s">
        <v>789</v>
      </c>
      <c r="BK220" s="591">
        <f>SUM(BK221:BK224)</f>
        <v>0</v>
      </c>
    </row>
    <row r="221" spans="2:65" s="478" customFormat="1" ht="24.25" customHeight="1">
      <c r="B221" s="594"/>
      <c r="C221" s="595" t="s">
        <v>1197</v>
      </c>
      <c r="D221" s="595" t="s">
        <v>791</v>
      </c>
      <c r="E221" s="596" t="s">
        <v>1198</v>
      </c>
      <c r="F221" s="597" t="s">
        <v>1199</v>
      </c>
      <c r="G221" s="598" t="s">
        <v>81</v>
      </c>
      <c r="H221" s="599">
        <v>2</v>
      </c>
      <c r="I221" s="600">
        <v>0</v>
      </c>
      <c r="J221" s="600">
        <f>ROUND(I221*H221,2)</f>
        <v>0</v>
      </c>
      <c r="K221" s="601"/>
      <c r="L221" s="477"/>
      <c r="M221" s="602" t="s">
        <v>668</v>
      </c>
      <c r="N221" s="603" t="s">
        <v>705</v>
      </c>
      <c r="O221" s="604">
        <v>7.05</v>
      </c>
      <c r="P221" s="604">
        <f>O221*H221</f>
        <v>14.1</v>
      </c>
      <c r="Q221" s="604">
        <v>4.8999999999999998E-3</v>
      </c>
      <c r="R221" s="604">
        <f>Q221*H221</f>
        <v>9.7999999999999997E-3</v>
      </c>
      <c r="S221" s="604">
        <v>0</v>
      </c>
      <c r="T221" s="605">
        <f>S221*H221</f>
        <v>0</v>
      </c>
      <c r="AR221" s="606" t="s">
        <v>497</v>
      </c>
      <c r="AT221" s="606" t="s">
        <v>791</v>
      </c>
      <c r="AU221" s="606" t="s">
        <v>493</v>
      </c>
      <c r="AY221" s="462" t="s">
        <v>789</v>
      </c>
      <c r="BE221" s="607">
        <f>IF(N221="základná",J221,0)</f>
        <v>0</v>
      </c>
      <c r="BF221" s="607">
        <f>IF(N221="znížená",J221,0)</f>
        <v>0</v>
      </c>
      <c r="BG221" s="607">
        <f>IF(N221="zákl. prenesená",J221,0)</f>
        <v>0</v>
      </c>
      <c r="BH221" s="607">
        <f>IF(N221="zníž. prenesená",J221,0)</f>
        <v>0</v>
      </c>
      <c r="BI221" s="607">
        <f>IF(N221="nulová",J221,0)</f>
        <v>0</v>
      </c>
      <c r="BJ221" s="462" t="s">
        <v>493</v>
      </c>
      <c r="BK221" s="607">
        <f>ROUND(I221*H221,2)</f>
        <v>0</v>
      </c>
      <c r="BL221" s="462" t="s">
        <v>497</v>
      </c>
      <c r="BM221" s="606" t="s">
        <v>1200</v>
      </c>
    </row>
    <row r="222" spans="2:65" s="478" customFormat="1" ht="24.25" customHeight="1">
      <c r="B222" s="594"/>
      <c r="C222" s="612" t="s">
        <v>1201</v>
      </c>
      <c r="D222" s="612" t="s">
        <v>1038</v>
      </c>
      <c r="E222" s="613" t="s">
        <v>1202</v>
      </c>
      <c r="F222" s="614" t="s">
        <v>1203</v>
      </c>
      <c r="G222" s="615" t="s">
        <v>81</v>
      </c>
      <c r="H222" s="616">
        <v>2</v>
      </c>
      <c r="I222" s="600">
        <v>0</v>
      </c>
      <c r="J222" s="617">
        <f>ROUND(I222*H222,2)</f>
        <v>0</v>
      </c>
      <c r="K222" s="618"/>
      <c r="L222" s="619"/>
      <c r="M222" s="620" t="s">
        <v>668</v>
      </c>
      <c r="N222" s="621" t="s">
        <v>705</v>
      </c>
      <c r="O222" s="604">
        <v>0</v>
      </c>
      <c r="P222" s="604">
        <f>O222*H222</f>
        <v>0</v>
      </c>
      <c r="Q222" s="604">
        <v>0.38</v>
      </c>
      <c r="R222" s="604">
        <f>Q222*H222</f>
        <v>0.76</v>
      </c>
      <c r="S222" s="604">
        <v>0</v>
      </c>
      <c r="T222" s="605">
        <f>S222*H222</f>
        <v>0</v>
      </c>
      <c r="AR222" s="606" t="s">
        <v>819</v>
      </c>
      <c r="AT222" s="606" t="s">
        <v>1038</v>
      </c>
      <c r="AU222" s="606" t="s">
        <v>493</v>
      </c>
      <c r="AY222" s="462" t="s">
        <v>789</v>
      </c>
      <c r="BE222" s="607">
        <f>IF(N222="základná",J222,0)</f>
        <v>0</v>
      </c>
      <c r="BF222" s="607">
        <f>IF(N222="znížená",J222,0)</f>
        <v>0</v>
      </c>
      <c r="BG222" s="607">
        <f>IF(N222="zákl. prenesená",J222,0)</f>
        <v>0</v>
      </c>
      <c r="BH222" s="607">
        <f>IF(N222="zníž. prenesená",J222,0)</f>
        <v>0</v>
      </c>
      <c r="BI222" s="607">
        <f>IF(N222="nulová",J222,0)</f>
        <v>0</v>
      </c>
      <c r="BJ222" s="462" t="s">
        <v>493</v>
      </c>
      <c r="BK222" s="607">
        <f>ROUND(I222*H222,2)</f>
        <v>0</v>
      </c>
      <c r="BL222" s="462" t="s">
        <v>497</v>
      </c>
      <c r="BM222" s="606" t="s">
        <v>1204</v>
      </c>
    </row>
    <row r="223" spans="2:65" s="478" customFormat="1" ht="16.5" customHeight="1">
      <c r="B223" s="594"/>
      <c r="C223" s="612" t="s">
        <v>1205</v>
      </c>
      <c r="D223" s="612" t="s">
        <v>1038</v>
      </c>
      <c r="E223" s="613" t="s">
        <v>1206</v>
      </c>
      <c r="F223" s="614" t="s">
        <v>1207</v>
      </c>
      <c r="G223" s="615" t="s">
        <v>81</v>
      </c>
      <c r="H223" s="616">
        <v>2</v>
      </c>
      <c r="I223" s="600">
        <v>0</v>
      </c>
      <c r="J223" s="617">
        <f>ROUND(I223*H223,2)</f>
        <v>0</v>
      </c>
      <c r="K223" s="618"/>
      <c r="L223" s="619"/>
      <c r="M223" s="620" t="s">
        <v>668</v>
      </c>
      <c r="N223" s="621" t="s">
        <v>705</v>
      </c>
      <c r="O223" s="604">
        <v>0</v>
      </c>
      <c r="P223" s="604">
        <f>O223*H223</f>
        <v>0</v>
      </c>
      <c r="Q223" s="604">
        <v>8.5000000000000006E-3</v>
      </c>
      <c r="R223" s="604">
        <f>Q223*H223</f>
        <v>1.7000000000000001E-2</v>
      </c>
      <c r="S223" s="604">
        <v>0</v>
      </c>
      <c r="T223" s="605">
        <f>S223*H223</f>
        <v>0</v>
      </c>
      <c r="AR223" s="606" t="s">
        <v>819</v>
      </c>
      <c r="AT223" s="606" t="s">
        <v>1038</v>
      </c>
      <c r="AU223" s="606" t="s">
        <v>493</v>
      </c>
      <c r="AY223" s="462" t="s">
        <v>789</v>
      </c>
      <c r="BE223" s="607">
        <f>IF(N223="základná",J223,0)</f>
        <v>0</v>
      </c>
      <c r="BF223" s="607">
        <f>IF(N223="znížená",J223,0)</f>
        <v>0</v>
      </c>
      <c r="BG223" s="607">
        <f>IF(N223="zákl. prenesená",J223,0)</f>
        <v>0</v>
      </c>
      <c r="BH223" s="607">
        <f>IF(N223="zníž. prenesená",J223,0)</f>
        <v>0</v>
      </c>
      <c r="BI223" s="607">
        <f>IF(N223="nulová",J223,0)</f>
        <v>0</v>
      </c>
      <c r="BJ223" s="462" t="s">
        <v>493</v>
      </c>
      <c r="BK223" s="607">
        <f>ROUND(I223*H223,2)</f>
        <v>0</v>
      </c>
      <c r="BL223" s="462" t="s">
        <v>497</v>
      </c>
      <c r="BM223" s="606" t="s">
        <v>1208</v>
      </c>
    </row>
    <row r="224" spans="2:65" s="478" customFormat="1" ht="33" customHeight="1">
      <c r="B224" s="594"/>
      <c r="C224" s="612" t="s">
        <v>1209</v>
      </c>
      <c r="D224" s="612" t="s">
        <v>1038</v>
      </c>
      <c r="E224" s="613" t="s">
        <v>1210</v>
      </c>
      <c r="F224" s="614" t="s">
        <v>1211</v>
      </c>
      <c r="G224" s="615" t="s">
        <v>81</v>
      </c>
      <c r="H224" s="616">
        <v>2</v>
      </c>
      <c r="I224" s="600">
        <v>0</v>
      </c>
      <c r="J224" s="617">
        <f>ROUND(I224*H224,2)</f>
        <v>0</v>
      </c>
      <c r="K224" s="618"/>
      <c r="L224" s="619"/>
      <c r="M224" s="620" t="s">
        <v>668</v>
      </c>
      <c r="N224" s="621" t="s">
        <v>705</v>
      </c>
      <c r="O224" s="604">
        <v>0</v>
      </c>
      <c r="P224" s="604">
        <f>O224*H224</f>
        <v>0</v>
      </c>
      <c r="Q224" s="604">
        <v>7.5599999999999999E-3</v>
      </c>
      <c r="R224" s="604">
        <f>Q224*H224</f>
        <v>1.512E-2</v>
      </c>
      <c r="S224" s="604">
        <v>0</v>
      </c>
      <c r="T224" s="605">
        <f>S224*H224</f>
        <v>0</v>
      </c>
      <c r="AR224" s="606" t="s">
        <v>819</v>
      </c>
      <c r="AT224" s="606" t="s">
        <v>1038</v>
      </c>
      <c r="AU224" s="606" t="s">
        <v>493</v>
      </c>
      <c r="AY224" s="462" t="s">
        <v>789</v>
      </c>
      <c r="BE224" s="607">
        <f>IF(N224="základná",J224,0)</f>
        <v>0</v>
      </c>
      <c r="BF224" s="607">
        <f>IF(N224="znížená",J224,0)</f>
        <v>0</v>
      </c>
      <c r="BG224" s="607">
        <f>IF(N224="zákl. prenesená",J224,0)</f>
        <v>0</v>
      </c>
      <c r="BH224" s="607">
        <f>IF(N224="zníž. prenesená",J224,0)</f>
        <v>0</v>
      </c>
      <c r="BI224" s="607">
        <f>IF(N224="nulová",J224,0)</f>
        <v>0</v>
      </c>
      <c r="BJ224" s="462" t="s">
        <v>493</v>
      </c>
      <c r="BK224" s="607">
        <f>ROUND(I224*H224,2)</f>
        <v>0</v>
      </c>
      <c r="BL224" s="462" t="s">
        <v>497</v>
      </c>
      <c r="BM224" s="606" t="s">
        <v>1212</v>
      </c>
    </row>
    <row r="225" spans="2:65" s="583" customFormat="1" ht="22.9" customHeight="1">
      <c r="B225" s="582"/>
      <c r="D225" s="584" t="s">
        <v>737</v>
      </c>
      <c r="E225" s="592" t="s">
        <v>806</v>
      </c>
      <c r="F225" s="592" t="s">
        <v>807</v>
      </c>
      <c r="J225" s="593">
        <f>BK225</f>
        <v>0</v>
      </c>
      <c r="L225" s="582"/>
      <c r="M225" s="587"/>
      <c r="P225" s="588">
        <f>SUM(P226:P232)</f>
        <v>554.65476999999998</v>
      </c>
      <c r="R225" s="588">
        <f>SUM(R226:R232)</f>
        <v>72.582308799999993</v>
      </c>
      <c r="T225" s="589">
        <f>SUM(T226:T232)</f>
        <v>30.495000000000001</v>
      </c>
      <c r="AR225" s="584" t="s">
        <v>491</v>
      </c>
      <c r="AT225" s="590" t="s">
        <v>737</v>
      </c>
      <c r="AU225" s="590" t="s">
        <v>491</v>
      </c>
      <c r="AY225" s="584" t="s">
        <v>789</v>
      </c>
      <c r="BK225" s="591">
        <f>SUM(BK226:BK232)</f>
        <v>0</v>
      </c>
    </row>
    <row r="226" spans="2:65" s="478" customFormat="1" ht="33" customHeight="1">
      <c r="B226" s="594"/>
      <c r="C226" s="595" t="s">
        <v>1213</v>
      </c>
      <c r="D226" s="595" t="s">
        <v>791</v>
      </c>
      <c r="E226" s="596" t="s">
        <v>1214</v>
      </c>
      <c r="F226" s="597" t="s">
        <v>1215</v>
      </c>
      <c r="G226" s="598" t="s">
        <v>181</v>
      </c>
      <c r="H226" s="599">
        <v>46</v>
      </c>
      <c r="I226" s="600">
        <v>0</v>
      </c>
      <c r="J226" s="600">
        <f t="shared" ref="J226:J232" si="40">ROUND(I226*H226,2)</f>
        <v>0</v>
      </c>
      <c r="K226" s="601"/>
      <c r="L226" s="477"/>
      <c r="M226" s="602" t="s">
        <v>668</v>
      </c>
      <c r="N226" s="603" t="s">
        <v>705</v>
      </c>
      <c r="O226" s="604">
        <v>0.20399999999999999</v>
      </c>
      <c r="P226" s="604">
        <f t="shared" ref="P226:P232" si="41">O226*H226</f>
        <v>9.3839999999999986</v>
      </c>
      <c r="Q226" s="604">
        <v>0.12584000000000001</v>
      </c>
      <c r="R226" s="604">
        <f t="shared" ref="R226:R232" si="42">Q226*H226</f>
        <v>5.78864</v>
      </c>
      <c r="S226" s="604">
        <v>0</v>
      </c>
      <c r="T226" s="605">
        <f t="shared" ref="T226:T232" si="43">S226*H226</f>
        <v>0</v>
      </c>
      <c r="AR226" s="606" t="s">
        <v>497</v>
      </c>
      <c r="AT226" s="606" t="s">
        <v>791</v>
      </c>
      <c r="AU226" s="606" t="s">
        <v>493</v>
      </c>
      <c r="AY226" s="462" t="s">
        <v>789</v>
      </c>
      <c r="BE226" s="607">
        <f t="shared" ref="BE226:BE232" si="44">IF(N226="základná",J226,0)</f>
        <v>0</v>
      </c>
      <c r="BF226" s="607">
        <f t="shared" ref="BF226:BF232" si="45">IF(N226="znížená",J226,0)</f>
        <v>0</v>
      </c>
      <c r="BG226" s="607">
        <f t="shared" ref="BG226:BG232" si="46">IF(N226="zákl. prenesená",J226,0)</f>
        <v>0</v>
      </c>
      <c r="BH226" s="607">
        <f t="shared" ref="BH226:BH232" si="47">IF(N226="zníž. prenesená",J226,0)</f>
        <v>0</v>
      </c>
      <c r="BI226" s="607">
        <f t="shared" ref="BI226:BI232" si="48">IF(N226="nulová",J226,0)</f>
        <v>0</v>
      </c>
      <c r="BJ226" s="462" t="s">
        <v>493</v>
      </c>
      <c r="BK226" s="607">
        <f t="shared" ref="BK226:BK232" si="49">ROUND(I226*H226,2)</f>
        <v>0</v>
      </c>
      <c r="BL226" s="462" t="s">
        <v>497</v>
      </c>
      <c r="BM226" s="606" t="s">
        <v>1216</v>
      </c>
    </row>
    <row r="227" spans="2:65" s="478" customFormat="1" ht="21.75" customHeight="1">
      <c r="B227" s="594"/>
      <c r="C227" s="612" t="s">
        <v>1217</v>
      </c>
      <c r="D227" s="612" t="s">
        <v>1038</v>
      </c>
      <c r="E227" s="613" t="s">
        <v>1218</v>
      </c>
      <c r="F227" s="614" t="s">
        <v>1219</v>
      </c>
      <c r="G227" s="615" t="s">
        <v>81</v>
      </c>
      <c r="H227" s="616">
        <v>46.46</v>
      </c>
      <c r="I227" s="600">
        <v>0</v>
      </c>
      <c r="J227" s="617">
        <f t="shared" si="40"/>
        <v>0</v>
      </c>
      <c r="K227" s="618"/>
      <c r="L227" s="619"/>
      <c r="M227" s="620" t="s">
        <v>668</v>
      </c>
      <c r="N227" s="621" t="s">
        <v>705</v>
      </c>
      <c r="O227" s="604">
        <v>0</v>
      </c>
      <c r="P227" s="604">
        <f t="shared" si="41"/>
        <v>0</v>
      </c>
      <c r="Q227" s="604">
        <v>2.3E-2</v>
      </c>
      <c r="R227" s="604">
        <f t="shared" si="42"/>
        <v>1.0685800000000001</v>
      </c>
      <c r="S227" s="604">
        <v>0</v>
      </c>
      <c r="T227" s="605">
        <f t="shared" si="43"/>
        <v>0</v>
      </c>
      <c r="AR227" s="606" t="s">
        <v>819</v>
      </c>
      <c r="AT227" s="606" t="s">
        <v>1038</v>
      </c>
      <c r="AU227" s="606" t="s">
        <v>493</v>
      </c>
      <c r="AY227" s="462" t="s">
        <v>789</v>
      </c>
      <c r="BE227" s="607">
        <f t="shared" si="44"/>
        <v>0</v>
      </c>
      <c r="BF227" s="607">
        <f t="shared" si="45"/>
        <v>0</v>
      </c>
      <c r="BG227" s="607">
        <f t="shared" si="46"/>
        <v>0</v>
      </c>
      <c r="BH227" s="607">
        <f t="shared" si="47"/>
        <v>0</v>
      </c>
      <c r="BI227" s="607">
        <f t="shared" si="48"/>
        <v>0</v>
      </c>
      <c r="BJ227" s="462" t="s">
        <v>493</v>
      </c>
      <c r="BK227" s="607">
        <f t="shared" si="49"/>
        <v>0</v>
      </c>
      <c r="BL227" s="462" t="s">
        <v>497</v>
      </c>
      <c r="BM227" s="606" t="s">
        <v>1220</v>
      </c>
    </row>
    <row r="228" spans="2:65" s="478" customFormat="1" ht="33" customHeight="1">
      <c r="B228" s="594"/>
      <c r="C228" s="595" t="s">
        <v>628</v>
      </c>
      <c r="D228" s="595" t="s">
        <v>791</v>
      </c>
      <c r="E228" s="596" t="s">
        <v>1221</v>
      </c>
      <c r="F228" s="597" t="s">
        <v>1222</v>
      </c>
      <c r="G228" s="598" t="s">
        <v>800</v>
      </c>
      <c r="H228" s="599">
        <v>5.52</v>
      </c>
      <c r="I228" s="600">
        <v>0</v>
      </c>
      <c r="J228" s="600">
        <f t="shared" si="40"/>
        <v>0</v>
      </c>
      <c r="K228" s="601"/>
      <c r="L228" s="477"/>
      <c r="M228" s="602" t="s">
        <v>668</v>
      </c>
      <c r="N228" s="603" t="s">
        <v>705</v>
      </c>
      <c r="O228" s="604">
        <v>1.363</v>
      </c>
      <c r="P228" s="604">
        <f t="shared" si="41"/>
        <v>7.5237599999999993</v>
      </c>
      <c r="Q228" s="604">
        <v>2.2151299999999998</v>
      </c>
      <c r="R228" s="604">
        <f t="shared" si="42"/>
        <v>12.227517599999999</v>
      </c>
      <c r="S228" s="604">
        <v>0</v>
      </c>
      <c r="T228" s="605">
        <f t="shared" si="43"/>
        <v>0</v>
      </c>
      <c r="AR228" s="606" t="s">
        <v>497</v>
      </c>
      <c r="AT228" s="606" t="s">
        <v>791</v>
      </c>
      <c r="AU228" s="606" t="s">
        <v>493</v>
      </c>
      <c r="AY228" s="462" t="s">
        <v>789</v>
      </c>
      <c r="BE228" s="607">
        <f t="shared" si="44"/>
        <v>0</v>
      </c>
      <c r="BF228" s="607">
        <f t="shared" si="45"/>
        <v>0</v>
      </c>
      <c r="BG228" s="607">
        <f t="shared" si="46"/>
        <v>0</v>
      </c>
      <c r="BH228" s="607">
        <f t="shared" si="47"/>
        <v>0</v>
      </c>
      <c r="BI228" s="607">
        <f t="shared" si="48"/>
        <v>0</v>
      </c>
      <c r="BJ228" s="462" t="s">
        <v>493</v>
      </c>
      <c r="BK228" s="607">
        <f t="shared" si="49"/>
        <v>0</v>
      </c>
      <c r="BL228" s="462" t="s">
        <v>497</v>
      </c>
      <c r="BM228" s="606" t="s">
        <v>1223</v>
      </c>
    </row>
    <row r="229" spans="2:65" s="478" customFormat="1" ht="24.25" customHeight="1">
      <c r="B229" s="594"/>
      <c r="C229" s="595" t="s">
        <v>1224</v>
      </c>
      <c r="D229" s="595" t="s">
        <v>791</v>
      </c>
      <c r="E229" s="596" t="s">
        <v>1225</v>
      </c>
      <c r="F229" s="597" t="s">
        <v>1226</v>
      </c>
      <c r="G229" s="598" t="s">
        <v>203</v>
      </c>
      <c r="H229" s="599">
        <v>285</v>
      </c>
      <c r="I229" s="600">
        <v>0</v>
      </c>
      <c r="J229" s="600">
        <f t="shared" si="40"/>
        <v>0</v>
      </c>
      <c r="K229" s="601"/>
      <c r="L229" s="477"/>
      <c r="M229" s="602" t="s">
        <v>668</v>
      </c>
      <c r="N229" s="603" t="s">
        <v>705</v>
      </c>
      <c r="O229" s="604">
        <v>1.40391</v>
      </c>
      <c r="P229" s="604">
        <f t="shared" si="41"/>
        <v>400.11435</v>
      </c>
      <c r="Q229" s="604">
        <v>8.5059999999999997E-2</v>
      </c>
      <c r="R229" s="604">
        <f t="shared" si="42"/>
        <v>24.242100000000001</v>
      </c>
      <c r="S229" s="604">
        <v>0.107</v>
      </c>
      <c r="T229" s="605">
        <f t="shared" si="43"/>
        <v>30.495000000000001</v>
      </c>
      <c r="AR229" s="606" t="s">
        <v>497</v>
      </c>
      <c r="AT229" s="606" t="s">
        <v>791</v>
      </c>
      <c r="AU229" s="606" t="s">
        <v>493</v>
      </c>
      <c r="AY229" s="462" t="s">
        <v>789</v>
      </c>
      <c r="BE229" s="607">
        <f t="shared" si="44"/>
        <v>0</v>
      </c>
      <c r="BF229" s="607">
        <f t="shared" si="45"/>
        <v>0</v>
      </c>
      <c r="BG229" s="607">
        <f t="shared" si="46"/>
        <v>0</v>
      </c>
      <c r="BH229" s="607">
        <f t="shared" si="47"/>
        <v>0</v>
      </c>
      <c r="BI229" s="607">
        <f t="shared" si="48"/>
        <v>0</v>
      </c>
      <c r="BJ229" s="462" t="s">
        <v>493</v>
      </c>
      <c r="BK229" s="607">
        <f t="shared" si="49"/>
        <v>0</v>
      </c>
      <c r="BL229" s="462" t="s">
        <v>497</v>
      </c>
      <c r="BM229" s="606" t="s">
        <v>1227</v>
      </c>
    </row>
    <row r="230" spans="2:65" s="478" customFormat="1" ht="33" customHeight="1">
      <c r="B230" s="594"/>
      <c r="C230" s="595" t="s">
        <v>1228</v>
      </c>
      <c r="D230" s="595" t="s">
        <v>791</v>
      </c>
      <c r="E230" s="596" t="s">
        <v>1229</v>
      </c>
      <c r="F230" s="597" t="s">
        <v>1230</v>
      </c>
      <c r="G230" s="598" t="s">
        <v>203</v>
      </c>
      <c r="H230" s="599">
        <v>568.73</v>
      </c>
      <c r="I230" s="600">
        <v>0</v>
      </c>
      <c r="J230" s="600">
        <f t="shared" si="40"/>
        <v>0</v>
      </c>
      <c r="K230" s="601"/>
      <c r="L230" s="477"/>
      <c r="M230" s="602" t="s">
        <v>668</v>
      </c>
      <c r="N230" s="603" t="s">
        <v>705</v>
      </c>
      <c r="O230" s="604">
        <v>0.13200000000000001</v>
      </c>
      <c r="P230" s="604">
        <f t="shared" si="41"/>
        <v>75.072360000000003</v>
      </c>
      <c r="Q230" s="604">
        <v>2.572E-2</v>
      </c>
      <c r="R230" s="604">
        <f t="shared" si="42"/>
        <v>14.627735600000001</v>
      </c>
      <c r="S230" s="604">
        <v>0</v>
      </c>
      <c r="T230" s="605">
        <f t="shared" si="43"/>
        <v>0</v>
      </c>
      <c r="AR230" s="606" t="s">
        <v>497</v>
      </c>
      <c r="AT230" s="606" t="s">
        <v>791</v>
      </c>
      <c r="AU230" s="606" t="s">
        <v>493</v>
      </c>
      <c r="AY230" s="462" t="s">
        <v>789</v>
      </c>
      <c r="BE230" s="607">
        <f t="shared" si="44"/>
        <v>0</v>
      </c>
      <c r="BF230" s="607">
        <f t="shared" si="45"/>
        <v>0</v>
      </c>
      <c r="BG230" s="607">
        <f t="shared" si="46"/>
        <v>0</v>
      </c>
      <c r="BH230" s="607">
        <f t="shared" si="47"/>
        <v>0</v>
      </c>
      <c r="BI230" s="607">
        <f t="shared" si="48"/>
        <v>0</v>
      </c>
      <c r="BJ230" s="462" t="s">
        <v>493</v>
      </c>
      <c r="BK230" s="607">
        <f t="shared" si="49"/>
        <v>0</v>
      </c>
      <c r="BL230" s="462" t="s">
        <v>497</v>
      </c>
      <c r="BM230" s="606" t="s">
        <v>1231</v>
      </c>
    </row>
    <row r="231" spans="2:65" s="478" customFormat="1" ht="44.25" customHeight="1">
      <c r="B231" s="594"/>
      <c r="C231" s="595" t="s">
        <v>1232</v>
      </c>
      <c r="D231" s="595" t="s">
        <v>791</v>
      </c>
      <c r="E231" s="596" t="s">
        <v>1233</v>
      </c>
      <c r="F231" s="597" t="s">
        <v>1234</v>
      </c>
      <c r="G231" s="598" t="s">
        <v>203</v>
      </c>
      <c r="H231" s="599">
        <v>568.73</v>
      </c>
      <c r="I231" s="600">
        <v>0</v>
      </c>
      <c r="J231" s="600">
        <f t="shared" si="40"/>
        <v>0</v>
      </c>
      <c r="K231" s="601"/>
      <c r="L231" s="477"/>
      <c r="M231" s="602" t="s">
        <v>668</v>
      </c>
      <c r="N231" s="603" t="s">
        <v>705</v>
      </c>
      <c r="O231" s="604">
        <v>6.0000000000000001E-3</v>
      </c>
      <c r="P231" s="604">
        <f t="shared" si="41"/>
        <v>3.4123800000000002</v>
      </c>
      <c r="Q231" s="604">
        <v>0</v>
      </c>
      <c r="R231" s="604">
        <f t="shared" si="42"/>
        <v>0</v>
      </c>
      <c r="S231" s="604">
        <v>0</v>
      </c>
      <c r="T231" s="605">
        <f t="shared" si="43"/>
        <v>0</v>
      </c>
      <c r="AR231" s="606" t="s">
        <v>497</v>
      </c>
      <c r="AT231" s="606" t="s">
        <v>791</v>
      </c>
      <c r="AU231" s="606" t="s">
        <v>493</v>
      </c>
      <c r="AY231" s="462" t="s">
        <v>789</v>
      </c>
      <c r="BE231" s="607">
        <f t="shared" si="44"/>
        <v>0</v>
      </c>
      <c r="BF231" s="607">
        <f t="shared" si="45"/>
        <v>0</v>
      </c>
      <c r="BG231" s="607">
        <f t="shared" si="46"/>
        <v>0</v>
      </c>
      <c r="BH231" s="607">
        <f t="shared" si="47"/>
        <v>0</v>
      </c>
      <c r="BI231" s="607">
        <f t="shared" si="48"/>
        <v>0</v>
      </c>
      <c r="BJ231" s="462" t="s">
        <v>493</v>
      </c>
      <c r="BK231" s="607">
        <f t="shared" si="49"/>
        <v>0</v>
      </c>
      <c r="BL231" s="462" t="s">
        <v>497</v>
      </c>
      <c r="BM231" s="606" t="s">
        <v>1235</v>
      </c>
    </row>
    <row r="232" spans="2:65" s="478" customFormat="1" ht="33" customHeight="1">
      <c r="B232" s="594"/>
      <c r="C232" s="595" t="s">
        <v>1236</v>
      </c>
      <c r="D232" s="595" t="s">
        <v>791</v>
      </c>
      <c r="E232" s="596" t="s">
        <v>1237</v>
      </c>
      <c r="F232" s="597" t="s">
        <v>1238</v>
      </c>
      <c r="G232" s="598" t="s">
        <v>203</v>
      </c>
      <c r="H232" s="599">
        <v>568.73</v>
      </c>
      <c r="I232" s="600">
        <v>0</v>
      </c>
      <c r="J232" s="600">
        <f t="shared" si="40"/>
        <v>0</v>
      </c>
      <c r="K232" s="601"/>
      <c r="L232" s="477"/>
      <c r="M232" s="602" t="s">
        <v>668</v>
      </c>
      <c r="N232" s="603" t="s">
        <v>705</v>
      </c>
      <c r="O232" s="604">
        <v>0.104</v>
      </c>
      <c r="P232" s="604">
        <f t="shared" si="41"/>
        <v>59.147919999999999</v>
      </c>
      <c r="Q232" s="604">
        <v>2.572E-2</v>
      </c>
      <c r="R232" s="604">
        <f t="shared" si="42"/>
        <v>14.627735600000001</v>
      </c>
      <c r="S232" s="604">
        <v>0</v>
      </c>
      <c r="T232" s="605">
        <f t="shared" si="43"/>
        <v>0</v>
      </c>
      <c r="AR232" s="606" t="s">
        <v>497</v>
      </c>
      <c r="AT232" s="606" t="s">
        <v>791</v>
      </c>
      <c r="AU232" s="606" t="s">
        <v>493</v>
      </c>
      <c r="AY232" s="462" t="s">
        <v>789</v>
      </c>
      <c r="BE232" s="607">
        <f t="shared" si="44"/>
        <v>0</v>
      </c>
      <c r="BF232" s="607">
        <f t="shared" si="45"/>
        <v>0</v>
      </c>
      <c r="BG232" s="607">
        <f t="shared" si="46"/>
        <v>0</v>
      </c>
      <c r="BH232" s="607">
        <f t="shared" si="47"/>
        <v>0</v>
      </c>
      <c r="BI232" s="607">
        <f t="shared" si="48"/>
        <v>0</v>
      </c>
      <c r="BJ232" s="462" t="s">
        <v>493</v>
      </c>
      <c r="BK232" s="607">
        <f t="shared" si="49"/>
        <v>0</v>
      </c>
      <c r="BL232" s="462" t="s">
        <v>497</v>
      </c>
      <c r="BM232" s="606" t="s">
        <v>1239</v>
      </c>
    </row>
    <row r="233" spans="2:65" s="583" customFormat="1" ht="22.9" customHeight="1">
      <c r="B233" s="582"/>
      <c r="D233" s="584" t="s">
        <v>737</v>
      </c>
      <c r="E233" s="592" t="s">
        <v>1240</v>
      </c>
      <c r="F233" s="592" t="s">
        <v>1241</v>
      </c>
      <c r="J233" s="593">
        <f>BK233</f>
        <v>0</v>
      </c>
      <c r="L233" s="582"/>
      <c r="M233" s="587"/>
      <c r="P233" s="588">
        <f>P234</f>
        <v>603.83680000000004</v>
      </c>
      <c r="R233" s="588">
        <f>R234</f>
        <v>0</v>
      </c>
      <c r="T233" s="589">
        <f>T234</f>
        <v>0</v>
      </c>
      <c r="AR233" s="584" t="s">
        <v>491</v>
      </c>
      <c r="AT233" s="590" t="s">
        <v>737</v>
      </c>
      <c r="AU233" s="590" t="s">
        <v>491</v>
      </c>
      <c r="AY233" s="584" t="s">
        <v>789</v>
      </c>
      <c r="BK233" s="591">
        <f>BK234</f>
        <v>0</v>
      </c>
    </row>
    <row r="234" spans="2:65" s="478" customFormat="1" ht="24.25" customHeight="1">
      <c r="B234" s="594"/>
      <c r="C234" s="595" t="s">
        <v>1242</v>
      </c>
      <c r="D234" s="595" t="s">
        <v>791</v>
      </c>
      <c r="E234" s="596" t="s">
        <v>1243</v>
      </c>
      <c r="F234" s="597" t="s">
        <v>1244</v>
      </c>
      <c r="G234" s="598" t="s">
        <v>804</v>
      </c>
      <c r="H234" s="599">
        <v>1509.5920000000001</v>
      </c>
      <c r="I234" s="600">
        <v>0</v>
      </c>
      <c r="J234" s="600">
        <f>ROUND(I234*H234,2)</f>
        <v>0</v>
      </c>
      <c r="K234" s="601"/>
      <c r="L234" s="477"/>
      <c r="M234" s="602" t="s">
        <v>668</v>
      </c>
      <c r="N234" s="603" t="s">
        <v>705</v>
      </c>
      <c r="O234" s="604">
        <v>0.4</v>
      </c>
      <c r="P234" s="604">
        <f>O234*H234</f>
        <v>603.83680000000004</v>
      </c>
      <c r="Q234" s="604">
        <v>0</v>
      </c>
      <c r="R234" s="604">
        <f>Q234*H234</f>
        <v>0</v>
      </c>
      <c r="S234" s="604">
        <v>0</v>
      </c>
      <c r="T234" s="605">
        <f>S234*H234</f>
        <v>0</v>
      </c>
      <c r="AR234" s="606" t="s">
        <v>497</v>
      </c>
      <c r="AT234" s="606" t="s">
        <v>791</v>
      </c>
      <c r="AU234" s="606" t="s">
        <v>493</v>
      </c>
      <c r="AY234" s="462" t="s">
        <v>789</v>
      </c>
      <c r="BE234" s="607">
        <f>IF(N234="základná",J234,0)</f>
        <v>0</v>
      </c>
      <c r="BF234" s="607">
        <f>IF(N234="znížená",J234,0)</f>
        <v>0</v>
      </c>
      <c r="BG234" s="607">
        <f>IF(N234="zákl. prenesená",J234,0)</f>
        <v>0</v>
      </c>
      <c r="BH234" s="607">
        <f>IF(N234="zníž. prenesená",J234,0)</f>
        <v>0</v>
      </c>
      <c r="BI234" s="607">
        <f>IF(N234="nulová",J234,0)</f>
        <v>0</v>
      </c>
      <c r="BJ234" s="462" t="s">
        <v>493</v>
      </c>
      <c r="BK234" s="607">
        <f>ROUND(I234*H234,2)</f>
        <v>0</v>
      </c>
      <c r="BL234" s="462" t="s">
        <v>497</v>
      </c>
      <c r="BM234" s="606" t="s">
        <v>1245</v>
      </c>
    </row>
    <row r="235" spans="2:65" s="583" customFormat="1" ht="25.9" customHeight="1">
      <c r="B235" s="582"/>
      <c r="D235" s="584" t="s">
        <v>737</v>
      </c>
      <c r="E235" s="585" t="s">
        <v>872</v>
      </c>
      <c r="F235" s="585" t="s">
        <v>873</v>
      </c>
      <c r="J235" s="586">
        <f>BK235</f>
        <v>0</v>
      </c>
      <c r="L235" s="582"/>
      <c r="M235" s="587"/>
      <c r="P235" s="588">
        <f>P236+P256+P260+P269+P272+P280+P299+P304+P307+P313</f>
        <v>2050.9988110000004</v>
      </c>
      <c r="R235" s="588">
        <f>R236+R256+R260+R269+R272+R280+R299+R304+R307+R313</f>
        <v>33.231533249999998</v>
      </c>
      <c r="T235" s="589">
        <f>T236+T256+T260+T269+T272+T280+T299+T304+T307+T313</f>
        <v>0</v>
      </c>
      <c r="AR235" s="584" t="s">
        <v>493</v>
      </c>
      <c r="AT235" s="590" t="s">
        <v>737</v>
      </c>
      <c r="AU235" s="590" t="s">
        <v>738</v>
      </c>
      <c r="AY235" s="584" t="s">
        <v>789</v>
      </c>
      <c r="BK235" s="591">
        <f>BK236+BK256+BK260+BK269+BK272+BK280+BK299+BK304+BK307+BK313</f>
        <v>0</v>
      </c>
    </row>
    <row r="236" spans="2:65" s="583" customFormat="1" ht="22.9" customHeight="1">
      <c r="B236" s="582"/>
      <c r="D236" s="584" t="s">
        <v>737</v>
      </c>
      <c r="E236" s="592" t="s">
        <v>1246</v>
      </c>
      <c r="F236" s="592" t="s">
        <v>1247</v>
      </c>
      <c r="J236" s="593">
        <f>BK236</f>
        <v>0</v>
      </c>
      <c r="L236" s="582"/>
      <c r="M236" s="587"/>
      <c r="P236" s="588">
        <f>SUM(P237:P255)</f>
        <v>165.25967900000001</v>
      </c>
      <c r="R236" s="588">
        <f>SUM(R237:R255)</f>
        <v>5.0575876100000006</v>
      </c>
      <c r="T236" s="589">
        <f>SUM(T237:T255)</f>
        <v>0</v>
      </c>
      <c r="AR236" s="584" t="s">
        <v>493</v>
      </c>
      <c r="AT236" s="590" t="s">
        <v>737</v>
      </c>
      <c r="AU236" s="590" t="s">
        <v>491</v>
      </c>
      <c r="AY236" s="584" t="s">
        <v>789</v>
      </c>
      <c r="BK236" s="591">
        <f>SUM(BK237:BK255)</f>
        <v>0</v>
      </c>
    </row>
    <row r="237" spans="2:65" s="478" customFormat="1" ht="24.25" customHeight="1">
      <c r="B237" s="594"/>
      <c r="C237" s="595" t="s">
        <v>1248</v>
      </c>
      <c r="D237" s="595" t="s">
        <v>791</v>
      </c>
      <c r="E237" s="596" t="s">
        <v>1249</v>
      </c>
      <c r="F237" s="597" t="s">
        <v>1250</v>
      </c>
      <c r="G237" s="598" t="s">
        <v>203</v>
      </c>
      <c r="H237" s="599">
        <v>283.5</v>
      </c>
      <c r="I237" s="600">
        <v>0</v>
      </c>
      <c r="J237" s="600">
        <f t="shared" ref="J237:J255" si="50">ROUND(I237*H237,2)</f>
        <v>0</v>
      </c>
      <c r="K237" s="601"/>
      <c r="L237" s="477"/>
      <c r="M237" s="602" t="s">
        <v>668</v>
      </c>
      <c r="N237" s="603" t="s">
        <v>705</v>
      </c>
      <c r="O237" s="604">
        <v>1.303E-2</v>
      </c>
      <c r="P237" s="604">
        <f t="shared" ref="P237:P255" si="51">O237*H237</f>
        <v>3.6940049999999998</v>
      </c>
      <c r="Q237" s="604">
        <v>0</v>
      </c>
      <c r="R237" s="604">
        <f t="shared" ref="R237:R255" si="52">Q237*H237</f>
        <v>0</v>
      </c>
      <c r="S237" s="604">
        <v>0</v>
      </c>
      <c r="T237" s="605">
        <f t="shared" ref="T237:T255" si="53">S237*H237</f>
        <v>0</v>
      </c>
      <c r="AR237" s="606" t="s">
        <v>421</v>
      </c>
      <c r="AT237" s="606" t="s">
        <v>791</v>
      </c>
      <c r="AU237" s="606" t="s">
        <v>493</v>
      </c>
      <c r="AY237" s="462" t="s">
        <v>789</v>
      </c>
      <c r="BE237" s="607">
        <f t="shared" ref="BE237:BE255" si="54">IF(N237="základná",J237,0)</f>
        <v>0</v>
      </c>
      <c r="BF237" s="607">
        <f t="shared" ref="BF237:BF255" si="55">IF(N237="znížená",J237,0)</f>
        <v>0</v>
      </c>
      <c r="BG237" s="607">
        <f t="shared" ref="BG237:BG255" si="56">IF(N237="zákl. prenesená",J237,0)</f>
        <v>0</v>
      </c>
      <c r="BH237" s="607">
        <f t="shared" ref="BH237:BH255" si="57">IF(N237="zníž. prenesená",J237,0)</f>
        <v>0</v>
      </c>
      <c r="BI237" s="607">
        <f t="shared" ref="BI237:BI255" si="58">IF(N237="nulová",J237,0)</f>
        <v>0</v>
      </c>
      <c r="BJ237" s="462" t="s">
        <v>493</v>
      </c>
      <c r="BK237" s="607">
        <f t="shared" ref="BK237:BK255" si="59">ROUND(I237*H237,2)</f>
        <v>0</v>
      </c>
      <c r="BL237" s="462" t="s">
        <v>421</v>
      </c>
      <c r="BM237" s="606" t="s">
        <v>1251</v>
      </c>
    </row>
    <row r="238" spans="2:65" s="478" customFormat="1" ht="16.5" customHeight="1">
      <c r="B238" s="594"/>
      <c r="C238" s="612" t="s">
        <v>1252</v>
      </c>
      <c r="D238" s="612" t="s">
        <v>1038</v>
      </c>
      <c r="E238" s="613" t="s">
        <v>1253</v>
      </c>
      <c r="F238" s="614" t="s">
        <v>1254</v>
      </c>
      <c r="G238" s="615" t="s">
        <v>804</v>
      </c>
      <c r="H238" s="616">
        <v>8.5000000000000006E-2</v>
      </c>
      <c r="I238" s="600">
        <v>0</v>
      </c>
      <c r="J238" s="617">
        <f t="shared" si="50"/>
        <v>0</v>
      </c>
      <c r="K238" s="618"/>
      <c r="L238" s="619"/>
      <c r="M238" s="620" t="s">
        <v>668</v>
      </c>
      <c r="N238" s="621" t="s">
        <v>705</v>
      </c>
      <c r="O238" s="604">
        <v>0</v>
      </c>
      <c r="P238" s="604">
        <f t="shared" si="51"/>
        <v>0</v>
      </c>
      <c r="Q238" s="604">
        <v>1</v>
      </c>
      <c r="R238" s="604">
        <f t="shared" si="52"/>
        <v>8.5000000000000006E-2</v>
      </c>
      <c r="S238" s="604">
        <v>0</v>
      </c>
      <c r="T238" s="605">
        <f t="shared" si="53"/>
        <v>0</v>
      </c>
      <c r="AR238" s="606" t="s">
        <v>1025</v>
      </c>
      <c r="AT238" s="606" t="s">
        <v>1038</v>
      </c>
      <c r="AU238" s="606" t="s">
        <v>493</v>
      </c>
      <c r="AY238" s="462" t="s">
        <v>789</v>
      </c>
      <c r="BE238" s="607">
        <f t="shared" si="54"/>
        <v>0</v>
      </c>
      <c r="BF238" s="607">
        <f t="shared" si="55"/>
        <v>0</v>
      </c>
      <c r="BG238" s="607">
        <f t="shared" si="56"/>
        <v>0</v>
      </c>
      <c r="BH238" s="607">
        <f t="shared" si="57"/>
        <v>0</v>
      </c>
      <c r="BI238" s="607">
        <f t="shared" si="58"/>
        <v>0</v>
      </c>
      <c r="BJ238" s="462" t="s">
        <v>493</v>
      </c>
      <c r="BK238" s="607">
        <f t="shared" si="59"/>
        <v>0</v>
      </c>
      <c r="BL238" s="462" t="s">
        <v>421</v>
      </c>
      <c r="BM238" s="606" t="s">
        <v>1255</v>
      </c>
    </row>
    <row r="239" spans="2:65" s="478" customFormat="1" ht="24.25" customHeight="1">
      <c r="B239" s="594"/>
      <c r="C239" s="595" t="s">
        <v>1256</v>
      </c>
      <c r="D239" s="595" t="s">
        <v>791</v>
      </c>
      <c r="E239" s="596" t="s">
        <v>1257</v>
      </c>
      <c r="F239" s="597" t="s">
        <v>1258</v>
      </c>
      <c r="G239" s="598" t="s">
        <v>203</v>
      </c>
      <c r="H239" s="599">
        <v>350.81</v>
      </c>
      <c r="I239" s="600">
        <v>0</v>
      </c>
      <c r="J239" s="600">
        <f t="shared" si="50"/>
        <v>0</v>
      </c>
      <c r="K239" s="601"/>
      <c r="L239" s="477"/>
      <c r="M239" s="602" t="s">
        <v>668</v>
      </c>
      <c r="N239" s="603" t="s">
        <v>705</v>
      </c>
      <c r="O239" s="604">
        <v>1.6E-2</v>
      </c>
      <c r="P239" s="604">
        <f t="shared" si="51"/>
        <v>5.6129600000000002</v>
      </c>
      <c r="Q239" s="604">
        <v>0</v>
      </c>
      <c r="R239" s="604">
        <f t="shared" si="52"/>
        <v>0</v>
      </c>
      <c r="S239" s="604">
        <v>0</v>
      </c>
      <c r="T239" s="605">
        <f t="shared" si="53"/>
        <v>0</v>
      </c>
      <c r="AR239" s="606" t="s">
        <v>421</v>
      </c>
      <c r="AT239" s="606" t="s">
        <v>791</v>
      </c>
      <c r="AU239" s="606" t="s">
        <v>493</v>
      </c>
      <c r="AY239" s="462" t="s">
        <v>789</v>
      </c>
      <c r="BE239" s="607">
        <f t="shared" si="54"/>
        <v>0</v>
      </c>
      <c r="BF239" s="607">
        <f t="shared" si="55"/>
        <v>0</v>
      </c>
      <c r="BG239" s="607">
        <f t="shared" si="56"/>
        <v>0</v>
      </c>
      <c r="BH239" s="607">
        <f t="shared" si="57"/>
        <v>0</v>
      </c>
      <c r="BI239" s="607">
        <f t="shared" si="58"/>
        <v>0</v>
      </c>
      <c r="BJ239" s="462" t="s">
        <v>493</v>
      </c>
      <c r="BK239" s="607">
        <f t="shared" si="59"/>
        <v>0</v>
      </c>
      <c r="BL239" s="462" t="s">
        <v>421</v>
      </c>
      <c r="BM239" s="606" t="s">
        <v>1259</v>
      </c>
    </row>
    <row r="240" spans="2:65" s="478" customFormat="1" ht="16.5" customHeight="1">
      <c r="B240" s="594"/>
      <c r="C240" s="612" t="s">
        <v>1260</v>
      </c>
      <c r="D240" s="612" t="s">
        <v>1038</v>
      </c>
      <c r="E240" s="613" t="s">
        <v>1261</v>
      </c>
      <c r="F240" s="614" t="s">
        <v>1262</v>
      </c>
      <c r="G240" s="615" t="s">
        <v>175</v>
      </c>
      <c r="H240" s="616">
        <v>701.971</v>
      </c>
      <c r="I240" s="600">
        <v>0</v>
      </c>
      <c r="J240" s="617">
        <f t="shared" si="50"/>
        <v>0</v>
      </c>
      <c r="K240" s="618"/>
      <c r="L240" s="619"/>
      <c r="M240" s="620" t="s">
        <v>668</v>
      </c>
      <c r="N240" s="621" t="s">
        <v>705</v>
      </c>
      <c r="O240" s="604">
        <v>0</v>
      </c>
      <c r="P240" s="604">
        <f t="shared" si="51"/>
        <v>0</v>
      </c>
      <c r="Q240" s="604">
        <v>9.2000000000000003E-4</v>
      </c>
      <c r="R240" s="604">
        <f t="shared" si="52"/>
        <v>0.64581332000000002</v>
      </c>
      <c r="S240" s="604">
        <v>0</v>
      </c>
      <c r="T240" s="605">
        <f t="shared" si="53"/>
        <v>0</v>
      </c>
      <c r="AR240" s="606" t="s">
        <v>1025</v>
      </c>
      <c r="AT240" s="606" t="s">
        <v>1038</v>
      </c>
      <c r="AU240" s="606" t="s">
        <v>493</v>
      </c>
      <c r="AY240" s="462" t="s">
        <v>789</v>
      </c>
      <c r="BE240" s="607">
        <f t="shared" si="54"/>
        <v>0</v>
      </c>
      <c r="BF240" s="607">
        <f t="shared" si="55"/>
        <v>0</v>
      </c>
      <c r="BG240" s="607">
        <f t="shared" si="56"/>
        <v>0</v>
      </c>
      <c r="BH240" s="607">
        <f t="shared" si="57"/>
        <v>0</v>
      </c>
      <c r="BI240" s="607">
        <f t="shared" si="58"/>
        <v>0</v>
      </c>
      <c r="BJ240" s="462" t="s">
        <v>493</v>
      </c>
      <c r="BK240" s="607">
        <f t="shared" si="59"/>
        <v>0</v>
      </c>
      <c r="BL240" s="462" t="s">
        <v>421</v>
      </c>
      <c r="BM240" s="606" t="s">
        <v>1263</v>
      </c>
    </row>
    <row r="241" spans="2:65" s="478" customFormat="1" ht="24.25" customHeight="1">
      <c r="B241" s="594"/>
      <c r="C241" s="595" t="s">
        <v>590</v>
      </c>
      <c r="D241" s="595" t="s">
        <v>791</v>
      </c>
      <c r="E241" s="596" t="s">
        <v>1264</v>
      </c>
      <c r="F241" s="597" t="s">
        <v>1265</v>
      </c>
      <c r="G241" s="598" t="s">
        <v>203</v>
      </c>
      <c r="H241" s="599">
        <v>228.744</v>
      </c>
      <c r="I241" s="600">
        <v>0</v>
      </c>
      <c r="J241" s="600">
        <f t="shared" si="50"/>
        <v>0</v>
      </c>
      <c r="K241" s="601"/>
      <c r="L241" s="477"/>
      <c r="M241" s="602" t="s">
        <v>668</v>
      </c>
      <c r="N241" s="603" t="s">
        <v>705</v>
      </c>
      <c r="O241" s="604">
        <v>1.6E-2</v>
      </c>
      <c r="P241" s="604">
        <f t="shared" si="51"/>
        <v>3.659904</v>
      </c>
      <c r="Q241" s="604">
        <v>0</v>
      </c>
      <c r="R241" s="604">
        <f t="shared" si="52"/>
        <v>0</v>
      </c>
      <c r="S241" s="604">
        <v>0</v>
      </c>
      <c r="T241" s="605">
        <f t="shared" si="53"/>
        <v>0</v>
      </c>
      <c r="AR241" s="606" t="s">
        <v>421</v>
      </c>
      <c r="AT241" s="606" t="s">
        <v>791</v>
      </c>
      <c r="AU241" s="606" t="s">
        <v>493</v>
      </c>
      <c r="AY241" s="462" t="s">
        <v>789</v>
      </c>
      <c r="BE241" s="607">
        <f t="shared" si="54"/>
        <v>0</v>
      </c>
      <c r="BF241" s="607">
        <f t="shared" si="55"/>
        <v>0</v>
      </c>
      <c r="BG241" s="607">
        <f t="shared" si="56"/>
        <v>0</v>
      </c>
      <c r="BH241" s="607">
        <f t="shared" si="57"/>
        <v>0</v>
      </c>
      <c r="BI241" s="607">
        <f t="shared" si="58"/>
        <v>0</v>
      </c>
      <c r="BJ241" s="462" t="s">
        <v>493</v>
      </c>
      <c r="BK241" s="607">
        <f t="shared" si="59"/>
        <v>0</v>
      </c>
      <c r="BL241" s="462" t="s">
        <v>421</v>
      </c>
      <c r="BM241" s="606" t="s">
        <v>1266</v>
      </c>
    </row>
    <row r="242" spans="2:65" s="478" customFormat="1" ht="16.5" customHeight="1">
      <c r="B242" s="594"/>
      <c r="C242" s="612" t="s">
        <v>1267</v>
      </c>
      <c r="D242" s="612" t="s">
        <v>1038</v>
      </c>
      <c r="E242" s="613" t="s">
        <v>1261</v>
      </c>
      <c r="F242" s="614" t="s">
        <v>1262</v>
      </c>
      <c r="G242" s="615" t="s">
        <v>175</v>
      </c>
      <c r="H242" s="616">
        <v>457.71699999999998</v>
      </c>
      <c r="I242" s="600">
        <v>0</v>
      </c>
      <c r="J242" s="617">
        <f t="shared" si="50"/>
        <v>0</v>
      </c>
      <c r="K242" s="618"/>
      <c r="L242" s="619"/>
      <c r="M242" s="620" t="s">
        <v>668</v>
      </c>
      <c r="N242" s="621" t="s">
        <v>705</v>
      </c>
      <c r="O242" s="604">
        <v>0</v>
      </c>
      <c r="P242" s="604">
        <f t="shared" si="51"/>
        <v>0</v>
      </c>
      <c r="Q242" s="604">
        <v>9.2000000000000003E-4</v>
      </c>
      <c r="R242" s="604">
        <f t="shared" si="52"/>
        <v>0.42109964</v>
      </c>
      <c r="S242" s="604">
        <v>0</v>
      </c>
      <c r="T242" s="605">
        <f t="shared" si="53"/>
        <v>0</v>
      </c>
      <c r="AR242" s="606" t="s">
        <v>1025</v>
      </c>
      <c r="AT242" s="606" t="s">
        <v>1038</v>
      </c>
      <c r="AU242" s="606" t="s">
        <v>493</v>
      </c>
      <c r="AY242" s="462" t="s">
        <v>789</v>
      </c>
      <c r="BE242" s="607">
        <f t="shared" si="54"/>
        <v>0</v>
      </c>
      <c r="BF242" s="607">
        <f t="shared" si="55"/>
        <v>0</v>
      </c>
      <c r="BG242" s="607">
        <f t="shared" si="56"/>
        <v>0</v>
      </c>
      <c r="BH242" s="607">
        <f t="shared" si="57"/>
        <v>0</v>
      </c>
      <c r="BI242" s="607">
        <f t="shared" si="58"/>
        <v>0</v>
      </c>
      <c r="BJ242" s="462" t="s">
        <v>493</v>
      </c>
      <c r="BK242" s="607">
        <f t="shared" si="59"/>
        <v>0</v>
      </c>
      <c r="BL242" s="462" t="s">
        <v>421</v>
      </c>
      <c r="BM242" s="606" t="s">
        <v>1268</v>
      </c>
    </row>
    <row r="243" spans="2:65" s="478" customFormat="1" ht="24.25" customHeight="1">
      <c r="B243" s="594"/>
      <c r="C243" s="595" t="s">
        <v>1269</v>
      </c>
      <c r="D243" s="595" t="s">
        <v>791</v>
      </c>
      <c r="E243" s="596" t="s">
        <v>1270</v>
      </c>
      <c r="F243" s="597" t="s">
        <v>1271</v>
      </c>
      <c r="G243" s="598" t="s">
        <v>203</v>
      </c>
      <c r="H243" s="599">
        <v>283.5</v>
      </c>
      <c r="I243" s="600">
        <v>0</v>
      </c>
      <c r="J243" s="600">
        <f t="shared" si="50"/>
        <v>0</v>
      </c>
      <c r="K243" s="601"/>
      <c r="L243" s="477"/>
      <c r="M243" s="602" t="s">
        <v>668</v>
      </c>
      <c r="N243" s="603" t="s">
        <v>705</v>
      </c>
      <c r="O243" s="604">
        <v>2.7369999999999998E-2</v>
      </c>
      <c r="P243" s="604">
        <f t="shared" si="51"/>
        <v>7.7593949999999996</v>
      </c>
      <c r="Q243" s="604">
        <v>2.3000000000000001E-4</v>
      </c>
      <c r="R243" s="604">
        <f t="shared" si="52"/>
        <v>6.5204999999999999E-2</v>
      </c>
      <c r="S243" s="604">
        <v>0</v>
      </c>
      <c r="T243" s="605">
        <f t="shared" si="53"/>
        <v>0</v>
      </c>
      <c r="AR243" s="606" t="s">
        <v>421</v>
      </c>
      <c r="AT243" s="606" t="s">
        <v>791</v>
      </c>
      <c r="AU243" s="606" t="s">
        <v>493</v>
      </c>
      <c r="AY243" s="462" t="s">
        <v>789</v>
      </c>
      <c r="BE243" s="607">
        <f t="shared" si="54"/>
        <v>0</v>
      </c>
      <c r="BF243" s="607">
        <f t="shared" si="55"/>
        <v>0</v>
      </c>
      <c r="BG243" s="607">
        <f t="shared" si="56"/>
        <v>0</v>
      </c>
      <c r="BH243" s="607">
        <f t="shared" si="57"/>
        <v>0</v>
      </c>
      <c r="BI243" s="607">
        <f t="shared" si="58"/>
        <v>0</v>
      </c>
      <c r="BJ243" s="462" t="s">
        <v>493</v>
      </c>
      <c r="BK243" s="607">
        <f t="shared" si="59"/>
        <v>0</v>
      </c>
      <c r="BL243" s="462" t="s">
        <v>421</v>
      </c>
      <c r="BM243" s="606" t="s">
        <v>1272</v>
      </c>
    </row>
    <row r="244" spans="2:65" s="478" customFormat="1" ht="16.5" customHeight="1">
      <c r="B244" s="594"/>
      <c r="C244" s="612" t="s">
        <v>1273</v>
      </c>
      <c r="D244" s="612" t="s">
        <v>1038</v>
      </c>
      <c r="E244" s="613" t="s">
        <v>1274</v>
      </c>
      <c r="F244" s="614" t="s">
        <v>1275</v>
      </c>
      <c r="G244" s="615" t="s">
        <v>804</v>
      </c>
      <c r="H244" s="616">
        <v>1.1339999999999999</v>
      </c>
      <c r="I244" s="600">
        <v>0</v>
      </c>
      <c r="J244" s="617">
        <f t="shared" si="50"/>
        <v>0</v>
      </c>
      <c r="K244" s="618"/>
      <c r="L244" s="619"/>
      <c r="M244" s="620" t="s">
        <v>668</v>
      </c>
      <c r="N244" s="621" t="s">
        <v>705</v>
      </c>
      <c r="O244" s="604">
        <v>0</v>
      </c>
      <c r="P244" s="604">
        <f t="shared" si="51"/>
        <v>0</v>
      </c>
      <c r="Q244" s="604">
        <v>1</v>
      </c>
      <c r="R244" s="604">
        <f t="shared" si="52"/>
        <v>1.1339999999999999</v>
      </c>
      <c r="S244" s="604">
        <v>0</v>
      </c>
      <c r="T244" s="605">
        <f t="shared" si="53"/>
        <v>0</v>
      </c>
      <c r="AR244" s="606" t="s">
        <v>1025</v>
      </c>
      <c r="AT244" s="606" t="s">
        <v>1038</v>
      </c>
      <c r="AU244" s="606" t="s">
        <v>493</v>
      </c>
      <c r="AY244" s="462" t="s">
        <v>789</v>
      </c>
      <c r="BE244" s="607">
        <f t="shared" si="54"/>
        <v>0</v>
      </c>
      <c r="BF244" s="607">
        <f t="shared" si="55"/>
        <v>0</v>
      </c>
      <c r="BG244" s="607">
        <f t="shared" si="56"/>
        <v>0</v>
      </c>
      <c r="BH244" s="607">
        <f t="shared" si="57"/>
        <v>0</v>
      </c>
      <c r="BI244" s="607">
        <f t="shared" si="58"/>
        <v>0</v>
      </c>
      <c r="BJ244" s="462" t="s">
        <v>493</v>
      </c>
      <c r="BK244" s="607">
        <f t="shared" si="59"/>
        <v>0</v>
      </c>
      <c r="BL244" s="462" t="s">
        <v>421</v>
      </c>
      <c r="BM244" s="606" t="s">
        <v>1276</v>
      </c>
    </row>
    <row r="245" spans="2:65" s="478" customFormat="1" ht="24.25" customHeight="1">
      <c r="B245" s="594"/>
      <c r="C245" s="595" t="s">
        <v>1277</v>
      </c>
      <c r="D245" s="595" t="s">
        <v>791</v>
      </c>
      <c r="E245" s="596" t="s">
        <v>1278</v>
      </c>
      <c r="F245" s="597" t="s">
        <v>1279</v>
      </c>
      <c r="G245" s="598" t="s">
        <v>203</v>
      </c>
      <c r="H245" s="599">
        <v>354.6</v>
      </c>
      <c r="I245" s="600">
        <v>0</v>
      </c>
      <c r="J245" s="600">
        <f t="shared" si="50"/>
        <v>0</v>
      </c>
      <c r="K245" s="601"/>
      <c r="L245" s="477"/>
      <c r="M245" s="602" t="s">
        <v>668</v>
      </c>
      <c r="N245" s="603" t="s">
        <v>705</v>
      </c>
      <c r="O245" s="604">
        <v>2.7E-2</v>
      </c>
      <c r="P245" s="604">
        <f t="shared" si="51"/>
        <v>9.5742000000000012</v>
      </c>
      <c r="Q245" s="604">
        <v>0</v>
      </c>
      <c r="R245" s="604">
        <f t="shared" si="52"/>
        <v>0</v>
      </c>
      <c r="S245" s="604">
        <v>0</v>
      </c>
      <c r="T245" s="605">
        <f t="shared" si="53"/>
        <v>0</v>
      </c>
      <c r="AR245" s="606" t="s">
        <v>421</v>
      </c>
      <c r="AT245" s="606" t="s">
        <v>791</v>
      </c>
      <c r="AU245" s="606" t="s">
        <v>493</v>
      </c>
      <c r="AY245" s="462" t="s">
        <v>789</v>
      </c>
      <c r="BE245" s="607">
        <f t="shared" si="54"/>
        <v>0</v>
      </c>
      <c r="BF245" s="607">
        <f t="shared" si="55"/>
        <v>0</v>
      </c>
      <c r="BG245" s="607">
        <f t="shared" si="56"/>
        <v>0</v>
      </c>
      <c r="BH245" s="607">
        <f t="shared" si="57"/>
        <v>0</v>
      </c>
      <c r="BI245" s="607">
        <f t="shared" si="58"/>
        <v>0</v>
      </c>
      <c r="BJ245" s="462" t="s">
        <v>493</v>
      </c>
      <c r="BK245" s="607">
        <f t="shared" si="59"/>
        <v>0</v>
      </c>
      <c r="BL245" s="462" t="s">
        <v>421</v>
      </c>
      <c r="BM245" s="606" t="s">
        <v>1280</v>
      </c>
    </row>
    <row r="246" spans="2:65" s="478" customFormat="1" ht="16.5" customHeight="1">
      <c r="B246" s="594"/>
      <c r="C246" s="612" t="s">
        <v>1281</v>
      </c>
      <c r="D246" s="612" t="s">
        <v>1038</v>
      </c>
      <c r="E246" s="613" t="s">
        <v>1282</v>
      </c>
      <c r="F246" s="614" t="s">
        <v>1283</v>
      </c>
      <c r="G246" s="615" t="s">
        <v>203</v>
      </c>
      <c r="H246" s="616">
        <v>407.79</v>
      </c>
      <c r="I246" s="600">
        <v>0</v>
      </c>
      <c r="J246" s="617">
        <f t="shared" si="50"/>
        <v>0</v>
      </c>
      <c r="K246" s="618"/>
      <c r="L246" s="619"/>
      <c r="M246" s="620" t="s">
        <v>668</v>
      </c>
      <c r="N246" s="621" t="s">
        <v>705</v>
      </c>
      <c r="O246" s="604">
        <v>0</v>
      </c>
      <c r="P246" s="604">
        <f t="shared" si="51"/>
        <v>0</v>
      </c>
      <c r="Q246" s="604">
        <v>5.0000000000000001E-4</v>
      </c>
      <c r="R246" s="604">
        <f t="shared" si="52"/>
        <v>0.20389500000000002</v>
      </c>
      <c r="S246" s="604">
        <v>0</v>
      </c>
      <c r="T246" s="605">
        <f t="shared" si="53"/>
        <v>0</v>
      </c>
      <c r="AR246" s="606" t="s">
        <v>1025</v>
      </c>
      <c r="AT246" s="606" t="s">
        <v>1038</v>
      </c>
      <c r="AU246" s="606" t="s">
        <v>493</v>
      </c>
      <c r="AY246" s="462" t="s">
        <v>789</v>
      </c>
      <c r="BE246" s="607">
        <f t="shared" si="54"/>
        <v>0</v>
      </c>
      <c r="BF246" s="607">
        <f t="shared" si="55"/>
        <v>0</v>
      </c>
      <c r="BG246" s="607">
        <f t="shared" si="56"/>
        <v>0</v>
      </c>
      <c r="BH246" s="607">
        <f t="shared" si="57"/>
        <v>0</v>
      </c>
      <c r="BI246" s="607">
        <f t="shared" si="58"/>
        <v>0</v>
      </c>
      <c r="BJ246" s="462" t="s">
        <v>493</v>
      </c>
      <c r="BK246" s="607">
        <f t="shared" si="59"/>
        <v>0</v>
      </c>
      <c r="BL246" s="462" t="s">
        <v>421</v>
      </c>
      <c r="BM246" s="606" t="s">
        <v>1284</v>
      </c>
    </row>
    <row r="247" spans="2:65" s="478" customFormat="1" ht="37.9" customHeight="1">
      <c r="B247" s="594"/>
      <c r="C247" s="595" t="s">
        <v>1285</v>
      </c>
      <c r="D247" s="595" t="s">
        <v>791</v>
      </c>
      <c r="E247" s="596" t="s">
        <v>1286</v>
      </c>
      <c r="F247" s="597" t="s">
        <v>1287</v>
      </c>
      <c r="G247" s="598" t="s">
        <v>203</v>
      </c>
      <c r="H247" s="599">
        <v>354.6</v>
      </c>
      <c r="I247" s="600">
        <v>0</v>
      </c>
      <c r="J247" s="600">
        <f t="shared" si="50"/>
        <v>0</v>
      </c>
      <c r="K247" s="601"/>
      <c r="L247" s="477"/>
      <c r="M247" s="602" t="s">
        <v>668</v>
      </c>
      <c r="N247" s="603" t="s">
        <v>705</v>
      </c>
      <c r="O247" s="604">
        <v>0.16325000000000001</v>
      </c>
      <c r="P247" s="604">
        <f t="shared" si="51"/>
        <v>57.888450000000006</v>
      </c>
      <c r="Q247" s="604">
        <v>3.0000000000000001E-5</v>
      </c>
      <c r="R247" s="604">
        <f t="shared" si="52"/>
        <v>1.0638000000000002E-2</v>
      </c>
      <c r="S247" s="604">
        <v>0</v>
      </c>
      <c r="T247" s="605">
        <f t="shared" si="53"/>
        <v>0</v>
      </c>
      <c r="AR247" s="606" t="s">
        <v>421</v>
      </c>
      <c r="AT247" s="606" t="s">
        <v>791</v>
      </c>
      <c r="AU247" s="606" t="s">
        <v>493</v>
      </c>
      <c r="AY247" s="462" t="s">
        <v>789</v>
      </c>
      <c r="BE247" s="607">
        <f t="shared" si="54"/>
        <v>0</v>
      </c>
      <c r="BF247" s="607">
        <f t="shared" si="55"/>
        <v>0</v>
      </c>
      <c r="BG247" s="607">
        <f t="shared" si="56"/>
        <v>0</v>
      </c>
      <c r="BH247" s="607">
        <f t="shared" si="57"/>
        <v>0</v>
      </c>
      <c r="BI247" s="607">
        <f t="shared" si="58"/>
        <v>0</v>
      </c>
      <c r="BJ247" s="462" t="s">
        <v>493</v>
      </c>
      <c r="BK247" s="607">
        <f t="shared" si="59"/>
        <v>0</v>
      </c>
      <c r="BL247" s="462" t="s">
        <v>421</v>
      </c>
      <c r="BM247" s="606" t="s">
        <v>1288</v>
      </c>
    </row>
    <row r="248" spans="2:65" s="478" customFormat="1" ht="24.25" customHeight="1">
      <c r="B248" s="594"/>
      <c r="C248" s="612" t="s">
        <v>1289</v>
      </c>
      <c r="D248" s="612" t="s">
        <v>1038</v>
      </c>
      <c r="E248" s="613" t="s">
        <v>1290</v>
      </c>
      <c r="F248" s="614" t="s">
        <v>1291</v>
      </c>
      <c r="G248" s="615" t="s">
        <v>203</v>
      </c>
      <c r="H248" s="616">
        <v>407.79</v>
      </c>
      <c r="I248" s="600">
        <v>0</v>
      </c>
      <c r="J248" s="617">
        <f t="shared" si="50"/>
        <v>0</v>
      </c>
      <c r="K248" s="618"/>
      <c r="L248" s="619"/>
      <c r="M248" s="620" t="s">
        <v>668</v>
      </c>
      <c r="N248" s="621" t="s">
        <v>705</v>
      </c>
      <c r="O248" s="604">
        <v>0</v>
      </c>
      <c r="P248" s="604">
        <f t="shared" si="51"/>
        <v>0</v>
      </c>
      <c r="Q248" s="604">
        <v>9.6000000000000002E-4</v>
      </c>
      <c r="R248" s="604">
        <f t="shared" si="52"/>
        <v>0.3914784</v>
      </c>
      <c r="S248" s="604">
        <v>0</v>
      </c>
      <c r="T248" s="605">
        <f t="shared" si="53"/>
        <v>0</v>
      </c>
      <c r="AR248" s="606" t="s">
        <v>1025</v>
      </c>
      <c r="AT248" s="606" t="s">
        <v>1038</v>
      </c>
      <c r="AU248" s="606" t="s">
        <v>493</v>
      </c>
      <c r="AY248" s="462" t="s">
        <v>789</v>
      </c>
      <c r="BE248" s="607">
        <f t="shared" si="54"/>
        <v>0</v>
      </c>
      <c r="BF248" s="607">
        <f t="shared" si="55"/>
        <v>0</v>
      </c>
      <c r="BG248" s="607">
        <f t="shared" si="56"/>
        <v>0</v>
      </c>
      <c r="BH248" s="607">
        <f t="shared" si="57"/>
        <v>0</v>
      </c>
      <c r="BI248" s="607">
        <f t="shared" si="58"/>
        <v>0</v>
      </c>
      <c r="BJ248" s="462" t="s">
        <v>493</v>
      </c>
      <c r="BK248" s="607">
        <f t="shared" si="59"/>
        <v>0</v>
      </c>
      <c r="BL248" s="462" t="s">
        <v>421</v>
      </c>
      <c r="BM248" s="606" t="s">
        <v>1292</v>
      </c>
    </row>
    <row r="249" spans="2:65" s="478" customFormat="1" ht="24.25" customHeight="1">
      <c r="B249" s="594"/>
      <c r="C249" s="595" t="s">
        <v>1293</v>
      </c>
      <c r="D249" s="595" t="s">
        <v>791</v>
      </c>
      <c r="E249" s="596" t="s">
        <v>1294</v>
      </c>
      <c r="F249" s="597" t="s">
        <v>1295</v>
      </c>
      <c r="G249" s="598" t="s">
        <v>203</v>
      </c>
      <c r="H249" s="599">
        <v>283.5</v>
      </c>
      <c r="I249" s="600">
        <v>0</v>
      </c>
      <c r="J249" s="600">
        <f t="shared" si="50"/>
        <v>0</v>
      </c>
      <c r="K249" s="601"/>
      <c r="L249" s="477"/>
      <c r="M249" s="602" t="s">
        <v>668</v>
      </c>
      <c r="N249" s="603" t="s">
        <v>705</v>
      </c>
      <c r="O249" s="604">
        <v>0.21099000000000001</v>
      </c>
      <c r="P249" s="604">
        <f t="shared" si="51"/>
        <v>59.815665000000003</v>
      </c>
      <c r="Q249" s="604">
        <v>5.4000000000000001E-4</v>
      </c>
      <c r="R249" s="604">
        <f t="shared" si="52"/>
        <v>0.15309</v>
      </c>
      <c r="S249" s="604">
        <v>0</v>
      </c>
      <c r="T249" s="605">
        <f t="shared" si="53"/>
        <v>0</v>
      </c>
      <c r="AR249" s="606" t="s">
        <v>421</v>
      </c>
      <c r="AT249" s="606" t="s">
        <v>791</v>
      </c>
      <c r="AU249" s="606" t="s">
        <v>493</v>
      </c>
      <c r="AY249" s="462" t="s">
        <v>789</v>
      </c>
      <c r="BE249" s="607">
        <f t="shared" si="54"/>
        <v>0</v>
      </c>
      <c r="BF249" s="607">
        <f t="shared" si="55"/>
        <v>0</v>
      </c>
      <c r="BG249" s="607">
        <f t="shared" si="56"/>
        <v>0</v>
      </c>
      <c r="BH249" s="607">
        <f t="shared" si="57"/>
        <v>0</v>
      </c>
      <c r="BI249" s="607">
        <f t="shared" si="58"/>
        <v>0</v>
      </c>
      <c r="BJ249" s="462" t="s">
        <v>493</v>
      </c>
      <c r="BK249" s="607">
        <f t="shared" si="59"/>
        <v>0</v>
      </c>
      <c r="BL249" s="462" t="s">
        <v>421</v>
      </c>
      <c r="BM249" s="606" t="s">
        <v>1296</v>
      </c>
    </row>
    <row r="250" spans="2:65" s="478" customFormat="1" ht="37.9" customHeight="1">
      <c r="B250" s="594"/>
      <c r="C250" s="612" t="s">
        <v>1240</v>
      </c>
      <c r="D250" s="612" t="s">
        <v>1038</v>
      </c>
      <c r="E250" s="613" t="s">
        <v>1297</v>
      </c>
      <c r="F250" s="614" t="s">
        <v>1298</v>
      </c>
      <c r="G250" s="615" t="s">
        <v>203</v>
      </c>
      <c r="H250" s="616">
        <v>326.02499999999998</v>
      </c>
      <c r="I250" s="600">
        <v>0</v>
      </c>
      <c r="J250" s="617">
        <f t="shared" si="50"/>
        <v>0</v>
      </c>
      <c r="K250" s="618"/>
      <c r="L250" s="619"/>
      <c r="M250" s="620" t="s">
        <v>668</v>
      </c>
      <c r="N250" s="621" t="s">
        <v>705</v>
      </c>
      <c r="O250" s="604">
        <v>0</v>
      </c>
      <c r="P250" s="604">
        <f t="shared" si="51"/>
        <v>0</v>
      </c>
      <c r="Q250" s="604">
        <v>5.13E-3</v>
      </c>
      <c r="R250" s="604">
        <f t="shared" si="52"/>
        <v>1.6725082499999999</v>
      </c>
      <c r="S250" s="604">
        <v>0</v>
      </c>
      <c r="T250" s="605">
        <f t="shared" si="53"/>
        <v>0</v>
      </c>
      <c r="AR250" s="606" t="s">
        <v>1025</v>
      </c>
      <c r="AT250" s="606" t="s">
        <v>1038</v>
      </c>
      <c r="AU250" s="606" t="s">
        <v>493</v>
      </c>
      <c r="AY250" s="462" t="s">
        <v>789</v>
      </c>
      <c r="BE250" s="607">
        <f t="shared" si="54"/>
        <v>0</v>
      </c>
      <c r="BF250" s="607">
        <f t="shared" si="55"/>
        <v>0</v>
      </c>
      <c r="BG250" s="607">
        <f t="shared" si="56"/>
        <v>0</v>
      </c>
      <c r="BH250" s="607">
        <f t="shared" si="57"/>
        <v>0</v>
      </c>
      <c r="BI250" s="607">
        <f t="shared" si="58"/>
        <v>0</v>
      </c>
      <c r="BJ250" s="462" t="s">
        <v>493</v>
      </c>
      <c r="BK250" s="607">
        <f t="shared" si="59"/>
        <v>0</v>
      </c>
      <c r="BL250" s="462" t="s">
        <v>421</v>
      </c>
      <c r="BM250" s="606" t="s">
        <v>1299</v>
      </c>
    </row>
    <row r="251" spans="2:65" s="478" customFormat="1" ht="24.25" customHeight="1">
      <c r="B251" s="594"/>
      <c r="C251" s="595" t="s">
        <v>598</v>
      </c>
      <c r="D251" s="595" t="s">
        <v>791</v>
      </c>
      <c r="E251" s="596" t="s">
        <v>1300</v>
      </c>
      <c r="F251" s="597" t="s">
        <v>1301</v>
      </c>
      <c r="G251" s="598" t="s">
        <v>203</v>
      </c>
      <c r="H251" s="599">
        <v>101.8</v>
      </c>
      <c r="I251" s="600">
        <v>0</v>
      </c>
      <c r="J251" s="600">
        <f t="shared" si="50"/>
        <v>0</v>
      </c>
      <c r="K251" s="601"/>
      <c r="L251" s="477"/>
      <c r="M251" s="602" t="s">
        <v>668</v>
      </c>
      <c r="N251" s="603" t="s">
        <v>705</v>
      </c>
      <c r="O251" s="604">
        <v>2.4039999999999999E-2</v>
      </c>
      <c r="P251" s="604">
        <f t="shared" si="51"/>
        <v>2.4472719999999999</v>
      </c>
      <c r="Q251" s="604">
        <v>0</v>
      </c>
      <c r="R251" s="604">
        <f t="shared" si="52"/>
        <v>0</v>
      </c>
      <c r="S251" s="604">
        <v>0</v>
      </c>
      <c r="T251" s="605">
        <f t="shared" si="53"/>
        <v>0</v>
      </c>
      <c r="AR251" s="606" t="s">
        <v>421</v>
      </c>
      <c r="AT251" s="606" t="s">
        <v>791</v>
      </c>
      <c r="AU251" s="606" t="s">
        <v>493</v>
      </c>
      <c r="AY251" s="462" t="s">
        <v>789</v>
      </c>
      <c r="BE251" s="607">
        <f t="shared" si="54"/>
        <v>0</v>
      </c>
      <c r="BF251" s="607">
        <f t="shared" si="55"/>
        <v>0</v>
      </c>
      <c r="BG251" s="607">
        <f t="shared" si="56"/>
        <v>0</v>
      </c>
      <c r="BH251" s="607">
        <f t="shared" si="57"/>
        <v>0</v>
      </c>
      <c r="BI251" s="607">
        <f t="shared" si="58"/>
        <v>0</v>
      </c>
      <c r="BJ251" s="462" t="s">
        <v>493</v>
      </c>
      <c r="BK251" s="607">
        <f t="shared" si="59"/>
        <v>0</v>
      </c>
      <c r="BL251" s="462" t="s">
        <v>421</v>
      </c>
      <c r="BM251" s="606" t="s">
        <v>1302</v>
      </c>
    </row>
    <row r="252" spans="2:65" s="478" customFormat="1" ht="16.5" customHeight="1">
      <c r="B252" s="594"/>
      <c r="C252" s="612" t="s">
        <v>1303</v>
      </c>
      <c r="D252" s="612" t="s">
        <v>1038</v>
      </c>
      <c r="E252" s="613" t="s">
        <v>1304</v>
      </c>
      <c r="F252" s="614" t="s">
        <v>1305</v>
      </c>
      <c r="G252" s="615" t="s">
        <v>175</v>
      </c>
      <c r="H252" s="616">
        <v>20.36</v>
      </c>
      <c r="I252" s="600">
        <v>0</v>
      </c>
      <c r="J252" s="617">
        <f t="shared" si="50"/>
        <v>0</v>
      </c>
      <c r="K252" s="618"/>
      <c r="L252" s="619"/>
      <c r="M252" s="620" t="s">
        <v>668</v>
      </c>
      <c r="N252" s="621" t="s">
        <v>705</v>
      </c>
      <c r="O252" s="604">
        <v>0</v>
      </c>
      <c r="P252" s="604">
        <f t="shared" si="51"/>
        <v>0</v>
      </c>
      <c r="Q252" s="604">
        <v>1E-3</v>
      </c>
      <c r="R252" s="604">
        <f t="shared" si="52"/>
        <v>2.036E-2</v>
      </c>
      <c r="S252" s="604">
        <v>0</v>
      </c>
      <c r="T252" s="605">
        <f t="shared" si="53"/>
        <v>0</v>
      </c>
      <c r="AR252" s="606" t="s">
        <v>1025</v>
      </c>
      <c r="AT252" s="606" t="s">
        <v>1038</v>
      </c>
      <c r="AU252" s="606" t="s">
        <v>493</v>
      </c>
      <c r="AY252" s="462" t="s">
        <v>789</v>
      </c>
      <c r="BE252" s="607">
        <f t="shared" si="54"/>
        <v>0</v>
      </c>
      <c r="BF252" s="607">
        <f t="shared" si="55"/>
        <v>0</v>
      </c>
      <c r="BG252" s="607">
        <f t="shared" si="56"/>
        <v>0</v>
      </c>
      <c r="BH252" s="607">
        <f t="shared" si="57"/>
        <v>0</v>
      </c>
      <c r="BI252" s="607">
        <f t="shared" si="58"/>
        <v>0</v>
      </c>
      <c r="BJ252" s="462" t="s">
        <v>493</v>
      </c>
      <c r="BK252" s="607">
        <f t="shared" si="59"/>
        <v>0</v>
      </c>
      <c r="BL252" s="462" t="s">
        <v>421</v>
      </c>
      <c r="BM252" s="606" t="s">
        <v>1306</v>
      </c>
    </row>
    <row r="253" spans="2:65" s="478" customFormat="1" ht="24.25" customHeight="1">
      <c r="B253" s="594"/>
      <c r="C253" s="595" t="s">
        <v>1307</v>
      </c>
      <c r="D253" s="595" t="s">
        <v>791</v>
      </c>
      <c r="E253" s="596" t="s">
        <v>1308</v>
      </c>
      <c r="F253" s="597" t="s">
        <v>1309</v>
      </c>
      <c r="G253" s="598" t="s">
        <v>203</v>
      </c>
      <c r="H253" s="599">
        <v>101.8</v>
      </c>
      <c r="I253" s="600">
        <v>0</v>
      </c>
      <c r="J253" s="600">
        <f t="shared" si="50"/>
        <v>0</v>
      </c>
      <c r="K253" s="601"/>
      <c r="L253" s="477"/>
      <c r="M253" s="602" t="s">
        <v>668</v>
      </c>
      <c r="N253" s="603" t="s">
        <v>705</v>
      </c>
      <c r="O253" s="604">
        <v>0.14546000000000001</v>
      </c>
      <c r="P253" s="604">
        <f t="shared" si="51"/>
        <v>14.807828000000001</v>
      </c>
      <c r="Q253" s="604">
        <v>1.4E-3</v>
      </c>
      <c r="R253" s="604">
        <f t="shared" si="52"/>
        <v>0.14252000000000001</v>
      </c>
      <c r="S253" s="604">
        <v>0</v>
      </c>
      <c r="T253" s="605">
        <f t="shared" si="53"/>
        <v>0</v>
      </c>
      <c r="AR253" s="606" t="s">
        <v>421</v>
      </c>
      <c r="AT253" s="606" t="s">
        <v>791</v>
      </c>
      <c r="AU253" s="606" t="s">
        <v>493</v>
      </c>
      <c r="AY253" s="462" t="s">
        <v>789</v>
      </c>
      <c r="BE253" s="607">
        <f t="shared" si="54"/>
        <v>0</v>
      </c>
      <c r="BF253" s="607">
        <f t="shared" si="55"/>
        <v>0</v>
      </c>
      <c r="BG253" s="607">
        <f t="shared" si="56"/>
        <v>0</v>
      </c>
      <c r="BH253" s="607">
        <f t="shared" si="57"/>
        <v>0</v>
      </c>
      <c r="BI253" s="607">
        <f t="shared" si="58"/>
        <v>0</v>
      </c>
      <c r="BJ253" s="462" t="s">
        <v>493</v>
      </c>
      <c r="BK253" s="607">
        <f t="shared" si="59"/>
        <v>0</v>
      </c>
      <c r="BL253" s="462" t="s">
        <v>421</v>
      </c>
      <c r="BM253" s="606" t="s">
        <v>1310</v>
      </c>
    </row>
    <row r="254" spans="2:65" s="478" customFormat="1" ht="16.5" customHeight="1">
      <c r="B254" s="594"/>
      <c r="C254" s="612" t="s">
        <v>1311</v>
      </c>
      <c r="D254" s="612" t="s">
        <v>1038</v>
      </c>
      <c r="E254" s="613" t="s">
        <v>1312</v>
      </c>
      <c r="F254" s="614" t="s">
        <v>1313</v>
      </c>
      <c r="G254" s="615" t="s">
        <v>175</v>
      </c>
      <c r="H254" s="616">
        <v>111.98</v>
      </c>
      <c r="I254" s="600">
        <v>0</v>
      </c>
      <c r="J254" s="617">
        <f t="shared" si="50"/>
        <v>0</v>
      </c>
      <c r="K254" s="618"/>
      <c r="L254" s="619"/>
      <c r="M254" s="620" t="s">
        <v>668</v>
      </c>
      <c r="N254" s="621" t="s">
        <v>705</v>
      </c>
      <c r="O254" s="604">
        <v>0</v>
      </c>
      <c r="P254" s="604">
        <f t="shared" si="51"/>
        <v>0</v>
      </c>
      <c r="Q254" s="604">
        <v>1E-3</v>
      </c>
      <c r="R254" s="604">
        <f t="shared" si="52"/>
        <v>0.11198000000000001</v>
      </c>
      <c r="S254" s="604">
        <v>0</v>
      </c>
      <c r="T254" s="605">
        <f t="shared" si="53"/>
        <v>0</v>
      </c>
      <c r="AR254" s="606" t="s">
        <v>1025</v>
      </c>
      <c r="AT254" s="606" t="s">
        <v>1038</v>
      </c>
      <c r="AU254" s="606" t="s">
        <v>493</v>
      </c>
      <c r="AY254" s="462" t="s">
        <v>789</v>
      </c>
      <c r="BE254" s="607">
        <f t="shared" si="54"/>
        <v>0</v>
      </c>
      <c r="BF254" s="607">
        <f t="shared" si="55"/>
        <v>0</v>
      </c>
      <c r="BG254" s="607">
        <f t="shared" si="56"/>
        <v>0</v>
      </c>
      <c r="BH254" s="607">
        <f t="shared" si="57"/>
        <v>0</v>
      </c>
      <c r="BI254" s="607">
        <f t="shared" si="58"/>
        <v>0</v>
      </c>
      <c r="BJ254" s="462" t="s">
        <v>493</v>
      </c>
      <c r="BK254" s="607">
        <f t="shared" si="59"/>
        <v>0</v>
      </c>
      <c r="BL254" s="462" t="s">
        <v>421</v>
      </c>
      <c r="BM254" s="606" t="s">
        <v>1314</v>
      </c>
    </row>
    <row r="255" spans="2:65" s="478" customFormat="1" ht="24.25" customHeight="1">
      <c r="B255" s="594"/>
      <c r="C255" s="595" t="s">
        <v>1315</v>
      </c>
      <c r="D255" s="595" t="s">
        <v>791</v>
      </c>
      <c r="E255" s="596" t="s">
        <v>1316</v>
      </c>
      <c r="F255" s="597" t="s">
        <v>1317</v>
      </c>
      <c r="G255" s="598" t="s">
        <v>1318</v>
      </c>
      <c r="H255" s="599">
        <v>174.80600000000001</v>
      </c>
      <c r="I255" s="600">
        <v>0</v>
      </c>
      <c r="J255" s="600">
        <f t="shared" si="50"/>
        <v>0</v>
      </c>
      <c r="K255" s="601"/>
      <c r="L255" s="477"/>
      <c r="M255" s="602" t="s">
        <v>668</v>
      </c>
      <c r="N255" s="603" t="s">
        <v>705</v>
      </c>
      <c r="O255" s="604">
        <v>0</v>
      </c>
      <c r="P255" s="604">
        <f t="shared" si="51"/>
        <v>0</v>
      </c>
      <c r="Q255" s="604">
        <v>0</v>
      </c>
      <c r="R255" s="604">
        <f t="shared" si="52"/>
        <v>0</v>
      </c>
      <c r="S255" s="604">
        <v>0</v>
      </c>
      <c r="T255" s="605">
        <f t="shared" si="53"/>
        <v>0</v>
      </c>
      <c r="AR255" s="606" t="s">
        <v>421</v>
      </c>
      <c r="AT255" s="606" t="s">
        <v>791</v>
      </c>
      <c r="AU255" s="606" t="s">
        <v>493</v>
      </c>
      <c r="AY255" s="462" t="s">
        <v>789</v>
      </c>
      <c r="BE255" s="607">
        <f t="shared" si="54"/>
        <v>0</v>
      </c>
      <c r="BF255" s="607">
        <f t="shared" si="55"/>
        <v>0</v>
      </c>
      <c r="BG255" s="607">
        <f t="shared" si="56"/>
        <v>0</v>
      </c>
      <c r="BH255" s="607">
        <f t="shared" si="57"/>
        <v>0</v>
      </c>
      <c r="BI255" s="607">
        <f t="shared" si="58"/>
        <v>0</v>
      </c>
      <c r="BJ255" s="462" t="s">
        <v>493</v>
      </c>
      <c r="BK255" s="607">
        <f t="shared" si="59"/>
        <v>0</v>
      </c>
      <c r="BL255" s="462" t="s">
        <v>421</v>
      </c>
      <c r="BM255" s="606" t="s">
        <v>1319</v>
      </c>
    </row>
    <row r="256" spans="2:65" s="583" customFormat="1" ht="22.9" customHeight="1">
      <c r="B256" s="582"/>
      <c r="D256" s="584" t="s">
        <v>737</v>
      </c>
      <c r="E256" s="592" t="s">
        <v>874</v>
      </c>
      <c r="F256" s="592" t="s">
        <v>875</v>
      </c>
      <c r="J256" s="593">
        <f>BK256</f>
        <v>0</v>
      </c>
      <c r="L256" s="582"/>
      <c r="M256" s="587"/>
      <c r="P256" s="588">
        <f>SUM(P257:P259)</f>
        <v>26.648159999999997</v>
      </c>
      <c r="R256" s="588">
        <f>SUM(R257:R259)</f>
        <v>0.48894614999999997</v>
      </c>
      <c r="T256" s="589">
        <f>SUM(T257:T259)</f>
        <v>0</v>
      </c>
      <c r="AR256" s="584" t="s">
        <v>493</v>
      </c>
      <c r="AT256" s="590" t="s">
        <v>737</v>
      </c>
      <c r="AU256" s="590" t="s">
        <v>491</v>
      </c>
      <c r="AY256" s="584" t="s">
        <v>789</v>
      </c>
      <c r="BK256" s="591">
        <f>SUM(BK257:BK259)</f>
        <v>0</v>
      </c>
    </row>
    <row r="257" spans="2:65" s="478" customFormat="1" ht="24.25" customHeight="1">
      <c r="B257" s="594"/>
      <c r="C257" s="595" t="s">
        <v>1320</v>
      </c>
      <c r="D257" s="595" t="s">
        <v>791</v>
      </c>
      <c r="E257" s="596" t="s">
        <v>1321</v>
      </c>
      <c r="F257" s="597" t="s">
        <v>1322</v>
      </c>
      <c r="G257" s="598" t="s">
        <v>181</v>
      </c>
      <c r="H257" s="599">
        <v>339.9</v>
      </c>
      <c r="I257" s="600">
        <v>0</v>
      </c>
      <c r="J257" s="600">
        <f>ROUND(I257*H257,2)</f>
        <v>0</v>
      </c>
      <c r="K257" s="601"/>
      <c r="L257" s="477"/>
      <c r="M257" s="602" t="s">
        <v>668</v>
      </c>
      <c r="N257" s="603" t="s">
        <v>705</v>
      </c>
      <c r="O257" s="604">
        <v>7.8399999999999997E-2</v>
      </c>
      <c r="P257" s="604">
        <f>O257*H257</f>
        <v>26.648159999999997</v>
      </c>
      <c r="Q257" s="604">
        <v>4.0999999999999999E-4</v>
      </c>
      <c r="R257" s="604">
        <f>Q257*H257</f>
        <v>0.13935899999999998</v>
      </c>
      <c r="S257" s="604">
        <v>0</v>
      </c>
      <c r="T257" s="605">
        <f>S257*H257</f>
        <v>0</v>
      </c>
      <c r="AR257" s="606" t="s">
        <v>421</v>
      </c>
      <c r="AT257" s="606" t="s">
        <v>791</v>
      </c>
      <c r="AU257" s="606" t="s">
        <v>493</v>
      </c>
      <c r="AY257" s="462" t="s">
        <v>789</v>
      </c>
      <c r="BE257" s="607">
        <f>IF(N257="základná",J257,0)</f>
        <v>0</v>
      </c>
      <c r="BF257" s="607">
        <f>IF(N257="znížená",J257,0)</f>
        <v>0</v>
      </c>
      <c r="BG257" s="607">
        <f>IF(N257="zákl. prenesená",J257,0)</f>
        <v>0</v>
      </c>
      <c r="BH257" s="607">
        <f>IF(N257="zníž. prenesená",J257,0)</f>
        <v>0</v>
      </c>
      <c r="BI257" s="607">
        <f>IF(N257="nulová",J257,0)</f>
        <v>0</v>
      </c>
      <c r="BJ257" s="462" t="s">
        <v>493</v>
      </c>
      <c r="BK257" s="607">
        <f>ROUND(I257*H257,2)</f>
        <v>0</v>
      </c>
      <c r="BL257" s="462" t="s">
        <v>421</v>
      </c>
      <c r="BM257" s="606" t="s">
        <v>1323</v>
      </c>
    </row>
    <row r="258" spans="2:65" s="478" customFormat="1" ht="24.25" customHeight="1">
      <c r="B258" s="594"/>
      <c r="C258" s="612" t="s">
        <v>1324</v>
      </c>
      <c r="D258" s="612" t="s">
        <v>1038</v>
      </c>
      <c r="E258" s="613" t="s">
        <v>1325</v>
      </c>
      <c r="F258" s="614" t="s">
        <v>1326</v>
      </c>
      <c r="G258" s="615" t="s">
        <v>203</v>
      </c>
      <c r="H258" s="616">
        <v>186.94499999999999</v>
      </c>
      <c r="I258" s="600">
        <v>0</v>
      </c>
      <c r="J258" s="617">
        <f>ROUND(I258*H258,2)</f>
        <v>0</v>
      </c>
      <c r="K258" s="618"/>
      <c r="L258" s="619"/>
      <c r="M258" s="620" t="s">
        <v>668</v>
      </c>
      <c r="N258" s="621" t="s">
        <v>705</v>
      </c>
      <c r="O258" s="604">
        <v>0</v>
      </c>
      <c r="P258" s="604">
        <f>O258*H258</f>
        <v>0</v>
      </c>
      <c r="Q258" s="604">
        <v>1.8699999999999999E-3</v>
      </c>
      <c r="R258" s="604">
        <f>Q258*H258</f>
        <v>0.34958714999999996</v>
      </c>
      <c r="S258" s="604">
        <v>0</v>
      </c>
      <c r="T258" s="605">
        <f>S258*H258</f>
        <v>0</v>
      </c>
      <c r="AR258" s="606" t="s">
        <v>1025</v>
      </c>
      <c r="AT258" s="606" t="s">
        <v>1038</v>
      </c>
      <c r="AU258" s="606" t="s">
        <v>493</v>
      </c>
      <c r="AY258" s="462" t="s">
        <v>789</v>
      </c>
      <c r="BE258" s="607">
        <f>IF(N258="základná",J258,0)</f>
        <v>0</v>
      </c>
      <c r="BF258" s="607">
        <f>IF(N258="znížená",J258,0)</f>
        <v>0</v>
      </c>
      <c r="BG258" s="607">
        <f>IF(N258="zákl. prenesená",J258,0)</f>
        <v>0</v>
      </c>
      <c r="BH258" s="607">
        <f>IF(N258="zníž. prenesená",J258,0)</f>
        <v>0</v>
      </c>
      <c r="BI258" s="607">
        <f>IF(N258="nulová",J258,0)</f>
        <v>0</v>
      </c>
      <c r="BJ258" s="462" t="s">
        <v>493</v>
      </c>
      <c r="BK258" s="607">
        <f>ROUND(I258*H258,2)</f>
        <v>0</v>
      </c>
      <c r="BL258" s="462" t="s">
        <v>421</v>
      </c>
      <c r="BM258" s="606" t="s">
        <v>1327</v>
      </c>
    </row>
    <row r="259" spans="2:65" s="478" customFormat="1" ht="24.25" customHeight="1">
      <c r="B259" s="594"/>
      <c r="C259" s="595" t="s">
        <v>1328</v>
      </c>
      <c r="D259" s="595" t="s">
        <v>791</v>
      </c>
      <c r="E259" s="596" t="s">
        <v>1329</v>
      </c>
      <c r="F259" s="597" t="s">
        <v>1330</v>
      </c>
      <c r="G259" s="598" t="s">
        <v>1318</v>
      </c>
      <c r="H259" s="599">
        <v>36.161999999999999</v>
      </c>
      <c r="I259" s="600">
        <v>0</v>
      </c>
      <c r="J259" s="600">
        <f>ROUND(I259*H259,2)</f>
        <v>0</v>
      </c>
      <c r="K259" s="601"/>
      <c r="L259" s="477"/>
      <c r="M259" s="602" t="s">
        <v>668</v>
      </c>
      <c r="N259" s="603" t="s">
        <v>705</v>
      </c>
      <c r="O259" s="604">
        <v>0</v>
      </c>
      <c r="P259" s="604">
        <f>O259*H259</f>
        <v>0</v>
      </c>
      <c r="Q259" s="604">
        <v>0</v>
      </c>
      <c r="R259" s="604">
        <f>Q259*H259</f>
        <v>0</v>
      </c>
      <c r="S259" s="604">
        <v>0</v>
      </c>
      <c r="T259" s="605">
        <f>S259*H259</f>
        <v>0</v>
      </c>
      <c r="AR259" s="606" t="s">
        <v>421</v>
      </c>
      <c r="AT259" s="606" t="s">
        <v>791</v>
      </c>
      <c r="AU259" s="606" t="s">
        <v>493</v>
      </c>
      <c r="AY259" s="462" t="s">
        <v>789</v>
      </c>
      <c r="BE259" s="607">
        <f>IF(N259="základná",J259,0)</f>
        <v>0</v>
      </c>
      <c r="BF259" s="607">
        <f>IF(N259="znížená",J259,0)</f>
        <v>0</v>
      </c>
      <c r="BG259" s="607">
        <f>IF(N259="zákl. prenesená",J259,0)</f>
        <v>0</v>
      </c>
      <c r="BH259" s="607">
        <f>IF(N259="zníž. prenesená",J259,0)</f>
        <v>0</v>
      </c>
      <c r="BI259" s="607">
        <f>IF(N259="nulová",J259,0)</f>
        <v>0</v>
      </c>
      <c r="BJ259" s="462" t="s">
        <v>493</v>
      </c>
      <c r="BK259" s="607">
        <f>ROUND(I259*H259,2)</f>
        <v>0</v>
      </c>
      <c r="BL259" s="462" t="s">
        <v>421</v>
      </c>
      <c r="BM259" s="606" t="s">
        <v>1331</v>
      </c>
    </row>
    <row r="260" spans="2:65" s="583" customFormat="1" ht="22.9" customHeight="1">
      <c r="B260" s="582"/>
      <c r="D260" s="584" t="s">
        <v>737</v>
      </c>
      <c r="E260" s="592" t="s">
        <v>1332</v>
      </c>
      <c r="F260" s="592" t="s">
        <v>1333</v>
      </c>
      <c r="J260" s="593">
        <f>BK260</f>
        <v>0</v>
      </c>
      <c r="L260" s="582"/>
      <c r="M260" s="587"/>
      <c r="P260" s="588">
        <f>SUM(P261:P268)</f>
        <v>45.5893248</v>
      </c>
      <c r="R260" s="588">
        <f>SUM(R261:R268)</f>
        <v>0.47256130000000002</v>
      </c>
      <c r="T260" s="589">
        <f>SUM(T261:T268)</f>
        <v>0</v>
      </c>
      <c r="AR260" s="584" t="s">
        <v>493</v>
      </c>
      <c r="AT260" s="590" t="s">
        <v>737</v>
      </c>
      <c r="AU260" s="590" t="s">
        <v>491</v>
      </c>
      <c r="AY260" s="584" t="s">
        <v>789</v>
      </c>
      <c r="BK260" s="591">
        <f>SUM(BK261:BK268)</f>
        <v>0</v>
      </c>
    </row>
    <row r="261" spans="2:65" s="478" customFormat="1" ht="24.25" customHeight="1">
      <c r="B261" s="594"/>
      <c r="C261" s="595" t="s">
        <v>1334</v>
      </c>
      <c r="D261" s="595" t="s">
        <v>791</v>
      </c>
      <c r="E261" s="596" t="s">
        <v>1335</v>
      </c>
      <c r="F261" s="597" t="s">
        <v>1336</v>
      </c>
      <c r="G261" s="598" t="s">
        <v>203</v>
      </c>
      <c r="H261" s="599">
        <v>11.8</v>
      </c>
      <c r="I261" s="600">
        <v>0</v>
      </c>
      <c r="J261" s="600">
        <f t="shared" ref="J261:J268" si="60">ROUND(I261*H261,2)</f>
        <v>0</v>
      </c>
      <c r="K261" s="601"/>
      <c r="L261" s="477"/>
      <c r="M261" s="602" t="s">
        <v>668</v>
      </c>
      <c r="N261" s="603" t="s">
        <v>705</v>
      </c>
      <c r="O261" s="604">
        <v>0.25425999999999999</v>
      </c>
      <c r="P261" s="604">
        <f t="shared" ref="P261:P268" si="61">O261*H261</f>
        <v>3.0002680000000002</v>
      </c>
      <c r="Q261" s="604">
        <v>1.2999999999999999E-4</v>
      </c>
      <c r="R261" s="604">
        <f t="shared" ref="R261:R268" si="62">Q261*H261</f>
        <v>1.534E-3</v>
      </c>
      <c r="S261" s="604">
        <v>0</v>
      </c>
      <c r="T261" s="605">
        <f t="shared" ref="T261:T268" si="63">S261*H261</f>
        <v>0</v>
      </c>
      <c r="AR261" s="606" t="s">
        <v>421</v>
      </c>
      <c r="AT261" s="606" t="s">
        <v>791</v>
      </c>
      <c r="AU261" s="606" t="s">
        <v>493</v>
      </c>
      <c r="AY261" s="462" t="s">
        <v>789</v>
      </c>
      <c r="BE261" s="607">
        <f t="shared" ref="BE261:BE268" si="64">IF(N261="základná",J261,0)</f>
        <v>0</v>
      </c>
      <c r="BF261" s="607">
        <f t="shared" ref="BF261:BF268" si="65">IF(N261="znížená",J261,0)</f>
        <v>0</v>
      </c>
      <c r="BG261" s="607">
        <f t="shared" ref="BG261:BG268" si="66">IF(N261="zákl. prenesená",J261,0)</f>
        <v>0</v>
      </c>
      <c r="BH261" s="607">
        <f t="shared" ref="BH261:BH268" si="67">IF(N261="zníž. prenesená",J261,0)</f>
        <v>0</v>
      </c>
      <c r="BI261" s="607">
        <f t="shared" ref="BI261:BI268" si="68">IF(N261="nulová",J261,0)</f>
        <v>0</v>
      </c>
      <c r="BJ261" s="462" t="s">
        <v>493</v>
      </c>
      <c r="BK261" s="607">
        <f t="shared" ref="BK261:BK268" si="69">ROUND(I261*H261,2)</f>
        <v>0</v>
      </c>
      <c r="BL261" s="462" t="s">
        <v>421</v>
      </c>
      <c r="BM261" s="606" t="s">
        <v>1337</v>
      </c>
    </row>
    <row r="262" spans="2:65" s="478" customFormat="1" ht="24.25" customHeight="1">
      <c r="B262" s="594"/>
      <c r="C262" s="612" t="s">
        <v>1338</v>
      </c>
      <c r="D262" s="612" t="s">
        <v>1038</v>
      </c>
      <c r="E262" s="613" t="s">
        <v>1339</v>
      </c>
      <c r="F262" s="614" t="s">
        <v>1340</v>
      </c>
      <c r="G262" s="615" t="s">
        <v>203</v>
      </c>
      <c r="H262" s="616">
        <v>12.036</v>
      </c>
      <c r="I262" s="600">
        <v>0</v>
      </c>
      <c r="J262" s="617">
        <f t="shared" si="60"/>
        <v>0</v>
      </c>
      <c r="K262" s="618"/>
      <c r="L262" s="619"/>
      <c r="M262" s="620" t="s">
        <v>668</v>
      </c>
      <c r="N262" s="621" t="s">
        <v>705</v>
      </c>
      <c r="O262" s="604">
        <v>0</v>
      </c>
      <c r="P262" s="604">
        <f t="shared" si="61"/>
        <v>0</v>
      </c>
      <c r="Q262" s="604">
        <v>3.0000000000000001E-3</v>
      </c>
      <c r="R262" s="604">
        <f t="shared" si="62"/>
        <v>3.6108000000000001E-2</v>
      </c>
      <c r="S262" s="604">
        <v>0</v>
      </c>
      <c r="T262" s="605">
        <f t="shared" si="63"/>
        <v>0</v>
      </c>
      <c r="AR262" s="606" t="s">
        <v>1025</v>
      </c>
      <c r="AT262" s="606" t="s">
        <v>1038</v>
      </c>
      <c r="AU262" s="606" t="s">
        <v>493</v>
      </c>
      <c r="AY262" s="462" t="s">
        <v>789</v>
      </c>
      <c r="BE262" s="607">
        <f t="shared" si="64"/>
        <v>0</v>
      </c>
      <c r="BF262" s="607">
        <f t="shared" si="65"/>
        <v>0</v>
      </c>
      <c r="BG262" s="607">
        <f t="shared" si="66"/>
        <v>0</v>
      </c>
      <c r="BH262" s="607">
        <f t="shared" si="67"/>
        <v>0</v>
      </c>
      <c r="BI262" s="607">
        <f t="shared" si="68"/>
        <v>0</v>
      </c>
      <c r="BJ262" s="462" t="s">
        <v>493</v>
      </c>
      <c r="BK262" s="607">
        <f t="shared" si="69"/>
        <v>0</v>
      </c>
      <c r="BL262" s="462" t="s">
        <v>421</v>
      </c>
      <c r="BM262" s="606" t="s">
        <v>1341</v>
      </c>
    </row>
    <row r="263" spans="2:65" s="478" customFormat="1" ht="24.25" customHeight="1">
      <c r="B263" s="594"/>
      <c r="C263" s="595" t="s">
        <v>1342</v>
      </c>
      <c r="D263" s="595" t="s">
        <v>791</v>
      </c>
      <c r="E263" s="596" t="s">
        <v>1343</v>
      </c>
      <c r="F263" s="597" t="s">
        <v>1344</v>
      </c>
      <c r="G263" s="598" t="s">
        <v>203</v>
      </c>
      <c r="H263" s="599">
        <v>19.600000000000001</v>
      </c>
      <c r="I263" s="600">
        <v>0</v>
      </c>
      <c r="J263" s="600">
        <f t="shared" si="60"/>
        <v>0</v>
      </c>
      <c r="K263" s="601"/>
      <c r="L263" s="477"/>
      <c r="M263" s="602" t="s">
        <v>668</v>
      </c>
      <c r="N263" s="603" t="s">
        <v>705</v>
      </c>
      <c r="O263" s="604">
        <v>6.4657999999999993E-2</v>
      </c>
      <c r="P263" s="604">
        <f t="shared" si="61"/>
        <v>1.2672968</v>
      </c>
      <c r="Q263" s="604">
        <v>0</v>
      </c>
      <c r="R263" s="604">
        <f t="shared" si="62"/>
        <v>0</v>
      </c>
      <c r="S263" s="604">
        <v>0</v>
      </c>
      <c r="T263" s="605">
        <f t="shared" si="63"/>
        <v>0</v>
      </c>
      <c r="AR263" s="606" t="s">
        <v>421</v>
      </c>
      <c r="AT263" s="606" t="s">
        <v>791</v>
      </c>
      <c r="AU263" s="606" t="s">
        <v>493</v>
      </c>
      <c r="AY263" s="462" t="s">
        <v>789</v>
      </c>
      <c r="BE263" s="607">
        <f t="shared" si="64"/>
        <v>0</v>
      </c>
      <c r="BF263" s="607">
        <f t="shared" si="65"/>
        <v>0</v>
      </c>
      <c r="BG263" s="607">
        <f t="shared" si="66"/>
        <v>0</v>
      </c>
      <c r="BH263" s="607">
        <f t="shared" si="67"/>
        <v>0</v>
      </c>
      <c r="BI263" s="607">
        <f t="shared" si="68"/>
        <v>0</v>
      </c>
      <c r="BJ263" s="462" t="s">
        <v>493</v>
      </c>
      <c r="BK263" s="607">
        <f t="shared" si="69"/>
        <v>0</v>
      </c>
      <c r="BL263" s="462" t="s">
        <v>421</v>
      </c>
      <c r="BM263" s="606" t="s">
        <v>1345</v>
      </c>
    </row>
    <row r="264" spans="2:65" s="478" customFormat="1" ht="24.25" customHeight="1">
      <c r="B264" s="594"/>
      <c r="C264" s="612" t="s">
        <v>1346</v>
      </c>
      <c r="D264" s="612" t="s">
        <v>1038</v>
      </c>
      <c r="E264" s="613" t="s">
        <v>1347</v>
      </c>
      <c r="F264" s="614" t="s">
        <v>1348</v>
      </c>
      <c r="G264" s="615" t="s">
        <v>203</v>
      </c>
      <c r="H264" s="616">
        <v>19.992000000000001</v>
      </c>
      <c r="I264" s="600">
        <v>0</v>
      </c>
      <c r="J264" s="617">
        <f t="shared" si="60"/>
        <v>0</v>
      </c>
      <c r="K264" s="618"/>
      <c r="L264" s="619"/>
      <c r="M264" s="620" t="s">
        <v>668</v>
      </c>
      <c r="N264" s="621" t="s">
        <v>705</v>
      </c>
      <c r="O264" s="604">
        <v>0</v>
      </c>
      <c r="P264" s="604">
        <f t="shared" si="61"/>
        <v>0</v>
      </c>
      <c r="Q264" s="604">
        <v>3.3E-3</v>
      </c>
      <c r="R264" s="604">
        <f t="shared" si="62"/>
        <v>6.5973600000000007E-2</v>
      </c>
      <c r="S264" s="604">
        <v>0</v>
      </c>
      <c r="T264" s="605">
        <f t="shared" si="63"/>
        <v>0</v>
      </c>
      <c r="AR264" s="606" t="s">
        <v>1025</v>
      </c>
      <c r="AT264" s="606" t="s">
        <v>1038</v>
      </c>
      <c r="AU264" s="606" t="s">
        <v>493</v>
      </c>
      <c r="AY264" s="462" t="s">
        <v>789</v>
      </c>
      <c r="BE264" s="607">
        <f t="shared" si="64"/>
        <v>0</v>
      </c>
      <c r="BF264" s="607">
        <f t="shared" si="65"/>
        <v>0</v>
      </c>
      <c r="BG264" s="607">
        <f t="shared" si="66"/>
        <v>0</v>
      </c>
      <c r="BH264" s="607">
        <f t="shared" si="67"/>
        <v>0</v>
      </c>
      <c r="BI264" s="607">
        <f t="shared" si="68"/>
        <v>0</v>
      </c>
      <c r="BJ264" s="462" t="s">
        <v>493</v>
      </c>
      <c r="BK264" s="607">
        <f t="shared" si="69"/>
        <v>0</v>
      </c>
      <c r="BL264" s="462" t="s">
        <v>421</v>
      </c>
      <c r="BM264" s="606" t="s">
        <v>1349</v>
      </c>
    </row>
    <row r="265" spans="2:65" s="478" customFormat="1" ht="24.25" customHeight="1">
      <c r="B265" s="594"/>
      <c r="C265" s="595" t="s">
        <v>1350</v>
      </c>
      <c r="D265" s="595" t="s">
        <v>791</v>
      </c>
      <c r="E265" s="596" t="s">
        <v>1351</v>
      </c>
      <c r="F265" s="597" t="s">
        <v>1352</v>
      </c>
      <c r="G265" s="598" t="s">
        <v>203</v>
      </c>
      <c r="H265" s="599">
        <v>166.62</v>
      </c>
      <c r="I265" s="600">
        <v>0</v>
      </c>
      <c r="J265" s="600">
        <f t="shared" si="60"/>
        <v>0</v>
      </c>
      <c r="K265" s="601"/>
      <c r="L265" s="477"/>
      <c r="M265" s="602" t="s">
        <v>668</v>
      </c>
      <c r="N265" s="603" t="s">
        <v>705</v>
      </c>
      <c r="O265" s="604">
        <v>0.248</v>
      </c>
      <c r="P265" s="604">
        <f t="shared" si="61"/>
        <v>41.321759999999998</v>
      </c>
      <c r="Q265" s="604">
        <v>1.3999999999999999E-4</v>
      </c>
      <c r="R265" s="604">
        <f t="shared" si="62"/>
        <v>2.3326799999999998E-2</v>
      </c>
      <c r="S265" s="604">
        <v>0</v>
      </c>
      <c r="T265" s="605">
        <f t="shared" si="63"/>
        <v>0</v>
      </c>
      <c r="AR265" s="606" t="s">
        <v>421</v>
      </c>
      <c r="AT265" s="606" t="s">
        <v>791</v>
      </c>
      <c r="AU265" s="606" t="s">
        <v>493</v>
      </c>
      <c r="AY265" s="462" t="s">
        <v>789</v>
      </c>
      <c r="BE265" s="607">
        <f t="shared" si="64"/>
        <v>0</v>
      </c>
      <c r="BF265" s="607">
        <f t="shared" si="65"/>
        <v>0</v>
      </c>
      <c r="BG265" s="607">
        <f t="shared" si="66"/>
        <v>0</v>
      </c>
      <c r="BH265" s="607">
        <f t="shared" si="67"/>
        <v>0</v>
      </c>
      <c r="BI265" s="607">
        <f t="shared" si="68"/>
        <v>0</v>
      </c>
      <c r="BJ265" s="462" t="s">
        <v>493</v>
      </c>
      <c r="BK265" s="607">
        <f t="shared" si="69"/>
        <v>0</v>
      </c>
      <c r="BL265" s="462" t="s">
        <v>421</v>
      </c>
      <c r="BM265" s="606" t="s">
        <v>1353</v>
      </c>
    </row>
    <row r="266" spans="2:65" s="478" customFormat="1" ht="24.25" customHeight="1">
      <c r="B266" s="594"/>
      <c r="C266" s="612" t="s">
        <v>1354</v>
      </c>
      <c r="D266" s="612" t="s">
        <v>1038</v>
      </c>
      <c r="E266" s="613" t="s">
        <v>1355</v>
      </c>
      <c r="F266" s="614" t="s">
        <v>1356</v>
      </c>
      <c r="G266" s="615" t="s">
        <v>203</v>
      </c>
      <c r="H266" s="616">
        <v>128.82599999999999</v>
      </c>
      <c r="I266" s="600">
        <v>0</v>
      </c>
      <c r="J266" s="617">
        <f t="shared" si="60"/>
        <v>0</v>
      </c>
      <c r="K266" s="618"/>
      <c r="L266" s="619"/>
      <c r="M266" s="620" t="s">
        <v>668</v>
      </c>
      <c r="N266" s="621" t="s">
        <v>705</v>
      </c>
      <c r="O266" s="604">
        <v>0</v>
      </c>
      <c r="P266" s="604">
        <f t="shared" si="61"/>
        <v>0</v>
      </c>
      <c r="Q266" s="604">
        <v>1.65E-3</v>
      </c>
      <c r="R266" s="604">
        <f t="shared" si="62"/>
        <v>0.2125629</v>
      </c>
      <c r="S266" s="604">
        <v>0</v>
      </c>
      <c r="T266" s="605">
        <f t="shared" si="63"/>
        <v>0</v>
      </c>
      <c r="AR266" s="606" t="s">
        <v>1025</v>
      </c>
      <c r="AT266" s="606" t="s">
        <v>1038</v>
      </c>
      <c r="AU266" s="606" t="s">
        <v>493</v>
      </c>
      <c r="AY266" s="462" t="s">
        <v>789</v>
      </c>
      <c r="BE266" s="607">
        <f t="shared" si="64"/>
        <v>0</v>
      </c>
      <c r="BF266" s="607">
        <f t="shared" si="65"/>
        <v>0</v>
      </c>
      <c r="BG266" s="607">
        <f t="shared" si="66"/>
        <v>0</v>
      </c>
      <c r="BH266" s="607">
        <f t="shared" si="67"/>
        <v>0</v>
      </c>
      <c r="BI266" s="607">
        <f t="shared" si="68"/>
        <v>0</v>
      </c>
      <c r="BJ266" s="462" t="s">
        <v>493</v>
      </c>
      <c r="BK266" s="607">
        <f t="shared" si="69"/>
        <v>0</v>
      </c>
      <c r="BL266" s="462" t="s">
        <v>421</v>
      </c>
      <c r="BM266" s="606" t="s">
        <v>1357</v>
      </c>
    </row>
    <row r="267" spans="2:65" s="478" customFormat="1" ht="24.25" customHeight="1">
      <c r="B267" s="594"/>
      <c r="C267" s="612" t="s">
        <v>1358</v>
      </c>
      <c r="D267" s="612" t="s">
        <v>1038</v>
      </c>
      <c r="E267" s="613" t="s">
        <v>1347</v>
      </c>
      <c r="F267" s="614" t="s">
        <v>1348</v>
      </c>
      <c r="G267" s="615" t="s">
        <v>203</v>
      </c>
      <c r="H267" s="616">
        <v>40.32</v>
      </c>
      <c r="I267" s="600">
        <v>0</v>
      </c>
      <c r="J267" s="617">
        <f t="shared" si="60"/>
        <v>0</v>
      </c>
      <c r="K267" s="618"/>
      <c r="L267" s="619"/>
      <c r="M267" s="620" t="s">
        <v>668</v>
      </c>
      <c r="N267" s="621" t="s">
        <v>705</v>
      </c>
      <c r="O267" s="604">
        <v>0</v>
      </c>
      <c r="P267" s="604">
        <f t="shared" si="61"/>
        <v>0</v>
      </c>
      <c r="Q267" s="604">
        <v>3.3E-3</v>
      </c>
      <c r="R267" s="604">
        <f t="shared" si="62"/>
        <v>0.13305600000000001</v>
      </c>
      <c r="S267" s="604">
        <v>0</v>
      </c>
      <c r="T267" s="605">
        <f t="shared" si="63"/>
        <v>0</v>
      </c>
      <c r="AR267" s="606" t="s">
        <v>1025</v>
      </c>
      <c r="AT267" s="606" t="s">
        <v>1038</v>
      </c>
      <c r="AU267" s="606" t="s">
        <v>493</v>
      </c>
      <c r="AY267" s="462" t="s">
        <v>789</v>
      </c>
      <c r="BE267" s="607">
        <f t="shared" si="64"/>
        <v>0</v>
      </c>
      <c r="BF267" s="607">
        <f t="shared" si="65"/>
        <v>0</v>
      </c>
      <c r="BG267" s="607">
        <f t="shared" si="66"/>
        <v>0</v>
      </c>
      <c r="BH267" s="607">
        <f t="shared" si="67"/>
        <v>0</v>
      </c>
      <c r="BI267" s="607">
        <f t="shared" si="68"/>
        <v>0</v>
      </c>
      <c r="BJ267" s="462" t="s">
        <v>493</v>
      </c>
      <c r="BK267" s="607">
        <f t="shared" si="69"/>
        <v>0</v>
      </c>
      <c r="BL267" s="462" t="s">
        <v>421</v>
      </c>
      <c r="BM267" s="606" t="s">
        <v>1359</v>
      </c>
    </row>
    <row r="268" spans="2:65" s="478" customFormat="1" ht="24.25" customHeight="1">
      <c r="B268" s="594"/>
      <c r="C268" s="595" t="s">
        <v>1360</v>
      </c>
      <c r="D268" s="595" t="s">
        <v>791</v>
      </c>
      <c r="E268" s="596" t="s">
        <v>1361</v>
      </c>
      <c r="F268" s="597" t="s">
        <v>1362</v>
      </c>
      <c r="G268" s="598" t="s">
        <v>1318</v>
      </c>
      <c r="H268" s="599">
        <v>41.75</v>
      </c>
      <c r="I268" s="600">
        <v>0</v>
      </c>
      <c r="J268" s="600">
        <f t="shared" si="60"/>
        <v>0</v>
      </c>
      <c r="K268" s="601"/>
      <c r="L268" s="477"/>
      <c r="M268" s="602" t="s">
        <v>668</v>
      </c>
      <c r="N268" s="603" t="s">
        <v>705</v>
      </c>
      <c r="O268" s="604">
        <v>0</v>
      </c>
      <c r="P268" s="604">
        <f t="shared" si="61"/>
        <v>0</v>
      </c>
      <c r="Q268" s="604">
        <v>0</v>
      </c>
      <c r="R268" s="604">
        <f t="shared" si="62"/>
        <v>0</v>
      </c>
      <c r="S268" s="604">
        <v>0</v>
      </c>
      <c r="T268" s="605">
        <f t="shared" si="63"/>
        <v>0</v>
      </c>
      <c r="AR268" s="606" t="s">
        <v>421</v>
      </c>
      <c r="AT268" s="606" t="s">
        <v>791</v>
      </c>
      <c r="AU268" s="606" t="s">
        <v>493</v>
      </c>
      <c r="AY268" s="462" t="s">
        <v>789</v>
      </c>
      <c r="BE268" s="607">
        <f t="shared" si="64"/>
        <v>0</v>
      </c>
      <c r="BF268" s="607">
        <f t="shared" si="65"/>
        <v>0</v>
      </c>
      <c r="BG268" s="607">
        <f t="shared" si="66"/>
        <v>0</v>
      </c>
      <c r="BH268" s="607">
        <f t="shared" si="67"/>
        <v>0</v>
      </c>
      <c r="BI268" s="607">
        <f t="shared" si="68"/>
        <v>0</v>
      </c>
      <c r="BJ268" s="462" t="s">
        <v>493</v>
      </c>
      <c r="BK268" s="607">
        <f t="shared" si="69"/>
        <v>0</v>
      </c>
      <c r="BL268" s="462" t="s">
        <v>421</v>
      </c>
      <c r="BM268" s="606" t="s">
        <v>1363</v>
      </c>
    </row>
    <row r="269" spans="2:65" s="583" customFormat="1" ht="22.9" customHeight="1">
      <c r="B269" s="582"/>
      <c r="D269" s="584" t="s">
        <v>737</v>
      </c>
      <c r="E269" s="592" t="s">
        <v>1364</v>
      </c>
      <c r="F269" s="592" t="s">
        <v>1365</v>
      </c>
      <c r="I269" s="600">
        <v>0</v>
      </c>
      <c r="J269" s="593">
        <f>BK269</f>
        <v>0</v>
      </c>
      <c r="L269" s="582"/>
      <c r="M269" s="587"/>
      <c r="P269" s="588">
        <f>SUM(P270:P271)</f>
        <v>0.52288000000000001</v>
      </c>
      <c r="R269" s="588">
        <f>SUM(R270:R271)</f>
        <v>4.2639999999999997E-2</v>
      </c>
      <c r="T269" s="589">
        <f>SUM(T270:T271)</f>
        <v>0</v>
      </c>
      <c r="AR269" s="584" t="s">
        <v>493</v>
      </c>
      <c r="AT269" s="590" t="s">
        <v>737</v>
      </c>
      <c r="AU269" s="590" t="s">
        <v>491</v>
      </c>
      <c r="AY269" s="584" t="s">
        <v>789</v>
      </c>
      <c r="BK269" s="591">
        <f>SUM(BK270:BK271)</f>
        <v>0</v>
      </c>
    </row>
    <row r="270" spans="2:65" s="478" customFormat="1" ht="16.5" customHeight="1">
      <c r="B270" s="594"/>
      <c r="C270" s="595" t="s">
        <v>1366</v>
      </c>
      <c r="D270" s="595" t="s">
        <v>791</v>
      </c>
      <c r="E270" s="596" t="s">
        <v>1367</v>
      </c>
      <c r="F270" s="597" t="s">
        <v>1368</v>
      </c>
      <c r="G270" s="598" t="s">
        <v>81</v>
      </c>
      <c r="H270" s="599">
        <v>2</v>
      </c>
      <c r="I270" s="600">
        <v>0</v>
      </c>
      <c r="J270" s="600">
        <f>ROUND(I270*H270,2)</f>
        <v>0</v>
      </c>
      <c r="K270" s="601"/>
      <c r="L270" s="477"/>
      <c r="M270" s="602" t="s">
        <v>668</v>
      </c>
      <c r="N270" s="603" t="s">
        <v>705</v>
      </c>
      <c r="O270" s="604">
        <v>0.26144000000000001</v>
      </c>
      <c r="P270" s="604">
        <f>O270*H270</f>
        <v>0.52288000000000001</v>
      </c>
      <c r="Q270" s="604">
        <v>0</v>
      </c>
      <c r="R270" s="604">
        <f>Q270*H270</f>
        <v>0</v>
      </c>
      <c r="S270" s="604">
        <v>0</v>
      </c>
      <c r="T270" s="605">
        <f>S270*H270</f>
        <v>0</v>
      </c>
      <c r="AR270" s="606" t="s">
        <v>421</v>
      </c>
      <c r="AT270" s="606" t="s">
        <v>791</v>
      </c>
      <c r="AU270" s="606" t="s">
        <v>493</v>
      </c>
      <c r="AY270" s="462" t="s">
        <v>789</v>
      </c>
      <c r="BE270" s="607">
        <f>IF(N270="základná",J270,0)</f>
        <v>0</v>
      </c>
      <c r="BF270" s="607">
        <f>IF(N270="znížená",J270,0)</f>
        <v>0</v>
      </c>
      <c r="BG270" s="607">
        <f>IF(N270="zákl. prenesená",J270,0)</f>
        <v>0</v>
      </c>
      <c r="BH270" s="607">
        <f>IF(N270="zníž. prenesená",J270,0)</f>
        <v>0</v>
      </c>
      <c r="BI270" s="607">
        <f>IF(N270="nulová",J270,0)</f>
        <v>0</v>
      </c>
      <c r="BJ270" s="462" t="s">
        <v>493</v>
      </c>
      <c r="BK270" s="607">
        <f>ROUND(I270*H270,2)</f>
        <v>0</v>
      </c>
      <c r="BL270" s="462" t="s">
        <v>421</v>
      </c>
      <c r="BM270" s="606" t="s">
        <v>1369</v>
      </c>
    </row>
    <row r="271" spans="2:65" s="478" customFormat="1" ht="21.75" customHeight="1">
      <c r="B271" s="594"/>
      <c r="C271" s="612" t="s">
        <v>1370</v>
      </c>
      <c r="D271" s="612" t="s">
        <v>1038</v>
      </c>
      <c r="E271" s="613" t="s">
        <v>1371</v>
      </c>
      <c r="F271" s="614" t="s">
        <v>1372</v>
      </c>
      <c r="G271" s="615" t="s">
        <v>81</v>
      </c>
      <c r="H271" s="616">
        <v>2</v>
      </c>
      <c r="I271" s="600">
        <v>0</v>
      </c>
      <c r="J271" s="617">
        <f>ROUND(I271*H271,2)</f>
        <v>0</v>
      </c>
      <c r="K271" s="618"/>
      <c r="L271" s="619"/>
      <c r="M271" s="620" t="s">
        <v>668</v>
      </c>
      <c r="N271" s="621" t="s">
        <v>705</v>
      </c>
      <c r="O271" s="604">
        <v>0</v>
      </c>
      <c r="P271" s="604">
        <f>O271*H271</f>
        <v>0</v>
      </c>
      <c r="Q271" s="604">
        <v>2.1319999999999999E-2</v>
      </c>
      <c r="R271" s="604">
        <f>Q271*H271</f>
        <v>4.2639999999999997E-2</v>
      </c>
      <c r="S271" s="604">
        <v>0</v>
      </c>
      <c r="T271" s="605">
        <f>S271*H271</f>
        <v>0</v>
      </c>
      <c r="AR271" s="606" t="s">
        <v>1025</v>
      </c>
      <c r="AT271" s="606" t="s">
        <v>1038</v>
      </c>
      <c r="AU271" s="606" t="s">
        <v>493</v>
      </c>
      <c r="AY271" s="462" t="s">
        <v>789</v>
      </c>
      <c r="BE271" s="607">
        <f>IF(N271="základná",J271,0)</f>
        <v>0</v>
      </c>
      <c r="BF271" s="607">
        <f>IF(N271="znížená",J271,0)</f>
        <v>0</v>
      </c>
      <c r="BG271" s="607">
        <f>IF(N271="zákl. prenesená",J271,0)</f>
        <v>0</v>
      </c>
      <c r="BH271" s="607">
        <f>IF(N271="zníž. prenesená",J271,0)</f>
        <v>0</v>
      </c>
      <c r="BI271" s="607">
        <f>IF(N271="nulová",J271,0)</f>
        <v>0</v>
      </c>
      <c r="BJ271" s="462" t="s">
        <v>493</v>
      </c>
      <c r="BK271" s="607">
        <f>ROUND(I271*H271,2)</f>
        <v>0</v>
      </c>
      <c r="BL271" s="462" t="s">
        <v>421</v>
      </c>
      <c r="BM271" s="606" t="s">
        <v>1373</v>
      </c>
    </row>
    <row r="272" spans="2:65" s="583" customFormat="1" ht="22.9" customHeight="1">
      <c r="B272" s="582"/>
      <c r="D272" s="584" t="s">
        <v>737</v>
      </c>
      <c r="E272" s="592" t="s">
        <v>880</v>
      </c>
      <c r="F272" s="592" t="s">
        <v>881</v>
      </c>
      <c r="J272" s="593">
        <f>BK272</f>
        <v>0</v>
      </c>
      <c r="L272" s="582"/>
      <c r="M272" s="587"/>
      <c r="P272" s="588">
        <f>SUM(P273:P279)</f>
        <v>64.768876000000006</v>
      </c>
      <c r="R272" s="588">
        <f>SUM(R273:R279)</f>
        <v>0.2635808</v>
      </c>
      <c r="T272" s="589">
        <f>SUM(T273:T279)</f>
        <v>0</v>
      </c>
      <c r="AR272" s="584" t="s">
        <v>493</v>
      </c>
      <c r="AT272" s="590" t="s">
        <v>737</v>
      </c>
      <c r="AU272" s="590" t="s">
        <v>491</v>
      </c>
      <c r="AY272" s="584" t="s">
        <v>789</v>
      </c>
      <c r="BK272" s="591">
        <f>SUM(BK273:BK279)</f>
        <v>0</v>
      </c>
    </row>
    <row r="273" spans="2:65" s="478" customFormat="1" ht="24.25" customHeight="1">
      <c r="B273" s="594"/>
      <c r="C273" s="595" t="s">
        <v>1374</v>
      </c>
      <c r="D273" s="595" t="s">
        <v>791</v>
      </c>
      <c r="E273" s="596" t="s">
        <v>1375</v>
      </c>
      <c r="F273" s="597" t="s">
        <v>1376</v>
      </c>
      <c r="G273" s="598" t="s">
        <v>181</v>
      </c>
      <c r="H273" s="599">
        <v>52.72</v>
      </c>
      <c r="I273" s="600">
        <v>0</v>
      </c>
      <c r="J273" s="600">
        <f t="shared" ref="J273:J279" si="70">ROUND(I273*H273,2)</f>
        <v>0</v>
      </c>
      <c r="K273" s="601"/>
      <c r="L273" s="477"/>
      <c r="M273" s="602" t="s">
        <v>668</v>
      </c>
      <c r="N273" s="603" t="s">
        <v>705</v>
      </c>
      <c r="O273" s="604">
        <v>0.60819000000000001</v>
      </c>
      <c r="P273" s="604">
        <f t="shared" ref="P273:P279" si="71">O273*H273</f>
        <v>32.063776799999999</v>
      </c>
      <c r="Q273" s="604">
        <v>3.62E-3</v>
      </c>
      <c r="R273" s="604">
        <f t="shared" ref="R273:R279" si="72">Q273*H273</f>
        <v>0.1908464</v>
      </c>
      <c r="S273" s="604">
        <v>0</v>
      </c>
      <c r="T273" s="605">
        <f t="shared" ref="T273:T279" si="73">S273*H273</f>
        <v>0</v>
      </c>
      <c r="AR273" s="606" t="s">
        <v>421</v>
      </c>
      <c r="AT273" s="606" t="s">
        <v>791</v>
      </c>
      <c r="AU273" s="606" t="s">
        <v>493</v>
      </c>
      <c r="AY273" s="462" t="s">
        <v>789</v>
      </c>
      <c r="BE273" s="607">
        <f t="shared" ref="BE273:BE279" si="74">IF(N273="základná",J273,0)</f>
        <v>0</v>
      </c>
      <c r="BF273" s="607">
        <f t="shared" ref="BF273:BF279" si="75">IF(N273="znížená",J273,0)</f>
        <v>0</v>
      </c>
      <c r="BG273" s="607">
        <f t="shared" ref="BG273:BG279" si="76">IF(N273="zákl. prenesená",J273,0)</f>
        <v>0</v>
      </c>
      <c r="BH273" s="607">
        <f t="shared" ref="BH273:BH279" si="77">IF(N273="zníž. prenesená",J273,0)</f>
        <v>0</v>
      </c>
      <c r="BI273" s="607">
        <f t="shared" ref="BI273:BI279" si="78">IF(N273="nulová",J273,0)</f>
        <v>0</v>
      </c>
      <c r="BJ273" s="462" t="s">
        <v>493</v>
      </c>
      <c r="BK273" s="607">
        <f t="shared" ref="BK273:BK279" si="79">ROUND(I273*H273,2)</f>
        <v>0</v>
      </c>
      <c r="BL273" s="462" t="s">
        <v>421</v>
      </c>
      <c r="BM273" s="606" t="s">
        <v>1377</v>
      </c>
    </row>
    <row r="274" spans="2:65" s="478" customFormat="1" ht="24.25" customHeight="1">
      <c r="B274" s="594"/>
      <c r="C274" s="595" t="s">
        <v>1378</v>
      </c>
      <c r="D274" s="595" t="s">
        <v>791</v>
      </c>
      <c r="E274" s="596" t="s">
        <v>1379</v>
      </c>
      <c r="F274" s="597" t="s">
        <v>1380</v>
      </c>
      <c r="G274" s="598" t="s">
        <v>181</v>
      </c>
      <c r="H274" s="599">
        <v>20.399999999999999</v>
      </c>
      <c r="I274" s="600">
        <v>0</v>
      </c>
      <c r="J274" s="600">
        <f t="shared" si="70"/>
        <v>0</v>
      </c>
      <c r="K274" s="601"/>
      <c r="L274" s="477"/>
      <c r="M274" s="602" t="s">
        <v>668</v>
      </c>
      <c r="N274" s="603" t="s">
        <v>705</v>
      </c>
      <c r="O274" s="604">
        <v>0.65966999999999998</v>
      </c>
      <c r="P274" s="604">
        <f t="shared" si="71"/>
        <v>13.457267999999999</v>
      </c>
      <c r="Q274" s="604">
        <v>2.1099999999999999E-3</v>
      </c>
      <c r="R274" s="604">
        <f t="shared" si="72"/>
        <v>4.3043999999999992E-2</v>
      </c>
      <c r="S274" s="604">
        <v>0</v>
      </c>
      <c r="T274" s="605">
        <f t="shared" si="73"/>
        <v>0</v>
      </c>
      <c r="AR274" s="606" t="s">
        <v>421</v>
      </c>
      <c r="AT274" s="606" t="s">
        <v>791</v>
      </c>
      <c r="AU274" s="606" t="s">
        <v>493</v>
      </c>
      <c r="AY274" s="462" t="s">
        <v>789</v>
      </c>
      <c r="BE274" s="607">
        <f t="shared" si="74"/>
        <v>0</v>
      </c>
      <c r="BF274" s="607">
        <f t="shared" si="75"/>
        <v>0</v>
      </c>
      <c r="BG274" s="607">
        <f t="shared" si="76"/>
        <v>0</v>
      </c>
      <c r="BH274" s="607">
        <f t="shared" si="77"/>
        <v>0</v>
      </c>
      <c r="BI274" s="607">
        <f t="shared" si="78"/>
        <v>0</v>
      </c>
      <c r="BJ274" s="462" t="s">
        <v>493</v>
      </c>
      <c r="BK274" s="607">
        <f t="shared" si="79"/>
        <v>0</v>
      </c>
      <c r="BL274" s="462" t="s">
        <v>421</v>
      </c>
      <c r="BM274" s="606" t="s">
        <v>1381</v>
      </c>
    </row>
    <row r="275" spans="2:65" s="478" customFormat="1" ht="21.75" customHeight="1">
      <c r="B275" s="594"/>
      <c r="C275" s="595" t="s">
        <v>1382</v>
      </c>
      <c r="D275" s="595" t="s">
        <v>791</v>
      </c>
      <c r="E275" s="596" t="s">
        <v>1383</v>
      </c>
      <c r="F275" s="597" t="s">
        <v>1384</v>
      </c>
      <c r="G275" s="598" t="s">
        <v>81</v>
      </c>
      <c r="H275" s="599">
        <v>2</v>
      </c>
      <c r="I275" s="600">
        <v>0</v>
      </c>
      <c r="J275" s="600">
        <f t="shared" si="70"/>
        <v>0</v>
      </c>
      <c r="K275" s="601"/>
      <c r="L275" s="477"/>
      <c r="M275" s="602" t="s">
        <v>668</v>
      </c>
      <c r="N275" s="603" t="s">
        <v>705</v>
      </c>
      <c r="O275" s="604">
        <v>0.16095000000000001</v>
      </c>
      <c r="P275" s="604">
        <f t="shared" si="71"/>
        <v>0.32190000000000002</v>
      </c>
      <c r="Q275" s="604">
        <v>4.2000000000000002E-4</v>
      </c>
      <c r="R275" s="604">
        <f t="shared" si="72"/>
        <v>8.4000000000000003E-4</v>
      </c>
      <c r="S275" s="604">
        <v>0</v>
      </c>
      <c r="T275" s="605">
        <f t="shared" si="73"/>
        <v>0</v>
      </c>
      <c r="AR275" s="606" t="s">
        <v>421</v>
      </c>
      <c r="AT275" s="606" t="s">
        <v>791</v>
      </c>
      <c r="AU275" s="606" t="s">
        <v>493</v>
      </c>
      <c r="AY275" s="462" t="s">
        <v>789</v>
      </c>
      <c r="BE275" s="607">
        <f t="shared" si="74"/>
        <v>0</v>
      </c>
      <c r="BF275" s="607">
        <f t="shared" si="75"/>
        <v>0</v>
      </c>
      <c r="BG275" s="607">
        <f t="shared" si="76"/>
        <v>0</v>
      </c>
      <c r="BH275" s="607">
        <f t="shared" si="77"/>
        <v>0</v>
      </c>
      <c r="BI275" s="607">
        <f t="shared" si="78"/>
        <v>0</v>
      </c>
      <c r="BJ275" s="462" t="s">
        <v>493</v>
      </c>
      <c r="BK275" s="607">
        <f t="shared" si="79"/>
        <v>0</v>
      </c>
      <c r="BL275" s="462" t="s">
        <v>421</v>
      </c>
      <c r="BM275" s="606" t="s">
        <v>1385</v>
      </c>
    </row>
    <row r="276" spans="2:65" s="478" customFormat="1" ht="24.25" customHeight="1">
      <c r="B276" s="594"/>
      <c r="C276" s="595" t="s">
        <v>1386</v>
      </c>
      <c r="D276" s="595" t="s">
        <v>791</v>
      </c>
      <c r="E276" s="596" t="s">
        <v>1387</v>
      </c>
      <c r="F276" s="597" t="s">
        <v>1388</v>
      </c>
      <c r="G276" s="598" t="s">
        <v>81</v>
      </c>
      <c r="H276" s="599">
        <v>2</v>
      </c>
      <c r="I276" s="600">
        <v>0</v>
      </c>
      <c r="J276" s="600">
        <f t="shared" si="70"/>
        <v>0</v>
      </c>
      <c r="K276" s="601"/>
      <c r="L276" s="477"/>
      <c r="M276" s="602" t="s">
        <v>668</v>
      </c>
      <c r="N276" s="603" t="s">
        <v>705</v>
      </c>
      <c r="O276" s="604">
        <v>0.16095000000000001</v>
      </c>
      <c r="P276" s="604">
        <f t="shared" si="71"/>
        <v>0.32190000000000002</v>
      </c>
      <c r="Q276" s="604">
        <v>4.2000000000000002E-4</v>
      </c>
      <c r="R276" s="604">
        <f t="shared" si="72"/>
        <v>8.4000000000000003E-4</v>
      </c>
      <c r="S276" s="604">
        <v>0</v>
      </c>
      <c r="T276" s="605">
        <f t="shared" si="73"/>
        <v>0</v>
      </c>
      <c r="AR276" s="606" t="s">
        <v>421</v>
      </c>
      <c r="AT276" s="606" t="s">
        <v>791</v>
      </c>
      <c r="AU276" s="606" t="s">
        <v>493</v>
      </c>
      <c r="AY276" s="462" t="s">
        <v>789</v>
      </c>
      <c r="BE276" s="607">
        <f t="shared" si="74"/>
        <v>0</v>
      </c>
      <c r="BF276" s="607">
        <f t="shared" si="75"/>
        <v>0</v>
      </c>
      <c r="BG276" s="607">
        <f t="shared" si="76"/>
        <v>0</v>
      </c>
      <c r="BH276" s="607">
        <f t="shared" si="77"/>
        <v>0</v>
      </c>
      <c r="BI276" s="607">
        <f t="shared" si="78"/>
        <v>0</v>
      </c>
      <c r="BJ276" s="462" t="s">
        <v>493</v>
      </c>
      <c r="BK276" s="607">
        <f t="shared" si="79"/>
        <v>0</v>
      </c>
      <c r="BL276" s="462" t="s">
        <v>421</v>
      </c>
      <c r="BM276" s="606" t="s">
        <v>1389</v>
      </c>
    </row>
    <row r="277" spans="2:65" s="478" customFormat="1" ht="24.25" customHeight="1">
      <c r="B277" s="594"/>
      <c r="C277" s="595" t="s">
        <v>1390</v>
      </c>
      <c r="D277" s="595" t="s">
        <v>791</v>
      </c>
      <c r="E277" s="596" t="s">
        <v>1391</v>
      </c>
      <c r="F277" s="597" t="s">
        <v>1392</v>
      </c>
      <c r="G277" s="598" t="s">
        <v>181</v>
      </c>
      <c r="H277" s="599">
        <v>20.14</v>
      </c>
      <c r="I277" s="600">
        <v>0</v>
      </c>
      <c r="J277" s="600">
        <f t="shared" si="70"/>
        <v>0</v>
      </c>
      <c r="K277" s="601"/>
      <c r="L277" s="477"/>
      <c r="M277" s="602" t="s">
        <v>668</v>
      </c>
      <c r="N277" s="603" t="s">
        <v>705</v>
      </c>
      <c r="O277" s="604">
        <v>0.89307999999999998</v>
      </c>
      <c r="P277" s="604">
        <f t="shared" si="71"/>
        <v>17.986631200000001</v>
      </c>
      <c r="Q277" s="604">
        <v>1.3600000000000001E-3</v>
      </c>
      <c r="R277" s="604">
        <f t="shared" si="72"/>
        <v>2.7390400000000002E-2</v>
      </c>
      <c r="S277" s="604">
        <v>0</v>
      </c>
      <c r="T277" s="605">
        <f t="shared" si="73"/>
        <v>0</v>
      </c>
      <c r="AR277" s="606" t="s">
        <v>421</v>
      </c>
      <c r="AT277" s="606" t="s">
        <v>791</v>
      </c>
      <c r="AU277" s="606" t="s">
        <v>493</v>
      </c>
      <c r="AY277" s="462" t="s">
        <v>789</v>
      </c>
      <c r="BE277" s="607">
        <f t="shared" si="74"/>
        <v>0</v>
      </c>
      <c r="BF277" s="607">
        <f t="shared" si="75"/>
        <v>0</v>
      </c>
      <c r="BG277" s="607">
        <f t="shared" si="76"/>
        <v>0</v>
      </c>
      <c r="BH277" s="607">
        <f t="shared" si="77"/>
        <v>0</v>
      </c>
      <c r="BI277" s="607">
        <f t="shared" si="78"/>
        <v>0</v>
      </c>
      <c r="BJ277" s="462" t="s">
        <v>493</v>
      </c>
      <c r="BK277" s="607">
        <f t="shared" si="79"/>
        <v>0</v>
      </c>
      <c r="BL277" s="462" t="s">
        <v>421</v>
      </c>
      <c r="BM277" s="606" t="s">
        <v>1393</v>
      </c>
    </row>
    <row r="278" spans="2:65" s="478" customFormat="1" ht="24.25" customHeight="1">
      <c r="B278" s="594"/>
      <c r="C278" s="595" t="s">
        <v>1394</v>
      </c>
      <c r="D278" s="595" t="s">
        <v>791</v>
      </c>
      <c r="E278" s="596" t="s">
        <v>1395</v>
      </c>
      <c r="F278" s="597" t="s">
        <v>1396</v>
      </c>
      <c r="G278" s="598" t="s">
        <v>81</v>
      </c>
      <c r="H278" s="599">
        <v>2</v>
      </c>
      <c r="I278" s="600">
        <v>0</v>
      </c>
      <c r="J278" s="600">
        <f t="shared" si="70"/>
        <v>0</v>
      </c>
      <c r="K278" s="601"/>
      <c r="L278" s="477"/>
      <c r="M278" s="602" t="s">
        <v>668</v>
      </c>
      <c r="N278" s="603" t="s">
        <v>705</v>
      </c>
      <c r="O278" s="604">
        <v>0.30869999999999997</v>
      </c>
      <c r="P278" s="604">
        <f t="shared" si="71"/>
        <v>0.61739999999999995</v>
      </c>
      <c r="Q278" s="604">
        <v>3.1E-4</v>
      </c>
      <c r="R278" s="604">
        <f t="shared" si="72"/>
        <v>6.2E-4</v>
      </c>
      <c r="S278" s="604">
        <v>0</v>
      </c>
      <c r="T278" s="605">
        <f t="shared" si="73"/>
        <v>0</v>
      </c>
      <c r="AR278" s="606" t="s">
        <v>421</v>
      </c>
      <c r="AT278" s="606" t="s">
        <v>791</v>
      </c>
      <c r="AU278" s="606" t="s">
        <v>493</v>
      </c>
      <c r="AY278" s="462" t="s">
        <v>789</v>
      </c>
      <c r="BE278" s="607">
        <f t="shared" si="74"/>
        <v>0</v>
      </c>
      <c r="BF278" s="607">
        <f t="shared" si="75"/>
        <v>0</v>
      </c>
      <c r="BG278" s="607">
        <f t="shared" si="76"/>
        <v>0</v>
      </c>
      <c r="BH278" s="607">
        <f t="shared" si="77"/>
        <v>0</v>
      </c>
      <c r="BI278" s="607">
        <f t="shared" si="78"/>
        <v>0</v>
      </c>
      <c r="BJ278" s="462" t="s">
        <v>493</v>
      </c>
      <c r="BK278" s="607">
        <f t="shared" si="79"/>
        <v>0</v>
      </c>
      <c r="BL278" s="462" t="s">
        <v>421</v>
      </c>
      <c r="BM278" s="606" t="s">
        <v>1397</v>
      </c>
    </row>
    <row r="279" spans="2:65" s="478" customFormat="1" ht="24.25" customHeight="1">
      <c r="B279" s="594"/>
      <c r="C279" s="595" t="s">
        <v>1398</v>
      </c>
      <c r="D279" s="595" t="s">
        <v>791</v>
      </c>
      <c r="E279" s="596" t="s">
        <v>1399</v>
      </c>
      <c r="F279" s="597" t="s">
        <v>1400</v>
      </c>
      <c r="G279" s="598" t="s">
        <v>1318</v>
      </c>
      <c r="H279" s="599">
        <v>26.292000000000002</v>
      </c>
      <c r="I279" s="600">
        <v>0</v>
      </c>
      <c r="J279" s="600">
        <f t="shared" si="70"/>
        <v>0</v>
      </c>
      <c r="K279" s="601"/>
      <c r="L279" s="477"/>
      <c r="M279" s="602" t="s">
        <v>668</v>
      </c>
      <c r="N279" s="603" t="s">
        <v>705</v>
      </c>
      <c r="O279" s="604">
        <v>0</v>
      </c>
      <c r="P279" s="604">
        <f t="shared" si="71"/>
        <v>0</v>
      </c>
      <c r="Q279" s="604">
        <v>0</v>
      </c>
      <c r="R279" s="604">
        <f t="shared" si="72"/>
        <v>0</v>
      </c>
      <c r="S279" s="604">
        <v>0</v>
      </c>
      <c r="T279" s="605">
        <f t="shared" si="73"/>
        <v>0</v>
      </c>
      <c r="AR279" s="606" t="s">
        <v>421</v>
      </c>
      <c r="AT279" s="606" t="s">
        <v>791</v>
      </c>
      <c r="AU279" s="606" t="s">
        <v>493</v>
      </c>
      <c r="AY279" s="462" t="s">
        <v>789</v>
      </c>
      <c r="BE279" s="607">
        <f t="shared" si="74"/>
        <v>0</v>
      </c>
      <c r="BF279" s="607">
        <f t="shared" si="75"/>
        <v>0</v>
      </c>
      <c r="BG279" s="607">
        <f t="shared" si="76"/>
        <v>0</v>
      </c>
      <c r="BH279" s="607">
        <f t="shared" si="77"/>
        <v>0</v>
      </c>
      <c r="BI279" s="607">
        <f t="shared" si="78"/>
        <v>0</v>
      </c>
      <c r="BJ279" s="462" t="s">
        <v>493</v>
      </c>
      <c r="BK279" s="607">
        <f t="shared" si="79"/>
        <v>0</v>
      </c>
      <c r="BL279" s="462" t="s">
        <v>421</v>
      </c>
      <c r="BM279" s="606" t="s">
        <v>1401</v>
      </c>
    </row>
    <row r="280" spans="2:65" s="583" customFormat="1" ht="22.9" customHeight="1">
      <c r="B280" s="582"/>
      <c r="D280" s="584" t="s">
        <v>737</v>
      </c>
      <c r="E280" s="592" t="s">
        <v>900</v>
      </c>
      <c r="F280" s="592" t="s">
        <v>901</v>
      </c>
      <c r="J280" s="593">
        <f>BK280</f>
        <v>0</v>
      </c>
      <c r="L280" s="582"/>
      <c r="M280" s="587"/>
      <c r="P280" s="588">
        <f>SUM(P281:P298)</f>
        <v>803.27374300000008</v>
      </c>
      <c r="R280" s="588">
        <f>SUM(R281:R298)</f>
        <v>22.706451889999997</v>
      </c>
      <c r="T280" s="589">
        <f>SUM(T281:T298)</f>
        <v>0</v>
      </c>
      <c r="AR280" s="584" t="s">
        <v>493</v>
      </c>
      <c r="AT280" s="590" t="s">
        <v>737</v>
      </c>
      <c r="AU280" s="590" t="s">
        <v>491</v>
      </c>
      <c r="AY280" s="584" t="s">
        <v>789</v>
      </c>
      <c r="BK280" s="591">
        <f>SUM(BK281:BK298)</f>
        <v>0</v>
      </c>
    </row>
    <row r="281" spans="2:65" s="478" customFormat="1" ht="33" customHeight="1">
      <c r="B281" s="594"/>
      <c r="C281" s="595" t="s">
        <v>1402</v>
      </c>
      <c r="D281" s="595" t="s">
        <v>791</v>
      </c>
      <c r="E281" s="596" t="s">
        <v>1403</v>
      </c>
      <c r="F281" s="597" t="s">
        <v>1404</v>
      </c>
      <c r="G281" s="598" t="s">
        <v>203</v>
      </c>
      <c r="H281" s="599">
        <v>328.08100000000002</v>
      </c>
      <c r="I281" s="600">
        <v>0</v>
      </c>
      <c r="J281" s="600">
        <f t="shared" ref="J281:J298" si="80">ROUND(I281*H281,2)</f>
        <v>0</v>
      </c>
      <c r="K281" s="601"/>
      <c r="L281" s="477"/>
      <c r="M281" s="602" t="s">
        <v>668</v>
      </c>
      <c r="N281" s="603" t="s">
        <v>705</v>
      </c>
      <c r="O281" s="604">
        <v>0.65100000000000002</v>
      </c>
      <c r="P281" s="604">
        <f t="shared" ref="P281:P298" si="81">O281*H281</f>
        <v>213.58073100000001</v>
      </c>
      <c r="Q281" s="604">
        <v>4.4000000000000002E-4</v>
      </c>
      <c r="R281" s="604">
        <f t="shared" ref="R281:R298" si="82">Q281*H281</f>
        <v>0.14435564000000001</v>
      </c>
      <c r="S281" s="604">
        <v>0</v>
      </c>
      <c r="T281" s="605">
        <f t="shared" ref="T281:T298" si="83">S281*H281</f>
        <v>0</v>
      </c>
      <c r="AR281" s="606" t="s">
        <v>421</v>
      </c>
      <c r="AT281" s="606" t="s">
        <v>791</v>
      </c>
      <c r="AU281" s="606" t="s">
        <v>493</v>
      </c>
      <c r="AY281" s="462" t="s">
        <v>789</v>
      </c>
      <c r="BE281" s="607">
        <f t="shared" ref="BE281:BE298" si="84">IF(N281="základná",J281,0)</f>
        <v>0</v>
      </c>
      <c r="BF281" s="607">
        <f t="shared" ref="BF281:BF298" si="85">IF(N281="znížená",J281,0)</f>
        <v>0</v>
      </c>
      <c r="BG281" s="607">
        <f t="shared" ref="BG281:BG298" si="86">IF(N281="zákl. prenesená",J281,0)</f>
        <v>0</v>
      </c>
      <c r="BH281" s="607">
        <f t="shared" ref="BH281:BH298" si="87">IF(N281="zníž. prenesená",J281,0)</f>
        <v>0</v>
      </c>
      <c r="BI281" s="607">
        <f t="shared" ref="BI281:BI298" si="88">IF(N281="nulová",J281,0)</f>
        <v>0</v>
      </c>
      <c r="BJ281" s="462" t="s">
        <v>493</v>
      </c>
      <c r="BK281" s="607">
        <f t="shared" ref="BK281:BK298" si="89">ROUND(I281*H281,2)</f>
        <v>0</v>
      </c>
      <c r="BL281" s="462" t="s">
        <v>421</v>
      </c>
      <c r="BM281" s="606" t="s">
        <v>1405</v>
      </c>
    </row>
    <row r="282" spans="2:65" s="478" customFormat="1" ht="37.9" customHeight="1">
      <c r="B282" s="594"/>
      <c r="C282" s="612" t="s">
        <v>1406</v>
      </c>
      <c r="D282" s="612" t="s">
        <v>1038</v>
      </c>
      <c r="E282" s="613" t="s">
        <v>1407</v>
      </c>
      <c r="F282" s="614" t="s">
        <v>1408</v>
      </c>
      <c r="G282" s="615" t="s">
        <v>203</v>
      </c>
      <c r="H282" s="616">
        <v>328.08100000000002</v>
      </c>
      <c r="I282" s="600">
        <v>0</v>
      </c>
      <c r="J282" s="617">
        <f t="shared" si="80"/>
        <v>0</v>
      </c>
      <c r="K282" s="618"/>
      <c r="L282" s="619"/>
      <c r="M282" s="620" t="s">
        <v>668</v>
      </c>
      <c r="N282" s="621" t="s">
        <v>705</v>
      </c>
      <c r="O282" s="604">
        <v>0</v>
      </c>
      <c r="P282" s="604">
        <f t="shared" si="81"/>
        <v>0</v>
      </c>
      <c r="Q282" s="604">
        <v>1.405E-2</v>
      </c>
      <c r="R282" s="604">
        <f t="shared" si="82"/>
        <v>4.6095380500000003</v>
      </c>
      <c r="S282" s="604">
        <v>0</v>
      </c>
      <c r="T282" s="605">
        <f t="shared" si="83"/>
        <v>0</v>
      </c>
      <c r="AR282" s="606" t="s">
        <v>1025</v>
      </c>
      <c r="AT282" s="606" t="s">
        <v>1038</v>
      </c>
      <c r="AU282" s="606" t="s">
        <v>493</v>
      </c>
      <c r="AY282" s="462" t="s">
        <v>789</v>
      </c>
      <c r="BE282" s="607">
        <f t="shared" si="84"/>
        <v>0</v>
      </c>
      <c r="BF282" s="607">
        <f t="shared" si="85"/>
        <v>0</v>
      </c>
      <c r="BG282" s="607">
        <f t="shared" si="86"/>
        <v>0</v>
      </c>
      <c r="BH282" s="607">
        <f t="shared" si="87"/>
        <v>0</v>
      </c>
      <c r="BI282" s="607">
        <f t="shared" si="88"/>
        <v>0</v>
      </c>
      <c r="BJ282" s="462" t="s">
        <v>493</v>
      </c>
      <c r="BK282" s="607">
        <f t="shared" si="89"/>
        <v>0</v>
      </c>
      <c r="BL282" s="462" t="s">
        <v>421</v>
      </c>
      <c r="BM282" s="606" t="s">
        <v>1409</v>
      </c>
    </row>
    <row r="283" spans="2:65" s="478" customFormat="1" ht="44.25" customHeight="1">
      <c r="B283" s="594"/>
      <c r="C283" s="595" t="s">
        <v>1410</v>
      </c>
      <c r="D283" s="595" t="s">
        <v>791</v>
      </c>
      <c r="E283" s="596" t="s">
        <v>1411</v>
      </c>
      <c r="F283" s="597" t="s">
        <v>1412</v>
      </c>
      <c r="G283" s="598" t="s">
        <v>203</v>
      </c>
      <c r="H283" s="599">
        <v>497.85</v>
      </c>
      <c r="I283" s="600">
        <v>0</v>
      </c>
      <c r="J283" s="600">
        <f t="shared" si="80"/>
        <v>0</v>
      </c>
      <c r="K283" s="601"/>
      <c r="L283" s="477"/>
      <c r="M283" s="602" t="s">
        <v>668</v>
      </c>
      <c r="N283" s="603" t="s">
        <v>705</v>
      </c>
      <c r="O283" s="604">
        <v>0.82599999999999996</v>
      </c>
      <c r="P283" s="604">
        <f t="shared" si="81"/>
        <v>411.22410000000002</v>
      </c>
      <c r="Q283" s="604">
        <v>4.0000000000000002E-4</v>
      </c>
      <c r="R283" s="604">
        <f t="shared" si="82"/>
        <v>0.19914000000000001</v>
      </c>
      <c r="S283" s="604">
        <v>0</v>
      </c>
      <c r="T283" s="605">
        <f t="shared" si="83"/>
        <v>0</v>
      </c>
      <c r="AR283" s="606" t="s">
        <v>421</v>
      </c>
      <c r="AT283" s="606" t="s">
        <v>791</v>
      </c>
      <c r="AU283" s="606" t="s">
        <v>493</v>
      </c>
      <c r="AY283" s="462" t="s">
        <v>789</v>
      </c>
      <c r="BE283" s="607">
        <f t="shared" si="84"/>
        <v>0</v>
      </c>
      <c r="BF283" s="607">
        <f t="shared" si="85"/>
        <v>0</v>
      </c>
      <c r="BG283" s="607">
        <f t="shared" si="86"/>
        <v>0</v>
      </c>
      <c r="BH283" s="607">
        <f t="shared" si="87"/>
        <v>0</v>
      </c>
      <c r="BI283" s="607">
        <f t="shared" si="88"/>
        <v>0</v>
      </c>
      <c r="BJ283" s="462" t="s">
        <v>493</v>
      </c>
      <c r="BK283" s="607">
        <f t="shared" si="89"/>
        <v>0</v>
      </c>
      <c r="BL283" s="462" t="s">
        <v>421</v>
      </c>
      <c r="BM283" s="606" t="s">
        <v>1413</v>
      </c>
    </row>
    <row r="284" spans="2:65" s="478" customFormat="1" ht="37.9" customHeight="1">
      <c r="B284" s="594"/>
      <c r="C284" s="612" t="s">
        <v>1146</v>
      </c>
      <c r="D284" s="612" t="s">
        <v>1038</v>
      </c>
      <c r="E284" s="613" t="s">
        <v>1414</v>
      </c>
      <c r="F284" s="614" t="s">
        <v>1415</v>
      </c>
      <c r="G284" s="615" t="s">
        <v>203</v>
      </c>
      <c r="H284" s="616">
        <v>497.85</v>
      </c>
      <c r="I284" s="600">
        <v>0</v>
      </c>
      <c r="J284" s="617">
        <f t="shared" si="80"/>
        <v>0</v>
      </c>
      <c r="K284" s="618"/>
      <c r="L284" s="619"/>
      <c r="M284" s="620" t="s">
        <v>668</v>
      </c>
      <c r="N284" s="621" t="s">
        <v>705</v>
      </c>
      <c r="O284" s="604">
        <v>0</v>
      </c>
      <c r="P284" s="604">
        <f t="shared" si="81"/>
        <v>0</v>
      </c>
      <c r="Q284" s="604">
        <v>2.1899999999999999E-2</v>
      </c>
      <c r="R284" s="604">
        <f t="shared" si="82"/>
        <v>10.902915</v>
      </c>
      <c r="S284" s="604">
        <v>0</v>
      </c>
      <c r="T284" s="605">
        <f t="shared" si="83"/>
        <v>0</v>
      </c>
      <c r="AR284" s="606" t="s">
        <v>1025</v>
      </c>
      <c r="AT284" s="606" t="s">
        <v>1038</v>
      </c>
      <c r="AU284" s="606" t="s">
        <v>493</v>
      </c>
      <c r="AY284" s="462" t="s">
        <v>789</v>
      </c>
      <c r="BE284" s="607">
        <f t="shared" si="84"/>
        <v>0</v>
      </c>
      <c r="BF284" s="607">
        <f t="shared" si="85"/>
        <v>0</v>
      </c>
      <c r="BG284" s="607">
        <f t="shared" si="86"/>
        <v>0</v>
      </c>
      <c r="BH284" s="607">
        <f t="shared" si="87"/>
        <v>0</v>
      </c>
      <c r="BI284" s="607">
        <f t="shared" si="88"/>
        <v>0</v>
      </c>
      <c r="BJ284" s="462" t="s">
        <v>493</v>
      </c>
      <c r="BK284" s="607">
        <f t="shared" si="89"/>
        <v>0</v>
      </c>
      <c r="BL284" s="462" t="s">
        <v>421</v>
      </c>
      <c r="BM284" s="606" t="s">
        <v>1416</v>
      </c>
    </row>
    <row r="285" spans="2:65" s="478" customFormat="1" ht="16.5" customHeight="1">
      <c r="B285" s="594"/>
      <c r="C285" s="595" t="s">
        <v>1417</v>
      </c>
      <c r="D285" s="595" t="s">
        <v>791</v>
      </c>
      <c r="E285" s="596" t="s">
        <v>1418</v>
      </c>
      <c r="F285" s="597" t="s">
        <v>1419</v>
      </c>
      <c r="G285" s="598" t="s">
        <v>181</v>
      </c>
      <c r="H285" s="599">
        <v>71.599999999999994</v>
      </c>
      <c r="I285" s="600">
        <v>0</v>
      </c>
      <c r="J285" s="600">
        <f t="shared" si="80"/>
        <v>0</v>
      </c>
      <c r="K285" s="601"/>
      <c r="L285" s="477"/>
      <c r="M285" s="602" t="s">
        <v>668</v>
      </c>
      <c r="N285" s="603" t="s">
        <v>705</v>
      </c>
      <c r="O285" s="604">
        <v>0.48302</v>
      </c>
      <c r="P285" s="604">
        <f t="shared" si="81"/>
        <v>34.584232</v>
      </c>
      <c r="Q285" s="604">
        <v>1.0000000000000001E-5</v>
      </c>
      <c r="R285" s="604">
        <f t="shared" si="82"/>
        <v>7.1599999999999995E-4</v>
      </c>
      <c r="S285" s="604">
        <v>0</v>
      </c>
      <c r="T285" s="605">
        <f t="shared" si="83"/>
        <v>0</v>
      </c>
      <c r="AR285" s="606" t="s">
        <v>421</v>
      </c>
      <c r="AT285" s="606" t="s">
        <v>791</v>
      </c>
      <c r="AU285" s="606" t="s">
        <v>493</v>
      </c>
      <c r="AY285" s="462" t="s">
        <v>789</v>
      </c>
      <c r="BE285" s="607">
        <f t="shared" si="84"/>
        <v>0</v>
      </c>
      <c r="BF285" s="607">
        <f t="shared" si="85"/>
        <v>0</v>
      </c>
      <c r="BG285" s="607">
        <f t="shared" si="86"/>
        <v>0</v>
      </c>
      <c r="BH285" s="607">
        <f t="shared" si="87"/>
        <v>0</v>
      </c>
      <c r="BI285" s="607">
        <f t="shared" si="88"/>
        <v>0</v>
      </c>
      <c r="BJ285" s="462" t="s">
        <v>493</v>
      </c>
      <c r="BK285" s="607">
        <f t="shared" si="89"/>
        <v>0</v>
      </c>
      <c r="BL285" s="462" t="s">
        <v>421</v>
      </c>
      <c r="BM285" s="606" t="s">
        <v>1420</v>
      </c>
    </row>
    <row r="286" spans="2:65" s="478" customFormat="1" ht="16.5" customHeight="1">
      <c r="B286" s="594"/>
      <c r="C286" s="612" t="s">
        <v>1421</v>
      </c>
      <c r="D286" s="612" t="s">
        <v>1038</v>
      </c>
      <c r="E286" s="613" t="s">
        <v>1422</v>
      </c>
      <c r="F286" s="614" t="s">
        <v>1423</v>
      </c>
      <c r="G286" s="615" t="s">
        <v>203</v>
      </c>
      <c r="H286" s="616">
        <v>35.799999999999997</v>
      </c>
      <c r="I286" s="600">
        <v>0</v>
      </c>
      <c r="J286" s="617">
        <f t="shared" si="80"/>
        <v>0</v>
      </c>
      <c r="K286" s="618"/>
      <c r="L286" s="619"/>
      <c r="M286" s="620" t="s">
        <v>668</v>
      </c>
      <c r="N286" s="621" t="s">
        <v>705</v>
      </c>
      <c r="O286" s="604">
        <v>0</v>
      </c>
      <c r="P286" s="604">
        <f t="shared" si="81"/>
        <v>0</v>
      </c>
      <c r="Q286" s="604">
        <v>4.1999999999999997E-3</v>
      </c>
      <c r="R286" s="604">
        <f t="shared" si="82"/>
        <v>0.15035999999999997</v>
      </c>
      <c r="S286" s="604">
        <v>0</v>
      </c>
      <c r="T286" s="605">
        <f t="shared" si="83"/>
        <v>0</v>
      </c>
      <c r="AR286" s="606" t="s">
        <v>1025</v>
      </c>
      <c r="AT286" s="606" t="s">
        <v>1038</v>
      </c>
      <c r="AU286" s="606" t="s">
        <v>493</v>
      </c>
      <c r="AY286" s="462" t="s">
        <v>789</v>
      </c>
      <c r="BE286" s="607">
        <f t="shared" si="84"/>
        <v>0</v>
      </c>
      <c r="BF286" s="607">
        <f t="shared" si="85"/>
        <v>0</v>
      </c>
      <c r="BG286" s="607">
        <f t="shared" si="86"/>
        <v>0</v>
      </c>
      <c r="BH286" s="607">
        <f t="shared" si="87"/>
        <v>0</v>
      </c>
      <c r="BI286" s="607">
        <f t="shared" si="88"/>
        <v>0</v>
      </c>
      <c r="BJ286" s="462" t="s">
        <v>493</v>
      </c>
      <c r="BK286" s="607">
        <f t="shared" si="89"/>
        <v>0</v>
      </c>
      <c r="BL286" s="462" t="s">
        <v>421</v>
      </c>
      <c r="BM286" s="606" t="s">
        <v>1424</v>
      </c>
    </row>
    <row r="287" spans="2:65" s="478" customFormat="1" ht="16.5" customHeight="1">
      <c r="B287" s="594"/>
      <c r="C287" s="595" t="s">
        <v>1425</v>
      </c>
      <c r="D287" s="595" t="s">
        <v>791</v>
      </c>
      <c r="E287" s="596" t="s">
        <v>1426</v>
      </c>
      <c r="F287" s="597" t="s">
        <v>1427</v>
      </c>
      <c r="G287" s="598" t="s">
        <v>181</v>
      </c>
      <c r="H287" s="599">
        <v>47.72</v>
      </c>
      <c r="I287" s="600">
        <v>0</v>
      </c>
      <c r="J287" s="600">
        <f t="shared" si="80"/>
        <v>0</v>
      </c>
      <c r="K287" s="601"/>
      <c r="L287" s="477"/>
      <c r="M287" s="602" t="s">
        <v>668</v>
      </c>
      <c r="N287" s="603" t="s">
        <v>705</v>
      </c>
      <c r="O287" s="604">
        <v>0.60509999999999997</v>
      </c>
      <c r="P287" s="604">
        <f t="shared" si="81"/>
        <v>28.875371999999999</v>
      </c>
      <c r="Q287" s="604">
        <v>6.0000000000000002E-5</v>
      </c>
      <c r="R287" s="604">
        <f t="shared" si="82"/>
        <v>2.8632000000000002E-3</v>
      </c>
      <c r="S287" s="604">
        <v>0</v>
      </c>
      <c r="T287" s="605">
        <f t="shared" si="83"/>
        <v>0</v>
      </c>
      <c r="AR287" s="606" t="s">
        <v>421</v>
      </c>
      <c r="AT287" s="606" t="s">
        <v>791</v>
      </c>
      <c r="AU287" s="606" t="s">
        <v>493</v>
      </c>
      <c r="AY287" s="462" t="s">
        <v>789</v>
      </c>
      <c r="BE287" s="607">
        <f t="shared" si="84"/>
        <v>0</v>
      </c>
      <c r="BF287" s="607">
        <f t="shared" si="85"/>
        <v>0</v>
      </c>
      <c r="BG287" s="607">
        <f t="shared" si="86"/>
        <v>0</v>
      </c>
      <c r="BH287" s="607">
        <f t="shared" si="87"/>
        <v>0</v>
      </c>
      <c r="BI287" s="607">
        <f t="shared" si="88"/>
        <v>0</v>
      </c>
      <c r="BJ287" s="462" t="s">
        <v>493</v>
      </c>
      <c r="BK287" s="607">
        <f t="shared" si="89"/>
        <v>0</v>
      </c>
      <c r="BL287" s="462" t="s">
        <v>421</v>
      </c>
      <c r="BM287" s="606" t="s">
        <v>1428</v>
      </c>
    </row>
    <row r="288" spans="2:65" s="478" customFormat="1" ht="16.5" customHeight="1">
      <c r="B288" s="594"/>
      <c r="C288" s="612" t="s">
        <v>1429</v>
      </c>
      <c r="D288" s="612" t="s">
        <v>1038</v>
      </c>
      <c r="E288" s="613" t="s">
        <v>1422</v>
      </c>
      <c r="F288" s="614" t="s">
        <v>1423</v>
      </c>
      <c r="G288" s="615" t="s">
        <v>203</v>
      </c>
      <c r="H288" s="616">
        <v>23.86</v>
      </c>
      <c r="I288" s="600">
        <v>0</v>
      </c>
      <c r="J288" s="617">
        <f t="shared" si="80"/>
        <v>0</v>
      </c>
      <c r="K288" s="618"/>
      <c r="L288" s="619"/>
      <c r="M288" s="620" t="s">
        <v>668</v>
      </c>
      <c r="N288" s="621" t="s">
        <v>705</v>
      </c>
      <c r="O288" s="604">
        <v>0</v>
      </c>
      <c r="P288" s="604">
        <f t="shared" si="81"/>
        <v>0</v>
      </c>
      <c r="Q288" s="604">
        <v>4.1999999999999997E-3</v>
      </c>
      <c r="R288" s="604">
        <f t="shared" si="82"/>
        <v>0.100212</v>
      </c>
      <c r="S288" s="604">
        <v>0</v>
      </c>
      <c r="T288" s="605">
        <f t="shared" si="83"/>
        <v>0</v>
      </c>
      <c r="AR288" s="606" t="s">
        <v>1025</v>
      </c>
      <c r="AT288" s="606" t="s">
        <v>1038</v>
      </c>
      <c r="AU288" s="606" t="s">
        <v>493</v>
      </c>
      <c r="AY288" s="462" t="s">
        <v>789</v>
      </c>
      <c r="BE288" s="607">
        <f t="shared" si="84"/>
        <v>0</v>
      </c>
      <c r="BF288" s="607">
        <f t="shared" si="85"/>
        <v>0</v>
      </c>
      <c r="BG288" s="607">
        <f t="shared" si="86"/>
        <v>0</v>
      </c>
      <c r="BH288" s="607">
        <f t="shared" si="87"/>
        <v>0</v>
      </c>
      <c r="BI288" s="607">
        <f t="shared" si="88"/>
        <v>0</v>
      </c>
      <c r="BJ288" s="462" t="s">
        <v>493</v>
      </c>
      <c r="BK288" s="607">
        <f t="shared" si="89"/>
        <v>0</v>
      </c>
      <c r="BL288" s="462" t="s">
        <v>421</v>
      </c>
      <c r="BM288" s="606" t="s">
        <v>1430</v>
      </c>
    </row>
    <row r="289" spans="2:65" s="478" customFormat="1" ht="16.5" customHeight="1">
      <c r="B289" s="594"/>
      <c r="C289" s="595" t="s">
        <v>1431</v>
      </c>
      <c r="D289" s="595" t="s">
        <v>791</v>
      </c>
      <c r="E289" s="596" t="s">
        <v>1432</v>
      </c>
      <c r="F289" s="597" t="s">
        <v>1433</v>
      </c>
      <c r="G289" s="598" t="s">
        <v>181</v>
      </c>
      <c r="H289" s="599">
        <v>44.2</v>
      </c>
      <c r="I289" s="600">
        <v>0</v>
      </c>
      <c r="J289" s="600">
        <f t="shared" si="80"/>
        <v>0</v>
      </c>
      <c r="K289" s="601"/>
      <c r="L289" s="477"/>
      <c r="M289" s="602" t="s">
        <v>668</v>
      </c>
      <c r="N289" s="603" t="s">
        <v>705</v>
      </c>
      <c r="O289" s="604">
        <v>0.17899999999999999</v>
      </c>
      <c r="P289" s="604">
        <f t="shared" si="81"/>
        <v>7.9118000000000004</v>
      </c>
      <c r="Q289" s="604">
        <v>0</v>
      </c>
      <c r="R289" s="604">
        <f t="shared" si="82"/>
        <v>0</v>
      </c>
      <c r="S289" s="604">
        <v>0</v>
      </c>
      <c r="T289" s="605">
        <f t="shared" si="83"/>
        <v>0</v>
      </c>
      <c r="AR289" s="606" t="s">
        <v>421</v>
      </c>
      <c r="AT289" s="606" t="s">
        <v>791</v>
      </c>
      <c r="AU289" s="606" t="s">
        <v>493</v>
      </c>
      <c r="AY289" s="462" t="s">
        <v>789</v>
      </c>
      <c r="BE289" s="607">
        <f t="shared" si="84"/>
        <v>0</v>
      </c>
      <c r="BF289" s="607">
        <f t="shared" si="85"/>
        <v>0</v>
      </c>
      <c r="BG289" s="607">
        <f t="shared" si="86"/>
        <v>0</v>
      </c>
      <c r="BH289" s="607">
        <f t="shared" si="87"/>
        <v>0</v>
      </c>
      <c r="BI289" s="607">
        <f t="shared" si="88"/>
        <v>0</v>
      </c>
      <c r="BJ289" s="462" t="s">
        <v>493</v>
      </c>
      <c r="BK289" s="607">
        <f t="shared" si="89"/>
        <v>0</v>
      </c>
      <c r="BL289" s="462" t="s">
        <v>421</v>
      </c>
      <c r="BM289" s="606" t="s">
        <v>1434</v>
      </c>
    </row>
    <row r="290" spans="2:65" s="478" customFormat="1" ht="16.5" customHeight="1">
      <c r="B290" s="594"/>
      <c r="C290" s="612" t="s">
        <v>1435</v>
      </c>
      <c r="D290" s="612" t="s">
        <v>1038</v>
      </c>
      <c r="E290" s="613" t="s">
        <v>1422</v>
      </c>
      <c r="F290" s="614" t="s">
        <v>1423</v>
      </c>
      <c r="G290" s="615" t="s">
        <v>203</v>
      </c>
      <c r="H290" s="616">
        <v>22.1</v>
      </c>
      <c r="I290" s="600">
        <v>0</v>
      </c>
      <c r="J290" s="617">
        <f t="shared" si="80"/>
        <v>0</v>
      </c>
      <c r="K290" s="618"/>
      <c r="L290" s="619"/>
      <c r="M290" s="620" t="s">
        <v>668</v>
      </c>
      <c r="N290" s="621" t="s">
        <v>705</v>
      </c>
      <c r="O290" s="604">
        <v>0</v>
      </c>
      <c r="P290" s="604">
        <f t="shared" si="81"/>
        <v>0</v>
      </c>
      <c r="Q290" s="604">
        <v>4.1999999999999997E-3</v>
      </c>
      <c r="R290" s="604">
        <f t="shared" si="82"/>
        <v>9.282E-2</v>
      </c>
      <c r="S290" s="604">
        <v>0</v>
      </c>
      <c r="T290" s="605">
        <f t="shared" si="83"/>
        <v>0</v>
      </c>
      <c r="AR290" s="606" t="s">
        <v>1025</v>
      </c>
      <c r="AT290" s="606" t="s">
        <v>1038</v>
      </c>
      <c r="AU290" s="606" t="s">
        <v>493</v>
      </c>
      <c r="AY290" s="462" t="s">
        <v>789</v>
      </c>
      <c r="BE290" s="607">
        <f t="shared" si="84"/>
        <v>0</v>
      </c>
      <c r="BF290" s="607">
        <f t="shared" si="85"/>
        <v>0</v>
      </c>
      <c r="BG290" s="607">
        <f t="shared" si="86"/>
        <v>0</v>
      </c>
      <c r="BH290" s="607">
        <f t="shared" si="87"/>
        <v>0</v>
      </c>
      <c r="BI290" s="607">
        <f t="shared" si="88"/>
        <v>0</v>
      </c>
      <c r="BJ290" s="462" t="s">
        <v>493</v>
      </c>
      <c r="BK290" s="607">
        <f t="shared" si="89"/>
        <v>0</v>
      </c>
      <c r="BL290" s="462" t="s">
        <v>421</v>
      </c>
      <c r="BM290" s="606" t="s">
        <v>1436</v>
      </c>
    </row>
    <row r="291" spans="2:65" s="478" customFormat="1" ht="24.25" customHeight="1">
      <c r="B291" s="594"/>
      <c r="C291" s="595" t="s">
        <v>1437</v>
      </c>
      <c r="D291" s="595" t="s">
        <v>791</v>
      </c>
      <c r="E291" s="596" t="s">
        <v>1438</v>
      </c>
      <c r="F291" s="597" t="s">
        <v>1439</v>
      </c>
      <c r="G291" s="598" t="s">
        <v>175</v>
      </c>
      <c r="H291" s="599">
        <v>756</v>
      </c>
      <c r="I291" s="600">
        <v>0</v>
      </c>
      <c r="J291" s="600">
        <f t="shared" si="80"/>
        <v>0</v>
      </c>
      <c r="K291" s="601"/>
      <c r="L291" s="477"/>
      <c r="M291" s="602" t="s">
        <v>668</v>
      </c>
      <c r="N291" s="603" t="s">
        <v>705</v>
      </c>
      <c r="O291" s="604">
        <v>2.409E-2</v>
      </c>
      <c r="P291" s="604">
        <f t="shared" si="81"/>
        <v>18.212040000000002</v>
      </c>
      <c r="Q291" s="604">
        <v>5.0000000000000002E-5</v>
      </c>
      <c r="R291" s="604">
        <f t="shared" si="82"/>
        <v>3.78E-2</v>
      </c>
      <c r="S291" s="604">
        <v>0</v>
      </c>
      <c r="T291" s="605">
        <f t="shared" si="83"/>
        <v>0</v>
      </c>
      <c r="AR291" s="606" t="s">
        <v>421</v>
      </c>
      <c r="AT291" s="606" t="s">
        <v>791</v>
      </c>
      <c r="AU291" s="606" t="s">
        <v>493</v>
      </c>
      <c r="AY291" s="462" t="s">
        <v>789</v>
      </c>
      <c r="BE291" s="607">
        <f t="shared" si="84"/>
        <v>0</v>
      </c>
      <c r="BF291" s="607">
        <f t="shared" si="85"/>
        <v>0</v>
      </c>
      <c r="BG291" s="607">
        <f t="shared" si="86"/>
        <v>0</v>
      </c>
      <c r="BH291" s="607">
        <f t="shared" si="87"/>
        <v>0</v>
      </c>
      <c r="BI291" s="607">
        <f t="shared" si="88"/>
        <v>0</v>
      </c>
      <c r="BJ291" s="462" t="s">
        <v>493</v>
      </c>
      <c r="BK291" s="607">
        <f t="shared" si="89"/>
        <v>0</v>
      </c>
      <c r="BL291" s="462" t="s">
        <v>421</v>
      </c>
      <c r="BM291" s="606" t="s">
        <v>1440</v>
      </c>
    </row>
    <row r="292" spans="2:65" s="478" customFormat="1" ht="44.25" customHeight="1">
      <c r="B292" s="594"/>
      <c r="C292" s="612" t="s">
        <v>1441</v>
      </c>
      <c r="D292" s="612" t="s">
        <v>1038</v>
      </c>
      <c r="E292" s="613" t="s">
        <v>1442</v>
      </c>
      <c r="F292" s="614" t="s">
        <v>1443</v>
      </c>
      <c r="G292" s="615" t="s">
        <v>81</v>
      </c>
      <c r="H292" s="616">
        <v>62</v>
      </c>
      <c r="I292" s="600">
        <v>0</v>
      </c>
      <c r="J292" s="617">
        <f t="shared" si="80"/>
        <v>0</v>
      </c>
      <c r="K292" s="618"/>
      <c r="L292" s="619"/>
      <c r="M292" s="620" t="s">
        <v>668</v>
      </c>
      <c r="N292" s="621" t="s">
        <v>705</v>
      </c>
      <c r="O292" s="604">
        <v>0</v>
      </c>
      <c r="P292" s="604">
        <f t="shared" si="81"/>
        <v>0</v>
      </c>
      <c r="Q292" s="604">
        <v>1.2200000000000001E-2</v>
      </c>
      <c r="R292" s="604">
        <f t="shared" si="82"/>
        <v>0.75640000000000007</v>
      </c>
      <c r="S292" s="604">
        <v>0</v>
      </c>
      <c r="T292" s="605">
        <f t="shared" si="83"/>
        <v>0</v>
      </c>
      <c r="AR292" s="606" t="s">
        <v>1025</v>
      </c>
      <c r="AT292" s="606" t="s">
        <v>1038</v>
      </c>
      <c r="AU292" s="606" t="s">
        <v>493</v>
      </c>
      <c r="AY292" s="462" t="s">
        <v>789</v>
      </c>
      <c r="BE292" s="607">
        <f t="shared" si="84"/>
        <v>0</v>
      </c>
      <c r="BF292" s="607">
        <f t="shared" si="85"/>
        <v>0</v>
      </c>
      <c r="BG292" s="607">
        <f t="shared" si="86"/>
        <v>0</v>
      </c>
      <c r="BH292" s="607">
        <f t="shared" si="87"/>
        <v>0</v>
      </c>
      <c r="BI292" s="607">
        <f t="shared" si="88"/>
        <v>0</v>
      </c>
      <c r="BJ292" s="462" t="s">
        <v>493</v>
      </c>
      <c r="BK292" s="607">
        <f t="shared" si="89"/>
        <v>0</v>
      </c>
      <c r="BL292" s="462" t="s">
        <v>421</v>
      </c>
      <c r="BM292" s="606" t="s">
        <v>1444</v>
      </c>
    </row>
    <row r="293" spans="2:65" s="478" customFormat="1" ht="33" customHeight="1">
      <c r="B293" s="594"/>
      <c r="C293" s="595" t="s">
        <v>1445</v>
      </c>
      <c r="D293" s="595" t="s">
        <v>791</v>
      </c>
      <c r="E293" s="596" t="s">
        <v>1446</v>
      </c>
      <c r="F293" s="597" t="s">
        <v>1447</v>
      </c>
      <c r="G293" s="598" t="s">
        <v>181</v>
      </c>
      <c r="H293" s="599">
        <v>71.599999999999994</v>
      </c>
      <c r="I293" s="600">
        <v>0</v>
      </c>
      <c r="J293" s="600">
        <f t="shared" si="80"/>
        <v>0</v>
      </c>
      <c r="K293" s="601"/>
      <c r="L293" s="477"/>
      <c r="M293" s="602" t="s">
        <v>668</v>
      </c>
      <c r="N293" s="603" t="s">
        <v>705</v>
      </c>
      <c r="O293" s="604">
        <v>1.02593</v>
      </c>
      <c r="P293" s="604">
        <f t="shared" si="81"/>
        <v>73.456587999999996</v>
      </c>
      <c r="Q293" s="604">
        <v>2.1000000000000001E-4</v>
      </c>
      <c r="R293" s="604">
        <f t="shared" si="82"/>
        <v>1.5035999999999999E-2</v>
      </c>
      <c r="S293" s="604">
        <v>0</v>
      </c>
      <c r="T293" s="605">
        <f t="shared" si="83"/>
        <v>0</v>
      </c>
      <c r="AR293" s="606" t="s">
        <v>421</v>
      </c>
      <c r="AT293" s="606" t="s">
        <v>791</v>
      </c>
      <c r="AU293" s="606" t="s">
        <v>493</v>
      </c>
      <c r="AY293" s="462" t="s">
        <v>789</v>
      </c>
      <c r="BE293" s="607">
        <f t="shared" si="84"/>
        <v>0</v>
      </c>
      <c r="BF293" s="607">
        <f t="shared" si="85"/>
        <v>0</v>
      </c>
      <c r="BG293" s="607">
        <f t="shared" si="86"/>
        <v>0</v>
      </c>
      <c r="BH293" s="607">
        <f t="shared" si="87"/>
        <v>0</v>
      </c>
      <c r="BI293" s="607">
        <f t="shared" si="88"/>
        <v>0</v>
      </c>
      <c r="BJ293" s="462" t="s">
        <v>493</v>
      </c>
      <c r="BK293" s="607">
        <f t="shared" si="89"/>
        <v>0</v>
      </c>
      <c r="BL293" s="462" t="s">
        <v>421</v>
      </c>
      <c r="BM293" s="606" t="s">
        <v>1448</v>
      </c>
    </row>
    <row r="294" spans="2:65" s="478" customFormat="1" ht="55.5" customHeight="1">
      <c r="B294" s="594"/>
      <c r="C294" s="612" t="s">
        <v>1449</v>
      </c>
      <c r="D294" s="612" t="s">
        <v>1038</v>
      </c>
      <c r="E294" s="613" t="s">
        <v>1450</v>
      </c>
      <c r="F294" s="614" t="s">
        <v>1451</v>
      </c>
      <c r="G294" s="615" t="s">
        <v>181</v>
      </c>
      <c r="H294" s="616">
        <v>150.36000000000001</v>
      </c>
      <c r="I294" s="600">
        <v>0</v>
      </c>
      <c r="J294" s="617">
        <f t="shared" si="80"/>
        <v>0</v>
      </c>
      <c r="K294" s="618"/>
      <c r="L294" s="619"/>
      <c r="M294" s="620" t="s">
        <v>668</v>
      </c>
      <c r="N294" s="621" t="s">
        <v>705</v>
      </c>
      <c r="O294" s="604">
        <v>0</v>
      </c>
      <c r="P294" s="604">
        <f t="shared" si="81"/>
        <v>0</v>
      </c>
      <c r="Q294" s="604">
        <v>1E-4</v>
      </c>
      <c r="R294" s="604">
        <f t="shared" si="82"/>
        <v>1.5036000000000002E-2</v>
      </c>
      <c r="S294" s="604">
        <v>0</v>
      </c>
      <c r="T294" s="605">
        <f t="shared" si="83"/>
        <v>0</v>
      </c>
      <c r="AR294" s="606" t="s">
        <v>1025</v>
      </c>
      <c r="AT294" s="606" t="s">
        <v>1038</v>
      </c>
      <c r="AU294" s="606" t="s">
        <v>493</v>
      </c>
      <c r="AY294" s="462" t="s">
        <v>789</v>
      </c>
      <c r="BE294" s="607">
        <f t="shared" si="84"/>
        <v>0</v>
      </c>
      <c r="BF294" s="607">
        <f t="shared" si="85"/>
        <v>0</v>
      </c>
      <c r="BG294" s="607">
        <f t="shared" si="86"/>
        <v>0</v>
      </c>
      <c r="BH294" s="607">
        <f t="shared" si="87"/>
        <v>0</v>
      </c>
      <c r="BI294" s="607">
        <f t="shared" si="88"/>
        <v>0</v>
      </c>
      <c r="BJ294" s="462" t="s">
        <v>493</v>
      </c>
      <c r="BK294" s="607">
        <f t="shared" si="89"/>
        <v>0</v>
      </c>
      <c r="BL294" s="462" t="s">
        <v>421</v>
      </c>
      <c r="BM294" s="606" t="s">
        <v>1452</v>
      </c>
    </row>
    <row r="295" spans="2:65" s="478" customFormat="1" ht="24.25" customHeight="1">
      <c r="B295" s="594"/>
      <c r="C295" s="612" t="s">
        <v>1453</v>
      </c>
      <c r="D295" s="612" t="s">
        <v>1038</v>
      </c>
      <c r="E295" s="613" t="s">
        <v>1454</v>
      </c>
      <c r="F295" s="614" t="s">
        <v>1455</v>
      </c>
      <c r="G295" s="615" t="s">
        <v>81</v>
      </c>
      <c r="H295" s="616">
        <v>55</v>
      </c>
      <c r="I295" s="600">
        <v>0</v>
      </c>
      <c r="J295" s="617">
        <f t="shared" si="80"/>
        <v>0</v>
      </c>
      <c r="K295" s="618"/>
      <c r="L295" s="619"/>
      <c r="M295" s="620" t="s">
        <v>668</v>
      </c>
      <c r="N295" s="621" t="s">
        <v>705</v>
      </c>
      <c r="O295" s="604">
        <v>0</v>
      </c>
      <c r="P295" s="604">
        <f t="shared" si="81"/>
        <v>0</v>
      </c>
      <c r="Q295" s="604">
        <v>6.6000000000000003E-2</v>
      </c>
      <c r="R295" s="604">
        <f t="shared" si="82"/>
        <v>3.6300000000000003</v>
      </c>
      <c r="S295" s="604">
        <v>0</v>
      </c>
      <c r="T295" s="605">
        <f t="shared" si="83"/>
        <v>0</v>
      </c>
      <c r="AR295" s="606" t="s">
        <v>1025</v>
      </c>
      <c r="AT295" s="606" t="s">
        <v>1038</v>
      </c>
      <c r="AU295" s="606" t="s">
        <v>493</v>
      </c>
      <c r="AY295" s="462" t="s">
        <v>789</v>
      </c>
      <c r="BE295" s="607">
        <f t="shared" si="84"/>
        <v>0</v>
      </c>
      <c r="BF295" s="607">
        <f t="shared" si="85"/>
        <v>0</v>
      </c>
      <c r="BG295" s="607">
        <f t="shared" si="86"/>
        <v>0</v>
      </c>
      <c r="BH295" s="607">
        <f t="shared" si="87"/>
        <v>0</v>
      </c>
      <c r="BI295" s="607">
        <f t="shared" si="88"/>
        <v>0</v>
      </c>
      <c r="BJ295" s="462" t="s">
        <v>493</v>
      </c>
      <c r="BK295" s="607">
        <f t="shared" si="89"/>
        <v>0</v>
      </c>
      <c r="BL295" s="462" t="s">
        <v>421</v>
      </c>
      <c r="BM295" s="606" t="s">
        <v>1456</v>
      </c>
    </row>
    <row r="296" spans="2:65" s="478" customFormat="1" ht="24.25" customHeight="1">
      <c r="B296" s="594"/>
      <c r="C296" s="595" t="s">
        <v>1457</v>
      </c>
      <c r="D296" s="595" t="s">
        <v>791</v>
      </c>
      <c r="E296" s="596" t="s">
        <v>1458</v>
      </c>
      <c r="F296" s="597" t="s">
        <v>1459</v>
      </c>
      <c r="G296" s="598" t="s">
        <v>81</v>
      </c>
      <c r="H296" s="599">
        <v>2</v>
      </c>
      <c r="I296" s="600">
        <v>0</v>
      </c>
      <c r="J296" s="600">
        <f t="shared" si="80"/>
        <v>0</v>
      </c>
      <c r="K296" s="601"/>
      <c r="L296" s="477"/>
      <c r="M296" s="602" t="s">
        <v>668</v>
      </c>
      <c r="N296" s="603" t="s">
        <v>705</v>
      </c>
      <c r="O296" s="604">
        <v>7.7144399999999997</v>
      </c>
      <c r="P296" s="604">
        <f t="shared" si="81"/>
        <v>15.428879999999999</v>
      </c>
      <c r="Q296" s="604">
        <v>8.3000000000000001E-4</v>
      </c>
      <c r="R296" s="604">
        <f t="shared" si="82"/>
        <v>1.66E-3</v>
      </c>
      <c r="S296" s="604">
        <v>0</v>
      </c>
      <c r="T296" s="605">
        <f t="shared" si="83"/>
        <v>0</v>
      </c>
      <c r="AR296" s="606" t="s">
        <v>421</v>
      </c>
      <c r="AT296" s="606" t="s">
        <v>791</v>
      </c>
      <c r="AU296" s="606" t="s">
        <v>493</v>
      </c>
      <c r="AY296" s="462" t="s">
        <v>789</v>
      </c>
      <c r="BE296" s="607">
        <f t="shared" si="84"/>
        <v>0</v>
      </c>
      <c r="BF296" s="607">
        <f t="shared" si="85"/>
        <v>0</v>
      </c>
      <c r="BG296" s="607">
        <f t="shared" si="86"/>
        <v>0</v>
      </c>
      <c r="BH296" s="607">
        <f t="shared" si="87"/>
        <v>0</v>
      </c>
      <c r="BI296" s="607">
        <f t="shared" si="88"/>
        <v>0</v>
      </c>
      <c r="BJ296" s="462" t="s">
        <v>493</v>
      </c>
      <c r="BK296" s="607">
        <f t="shared" si="89"/>
        <v>0</v>
      </c>
      <c r="BL296" s="462" t="s">
        <v>421</v>
      </c>
      <c r="BM296" s="606" t="s">
        <v>1460</v>
      </c>
    </row>
    <row r="297" spans="2:65" s="478" customFormat="1" ht="16.5" customHeight="1">
      <c r="B297" s="594"/>
      <c r="C297" s="612" t="s">
        <v>1461</v>
      </c>
      <c r="D297" s="612" t="s">
        <v>1038</v>
      </c>
      <c r="E297" s="613" t="s">
        <v>1462</v>
      </c>
      <c r="F297" s="614" t="s">
        <v>1463</v>
      </c>
      <c r="G297" s="615" t="s">
        <v>81</v>
      </c>
      <c r="H297" s="616">
        <v>2</v>
      </c>
      <c r="I297" s="600">
        <v>0</v>
      </c>
      <c r="J297" s="617">
        <f t="shared" si="80"/>
        <v>0</v>
      </c>
      <c r="K297" s="618"/>
      <c r="L297" s="619"/>
      <c r="M297" s="620" t="s">
        <v>668</v>
      </c>
      <c r="N297" s="621" t="s">
        <v>705</v>
      </c>
      <c r="O297" s="604">
        <v>0</v>
      </c>
      <c r="P297" s="604">
        <f t="shared" si="81"/>
        <v>0</v>
      </c>
      <c r="Q297" s="604">
        <v>1.0238</v>
      </c>
      <c r="R297" s="604">
        <f t="shared" si="82"/>
        <v>2.0476000000000001</v>
      </c>
      <c r="S297" s="604">
        <v>0</v>
      </c>
      <c r="T297" s="605">
        <f t="shared" si="83"/>
        <v>0</v>
      </c>
      <c r="AR297" s="606" t="s">
        <v>1025</v>
      </c>
      <c r="AT297" s="606" t="s">
        <v>1038</v>
      </c>
      <c r="AU297" s="606" t="s">
        <v>493</v>
      </c>
      <c r="AY297" s="462" t="s">
        <v>789</v>
      </c>
      <c r="BE297" s="607">
        <f t="shared" si="84"/>
        <v>0</v>
      </c>
      <c r="BF297" s="607">
        <f t="shared" si="85"/>
        <v>0</v>
      </c>
      <c r="BG297" s="607">
        <f t="shared" si="86"/>
        <v>0</v>
      </c>
      <c r="BH297" s="607">
        <f t="shared" si="87"/>
        <v>0</v>
      </c>
      <c r="BI297" s="607">
        <f t="shared" si="88"/>
        <v>0</v>
      </c>
      <c r="BJ297" s="462" t="s">
        <v>493</v>
      </c>
      <c r="BK297" s="607">
        <f t="shared" si="89"/>
        <v>0</v>
      </c>
      <c r="BL297" s="462" t="s">
        <v>421</v>
      </c>
      <c r="BM297" s="606" t="s">
        <v>1464</v>
      </c>
    </row>
    <row r="298" spans="2:65" s="478" customFormat="1" ht="24.25" customHeight="1">
      <c r="B298" s="594"/>
      <c r="C298" s="595" t="s">
        <v>1465</v>
      </c>
      <c r="D298" s="595" t="s">
        <v>791</v>
      </c>
      <c r="E298" s="596" t="s">
        <v>1466</v>
      </c>
      <c r="F298" s="597" t="s">
        <v>1467</v>
      </c>
      <c r="G298" s="598" t="s">
        <v>1318</v>
      </c>
      <c r="H298" s="599">
        <v>1259.1590000000001</v>
      </c>
      <c r="I298" s="600">
        <v>0</v>
      </c>
      <c r="J298" s="600">
        <f t="shared" si="80"/>
        <v>0</v>
      </c>
      <c r="K298" s="601"/>
      <c r="L298" s="477"/>
      <c r="M298" s="602" t="s">
        <v>668</v>
      </c>
      <c r="N298" s="603" t="s">
        <v>705</v>
      </c>
      <c r="O298" s="604">
        <v>0</v>
      </c>
      <c r="P298" s="604">
        <f t="shared" si="81"/>
        <v>0</v>
      </c>
      <c r="Q298" s="604">
        <v>0</v>
      </c>
      <c r="R298" s="604">
        <f t="shared" si="82"/>
        <v>0</v>
      </c>
      <c r="S298" s="604">
        <v>0</v>
      </c>
      <c r="T298" s="605">
        <f t="shared" si="83"/>
        <v>0</v>
      </c>
      <c r="AR298" s="606" t="s">
        <v>421</v>
      </c>
      <c r="AT298" s="606" t="s">
        <v>791</v>
      </c>
      <c r="AU298" s="606" t="s">
        <v>493</v>
      </c>
      <c r="AY298" s="462" t="s">
        <v>789</v>
      </c>
      <c r="BE298" s="607">
        <f t="shared" si="84"/>
        <v>0</v>
      </c>
      <c r="BF298" s="607">
        <f t="shared" si="85"/>
        <v>0</v>
      </c>
      <c r="BG298" s="607">
        <f t="shared" si="86"/>
        <v>0</v>
      </c>
      <c r="BH298" s="607">
        <f t="shared" si="87"/>
        <v>0</v>
      </c>
      <c r="BI298" s="607">
        <f t="shared" si="88"/>
        <v>0</v>
      </c>
      <c r="BJ298" s="462" t="s">
        <v>493</v>
      </c>
      <c r="BK298" s="607">
        <f t="shared" si="89"/>
        <v>0</v>
      </c>
      <c r="BL298" s="462" t="s">
        <v>421</v>
      </c>
      <c r="BM298" s="606" t="s">
        <v>1468</v>
      </c>
    </row>
    <row r="299" spans="2:65" s="583" customFormat="1" ht="22.9" customHeight="1">
      <c r="B299" s="582"/>
      <c r="D299" s="584" t="s">
        <v>737</v>
      </c>
      <c r="E299" s="592" t="s">
        <v>1469</v>
      </c>
      <c r="F299" s="592" t="s">
        <v>1470</v>
      </c>
      <c r="J299" s="593">
        <f>BK299</f>
        <v>0</v>
      </c>
      <c r="L299" s="582"/>
      <c r="M299" s="587"/>
      <c r="P299" s="588">
        <f>SUM(P300:P303)</f>
        <v>2.2650000000000001</v>
      </c>
      <c r="R299" s="588">
        <f>SUM(R300:R303)</f>
        <v>7.1099999999999997E-2</v>
      </c>
      <c r="T299" s="589">
        <f>SUM(T300:T303)</f>
        <v>0</v>
      </c>
      <c r="AR299" s="584" t="s">
        <v>493</v>
      </c>
      <c r="AT299" s="590" t="s">
        <v>737</v>
      </c>
      <c r="AU299" s="590" t="s">
        <v>491</v>
      </c>
      <c r="AY299" s="584" t="s">
        <v>789</v>
      </c>
      <c r="BK299" s="591">
        <f>SUM(BK300:BK303)</f>
        <v>0</v>
      </c>
    </row>
    <row r="300" spans="2:65" s="478" customFormat="1" ht="24.25" customHeight="1">
      <c r="B300" s="594"/>
      <c r="C300" s="595" t="s">
        <v>1471</v>
      </c>
      <c r="D300" s="595" t="s">
        <v>791</v>
      </c>
      <c r="E300" s="596" t="s">
        <v>1472</v>
      </c>
      <c r="F300" s="597" t="s">
        <v>1473</v>
      </c>
      <c r="G300" s="598" t="s">
        <v>81</v>
      </c>
      <c r="H300" s="599">
        <v>3</v>
      </c>
      <c r="I300" s="600">
        <v>0</v>
      </c>
      <c r="J300" s="600">
        <f>ROUND(I300*H300,2)</f>
        <v>0</v>
      </c>
      <c r="K300" s="601"/>
      <c r="L300" s="477"/>
      <c r="M300" s="602" t="s">
        <v>668</v>
      </c>
      <c r="N300" s="603" t="s">
        <v>705</v>
      </c>
      <c r="O300" s="604">
        <v>0.755</v>
      </c>
      <c r="P300" s="604">
        <f>O300*H300</f>
        <v>2.2650000000000001</v>
      </c>
      <c r="Q300" s="604">
        <v>0</v>
      </c>
      <c r="R300" s="604">
        <f>Q300*H300</f>
        <v>0</v>
      </c>
      <c r="S300" s="604">
        <v>0</v>
      </c>
      <c r="T300" s="605">
        <f>S300*H300</f>
        <v>0</v>
      </c>
      <c r="AR300" s="606" t="s">
        <v>421</v>
      </c>
      <c r="AT300" s="606" t="s">
        <v>791</v>
      </c>
      <c r="AU300" s="606" t="s">
        <v>493</v>
      </c>
      <c r="AY300" s="462" t="s">
        <v>789</v>
      </c>
      <c r="BE300" s="607">
        <f>IF(N300="základná",J300,0)</f>
        <v>0</v>
      </c>
      <c r="BF300" s="607">
        <f>IF(N300="znížená",J300,0)</f>
        <v>0</v>
      </c>
      <c r="BG300" s="607">
        <f>IF(N300="zákl. prenesená",J300,0)</f>
        <v>0</v>
      </c>
      <c r="BH300" s="607">
        <f>IF(N300="zníž. prenesená",J300,0)</f>
        <v>0</v>
      </c>
      <c r="BI300" s="607">
        <f>IF(N300="nulová",J300,0)</f>
        <v>0</v>
      </c>
      <c r="BJ300" s="462" t="s">
        <v>493</v>
      </c>
      <c r="BK300" s="607">
        <f>ROUND(I300*H300,2)</f>
        <v>0</v>
      </c>
      <c r="BL300" s="462" t="s">
        <v>421</v>
      </c>
      <c r="BM300" s="606" t="s">
        <v>1474</v>
      </c>
    </row>
    <row r="301" spans="2:65" s="478" customFormat="1" ht="21.75" customHeight="1">
      <c r="B301" s="594"/>
      <c r="C301" s="612" t="s">
        <v>1475</v>
      </c>
      <c r="D301" s="612" t="s">
        <v>1038</v>
      </c>
      <c r="E301" s="613" t="s">
        <v>1476</v>
      </c>
      <c r="F301" s="614" t="s">
        <v>1477</v>
      </c>
      <c r="G301" s="615" t="s">
        <v>81</v>
      </c>
      <c r="H301" s="616">
        <v>3</v>
      </c>
      <c r="I301" s="600">
        <v>0</v>
      </c>
      <c r="J301" s="617">
        <f>ROUND(I301*H301,2)</f>
        <v>0</v>
      </c>
      <c r="K301" s="618"/>
      <c r="L301" s="619"/>
      <c r="M301" s="620" t="s">
        <v>668</v>
      </c>
      <c r="N301" s="621" t="s">
        <v>705</v>
      </c>
      <c r="O301" s="604">
        <v>0</v>
      </c>
      <c r="P301" s="604">
        <f>O301*H301</f>
        <v>0</v>
      </c>
      <c r="Q301" s="604">
        <v>1.1299999999999999E-2</v>
      </c>
      <c r="R301" s="604">
        <f>Q301*H301</f>
        <v>3.39E-2</v>
      </c>
      <c r="S301" s="604">
        <v>0</v>
      </c>
      <c r="T301" s="605">
        <f>S301*H301</f>
        <v>0</v>
      </c>
      <c r="AR301" s="606" t="s">
        <v>1025</v>
      </c>
      <c r="AT301" s="606" t="s">
        <v>1038</v>
      </c>
      <c r="AU301" s="606" t="s">
        <v>493</v>
      </c>
      <c r="AY301" s="462" t="s">
        <v>789</v>
      </c>
      <c r="BE301" s="607">
        <f>IF(N301="základná",J301,0)</f>
        <v>0</v>
      </c>
      <c r="BF301" s="607">
        <f>IF(N301="znížená",J301,0)</f>
        <v>0</v>
      </c>
      <c r="BG301" s="607">
        <f>IF(N301="zákl. prenesená",J301,0)</f>
        <v>0</v>
      </c>
      <c r="BH301" s="607">
        <f>IF(N301="zníž. prenesená",J301,0)</f>
        <v>0</v>
      </c>
      <c r="BI301" s="607">
        <f>IF(N301="nulová",J301,0)</f>
        <v>0</v>
      </c>
      <c r="BJ301" s="462" t="s">
        <v>493</v>
      </c>
      <c r="BK301" s="607">
        <f>ROUND(I301*H301,2)</f>
        <v>0</v>
      </c>
      <c r="BL301" s="462" t="s">
        <v>421</v>
      </c>
      <c r="BM301" s="606" t="s">
        <v>1478</v>
      </c>
    </row>
    <row r="302" spans="2:65" s="478" customFormat="1" ht="21.75" customHeight="1">
      <c r="B302" s="594"/>
      <c r="C302" s="612" t="s">
        <v>1479</v>
      </c>
      <c r="D302" s="612" t="s">
        <v>1038</v>
      </c>
      <c r="E302" s="613" t="s">
        <v>1480</v>
      </c>
      <c r="F302" s="614" t="s">
        <v>1481</v>
      </c>
      <c r="G302" s="615" t="s">
        <v>81</v>
      </c>
      <c r="H302" s="616">
        <v>3</v>
      </c>
      <c r="I302" s="600">
        <v>0</v>
      </c>
      <c r="J302" s="617">
        <f>ROUND(I302*H302,2)</f>
        <v>0</v>
      </c>
      <c r="K302" s="618"/>
      <c r="L302" s="619"/>
      <c r="M302" s="620" t="s">
        <v>668</v>
      </c>
      <c r="N302" s="621" t="s">
        <v>705</v>
      </c>
      <c r="O302" s="604">
        <v>0</v>
      </c>
      <c r="P302" s="604">
        <f>O302*H302</f>
        <v>0</v>
      </c>
      <c r="Q302" s="604">
        <v>1.24E-2</v>
      </c>
      <c r="R302" s="604">
        <f>Q302*H302</f>
        <v>3.7199999999999997E-2</v>
      </c>
      <c r="S302" s="604">
        <v>0</v>
      </c>
      <c r="T302" s="605">
        <f>S302*H302</f>
        <v>0</v>
      </c>
      <c r="AR302" s="606" t="s">
        <v>1025</v>
      </c>
      <c r="AT302" s="606" t="s">
        <v>1038</v>
      </c>
      <c r="AU302" s="606" t="s">
        <v>493</v>
      </c>
      <c r="AY302" s="462" t="s">
        <v>789</v>
      </c>
      <c r="BE302" s="607">
        <f>IF(N302="základná",J302,0)</f>
        <v>0</v>
      </c>
      <c r="BF302" s="607">
        <f>IF(N302="znížená",J302,0)</f>
        <v>0</v>
      </c>
      <c r="BG302" s="607">
        <f>IF(N302="zákl. prenesená",J302,0)</f>
        <v>0</v>
      </c>
      <c r="BH302" s="607">
        <f>IF(N302="zníž. prenesená",J302,0)</f>
        <v>0</v>
      </c>
      <c r="BI302" s="607">
        <f>IF(N302="nulová",J302,0)</f>
        <v>0</v>
      </c>
      <c r="BJ302" s="462" t="s">
        <v>493</v>
      </c>
      <c r="BK302" s="607">
        <f>ROUND(I302*H302,2)</f>
        <v>0</v>
      </c>
      <c r="BL302" s="462" t="s">
        <v>421</v>
      </c>
      <c r="BM302" s="606" t="s">
        <v>1482</v>
      </c>
    </row>
    <row r="303" spans="2:65" s="478" customFormat="1" ht="33" customHeight="1">
      <c r="B303" s="594"/>
      <c r="C303" s="595" t="s">
        <v>1483</v>
      </c>
      <c r="D303" s="595" t="s">
        <v>791</v>
      </c>
      <c r="E303" s="596" t="s">
        <v>1484</v>
      </c>
      <c r="F303" s="597" t="s">
        <v>1485</v>
      </c>
      <c r="G303" s="598" t="s">
        <v>1318</v>
      </c>
      <c r="H303" s="599">
        <v>6.6970000000000001</v>
      </c>
      <c r="I303" s="600">
        <v>0</v>
      </c>
      <c r="J303" s="600">
        <f>ROUND(I303*H303,2)</f>
        <v>0</v>
      </c>
      <c r="K303" s="601"/>
      <c r="L303" s="477"/>
      <c r="M303" s="602" t="s">
        <v>668</v>
      </c>
      <c r="N303" s="603" t="s">
        <v>705</v>
      </c>
      <c r="O303" s="604">
        <v>0</v>
      </c>
      <c r="P303" s="604">
        <f>O303*H303</f>
        <v>0</v>
      </c>
      <c r="Q303" s="604">
        <v>0</v>
      </c>
      <c r="R303" s="604">
        <f>Q303*H303</f>
        <v>0</v>
      </c>
      <c r="S303" s="604">
        <v>0</v>
      </c>
      <c r="T303" s="605">
        <f>S303*H303</f>
        <v>0</v>
      </c>
      <c r="AR303" s="606" t="s">
        <v>421</v>
      </c>
      <c r="AT303" s="606" t="s">
        <v>791</v>
      </c>
      <c r="AU303" s="606" t="s">
        <v>493</v>
      </c>
      <c r="AY303" s="462" t="s">
        <v>789</v>
      </c>
      <c r="BE303" s="607">
        <f>IF(N303="základná",J303,0)</f>
        <v>0</v>
      </c>
      <c r="BF303" s="607">
        <f>IF(N303="znížená",J303,0)</f>
        <v>0</v>
      </c>
      <c r="BG303" s="607">
        <f>IF(N303="zákl. prenesená",J303,0)</f>
        <v>0</v>
      </c>
      <c r="BH303" s="607">
        <f>IF(N303="zníž. prenesená",J303,0)</f>
        <v>0</v>
      </c>
      <c r="BI303" s="607">
        <f>IF(N303="nulová",J303,0)</f>
        <v>0</v>
      </c>
      <c r="BJ303" s="462" t="s">
        <v>493</v>
      </c>
      <c r="BK303" s="607">
        <f>ROUND(I303*H303,2)</f>
        <v>0</v>
      </c>
      <c r="BL303" s="462" t="s">
        <v>421</v>
      </c>
      <c r="BM303" s="606" t="s">
        <v>1486</v>
      </c>
    </row>
    <row r="304" spans="2:65" s="583" customFormat="1" ht="22.9" customHeight="1">
      <c r="B304" s="582"/>
      <c r="D304" s="584" t="s">
        <v>737</v>
      </c>
      <c r="E304" s="592" t="s">
        <v>1487</v>
      </c>
      <c r="F304" s="592" t="s">
        <v>1488</v>
      </c>
      <c r="J304" s="593">
        <f>BK304</f>
        <v>0</v>
      </c>
      <c r="L304" s="582"/>
      <c r="M304" s="587"/>
      <c r="P304" s="588">
        <f>SUM(P305:P306)</f>
        <v>4.8818999999999999</v>
      </c>
      <c r="R304" s="588">
        <f>SUM(R305:R306)</f>
        <v>1.38E-2</v>
      </c>
      <c r="T304" s="589">
        <f>SUM(T305:T306)</f>
        <v>0</v>
      </c>
      <c r="AR304" s="584" t="s">
        <v>493</v>
      </c>
      <c r="AT304" s="590" t="s">
        <v>737</v>
      </c>
      <c r="AU304" s="590" t="s">
        <v>491</v>
      </c>
      <c r="AY304" s="584" t="s">
        <v>789</v>
      </c>
      <c r="BK304" s="591">
        <f>SUM(BK305:BK306)</f>
        <v>0</v>
      </c>
    </row>
    <row r="305" spans="2:65" s="478" customFormat="1" ht="24.25" customHeight="1">
      <c r="B305" s="594"/>
      <c r="C305" s="595" t="s">
        <v>1489</v>
      </c>
      <c r="D305" s="595" t="s">
        <v>791</v>
      </c>
      <c r="E305" s="596" t="s">
        <v>1490</v>
      </c>
      <c r="F305" s="597" t="s">
        <v>1491</v>
      </c>
      <c r="G305" s="598" t="s">
        <v>203</v>
      </c>
      <c r="H305" s="599">
        <v>10</v>
      </c>
      <c r="I305" s="600">
        <v>0</v>
      </c>
      <c r="J305" s="600">
        <f>ROUND(I305*H305,2)</f>
        <v>0</v>
      </c>
      <c r="K305" s="601"/>
      <c r="L305" s="477"/>
      <c r="M305" s="602" t="s">
        <v>668</v>
      </c>
      <c r="N305" s="603" t="s">
        <v>705</v>
      </c>
      <c r="O305" s="604">
        <v>0.48819000000000001</v>
      </c>
      <c r="P305" s="604">
        <f>O305*H305</f>
        <v>4.8818999999999999</v>
      </c>
      <c r="Q305" s="604">
        <v>3.5E-4</v>
      </c>
      <c r="R305" s="604">
        <f>Q305*H305</f>
        <v>3.5000000000000001E-3</v>
      </c>
      <c r="S305" s="604">
        <v>0</v>
      </c>
      <c r="T305" s="605">
        <f>S305*H305</f>
        <v>0</v>
      </c>
      <c r="AR305" s="606" t="s">
        <v>421</v>
      </c>
      <c r="AT305" s="606" t="s">
        <v>791</v>
      </c>
      <c r="AU305" s="606" t="s">
        <v>493</v>
      </c>
      <c r="AY305" s="462" t="s">
        <v>789</v>
      </c>
      <c r="BE305" s="607">
        <f>IF(N305="základná",J305,0)</f>
        <v>0</v>
      </c>
      <c r="BF305" s="607">
        <f>IF(N305="znížená",J305,0)</f>
        <v>0</v>
      </c>
      <c r="BG305" s="607">
        <f>IF(N305="zákl. prenesená",J305,0)</f>
        <v>0</v>
      </c>
      <c r="BH305" s="607">
        <f>IF(N305="zníž. prenesená",J305,0)</f>
        <v>0</v>
      </c>
      <c r="BI305" s="607">
        <f>IF(N305="nulová",J305,0)</f>
        <v>0</v>
      </c>
      <c r="BJ305" s="462" t="s">
        <v>493</v>
      </c>
      <c r="BK305" s="607">
        <f>ROUND(I305*H305,2)</f>
        <v>0</v>
      </c>
      <c r="BL305" s="462" t="s">
        <v>421</v>
      </c>
      <c r="BM305" s="606" t="s">
        <v>1492</v>
      </c>
    </row>
    <row r="306" spans="2:65" s="478" customFormat="1" ht="24.25" customHeight="1">
      <c r="B306" s="594"/>
      <c r="C306" s="612" t="s">
        <v>1493</v>
      </c>
      <c r="D306" s="612" t="s">
        <v>1038</v>
      </c>
      <c r="E306" s="613" t="s">
        <v>1494</v>
      </c>
      <c r="F306" s="614" t="s">
        <v>1495</v>
      </c>
      <c r="G306" s="615" t="s">
        <v>203</v>
      </c>
      <c r="H306" s="616">
        <v>10.3</v>
      </c>
      <c r="I306" s="600">
        <v>0</v>
      </c>
      <c r="J306" s="617">
        <f>ROUND(I306*H306,2)</f>
        <v>0</v>
      </c>
      <c r="K306" s="618"/>
      <c r="L306" s="619"/>
      <c r="M306" s="620" t="s">
        <v>668</v>
      </c>
      <c r="N306" s="621" t="s">
        <v>705</v>
      </c>
      <c r="O306" s="604">
        <v>0</v>
      </c>
      <c r="P306" s="604">
        <f>O306*H306</f>
        <v>0</v>
      </c>
      <c r="Q306" s="604">
        <v>1E-3</v>
      </c>
      <c r="R306" s="604">
        <f>Q306*H306</f>
        <v>1.03E-2</v>
      </c>
      <c r="S306" s="604">
        <v>0</v>
      </c>
      <c r="T306" s="605">
        <f>S306*H306</f>
        <v>0</v>
      </c>
      <c r="AR306" s="606" t="s">
        <v>1025</v>
      </c>
      <c r="AT306" s="606" t="s">
        <v>1038</v>
      </c>
      <c r="AU306" s="606" t="s">
        <v>493</v>
      </c>
      <c r="AY306" s="462" t="s">
        <v>789</v>
      </c>
      <c r="BE306" s="607">
        <f>IF(N306="základná",J306,0)</f>
        <v>0</v>
      </c>
      <c r="BF306" s="607">
        <f>IF(N306="znížená",J306,0)</f>
        <v>0</v>
      </c>
      <c r="BG306" s="607">
        <f>IF(N306="zákl. prenesená",J306,0)</f>
        <v>0</v>
      </c>
      <c r="BH306" s="607">
        <f>IF(N306="zníž. prenesená",J306,0)</f>
        <v>0</v>
      </c>
      <c r="BI306" s="607">
        <f>IF(N306="nulová",J306,0)</f>
        <v>0</v>
      </c>
      <c r="BJ306" s="462" t="s">
        <v>493</v>
      </c>
      <c r="BK306" s="607">
        <f>ROUND(I306*H306,2)</f>
        <v>0</v>
      </c>
      <c r="BL306" s="462" t="s">
        <v>421</v>
      </c>
      <c r="BM306" s="606" t="s">
        <v>1496</v>
      </c>
    </row>
    <row r="307" spans="2:65" s="583" customFormat="1" ht="22.9" customHeight="1">
      <c r="B307" s="582"/>
      <c r="D307" s="584" t="s">
        <v>737</v>
      </c>
      <c r="E307" s="592" t="s">
        <v>1497</v>
      </c>
      <c r="F307" s="592" t="s">
        <v>1498</v>
      </c>
      <c r="J307" s="593">
        <f>BK307</f>
        <v>0</v>
      </c>
      <c r="L307" s="582"/>
      <c r="M307" s="587"/>
      <c r="P307" s="588">
        <f>SUM(P308:P312)</f>
        <v>262.72902039999997</v>
      </c>
      <c r="R307" s="588">
        <f>SUM(R308:R312)</f>
        <v>2.2687884999999994</v>
      </c>
      <c r="T307" s="589">
        <f>SUM(T308:T312)</f>
        <v>0</v>
      </c>
      <c r="AR307" s="584" t="s">
        <v>493</v>
      </c>
      <c r="AT307" s="590" t="s">
        <v>737</v>
      </c>
      <c r="AU307" s="590" t="s">
        <v>491</v>
      </c>
      <c r="AY307" s="584" t="s">
        <v>789</v>
      </c>
      <c r="BK307" s="591">
        <f>SUM(BK308:BK312)</f>
        <v>0</v>
      </c>
    </row>
    <row r="308" spans="2:65" s="478" customFormat="1" ht="16.5" customHeight="1">
      <c r="B308" s="594"/>
      <c r="C308" s="595" t="s">
        <v>1499</v>
      </c>
      <c r="D308" s="595" t="s">
        <v>791</v>
      </c>
      <c r="E308" s="596" t="s">
        <v>1500</v>
      </c>
      <c r="F308" s="597" t="s">
        <v>1501</v>
      </c>
      <c r="G308" s="598" t="s">
        <v>203</v>
      </c>
      <c r="H308" s="599">
        <v>331.21</v>
      </c>
      <c r="I308" s="600">
        <v>0</v>
      </c>
      <c r="J308" s="600">
        <f>ROUND(I308*H308,2)</f>
        <v>0</v>
      </c>
      <c r="K308" s="601"/>
      <c r="L308" s="477"/>
      <c r="M308" s="602" t="s">
        <v>668</v>
      </c>
      <c r="N308" s="603" t="s">
        <v>705</v>
      </c>
      <c r="O308" s="604">
        <v>0.46417999999999998</v>
      </c>
      <c r="P308" s="604">
        <f>O308*H308</f>
        <v>153.74105779999999</v>
      </c>
      <c r="Q308" s="604">
        <v>1.8E-3</v>
      </c>
      <c r="R308" s="604">
        <f>Q308*H308</f>
        <v>0.59617799999999999</v>
      </c>
      <c r="S308" s="604">
        <v>0</v>
      </c>
      <c r="T308" s="605">
        <f>S308*H308</f>
        <v>0</v>
      </c>
      <c r="AR308" s="606" t="s">
        <v>421</v>
      </c>
      <c r="AT308" s="606" t="s">
        <v>791</v>
      </c>
      <c r="AU308" s="606" t="s">
        <v>493</v>
      </c>
      <c r="AY308" s="462" t="s">
        <v>789</v>
      </c>
      <c r="BE308" s="607">
        <f>IF(N308="základná",J308,0)</f>
        <v>0</v>
      </c>
      <c r="BF308" s="607">
        <f>IF(N308="znížená",J308,0)</f>
        <v>0</v>
      </c>
      <c r="BG308" s="607">
        <f>IF(N308="zákl. prenesená",J308,0)</f>
        <v>0</v>
      </c>
      <c r="BH308" s="607">
        <f>IF(N308="zníž. prenesená",J308,0)</f>
        <v>0</v>
      </c>
      <c r="BI308" s="607">
        <f>IF(N308="nulová",J308,0)</f>
        <v>0</v>
      </c>
      <c r="BJ308" s="462" t="s">
        <v>493</v>
      </c>
      <c r="BK308" s="607">
        <f>ROUND(I308*H308,2)</f>
        <v>0</v>
      </c>
      <c r="BL308" s="462" t="s">
        <v>421</v>
      </c>
      <c r="BM308" s="606" t="s">
        <v>1502</v>
      </c>
    </row>
    <row r="309" spans="2:65" s="478" customFormat="1" ht="16.5" customHeight="1">
      <c r="B309" s="594"/>
      <c r="C309" s="595" t="s">
        <v>530</v>
      </c>
      <c r="D309" s="595" t="s">
        <v>791</v>
      </c>
      <c r="E309" s="596" t="s">
        <v>1503</v>
      </c>
      <c r="F309" s="597" t="s">
        <v>1504</v>
      </c>
      <c r="G309" s="598" t="s">
        <v>203</v>
      </c>
      <c r="H309" s="599">
        <v>331.21</v>
      </c>
      <c r="I309" s="600">
        <v>0</v>
      </c>
      <c r="J309" s="600">
        <f>ROUND(I309*H309,2)</f>
        <v>0</v>
      </c>
      <c r="K309" s="601"/>
      <c r="L309" s="477"/>
      <c r="M309" s="602" t="s">
        <v>668</v>
      </c>
      <c r="N309" s="603" t="s">
        <v>705</v>
      </c>
      <c r="O309" s="604">
        <v>7.4010000000000006E-2</v>
      </c>
      <c r="P309" s="604">
        <f>O309*H309</f>
        <v>24.5128521</v>
      </c>
      <c r="Q309" s="604">
        <v>4.0000000000000002E-4</v>
      </c>
      <c r="R309" s="604">
        <f>Q309*H309</f>
        <v>0.13248399999999999</v>
      </c>
      <c r="S309" s="604">
        <v>0</v>
      </c>
      <c r="T309" s="605">
        <f>S309*H309</f>
        <v>0</v>
      </c>
      <c r="AR309" s="606" t="s">
        <v>421</v>
      </c>
      <c r="AT309" s="606" t="s">
        <v>791</v>
      </c>
      <c r="AU309" s="606" t="s">
        <v>493</v>
      </c>
      <c r="AY309" s="462" t="s">
        <v>789</v>
      </c>
      <c r="BE309" s="607">
        <f>IF(N309="základná",J309,0)</f>
        <v>0</v>
      </c>
      <c r="BF309" s="607">
        <f>IF(N309="znížená",J309,0)</f>
        <v>0</v>
      </c>
      <c r="BG309" s="607">
        <f>IF(N309="zákl. prenesená",J309,0)</f>
        <v>0</v>
      </c>
      <c r="BH309" s="607">
        <f>IF(N309="zníž. prenesená",J309,0)</f>
        <v>0</v>
      </c>
      <c r="BI309" s="607">
        <f>IF(N309="nulová",J309,0)</f>
        <v>0</v>
      </c>
      <c r="BJ309" s="462" t="s">
        <v>493</v>
      </c>
      <c r="BK309" s="607">
        <f>ROUND(I309*H309,2)</f>
        <v>0</v>
      </c>
      <c r="BL309" s="462" t="s">
        <v>421</v>
      </c>
      <c r="BM309" s="606" t="s">
        <v>1505</v>
      </c>
    </row>
    <row r="310" spans="2:65" s="478" customFormat="1" ht="24.25" customHeight="1">
      <c r="B310" s="594"/>
      <c r="C310" s="595" t="s">
        <v>1506</v>
      </c>
      <c r="D310" s="595" t="s">
        <v>791</v>
      </c>
      <c r="E310" s="596" t="s">
        <v>1507</v>
      </c>
      <c r="F310" s="597" t="s">
        <v>1508</v>
      </c>
      <c r="G310" s="598" t="s">
        <v>203</v>
      </c>
      <c r="H310" s="599">
        <v>331.21</v>
      </c>
      <c r="I310" s="600">
        <v>0</v>
      </c>
      <c r="J310" s="600">
        <f>ROUND(I310*H310,2)</f>
        <v>0</v>
      </c>
      <c r="K310" s="601"/>
      <c r="L310" s="477"/>
      <c r="M310" s="602" t="s">
        <v>668</v>
      </c>
      <c r="N310" s="603" t="s">
        <v>705</v>
      </c>
      <c r="O310" s="604">
        <v>7.9350000000000004E-2</v>
      </c>
      <c r="P310" s="604">
        <f>O310*H310</f>
        <v>26.281513499999999</v>
      </c>
      <c r="Q310" s="604">
        <v>2.2499999999999998E-3</v>
      </c>
      <c r="R310" s="604">
        <f>Q310*H310</f>
        <v>0.7452224999999999</v>
      </c>
      <c r="S310" s="604">
        <v>0</v>
      </c>
      <c r="T310" s="605">
        <f>S310*H310</f>
        <v>0</v>
      </c>
      <c r="AR310" s="606" t="s">
        <v>421</v>
      </c>
      <c r="AT310" s="606" t="s">
        <v>791</v>
      </c>
      <c r="AU310" s="606" t="s">
        <v>493</v>
      </c>
      <c r="AY310" s="462" t="s">
        <v>789</v>
      </c>
      <c r="BE310" s="607">
        <f>IF(N310="základná",J310,0)</f>
        <v>0</v>
      </c>
      <c r="BF310" s="607">
        <f>IF(N310="znížená",J310,0)</f>
        <v>0</v>
      </c>
      <c r="BG310" s="607">
        <f>IF(N310="zákl. prenesená",J310,0)</f>
        <v>0</v>
      </c>
      <c r="BH310" s="607">
        <f>IF(N310="zníž. prenesená",J310,0)</f>
        <v>0</v>
      </c>
      <c r="BI310" s="607">
        <f>IF(N310="nulová",J310,0)</f>
        <v>0</v>
      </c>
      <c r="BJ310" s="462" t="s">
        <v>493</v>
      </c>
      <c r="BK310" s="607">
        <f>ROUND(I310*H310,2)</f>
        <v>0</v>
      </c>
      <c r="BL310" s="462" t="s">
        <v>421</v>
      </c>
      <c r="BM310" s="606" t="s">
        <v>1509</v>
      </c>
    </row>
    <row r="311" spans="2:65" s="478" customFormat="1" ht="16.5" customHeight="1">
      <c r="B311" s="594"/>
      <c r="C311" s="595" t="s">
        <v>1510</v>
      </c>
      <c r="D311" s="595" t="s">
        <v>791</v>
      </c>
      <c r="E311" s="596" t="s">
        <v>1511</v>
      </c>
      <c r="F311" s="597" t="s">
        <v>1512</v>
      </c>
      <c r="G311" s="598" t="s">
        <v>203</v>
      </c>
      <c r="H311" s="599">
        <v>331.21</v>
      </c>
      <c r="I311" s="600">
        <v>0</v>
      </c>
      <c r="J311" s="600">
        <f>ROUND(I311*H311,2)</f>
        <v>0</v>
      </c>
      <c r="K311" s="601"/>
      <c r="L311" s="477"/>
      <c r="M311" s="602" t="s">
        <v>668</v>
      </c>
      <c r="N311" s="603" t="s">
        <v>705</v>
      </c>
      <c r="O311" s="604">
        <v>0.1757</v>
      </c>
      <c r="P311" s="604">
        <f>O311*H311</f>
        <v>58.193596999999997</v>
      </c>
      <c r="Q311" s="604">
        <v>2.3999999999999998E-3</v>
      </c>
      <c r="R311" s="604">
        <f>Q311*H311</f>
        <v>0.79490399999999983</v>
      </c>
      <c r="S311" s="604">
        <v>0</v>
      </c>
      <c r="T311" s="605">
        <f>S311*H311</f>
        <v>0</v>
      </c>
      <c r="AR311" s="606" t="s">
        <v>421</v>
      </c>
      <c r="AT311" s="606" t="s">
        <v>791</v>
      </c>
      <c r="AU311" s="606" t="s">
        <v>493</v>
      </c>
      <c r="AY311" s="462" t="s">
        <v>789</v>
      </c>
      <c r="BE311" s="607">
        <f>IF(N311="základná",J311,0)</f>
        <v>0</v>
      </c>
      <c r="BF311" s="607">
        <f>IF(N311="znížená",J311,0)</f>
        <v>0</v>
      </c>
      <c r="BG311" s="607">
        <f>IF(N311="zákl. prenesená",J311,0)</f>
        <v>0</v>
      </c>
      <c r="BH311" s="607">
        <f>IF(N311="zníž. prenesená",J311,0)</f>
        <v>0</v>
      </c>
      <c r="BI311" s="607">
        <f>IF(N311="nulová",J311,0)</f>
        <v>0</v>
      </c>
      <c r="BJ311" s="462" t="s">
        <v>493</v>
      </c>
      <c r="BK311" s="607">
        <f>ROUND(I311*H311,2)</f>
        <v>0</v>
      </c>
      <c r="BL311" s="462" t="s">
        <v>421</v>
      </c>
      <c r="BM311" s="606" t="s">
        <v>1513</v>
      </c>
    </row>
    <row r="312" spans="2:65" s="478" customFormat="1" ht="24.25" customHeight="1">
      <c r="B312" s="594"/>
      <c r="C312" s="595" t="s">
        <v>1514</v>
      </c>
      <c r="D312" s="595" t="s">
        <v>791</v>
      </c>
      <c r="E312" s="596" t="s">
        <v>1515</v>
      </c>
      <c r="F312" s="597" t="s">
        <v>1516</v>
      </c>
      <c r="G312" s="598" t="s">
        <v>1318</v>
      </c>
      <c r="H312" s="599">
        <v>224.428</v>
      </c>
      <c r="I312" s="600">
        <v>0</v>
      </c>
      <c r="J312" s="600">
        <f>ROUND(I312*H312,2)</f>
        <v>0</v>
      </c>
      <c r="K312" s="601"/>
      <c r="L312" s="477"/>
      <c r="M312" s="602" t="s">
        <v>668</v>
      </c>
      <c r="N312" s="603" t="s">
        <v>705</v>
      </c>
      <c r="O312" s="604">
        <v>0</v>
      </c>
      <c r="P312" s="604">
        <f>O312*H312</f>
        <v>0</v>
      </c>
      <c r="Q312" s="604">
        <v>0</v>
      </c>
      <c r="R312" s="604">
        <f>Q312*H312</f>
        <v>0</v>
      </c>
      <c r="S312" s="604">
        <v>0</v>
      </c>
      <c r="T312" s="605">
        <f>S312*H312</f>
        <v>0</v>
      </c>
      <c r="AR312" s="606" t="s">
        <v>421</v>
      </c>
      <c r="AT312" s="606" t="s">
        <v>791</v>
      </c>
      <c r="AU312" s="606" t="s">
        <v>493</v>
      </c>
      <c r="AY312" s="462" t="s">
        <v>789</v>
      </c>
      <c r="BE312" s="607">
        <f>IF(N312="základná",J312,0)</f>
        <v>0</v>
      </c>
      <c r="BF312" s="607">
        <f>IF(N312="znížená",J312,0)</f>
        <v>0</v>
      </c>
      <c r="BG312" s="607">
        <f>IF(N312="zákl. prenesená",J312,0)</f>
        <v>0</v>
      </c>
      <c r="BH312" s="607">
        <f>IF(N312="zníž. prenesená",J312,0)</f>
        <v>0</v>
      </c>
      <c r="BI312" s="607">
        <f>IF(N312="nulová",J312,0)</f>
        <v>0</v>
      </c>
      <c r="BJ312" s="462" t="s">
        <v>493</v>
      </c>
      <c r="BK312" s="607">
        <f>ROUND(I312*H312,2)</f>
        <v>0</v>
      </c>
      <c r="BL312" s="462" t="s">
        <v>421</v>
      </c>
      <c r="BM312" s="606" t="s">
        <v>1517</v>
      </c>
    </row>
    <row r="313" spans="2:65" s="583" customFormat="1" ht="22.9" customHeight="1">
      <c r="B313" s="582"/>
      <c r="D313" s="584" t="s">
        <v>737</v>
      </c>
      <c r="E313" s="592" t="s">
        <v>1518</v>
      </c>
      <c r="F313" s="592" t="s">
        <v>1519</v>
      </c>
      <c r="I313" s="600">
        <v>0</v>
      </c>
      <c r="J313" s="593">
        <f>BK313</f>
        <v>0</v>
      </c>
      <c r="L313" s="582"/>
      <c r="M313" s="587"/>
      <c r="P313" s="588">
        <f>SUM(P314:P317)</f>
        <v>675.06022780000012</v>
      </c>
      <c r="R313" s="588">
        <f>SUM(R314:R317)</f>
        <v>1.8460770000000002</v>
      </c>
      <c r="T313" s="589">
        <f>SUM(T314:T317)</f>
        <v>0</v>
      </c>
      <c r="AR313" s="584" t="s">
        <v>493</v>
      </c>
      <c r="AT313" s="590" t="s">
        <v>737</v>
      </c>
      <c r="AU313" s="590" t="s">
        <v>491</v>
      </c>
      <c r="AY313" s="584" t="s">
        <v>789</v>
      </c>
      <c r="BK313" s="591">
        <f>SUM(BK314:BK317)</f>
        <v>0</v>
      </c>
    </row>
    <row r="314" spans="2:65" s="478" customFormat="1" ht="24.25" customHeight="1">
      <c r="B314" s="594"/>
      <c r="C314" s="595" t="s">
        <v>1520</v>
      </c>
      <c r="D314" s="595" t="s">
        <v>791</v>
      </c>
      <c r="E314" s="596" t="s">
        <v>1521</v>
      </c>
      <c r="F314" s="597" t="s">
        <v>1522</v>
      </c>
      <c r="G314" s="598" t="s">
        <v>203</v>
      </c>
      <c r="H314" s="599">
        <v>1077.3800000000001</v>
      </c>
      <c r="I314" s="600">
        <v>0</v>
      </c>
      <c r="J314" s="600">
        <f>ROUND(I314*H314,2)</f>
        <v>0</v>
      </c>
      <c r="K314" s="601"/>
      <c r="L314" s="477"/>
      <c r="M314" s="602" t="s">
        <v>668</v>
      </c>
      <c r="N314" s="603" t="s">
        <v>705</v>
      </c>
      <c r="O314" s="604">
        <v>0.10863</v>
      </c>
      <c r="P314" s="604">
        <f>O314*H314</f>
        <v>117.03578940000001</v>
      </c>
      <c r="Q314" s="604">
        <v>3.8000000000000002E-4</v>
      </c>
      <c r="R314" s="604">
        <f>Q314*H314</f>
        <v>0.40940440000000006</v>
      </c>
      <c r="S314" s="604">
        <v>0</v>
      </c>
      <c r="T314" s="605">
        <f>S314*H314</f>
        <v>0</v>
      </c>
      <c r="AR314" s="606" t="s">
        <v>421</v>
      </c>
      <c r="AT314" s="606" t="s">
        <v>791</v>
      </c>
      <c r="AU314" s="606" t="s">
        <v>493</v>
      </c>
      <c r="AY314" s="462" t="s">
        <v>789</v>
      </c>
      <c r="BE314" s="607">
        <f>IF(N314="základná",J314,0)</f>
        <v>0</v>
      </c>
      <c r="BF314" s="607">
        <f>IF(N314="znížená",J314,0)</f>
        <v>0</v>
      </c>
      <c r="BG314" s="607">
        <f>IF(N314="zákl. prenesená",J314,0)</f>
        <v>0</v>
      </c>
      <c r="BH314" s="607">
        <f>IF(N314="zníž. prenesená",J314,0)</f>
        <v>0</v>
      </c>
      <c r="BI314" s="607">
        <f>IF(N314="nulová",J314,0)</f>
        <v>0</v>
      </c>
      <c r="BJ314" s="462" t="s">
        <v>493</v>
      </c>
      <c r="BK314" s="607">
        <f>ROUND(I314*H314,2)</f>
        <v>0</v>
      </c>
      <c r="BL314" s="462" t="s">
        <v>421</v>
      </c>
      <c r="BM314" s="606" t="s">
        <v>1523</v>
      </c>
    </row>
    <row r="315" spans="2:65" s="478" customFormat="1" ht="24.25" customHeight="1">
      <c r="B315" s="594"/>
      <c r="C315" s="595" t="s">
        <v>1524</v>
      </c>
      <c r="D315" s="595" t="s">
        <v>791</v>
      </c>
      <c r="E315" s="596" t="s">
        <v>1525</v>
      </c>
      <c r="F315" s="597" t="s">
        <v>1526</v>
      </c>
      <c r="G315" s="598" t="s">
        <v>203</v>
      </c>
      <c r="H315" s="599">
        <v>1077.3800000000001</v>
      </c>
      <c r="I315" s="600">
        <v>0</v>
      </c>
      <c r="J315" s="600">
        <f>ROUND(I315*H315,2)</f>
        <v>0</v>
      </c>
      <c r="K315" s="601"/>
      <c r="L315" s="477"/>
      <c r="M315" s="602" t="s">
        <v>668</v>
      </c>
      <c r="N315" s="603" t="s">
        <v>705</v>
      </c>
      <c r="O315" s="604">
        <v>0.16388</v>
      </c>
      <c r="P315" s="604">
        <f>O315*H315</f>
        <v>176.56103440000001</v>
      </c>
      <c r="Q315" s="604">
        <v>5.5000000000000003E-4</v>
      </c>
      <c r="R315" s="604">
        <f>Q315*H315</f>
        <v>0.59255900000000006</v>
      </c>
      <c r="S315" s="604">
        <v>0</v>
      </c>
      <c r="T315" s="605">
        <f>S315*H315</f>
        <v>0</v>
      </c>
      <c r="AR315" s="606" t="s">
        <v>421</v>
      </c>
      <c r="AT315" s="606" t="s">
        <v>791</v>
      </c>
      <c r="AU315" s="606" t="s">
        <v>493</v>
      </c>
      <c r="AY315" s="462" t="s">
        <v>789</v>
      </c>
      <c r="BE315" s="607">
        <f>IF(N315="základná",J315,0)</f>
        <v>0</v>
      </c>
      <c r="BF315" s="607">
        <f>IF(N315="znížená",J315,0)</f>
        <v>0</v>
      </c>
      <c r="BG315" s="607">
        <f>IF(N315="zákl. prenesená",J315,0)</f>
        <v>0</v>
      </c>
      <c r="BH315" s="607">
        <f>IF(N315="zníž. prenesená",J315,0)</f>
        <v>0</v>
      </c>
      <c r="BI315" s="607">
        <f>IF(N315="nulová",J315,0)</f>
        <v>0</v>
      </c>
      <c r="BJ315" s="462" t="s">
        <v>493</v>
      </c>
      <c r="BK315" s="607">
        <f>ROUND(I315*H315,2)</f>
        <v>0</v>
      </c>
      <c r="BL315" s="462" t="s">
        <v>421</v>
      </c>
      <c r="BM315" s="606" t="s">
        <v>1527</v>
      </c>
    </row>
    <row r="316" spans="2:65" s="478" customFormat="1" ht="24.25" customHeight="1">
      <c r="B316" s="594"/>
      <c r="C316" s="595" t="s">
        <v>1528</v>
      </c>
      <c r="D316" s="595" t="s">
        <v>791</v>
      </c>
      <c r="E316" s="596" t="s">
        <v>1529</v>
      </c>
      <c r="F316" s="597" t="s">
        <v>1530</v>
      </c>
      <c r="G316" s="598" t="s">
        <v>203</v>
      </c>
      <c r="H316" s="599">
        <v>1077.3800000000001</v>
      </c>
      <c r="I316" s="600">
        <v>0</v>
      </c>
      <c r="J316" s="600">
        <f>ROUND(I316*H316,2)</f>
        <v>0</v>
      </c>
      <c r="K316" s="601"/>
      <c r="L316" s="477"/>
      <c r="M316" s="602" t="s">
        <v>668</v>
      </c>
      <c r="N316" s="603" t="s">
        <v>705</v>
      </c>
      <c r="O316" s="604">
        <v>0.2283</v>
      </c>
      <c r="P316" s="604">
        <f>O316*H316</f>
        <v>245.96585400000004</v>
      </c>
      <c r="Q316" s="604">
        <v>7.2000000000000005E-4</v>
      </c>
      <c r="R316" s="604">
        <f>Q316*H316</f>
        <v>0.77571360000000011</v>
      </c>
      <c r="S316" s="604">
        <v>0</v>
      </c>
      <c r="T316" s="605">
        <f>S316*H316</f>
        <v>0</v>
      </c>
      <c r="AR316" s="606" t="s">
        <v>421</v>
      </c>
      <c r="AT316" s="606" t="s">
        <v>791</v>
      </c>
      <c r="AU316" s="606" t="s">
        <v>493</v>
      </c>
      <c r="AY316" s="462" t="s">
        <v>789</v>
      </c>
      <c r="BE316" s="607">
        <f>IF(N316="základná",J316,0)</f>
        <v>0</v>
      </c>
      <c r="BF316" s="607">
        <f>IF(N316="znížená",J316,0)</f>
        <v>0</v>
      </c>
      <c r="BG316" s="607">
        <f>IF(N316="zákl. prenesená",J316,0)</f>
        <v>0</v>
      </c>
      <c r="BH316" s="607">
        <f>IF(N316="zníž. prenesená",J316,0)</f>
        <v>0</v>
      </c>
      <c r="BI316" s="607">
        <f>IF(N316="nulová",J316,0)</f>
        <v>0</v>
      </c>
      <c r="BJ316" s="462" t="s">
        <v>493</v>
      </c>
      <c r="BK316" s="607">
        <f>ROUND(I316*H316,2)</f>
        <v>0</v>
      </c>
      <c r="BL316" s="462" t="s">
        <v>421</v>
      </c>
      <c r="BM316" s="606" t="s">
        <v>1531</v>
      </c>
    </row>
    <row r="317" spans="2:65" s="478" customFormat="1" ht="24.25" customHeight="1">
      <c r="B317" s="594"/>
      <c r="C317" s="595" t="s">
        <v>1532</v>
      </c>
      <c r="D317" s="595" t="s">
        <v>791</v>
      </c>
      <c r="E317" s="596" t="s">
        <v>1533</v>
      </c>
      <c r="F317" s="597" t="s">
        <v>1534</v>
      </c>
      <c r="G317" s="598" t="s">
        <v>203</v>
      </c>
      <c r="H317" s="599">
        <v>285</v>
      </c>
      <c r="I317" s="600">
        <v>0</v>
      </c>
      <c r="J317" s="600">
        <f>ROUND(I317*H317,2)</f>
        <v>0</v>
      </c>
      <c r="K317" s="601"/>
      <c r="L317" s="477"/>
      <c r="M317" s="602" t="s">
        <v>668</v>
      </c>
      <c r="N317" s="603" t="s">
        <v>705</v>
      </c>
      <c r="O317" s="604">
        <v>0.47543000000000002</v>
      </c>
      <c r="P317" s="604">
        <f>O317*H317</f>
        <v>135.49755000000002</v>
      </c>
      <c r="Q317" s="604">
        <v>2.4000000000000001E-4</v>
      </c>
      <c r="R317" s="604">
        <f>Q317*H317</f>
        <v>6.8400000000000002E-2</v>
      </c>
      <c r="S317" s="604">
        <v>0</v>
      </c>
      <c r="T317" s="605">
        <f>S317*H317</f>
        <v>0</v>
      </c>
      <c r="AR317" s="606" t="s">
        <v>421</v>
      </c>
      <c r="AT317" s="606" t="s">
        <v>791</v>
      </c>
      <c r="AU317" s="606" t="s">
        <v>493</v>
      </c>
      <c r="AY317" s="462" t="s">
        <v>789</v>
      </c>
      <c r="BE317" s="607">
        <f>IF(N317="základná",J317,0)</f>
        <v>0</v>
      </c>
      <c r="BF317" s="607">
        <f>IF(N317="znížená",J317,0)</f>
        <v>0</v>
      </c>
      <c r="BG317" s="607">
        <f>IF(N317="zákl. prenesená",J317,0)</f>
        <v>0</v>
      </c>
      <c r="BH317" s="607">
        <f>IF(N317="zníž. prenesená",J317,0)</f>
        <v>0</v>
      </c>
      <c r="BI317" s="607">
        <f>IF(N317="nulová",J317,0)</f>
        <v>0</v>
      </c>
      <c r="BJ317" s="462" t="s">
        <v>493</v>
      </c>
      <c r="BK317" s="607">
        <f>ROUND(I317*H317,2)</f>
        <v>0</v>
      </c>
      <c r="BL317" s="462" t="s">
        <v>421</v>
      </c>
      <c r="BM317" s="606" t="s">
        <v>1535</v>
      </c>
    </row>
    <row r="318" spans="2:65" s="583" customFormat="1" ht="25.9" customHeight="1">
      <c r="B318" s="582"/>
      <c r="D318" s="584" t="s">
        <v>737</v>
      </c>
      <c r="E318" s="585" t="s">
        <v>1038</v>
      </c>
      <c r="F318" s="585" t="s">
        <v>1536</v>
      </c>
      <c r="J318" s="586">
        <f>BK318</f>
        <v>0</v>
      </c>
      <c r="L318" s="582"/>
      <c r="M318" s="587"/>
      <c r="P318" s="588">
        <f>P319+P322</f>
        <v>4244.8529200000003</v>
      </c>
      <c r="R318" s="588">
        <f>R319+R322</f>
        <v>72.9035023</v>
      </c>
      <c r="T318" s="589">
        <f>T319+T322</f>
        <v>0</v>
      </c>
      <c r="AR318" s="584" t="s">
        <v>495</v>
      </c>
      <c r="AT318" s="590" t="s">
        <v>737</v>
      </c>
      <c r="AU318" s="590" t="s">
        <v>738</v>
      </c>
      <c r="AY318" s="584" t="s">
        <v>789</v>
      </c>
      <c r="BK318" s="591">
        <f>BK319+BK322</f>
        <v>0</v>
      </c>
    </row>
    <row r="319" spans="2:65" s="583" customFormat="1" ht="22.9" customHeight="1">
      <c r="B319" s="582"/>
      <c r="D319" s="584" t="s">
        <v>737</v>
      </c>
      <c r="E319" s="592" t="s">
        <v>1537</v>
      </c>
      <c r="F319" s="592" t="s">
        <v>1538</v>
      </c>
      <c r="J319" s="593">
        <f>BK319</f>
        <v>0</v>
      </c>
      <c r="L319" s="582"/>
      <c r="M319" s="587"/>
      <c r="P319" s="588">
        <f>SUM(P320:P321)</f>
        <v>683.05892000000006</v>
      </c>
      <c r="R319" s="588">
        <f>SUM(R320:R321)</f>
        <v>20.47</v>
      </c>
      <c r="T319" s="589">
        <f>SUM(T320:T321)</f>
        <v>0</v>
      </c>
      <c r="AR319" s="584" t="s">
        <v>495</v>
      </c>
      <c r="AT319" s="590" t="s">
        <v>737</v>
      </c>
      <c r="AU319" s="590" t="s">
        <v>491</v>
      </c>
      <c r="AY319" s="584" t="s">
        <v>789</v>
      </c>
      <c r="BK319" s="591">
        <f>SUM(BK320:BK321)</f>
        <v>0</v>
      </c>
    </row>
    <row r="320" spans="2:65" s="478" customFormat="1" ht="24.25" customHeight="1">
      <c r="B320" s="594"/>
      <c r="C320" s="595" t="s">
        <v>1539</v>
      </c>
      <c r="D320" s="595" t="s">
        <v>791</v>
      </c>
      <c r="E320" s="596" t="s">
        <v>1540</v>
      </c>
      <c r="F320" s="597" t="s">
        <v>1541</v>
      </c>
      <c r="G320" s="598" t="s">
        <v>203</v>
      </c>
      <c r="H320" s="599">
        <v>1077.3800000000001</v>
      </c>
      <c r="I320" s="600">
        <v>0</v>
      </c>
      <c r="J320" s="600">
        <f>ROUND(I320*H320,2)</f>
        <v>0</v>
      </c>
      <c r="K320" s="601"/>
      <c r="L320" s="477"/>
      <c r="M320" s="602" t="s">
        <v>668</v>
      </c>
      <c r="N320" s="603" t="s">
        <v>705</v>
      </c>
      <c r="O320" s="604">
        <v>0.63400000000000001</v>
      </c>
      <c r="P320" s="604">
        <f>O320*H320</f>
        <v>683.05892000000006</v>
      </c>
      <c r="Q320" s="604">
        <v>0</v>
      </c>
      <c r="R320" s="604">
        <f>Q320*H320</f>
        <v>0</v>
      </c>
      <c r="S320" s="604">
        <v>0</v>
      </c>
      <c r="T320" s="605">
        <f>S320*H320</f>
        <v>0</v>
      </c>
      <c r="AR320" s="606" t="s">
        <v>1156</v>
      </c>
      <c r="AT320" s="606" t="s">
        <v>791</v>
      </c>
      <c r="AU320" s="606" t="s">
        <v>493</v>
      </c>
      <c r="AY320" s="462" t="s">
        <v>789</v>
      </c>
      <c r="BE320" s="607">
        <f>IF(N320="základná",J320,0)</f>
        <v>0</v>
      </c>
      <c r="BF320" s="607">
        <f>IF(N320="znížená",J320,0)</f>
        <v>0</v>
      </c>
      <c r="BG320" s="607">
        <f>IF(N320="zákl. prenesená",J320,0)</f>
        <v>0</v>
      </c>
      <c r="BH320" s="607">
        <f>IF(N320="zníž. prenesená",J320,0)</f>
        <v>0</v>
      </c>
      <c r="BI320" s="607">
        <f>IF(N320="nulová",J320,0)</f>
        <v>0</v>
      </c>
      <c r="BJ320" s="462" t="s">
        <v>493</v>
      </c>
      <c r="BK320" s="607">
        <f>ROUND(I320*H320,2)</f>
        <v>0</v>
      </c>
      <c r="BL320" s="462" t="s">
        <v>1156</v>
      </c>
      <c r="BM320" s="606" t="s">
        <v>1542</v>
      </c>
    </row>
    <row r="321" spans="2:65" s="478" customFormat="1" ht="16.5" customHeight="1">
      <c r="B321" s="594"/>
      <c r="C321" s="612" t="s">
        <v>1543</v>
      </c>
      <c r="D321" s="612" t="s">
        <v>1038</v>
      </c>
      <c r="E321" s="613" t="s">
        <v>1544</v>
      </c>
      <c r="F321" s="614" t="s">
        <v>1545</v>
      </c>
      <c r="G321" s="615" t="s">
        <v>804</v>
      </c>
      <c r="H321" s="616">
        <v>20.47</v>
      </c>
      <c r="I321" s="600">
        <v>0</v>
      </c>
      <c r="J321" s="617">
        <f>ROUND(I321*H321,2)</f>
        <v>0</v>
      </c>
      <c r="K321" s="618"/>
      <c r="L321" s="619"/>
      <c r="M321" s="620" t="s">
        <v>668</v>
      </c>
      <c r="N321" s="621" t="s">
        <v>705</v>
      </c>
      <c r="O321" s="604">
        <v>0</v>
      </c>
      <c r="P321" s="604">
        <f>O321*H321</f>
        <v>0</v>
      </c>
      <c r="Q321" s="604">
        <v>1</v>
      </c>
      <c r="R321" s="604">
        <f>Q321*H321</f>
        <v>20.47</v>
      </c>
      <c r="S321" s="604">
        <v>0</v>
      </c>
      <c r="T321" s="605">
        <f>S321*H321</f>
        <v>0</v>
      </c>
      <c r="AR321" s="606" t="s">
        <v>1146</v>
      </c>
      <c r="AT321" s="606" t="s">
        <v>1038</v>
      </c>
      <c r="AU321" s="606" t="s">
        <v>493</v>
      </c>
      <c r="AY321" s="462" t="s">
        <v>789</v>
      </c>
      <c r="BE321" s="607">
        <f>IF(N321="základná",J321,0)</f>
        <v>0</v>
      </c>
      <c r="BF321" s="607">
        <f>IF(N321="znížená",J321,0)</f>
        <v>0</v>
      </c>
      <c r="BG321" s="607">
        <f>IF(N321="zákl. prenesená",J321,0)</f>
        <v>0</v>
      </c>
      <c r="BH321" s="607">
        <f>IF(N321="zníž. prenesená",J321,0)</f>
        <v>0</v>
      </c>
      <c r="BI321" s="607">
        <f>IF(N321="nulová",J321,0)</f>
        <v>0</v>
      </c>
      <c r="BJ321" s="462" t="s">
        <v>493</v>
      </c>
      <c r="BK321" s="607">
        <f>ROUND(I321*H321,2)</f>
        <v>0</v>
      </c>
      <c r="BL321" s="462" t="s">
        <v>1146</v>
      </c>
      <c r="BM321" s="606" t="s">
        <v>1546</v>
      </c>
    </row>
    <row r="322" spans="2:65" s="583" customFormat="1" ht="22.9" customHeight="1">
      <c r="B322" s="582"/>
      <c r="D322" s="584" t="s">
        <v>737</v>
      </c>
      <c r="E322" s="592" t="s">
        <v>1547</v>
      </c>
      <c r="F322" s="592" t="s">
        <v>1548</v>
      </c>
      <c r="J322" s="593">
        <f>BK322</f>
        <v>0</v>
      </c>
      <c r="L322" s="582"/>
      <c r="M322" s="587"/>
      <c r="P322" s="588">
        <f>SUM(P323:P337)</f>
        <v>3561.7939999999999</v>
      </c>
      <c r="R322" s="588">
        <f>SUM(R323:R337)</f>
        <v>52.433502300000001</v>
      </c>
      <c r="T322" s="589">
        <f>SUM(T323:T337)</f>
        <v>0</v>
      </c>
      <c r="AR322" s="584" t="s">
        <v>495</v>
      </c>
      <c r="AT322" s="590" t="s">
        <v>737</v>
      </c>
      <c r="AU322" s="590" t="s">
        <v>491</v>
      </c>
      <c r="AY322" s="584" t="s">
        <v>789</v>
      </c>
      <c r="BK322" s="591">
        <f>SUM(BK323:BK337)</f>
        <v>0</v>
      </c>
    </row>
    <row r="323" spans="2:65" s="478" customFormat="1" ht="37.9" customHeight="1">
      <c r="B323" s="594"/>
      <c r="C323" s="595" t="s">
        <v>603</v>
      </c>
      <c r="D323" s="595" t="s">
        <v>791</v>
      </c>
      <c r="E323" s="596" t="s">
        <v>1549</v>
      </c>
      <c r="F323" s="597" t="s">
        <v>1550</v>
      </c>
      <c r="G323" s="598" t="s">
        <v>175</v>
      </c>
      <c r="H323" s="599">
        <v>45086</v>
      </c>
      <c r="I323" s="600">
        <v>0</v>
      </c>
      <c r="J323" s="600">
        <f t="shared" ref="J323:J337" si="90">ROUND(I323*H323,2)</f>
        <v>0</v>
      </c>
      <c r="K323" s="601"/>
      <c r="L323" s="477"/>
      <c r="M323" s="602" t="s">
        <v>668</v>
      </c>
      <c r="N323" s="603" t="s">
        <v>705</v>
      </c>
      <c r="O323" s="604">
        <v>7.9000000000000001E-2</v>
      </c>
      <c r="P323" s="604">
        <f t="shared" ref="P323:P337" si="91">O323*H323</f>
        <v>3561.7939999999999</v>
      </c>
      <c r="Q323" s="604">
        <v>0</v>
      </c>
      <c r="R323" s="604">
        <f t="shared" ref="R323:R337" si="92">Q323*H323</f>
        <v>0</v>
      </c>
      <c r="S323" s="604">
        <v>0</v>
      </c>
      <c r="T323" s="605">
        <f t="shared" ref="T323:T337" si="93">S323*H323</f>
        <v>0</v>
      </c>
      <c r="AR323" s="606" t="s">
        <v>1156</v>
      </c>
      <c r="AT323" s="606" t="s">
        <v>791</v>
      </c>
      <c r="AU323" s="606" t="s">
        <v>493</v>
      </c>
      <c r="AY323" s="462" t="s">
        <v>789</v>
      </c>
      <c r="BE323" s="607">
        <f t="shared" ref="BE323:BE337" si="94">IF(N323="základná",J323,0)</f>
        <v>0</v>
      </c>
      <c r="BF323" s="607">
        <f t="shared" ref="BF323:BF337" si="95">IF(N323="znížená",J323,0)</f>
        <v>0</v>
      </c>
      <c r="BG323" s="607">
        <f t="shared" ref="BG323:BG337" si="96">IF(N323="zákl. prenesená",J323,0)</f>
        <v>0</v>
      </c>
      <c r="BH323" s="607">
        <f t="shared" ref="BH323:BH337" si="97">IF(N323="zníž. prenesená",J323,0)</f>
        <v>0</v>
      </c>
      <c r="BI323" s="607">
        <f t="shared" ref="BI323:BI337" si="98">IF(N323="nulová",J323,0)</f>
        <v>0</v>
      </c>
      <c r="BJ323" s="462" t="s">
        <v>493</v>
      </c>
      <c r="BK323" s="607">
        <f t="shared" ref="BK323:BK337" si="99">ROUND(I323*H323,2)</f>
        <v>0</v>
      </c>
      <c r="BL323" s="462" t="s">
        <v>1156</v>
      </c>
      <c r="BM323" s="606" t="s">
        <v>1551</v>
      </c>
    </row>
    <row r="324" spans="2:65" s="478" customFormat="1" ht="24.25" customHeight="1">
      <c r="B324" s="594"/>
      <c r="C324" s="612" t="s">
        <v>1552</v>
      </c>
      <c r="D324" s="612" t="s">
        <v>1038</v>
      </c>
      <c r="E324" s="613" t="s">
        <v>1553</v>
      </c>
      <c r="F324" s="614" t="s">
        <v>1554</v>
      </c>
      <c r="G324" s="615" t="s">
        <v>804</v>
      </c>
      <c r="H324" s="616">
        <v>31.114999999999998</v>
      </c>
      <c r="I324" s="600">
        <v>0</v>
      </c>
      <c r="J324" s="617">
        <f t="shared" si="90"/>
        <v>0</v>
      </c>
      <c r="K324" s="618"/>
      <c r="L324" s="619"/>
      <c r="M324" s="620" t="s">
        <v>668</v>
      </c>
      <c r="N324" s="621" t="s">
        <v>705</v>
      </c>
      <c r="O324" s="604">
        <v>0</v>
      </c>
      <c r="P324" s="604">
        <f t="shared" si="91"/>
        <v>0</v>
      </c>
      <c r="Q324" s="604">
        <v>1</v>
      </c>
      <c r="R324" s="604">
        <f t="shared" si="92"/>
        <v>31.114999999999998</v>
      </c>
      <c r="S324" s="604">
        <v>0</v>
      </c>
      <c r="T324" s="605">
        <f t="shared" si="93"/>
        <v>0</v>
      </c>
      <c r="AR324" s="606" t="s">
        <v>1555</v>
      </c>
      <c r="AT324" s="606" t="s">
        <v>1038</v>
      </c>
      <c r="AU324" s="606" t="s">
        <v>493</v>
      </c>
      <c r="AY324" s="462" t="s">
        <v>789</v>
      </c>
      <c r="BE324" s="607">
        <f t="shared" si="94"/>
        <v>0</v>
      </c>
      <c r="BF324" s="607">
        <f t="shared" si="95"/>
        <v>0</v>
      </c>
      <c r="BG324" s="607">
        <f t="shared" si="96"/>
        <v>0</v>
      </c>
      <c r="BH324" s="607">
        <f t="shared" si="97"/>
        <v>0</v>
      </c>
      <c r="BI324" s="607">
        <f t="shared" si="98"/>
        <v>0</v>
      </c>
      <c r="BJ324" s="462" t="s">
        <v>493</v>
      </c>
      <c r="BK324" s="607">
        <f t="shared" si="99"/>
        <v>0</v>
      </c>
      <c r="BL324" s="462" t="s">
        <v>1156</v>
      </c>
      <c r="BM324" s="606" t="s">
        <v>1556</v>
      </c>
    </row>
    <row r="325" spans="2:65" s="478" customFormat="1" ht="21.75" customHeight="1">
      <c r="B325" s="594"/>
      <c r="C325" s="612" t="s">
        <v>1557</v>
      </c>
      <c r="D325" s="612" t="s">
        <v>1038</v>
      </c>
      <c r="E325" s="613" t="s">
        <v>1558</v>
      </c>
      <c r="F325" s="614" t="s">
        <v>1559</v>
      </c>
      <c r="G325" s="615" t="s">
        <v>181</v>
      </c>
      <c r="H325" s="616">
        <v>89.328999999999994</v>
      </c>
      <c r="I325" s="600">
        <v>0</v>
      </c>
      <c r="J325" s="617">
        <f t="shared" si="90"/>
        <v>0</v>
      </c>
      <c r="K325" s="618"/>
      <c r="L325" s="619"/>
      <c r="M325" s="620" t="s">
        <v>668</v>
      </c>
      <c r="N325" s="621" t="s">
        <v>705</v>
      </c>
      <c r="O325" s="604">
        <v>0</v>
      </c>
      <c r="P325" s="604">
        <f t="shared" si="91"/>
        <v>0</v>
      </c>
      <c r="Q325" s="604">
        <v>4.2999999999999997E-2</v>
      </c>
      <c r="R325" s="604">
        <f t="shared" si="92"/>
        <v>3.8411469999999994</v>
      </c>
      <c r="S325" s="604">
        <v>0</v>
      </c>
      <c r="T325" s="605">
        <f t="shared" si="93"/>
        <v>0</v>
      </c>
      <c r="AR325" s="606" t="s">
        <v>1555</v>
      </c>
      <c r="AT325" s="606" t="s">
        <v>1038</v>
      </c>
      <c r="AU325" s="606" t="s">
        <v>493</v>
      </c>
      <c r="AY325" s="462" t="s">
        <v>789</v>
      </c>
      <c r="BE325" s="607">
        <f t="shared" si="94"/>
        <v>0</v>
      </c>
      <c r="BF325" s="607">
        <f t="shared" si="95"/>
        <v>0</v>
      </c>
      <c r="BG325" s="607">
        <f t="shared" si="96"/>
        <v>0</v>
      </c>
      <c r="BH325" s="607">
        <f t="shared" si="97"/>
        <v>0</v>
      </c>
      <c r="BI325" s="607">
        <f t="shared" si="98"/>
        <v>0</v>
      </c>
      <c r="BJ325" s="462" t="s">
        <v>493</v>
      </c>
      <c r="BK325" s="607">
        <f t="shared" si="99"/>
        <v>0</v>
      </c>
      <c r="BL325" s="462" t="s">
        <v>1156</v>
      </c>
      <c r="BM325" s="606" t="s">
        <v>1560</v>
      </c>
    </row>
    <row r="326" spans="2:65" s="478" customFormat="1" ht="21.75" customHeight="1">
      <c r="B326" s="594"/>
      <c r="C326" s="612" t="s">
        <v>1561</v>
      </c>
      <c r="D326" s="612" t="s">
        <v>1038</v>
      </c>
      <c r="E326" s="613" t="s">
        <v>1562</v>
      </c>
      <c r="F326" s="614" t="s">
        <v>1563</v>
      </c>
      <c r="G326" s="615" t="s">
        <v>181</v>
      </c>
      <c r="H326" s="616">
        <v>69.471000000000004</v>
      </c>
      <c r="I326" s="600">
        <v>0</v>
      </c>
      <c r="J326" s="617">
        <f t="shared" si="90"/>
        <v>0</v>
      </c>
      <c r="K326" s="618"/>
      <c r="L326" s="619"/>
      <c r="M326" s="620" t="s">
        <v>668</v>
      </c>
      <c r="N326" s="621" t="s">
        <v>705</v>
      </c>
      <c r="O326" s="604">
        <v>0</v>
      </c>
      <c r="P326" s="604">
        <f t="shared" si="91"/>
        <v>0</v>
      </c>
      <c r="Q326" s="604">
        <v>2.53E-2</v>
      </c>
      <c r="R326" s="604">
        <f t="shared" si="92"/>
        <v>1.7576163</v>
      </c>
      <c r="S326" s="604">
        <v>0</v>
      </c>
      <c r="T326" s="605">
        <f t="shared" si="93"/>
        <v>0</v>
      </c>
      <c r="AR326" s="606" t="s">
        <v>1555</v>
      </c>
      <c r="AT326" s="606" t="s">
        <v>1038</v>
      </c>
      <c r="AU326" s="606" t="s">
        <v>493</v>
      </c>
      <c r="AY326" s="462" t="s">
        <v>789</v>
      </c>
      <c r="BE326" s="607">
        <f t="shared" si="94"/>
        <v>0</v>
      </c>
      <c r="BF326" s="607">
        <f t="shared" si="95"/>
        <v>0</v>
      </c>
      <c r="BG326" s="607">
        <f t="shared" si="96"/>
        <v>0</v>
      </c>
      <c r="BH326" s="607">
        <f t="shared" si="97"/>
        <v>0</v>
      </c>
      <c r="BI326" s="607">
        <f t="shared" si="98"/>
        <v>0</v>
      </c>
      <c r="BJ326" s="462" t="s">
        <v>493</v>
      </c>
      <c r="BK326" s="607">
        <f t="shared" si="99"/>
        <v>0</v>
      </c>
      <c r="BL326" s="462" t="s">
        <v>1156</v>
      </c>
      <c r="BM326" s="606" t="s">
        <v>1564</v>
      </c>
    </row>
    <row r="327" spans="2:65" s="478" customFormat="1" ht="21.75" customHeight="1">
      <c r="B327" s="594"/>
      <c r="C327" s="612" t="s">
        <v>1565</v>
      </c>
      <c r="D327" s="612" t="s">
        <v>1038</v>
      </c>
      <c r="E327" s="613" t="s">
        <v>1566</v>
      </c>
      <c r="F327" s="614" t="s">
        <v>1567</v>
      </c>
      <c r="G327" s="615" t="s">
        <v>181</v>
      </c>
      <c r="H327" s="616">
        <v>14.744999999999999</v>
      </c>
      <c r="I327" s="600">
        <v>0</v>
      </c>
      <c r="J327" s="617">
        <f t="shared" si="90"/>
        <v>0</v>
      </c>
      <c r="K327" s="618"/>
      <c r="L327" s="619"/>
      <c r="M327" s="620" t="s">
        <v>668</v>
      </c>
      <c r="N327" s="621" t="s">
        <v>705</v>
      </c>
      <c r="O327" s="604">
        <v>0</v>
      </c>
      <c r="P327" s="604">
        <f t="shared" si="91"/>
        <v>0</v>
      </c>
      <c r="Q327" s="604">
        <v>3.04E-2</v>
      </c>
      <c r="R327" s="604">
        <f t="shared" si="92"/>
        <v>0.44824799999999998</v>
      </c>
      <c r="S327" s="604">
        <v>0</v>
      </c>
      <c r="T327" s="605">
        <f t="shared" si="93"/>
        <v>0</v>
      </c>
      <c r="AR327" s="606" t="s">
        <v>1555</v>
      </c>
      <c r="AT327" s="606" t="s">
        <v>1038</v>
      </c>
      <c r="AU327" s="606" t="s">
        <v>493</v>
      </c>
      <c r="AY327" s="462" t="s">
        <v>789</v>
      </c>
      <c r="BE327" s="607">
        <f t="shared" si="94"/>
        <v>0</v>
      </c>
      <c r="BF327" s="607">
        <f t="shared" si="95"/>
        <v>0</v>
      </c>
      <c r="BG327" s="607">
        <f t="shared" si="96"/>
        <v>0</v>
      </c>
      <c r="BH327" s="607">
        <f t="shared" si="97"/>
        <v>0</v>
      </c>
      <c r="BI327" s="607">
        <f t="shared" si="98"/>
        <v>0</v>
      </c>
      <c r="BJ327" s="462" t="s">
        <v>493</v>
      </c>
      <c r="BK327" s="607">
        <f t="shared" si="99"/>
        <v>0</v>
      </c>
      <c r="BL327" s="462" t="s">
        <v>1156</v>
      </c>
      <c r="BM327" s="606" t="s">
        <v>1568</v>
      </c>
    </row>
    <row r="328" spans="2:65" s="478" customFormat="1" ht="21.75" customHeight="1">
      <c r="B328" s="594"/>
      <c r="C328" s="612" t="s">
        <v>1569</v>
      </c>
      <c r="D328" s="612" t="s">
        <v>1038</v>
      </c>
      <c r="E328" s="613" t="s">
        <v>1570</v>
      </c>
      <c r="F328" s="614" t="s">
        <v>1571</v>
      </c>
      <c r="G328" s="615" t="s">
        <v>181</v>
      </c>
      <c r="H328" s="616">
        <v>57.735999999999997</v>
      </c>
      <c r="I328" s="600">
        <v>0</v>
      </c>
      <c r="J328" s="617">
        <f t="shared" si="90"/>
        <v>0</v>
      </c>
      <c r="K328" s="618"/>
      <c r="L328" s="619"/>
      <c r="M328" s="620" t="s">
        <v>668</v>
      </c>
      <c r="N328" s="621" t="s">
        <v>705</v>
      </c>
      <c r="O328" s="604">
        <v>0</v>
      </c>
      <c r="P328" s="604">
        <f t="shared" si="91"/>
        <v>0</v>
      </c>
      <c r="Q328" s="604">
        <v>0.1</v>
      </c>
      <c r="R328" s="604">
        <f t="shared" si="92"/>
        <v>5.7736000000000001</v>
      </c>
      <c r="S328" s="604">
        <v>0</v>
      </c>
      <c r="T328" s="605">
        <f t="shared" si="93"/>
        <v>0</v>
      </c>
      <c r="AR328" s="606" t="s">
        <v>1555</v>
      </c>
      <c r="AT328" s="606" t="s">
        <v>1038</v>
      </c>
      <c r="AU328" s="606" t="s">
        <v>493</v>
      </c>
      <c r="AY328" s="462" t="s">
        <v>789</v>
      </c>
      <c r="BE328" s="607">
        <f t="shared" si="94"/>
        <v>0</v>
      </c>
      <c r="BF328" s="607">
        <f t="shared" si="95"/>
        <v>0</v>
      </c>
      <c r="BG328" s="607">
        <f t="shared" si="96"/>
        <v>0</v>
      </c>
      <c r="BH328" s="607">
        <f t="shared" si="97"/>
        <v>0</v>
      </c>
      <c r="BI328" s="607">
        <f t="shared" si="98"/>
        <v>0</v>
      </c>
      <c r="BJ328" s="462" t="s">
        <v>493</v>
      </c>
      <c r="BK328" s="607">
        <f t="shared" si="99"/>
        <v>0</v>
      </c>
      <c r="BL328" s="462" t="s">
        <v>1156</v>
      </c>
      <c r="BM328" s="606" t="s">
        <v>1572</v>
      </c>
    </row>
    <row r="329" spans="2:65" s="478" customFormat="1" ht="21.75" customHeight="1">
      <c r="B329" s="594"/>
      <c r="C329" s="612" t="s">
        <v>1573</v>
      </c>
      <c r="D329" s="612" t="s">
        <v>1038</v>
      </c>
      <c r="E329" s="613" t="s">
        <v>1574</v>
      </c>
      <c r="F329" s="614" t="s">
        <v>1575</v>
      </c>
      <c r="G329" s="615" t="s">
        <v>181</v>
      </c>
      <c r="H329" s="616">
        <v>38.491</v>
      </c>
      <c r="I329" s="600">
        <v>0</v>
      </c>
      <c r="J329" s="617">
        <f t="shared" si="90"/>
        <v>0</v>
      </c>
      <c r="K329" s="618"/>
      <c r="L329" s="619"/>
      <c r="M329" s="620" t="s">
        <v>668</v>
      </c>
      <c r="N329" s="621" t="s">
        <v>705</v>
      </c>
      <c r="O329" s="604">
        <v>0</v>
      </c>
      <c r="P329" s="604">
        <f t="shared" si="91"/>
        <v>0</v>
      </c>
      <c r="Q329" s="604">
        <v>6.0299999999999999E-2</v>
      </c>
      <c r="R329" s="604">
        <f t="shared" si="92"/>
        <v>2.3210072999999998</v>
      </c>
      <c r="S329" s="604">
        <v>0</v>
      </c>
      <c r="T329" s="605">
        <f t="shared" si="93"/>
        <v>0</v>
      </c>
      <c r="AR329" s="606" t="s">
        <v>1555</v>
      </c>
      <c r="AT329" s="606" t="s">
        <v>1038</v>
      </c>
      <c r="AU329" s="606" t="s">
        <v>493</v>
      </c>
      <c r="AY329" s="462" t="s">
        <v>789</v>
      </c>
      <c r="BE329" s="607">
        <f t="shared" si="94"/>
        <v>0</v>
      </c>
      <c r="BF329" s="607">
        <f t="shared" si="95"/>
        <v>0</v>
      </c>
      <c r="BG329" s="607">
        <f t="shared" si="96"/>
        <v>0</v>
      </c>
      <c r="BH329" s="607">
        <f t="shared" si="97"/>
        <v>0</v>
      </c>
      <c r="BI329" s="607">
        <f t="shared" si="98"/>
        <v>0</v>
      </c>
      <c r="BJ329" s="462" t="s">
        <v>493</v>
      </c>
      <c r="BK329" s="607">
        <f t="shared" si="99"/>
        <v>0</v>
      </c>
      <c r="BL329" s="462" t="s">
        <v>1156</v>
      </c>
      <c r="BM329" s="606" t="s">
        <v>1576</v>
      </c>
    </row>
    <row r="330" spans="2:65" s="478" customFormat="1" ht="21.75" customHeight="1">
      <c r="B330" s="594"/>
      <c r="C330" s="612" t="s">
        <v>1577</v>
      </c>
      <c r="D330" s="612" t="s">
        <v>1038</v>
      </c>
      <c r="E330" s="613" t="s">
        <v>1578</v>
      </c>
      <c r="F330" s="614" t="s">
        <v>1579</v>
      </c>
      <c r="G330" s="615" t="s">
        <v>181</v>
      </c>
      <c r="H330" s="616">
        <v>44.790999999999997</v>
      </c>
      <c r="I330" s="600">
        <v>0</v>
      </c>
      <c r="J330" s="617">
        <f t="shared" si="90"/>
        <v>0</v>
      </c>
      <c r="K330" s="618"/>
      <c r="L330" s="619"/>
      <c r="M330" s="620" t="s">
        <v>668</v>
      </c>
      <c r="N330" s="621" t="s">
        <v>705</v>
      </c>
      <c r="O330" s="604">
        <v>0</v>
      </c>
      <c r="P330" s="604">
        <f t="shared" si="91"/>
        <v>0</v>
      </c>
      <c r="Q330" s="604">
        <v>6.8199999999999997E-2</v>
      </c>
      <c r="R330" s="604">
        <f t="shared" si="92"/>
        <v>3.0547461999999999</v>
      </c>
      <c r="S330" s="604">
        <v>0</v>
      </c>
      <c r="T330" s="605">
        <f t="shared" si="93"/>
        <v>0</v>
      </c>
      <c r="AR330" s="606" t="s">
        <v>1555</v>
      </c>
      <c r="AT330" s="606" t="s">
        <v>1038</v>
      </c>
      <c r="AU330" s="606" t="s">
        <v>493</v>
      </c>
      <c r="AY330" s="462" t="s">
        <v>789</v>
      </c>
      <c r="BE330" s="607">
        <f t="shared" si="94"/>
        <v>0</v>
      </c>
      <c r="BF330" s="607">
        <f t="shared" si="95"/>
        <v>0</v>
      </c>
      <c r="BG330" s="607">
        <f t="shared" si="96"/>
        <v>0</v>
      </c>
      <c r="BH330" s="607">
        <f t="shared" si="97"/>
        <v>0</v>
      </c>
      <c r="BI330" s="607">
        <f t="shared" si="98"/>
        <v>0</v>
      </c>
      <c r="BJ330" s="462" t="s">
        <v>493</v>
      </c>
      <c r="BK330" s="607">
        <f t="shared" si="99"/>
        <v>0</v>
      </c>
      <c r="BL330" s="462" t="s">
        <v>1156</v>
      </c>
      <c r="BM330" s="606" t="s">
        <v>1580</v>
      </c>
    </row>
    <row r="331" spans="2:65" s="478" customFormat="1" ht="21.75" customHeight="1">
      <c r="B331" s="594"/>
      <c r="C331" s="612" t="s">
        <v>1581</v>
      </c>
      <c r="D331" s="612" t="s">
        <v>1038</v>
      </c>
      <c r="E331" s="613" t="s">
        <v>1582</v>
      </c>
      <c r="F331" s="614" t="s">
        <v>1583</v>
      </c>
      <c r="G331" s="615" t="s">
        <v>181</v>
      </c>
      <c r="H331" s="616">
        <v>4.915</v>
      </c>
      <c r="I331" s="600">
        <v>0</v>
      </c>
      <c r="J331" s="617">
        <f t="shared" si="90"/>
        <v>0</v>
      </c>
      <c r="K331" s="618"/>
      <c r="L331" s="619"/>
      <c r="M331" s="620" t="s">
        <v>668</v>
      </c>
      <c r="N331" s="621" t="s">
        <v>705</v>
      </c>
      <c r="O331" s="604">
        <v>0</v>
      </c>
      <c r="P331" s="604">
        <f t="shared" si="91"/>
        <v>0</v>
      </c>
      <c r="Q331" s="604">
        <v>5.0500000000000003E-2</v>
      </c>
      <c r="R331" s="604">
        <f t="shared" si="92"/>
        <v>0.24820750000000003</v>
      </c>
      <c r="S331" s="604">
        <v>0</v>
      </c>
      <c r="T331" s="605">
        <f t="shared" si="93"/>
        <v>0</v>
      </c>
      <c r="AR331" s="606" t="s">
        <v>1555</v>
      </c>
      <c r="AT331" s="606" t="s">
        <v>1038</v>
      </c>
      <c r="AU331" s="606" t="s">
        <v>493</v>
      </c>
      <c r="AY331" s="462" t="s">
        <v>789</v>
      </c>
      <c r="BE331" s="607">
        <f t="shared" si="94"/>
        <v>0</v>
      </c>
      <c r="BF331" s="607">
        <f t="shared" si="95"/>
        <v>0</v>
      </c>
      <c r="BG331" s="607">
        <f t="shared" si="96"/>
        <v>0</v>
      </c>
      <c r="BH331" s="607">
        <f t="shared" si="97"/>
        <v>0</v>
      </c>
      <c r="BI331" s="607">
        <f t="shared" si="98"/>
        <v>0</v>
      </c>
      <c r="BJ331" s="462" t="s">
        <v>493</v>
      </c>
      <c r="BK331" s="607">
        <f t="shared" si="99"/>
        <v>0</v>
      </c>
      <c r="BL331" s="462" t="s">
        <v>1156</v>
      </c>
      <c r="BM331" s="606" t="s">
        <v>1584</v>
      </c>
    </row>
    <row r="332" spans="2:65" s="478" customFormat="1" ht="24.25" customHeight="1">
      <c r="B332" s="594"/>
      <c r="C332" s="612" t="s">
        <v>1585</v>
      </c>
      <c r="D332" s="612" t="s">
        <v>1038</v>
      </c>
      <c r="E332" s="613" t="s">
        <v>1586</v>
      </c>
      <c r="F332" s="614" t="s">
        <v>1587</v>
      </c>
      <c r="G332" s="615" t="s">
        <v>203</v>
      </c>
      <c r="H332" s="616">
        <v>142.79</v>
      </c>
      <c r="I332" s="600">
        <v>0</v>
      </c>
      <c r="J332" s="617">
        <f t="shared" si="90"/>
        <v>0</v>
      </c>
      <c r="K332" s="618"/>
      <c r="L332" s="619"/>
      <c r="M332" s="620" t="s">
        <v>668</v>
      </c>
      <c r="N332" s="621" t="s">
        <v>705</v>
      </c>
      <c r="O332" s="604">
        <v>0</v>
      </c>
      <c r="P332" s="604">
        <f t="shared" si="91"/>
        <v>0</v>
      </c>
      <c r="Q332" s="604">
        <v>2.7E-2</v>
      </c>
      <c r="R332" s="604">
        <f t="shared" si="92"/>
        <v>3.8553299999999999</v>
      </c>
      <c r="S332" s="604">
        <v>0</v>
      </c>
      <c r="T332" s="605">
        <f t="shared" si="93"/>
        <v>0</v>
      </c>
      <c r="AR332" s="606" t="s">
        <v>1555</v>
      </c>
      <c r="AT332" s="606" t="s">
        <v>1038</v>
      </c>
      <c r="AU332" s="606" t="s">
        <v>493</v>
      </c>
      <c r="AY332" s="462" t="s">
        <v>789</v>
      </c>
      <c r="BE332" s="607">
        <f t="shared" si="94"/>
        <v>0</v>
      </c>
      <c r="BF332" s="607">
        <f t="shared" si="95"/>
        <v>0</v>
      </c>
      <c r="BG332" s="607">
        <f t="shared" si="96"/>
        <v>0</v>
      </c>
      <c r="BH332" s="607">
        <f t="shared" si="97"/>
        <v>0</v>
      </c>
      <c r="BI332" s="607">
        <f t="shared" si="98"/>
        <v>0</v>
      </c>
      <c r="BJ332" s="462" t="s">
        <v>493</v>
      </c>
      <c r="BK332" s="607">
        <f t="shared" si="99"/>
        <v>0</v>
      </c>
      <c r="BL332" s="462" t="s">
        <v>1156</v>
      </c>
      <c r="BM332" s="606" t="s">
        <v>1588</v>
      </c>
    </row>
    <row r="333" spans="2:65" s="478" customFormat="1" ht="24.25" customHeight="1">
      <c r="B333" s="594"/>
      <c r="C333" s="612" t="s">
        <v>1589</v>
      </c>
      <c r="D333" s="612" t="s">
        <v>1038</v>
      </c>
      <c r="E333" s="613" t="s">
        <v>1590</v>
      </c>
      <c r="F333" s="614" t="s">
        <v>1591</v>
      </c>
      <c r="G333" s="615" t="s">
        <v>1592</v>
      </c>
      <c r="H333" s="616">
        <v>4</v>
      </c>
      <c r="I333" s="600">
        <v>0</v>
      </c>
      <c r="J333" s="617">
        <f t="shared" si="90"/>
        <v>0</v>
      </c>
      <c r="K333" s="618"/>
      <c r="L333" s="619"/>
      <c r="M333" s="620" t="s">
        <v>668</v>
      </c>
      <c r="N333" s="621" t="s">
        <v>705</v>
      </c>
      <c r="O333" s="604">
        <v>0</v>
      </c>
      <c r="P333" s="604">
        <f t="shared" si="91"/>
        <v>0</v>
      </c>
      <c r="Q333" s="604">
        <v>4.6499999999999996E-3</v>
      </c>
      <c r="R333" s="604">
        <f t="shared" si="92"/>
        <v>1.8599999999999998E-2</v>
      </c>
      <c r="S333" s="604">
        <v>0</v>
      </c>
      <c r="T333" s="605">
        <f t="shared" si="93"/>
        <v>0</v>
      </c>
      <c r="AR333" s="606" t="s">
        <v>1555</v>
      </c>
      <c r="AT333" s="606" t="s">
        <v>1038</v>
      </c>
      <c r="AU333" s="606" t="s">
        <v>493</v>
      </c>
      <c r="AY333" s="462" t="s">
        <v>789</v>
      </c>
      <c r="BE333" s="607">
        <f t="shared" si="94"/>
        <v>0</v>
      </c>
      <c r="BF333" s="607">
        <f t="shared" si="95"/>
        <v>0</v>
      </c>
      <c r="BG333" s="607">
        <f t="shared" si="96"/>
        <v>0</v>
      </c>
      <c r="BH333" s="607">
        <f t="shared" si="97"/>
        <v>0</v>
      </c>
      <c r="BI333" s="607">
        <f t="shared" si="98"/>
        <v>0</v>
      </c>
      <c r="BJ333" s="462" t="s">
        <v>493</v>
      </c>
      <c r="BK333" s="607">
        <f t="shared" si="99"/>
        <v>0</v>
      </c>
      <c r="BL333" s="462" t="s">
        <v>1156</v>
      </c>
      <c r="BM333" s="606" t="s">
        <v>1593</v>
      </c>
    </row>
    <row r="334" spans="2:65" s="478" customFormat="1" ht="16.5" customHeight="1">
      <c r="B334" s="594"/>
      <c r="C334" s="595" t="s">
        <v>1594</v>
      </c>
      <c r="D334" s="595" t="s">
        <v>791</v>
      </c>
      <c r="E334" s="596" t="s">
        <v>1595</v>
      </c>
      <c r="F334" s="597" t="s">
        <v>1596</v>
      </c>
      <c r="G334" s="598" t="s">
        <v>1318</v>
      </c>
      <c r="H334" s="599">
        <v>1156.865</v>
      </c>
      <c r="I334" s="600">
        <v>0</v>
      </c>
      <c r="J334" s="600">
        <f t="shared" si="90"/>
        <v>0</v>
      </c>
      <c r="K334" s="601"/>
      <c r="L334" s="477"/>
      <c r="M334" s="602" t="s">
        <v>668</v>
      </c>
      <c r="N334" s="603" t="s">
        <v>705</v>
      </c>
      <c r="O334" s="604">
        <v>0</v>
      </c>
      <c r="P334" s="604">
        <f t="shared" si="91"/>
        <v>0</v>
      </c>
      <c r="Q334" s="604">
        <v>0</v>
      </c>
      <c r="R334" s="604">
        <f t="shared" si="92"/>
        <v>0</v>
      </c>
      <c r="S334" s="604">
        <v>0</v>
      </c>
      <c r="T334" s="605">
        <f t="shared" si="93"/>
        <v>0</v>
      </c>
      <c r="AR334" s="606" t="s">
        <v>1156</v>
      </c>
      <c r="AT334" s="606" t="s">
        <v>791</v>
      </c>
      <c r="AU334" s="606" t="s">
        <v>493</v>
      </c>
      <c r="AY334" s="462" t="s">
        <v>789</v>
      </c>
      <c r="BE334" s="607">
        <f t="shared" si="94"/>
        <v>0</v>
      </c>
      <c r="BF334" s="607">
        <f t="shared" si="95"/>
        <v>0</v>
      </c>
      <c r="BG334" s="607">
        <f t="shared" si="96"/>
        <v>0</v>
      </c>
      <c r="BH334" s="607">
        <f t="shared" si="97"/>
        <v>0</v>
      </c>
      <c r="BI334" s="607">
        <f t="shared" si="98"/>
        <v>0</v>
      </c>
      <c r="BJ334" s="462" t="s">
        <v>493</v>
      </c>
      <c r="BK334" s="607">
        <f t="shared" si="99"/>
        <v>0</v>
      </c>
      <c r="BL334" s="462" t="s">
        <v>1156</v>
      </c>
      <c r="BM334" s="606" t="s">
        <v>1597</v>
      </c>
    </row>
    <row r="335" spans="2:65" s="478" customFormat="1" ht="16.5" customHeight="1">
      <c r="B335" s="594"/>
      <c r="C335" s="595" t="s">
        <v>1598</v>
      </c>
      <c r="D335" s="595" t="s">
        <v>791</v>
      </c>
      <c r="E335" s="596" t="s">
        <v>1599</v>
      </c>
      <c r="F335" s="597" t="s">
        <v>1600</v>
      </c>
      <c r="G335" s="598" t="s">
        <v>1318</v>
      </c>
      <c r="H335" s="599">
        <v>680.79899999999998</v>
      </c>
      <c r="I335" s="600">
        <v>0</v>
      </c>
      <c r="J335" s="600">
        <f t="shared" si="90"/>
        <v>0</v>
      </c>
      <c r="K335" s="601"/>
      <c r="L335" s="477"/>
      <c r="M335" s="602" t="s">
        <v>668</v>
      </c>
      <c r="N335" s="603" t="s">
        <v>705</v>
      </c>
      <c r="O335" s="604">
        <v>0</v>
      </c>
      <c r="P335" s="604">
        <f t="shared" si="91"/>
        <v>0</v>
      </c>
      <c r="Q335" s="604">
        <v>0</v>
      </c>
      <c r="R335" s="604">
        <f t="shared" si="92"/>
        <v>0</v>
      </c>
      <c r="S335" s="604">
        <v>0</v>
      </c>
      <c r="T335" s="605">
        <f t="shared" si="93"/>
        <v>0</v>
      </c>
      <c r="AR335" s="606" t="s">
        <v>1156</v>
      </c>
      <c r="AT335" s="606" t="s">
        <v>791</v>
      </c>
      <c r="AU335" s="606" t="s">
        <v>493</v>
      </c>
      <c r="AY335" s="462" t="s">
        <v>789</v>
      </c>
      <c r="BE335" s="607">
        <f t="shared" si="94"/>
        <v>0</v>
      </c>
      <c r="BF335" s="607">
        <f t="shared" si="95"/>
        <v>0</v>
      </c>
      <c r="BG335" s="607">
        <f t="shared" si="96"/>
        <v>0</v>
      </c>
      <c r="BH335" s="607">
        <f t="shared" si="97"/>
        <v>0</v>
      </c>
      <c r="BI335" s="607">
        <f t="shared" si="98"/>
        <v>0</v>
      </c>
      <c r="BJ335" s="462" t="s">
        <v>493</v>
      </c>
      <c r="BK335" s="607">
        <f t="shared" si="99"/>
        <v>0</v>
      </c>
      <c r="BL335" s="462" t="s">
        <v>1156</v>
      </c>
      <c r="BM335" s="606" t="s">
        <v>1601</v>
      </c>
    </row>
    <row r="336" spans="2:65" s="478" customFormat="1" ht="16.5" customHeight="1">
      <c r="B336" s="594"/>
      <c r="C336" s="595" t="s">
        <v>1602</v>
      </c>
      <c r="D336" s="595" t="s">
        <v>791</v>
      </c>
      <c r="E336" s="596" t="s">
        <v>1603</v>
      </c>
      <c r="F336" s="597" t="s">
        <v>1604</v>
      </c>
      <c r="G336" s="598" t="s">
        <v>1318</v>
      </c>
      <c r="H336" s="599">
        <v>1156.865</v>
      </c>
      <c r="I336" s="600">
        <v>0</v>
      </c>
      <c r="J336" s="600">
        <f t="shared" si="90"/>
        <v>0</v>
      </c>
      <c r="K336" s="601"/>
      <c r="L336" s="477"/>
      <c r="M336" s="602" t="s">
        <v>668</v>
      </c>
      <c r="N336" s="603" t="s">
        <v>705</v>
      </c>
      <c r="O336" s="604">
        <v>0</v>
      </c>
      <c r="P336" s="604">
        <f t="shared" si="91"/>
        <v>0</v>
      </c>
      <c r="Q336" s="604">
        <v>0</v>
      </c>
      <c r="R336" s="604">
        <f t="shared" si="92"/>
        <v>0</v>
      </c>
      <c r="S336" s="604">
        <v>0</v>
      </c>
      <c r="T336" s="605">
        <f t="shared" si="93"/>
        <v>0</v>
      </c>
      <c r="AR336" s="606" t="s">
        <v>1156</v>
      </c>
      <c r="AT336" s="606" t="s">
        <v>791</v>
      </c>
      <c r="AU336" s="606" t="s">
        <v>493</v>
      </c>
      <c r="AY336" s="462" t="s">
        <v>789</v>
      </c>
      <c r="BE336" s="607">
        <f t="shared" si="94"/>
        <v>0</v>
      </c>
      <c r="BF336" s="607">
        <f t="shared" si="95"/>
        <v>0</v>
      </c>
      <c r="BG336" s="607">
        <f t="shared" si="96"/>
        <v>0</v>
      </c>
      <c r="BH336" s="607">
        <f t="shared" si="97"/>
        <v>0</v>
      </c>
      <c r="BI336" s="607">
        <f t="shared" si="98"/>
        <v>0</v>
      </c>
      <c r="BJ336" s="462" t="s">
        <v>493</v>
      </c>
      <c r="BK336" s="607">
        <f t="shared" si="99"/>
        <v>0</v>
      </c>
      <c r="BL336" s="462" t="s">
        <v>1156</v>
      </c>
      <c r="BM336" s="606" t="s">
        <v>1605</v>
      </c>
    </row>
    <row r="337" spans="2:65" s="478" customFormat="1" ht="16.5" customHeight="1">
      <c r="B337" s="594"/>
      <c r="C337" s="595" t="s">
        <v>1606</v>
      </c>
      <c r="D337" s="595" t="s">
        <v>791</v>
      </c>
      <c r="E337" s="596" t="s">
        <v>1607</v>
      </c>
      <c r="F337" s="597" t="s">
        <v>1608</v>
      </c>
      <c r="G337" s="598" t="s">
        <v>1318</v>
      </c>
      <c r="H337" s="599">
        <v>1837.663</v>
      </c>
      <c r="I337" s="600">
        <v>0</v>
      </c>
      <c r="J337" s="600">
        <f t="shared" si="90"/>
        <v>0</v>
      </c>
      <c r="K337" s="601"/>
      <c r="L337" s="477"/>
      <c r="M337" s="602" t="s">
        <v>668</v>
      </c>
      <c r="N337" s="603" t="s">
        <v>705</v>
      </c>
      <c r="O337" s="604">
        <v>0</v>
      </c>
      <c r="P337" s="604">
        <f t="shared" si="91"/>
        <v>0</v>
      </c>
      <c r="Q337" s="604">
        <v>0</v>
      </c>
      <c r="R337" s="604">
        <f t="shared" si="92"/>
        <v>0</v>
      </c>
      <c r="S337" s="604">
        <v>0</v>
      </c>
      <c r="T337" s="605">
        <f t="shared" si="93"/>
        <v>0</v>
      </c>
      <c r="AR337" s="606" t="s">
        <v>1156</v>
      </c>
      <c r="AT337" s="606" t="s">
        <v>791</v>
      </c>
      <c r="AU337" s="606" t="s">
        <v>493</v>
      </c>
      <c r="AY337" s="462" t="s">
        <v>789</v>
      </c>
      <c r="BE337" s="607">
        <f t="shared" si="94"/>
        <v>0</v>
      </c>
      <c r="BF337" s="607">
        <f t="shared" si="95"/>
        <v>0</v>
      </c>
      <c r="BG337" s="607">
        <f t="shared" si="96"/>
        <v>0</v>
      </c>
      <c r="BH337" s="607">
        <f t="shared" si="97"/>
        <v>0</v>
      </c>
      <c r="BI337" s="607">
        <f t="shared" si="98"/>
        <v>0</v>
      </c>
      <c r="BJ337" s="462" t="s">
        <v>493</v>
      </c>
      <c r="BK337" s="607">
        <f t="shared" si="99"/>
        <v>0</v>
      </c>
      <c r="BL337" s="462" t="s">
        <v>1156</v>
      </c>
      <c r="BM337" s="606" t="s">
        <v>1609</v>
      </c>
    </row>
    <row r="338" spans="2:65" s="583" customFormat="1" ht="25.9" customHeight="1">
      <c r="B338" s="582"/>
      <c r="D338" s="584" t="s">
        <v>737</v>
      </c>
      <c r="E338" s="585" t="s">
        <v>1610</v>
      </c>
      <c r="F338" s="585" t="s">
        <v>1611</v>
      </c>
      <c r="J338" s="586">
        <f>BK338</f>
        <v>0</v>
      </c>
      <c r="L338" s="582"/>
      <c r="M338" s="587"/>
      <c r="P338" s="588">
        <f>SUM(P339:P341)</f>
        <v>0</v>
      </c>
      <c r="R338" s="588">
        <f>SUM(R339:R341)</f>
        <v>0</v>
      </c>
      <c r="T338" s="589">
        <f>SUM(T339:T341)</f>
        <v>0</v>
      </c>
      <c r="AR338" s="584" t="s">
        <v>498</v>
      </c>
      <c r="AT338" s="590" t="s">
        <v>737</v>
      </c>
      <c r="AU338" s="590" t="s">
        <v>738</v>
      </c>
      <c r="AY338" s="584" t="s">
        <v>789</v>
      </c>
      <c r="BK338" s="591">
        <f>SUM(BK339:BK341)</f>
        <v>0</v>
      </c>
    </row>
    <row r="339" spans="2:65" s="478" customFormat="1" ht="21.75" customHeight="1">
      <c r="B339" s="594"/>
      <c r="C339" s="595" t="s">
        <v>1612</v>
      </c>
      <c r="D339" s="595" t="s">
        <v>791</v>
      </c>
      <c r="E339" s="596" t="s">
        <v>1613</v>
      </c>
      <c r="F339" s="597" t="s">
        <v>1614</v>
      </c>
      <c r="G339" s="598" t="s">
        <v>1615</v>
      </c>
      <c r="H339" s="599">
        <v>1</v>
      </c>
      <c r="I339" s="600">
        <v>0</v>
      </c>
      <c r="J339" s="600">
        <f>ROUND(I339*H339,2)</f>
        <v>0</v>
      </c>
      <c r="K339" s="601"/>
      <c r="L339" s="477"/>
      <c r="M339" s="602" t="s">
        <v>668</v>
      </c>
      <c r="N339" s="603" t="s">
        <v>705</v>
      </c>
      <c r="O339" s="604">
        <v>0</v>
      </c>
      <c r="P339" s="604">
        <f>O339*H339</f>
        <v>0</v>
      </c>
      <c r="Q339" s="604">
        <v>0</v>
      </c>
      <c r="R339" s="604">
        <f>Q339*H339</f>
        <v>0</v>
      </c>
      <c r="S339" s="604">
        <v>0</v>
      </c>
      <c r="T339" s="605">
        <f>S339*H339</f>
        <v>0</v>
      </c>
      <c r="AR339" s="606" t="s">
        <v>1616</v>
      </c>
      <c r="AT339" s="606" t="s">
        <v>791</v>
      </c>
      <c r="AU339" s="606" t="s">
        <v>491</v>
      </c>
      <c r="AY339" s="462" t="s">
        <v>789</v>
      </c>
      <c r="BE339" s="607">
        <f>IF(N339="základná",J339,0)</f>
        <v>0</v>
      </c>
      <c r="BF339" s="607">
        <f>IF(N339="znížená",J339,0)</f>
        <v>0</v>
      </c>
      <c r="BG339" s="607">
        <f>IF(N339="zákl. prenesená",J339,0)</f>
        <v>0</v>
      </c>
      <c r="BH339" s="607">
        <f>IF(N339="zníž. prenesená",J339,0)</f>
        <v>0</v>
      </c>
      <c r="BI339" s="607">
        <f>IF(N339="nulová",J339,0)</f>
        <v>0</v>
      </c>
      <c r="BJ339" s="462" t="s">
        <v>493</v>
      </c>
      <c r="BK339" s="607">
        <f>ROUND(I339*H339,2)</f>
        <v>0</v>
      </c>
      <c r="BL339" s="462" t="s">
        <v>1616</v>
      </c>
      <c r="BM339" s="606" t="s">
        <v>1617</v>
      </c>
    </row>
    <row r="340" spans="2:65" s="478" customFormat="1" ht="24.25" customHeight="1">
      <c r="B340" s="594"/>
      <c r="C340" s="595" t="s">
        <v>1618</v>
      </c>
      <c r="D340" s="595" t="s">
        <v>791</v>
      </c>
      <c r="E340" s="596" t="s">
        <v>1619</v>
      </c>
      <c r="F340" s="597" t="s">
        <v>1620</v>
      </c>
      <c r="G340" s="598" t="s">
        <v>1615</v>
      </c>
      <c r="H340" s="599">
        <v>1</v>
      </c>
      <c r="I340" s="600">
        <v>0</v>
      </c>
      <c r="J340" s="600">
        <f>ROUND(I340*H340,2)</f>
        <v>0</v>
      </c>
      <c r="K340" s="601"/>
      <c r="L340" s="477"/>
      <c r="M340" s="602" t="s">
        <v>668</v>
      </c>
      <c r="N340" s="603" t="s">
        <v>705</v>
      </c>
      <c r="O340" s="604">
        <v>0</v>
      </c>
      <c r="P340" s="604">
        <f>O340*H340</f>
        <v>0</v>
      </c>
      <c r="Q340" s="604">
        <v>0</v>
      </c>
      <c r="R340" s="604">
        <f>Q340*H340</f>
        <v>0</v>
      </c>
      <c r="S340" s="604">
        <v>0</v>
      </c>
      <c r="T340" s="605">
        <f>S340*H340</f>
        <v>0</v>
      </c>
      <c r="AR340" s="606" t="s">
        <v>1616</v>
      </c>
      <c r="AT340" s="606" t="s">
        <v>791</v>
      </c>
      <c r="AU340" s="606" t="s">
        <v>491</v>
      </c>
      <c r="AY340" s="462" t="s">
        <v>789</v>
      </c>
      <c r="BE340" s="607">
        <f>IF(N340="základná",J340,0)</f>
        <v>0</v>
      </c>
      <c r="BF340" s="607">
        <f>IF(N340="znížená",J340,0)</f>
        <v>0</v>
      </c>
      <c r="BG340" s="607">
        <f>IF(N340="zákl. prenesená",J340,0)</f>
        <v>0</v>
      </c>
      <c r="BH340" s="607">
        <f>IF(N340="zníž. prenesená",J340,0)</f>
        <v>0</v>
      </c>
      <c r="BI340" s="607">
        <f>IF(N340="nulová",J340,0)</f>
        <v>0</v>
      </c>
      <c r="BJ340" s="462" t="s">
        <v>493</v>
      </c>
      <c r="BK340" s="607">
        <f>ROUND(I340*H340,2)</f>
        <v>0</v>
      </c>
      <c r="BL340" s="462" t="s">
        <v>1616</v>
      </c>
      <c r="BM340" s="606" t="s">
        <v>1621</v>
      </c>
    </row>
    <row r="341" spans="2:65" s="478" customFormat="1" ht="24.25" customHeight="1">
      <c r="B341" s="594"/>
      <c r="C341" s="595" t="s">
        <v>1622</v>
      </c>
      <c r="D341" s="595" t="s">
        <v>791</v>
      </c>
      <c r="E341" s="596" t="s">
        <v>1623</v>
      </c>
      <c r="F341" s="597" t="s">
        <v>1624</v>
      </c>
      <c r="G341" s="598" t="s">
        <v>1615</v>
      </c>
      <c r="H341" s="599">
        <v>1</v>
      </c>
      <c r="I341" s="600">
        <v>0</v>
      </c>
      <c r="J341" s="600">
        <f>ROUND(I341*H341,2)</f>
        <v>0</v>
      </c>
      <c r="K341" s="601"/>
      <c r="L341" s="477"/>
      <c r="M341" s="608" t="s">
        <v>668</v>
      </c>
      <c r="N341" s="609" t="s">
        <v>705</v>
      </c>
      <c r="O341" s="610">
        <v>0</v>
      </c>
      <c r="P341" s="610">
        <f>O341*H341</f>
        <v>0</v>
      </c>
      <c r="Q341" s="610">
        <v>0</v>
      </c>
      <c r="R341" s="610">
        <f>Q341*H341</f>
        <v>0</v>
      </c>
      <c r="S341" s="610">
        <v>0</v>
      </c>
      <c r="T341" s="611">
        <f>S341*H341</f>
        <v>0</v>
      </c>
      <c r="AR341" s="606" t="s">
        <v>1616</v>
      </c>
      <c r="AT341" s="606" t="s">
        <v>791</v>
      </c>
      <c r="AU341" s="606" t="s">
        <v>491</v>
      </c>
      <c r="AY341" s="462" t="s">
        <v>789</v>
      </c>
      <c r="BE341" s="607">
        <f>IF(N341="základná",J341,0)</f>
        <v>0</v>
      </c>
      <c r="BF341" s="607">
        <f>IF(N341="znížená",J341,0)</f>
        <v>0</v>
      </c>
      <c r="BG341" s="607">
        <f>IF(N341="zákl. prenesená",J341,0)</f>
        <v>0</v>
      </c>
      <c r="BH341" s="607">
        <f>IF(N341="zníž. prenesená",J341,0)</f>
        <v>0</v>
      </c>
      <c r="BI341" s="607">
        <f>IF(N341="nulová",J341,0)</f>
        <v>0</v>
      </c>
      <c r="BJ341" s="462" t="s">
        <v>493</v>
      </c>
      <c r="BK341" s="607">
        <f>ROUND(I341*H341,2)</f>
        <v>0</v>
      </c>
      <c r="BL341" s="462" t="s">
        <v>1616</v>
      </c>
      <c r="BM341" s="606" t="s">
        <v>1625</v>
      </c>
    </row>
    <row r="342" spans="2:65" s="478" customFormat="1" ht="7" customHeight="1">
      <c r="B342" s="494"/>
      <c r="C342" s="495"/>
      <c r="D342" s="495"/>
      <c r="E342" s="495"/>
      <c r="F342" s="495"/>
      <c r="G342" s="495"/>
      <c r="H342" s="495"/>
      <c r="I342" s="495"/>
      <c r="J342" s="495"/>
      <c r="K342" s="495"/>
      <c r="L342" s="477"/>
    </row>
  </sheetData>
  <autoFilter ref="C139:K341" xr:uid="{00000000-0009-0000-0000-000002000000}"/>
  <mergeCells count="9">
    <mergeCell ref="E87:H87"/>
    <mergeCell ref="E130:H130"/>
    <mergeCell ref="E132:H13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31B3-3C08-4578-AEC5-7F369AED2BB4}">
  <sheetPr>
    <pageSetUpPr fitToPage="1"/>
  </sheetPr>
  <dimension ref="B2:BM169"/>
  <sheetViews>
    <sheetView showGridLines="0" topLeftCell="A78" workbookViewId="0">
      <selection activeCell="I131" sqref="I131"/>
    </sheetView>
  </sheetViews>
  <sheetFormatPr defaultColWidth="9.1796875" defaultRowHeight="10"/>
  <cols>
    <col min="1" max="1" width="7.1796875" style="461" customWidth="1"/>
    <col min="2" max="2" width="1" style="461" customWidth="1"/>
    <col min="3" max="3" width="3.54296875" style="461" customWidth="1"/>
    <col min="4" max="4" width="3.7265625" style="461" customWidth="1"/>
    <col min="5" max="5" width="14.7265625" style="461" customWidth="1"/>
    <col min="6" max="6" width="43.54296875" style="461" customWidth="1"/>
    <col min="7" max="7" width="6.453125" style="461" customWidth="1"/>
    <col min="8" max="8" width="12" style="461" customWidth="1"/>
    <col min="9" max="9" width="13.54296875" style="461" customWidth="1"/>
    <col min="10" max="10" width="19.1796875" style="461" customWidth="1"/>
    <col min="11" max="11" width="19.1796875" style="461" hidden="1" customWidth="1"/>
    <col min="12" max="12" width="8" style="461" customWidth="1"/>
    <col min="13" max="13" width="9.26953125" style="461" hidden="1" customWidth="1"/>
    <col min="14" max="14" width="0" style="461" hidden="1" customWidth="1"/>
    <col min="15" max="20" width="12.1796875" style="461" hidden="1" customWidth="1"/>
    <col min="21" max="21" width="14" style="461" hidden="1" customWidth="1"/>
    <col min="22" max="22" width="10.54296875" style="461" customWidth="1"/>
    <col min="23" max="23" width="14" style="461" customWidth="1"/>
    <col min="24" max="24" width="10.54296875" style="461" customWidth="1"/>
    <col min="25" max="25" width="12.81640625" style="461" customWidth="1"/>
    <col min="26" max="26" width="9.453125" style="461" customWidth="1"/>
    <col min="27" max="27" width="12.81640625" style="461" customWidth="1"/>
    <col min="28" max="28" width="14" style="461" customWidth="1"/>
    <col min="29" max="29" width="9.453125" style="461" customWidth="1"/>
    <col min="30" max="30" width="12.81640625" style="461" customWidth="1"/>
    <col min="31" max="31" width="14" style="461" customWidth="1"/>
    <col min="32" max="16384" width="9.1796875" style="461"/>
  </cols>
  <sheetData>
    <row r="2" spans="2:46" ht="37" customHeight="1">
      <c r="L2" s="850" t="s">
        <v>672</v>
      </c>
      <c r="M2" s="851"/>
      <c r="N2" s="851"/>
      <c r="O2" s="851"/>
      <c r="P2" s="851"/>
      <c r="Q2" s="851"/>
      <c r="R2" s="851"/>
      <c r="S2" s="851"/>
      <c r="T2" s="851"/>
      <c r="U2" s="851"/>
      <c r="V2" s="851"/>
      <c r="AT2" s="462" t="s">
        <v>749</v>
      </c>
    </row>
    <row r="3" spans="2:46" ht="7" customHeight="1">
      <c r="B3" s="463"/>
      <c r="C3" s="464"/>
      <c r="D3" s="464"/>
      <c r="E3" s="464"/>
      <c r="F3" s="464"/>
      <c r="G3" s="464"/>
      <c r="H3" s="464"/>
      <c r="I3" s="464"/>
      <c r="J3" s="464"/>
      <c r="K3" s="464"/>
      <c r="L3" s="465"/>
      <c r="AT3" s="462" t="s">
        <v>738</v>
      </c>
    </row>
    <row r="4" spans="2:46" ht="25" customHeight="1">
      <c r="B4" s="465"/>
      <c r="D4" s="466" t="s">
        <v>759</v>
      </c>
      <c r="L4" s="465"/>
      <c r="M4" s="542" t="s">
        <v>676</v>
      </c>
      <c r="AT4" s="462" t="s">
        <v>670</v>
      </c>
    </row>
    <row r="5" spans="2:46" ht="7" customHeight="1">
      <c r="B5" s="465"/>
      <c r="L5" s="465"/>
    </row>
    <row r="6" spans="2:46" ht="12" customHeight="1">
      <c r="B6" s="465"/>
      <c r="D6" s="471" t="s">
        <v>680</v>
      </c>
      <c r="L6" s="465"/>
    </row>
    <row r="7" spans="2:46" ht="26.25" customHeight="1">
      <c r="B7" s="465"/>
      <c r="E7" s="887" t="str">
        <f>'Rekapitulácia stavby'!K6</f>
        <v>Akumulácia tepelnej energie</v>
      </c>
      <c r="F7" s="888"/>
      <c r="G7" s="888"/>
      <c r="H7" s="888"/>
      <c r="L7" s="465"/>
    </row>
    <row r="8" spans="2:46" s="478" customFormat="1" ht="12" customHeight="1">
      <c r="B8" s="477"/>
      <c r="D8" s="471" t="s">
        <v>760</v>
      </c>
      <c r="L8" s="477"/>
    </row>
    <row r="9" spans="2:46" s="478" customFormat="1" ht="30" customHeight="1">
      <c r="B9" s="477"/>
      <c r="E9" s="863" t="s">
        <v>1626</v>
      </c>
      <c r="F9" s="886"/>
      <c r="G9" s="886"/>
      <c r="H9" s="886"/>
      <c r="L9" s="477"/>
    </row>
    <row r="10" spans="2:46" s="478" customFormat="1">
      <c r="B10" s="477"/>
      <c r="L10" s="477"/>
    </row>
    <row r="11" spans="2:46" s="478" customFormat="1" ht="12" customHeight="1">
      <c r="B11" s="477"/>
      <c r="D11" s="471" t="s">
        <v>682</v>
      </c>
      <c r="F11" s="469" t="s">
        <v>668</v>
      </c>
      <c r="I11" s="471" t="s">
        <v>683</v>
      </c>
      <c r="J11" s="469" t="s">
        <v>668</v>
      </c>
      <c r="L11" s="477"/>
    </row>
    <row r="12" spans="2:46" s="478" customFormat="1" ht="12" customHeight="1">
      <c r="B12" s="477"/>
      <c r="D12" s="471" t="s">
        <v>684</v>
      </c>
      <c r="F12" s="469" t="s">
        <v>685</v>
      </c>
      <c r="I12" s="471" t="s">
        <v>686</v>
      </c>
      <c r="J12" s="504">
        <f>'Rekapitulácia stavby'!AN8</f>
        <v>45252</v>
      </c>
      <c r="L12" s="477"/>
    </row>
    <row r="13" spans="2:46" s="478" customFormat="1" ht="10.9" customHeight="1">
      <c r="B13" s="477"/>
      <c r="L13" s="477"/>
    </row>
    <row r="14" spans="2:46" s="478" customFormat="1" ht="12" customHeight="1">
      <c r="B14" s="477"/>
      <c r="D14" s="471" t="s">
        <v>687</v>
      </c>
      <c r="I14" s="471" t="s">
        <v>688</v>
      </c>
      <c r="J14" s="469" t="s">
        <v>668</v>
      </c>
      <c r="L14" s="477"/>
    </row>
    <row r="15" spans="2:46" s="478" customFormat="1" ht="18" customHeight="1">
      <c r="B15" s="477"/>
      <c r="E15" s="469" t="s">
        <v>762</v>
      </c>
      <c r="I15" s="471" t="s">
        <v>689</v>
      </c>
      <c r="J15" s="469" t="s">
        <v>668</v>
      </c>
      <c r="L15" s="477"/>
    </row>
    <row r="16" spans="2:46" s="478" customFormat="1" ht="7" customHeight="1">
      <c r="B16" s="477"/>
      <c r="L16" s="477"/>
    </row>
    <row r="17" spans="2:12" s="478" customFormat="1" ht="12" customHeight="1">
      <c r="B17" s="477"/>
      <c r="D17" s="471" t="s">
        <v>690</v>
      </c>
      <c r="I17" s="471" t="s">
        <v>688</v>
      </c>
      <c r="J17" s="469" t="str">
        <f>'Rekapitulácia stavby'!AN13</f>
        <v/>
      </c>
      <c r="L17" s="477"/>
    </row>
    <row r="18" spans="2:12" s="478" customFormat="1" ht="18" customHeight="1">
      <c r="B18" s="477"/>
      <c r="E18" s="852" t="str">
        <f>'Rekapitulácia stavby'!E14</f>
        <v xml:space="preserve"> </v>
      </c>
      <c r="F18" s="852"/>
      <c r="G18" s="852"/>
      <c r="H18" s="852"/>
      <c r="I18" s="471" t="s">
        <v>689</v>
      </c>
      <c r="J18" s="469" t="str">
        <f>'Rekapitulácia stavby'!AN14</f>
        <v/>
      </c>
      <c r="L18" s="477"/>
    </row>
    <row r="19" spans="2:12" s="478" customFormat="1" ht="7" customHeight="1">
      <c r="B19" s="477"/>
      <c r="L19" s="477"/>
    </row>
    <row r="20" spans="2:12" s="478" customFormat="1" ht="12" customHeight="1">
      <c r="B20" s="477"/>
      <c r="D20" s="471" t="s">
        <v>692</v>
      </c>
      <c r="I20" s="471" t="s">
        <v>688</v>
      </c>
      <c r="J20" s="469" t="str">
        <f>IF('Rekapitulácia stavby'!AN16="","",'Rekapitulácia stavby'!AN16)</f>
        <v/>
      </c>
      <c r="L20" s="477"/>
    </row>
    <row r="21" spans="2:12" s="478" customFormat="1" ht="18" customHeight="1">
      <c r="B21" s="477"/>
      <c r="E21" s="469" t="str">
        <f>IF('Rekapitulácia stavby'!E17="","",'Rekapitulácia stavby'!E17)</f>
        <v xml:space="preserve"> </v>
      </c>
      <c r="I21" s="471" t="s">
        <v>689</v>
      </c>
      <c r="J21" s="469" t="str">
        <f>IF('Rekapitulácia stavby'!AN17="","",'Rekapitulácia stavby'!AN17)</f>
        <v/>
      </c>
      <c r="L21" s="477"/>
    </row>
    <row r="22" spans="2:12" s="478" customFormat="1" ht="7" customHeight="1">
      <c r="B22" s="477"/>
      <c r="L22" s="477"/>
    </row>
    <row r="23" spans="2:12" s="478" customFormat="1" ht="12" customHeight="1">
      <c r="B23" s="477"/>
      <c r="D23" s="471" t="s">
        <v>695</v>
      </c>
      <c r="I23" s="471" t="s">
        <v>688</v>
      </c>
      <c r="J23" s="469" t="str">
        <f>IF('Rekapitulácia stavby'!AN19="","",'Rekapitulácia stavby'!AN19)</f>
        <v/>
      </c>
      <c r="L23" s="477"/>
    </row>
    <row r="24" spans="2:12" s="478" customFormat="1" ht="18" customHeight="1">
      <c r="B24" s="477"/>
      <c r="E24" s="469" t="str">
        <f>IF('Rekapitulácia stavby'!E20="","",'Rekapitulácia stavby'!E20)</f>
        <v xml:space="preserve"> </v>
      </c>
      <c r="I24" s="471" t="s">
        <v>689</v>
      </c>
      <c r="J24" s="469" t="str">
        <f>IF('Rekapitulácia stavby'!AN20="","",'Rekapitulácia stavby'!AN20)</f>
        <v/>
      </c>
      <c r="L24" s="477"/>
    </row>
    <row r="25" spans="2:12" s="478" customFormat="1" ht="7" customHeight="1">
      <c r="B25" s="477"/>
      <c r="L25" s="477"/>
    </row>
    <row r="26" spans="2:12" s="478" customFormat="1" ht="12" customHeight="1">
      <c r="B26" s="477"/>
      <c r="D26" s="471" t="s">
        <v>697</v>
      </c>
      <c r="L26" s="477"/>
    </row>
    <row r="27" spans="2:12" s="544" customFormat="1" ht="16.5" customHeight="1">
      <c r="B27" s="543"/>
      <c r="E27" s="854" t="s">
        <v>668</v>
      </c>
      <c r="F27" s="854"/>
      <c r="G27" s="854"/>
      <c r="H27" s="854"/>
      <c r="L27" s="543"/>
    </row>
    <row r="28" spans="2:12" s="478" customFormat="1" ht="7" customHeight="1">
      <c r="B28" s="477"/>
      <c r="L28" s="477"/>
    </row>
    <row r="29" spans="2:12" s="478" customFormat="1" ht="7" customHeight="1">
      <c r="B29" s="477"/>
      <c r="D29" s="505"/>
      <c r="E29" s="505"/>
      <c r="F29" s="505"/>
      <c r="G29" s="505"/>
      <c r="H29" s="505"/>
      <c r="I29" s="505"/>
      <c r="J29" s="505"/>
      <c r="K29" s="505"/>
      <c r="L29" s="477"/>
    </row>
    <row r="30" spans="2:12" s="478" customFormat="1" ht="25.4" customHeight="1">
      <c r="B30" s="477"/>
      <c r="D30" s="545" t="s">
        <v>699</v>
      </c>
      <c r="J30" s="519">
        <f>ROUND(J126, 2)</f>
        <v>0</v>
      </c>
      <c r="L30" s="477"/>
    </row>
    <row r="31" spans="2:12" s="478" customFormat="1" ht="7" customHeight="1">
      <c r="B31" s="477"/>
      <c r="D31" s="505"/>
      <c r="E31" s="505"/>
      <c r="F31" s="505"/>
      <c r="G31" s="505"/>
      <c r="H31" s="505"/>
      <c r="I31" s="505"/>
      <c r="J31" s="505"/>
      <c r="K31" s="505"/>
      <c r="L31" s="477"/>
    </row>
    <row r="32" spans="2:12" s="478" customFormat="1" ht="14.5" customHeight="1">
      <c r="B32" s="477"/>
      <c r="F32" s="481" t="s">
        <v>701</v>
      </c>
      <c r="I32" s="481" t="s">
        <v>700</v>
      </c>
      <c r="J32" s="481" t="s">
        <v>702</v>
      </c>
      <c r="L32" s="477"/>
    </row>
    <row r="33" spans="2:12" s="478" customFormat="1" ht="14.5" customHeight="1">
      <c r="B33" s="477"/>
      <c r="D33" s="507" t="s">
        <v>703</v>
      </c>
      <c r="E33" s="484" t="s">
        <v>704</v>
      </c>
      <c r="F33" s="546">
        <f>ROUND((SUM(BE126:BE168)),  2)</f>
        <v>0</v>
      </c>
      <c r="G33" s="547"/>
      <c r="H33" s="547"/>
      <c r="I33" s="548">
        <v>0.2</v>
      </c>
      <c r="J33" s="546">
        <f>ROUND(((SUM(BE126:BE168))*I33),  2)</f>
        <v>0</v>
      </c>
      <c r="L33" s="477"/>
    </row>
    <row r="34" spans="2:12" s="478" customFormat="1" ht="14.5" customHeight="1">
      <c r="B34" s="477"/>
      <c r="E34" s="484" t="s">
        <v>705</v>
      </c>
      <c r="F34" s="549">
        <f>ROUND((SUM(BF126:BF168)),  2)</f>
        <v>0</v>
      </c>
      <c r="I34" s="550">
        <v>0.2</v>
      </c>
      <c r="J34" s="549">
        <f>ROUND(((SUM(BF126:BF168))*I34),  2)</f>
        <v>0</v>
      </c>
      <c r="L34" s="477"/>
    </row>
    <row r="35" spans="2:12" s="478" customFormat="1" ht="14.5" hidden="1" customHeight="1">
      <c r="B35" s="477"/>
      <c r="E35" s="471" t="s">
        <v>706</v>
      </c>
      <c r="F35" s="549">
        <f>ROUND((SUM(BG126:BG168)),  2)</f>
        <v>0</v>
      </c>
      <c r="I35" s="550">
        <v>0.2</v>
      </c>
      <c r="J35" s="549">
        <f>0</f>
        <v>0</v>
      </c>
      <c r="L35" s="477"/>
    </row>
    <row r="36" spans="2:12" s="478" customFormat="1" ht="14.5" hidden="1" customHeight="1">
      <c r="B36" s="477"/>
      <c r="E36" s="471" t="s">
        <v>707</v>
      </c>
      <c r="F36" s="549">
        <f>ROUND((SUM(BH126:BH168)),  2)</f>
        <v>0</v>
      </c>
      <c r="I36" s="550">
        <v>0.2</v>
      </c>
      <c r="J36" s="549">
        <f>0</f>
        <v>0</v>
      </c>
      <c r="L36" s="477"/>
    </row>
    <row r="37" spans="2:12" s="478" customFormat="1" ht="14.5" hidden="1" customHeight="1">
      <c r="B37" s="477"/>
      <c r="E37" s="484" t="s">
        <v>708</v>
      </c>
      <c r="F37" s="546">
        <f>ROUND((SUM(BI126:BI168)),  2)</f>
        <v>0</v>
      </c>
      <c r="G37" s="547"/>
      <c r="H37" s="547"/>
      <c r="I37" s="548">
        <v>0</v>
      </c>
      <c r="J37" s="546">
        <f>0</f>
        <v>0</v>
      </c>
      <c r="L37" s="477"/>
    </row>
    <row r="38" spans="2:12" s="478" customFormat="1" ht="7" customHeight="1">
      <c r="B38" s="477"/>
      <c r="L38" s="477"/>
    </row>
    <row r="39" spans="2:12" s="478" customFormat="1" ht="25.4" customHeight="1">
      <c r="B39" s="477"/>
      <c r="C39" s="551"/>
      <c r="D39" s="552" t="s">
        <v>709</v>
      </c>
      <c r="E39" s="509"/>
      <c r="F39" s="509"/>
      <c r="G39" s="553" t="s">
        <v>710</v>
      </c>
      <c r="H39" s="554" t="s">
        <v>711</v>
      </c>
      <c r="I39" s="509"/>
      <c r="J39" s="555">
        <f>SUM(J30:J37)</f>
        <v>0</v>
      </c>
      <c r="K39" s="556"/>
      <c r="L39" s="477"/>
    </row>
    <row r="40" spans="2:12" s="478" customFormat="1" ht="14.5" customHeight="1">
      <c r="B40" s="477"/>
      <c r="L40" s="477"/>
    </row>
    <row r="41" spans="2:12" ht="14.5" customHeight="1">
      <c r="B41" s="465"/>
      <c r="L41" s="465"/>
    </row>
    <row r="42" spans="2:12" ht="14.5" customHeight="1">
      <c r="B42" s="465"/>
      <c r="L42" s="465"/>
    </row>
    <row r="43" spans="2:12" ht="14.5" customHeight="1">
      <c r="B43" s="465"/>
      <c r="L43" s="465"/>
    </row>
    <row r="44" spans="2:12" ht="14.5" customHeight="1">
      <c r="B44" s="465"/>
      <c r="L44" s="465"/>
    </row>
    <row r="45" spans="2:12" ht="14.5" customHeight="1">
      <c r="B45" s="465"/>
      <c r="L45" s="465"/>
    </row>
    <row r="46" spans="2:12" ht="14.5" customHeight="1">
      <c r="B46" s="465"/>
      <c r="L46" s="465"/>
    </row>
    <row r="47" spans="2:12" ht="14.5" customHeight="1">
      <c r="B47" s="465"/>
      <c r="L47" s="465"/>
    </row>
    <row r="48" spans="2:12" ht="14.5" customHeight="1">
      <c r="B48" s="465"/>
      <c r="L48" s="465"/>
    </row>
    <row r="49" spans="2:12" ht="14.5" customHeight="1">
      <c r="B49" s="465"/>
      <c r="L49" s="465"/>
    </row>
    <row r="50" spans="2:12" s="478" customFormat="1" ht="14.5" customHeight="1">
      <c r="B50" s="477"/>
      <c r="D50" s="491" t="s">
        <v>438</v>
      </c>
      <c r="E50" s="492"/>
      <c r="F50" s="492"/>
      <c r="G50" s="491" t="s">
        <v>712</v>
      </c>
      <c r="H50" s="492"/>
      <c r="I50" s="492"/>
      <c r="J50" s="492"/>
      <c r="K50" s="492"/>
      <c r="L50" s="477"/>
    </row>
    <row r="51" spans="2:12">
      <c r="B51" s="465"/>
      <c r="L51" s="465"/>
    </row>
    <row r="52" spans="2:12">
      <c r="B52" s="465"/>
      <c r="L52" s="465"/>
    </row>
    <row r="53" spans="2:12">
      <c r="B53" s="465"/>
      <c r="L53" s="465"/>
    </row>
    <row r="54" spans="2:12">
      <c r="B54" s="465"/>
      <c r="L54" s="465"/>
    </row>
    <row r="55" spans="2:12">
      <c r="B55" s="465"/>
      <c r="L55" s="465"/>
    </row>
    <row r="56" spans="2:12">
      <c r="B56" s="465"/>
      <c r="L56" s="465"/>
    </row>
    <row r="57" spans="2:12">
      <c r="B57" s="465"/>
      <c r="L57" s="465"/>
    </row>
    <row r="58" spans="2:12">
      <c r="B58" s="465"/>
      <c r="L58" s="465"/>
    </row>
    <row r="59" spans="2:12">
      <c r="B59" s="465"/>
      <c r="L59" s="465"/>
    </row>
    <row r="60" spans="2:12">
      <c r="B60" s="465"/>
      <c r="L60" s="465"/>
    </row>
    <row r="61" spans="2:12" s="478" customFormat="1" ht="12.5">
      <c r="B61" s="477"/>
      <c r="D61" s="493" t="s">
        <v>713</v>
      </c>
      <c r="E61" s="480"/>
      <c r="F61" s="557" t="s">
        <v>714</v>
      </c>
      <c r="G61" s="493" t="s">
        <v>713</v>
      </c>
      <c r="H61" s="480"/>
      <c r="I61" s="480"/>
      <c r="J61" s="558" t="s">
        <v>714</v>
      </c>
      <c r="K61" s="480"/>
      <c r="L61" s="477"/>
    </row>
    <row r="62" spans="2:12">
      <c r="B62" s="465"/>
      <c r="L62" s="465"/>
    </row>
    <row r="63" spans="2:12">
      <c r="B63" s="465"/>
      <c r="L63" s="465"/>
    </row>
    <row r="64" spans="2:12">
      <c r="B64" s="465"/>
      <c r="L64" s="465"/>
    </row>
    <row r="65" spans="2:12" s="478" customFormat="1" ht="13">
      <c r="B65" s="477"/>
      <c r="D65" s="491" t="s">
        <v>715</v>
      </c>
      <c r="E65" s="492"/>
      <c r="F65" s="492"/>
      <c r="G65" s="491" t="s">
        <v>716</v>
      </c>
      <c r="H65" s="492"/>
      <c r="I65" s="492"/>
      <c r="J65" s="492"/>
      <c r="K65" s="492"/>
      <c r="L65" s="477"/>
    </row>
    <row r="66" spans="2:12">
      <c r="B66" s="465"/>
      <c r="L66" s="465"/>
    </row>
    <row r="67" spans="2:12">
      <c r="B67" s="465"/>
      <c r="L67" s="465"/>
    </row>
    <row r="68" spans="2:12">
      <c r="B68" s="465"/>
      <c r="L68" s="465"/>
    </row>
    <row r="69" spans="2:12">
      <c r="B69" s="465"/>
      <c r="L69" s="465"/>
    </row>
    <row r="70" spans="2:12">
      <c r="B70" s="465"/>
      <c r="L70" s="465"/>
    </row>
    <row r="71" spans="2:12">
      <c r="B71" s="465"/>
      <c r="L71" s="465"/>
    </row>
    <row r="72" spans="2:12">
      <c r="B72" s="465"/>
      <c r="L72" s="465"/>
    </row>
    <row r="73" spans="2:12">
      <c r="B73" s="465"/>
      <c r="L73" s="465"/>
    </row>
    <row r="74" spans="2:12">
      <c r="B74" s="465"/>
      <c r="L74" s="465"/>
    </row>
    <row r="75" spans="2:12">
      <c r="B75" s="465"/>
      <c r="L75" s="465"/>
    </row>
    <row r="76" spans="2:12" s="478" customFormat="1" ht="12.5">
      <c r="B76" s="477"/>
      <c r="D76" s="493" t="s">
        <v>713</v>
      </c>
      <c r="E76" s="480"/>
      <c r="F76" s="557" t="s">
        <v>714</v>
      </c>
      <c r="G76" s="493" t="s">
        <v>713</v>
      </c>
      <c r="H76" s="480"/>
      <c r="I76" s="480"/>
      <c r="J76" s="558" t="s">
        <v>714</v>
      </c>
      <c r="K76" s="480"/>
      <c r="L76" s="477"/>
    </row>
    <row r="77" spans="2:12" s="478" customFormat="1" ht="14.5" customHeight="1">
      <c r="B77" s="494"/>
      <c r="C77" s="495"/>
      <c r="D77" s="495"/>
      <c r="E77" s="495"/>
      <c r="F77" s="495"/>
      <c r="G77" s="495"/>
      <c r="H77" s="495"/>
      <c r="I77" s="495"/>
      <c r="J77" s="495"/>
      <c r="K77" s="495"/>
      <c r="L77" s="477"/>
    </row>
    <row r="81" spans="2:47" s="478" customFormat="1" ht="7" hidden="1" customHeight="1">
      <c r="B81" s="496"/>
      <c r="C81" s="497"/>
      <c r="D81" s="497"/>
      <c r="E81" s="497"/>
      <c r="F81" s="497"/>
      <c r="G81" s="497"/>
      <c r="H81" s="497"/>
      <c r="I81" s="497"/>
      <c r="J81" s="497"/>
      <c r="K81" s="497"/>
      <c r="L81" s="477"/>
    </row>
    <row r="82" spans="2:47" s="478" customFormat="1" ht="25" hidden="1" customHeight="1">
      <c r="B82" s="477"/>
      <c r="C82" s="466" t="s">
        <v>763</v>
      </c>
      <c r="L82" s="477"/>
    </row>
    <row r="83" spans="2:47" s="478" customFormat="1" ht="7" hidden="1" customHeight="1">
      <c r="B83" s="477"/>
      <c r="L83" s="477"/>
    </row>
    <row r="84" spans="2:47" s="478" customFormat="1" ht="12" hidden="1" customHeight="1">
      <c r="B84" s="477"/>
      <c r="C84" s="471" t="s">
        <v>680</v>
      </c>
      <c r="L84" s="477"/>
    </row>
    <row r="85" spans="2:47" s="478" customFormat="1" ht="26.25" hidden="1" customHeight="1">
      <c r="B85" s="477"/>
      <c r="E85" s="887" t="str">
        <f>E7</f>
        <v>Akumulácia tepelnej energie</v>
      </c>
      <c r="F85" s="888"/>
      <c r="G85" s="888"/>
      <c r="H85" s="888"/>
      <c r="L85" s="477"/>
    </row>
    <row r="86" spans="2:47" s="478" customFormat="1" ht="12" hidden="1" customHeight="1">
      <c r="B86" s="477"/>
      <c r="C86" s="471" t="s">
        <v>760</v>
      </c>
      <c r="L86" s="477"/>
    </row>
    <row r="87" spans="2:47" s="478" customFormat="1" ht="30" hidden="1" customHeight="1">
      <c r="B87" s="477"/>
      <c r="E87" s="863" t="str">
        <f>E9</f>
        <v xml:space="preserve">03 - SO 33 Existujúca výmenníkova stanica - stavebné úpravy </v>
      </c>
      <c r="F87" s="886"/>
      <c r="G87" s="886"/>
      <c r="H87" s="886"/>
      <c r="L87" s="477"/>
    </row>
    <row r="88" spans="2:47" s="478" customFormat="1" ht="7" hidden="1" customHeight="1">
      <c r="B88" s="477"/>
      <c r="L88" s="477"/>
    </row>
    <row r="89" spans="2:47" s="478" customFormat="1" ht="12" hidden="1" customHeight="1">
      <c r="B89" s="477"/>
      <c r="C89" s="471" t="s">
        <v>684</v>
      </c>
      <c r="F89" s="469" t="str">
        <f>F12</f>
        <v xml:space="preserve">Bratislava </v>
      </c>
      <c r="I89" s="471" t="s">
        <v>686</v>
      </c>
      <c r="J89" s="504">
        <f>IF(J12="","",J12)</f>
        <v>45252</v>
      </c>
      <c r="L89" s="477"/>
    </row>
    <row r="90" spans="2:47" s="478" customFormat="1" ht="7" hidden="1" customHeight="1">
      <c r="B90" s="477"/>
      <c r="L90" s="477"/>
    </row>
    <row r="91" spans="2:47" s="478" customFormat="1" ht="15.25" hidden="1" customHeight="1">
      <c r="B91" s="477"/>
      <c r="C91" s="471" t="s">
        <v>687</v>
      </c>
      <c r="F91" s="469" t="str">
        <f>E15</f>
        <v xml:space="preserve">MH Teplárenský holding, a.s., Bratislava </v>
      </c>
      <c r="I91" s="471" t="s">
        <v>692</v>
      </c>
      <c r="J91" s="475" t="str">
        <f>E21</f>
        <v xml:space="preserve"> </v>
      </c>
      <c r="L91" s="477"/>
    </row>
    <row r="92" spans="2:47" s="478" customFormat="1" ht="15.25" hidden="1" customHeight="1">
      <c r="B92" s="477"/>
      <c r="C92" s="471" t="s">
        <v>690</v>
      </c>
      <c r="F92" s="469" t="str">
        <f>IF(E18="","",E18)</f>
        <v xml:space="preserve"> </v>
      </c>
      <c r="I92" s="471" t="s">
        <v>695</v>
      </c>
      <c r="J92" s="475" t="str">
        <f>E24</f>
        <v xml:space="preserve"> </v>
      </c>
      <c r="L92" s="477"/>
    </row>
    <row r="93" spans="2:47" s="478" customFormat="1" ht="10.4" hidden="1" customHeight="1">
      <c r="B93" s="477"/>
      <c r="L93" s="477"/>
    </row>
    <row r="94" spans="2:47" s="478" customFormat="1" ht="29.25" hidden="1" customHeight="1">
      <c r="B94" s="477"/>
      <c r="C94" s="559" t="s">
        <v>764</v>
      </c>
      <c r="D94" s="551"/>
      <c r="E94" s="551"/>
      <c r="F94" s="551"/>
      <c r="G94" s="551"/>
      <c r="H94" s="551"/>
      <c r="I94" s="551"/>
      <c r="J94" s="560" t="s">
        <v>765</v>
      </c>
      <c r="K94" s="551"/>
      <c r="L94" s="477"/>
    </row>
    <row r="95" spans="2:47" s="478" customFormat="1" ht="10.4" hidden="1" customHeight="1">
      <c r="B95" s="477"/>
      <c r="L95" s="477"/>
    </row>
    <row r="96" spans="2:47" s="478" customFormat="1" ht="22.9" hidden="1" customHeight="1">
      <c r="B96" s="477"/>
      <c r="C96" s="561" t="s">
        <v>766</v>
      </c>
      <c r="J96" s="519">
        <f>J126</f>
        <v>0</v>
      </c>
      <c r="L96" s="477"/>
      <c r="AU96" s="462" t="s">
        <v>767</v>
      </c>
    </row>
    <row r="97" spans="2:12" s="563" customFormat="1" ht="25" hidden="1" customHeight="1">
      <c r="B97" s="562"/>
      <c r="D97" s="564" t="s">
        <v>768</v>
      </c>
      <c r="E97" s="565"/>
      <c r="F97" s="565"/>
      <c r="G97" s="565"/>
      <c r="H97" s="565"/>
      <c r="I97" s="565"/>
      <c r="J97" s="566">
        <f>J127</f>
        <v>0</v>
      </c>
      <c r="L97" s="562"/>
    </row>
    <row r="98" spans="2:12" s="568" customFormat="1" ht="19.899999999999999" hidden="1" customHeight="1">
      <c r="B98" s="567"/>
      <c r="D98" s="569" t="s">
        <v>912</v>
      </c>
      <c r="E98" s="570"/>
      <c r="F98" s="570"/>
      <c r="G98" s="570"/>
      <c r="H98" s="570"/>
      <c r="I98" s="570"/>
      <c r="J98" s="571">
        <f>J128</f>
        <v>0</v>
      </c>
      <c r="L98" s="567"/>
    </row>
    <row r="99" spans="2:12" s="568" customFormat="1" ht="19.899999999999999" hidden="1" customHeight="1">
      <c r="B99" s="567"/>
      <c r="D99" s="569" t="s">
        <v>914</v>
      </c>
      <c r="E99" s="570"/>
      <c r="F99" s="570"/>
      <c r="G99" s="570"/>
      <c r="H99" s="570"/>
      <c r="I99" s="570"/>
      <c r="J99" s="571">
        <f>J130</f>
        <v>0</v>
      </c>
      <c r="L99" s="567"/>
    </row>
    <row r="100" spans="2:12" s="568" customFormat="1" ht="19.899999999999999" hidden="1" customHeight="1">
      <c r="B100" s="567"/>
      <c r="D100" s="569" t="s">
        <v>915</v>
      </c>
      <c r="E100" s="570"/>
      <c r="F100" s="570"/>
      <c r="G100" s="570"/>
      <c r="H100" s="570"/>
      <c r="I100" s="570"/>
      <c r="J100" s="571">
        <f>J141</f>
        <v>0</v>
      </c>
      <c r="L100" s="567"/>
    </row>
    <row r="101" spans="2:12" s="568" customFormat="1" ht="19.899999999999999" hidden="1" customHeight="1">
      <c r="B101" s="567"/>
      <c r="D101" s="569" t="s">
        <v>770</v>
      </c>
      <c r="E101" s="570"/>
      <c r="F101" s="570"/>
      <c r="G101" s="570"/>
      <c r="H101" s="570"/>
      <c r="I101" s="570"/>
      <c r="J101" s="571">
        <f>J148</f>
        <v>0</v>
      </c>
      <c r="L101" s="567"/>
    </row>
    <row r="102" spans="2:12" s="568" customFormat="1" ht="19.899999999999999" hidden="1" customHeight="1">
      <c r="B102" s="567"/>
      <c r="D102" s="569" t="s">
        <v>916</v>
      </c>
      <c r="E102" s="570"/>
      <c r="F102" s="570"/>
      <c r="G102" s="570"/>
      <c r="H102" s="570"/>
      <c r="I102" s="570"/>
      <c r="J102" s="571">
        <f>J155</f>
        <v>0</v>
      </c>
      <c r="L102" s="567"/>
    </row>
    <row r="103" spans="2:12" s="563" customFormat="1" ht="25" hidden="1" customHeight="1">
      <c r="B103" s="562"/>
      <c r="D103" s="564" t="s">
        <v>771</v>
      </c>
      <c r="E103" s="565"/>
      <c r="F103" s="565"/>
      <c r="G103" s="565"/>
      <c r="H103" s="565"/>
      <c r="I103" s="565"/>
      <c r="J103" s="566">
        <f>J157</f>
        <v>0</v>
      </c>
      <c r="L103" s="562"/>
    </row>
    <row r="104" spans="2:12" s="568" customFormat="1" ht="19.899999999999999" hidden="1" customHeight="1">
      <c r="B104" s="567"/>
      <c r="D104" s="569" t="s">
        <v>918</v>
      </c>
      <c r="E104" s="570"/>
      <c r="F104" s="570"/>
      <c r="G104" s="570"/>
      <c r="H104" s="570"/>
      <c r="I104" s="570"/>
      <c r="J104" s="571">
        <f>J158</f>
        <v>0</v>
      </c>
      <c r="L104" s="567"/>
    </row>
    <row r="105" spans="2:12" s="568" customFormat="1" ht="19.899999999999999" hidden="1" customHeight="1">
      <c r="B105" s="567"/>
      <c r="D105" s="569" t="s">
        <v>775</v>
      </c>
      <c r="E105" s="570"/>
      <c r="F105" s="570"/>
      <c r="G105" s="570"/>
      <c r="H105" s="570"/>
      <c r="I105" s="570"/>
      <c r="J105" s="571">
        <f>J160</f>
        <v>0</v>
      </c>
      <c r="L105" s="567"/>
    </row>
    <row r="106" spans="2:12" s="568" customFormat="1" ht="19.899999999999999" hidden="1" customHeight="1">
      <c r="B106" s="567"/>
      <c r="D106" s="569" t="s">
        <v>1627</v>
      </c>
      <c r="E106" s="570"/>
      <c r="F106" s="570"/>
      <c r="G106" s="570"/>
      <c r="H106" s="570"/>
      <c r="I106" s="570"/>
      <c r="J106" s="571">
        <f>J166</f>
        <v>0</v>
      </c>
      <c r="L106" s="567"/>
    </row>
    <row r="107" spans="2:12" s="478" customFormat="1" ht="21.75" hidden="1" customHeight="1">
      <c r="B107" s="477"/>
      <c r="L107" s="477"/>
    </row>
    <row r="108" spans="2:12" s="478" customFormat="1" ht="7" hidden="1" customHeight="1">
      <c r="B108" s="494"/>
      <c r="C108" s="495"/>
      <c r="D108" s="495"/>
      <c r="E108" s="495"/>
      <c r="F108" s="495"/>
      <c r="G108" s="495"/>
      <c r="H108" s="495"/>
      <c r="I108" s="495"/>
      <c r="J108" s="495"/>
      <c r="K108" s="495"/>
      <c r="L108" s="477"/>
    </row>
    <row r="109" spans="2:12" hidden="1"/>
    <row r="110" spans="2:12" hidden="1"/>
    <row r="111" spans="2:12" hidden="1"/>
    <row r="112" spans="2:12" s="478" customFormat="1" ht="7" customHeight="1">
      <c r="B112" s="496"/>
      <c r="C112" s="497"/>
      <c r="D112" s="497"/>
      <c r="E112" s="497"/>
      <c r="F112" s="497"/>
      <c r="G112" s="497"/>
      <c r="H112" s="497"/>
      <c r="I112" s="497"/>
      <c r="J112" s="497"/>
      <c r="K112" s="497"/>
      <c r="L112" s="477"/>
    </row>
    <row r="113" spans="2:63" s="478" customFormat="1" ht="25" customHeight="1">
      <c r="B113" s="477"/>
      <c r="C113" s="466" t="s">
        <v>776</v>
      </c>
      <c r="L113" s="477"/>
    </row>
    <row r="114" spans="2:63" s="478" customFormat="1" ht="7" customHeight="1">
      <c r="B114" s="477"/>
      <c r="L114" s="477"/>
    </row>
    <row r="115" spans="2:63" s="478" customFormat="1" ht="12" customHeight="1">
      <c r="B115" s="477"/>
      <c r="C115" s="471" t="s">
        <v>680</v>
      </c>
      <c r="L115" s="477"/>
    </row>
    <row r="116" spans="2:63" s="478" customFormat="1" ht="26.25" customHeight="1">
      <c r="B116" s="477"/>
      <c r="E116" s="887" t="str">
        <f>E7</f>
        <v>Akumulácia tepelnej energie</v>
      </c>
      <c r="F116" s="888"/>
      <c r="G116" s="888"/>
      <c r="H116" s="888"/>
      <c r="L116" s="477"/>
    </row>
    <row r="117" spans="2:63" s="478" customFormat="1" ht="12" customHeight="1">
      <c r="B117" s="477"/>
      <c r="C117" s="471" t="s">
        <v>760</v>
      </c>
      <c r="L117" s="477"/>
    </row>
    <row r="118" spans="2:63" s="478" customFormat="1" ht="30" customHeight="1">
      <c r="B118" s="477"/>
      <c r="E118" s="863" t="str">
        <f>E9</f>
        <v xml:space="preserve">03 - SO 33 Existujúca výmenníkova stanica - stavebné úpravy </v>
      </c>
      <c r="F118" s="886"/>
      <c r="G118" s="886"/>
      <c r="H118" s="886"/>
      <c r="L118" s="477"/>
    </row>
    <row r="119" spans="2:63" s="478" customFormat="1" ht="7" customHeight="1">
      <c r="B119" s="477"/>
      <c r="L119" s="477"/>
    </row>
    <row r="120" spans="2:63" s="478" customFormat="1" ht="12" customHeight="1">
      <c r="B120" s="477"/>
      <c r="C120" s="471" t="s">
        <v>684</v>
      </c>
      <c r="F120" s="469" t="str">
        <f>F12</f>
        <v xml:space="preserve">Bratislava </v>
      </c>
      <c r="I120" s="471" t="s">
        <v>686</v>
      </c>
      <c r="J120" s="504">
        <f>IF(J12="","",J12)</f>
        <v>45252</v>
      </c>
      <c r="L120" s="477"/>
    </row>
    <row r="121" spans="2:63" s="478" customFormat="1" ht="7" customHeight="1">
      <c r="B121" s="477"/>
      <c r="L121" s="477"/>
    </row>
    <row r="122" spans="2:63" s="478" customFormat="1" ht="15.25" customHeight="1">
      <c r="B122" s="477"/>
      <c r="C122" s="471" t="s">
        <v>687</v>
      </c>
      <c r="F122" s="469" t="str">
        <f>E15</f>
        <v xml:space="preserve">MH Teplárenský holding, a.s., Bratislava </v>
      </c>
      <c r="I122" s="471" t="s">
        <v>692</v>
      </c>
      <c r="J122" s="475" t="str">
        <f>E21</f>
        <v xml:space="preserve"> </v>
      </c>
      <c r="L122" s="477"/>
    </row>
    <row r="123" spans="2:63" s="478" customFormat="1" ht="15.25" customHeight="1">
      <c r="B123" s="477"/>
      <c r="C123" s="471" t="s">
        <v>690</v>
      </c>
      <c r="F123" s="469" t="str">
        <f>IF(E18="","",E18)</f>
        <v xml:space="preserve"> </v>
      </c>
      <c r="I123" s="471" t="s">
        <v>695</v>
      </c>
      <c r="J123" s="475" t="str">
        <f>E24</f>
        <v xml:space="preserve"> </v>
      </c>
      <c r="L123" s="477"/>
    </row>
    <row r="124" spans="2:63" s="478" customFormat="1" ht="10.4" customHeight="1">
      <c r="B124" s="477"/>
      <c r="L124" s="477"/>
    </row>
    <row r="125" spans="2:63" s="577" customFormat="1" ht="29.25" customHeight="1">
      <c r="B125" s="572"/>
      <c r="C125" s="573" t="s">
        <v>777</v>
      </c>
      <c r="D125" s="574" t="s">
        <v>723</v>
      </c>
      <c r="E125" s="574" t="s">
        <v>719</v>
      </c>
      <c r="F125" s="574" t="s">
        <v>720</v>
      </c>
      <c r="G125" s="574" t="s">
        <v>778</v>
      </c>
      <c r="H125" s="574" t="s">
        <v>66</v>
      </c>
      <c r="I125" s="574" t="s">
        <v>779</v>
      </c>
      <c r="J125" s="575" t="s">
        <v>765</v>
      </c>
      <c r="K125" s="576" t="s">
        <v>780</v>
      </c>
      <c r="L125" s="572"/>
      <c r="M125" s="511" t="s">
        <v>668</v>
      </c>
      <c r="N125" s="512" t="s">
        <v>703</v>
      </c>
      <c r="O125" s="512" t="s">
        <v>781</v>
      </c>
      <c r="P125" s="512" t="s">
        <v>782</v>
      </c>
      <c r="Q125" s="512" t="s">
        <v>783</v>
      </c>
      <c r="R125" s="512" t="s">
        <v>784</v>
      </c>
      <c r="S125" s="512" t="s">
        <v>785</v>
      </c>
      <c r="T125" s="513" t="s">
        <v>786</v>
      </c>
    </row>
    <row r="126" spans="2:63" s="478" customFormat="1" ht="22.9" customHeight="1">
      <c r="B126" s="477"/>
      <c r="C126" s="517" t="s">
        <v>766</v>
      </c>
      <c r="J126" s="578">
        <f>BK126</f>
        <v>0</v>
      </c>
      <c r="L126" s="477"/>
      <c r="M126" s="514"/>
      <c r="N126" s="505"/>
      <c r="O126" s="505"/>
      <c r="P126" s="579">
        <f>P127+P157</f>
        <v>2619.50915274</v>
      </c>
      <c r="Q126" s="505"/>
      <c r="R126" s="579">
        <f>R127+R157</f>
        <v>132.19530720000003</v>
      </c>
      <c r="S126" s="505"/>
      <c r="T126" s="580">
        <f>T127+T157</f>
        <v>0.42413000000000001</v>
      </c>
      <c r="AT126" s="462" t="s">
        <v>737</v>
      </c>
      <c r="AU126" s="462" t="s">
        <v>767</v>
      </c>
      <c r="BK126" s="581">
        <f>BK127+BK157</f>
        <v>0</v>
      </c>
    </row>
    <row r="127" spans="2:63" s="583" customFormat="1" ht="25.9" customHeight="1">
      <c r="B127" s="582"/>
      <c r="D127" s="584" t="s">
        <v>737</v>
      </c>
      <c r="E127" s="585" t="s">
        <v>787</v>
      </c>
      <c r="F127" s="585" t="s">
        <v>788</v>
      </c>
      <c r="J127" s="586">
        <f>BK127</f>
        <v>0</v>
      </c>
      <c r="L127" s="582"/>
      <c r="M127" s="587"/>
      <c r="P127" s="588">
        <f>P128+P130+P141+P148+P155</f>
        <v>2289.32995914</v>
      </c>
      <c r="R127" s="588">
        <f>R128+R130+R141+R148+R155</f>
        <v>130.82567920000002</v>
      </c>
      <c r="T127" s="589">
        <f>T128+T130+T141+T148+T155</f>
        <v>0.42413000000000001</v>
      </c>
      <c r="AR127" s="584" t="s">
        <v>491</v>
      </c>
      <c r="AT127" s="590" t="s">
        <v>737</v>
      </c>
      <c r="AU127" s="590" t="s">
        <v>738</v>
      </c>
      <c r="AY127" s="584" t="s">
        <v>789</v>
      </c>
      <c r="BK127" s="591">
        <f>BK128+BK130+BK141+BK148+BK155</f>
        <v>0</v>
      </c>
    </row>
    <row r="128" spans="2:63" s="583" customFormat="1" ht="22.9" customHeight="1">
      <c r="B128" s="582"/>
      <c r="D128" s="584" t="s">
        <v>737</v>
      </c>
      <c r="E128" s="592" t="s">
        <v>495</v>
      </c>
      <c r="F128" s="592" t="s">
        <v>1042</v>
      </c>
      <c r="J128" s="593">
        <f>BK128</f>
        <v>0</v>
      </c>
      <c r="L128" s="582"/>
      <c r="M128" s="587"/>
      <c r="P128" s="588">
        <f>P129</f>
        <v>1.6282398599999999</v>
      </c>
      <c r="R128" s="588">
        <f>R129</f>
        <v>0.59528897999999997</v>
      </c>
      <c r="T128" s="589">
        <f>T129</f>
        <v>0</v>
      </c>
      <c r="AR128" s="584" t="s">
        <v>491</v>
      </c>
      <c r="AT128" s="590" t="s">
        <v>737</v>
      </c>
      <c r="AU128" s="590" t="s">
        <v>491</v>
      </c>
      <c r="AY128" s="584" t="s">
        <v>789</v>
      </c>
      <c r="BK128" s="591">
        <f>BK129</f>
        <v>0</v>
      </c>
    </row>
    <row r="129" spans="2:65" s="478" customFormat="1" ht="33" customHeight="1">
      <c r="B129" s="594"/>
      <c r="C129" s="595" t="s">
        <v>491</v>
      </c>
      <c r="D129" s="595" t="s">
        <v>791</v>
      </c>
      <c r="E129" s="596" t="s">
        <v>1628</v>
      </c>
      <c r="F129" s="597" t="s">
        <v>1629</v>
      </c>
      <c r="G129" s="598" t="s">
        <v>800</v>
      </c>
      <c r="H129" s="599">
        <v>0.35099999999999998</v>
      </c>
      <c r="I129" s="600">
        <v>0</v>
      </c>
      <c r="J129" s="600">
        <f>ROUND(I129*H129,2)</f>
        <v>0</v>
      </c>
      <c r="K129" s="601"/>
      <c r="L129" s="477"/>
      <c r="M129" s="602" t="s">
        <v>668</v>
      </c>
      <c r="N129" s="603" t="s">
        <v>705</v>
      </c>
      <c r="O129" s="604">
        <v>4.6388600000000002</v>
      </c>
      <c r="P129" s="604">
        <f>O129*H129</f>
        <v>1.6282398599999999</v>
      </c>
      <c r="Q129" s="604">
        <v>1.69598</v>
      </c>
      <c r="R129" s="604">
        <f>Q129*H129</f>
        <v>0.59528897999999997</v>
      </c>
      <c r="S129" s="604">
        <v>0</v>
      </c>
      <c r="T129" s="605">
        <f>S129*H129</f>
        <v>0</v>
      </c>
      <c r="AR129" s="606" t="s">
        <v>497</v>
      </c>
      <c r="AT129" s="606" t="s">
        <v>791</v>
      </c>
      <c r="AU129" s="606" t="s">
        <v>493</v>
      </c>
      <c r="AY129" s="462" t="s">
        <v>789</v>
      </c>
      <c r="BE129" s="607">
        <f>IF(N129="základná",J129,0)</f>
        <v>0</v>
      </c>
      <c r="BF129" s="607">
        <f>IF(N129="znížená",J129,0)</f>
        <v>0</v>
      </c>
      <c r="BG129" s="607">
        <f>IF(N129="zákl. prenesená",J129,0)</f>
        <v>0</v>
      </c>
      <c r="BH129" s="607">
        <f>IF(N129="zníž. prenesená",J129,0)</f>
        <v>0</v>
      </c>
      <c r="BI129" s="607">
        <f>IF(N129="nulová",J129,0)</f>
        <v>0</v>
      </c>
      <c r="BJ129" s="462" t="s">
        <v>493</v>
      </c>
      <c r="BK129" s="607">
        <f>ROUND(I129*H129,2)</f>
        <v>0</v>
      </c>
      <c r="BL129" s="462" t="s">
        <v>497</v>
      </c>
      <c r="BM129" s="606" t="s">
        <v>1630</v>
      </c>
    </row>
    <row r="130" spans="2:65" s="583" customFormat="1" ht="22.9" customHeight="1">
      <c r="B130" s="582"/>
      <c r="D130" s="584" t="s">
        <v>737</v>
      </c>
      <c r="E130" s="592" t="s">
        <v>811</v>
      </c>
      <c r="F130" s="592" t="s">
        <v>1110</v>
      </c>
      <c r="J130" s="593">
        <f>BK130</f>
        <v>0</v>
      </c>
      <c r="L130" s="582"/>
      <c r="M130" s="587"/>
      <c r="P130" s="588">
        <f>SUM(P131:P140)</f>
        <v>1446.4808612800002</v>
      </c>
      <c r="R130" s="588">
        <f>SUM(R131:R140)</f>
        <v>42.167603400000012</v>
      </c>
      <c r="T130" s="589">
        <f>SUM(T131:T140)</f>
        <v>0</v>
      </c>
      <c r="AR130" s="584" t="s">
        <v>491</v>
      </c>
      <c r="AT130" s="590" t="s">
        <v>737</v>
      </c>
      <c r="AU130" s="590" t="s">
        <v>491</v>
      </c>
      <c r="AY130" s="584" t="s">
        <v>789</v>
      </c>
      <c r="BK130" s="591">
        <f>SUM(BK131:BK140)</f>
        <v>0</v>
      </c>
    </row>
    <row r="131" spans="2:65" s="478" customFormat="1" ht="37.9" customHeight="1">
      <c r="B131" s="594"/>
      <c r="C131" s="595" t="s">
        <v>493</v>
      </c>
      <c r="D131" s="595" t="s">
        <v>791</v>
      </c>
      <c r="E131" s="596" t="s">
        <v>1631</v>
      </c>
      <c r="F131" s="597" t="s">
        <v>1632</v>
      </c>
      <c r="G131" s="598" t="s">
        <v>203</v>
      </c>
      <c r="H131" s="599">
        <v>555.44000000000005</v>
      </c>
      <c r="I131" s="600">
        <v>0</v>
      </c>
      <c r="J131" s="600">
        <f t="shared" ref="J131:J140" si="0">ROUND(I131*H131,2)</f>
        <v>0</v>
      </c>
      <c r="K131" s="601"/>
      <c r="L131" s="477"/>
      <c r="M131" s="602" t="s">
        <v>668</v>
      </c>
      <c r="N131" s="603" t="s">
        <v>705</v>
      </c>
      <c r="O131" s="604">
        <v>0.32058999999999999</v>
      </c>
      <c r="P131" s="604">
        <f t="shared" ref="P131:P140" si="1">O131*H131</f>
        <v>178.0685096</v>
      </c>
      <c r="Q131" s="604">
        <v>1.261E-2</v>
      </c>
      <c r="R131" s="604">
        <f t="shared" ref="R131:R140" si="2">Q131*H131</f>
        <v>7.0040984000000002</v>
      </c>
      <c r="S131" s="604">
        <v>0</v>
      </c>
      <c r="T131" s="605">
        <f t="shared" ref="T131:T140" si="3">S131*H131</f>
        <v>0</v>
      </c>
      <c r="AR131" s="606" t="s">
        <v>497</v>
      </c>
      <c r="AT131" s="606" t="s">
        <v>791</v>
      </c>
      <c r="AU131" s="606" t="s">
        <v>493</v>
      </c>
      <c r="AY131" s="462" t="s">
        <v>789</v>
      </c>
      <c r="BE131" s="607">
        <f t="shared" ref="BE131:BE140" si="4">IF(N131="základná",J131,0)</f>
        <v>0</v>
      </c>
      <c r="BF131" s="607">
        <f t="shared" ref="BF131:BF140" si="5">IF(N131="znížená",J131,0)</f>
        <v>0</v>
      </c>
      <c r="BG131" s="607">
        <f t="shared" ref="BG131:BG140" si="6">IF(N131="zákl. prenesená",J131,0)</f>
        <v>0</v>
      </c>
      <c r="BH131" s="607">
        <f t="shared" ref="BH131:BH140" si="7">IF(N131="zníž. prenesená",J131,0)</f>
        <v>0</v>
      </c>
      <c r="BI131" s="607">
        <f t="shared" ref="BI131:BI140" si="8">IF(N131="nulová",J131,0)</f>
        <v>0</v>
      </c>
      <c r="BJ131" s="462" t="s">
        <v>493</v>
      </c>
      <c r="BK131" s="607">
        <f t="shared" ref="BK131:BK140" si="9">ROUND(I131*H131,2)</f>
        <v>0</v>
      </c>
      <c r="BL131" s="462" t="s">
        <v>497</v>
      </c>
      <c r="BM131" s="606" t="s">
        <v>1633</v>
      </c>
    </row>
    <row r="132" spans="2:65" s="478" customFormat="1" ht="33" customHeight="1">
      <c r="B132" s="594"/>
      <c r="C132" s="595" t="s">
        <v>495</v>
      </c>
      <c r="D132" s="595" t="s">
        <v>791</v>
      </c>
      <c r="E132" s="596" t="s">
        <v>1634</v>
      </c>
      <c r="F132" s="597" t="s">
        <v>1635</v>
      </c>
      <c r="G132" s="598" t="s">
        <v>203</v>
      </c>
      <c r="H132" s="599">
        <v>1182.48</v>
      </c>
      <c r="I132" s="600">
        <v>0</v>
      </c>
      <c r="J132" s="600">
        <f t="shared" si="0"/>
        <v>0</v>
      </c>
      <c r="K132" s="601"/>
      <c r="L132" s="477"/>
      <c r="M132" s="602" t="s">
        <v>668</v>
      </c>
      <c r="N132" s="603" t="s">
        <v>705</v>
      </c>
      <c r="O132" s="604">
        <v>0.2253</v>
      </c>
      <c r="P132" s="604">
        <f t="shared" si="1"/>
        <v>266.41274400000003</v>
      </c>
      <c r="Q132" s="604">
        <v>1.119E-2</v>
      </c>
      <c r="R132" s="604">
        <f t="shared" si="2"/>
        <v>13.231951200000001</v>
      </c>
      <c r="S132" s="604">
        <v>0</v>
      </c>
      <c r="T132" s="605">
        <f t="shared" si="3"/>
        <v>0</v>
      </c>
      <c r="AR132" s="606" t="s">
        <v>497</v>
      </c>
      <c r="AT132" s="606" t="s">
        <v>791</v>
      </c>
      <c r="AU132" s="606" t="s">
        <v>493</v>
      </c>
      <c r="AY132" s="462" t="s">
        <v>789</v>
      </c>
      <c r="BE132" s="607">
        <f t="shared" si="4"/>
        <v>0</v>
      </c>
      <c r="BF132" s="607">
        <f t="shared" si="5"/>
        <v>0</v>
      </c>
      <c r="BG132" s="607">
        <f t="shared" si="6"/>
        <v>0</v>
      </c>
      <c r="BH132" s="607">
        <f t="shared" si="7"/>
        <v>0</v>
      </c>
      <c r="BI132" s="607">
        <f t="shared" si="8"/>
        <v>0</v>
      </c>
      <c r="BJ132" s="462" t="s">
        <v>493</v>
      </c>
      <c r="BK132" s="607">
        <f t="shared" si="9"/>
        <v>0</v>
      </c>
      <c r="BL132" s="462" t="s">
        <v>497</v>
      </c>
      <c r="BM132" s="606" t="s">
        <v>1636</v>
      </c>
    </row>
    <row r="133" spans="2:65" s="478" customFormat="1" ht="24.25" customHeight="1">
      <c r="B133" s="594"/>
      <c r="C133" s="595" t="s">
        <v>497</v>
      </c>
      <c r="D133" s="595" t="s">
        <v>791</v>
      </c>
      <c r="E133" s="596" t="s">
        <v>1112</v>
      </c>
      <c r="F133" s="597" t="s">
        <v>1113</v>
      </c>
      <c r="G133" s="598" t="s">
        <v>203</v>
      </c>
      <c r="H133" s="599">
        <v>1.6</v>
      </c>
      <c r="I133" s="600">
        <v>0</v>
      </c>
      <c r="J133" s="600">
        <f t="shared" si="0"/>
        <v>0</v>
      </c>
      <c r="K133" s="601"/>
      <c r="L133" s="477"/>
      <c r="M133" s="602" t="s">
        <v>668</v>
      </c>
      <c r="N133" s="603" t="s">
        <v>705</v>
      </c>
      <c r="O133" s="604">
        <v>0.24801000000000001</v>
      </c>
      <c r="P133" s="604">
        <f t="shared" si="1"/>
        <v>0.39681600000000006</v>
      </c>
      <c r="Q133" s="604">
        <v>4.9300000000000004E-3</v>
      </c>
      <c r="R133" s="604">
        <f t="shared" si="2"/>
        <v>7.8880000000000009E-3</v>
      </c>
      <c r="S133" s="604">
        <v>0</v>
      </c>
      <c r="T133" s="605">
        <f t="shared" si="3"/>
        <v>0</v>
      </c>
      <c r="AR133" s="606" t="s">
        <v>497</v>
      </c>
      <c r="AT133" s="606" t="s">
        <v>791</v>
      </c>
      <c r="AU133" s="606" t="s">
        <v>493</v>
      </c>
      <c r="AY133" s="462" t="s">
        <v>789</v>
      </c>
      <c r="BE133" s="607">
        <f t="shared" si="4"/>
        <v>0</v>
      </c>
      <c r="BF133" s="607">
        <f t="shared" si="5"/>
        <v>0</v>
      </c>
      <c r="BG133" s="607">
        <f t="shared" si="6"/>
        <v>0</v>
      </c>
      <c r="BH133" s="607">
        <f t="shared" si="7"/>
        <v>0</v>
      </c>
      <c r="BI133" s="607">
        <f t="shared" si="8"/>
        <v>0</v>
      </c>
      <c r="BJ133" s="462" t="s">
        <v>493</v>
      </c>
      <c r="BK133" s="607">
        <f t="shared" si="9"/>
        <v>0</v>
      </c>
      <c r="BL133" s="462" t="s">
        <v>497</v>
      </c>
      <c r="BM133" s="606" t="s">
        <v>1637</v>
      </c>
    </row>
    <row r="134" spans="2:65" s="478" customFormat="1" ht="24.25" customHeight="1">
      <c r="B134" s="594"/>
      <c r="C134" s="595" t="s">
        <v>498</v>
      </c>
      <c r="D134" s="595" t="s">
        <v>791</v>
      </c>
      <c r="E134" s="596" t="s">
        <v>1638</v>
      </c>
      <c r="F134" s="597" t="s">
        <v>1639</v>
      </c>
      <c r="G134" s="598" t="s">
        <v>203</v>
      </c>
      <c r="H134" s="599">
        <v>1.6</v>
      </c>
      <c r="I134" s="600">
        <v>0</v>
      </c>
      <c r="J134" s="600">
        <f t="shared" si="0"/>
        <v>0</v>
      </c>
      <c r="K134" s="601"/>
      <c r="L134" s="477"/>
      <c r="M134" s="602" t="s">
        <v>668</v>
      </c>
      <c r="N134" s="603" t="s">
        <v>705</v>
      </c>
      <c r="O134" s="604">
        <v>0.36004999999999998</v>
      </c>
      <c r="P134" s="604">
        <f t="shared" si="1"/>
        <v>0.57608000000000004</v>
      </c>
      <c r="Q134" s="604">
        <v>1.9689999999999999E-2</v>
      </c>
      <c r="R134" s="604">
        <f t="shared" si="2"/>
        <v>3.1503999999999997E-2</v>
      </c>
      <c r="S134" s="604">
        <v>0</v>
      </c>
      <c r="T134" s="605">
        <f t="shared" si="3"/>
        <v>0</v>
      </c>
      <c r="AR134" s="606" t="s">
        <v>497</v>
      </c>
      <c r="AT134" s="606" t="s">
        <v>791</v>
      </c>
      <c r="AU134" s="606" t="s">
        <v>493</v>
      </c>
      <c r="AY134" s="462" t="s">
        <v>789</v>
      </c>
      <c r="BE134" s="607">
        <f t="shared" si="4"/>
        <v>0</v>
      </c>
      <c r="BF134" s="607">
        <f t="shared" si="5"/>
        <v>0</v>
      </c>
      <c r="BG134" s="607">
        <f t="shared" si="6"/>
        <v>0</v>
      </c>
      <c r="BH134" s="607">
        <f t="shared" si="7"/>
        <v>0</v>
      </c>
      <c r="BI134" s="607">
        <f t="shared" si="8"/>
        <v>0</v>
      </c>
      <c r="BJ134" s="462" t="s">
        <v>493</v>
      </c>
      <c r="BK134" s="607">
        <f t="shared" si="9"/>
        <v>0</v>
      </c>
      <c r="BL134" s="462" t="s">
        <v>497</v>
      </c>
      <c r="BM134" s="606" t="s">
        <v>1640</v>
      </c>
    </row>
    <row r="135" spans="2:65" s="478" customFormat="1" ht="33" customHeight="1">
      <c r="B135" s="594"/>
      <c r="C135" s="595" t="s">
        <v>811</v>
      </c>
      <c r="D135" s="595" t="s">
        <v>791</v>
      </c>
      <c r="E135" s="596" t="s">
        <v>1641</v>
      </c>
      <c r="F135" s="597" t="s">
        <v>1642</v>
      </c>
      <c r="G135" s="598" t="s">
        <v>203</v>
      </c>
      <c r="H135" s="599">
        <v>1572.836</v>
      </c>
      <c r="I135" s="600">
        <v>0</v>
      </c>
      <c r="J135" s="600">
        <f t="shared" si="0"/>
        <v>0</v>
      </c>
      <c r="K135" s="601"/>
      <c r="L135" s="477"/>
      <c r="M135" s="602" t="s">
        <v>668</v>
      </c>
      <c r="N135" s="603" t="s">
        <v>705</v>
      </c>
      <c r="O135" s="604">
        <v>0.23355999999999999</v>
      </c>
      <c r="P135" s="604">
        <f t="shared" si="1"/>
        <v>367.35157615999998</v>
      </c>
      <c r="Q135" s="604">
        <v>4.8700000000000002E-3</v>
      </c>
      <c r="R135" s="604">
        <f t="shared" si="2"/>
        <v>7.6597113200000004</v>
      </c>
      <c r="S135" s="604">
        <v>0</v>
      </c>
      <c r="T135" s="605">
        <f t="shared" si="3"/>
        <v>0</v>
      </c>
      <c r="AR135" s="606" t="s">
        <v>497</v>
      </c>
      <c r="AT135" s="606" t="s">
        <v>791</v>
      </c>
      <c r="AU135" s="606" t="s">
        <v>493</v>
      </c>
      <c r="AY135" s="462" t="s">
        <v>789</v>
      </c>
      <c r="BE135" s="607">
        <f t="shared" si="4"/>
        <v>0</v>
      </c>
      <c r="BF135" s="607">
        <f t="shared" si="5"/>
        <v>0</v>
      </c>
      <c r="BG135" s="607">
        <f t="shared" si="6"/>
        <v>0</v>
      </c>
      <c r="BH135" s="607">
        <f t="shared" si="7"/>
        <v>0</v>
      </c>
      <c r="BI135" s="607">
        <f t="shared" si="8"/>
        <v>0</v>
      </c>
      <c r="BJ135" s="462" t="s">
        <v>493</v>
      </c>
      <c r="BK135" s="607">
        <f t="shared" si="9"/>
        <v>0</v>
      </c>
      <c r="BL135" s="462" t="s">
        <v>497</v>
      </c>
      <c r="BM135" s="606" t="s">
        <v>1643</v>
      </c>
    </row>
    <row r="136" spans="2:65" s="478" customFormat="1" ht="24.25" customHeight="1">
      <c r="B136" s="594"/>
      <c r="C136" s="595" t="s">
        <v>815</v>
      </c>
      <c r="D136" s="595" t="s">
        <v>791</v>
      </c>
      <c r="E136" s="596" t="s">
        <v>1644</v>
      </c>
      <c r="F136" s="597" t="s">
        <v>1645</v>
      </c>
      <c r="G136" s="598" t="s">
        <v>203</v>
      </c>
      <c r="H136" s="599">
        <v>1.6</v>
      </c>
      <c r="I136" s="600">
        <v>0</v>
      </c>
      <c r="J136" s="600">
        <f t="shared" si="0"/>
        <v>0</v>
      </c>
      <c r="K136" s="601"/>
      <c r="L136" s="477"/>
      <c r="M136" s="602" t="s">
        <v>668</v>
      </c>
      <c r="N136" s="603" t="s">
        <v>705</v>
      </c>
      <c r="O136" s="604">
        <v>0.31801000000000001</v>
      </c>
      <c r="P136" s="604">
        <f t="shared" si="1"/>
        <v>0.50881600000000005</v>
      </c>
      <c r="Q136" s="604">
        <v>4.9300000000000004E-3</v>
      </c>
      <c r="R136" s="604">
        <f t="shared" si="2"/>
        <v>7.8880000000000009E-3</v>
      </c>
      <c r="S136" s="604">
        <v>0</v>
      </c>
      <c r="T136" s="605">
        <f t="shared" si="3"/>
        <v>0</v>
      </c>
      <c r="AR136" s="606" t="s">
        <v>497</v>
      </c>
      <c r="AT136" s="606" t="s">
        <v>791</v>
      </c>
      <c r="AU136" s="606" t="s">
        <v>493</v>
      </c>
      <c r="AY136" s="462" t="s">
        <v>789</v>
      </c>
      <c r="BE136" s="607">
        <f t="shared" si="4"/>
        <v>0</v>
      </c>
      <c r="BF136" s="607">
        <f t="shared" si="5"/>
        <v>0</v>
      </c>
      <c r="BG136" s="607">
        <f t="shared" si="6"/>
        <v>0</v>
      </c>
      <c r="BH136" s="607">
        <f t="shared" si="7"/>
        <v>0</v>
      </c>
      <c r="BI136" s="607">
        <f t="shared" si="8"/>
        <v>0</v>
      </c>
      <c r="BJ136" s="462" t="s">
        <v>493</v>
      </c>
      <c r="BK136" s="607">
        <f t="shared" si="9"/>
        <v>0</v>
      </c>
      <c r="BL136" s="462" t="s">
        <v>497</v>
      </c>
      <c r="BM136" s="606" t="s">
        <v>1646</v>
      </c>
    </row>
    <row r="137" spans="2:65" s="478" customFormat="1" ht="24.25" customHeight="1">
      <c r="B137" s="594"/>
      <c r="C137" s="595" t="s">
        <v>819</v>
      </c>
      <c r="D137" s="595" t="s">
        <v>791</v>
      </c>
      <c r="E137" s="596" t="s">
        <v>1647</v>
      </c>
      <c r="F137" s="597" t="s">
        <v>1648</v>
      </c>
      <c r="G137" s="598" t="s">
        <v>203</v>
      </c>
      <c r="H137" s="599">
        <v>1.6</v>
      </c>
      <c r="I137" s="600">
        <v>0</v>
      </c>
      <c r="J137" s="600">
        <f t="shared" si="0"/>
        <v>0</v>
      </c>
      <c r="K137" s="601"/>
      <c r="L137" s="477"/>
      <c r="M137" s="602" t="s">
        <v>668</v>
      </c>
      <c r="N137" s="603" t="s">
        <v>705</v>
      </c>
      <c r="O137" s="604">
        <v>0.51139000000000001</v>
      </c>
      <c r="P137" s="604">
        <f t="shared" si="1"/>
        <v>0.81822400000000006</v>
      </c>
      <c r="Q137" s="604">
        <v>2.6249999999999999E-2</v>
      </c>
      <c r="R137" s="604">
        <f t="shared" si="2"/>
        <v>4.2000000000000003E-2</v>
      </c>
      <c r="S137" s="604">
        <v>0</v>
      </c>
      <c r="T137" s="605">
        <f t="shared" si="3"/>
        <v>0</v>
      </c>
      <c r="AR137" s="606" t="s">
        <v>497</v>
      </c>
      <c r="AT137" s="606" t="s">
        <v>791</v>
      </c>
      <c r="AU137" s="606" t="s">
        <v>493</v>
      </c>
      <c r="AY137" s="462" t="s">
        <v>789</v>
      </c>
      <c r="BE137" s="607">
        <f t="shared" si="4"/>
        <v>0</v>
      </c>
      <c r="BF137" s="607">
        <f t="shared" si="5"/>
        <v>0</v>
      </c>
      <c r="BG137" s="607">
        <f t="shared" si="6"/>
        <v>0</v>
      </c>
      <c r="BH137" s="607">
        <f t="shared" si="7"/>
        <v>0</v>
      </c>
      <c r="BI137" s="607">
        <f t="shared" si="8"/>
        <v>0</v>
      </c>
      <c r="BJ137" s="462" t="s">
        <v>493</v>
      </c>
      <c r="BK137" s="607">
        <f t="shared" si="9"/>
        <v>0</v>
      </c>
      <c r="BL137" s="462" t="s">
        <v>497</v>
      </c>
      <c r="BM137" s="606" t="s">
        <v>1649</v>
      </c>
    </row>
    <row r="138" spans="2:65" s="478" customFormat="1" ht="16.5" customHeight="1">
      <c r="B138" s="594"/>
      <c r="C138" s="595" t="s">
        <v>806</v>
      </c>
      <c r="D138" s="595" t="s">
        <v>791</v>
      </c>
      <c r="E138" s="596" t="s">
        <v>1650</v>
      </c>
      <c r="F138" s="597" t="s">
        <v>1651</v>
      </c>
      <c r="G138" s="598" t="s">
        <v>203</v>
      </c>
      <c r="H138" s="599">
        <v>1572.836</v>
      </c>
      <c r="I138" s="600">
        <v>0</v>
      </c>
      <c r="J138" s="600">
        <f t="shared" si="0"/>
        <v>0</v>
      </c>
      <c r="K138" s="601"/>
      <c r="L138" s="477"/>
      <c r="M138" s="602" t="s">
        <v>668</v>
      </c>
      <c r="N138" s="603" t="s">
        <v>705</v>
      </c>
      <c r="O138" s="604">
        <v>0.19511999999999999</v>
      </c>
      <c r="P138" s="604">
        <f t="shared" si="1"/>
        <v>306.89176032</v>
      </c>
      <c r="Q138" s="604">
        <v>5.8E-4</v>
      </c>
      <c r="R138" s="604">
        <f t="shared" si="2"/>
        <v>0.91224488000000004</v>
      </c>
      <c r="S138" s="604">
        <v>0</v>
      </c>
      <c r="T138" s="605">
        <f t="shared" si="3"/>
        <v>0</v>
      </c>
      <c r="AR138" s="606" t="s">
        <v>497</v>
      </c>
      <c r="AT138" s="606" t="s">
        <v>791</v>
      </c>
      <c r="AU138" s="606" t="s">
        <v>493</v>
      </c>
      <c r="AY138" s="462" t="s">
        <v>789</v>
      </c>
      <c r="BE138" s="607">
        <f t="shared" si="4"/>
        <v>0</v>
      </c>
      <c r="BF138" s="607">
        <f t="shared" si="5"/>
        <v>0</v>
      </c>
      <c r="BG138" s="607">
        <f t="shared" si="6"/>
        <v>0</v>
      </c>
      <c r="BH138" s="607">
        <f t="shared" si="7"/>
        <v>0</v>
      </c>
      <c r="BI138" s="607">
        <f t="shared" si="8"/>
        <v>0</v>
      </c>
      <c r="BJ138" s="462" t="s">
        <v>493</v>
      </c>
      <c r="BK138" s="607">
        <f t="shared" si="9"/>
        <v>0</v>
      </c>
      <c r="BL138" s="462" t="s">
        <v>497</v>
      </c>
      <c r="BM138" s="606" t="s">
        <v>1652</v>
      </c>
    </row>
    <row r="139" spans="2:65" s="478" customFormat="1" ht="33" customHeight="1">
      <c r="B139" s="594"/>
      <c r="C139" s="595" t="s">
        <v>826</v>
      </c>
      <c r="D139" s="595" t="s">
        <v>791</v>
      </c>
      <c r="E139" s="596" t="s">
        <v>1653</v>
      </c>
      <c r="F139" s="597" t="s">
        <v>1654</v>
      </c>
      <c r="G139" s="598" t="s">
        <v>203</v>
      </c>
      <c r="H139" s="599">
        <v>513.16</v>
      </c>
      <c r="I139" s="600">
        <v>0</v>
      </c>
      <c r="J139" s="600">
        <f t="shared" si="0"/>
        <v>0</v>
      </c>
      <c r="K139" s="601"/>
      <c r="L139" s="477"/>
      <c r="M139" s="602" t="s">
        <v>668</v>
      </c>
      <c r="N139" s="603" t="s">
        <v>705</v>
      </c>
      <c r="O139" s="604">
        <v>0.42921999999999999</v>
      </c>
      <c r="P139" s="604">
        <f t="shared" si="1"/>
        <v>220.25853519999998</v>
      </c>
      <c r="Q139" s="604">
        <v>2.0660000000000001E-2</v>
      </c>
      <c r="R139" s="604">
        <f t="shared" si="2"/>
        <v>10.601885599999999</v>
      </c>
      <c r="S139" s="604">
        <v>0</v>
      </c>
      <c r="T139" s="605">
        <f t="shared" si="3"/>
        <v>0</v>
      </c>
      <c r="AR139" s="606" t="s">
        <v>421</v>
      </c>
      <c r="AT139" s="606" t="s">
        <v>791</v>
      </c>
      <c r="AU139" s="606" t="s">
        <v>493</v>
      </c>
      <c r="AY139" s="462" t="s">
        <v>789</v>
      </c>
      <c r="BE139" s="607">
        <f t="shared" si="4"/>
        <v>0</v>
      </c>
      <c r="BF139" s="607">
        <f t="shared" si="5"/>
        <v>0</v>
      </c>
      <c r="BG139" s="607">
        <f t="shared" si="6"/>
        <v>0</v>
      </c>
      <c r="BH139" s="607">
        <f t="shared" si="7"/>
        <v>0</v>
      </c>
      <c r="BI139" s="607">
        <f t="shared" si="8"/>
        <v>0</v>
      </c>
      <c r="BJ139" s="462" t="s">
        <v>493</v>
      </c>
      <c r="BK139" s="607">
        <f t="shared" si="9"/>
        <v>0</v>
      </c>
      <c r="BL139" s="462" t="s">
        <v>421</v>
      </c>
      <c r="BM139" s="606" t="s">
        <v>1655</v>
      </c>
    </row>
    <row r="140" spans="2:65" s="478" customFormat="1" ht="16.5" customHeight="1">
      <c r="B140" s="594"/>
      <c r="C140" s="595" t="s">
        <v>830</v>
      </c>
      <c r="D140" s="595" t="s">
        <v>791</v>
      </c>
      <c r="E140" s="596" t="s">
        <v>1656</v>
      </c>
      <c r="F140" s="597" t="s">
        <v>1657</v>
      </c>
      <c r="G140" s="598" t="s">
        <v>203</v>
      </c>
      <c r="H140" s="599">
        <v>513.16</v>
      </c>
      <c r="I140" s="600">
        <v>0</v>
      </c>
      <c r="J140" s="600">
        <f t="shared" si="0"/>
        <v>0</v>
      </c>
      <c r="K140" s="601"/>
      <c r="L140" s="477"/>
      <c r="M140" s="602" t="s">
        <v>668</v>
      </c>
      <c r="N140" s="603" t="s">
        <v>705</v>
      </c>
      <c r="O140" s="604">
        <v>0.20499999999999999</v>
      </c>
      <c r="P140" s="604">
        <f t="shared" si="1"/>
        <v>105.19779999999999</v>
      </c>
      <c r="Q140" s="604">
        <v>5.1999999999999998E-3</v>
      </c>
      <c r="R140" s="604">
        <f t="shared" si="2"/>
        <v>2.6684319999999997</v>
      </c>
      <c r="S140" s="604">
        <v>0</v>
      </c>
      <c r="T140" s="605">
        <f t="shared" si="3"/>
        <v>0</v>
      </c>
      <c r="AR140" s="606" t="s">
        <v>497</v>
      </c>
      <c r="AT140" s="606" t="s">
        <v>791</v>
      </c>
      <c r="AU140" s="606" t="s">
        <v>493</v>
      </c>
      <c r="AY140" s="462" t="s">
        <v>789</v>
      </c>
      <c r="BE140" s="607">
        <f t="shared" si="4"/>
        <v>0</v>
      </c>
      <c r="BF140" s="607">
        <f t="shared" si="5"/>
        <v>0</v>
      </c>
      <c r="BG140" s="607">
        <f t="shared" si="6"/>
        <v>0</v>
      </c>
      <c r="BH140" s="607">
        <f t="shared" si="7"/>
        <v>0</v>
      </c>
      <c r="BI140" s="607">
        <f t="shared" si="8"/>
        <v>0</v>
      </c>
      <c r="BJ140" s="462" t="s">
        <v>493</v>
      </c>
      <c r="BK140" s="607">
        <f t="shared" si="9"/>
        <v>0</v>
      </c>
      <c r="BL140" s="462" t="s">
        <v>497</v>
      </c>
      <c r="BM140" s="606" t="s">
        <v>1658</v>
      </c>
    </row>
    <row r="141" spans="2:65" s="583" customFormat="1" ht="22.9" customHeight="1">
      <c r="B141" s="582"/>
      <c r="D141" s="584" t="s">
        <v>737</v>
      </c>
      <c r="E141" s="592" t="s">
        <v>819</v>
      </c>
      <c r="F141" s="592" t="s">
        <v>1196</v>
      </c>
      <c r="J141" s="593">
        <f>BK141</f>
        <v>0</v>
      </c>
      <c r="L141" s="582"/>
      <c r="M141" s="587"/>
      <c r="P141" s="588">
        <f>SUM(P142:P147)</f>
        <v>2.1720999999999999</v>
      </c>
      <c r="R141" s="588">
        <f>SUM(R142:R147)</f>
        <v>6.1624499999999999E-2</v>
      </c>
      <c r="T141" s="589">
        <f>SUM(T142:T147)</f>
        <v>0</v>
      </c>
      <c r="AR141" s="584" t="s">
        <v>491</v>
      </c>
      <c r="AT141" s="590" t="s">
        <v>737</v>
      </c>
      <c r="AU141" s="590" t="s">
        <v>491</v>
      </c>
      <c r="AY141" s="584" t="s">
        <v>789</v>
      </c>
      <c r="BK141" s="591">
        <f>SUM(BK142:BK147)</f>
        <v>0</v>
      </c>
    </row>
    <row r="142" spans="2:65" s="478" customFormat="1" ht="16.5" customHeight="1">
      <c r="B142" s="594"/>
      <c r="C142" s="595" t="s">
        <v>834</v>
      </c>
      <c r="D142" s="595" t="s">
        <v>791</v>
      </c>
      <c r="E142" s="596" t="s">
        <v>1659</v>
      </c>
      <c r="F142" s="597" t="s">
        <v>1660</v>
      </c>
      <c r="G142" s="598" t="s">
        <v>181</v>
      </c>
      <c r="H142" s="599">
        <v>0.7</v>
      </c>
      <c r="I142" s="600">
        <v>0</v>
      </c>
      <c r="J142" s="600">
        <f t="shared" ref="J142:J147" si="10">ROUND(I142*H142,2)</f>
        <v>0</v>
      </c>
      <c r="K142" s="601"/>
      <c r="L142" s="477"/>
      <c r="M142" s="602" t="s">
        <v>668</v>
      </c>
      <c r="N142" s="603" t="s">
        <v>705</v>
      </c>
      <c r="O142" s="604">
        <v>1.524</v>
      </c>
      <c r="P142" s="604">
        <f t="shared" ref="P142:P147" si="11">O142*H142</f>
        <v>1.0668</v>
      </c>
      <c r="Q142" s="604">
        <v>3.8000000000000002E-4</v>
      </c>
      <c r="R142" s="604">
        <f t="shared" ref="R142:R147" si="12">Q142*H142</f>
        <v>2.6600000000000001E-4</v>
      </c>
      <c r="S142" s="604">
        <v>0</v>
      </c>
      <c r="T142" s="605">
        <f t="shared" ref="T142:T147" si="13">S142*H142</f>
        <v>0</v>
      </c>
      <c r="AR142" s="606" t="s">
        <v>497</v>
      </c>
      <c r="AT142" s="606" t="s">
        <v>791</v>
      </c>
      <c r="AU142" s="606" t="s">
        <v>493</v>
      </c>
      <c r="AY142" s="462" t="s">
        <v>789</v>
      </c>
      <c r="BE142" s="607">
        <f t="shared" ref="BE142:BE147" si="14">IF(N142="základná",J142,0)</f>
        <v>0</v>
      </c>
      <c r="BF142" s="607">
        <f t="shared" ref="BF142:BF147" si="15">IF(N142="znížená",J142,0)</f>
        <v>0</v>
      </c>
      <c r="BG142" s="607">
        <f t="shared" ref="BG142:BG147" si="16">IF(N142="zákl. prenesená",J142,0)</f>
        <v>0</v>
      </c>
      <c r="BH142" s="607">
        <f t="shared" ref="BH142:BH147" si="17">IF(N142="zníž. prenesená",J142,0)</f>
        <v>0</v>
      </c>
      <c r="BI142" s="607">
        <f t="shared" ref="BI142:BI147" si="18">IF(N142="nulová",J142,0)</f>
        <v>0</v>
      </c>
      <c r="BJ142" s="462" t="s">
        <v>493</v>
      </c>
      <c r="BK142" s="607">
        <f t="shared" ref="BK142:BK147" si="19">ROUND(I142*H142,2)</f>
        <v>0</v>
      </c>
      <c r="BL142" s="462" t="s">
        <v>497</v>
      </c>
      <c r="BM142" s="606" t="s">
        <v>1661</v>
      </c>
    </row>
    <row r="143" spans="2:65" s="478" customFormat="1" ht="24.25" customHeight="1">
      <c r="B143" s="594"/>
      <c r="C143" s="612" t="s">
        <v>838</v>
      </c>
      <c r="D143" s="612" t="s">
        <v>1038</v>
      </c>
      <c r="E143" s="613" t="s">
        <v>1662</v>
      </c>
      <c r="F143" s="614" t="s">
        <v>1663</v>
      </c>
      <c r="G143" s="615" t="s">
        <v>181</v>
      </c>
      <c r="H143" s="616">
        <v>0.7</v>
      </c>
      <c r="I143" s="600">
        <v>0</v>
      </c>
      <c r="J143" s="617">
        <f t="shared" si="10"/>
        <v>0</v>
      </c>
      <c r="K143" s="618"/>
      <c r="L143" s="619"/>
      <c r="M143" s="620" t="s">
        <v>668</v>
      </c>
      <c r="N143" s="621" t="s">
        <v>705</v>
      </c>
      <c r="O143" s="604">
        <v>0</v>
      </c>
      <c r="P143" s="604">
        <f t="shared" si="11"/>
        <v>0</v>
      </c>
      <c r="Q143" s="604">
        <v>3.3050000000000003E-2</v>
      </c>
      <c r="R143" s="604">
        <f t="shared" si="12"/>
        <v>2.3134999999999999E-2</v>
      </c>
      <c r="S143" s="604">
        <v>0</v>
      </c>
      <c r="T143" s="605">
        <f t="shared" si="13"/>
        <v>0</v>
      </c>
      <c r="AR143" s="606" t="s">
        <v>819</v>
      </c>
      <c r="AT143" s="606" t="s">
        <v>1038</v>
      </c>
      <c r="AU143" s="606" t="s">
        <v>493</v>
      </c>
      <c r="AY143" s="462" t="s">
        <v>789</v>
      </c>
      <c r="BE143" s="607">
        <f t="shared" si="14"/>
        <v>0</v>
      </c>
      <c r="BF143" s="607">
        <f t="shared" si="15"/>
        <v>0</v>
      </c>
      <c r="BG143" s="607">
        <f t="shared" si="16"/>
        <v>0</v>
      </c>
      <c r="BH143" s="607">
        <f t="shared" si="17"/>
        <v>0</v>
      </c>
      <c r="BI143" s="607">
        <f t="shared" si="18"/>
        <v>0</v>
      </c>
      <c r="BJ143" s="462" t="s">
        <v>493</v>
      </c>
      <c r="BK143" s="607">
        <f t="shared" si="19"/>
        <v>0</v>
      </c>
      <c r="BL143" s="462" t="s">
        <v>497</v>
      </c>
      <c r="BM143" s="606" t="s">
        <v>1664</v>
      </c>
    </row>
    <row r="144" spans="2:65" s="478" customFormat="1" ht="16.5" customHeight="1">
      <c r="B144" s="594"/>
      <c r="C144" s="595" t="s">
        <v>842</v>
      </c>
      <c r="D144" s="595" t="s">
        <v>791</v>
      </c>
      <c r="E144" s="596" t="s">
        <v>1665</v>
      </c>
      <c r="F144" s="597" t="s">
        <v>1666</v>
      </c>
      <c r="G144" s="598" t="s">
        <v>181</v>
      </c>
      <c r="H144" s="599">
        <v>0.35</v>
      </c>
      <c r="I144" s="600">
        <v>0</v>
      </c>
      <c r="J144" s="600">
        <f t="shared" si="10"/>
        <v>0</v>
      </c>
      <c r="K144" s="601"/>
      <c r="L144" s="477"/>
      <c r="M144" s="602" t="s">
        <v>668</v>
      </c>
      <c r="N144" s="603" t="s">
        <v>705</v>
      </c>
      <c r="O144" s="604">
        <v>1.5609999999999999</v>
      </c>
      <c r="P144" s="604">
        <f t="shared" si="11"/>
        <v>0.54634999999999989</v>
      </c>
      <c r="Q144" s="604">
        <v>4.4999999999999999E-4</v>
      </c>
      <c r="R144" s="604">
        <f t="shared" si="12"/>
        <v>1.5749999999999998E-4</v>
      </c>
      <c r="S144" s="604">
        <v>0</v>
      </c>
      <c r="T144" s="605">
        <f t="shared" si="13"/>
        <v>0</v>
      </c>
      <c r="AR144" s="606" t="s">
        <v>497</v>
      </c>
      <c r="AT144" s="606" t="s">
        <v>791</v>
      </c>
      <c r="AU144" s="606" t="s">
        <v>493</v>
      </c>
      <c r="AY144" s="462" t="s">
        <v>789</v>
      </c>
      <c r="BE144" s="607">
        <f t="shared" si="14"/>
        <v>0</v>
      </c>
      <c r="BF144" s="607">
        <f t="shared" si="15"/>
        <v>0</v>
      </c>
      <c r="BG144" s="607">
        <f t="shared" si="16"/>
        <v>0</v>
      </c>
      <c r="BH144" s="607">
        <f t="shared" si="17"/>
        <v>0</v>
      </c>
      <c r="BI144" s="607">
        <f t="shared" si="18"/>
        <v>0</v>
      </c>
      <c r="BJ144" s="462" t="s">
        <v>493</v>
      </c>
      <c r="BK144" s="607">
        <f t="shared" si="19"/>
        <v>0</v>
      </c>
      <c r="BL144" s="462" t="s">
        <v>497</v>
      </c>
      <c r="BM144" s="606" t="s">
        <v>1667</v>
      </c>
    </row>
    <row r="145" spans="2:65" s="478" customFormat="1" ht="24.25" customHeight="1">
      <c r="B145" s="594"/>
      <c r="C145" s="612" t="s">
        <v>846</v>
      </c>
      <c r="D145" s="612" t="s">
        <v>1038</v>
      </c>
      <c r="E145" s="613" t="s">
        <v>1668</v>
      </c>
      <c r="F145" s="614" t="s">
        <v>1669</v>
      </c>
      <c r="G145" s="615" t="s">
        <v>181</v>
      </c>
      <c r="H145" s="616">
        <v>0.35</v>
      </c>
      <c r="I145" s="600">
        <v>0</v>
      </c>
      <c r="J145" s="617">
        <f t="shared" si="10"/>
        <v>0</v>
      </c>
      <c r="K145" s="618"/>
      <c r="L145" s="619"/>
      <c r="M145" s="620" t="s">
        <v>668</v>
      </c>
      <c r="N145" s="621" t="s">
        <v>705</v>
      </c>
      <c r="O145" s="604">
        <v>0</v>
      </c>
      <c r="P145" s="604">
        <f t="shared" si="11"/>
        <v>0</v>
      </c>
      <c r="Q145" s="604">
        <v>4.5920000000000002E-2</v>
      </c>
      <c r="R145" s="604">
        <f t="shared" si="12"/>
        <v>1.6071999999999999E-2</v>
      </c>
      <c r="S145" s="604">
        <v>0</v>
      </c>
      <c r="T145" s="605">
        <f t="shared" si="13"/>
        <v>0</v>
      </c>
      <c r="AR145" s="606" t="s">
        <v>819</v>
      </c>
      <c r="AT145" s="606" t="s">
        <v>1038</v>
      </c>
      <c r="AU145" s="606" t="s">
        <v>493</v>
      </c>
      <c r="AY145" s="462" t="s">
        <v>789</v>
      </c>
      <c r="BE145" s="607">
        <f t="shared" si="14"/>
        <v>0</v>
      </c>
      <c r="BF145" s="607">
        <f t="shared" si="15"/>
        <v>0</v>
      </c>
      <c r="BG145" s="607">
        <f t="shared" si="16"/>
        <v>0</v>
      </c>
      <c r="BH145" s="607">
        <f t="shared" si="17"/>
        <v>0</v>
      </c>
      <c r="BI145" s="607">
        <f t="shared" si="18"/>
        <v>0</v>
      </c>
      <c r="BJ145" s="462" t="s">
        <v>493</v>
      </c>
      <c r="BK145" s="607">
        <f t="shared" si="19"/>
        <v>0</v>
      </c>
      <c r="BL145" s="462" t="s">
        <v>497</v>
      </c>
      <c r="BM145" s="606" t="s">
        <v>1670</v>
      </c>
    </row>
    <row r="146" spans="2:65" s="478" customFormat="1" ht="16.5" customHeight="1">
      <c r="B146" s="594"/>
      <c r="C146" s="595" t="s">
        <v>421</v>
      </c>
      <c r="D146" s="595" t="s">
        <v>791</v>
      </c>
      <c r="E146" s="596" t="s">
        <v>1671</v>
      </c>
      <c r="F146" s="597" t="s">
        <v>1672</v>
      </c>
      <c r="G146" s="598" t="s">
        <v>181</v>
      </c>
      <c r="H146" s="599">
        <v>0.35</v>
      </c>
      <c r="I146" s="600">
        <v>0</v>
      </c>
      <c r="J146" s="600">
        <f t="shared" si="10"/>
        <v>0</v>
      </c>
      <c r="K146" s="601"/>
      <c r="L146" s="477"/>
      <c r="M146" s="602" t="s">
        <v>668</v>
      </c>
      <c r="N146" s="603" t="s">
        <v>705</v>
      </c>
      <c r="O146" s="604">
        <v>1.597</v>
      </c>
      <c r="P146" s="604">
        <f t="shared" si="11"/>
        <v>0.55894999999999995</v>
      </c>
      <c r="Q146" s="604">
        <v>5.0000000000000001E-4</v>
      </c>
      <c r="R146" s="604">
        <f t="shared" si="12"/>
        <v>1.75E-4</v>
      </c>
      <c r="S146" s="604">
        <v>0</v>
      </c>
      <c r="T146" s="605">
        <f t="shared" si="13"/>
        <v>0</v>
      </c>
      <c r="AR146" s="606" t="s">
        <v>497</v>
      </c>
      <c r="AT146" s="606" t="s">
        <v>791</v>
      </c>
      <c r="AU146" s="606" t="s">
        <v>493</v>
      </c>
      <c r="AY146" s="462" t="s">
        <v>789</v>
      </c>
      <c r="BE146" s="607">
        <f t="shared" si="14"/>
        <v>0</v>
      </c>
      <c r="BF146" s="607">
        <f t="shared" si="15"/>
        <v>0</v>
      </c>
      <c r="BG146" s="607">
        <f t="shared" si="16"/>
        <v>0</v>
      </c>
      <c r="BH146" s="607">
        <f t="shared" si="17"/>
        <v>0</v>
      </c>
      <c r="BI146" s="607">
        <f t="shared" si="18"/>
        <v>0</v>
      </c>
      <c r="BJ146" s="462" t="s">
        <v>493</v>
      </c>
      <c r="BK146" s="607">
        <f t="shared" si="19"/>
        <v>0</v>
      </c>
      <c r="BL146" s="462" t="s">
        <v>497</v>
      </c>
      <c r="BM146" s="606" t="s">
        <v>1673</v>
      </c>
    </row>
    <row r="147" spans="2:65" s="478" customFormat="1" ht="24.25" customHeight="1">
      <c r="B147" s="594"/>
      <c r="C147" s="612" t="s">
        <v>853</v>
      </c>
      <c r="D147" s="612" t="s">
        <v>1038</v>
      </c>
      <c r="E147" s="613" t="s">
        <v>1674</v>
      </c>
      <c r="F147" s="614" t="s">
        <v>1675</v>
      </c>
      <c r="G147" s="615" t="s">
        <v>181</v>
      </c>
      <c r="H147" s="616">
        <v>0.35</v>
      </c>
      <c r="I147" s="600">
        <v>0</v>
      </c>
      <c r="J147" s="617">
        <f t="shared" si="10"/>
        <v>0</v>
      </c>
      <c r="K147" s="618"/>
      <c r="L147" s="619"/>
      <c r="M147" s="620" t="s">
        <v>668</v>
      </c>
      <c r="N147" s="621" t="s">
        <v>705</v>
      </c>
      <c r="O147" s="604">
        <v>0</v>
      </c>
      <c r="P147" s="604">
        <f t="shared" si="11"/>
        <v>0</v>
      </c>
      <c r="Q147" s="604">
        <v>6.234E-2</v>
      </c>
      <c r="R147" s="604">
        <f t="shared" si="12"/>
        <v>2.1818999999999998E-2</v>
      </c>
      <c r="S147" s="604">
        <v>0</v>
      </c>
      <c r="T147" s="605">
        <f t="shared" si="13"/>
        <v>0</v>
      </c>
      <c r="AR147" s="606" t="s">
        <v>819</v>
      </c>
      <c r="AT147" s="606" t="s">
        <v>1038</v>
      </c>
      <c r="AU147" s="606" t="s">
        <v>493</v>
      </c>
      <c r="AY147" s="462" t="s">
        <v>789</v>
      </c>
      <c r="BE147" s="607">
        <f t="shared" si="14"/>
        <v>0</v>
      </c>
      <c r="BF147" s="607">
        <f t="shared" si="15"/>
        <v>0</v>
      </c>
      <c r="BG147" s="607">
        <f t="shared" si="16"/>
        <v>0</v>
      </c>
      <c r="BH147" s="607">
        <f t="shared" si="17"/>
        <v>0</v>
      </c>
      <c r="BI147" s="607">
        <f t="shared" si="18"/>
        <v>0</v>
      </c>
      <c r="BJ147" s="462" t="s">
        <v>493</v>
      </c>
      <c r="BK147" s="607">
        <f t="shared" si="19"/>
        <v>0</v>
      </c>
      <c r="BL147" s="462" t="s">
        <v>497</v>
      </c>
      <c r="BM147" s="606" t="s">
        <v>1676</v>
      </c>
    </row>
    <row r="148" spans="2:65" s="583" customFormat="1" ht="22.9" customHeight="1">
      <c r="B148" s="582"/>
      <c r="D148" s="584" t="s">
        <v>737</v>
      </c>
      <c r="E148" s="592" t="s">
        <v>806</v>
      </c>
      <c r="F148" s="592" t="s">
        <v>807</v>
      </c>
      <c r="J148" s="593">
        <f>BK148</f>
        <v>0</v>
      </c>
      <c r="L148" s="582"/>
      <c r="M148" s="587"/>
      <c r="P148" s="588">
        <f>SUM(P149:P154)</f>
        <v>542.93704600000001</v>
      </c>
      <c r="R148" s="588">
        <f>SUM(R149:R154)</f>
        <v>88.001162320000006</v>
      </c>
      <c r="T148" s="589">
        <f>SUM(T149:T154)</f>
        <v>0.42413000000000001</v>
      </c>
      <c r="AR148" s="584" t="s">
        <v>491</v>
      </c>
      <c r="AT148" s="590" t="s">
        <v>737</v>
      </c>
      <c r="AU148" s="590" t="s">
        <v>491</v>
      </c>
      <c r="AY148" s="584" t="s">
        <v>789</v>
      </c>
      <c r="BK148" s="591">
        <f>SUM(BK149:BK154)</f>
        <v>0</v>
      </c>
    </row>
    <row r="149" spans="2:65" s="478" customFormat="1" ht="33" customHeight="1">
      <c r="B149" s="594"/>
      <c r="C149" s="595" t="s">
        <v>857</v>
      </c>
      <c r="D149" s="595" t="s">
        <v>791</v>
      </c>
      <c r="E149" s="596" t="s">
        <v>1229</v>
      </c>
      <c r="F149" s="597" t="s">
        <v>1230</v>
      </c>
      <c r="G149" s="598" t="s">
        <v>203</v>
      </c>
      <c r="H149" s="599">
        <v>1644.0229999999999</v>
      </c>
      <c r="I149" s="600">
        <v>0</v>
      </c>
      <c r="J149" s="600">
        <f t="shared" ref="J149:J154" si="20">ROUND(I149*H149,2)</f>
        <v>0</v>
      </c>
      <c r="K149" s="601"/>
      <c r="L149" s="477"/>
      <c r="M149" s="602" t="s">
        <v>668</v>
      </c>
      <c r="N149" s="603" t="s">
        <v>705</v>
      </c>
      <c r="O149" s="604">
        <v>0.13200000000000001</v>
      </c>
      <c r="P149" s="604">
        <f t="shared" ref="P149:P154" si="21">O149*H149</f>
        <v>217.01103599999999</v>
      </c>
      <c r="Q149" s="604">
        <v>2.572E-2</v>
      </c>
      <c r="R149" s="604">
        <f t="shared" ref="R149:R154" si="22">Q149*H149</f>
        <v>42.284271560000001</v>
      </c>
      <c r="S149" s="604">
        <v>0</v>
      </c>
      <c r="T149" s="605">
        <f t="shared" ref="T149:T154" si="23">S149*H149</f>
        <v>0</v>
      </c>
      <c r="AR149" s="606" t="s">
        <v>497</v>
      </c>
      <c r="AT149" s="606" t="s">
        <v>791</v>
      </c>
      <c r="AU149" s="606" t="s">
        <v>493</v>
      </c>
      <c r="AY149" s="462" t="s">
        <v>789</v>
      </c>
      <c r="BE149" s="607">
        <f t="shared" ref="BE149:BE154" si="24">IF(N149="základná",J149,0)</f>
        <v>0</v>
      </c>
      <c r="BF149" s="607">
        <f t="shared" ref="BF149:BF154" si="25">IF(N149="znížená",J149,0)</f>
        <v>0</v>
      </c>
      <c r="BG149" s="607">
        <f t="shared" ref="BG149:BG154" si="26">IF(N149="zákl. prenesená",J149,0)</f>
        <v>0</v>
      </c>
      <c r="BH149" s="607">
        <f t="shared" ref="BH149:BH154" si="27">IF(N149="zníž. prenesená",J149,0)</f>
        <v>0</v>
      </c>
      <c r="BI149" s="607">
        <f t="shared" ref="BI149:BI154" si="28">IF(N149="nulová",J149,0)</f>
        <v>0</v>
      </c>
      <c r="BJ149" s="462" t="s">
        <v>493</v>
      </c>
      <c r="BK149" s="607">
        <f t="shared" ref="BK149:BK154" si="29">ROUND(I149*H149,2)</f>
        <v>0</v>
      </c>
      <c r="BL149" s="462" t="s">
        <v>497</v>
      </c>
      <c r="BM149" s="606" t="s">
        <v>1677</v>
      </c>
    </row>
    <row r="150" spans="2:65" s="478" customFormat="1" ht="44.25" customHeight="1">
      <c r="B150" s="594"/>
      <c r="C150" s="595" t="s">
        <v>861</v>
      </c>
      <c r="D150" s="595" t="s">
        <v>791</v>
      </c>
      <c r="E150" s="596" t="s">
        <v>1233</v>
      </c>
      <c r="F150" s="597" t="s">
        <v>1234</v>
      </c>
      <c r="G150" s="598" t="s">
        <v>203</v>
      </c>
      <c r="H150" s="599">
        <v>1644.0229999999999</v>
      </c>
      <c r="I150" s="600">
        <v>0</v>
      </c>
      <c r="J150" s="600">
        <f t="shared" si="20"/>
        <v>0</v>
      </c>
      <c r="K150" s="601"/>
      <c r="L150" s="477"/>
      <c r="M150" s="602" t="s">
        <v>668</v>
      </c>
      <c r="N150" s="603" t="s">
        <v>705</v>
      </c>
      <c r="O150" s="604">
        <v>6.0000000000000001E-3</v>
      </c>
      <c r="P150" s="604">
        <f t="shared" si="21"/>
        <v>9.8641380000000005</v>
      </c>
      <c r="Q150" s="604">
        <v>0</v>
      </c>
      <c r="R150" s="604">
        <f t="shared" si="22"/>
        <v>0</v>
      </c>
      <c r="S150" s="604">
        <v>0</v>
      </c>
      <c r="T150" s="605">
        <f t="shared" si="23"/>
        <v>0</v>
      </c>
      <c r="AR150" s="606" t="s">
        <v>497</v>
      </c>
      <c r="AT150" s="606" t="s">
        <v>791</v>
      </c>
      <c r="AU150" s="606" t="s">
        <v>493</v>
      </c>
      <c r="AY150" s="462" t="s">
        <v>789</v>
      </c>
      <c r="BE150" s="607">
        <f t="shared" si="24"/>
        <v>0</v>
      </c>
      <c r="BF150" s="607">
        <f t="shared" si="25"/>
        <v>0</v>
      </c>
      <c r="BG150" s="607">
        <f t="shared" si="26"/>
        <v>0</v>
      </c>
      <c r="BH150" s="607">
        <f t="shared" si="27"/>
        <v>0</v>
      </c>
      <c r="BI150" s="607">
        <f t="shared" si="28"/>
        <v>0</v>
      </c>
      <c r="BJ150" s="462" t="s">
        <v>493</v>
      </c>
      <c r="BK150" s="607">
        <f t="shared" si="29"/>
        <v>0</v>
      </c>
      <c r="BL150" s="462" t="s">
        <v>497</v>
      </c>
      <c r="BM150" s="606" t="s">
        <v>1678</v>
      </c>
    </row>
    <row r="151" spans="2:65" s="478" customFormat="1" ht="33" customHeight="1">
      <c r="B151" s="594"/>
      <c r="C151" s="595" t="s">
        <v>674</v>
      </c>
      <c r="D151" s="595" t="s">
        <v>791</v>
      </c>
      <c r="E151" s="596" t="s">
        <v>1237</v>
      </c>
      <c r="F151" s="597" t="s">
        <v>1238</v>
      </c>
      <c r="G151" s="598" t="s">
        <v>203</v>
      </c>
      <c r="H151" s="599">
        <v>1644.0229999999999</v>
      </c>
      <c r="I151" s="600">
        <v>0</v>
      </c>
      <c r="J151" s="600">
        <f t="shared" si="20"/>
        <v>0</v>
      </c>
      <c r="K151" s="601"/>
      <c r="L151" s="477"/>
      <c r="M151" s="602" t="s">
        <v>668</v>
      </c>
      <c r="N151" s="603" t="s">
        <v>705</v>
      </c>
      <c r="O151" s="604">
        <v>0.104</v>
      </c>
      <c r="P151" s="604">
        <f t="shared" si="21"/>
        <v>170.97839199999999</v>
      </c>
      <c r="Q151" s="604">
        <v>2.572E-2</v>
      </c>
      <c r="R151" s="604">
        <f t="shared" si="22"/>
        <v>42.284271560000001</v>
      </c>
      <c r="S151" s="604">
        <v>0</v>
      </c>
      <c r="T151" s="605">
        <f t="shared" si="23"/>
        <v>0</v>
      </c>
      <c r="AR151" s="606" t="s">
        <v>497</v>
      </c>
      <c r="AT151" s="606" t="s">
        <v>791</v>
      </c>
      <c r="AU151" s="606" t="s">
        <v>493</v>
      </c>
      <c r="AY151" s="462" t="s">
        <v>789</v>
      </c>
      <c r="BE151" s="607">
        <f t="shared" si="24"/>
        <v>0</v>
      </c>
      <c r="BF151" s="607">
        <f t="shared" si="25"/>
        <v>0</v>
      </c>
      <c r="BG151" s="607">
        <f t="shared" si="26"/>
        <v>0</v>
      </c>
      <c r="BH151" s="607">
        <f t="shared" si="27"/>
        <v>0</v>
      </c>
      <c r="BI151" s="607">
        <f t="shared" si="28"/>
        <v>0</v>
      </c>
      <c r="BJ151" s="462" t="s">
        <v>493</v>
      </c>
      <c r="BK151" s="607">
        <f t="shared" si="29"/>
        <v>0</v>
      </c>
      <c r="BL151" s="462" t="s">
        <v>497</v>
      </c>
      <c r="BM151" s="606" t="s">
        <v>1679</v>
      </c>
    </row>
    <row r="152" spans="2:65" s="478" customFormat="1" ht="24.25" customHeight="1">
      <c r="B152" s="594"/>
      <c r="C152" s="595" t="s">
        <v>868</v>
      </c>
      <c r="D152" s="595" t="s">
        <v>791</v>
      </c>
      <c r="E152" s="596" t="s">
        <v>1680</v>
      </c>
      <c r="F152" s="597" t="s">
        <v>1681</v>
      </c>
      <c r="G152" s="598" t="s">
        <v>203</v>
      </c>
      <c r="H152" s="599">
        <v>555.44000000000005</v>
      </c>
      <c r="I152" s="600">
        <v>0</v>
      </c>
      <c r="J152" s="600">
        <f t="shared" si="20"/>
        <v>0</v>
      </c>
      <c r="K152" s="601"/>
      <c r="L152" s="477"/>
      <c r="M152" s="602" t="s">
        <v>668</v>
      </c>
      <c r="N152" s="603" t="s">
        <v>705</v>
      </c>
      <c r="O152" s="604">
        <v>0.252</v>
      </c>
      <c r="P152" s="604">
        <f t="shared" si="21"/>
        <v>139.97088000000002</v>
      </c>
      <c r="Q152" s="604">
        <v>6.1799999999999997E-3</v>
      </c>
      <c r="R152" s="604">
        <f t="shared" si="22"/>
        <v>3.4326192</v>
      </c>
      <c r="S152" s="604">
        <v>0</v>
      </c>
      <c r="T152" s="605">
        <f t="shared" si="23"/>
        <v>0</v>
      </c>
      <c r="AR152" s="606" t="s">
        <v>497</v>
      </c>
      <c r="AT152" s="606" t="s">
        <v>791</v>
      </c>
      <c r="AU152" s="606" t="s">
        <v>493</v>
      </c>
      <c r="AY152" s="462" t="s">
        <v>789</v>
      </c>
      <c r="BE152" s="607">
        <f t="shared" si="24"/>
        <v>0</v>
      </c>
      <c r="BF152" s="607">
        <f t="shared" si="25"/>
        <v>0</v>
      </c>
      <c r="BG152" s="607">
        <f t="shared" si="26"/>
        <v>0</v>
      </c>
      <c r="BH152" s="607">
        <f t="shared" si="27"/>
        <v>0</v>
      </c>
      <c r="BI152" s="607">
        <f t="shared" si="28"/>
        <v>0</v>
      </c>
      <c r="BJ152" s="462" t="s">
        <v>493</v>
      </c>
      <c r="BK152" s="607">
        <f t="shared" si="29"/>
        <v>0</v>
      </c>
      <c r="BL152" s="462" t="s">
        <v>497</v>
      </c>
      <c r="BM152" s="606" t="s">
        <v>1682</v>
      </c>
    </row>
    <row r="153" spans="2:65" s="478" customFormat="1" ht="24.25" customHeight="1">
      <c r="B153" s="594"/>
      <c r="C153" s="595" t="s">
        <v>876</v>
      </c>
      <c r="D153" s="595" t="s">
        <v>791</v>
      </c>
      <c r="E153" s="596" t="s">
        <v>1683</v>
      </c>
      <c r="F153" s="597" t="s">
        <v>1684</v>
      </c>
      <c r="G153" s="598" t="s">
        <v>203</v>
      </c>
      <c r="H153" s="599">
        <v>1.17</v>
      </c>
      <c r="I153" s="600">
        <v>0</v>
      </c>
      <c r="J153" s="600">
        <f t="shared" si="20"/>
        <v>0</v>
      </c>
      <c r="K153" s="601"/>
      <c r="L153" s="477"/>
      <c r="M153" s="602" t="s">
        <v>668</v>
      </c>
      <c r="N153" s="603" t="s">
        <v>705</v>
      </c>
      <c r="O153" s="604">
        <v>1.18</v>
      </c>
      <c r="P153" s="604">
        <f t="shared" si="21"/>
        <v>1.3805999999999998</v>
      </c>
      <c r="Q153" s="604">
        <v>0</v>
      </c>
      <c r="R153" s="604">
        <f t="shared" si="22"/>
        <v>0</v>
      </c>
      <c r="S153" s="604">
        <v>8.8999999999999996E-2</v>
      </c>
      <c r="T153" s="605">
        <f t="shared" si="23"/>
        <v>0.10412999999999999</v>
      </c>
      <c r="AR153" s="606" t="s">
        <v>497</v>
      </c>
      <c r="AT153" s="606" t="s">
        <v>791</v>
      </c>
      <c r="AU153" s="606" t="s">
        <v>493</v>
      </c>
      <c r="AY153" s="462" t="s">
        <v>789</v>
      </c>
      <c r="BE153" s="607">
        <f t="shared" si="24"/>
        <v>0</v>
      </c>
      <c r="BF153" s="607">
        <f t="shared" si="25"/>
        <v>0</v>
      </c>
      <c r="BG153" s="607">
        <f t="shared" si="26"/>
        <v>0</v>
      </c>
      <c r="BH153" s="607">
        <f t="shared" si="27"/>
        <v>0</v>
      </c>
      <c r="BI153" s="607">
        <f t="shared" si="28"/>
        <v>0</v>
      </c>
      <c r="BJ153" s="462" t="s">
        <v>493</v>
      </c>
      <c r="BK153" s="607">
        <f t="shared" si="29"/>
        <v>0</v>
      </c>
      <c r="BL153" s="462" t="s">
        <v>497</v>
      </c>
      <c r="BM153" s="606" t="s">
        <v>1685</v>
      </c>
    </row>
    <row r="154" spans="2:65" s="478" customFormat="1" ht="24.25" customHeight="1">
      <c r="B154" s="594"/>
      <c r="C154" s="595" t="s">
        <v>882</v>
      </c>
      <c r="D154" s="595" t="s">
        <v>791</v>
      </c>
      <c r="E154" s="596" t="s">
        <v>1686</v>
      </c>
      <c r="F154" s="597" t="s">
        <v>1687</v>
      </c>
      <c r="G154" s="598" t="s">
        <v>81</v>
      </c>
      <c r="H154" s="599">
        <v>4</v>
      </c>
      <c r="I154" s="600">
        <v>0</v>
      </c>
      <c r="J154" s="600">
        <f t="shared" si="20"/>
        <v>0</v>
      </c>
      <c r="K154" s="601"/>
      <c r="L154" s="477"/>
      <c r="M154" s="602" t="s">
        <v>668</v>
      </c>
      <c r="N154" s="603" t="s">
        <v>705</v>
      </c>
      <c r="O154" s="604">
        <v>0.93300000000000005</v>
      </c>
      <c r="P154" s="604">
        <f t="shared" si="21"/>
        <v>3.7320000000000002</v>
      </c>
      <c r="Q154" s="604">
        <v>0</v>
      </c>
      <c r="R154" s="604">
        <f t="shared" si="22"/>
        <v>0</v>
      </c>
      <c r="S154" s="604">
        <v>0.08</v>
      </c>
      <c r="T154" s="605">
        <f t="shared" si="23"/>
        <v>0.32</v>
      </c>
      <c r="AR154" s="606" t="s">
        <v>497</v>
      </c>
      <c r="AT154" s="606" t="s">
        <v>791</v>
      </c>
      <c r="AU154" s="606" t="s">
        <v>493</v>
      </c>
      <c r="AY154" s="462" t="s">
        <v>789</v>
      </c>
      <c r="BE154" s="607">
        <f t="shared" si="24"/>
        <v>0</v>
      </c>
      <c r="BF154" s="607">
        <f t="shared" si="25"/>
        <v>0</v>
      </c>
      <c r="BG154" s="607">
        <f t="shared" si="26"/>
        <v>0</v>
      </c>
      <c r="BH154" s="607">
        <f t="shared" si="27"/>
        <v>0</v>
      </c>
      <c r="BI154" s="607">
        <f t="shared" si="28"/>
        <v>0</v>
      </c>
      <c r="BJ154" s="462" t="s">
        <v>493</v>
      </c>
      <c r="BK154" s="607">
        <f t="shared" si="29"/>
        <v>0</v>
      </c>
      <c r="BL154" s="462" t="s">
        <v>497</v>
      </c>
      <c r="BM154" s="606" t="s">
        <v>1688</v>
      </c>
    </row>
    <row r="155" spans="2:65" s="583" customFormat="1" ht="22.9" customHeight="1">
      <c r="B155" s="582"/>
      <c r="D155" s="584" t="s">
        <v>737</v>
      </c>
      <c r="E155" s="592" t="s">
        <v>1240</v>
      </c>
      <c r="F155" s="592" t="s">
        <v>1241</v>
      </c>
      <c r="I155" s="600"/>
      <c r="J155" s="593">
        <f>BK155</f>
        <v>0</v>
      </c>
      <c r="L155" s="582"/>
      <c r="M155" s="587"/>
      <c r="P155" s="588">
        <f>P156</f>
        <v>296.11171200000001</v>
      </c>
      <c r="R155" s="588">
        <f>R156</f>
        <v>0</v>
      </c>
      <c r="T155" s="589">
        <f>T156</f>
        <v>0</v>
      </c>
      <c r="AR155" s="584" t="s">
        <v>491</v>
      </c>
      <c r="AT155" s="590" t="s">
        <v>737</v>
      </c>
      <c r="AU155" s="590" t="s">
        <v>491</v>
      </c>
      <c r="AY155" s="584" t="s">
        <v>789</v>
      </c>
      <c r="BK155" s="591">
        <f>BK156</f>
        <v>0</v>
      </c>
    </row>
    <row r="156" spans="2:65" s="478" customFormat="1" ht="24.25" customHeight="1">
      <c r="B156" s="594"/>
      <c r="C156" s="595" t="s">
        <v>886</v>
      </c>
      <c r="D156" s="595" t="s">
        <v>791</v>
      </c>
      <c r="E156" s="596" t="s">
        <v>1689</v>
      </c>
      <c r="F156" s="597" t="s">
        <v>1690</v>
      </c>
      <c r="G156" s="598" t="s">
        <v>804</v>
      </c>
      <c r="H156" s="599">
        <v>120.224</v>
      </c>
      <c r="I156" s="600">
        <v>0</v>
      </c>
      <c r="J156" s="600">
        <f>ROUND(I156*H156,2)</f>
        <v>0</v>
      </c>
      <c r="K156" s="601"/>
      <c r="L156" s="477"/>
      <c r="M156" s="602" t="s">
        <v>668</v>
      </c>
      <c r="N156" s="603" t="s">
        <v>705</v>
      </c>
      <c r="O156" s="604">
        <v>2.4630000000000001</v>
      </c>
      <c r="P156" s="604">
        <f>O156*H156</f>
        <v>296.11171200000001</v>
      </c>
      <c r="Q156" s="604">
        <v>0</v>
      </c>
      <c r="R156" s="604">
        <f>Q156*H156</f>
        <v>0</v>
      </c>
      <c r="S156" s="604">
        <v>0</v>
      </c>
      <c r="T156" s="605">
        <f>S156*H156</f>
        <v>0</v>
      </c>
      <c r="AR156" s="606" t="s">
        <v>497</v>
      </c>
      <c r="AT156" s="606" t="s">
        <v>791</v>
      </c>
      <c r="AU156" s="606" t="s">
        <v>493</v>
      </c>
      <c r="AY156" s="462" t="s">
        <v>789</v>
      </c>
      <c r="BE156" s="607">
        <f>IF(N156="základná",J156,0)</f>
        <v>0</v>
      </c>
      <c r="BF156" s="607">
        <f>IF(N156="znížená",J156,0)</f>
        <v>0</v>
      </c>
      <c r="BG156" s="607">
        <f>IF(N156="zákl. prenesená",J156,0)</f>
        <v>0</v>
      </c>
      <c r="BH156" s="607">
        <f>IF(N156="zníž. prenesená",J156,0)</f>
        <v>0</v>
      </c>
      <c r="BI156" s="607">
        <f>IF(N156="nulová",J156,0)</f>
        <v>0</v>
      </c>
      <c r="BJ156" s="462" t="s">
        <v>493</v>
      </c>
      <c r="BK156" s="607">
        <f>ROUND(I156*H156,2)</f>
        <v>0</v>
      </c>
      <c r="BL156" s="462" t="s">
        <v>497</v>
      </c>
      <c r="BM156" s="606" t="s">
        <v>1691</v>
      </c>
    </row>
    <row r="157" spans="2:65" s="583" customFormat="1" ht="25.9" customHeight="1">
      <c r="B157" s="582"/>
      <c r="D157" s="584" t="s">
        <v>737</v>
      </c>
      <c r="E157" s="585" t="s">
        <v>872</v>
      </c>
      <c r="F157" s="585" t="s">
        <v>873</v>
      </c>
      <c r="J157" s="586">
        <f>BK157</f>
        <v>0</v>
      </c>
      <c r="L157" s="582"/>
      <c r="M157" s="587"/>
      <c r="P157" s="588">
        <f>P158+P160+P166</f>
        <v>330.17919360000002</v>
      </c>
      <c r="R157" s="588">
        <f>R158+R160+R166</f>
        <v>1.3696280000000003</v>
      </c>
      <c r="T157" s="589">
        <f>T158+T160+T166</f>
        <v>0</v>
      </c>
      <c r="AR157" s="584" t="s">
        <v>493</v>
      </c>
      <c r="AT157" s="590" t="s">
        <v>737</v>
      </c>
      <c r="AU157" s="590" t="s">
        <v>738</v>
      </c>
      <c r="AY157" s="584" t="s">
        <v>789</v>
      </c>
      <c r="BK157" s="591">
        <f>BK158+BK160+BK166</f>
        <v>0</v>
      </c>
    </row>
    <row r="158" spans="2:65" s="583" customFormat="1" ht="22.9" customHeight="1">
      <c r="B158" s="582"/>
      <c r="D158" s="584" t="s">
        <v>737</v>
      </c>
      <c r="E158" s="592" t="s">
        <v>1332</v>
      </c>
      <c r="F158" s="592" t="s">
        <v>1333</v>
      </c>
      <c r="J158" s="593">
        <f>BK158</f>
        <v>0</v>
      </c>
      <c r="L158" s="582"/>
      <c r="M158" s="587"/>
      <c r="P158" s="588">
        <f>P159</f>
        <v>6.2000960000000003</v>
      </c>
      <c r="R158" s="588">
        <f>R159</f>
        <v>8.6800000000000002E-3</v>
      </c>
      <c r="T158" s="589">
        <f>T159</f>
        <v>0</v>
      </c>
      <c r="AR158" s="584" t="s">
        <v>493</v>
      </c>
      <c r="AT158" s="590" t="s">
        <v>737</v>
      </c>
      <c r="AU158" s="590" t="s">
        <v>491</v>
      </c>
      <c r="AY158" s="584" t="s">
        <v>789</v>
      </c>
      <c r="BK158" s="591">
        <f>BK159</f>
        <v>0</v>
      </c>
    </row>
    <row r="159" spans="2:65" s="478" customFormat="1" ht="37.9" customHeight="1">
      <c r="B159" s="594"/>
      <c r="C159" s="595" t="s">
        <v>890</v>
      </c>
      <c r="D159" s="595" t="s">
        <v>791</v>
      </c>
      <c r="E159" s="596" t="s">
        <v>1692</v>
      </c>
      <c r="F159" s="597" t="s">
        <v>1693</v>
      </c>
      <c r="G159" s="598" t="s">
        <v>81</v>
      </c>
      <c r="H159" s="599">
        <v>4</v>
      </c>
      <c r="I159" s="600">
        <v>0</v>
      </c>
      <c r="J159" s="600">
        <f>ROUND(I159*H159,2)</f>
        <v>0</v>
      </c>
      <c r="K159" s="601"/>
      <c r="L159" s="477"/>
      <c r="M159" s="602" t="s">
        <v>668</v>
      </c>
      <c r="N159" s="603" t="s">
        <v>705</v>
      </c>
      <c r="O159" s="604">
        <v>1.5500240000000001</v>
      </c>
      <c r="P159" s="604">
        <f>O159*H159</f>
        <v>6.2000960000000003</v>
      </c>
      <c r="Q159" s="604">
        <v>2.1700000000000001E-3</v>
      </c>
      <c r="R159" s="604">
        <f>Q159*H159</f>
        <v>8.6800000000000002E-3</v>
      </c>
      <c r="S159" s="604">
        <v>0</v>
      </c>
      <c r="T159" s="605">
        <f>S159*H159</f>
        <v>0</v>
      </c>
      <c r="AR159" s="606" t="s">
        <v>421</v>
      </c>
      <c r="AT159" s="606" t="s">
        <v>791</v>
      </c>
      <c r="AU159" s="606" t="s">
        <v>493</v>
      </c>
      <c r="AY159" s="462" t="s">
        <v>789</v>
      </c>
      <c r="BE159" s="607">
        <f>IF(N159="základná",J159,0)</f>
        <v>0</v>
      </c>
      <c r="BF159" s="607">
        <f>IF(N159="znížená",J159,0)</f>
        <v>0</v>
      </c>
      <c r="BG159" s="607">
        <f>IF(N159="zákl. prenesená",J159,0)</f>
        <v>0</v>
      </c>
      <c r="BH159" s="607">
        <f>IF(N159="zníž. prenesená",J159,0)</f>
        <v>0</v>
      </c>
      <c r="BI159" s="607">
        <f>IF(N159="nulová",J159,0)</f>
        <v>0</v>
      </c>
      <c r="BJ159" s="462" t="s">
        <v>493</v>
      </c>
      <c r="BK159" s="607">
        <f>ROUND(I159*H159,2)</f>
        <v>0</v>
      </c>
      <c r="BL159" s="462" t="s">
        <v>421</v>
      </c>
      <c r="BM159" s="606" t="s">
        <v>1694</v>
      </c>
    </row>
    <row r="160" spans="2:65" s="583" customFormat="1" ht="22.9" customHeight="1">
      <c r="B160" s="582"/>
      <c r="D160" s="584" t="s">
        <v>737</v>
      </c>
      <c r="E160" s="592" t="s">
        <v>900</v>
      </c>
      <c r="F160" s="592" t="s">
        <v>901</v>
      </c>
      <c r="J160" s="593">
        <f>BK160</f>
        <v>0</v>
      </c>
      <c r="L160" s="582"/>
      <c r="M160" s="587"/>
      <c r="P160" s="588">
        <f>SUM(P161:P165)</f>
        <v>42.818400000000004</v>
      </c>
      <c r="R160" s="588">
        <f>SUM(R161:R165)</f>
        <v>0.23130000000000001</v>
      </c>
      <c r="T160" s="589">
        <f>SUM(T161:T165)</f>
        <v>0</v>
      </c>
      <c r="AR160" s="584" t="s">
        <v>493</v>
      </c>
      <c r="AT160" s="590" t="s">
        <v>737</v>
      </c>
      <c r="AU160" s="590" t="s">
        <v>491</v>
      </c>
      <c r="AY160" s="584" t="s">
        <v>789</v>
      </c>
      <c r="BK160" s="591">
        <f>SUM(BK161:BK165)</f>
        <v>0</v>
      </c>
    </row>
    <row r="161" spans="2:65" s="478" customFormat="1" ht="16.5" customHeight="1">
      <c r="B161" s="594"/>
      <c r="C161" s="595" t="s">
        <v>896</v>
      </c>
      <c r="D161" s="595" t="s">
        <v>791</v>
      </c>
      <c r="E161" s="596" t="s">
        <v>1695</v>
      </c>
      <c r="F161" s="597" t="s">
        <v>1696</v>
      </c>
      <c r="G161" s="598" t="s">
        <v>175</v>
      </c>
      <c r="H161" s="599">
        <v>225.36</v>
      </c>
      <c r="I161" s="600">
        <v>0</v>
      </c>
      <c r="J161" s="600">
        <f>ROUND(I161*H161,2)</f>
        <v>0</v>
      </c>
      <c r="K161" s="601"/>
      <c r="L161" s="477"/>
      <c r="M161" s="602" t="s">
        <v>668</v>
      </c>
      <c r="N161" s="603" t="s">
        <v>705</v>
      </c>
      <c r="O161" s="604">
        <v>0.19</v>
      </c>
      <c r="P161" s="604">
        <f>O161*H161</f>
        <v>42.818400000000004</v>
      </c>
      <c r="Q161" s="604">
        <v>0</v>
      </c>
      <c r="R161" s="604">
        <f>Q161*H161</f>
        <v>0</v>
      </c>
      <c r="S161" s="604">
        <v>0</v>
      </c>
      <c r="T161" s="605">
        <f>S161*H161</f>
        <v>0</v>
      </c>
      <c r="AR161" s="606" t="s">
        <v>421</v>
      </c>
      <c r="AT161" s="606" t="s">
        <v>791</v>
      </c>
      <c r="AU161" s="606" t="s">
        <v>493</v>
      </c>
      <c r="AY161" s="462" t="s">
        <v>789</v>
      </c>
      <c r="BE161" s="607">
        <f>IF(N161="základná",J161,0)</f>
        <v>0</v>
      </c>
      <c r="BF161" s="607">
        <f>IF(N161="znížená",J161,0)</f>
        <v>0</v>
      </c>
      <c r="BG161" s="607">
        <f>IF(N161="zákl. prenesená",J161,0)</f>
        <v>0</v>
      </c>
      <c r="BH161" s="607">
        <f>IF(N161="zníž. prenesená",J161,0)</f>
        <v>0</v>
      </c>
      <c r="BI161" s="607">
        <f>IF(N161="nulová",J161,0)</f>
        <v>0</v>
      </c>
      <c r="BJ161" s="462" t="s">
        <v>493</v>
      </c>
      <c r="BK161" s="607">
        <f>ROUND(I161*H161,2)</f>
        <v>0</v>
      </c>
      <c r="BL161" s="462" t="s">
        <v>421</v>
      </c>
      <c r="BM161" s="606" t="s">
        <v>1697</v>
      </c>
    </row>
    <row r="162" spans="2:65" s="478" customFormat="1" ht="24.25" customHeight="1">
      <c r="B162" s="594"/>
      <c r="C162" s="612" t="s">
        <v>902</v>
      </c>
      <c r="D162" s="612" t="s">
        <v>1038</v>
      </c>
      <c r="E162" s="613" t="s">
        <v>1210</v>
      </c>
      <c r="F162" s="614" t="s">
        <v>1698</v>
      </c>
      <c r="G162" s="615" t="s">
        <v>81</v>
      </c>
      <c r="H162" s="616">
        <v>1</v>
      </c>
      <c r="I162" s="600">
        <v>0</v>
      </c>
      <c r="J162" s="617">
        <f>ROUND(I162*H162,2)</f>
        <v>0</v>
      </c>
      <c r="K162" s="618"/>
      <c r="L162" s="619"/>
      <c r="M162" s="620" t="s">
        <v>668</v>
      </c>
      <c r="N162" s="621" t="s">
        <v>705</v>
      </c>
      <c r="O162" s="604">
        <v>0</v>
      </c>
      <c r="P162" s="604">
        <f>O162*H162</f>
        <v>0</v>
      </c>
      <c r="Q162" s="604">
        <v>7.5599999999999999E-3</v>
      </c>
      <c r="R162" s="604">
        <f>Q162*H162</f>
        <v>7.5599999999999999E-3</v>
      </c>
      <c r="S162" s="604">
        <v>0</v>
      </c>
      <c r="T162" s="605">
        <f>S162*H162</f>
        <v>0</v>
      </c>
      <c r="AR162" s="606" t="s">
        <v>1025</v>
      </c>
      <c r="AT162" s="606" t="s">
        <v>1038</v>
      </c>
      <c r="AU162" s="606" t="s">
        <v>493</v>
      </c>
      <c r="AY162" s="462" t="s">
        <v>789</v>
      </c>
      <c r="BE162" s="607">
        <f>IF(N162="základná",J162,0)</f>
        <v>0</v>
      </c>
      <c r="BF162" s="607">
        <f>IF(N162="znížená",J162,0)</f>
        <v>0</v>
      </c>
      <c r="BG162" s="607">
        <f>IF(N162="zákl. prenesená",J162,0)</f>
        <v>0</v>
      </c>
      <c r="BH162" s="607">
        <f>IF(N162="zníž. prenesená",J162,0)</f>
        <v>0</v>
      </c>
      <c r="BI162" s="607">
        <f>IF(N162="nulová",J162,0)</f>
        <v>0</v>
      </c>
      <c r="BJ162" s="462" t="s">
        <v>493</v>
      </c>
      <c r="BK162" s="607">
        <f>ROUND(I162*H162,2)</f>
        <v>0</v>
      </c>
      <c r="BL162" s="462" t="s">
        <v>421</v>
      </c>
      <c r="BM162" s="606" t="s">
        <v>1699</v>
      </c>
    </row>
    <row r="163" spans="2:65" s="478" customFormat="1" ht="24.25" customHeight="1">
      <c r="B163" s="594"/>
      <c r="C163" s="612" t="s">
        <v>906</v>
      </c>
      <c r="D163" s="612" t="s">
        <v>1038</v>
      </c>
      <c r="E163" s="613" t="s">
        <v>1586</v>
      </c>
      <c r="F163" s="614" t="s">
        <v>1587</v>
      </c>
      <c r="G163" s="615" t="s">
        <v>203</v>
      </c>
      <c r="H163" s="616">
        <v>1.62</v>
      </c>
      <c r="I163" s="600">
        <v>0</v>
      </c>
      <c r="J163" s="617">
        <f>ROUND(I163*H163,2)</f>
        <v>0</v>
      </c>
      <c r="K163" s="618"/>
      <c r="L163" s="619"/>
      <c r="M163" s="620" t="s">
        <v>668</v>
      </c>
      <c r="N163" s="621" t="s">
        <v>705</v>
      </c>
      <c r="O163" s="604">
        <v>0</v>
      </c>
      <c r="P163" s="604">
        <f>O163*H163</f>
        <v>0</v>
      </c>
      <c r="Q163" s="604">
        <v>2.7E-2</v>
      </c>
      <c r="R163" s="604">
        <f>Q163*H163</f>
        <v>4.3740000000000001E-2</v>
      </c>
      <c r="S163" s="604">
        <v>0</v>
      </c>
      <c r="T163" s="605">
        <f>S163*H163</f>
        <v>0</v>
      </c>
      <c r="AR163" s="606" t="s">
        <v>1025</v>
      </c>
      <c r="AT163" s="606" t="s">
        <v>1038</v>
      </c>
      <c r="AU163" s="606" t="s">
        <v>493</v>
      </c>
      <c r="AY163" s="462" t="s">
        <v>789</v>
      </c>
      <c r="BE163" s="607">
        <f>IF(N163="základná",J163,0)</f>
        <v>0</v>
      </c>
      <c r="BF163" s="607">
        <f>IF(N163="znížená",J163,0)</f>
        <v>0</v>
      </c>
      <c r="BG163" s="607">
        <f>IF(N163="zákl. prenesená",J163,0)</f>
        <v>0</v>
      </c>
      <c r="BH163" s="607">
        <f>IF(N163="zníž. prenesená",J163,0)</f>
        <v>0</v>
      </c>
      <c r="BI163" s="607">
        <f>IF(N163="nulová",J163,0)</f>
        <v>0</v>
      </c>
      <c r="BJ163" s="462" t="s">
        <v>493</v>
      </c>
      <c r="BK163" s="607">
        <f>ROUND(I163*H163,2)</f>
        <v>0</v>
      </c>
      <c r="BL163" s="462" t="s">
        <v>421</v>
      </c>
      <c r="BM163" s="606" t="s">
        <v>1700</v>
      </c>
    </row>
    <row r="164" spans="2:65" s="478" customFormat="1" ht="24.25" customHeight="1">
      <c r="B164" s="594"/>
      <c r="C164" s="612" t="s">
        <v>1013</v>
      </c>
      <c r="D164" s="612" t="s">
        <v>1038</v>
      </c>
      <c r="E164" s="613" t="s">
        <v>1701</v>
      </c>
      <c r="F164" s="614" t="s">
        <v>1702</v>
      </c>
      <c r="G164" s="615" t="s">
        <v>804</v>
      </c>
      <c r="H164" s="616">
        <v>0.18</v>
      </c>
      <c r="I164" s="600">
        <v>0</v>
      </c>
      <c r="J164" s="617">
        <f>ROUND(I164*H164,2)</f>
        <v>0</v>
      </c>
      <c r="K164" s="618"/>
      <c r="L164" s="619"/>
      <c r="M164" s="620" t="s">
        <v>668</v>
      </c>
      <c r="N164" s="621" t="s">
        <v>705</v>
      </c>
      <c r="O164" s="604">
        <v>0</v>
      </c>
      <c r="P164" s="604">
        <f>O164*H164</f>
        <v>0</v>
      </c>
      <c r="Q164" s="604">
        <v>1</v>
      </c>
      <c r="R164" s="604">
        <f>Q164*H164</f>
        <v>0.18</v>
      </c>
      <c r="S164" s="604">
        <v>0</v>
      </c>
      <c r="T164" s="605">
        <f>S164*H164</f>
        <v>0</v>
      </c>
      <c r="AR164" s="606" t="s">
        <v>1025</v>
      </c>
      <c r="AT164" s="606" t="s">
        <v>1038</v>
      </c>
      <c r="AU164" s="606" t="s">
        <v>493</v>
      </c>
      <c r="AY164" s="462" t="s">
        <v>789</v>
      </c>
      <c r="BE164" s="607">
        <f>IF(N164="základná",J164,0)</f>
        <v>0</v>
      </c>
      <c r="BF164" s="607">
        <f>IF(N164="znížená",J164,0)</f>
        <v>0</v>
      </c>
      <c r="BG164" s="607">
        <f>IF(N164="zákl. prenesená",J164,0)</f>
        <v>0</v>
      </c>
      <c r="BH164" s="607">
        <f>IF(N164="zníž. prenesená",J164,0)</f>
        <v>0</v>
      </c>
      <c r="BI164" s="607">
        <f>IF(N164="nulová",J164,0)</f>
        <v>0</v>
      </c>
      <c r="BJ164" s="462" t="s">
        <v>493</v>
      </c>
      <c r="BK164" s="607">
        <f>ROUND(I164*H164,2)</f>
        <v>0</v>
      </c>
      <c r="BL164" s="462" t="s">
        <v>421</v>
      </c>
      <c r="BM164" s="606" t="s">
        <v>1703</v>
      </c>
    </row>
    <row r="165" spans="2:65" s="478" customFormat="1" ht="24.25" customHeight="1">
      <c r="B165" s="594"/>
      <c r="C165" s="595" t="s">
        <v>1017</v>
      </c>
      <c r="D165" s="595" t="s">
        <v>791</v>
      </c>
      <c r="E165" s="596" t="s">
        <v>1466</v>
      </c>
      <c r="F165" s="597" t="s">
        <v>1467</v>
      </c>
      <c r="G165" s="598" t="s">
        <v>1318</v>
      </c>
      <c r="H165" s="599">
        <v>21.436</v>
      </c>
      <c r="I165" s="600">
        <v>0</v>
      </c>
      <c r="J165" s="600">
        <f>ROUND(I165*H165,2)</f>
        <v>0</v>
      </c>
      <c r="K165" s="601"/>
      <c r="L165" s="477"/>
      <c r="M165" s="602" t="s">
        <v>668</v>
      </c>
      <c r="N165" s="603" t="s">
        <v>705</v>
      </c>
      <c r="O165" s="604">
        <v>0</v>
      </c>
      <c r="P165" s="604">
        <f>O165*H165</f>
        <v>0</v>
      </c>
      <c r="Q165" s="604">
        <v>0</v>
      </c>
      <c r="R165" s="604">
        <f>Q165*H165</f>
        <v>0</v>
      </c>
      <c r="S165" s="604">
        <v>0</v>
      </c>
      <c r="T165" s="605">
        <f>S165*H165</f>
        <v>0</v>
      </c>
      <c r="AR165" s="606" t="s">
        <v>421</v>
      </c>
      <c r="AT165" s="606" t="s">
        <v>791</v>
      </c>
      <c r="AU165" s="606" t="s">
        <v>493</v>
      </c>
      <c r="AY165" s="462" t="s">
        <v>789</v>
      </c>
      <c r="BE165" s="607">
        <f>IF(N165="základná",J165,0)</f>
        <v>0</v>
      </c>
      <c r="BF165" s="607">
        <f>IF(N165="znížená",J165,0)</f>
        <v>0</v>
      </c>
      <c r="BG165" s="607">
        <f>IF(N165="zákl. prenesená",J165,0)</f>
        <v>0</v>
      </c>
      <c r="BH165" s="607">
        <f>IF(N165="zníž. prenesená",J165,0)</f>
        <v>0</v>
      </c>
      <c r="BI165" s="607">
        <f>IF(N165="nulová",J165,0)</f>
        <v>0</v>
      </c>
      <c r="BJ165" s="462" t="s">
        <v>493</v>
      </c>
      <c r="BK165" s="607">
        <f>ROUND(I165*H165,2)</f>
        <v>0</v>
      </c>
      <c r="BL165" s="462" t="s">
        <v>421</v>
      </c>
      <c r="BM165" s="606" t="s">
        <v>1704</v>
      </c>
    </row>
    <row r="166" spans="2:65" s="583" customFormat="1" ht="22.9" customHeight="1">
      <c r="B166" s="582"/>
      <c r="D166" s="584" t="s">
        <v>737</v>
      </c>
      <c r="E166" s="592" t="s">
        <v>1705</v>
      </c>
      <c r="F166" s="592" t="s">
        <v>1706</v>
      </c>
      <c r="J166" s="593">
        <f>BK166</f>
        <v>0</v>
      </c>
      <c r="L166" s="582"/>
      <c r="M166" s="587"/>
      <c r="P166" s="588">
        <f>SUM(P167:P168)</f>
        <v>281.16069759999999</v>
      </c>
      <c r="R166" s="588">
        <f>SUM(R167:R168)</f>
        <v>1.1296480000000002</v>
      </c>
      <c r="T166" s="589">
        <f>SUM(T167:T168)</f>
        <v>0</v>
      </c>
      <c r="AR166" s="584" t="s">
        <v>493</v>
      </c>
      <c r="AT166" s="590" t="s">
        <v>737</v>
      </c>
      <c r="AU166" s="590" t="s">
        <v>491</v>
      </c>
      <c r="AY166" s="584" t="s">
        <v>789</v>
      </c>
      <c r="BK166" s="591">
        <f>SUM(BK167:BK168)</f>
        <v>0</v>
      </c>
    </row>
    <row r="167" spans="2:65" s="478" customFormat="1" ht="24.25" customHeight="1">
      <c r="B167" s="594"/>
      <c r="C167" s="595" t="s">
        <v>1021</v>
      </c>
      <c r="D167" s="595" t="s">
        <v>791</v>
      </c>
      <c r="E167" s="596" t="s">
        <v>1707</v>
      </c>
      <c r="F167" s="597" t="s">
        <v>1708</v>
      </c>
      <c r="G167" s="598" t="s">
        <v>203</v>
      </c>
      <c r="H167" s="599">
        <v>1737.92</v>
      </c>
      <c r="I167" s="600">
        <v>0</v>
      </c>
      <c r="J167" s="600">
        <f>ROUND(I167*H167,2)</f>
        <v>0</v>
      </c>
      <c r="K167" s="601"/>
      <c r="L167" s="477"/>
      <c r="M167" s="602" t="s">
        <v>668</v>
      </c>
      <c r="N167" s="603" t="s">
        <v>705</v>
      </c>
      <c r="O167" s="604">
        <v>5.5309999999999998E-2</v>
      </c>
      <c r="P167" s="604">
        <f>O167*H167</f>
        <v>96.124355199999997</v>
      </c>
      <c r="Q167" s="604">
        <v>1.7000000000000001E-4</v>
      </c>
      <c r="R167" s="604">
        <f>Q167*H167</f>
        <v>0.29544640000000005</v>
      </c>
      <c r="S167" s="604">
        <v>0</v>
      </c>
      <c r="T167" s="605">
        <f>S167*H167</f>
        <v>0</v>
      </c>
      <c r="AR167" s="606" t="s">
        <v>421</v>
      </c>
      <c r="AT167" s="606" t="s">
        <v>791</v>
      </c>
      <c r="AU167" s="606" t="s">
        <v>493</v>
      </c>
      <c r="AY167" s="462" t="s">
        <v>789</v>
      </c>
      <c r="BE167" s="607">
        <f>IF(N167="základná",J167,0)</f>
        <v>0</v>
      </c>
      <c r="BF167" s="607">
        <f>IF(N167="znížená",J167,0)</f>
        <v>0</v>
      </c>
      <c r="BG167" s="607">
        <f>IF(N167="zákl. prenesená",J167,0)</f>
        <v>0</v>
      </c>
      <c r="BH167" s="607">
        <f>IF(N167="zníž. prenesená",J167,0)</f>
        <v>0</v>
      </c>
      <c r="BI167" s="607">
        <f>IF(N167="nulová",J167,0)</f>
        <v>0</v>
      </c>
      <c r="BJ167" s="462" t="s">
        <v>493</v>
      </c>
      <c r="BK167" s="607">
        <f>ROUND(I167*H167,2)</f>
        <v>0</v>
      </c>
      <c r="BL167" s="462" t="s">
        <v>421</v>
      </c>
      <c r="BM167" s="606" t="s">
        <v>1709</v>
      </c>
    </row>
    <row r="168" spans="2:65" s="478" customFormat="1" ht="24.25" customHeight="1">
      <c r="B168" s="594"/>
      <c r="C168" s="595" t="s">
        <v>1025</v>
      </c>
      <c r="D168" s="595" t="s">
        <v>791</v>
      </c>
      <c r="E168" s="596" t="s">
        <v>1710</v>
      </c>
      <c r="F168" s="597" t="s">
        <v>1711</v>
      </c>
      <c r="G168" s="598" t="s">
        <v>203</v>
      </c>
      <c r="H168" s="599">
        <v>1737.92</v>
      </c>
      <c r="I168" s="600">
        <v>0</v>
      </c>
      <c r="J168" s="600">
        <f>ROUND(I168*H168,2)</f>
        <v>0</v>
      </c>
      <c r="K168" s="601"/>
      <c r="L168" s="477"/>
      <c r="M168" s="608" t="s">
        <v>668</v>
      </c>
      <c r="N168" s="609" t="s">
        <v>705</v>
      </c>
      <c r="O168" s="610">
        <v>0.10647</v>
      </c>
      <c r="P168" s="610">
        <f>O168*H168</f>
        <v>185.0363424</v>
      </c>
      <c r="Q168" s="610">
        <v>4.8000000000000001E-4</v>
      </c>
      <c r="R168" s="610">
        <f>Q168*H168</f>
        <v>0.8342016000000001</v>
      </c>
      <c r="S168" s="610">
        <v>0</v>
      </c>
      <c r="T168" s="611">
        <f>S168*H168</f>
        <v>0</v>
      </c>
      <c r="AR168" s="606" t="s">
        <v>421</v>
      </c>
      <c r="AT168" s="606" t="s">
        <v>791</v>
      </c>
      <c r="AU168" s="606" t="s">
        <v>493</v>
      </c>
      <c r="AY168" s="462" t="s">
        <v>789</v>
      </c>
      <c r="BE168" s="607">
        <f>IF(N168="základná",J168,0)</f>
        <v>0</v>
      </c>
      <c r="BF168" s="607">
        <f>IF(N168="znížená",J168,0)</f>
        <v>0</v>
      </c>
      <c r="BG168" s="607">
        <f>IF(N168="zákl. prenesená",J168,0)</f>
        <v>0</v>
      </c>
      <c r="BH168" s="607">
        <f>IF(N168="zníž. prenesená",J168,0)</f>
        <v>0</v>
      </c>
      <c r="BI168" s="607">
        <f>IF(N168="nulová",J168,0)</f>
        <v>0</v>
      </c>
      <c r="BJ168" s="462" t="s">
        <v>493</v>
      </c>
      <c r="BK168" s="607">
        <f>ROUND(I168*H168,2)</f>
        <v>0</v>
      </c>
      <c r="BL168" s="462" t="s">
        <v>421</v>
      </c>
      <c r="BM168" s="606" t="s">
        <v>1712</v>
      </c>
    </row>
    <row r="169" spans="2:65" s="478" customFormat="1" ht="7" customHeight="1">
      <c r="B169" s="494"/>
      <c r="C169" s="495"/>
      <c r="D169" s="495"/>
      <c r="E169" s="495"/>
      <c r="F169" s="495"/>
      <c r="G169" s="495"/>
      <c r="H169" s="495"/>
      <c r="I169" s="495"/>
      <c r="J169" s="495"/>
      <c r="K169" s="495"/>
      <c r="L169" s="477"/>
    </row>
  </sheetData>
  <autoFilter ref="C125:K168" xr:uid="{00000000-0009-0000-0000-000003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D5A9-241A-4FC7-AA73-B4594E441FAC}">
  <sheetPr>
    <pageSetUpPr fitToPage="1"/>
  </sheetPr>
  <dimension ref="B2:BM184"/>
  <sheetViews>
    <sheetView showGridLines="0" topLeftCell="A124" workbookViewId="0">
      <selection activeCell="I134" sqref="I134"/>
    </sheetView>
  </sheetViews>
  <sheetFormatPr defaultColWidth="9.1796875" defaultRowHeight="10"/>
  <cols>
    <col min="1" max="1" width="7.1796875" style="461" customWidth="1"/>
    <col min="2" max="2" width="1" style="461" customWidth="1"/>
    <col min="3" max="3" width="3.54296875" style="461" customWidth="1"/>
    <col min="4" max="4" width="3.7265625" style="461" customWidth="1"/>
    <col min="5" max="5" width="14.7265625" style="461" customWidth="1"/>
    <col min="6" max="6" width="43.54296875" style="461" customWidth="1"/>
    <col min="7" max="7" width="6.453125" style="461" customWidth="1"/>
    <col min="8" max="8" width="12" style="461" customWidth="1"/>
    <col min="9" max="9" width="13.54296875" style="461" customWidth="1"/>
    <col min="10" max="10" width="19.1796875" style="461" customWidth="1"/>
    <col min="11" max="11" width="19.1796875" style="461" hidden="1" customWidth="1"/>
    <col min="12" max="12" width="8" style="461" customWidth="1"/>
    <col min="13" max="13" width="9.26953125" style="461" hidden="1" customWidth="1"/>
    <col min="14" max="14" width="0" style="461" hidden="1" customWidth="1"/>
    <col min="15" max="20" width="12.1796875" style="461" hidden="1" customWidth="1"/>
    <col min="21" max="21" width="14" style="461" hidden="1" customWidth="1"/>
    <col min="22" max="22" width="10.54296875" style="461" customWidth="1"/>
    <col min="23" max="23" width="14" style="461" customWidth="1"/>
    <col min="24" max="24" width="10.54296875" style="461" customWidth="1"/>
    <col min="25" max="25" width="12.81640625" style="461" customWidth="1"/>
    <col min="26" max="26" width="9.453125" style="461" customWidth="1"/>
    <col min="27" max="27" width="12.81640625" style="461" customWidth="1"/>
    <col min="28" max="28" width="14" style="461" customWidth="1"/>
    <col min="29" max="29" width="9.453125" style="461" customWidth="1"/>
    <col min="30" max="30" width="12.81640625" style="461" customWidth="1"/>
    <col min="31" max="31" width="14" style="461" customWidth="1"/>
    <col min="32" max="16384" width="9.1796875" style="461"/>
  </cols>
  <sheetData>
    <row r="2" spans="2:46" ht="37" customHeight="1">
      <c r="L2" s="850" t="s">
        <v>672</v>
      </c>
      <c r="M2" s="851"/>
      <c r="N2" s="851"/>
      <c r="O2" s="851"/>
      <c r="P2" s="851"/>
      <c r="Q2" s="851"/>
      <c r="R2" s="851"/>
      <c r="S2" s="851"/>
      <c r="T2" s="851"/>
      <c r="U2" s="851"/>
      <c r="V2" s="851"/>
      <c r="AT2" s="462" t="s">
        <v>752</v>
      </c>
    </row>
    <row r="3" spans="2:46" ht="7" customHeight="1">
      <c r="B3" s="463"/>
      <c r="C3" s="464"/>
      <c r="D3" s="464"/>
      <c r="E3" s="464"/>
      <c r="F3" s="464"/>
      <c r="G3" s="464"/>
      <c r="H3" s="464"/>
      <c r="I3" s="464"/>
      <c r="J3" s="464"/>
      <c r="K3" s="464"/>
      <c r="L3" s="465"/>
      <c r="AT3" s="462" t="s">
        <v>738</v>
      </c>
    </row>
    <row r="4" spans="2:46" ht="25" customHeight="1">
      <c r="B4" s="465"/>
      <c r="D4" s="466" t="s">
        <v>759</v>
      </c>
      <c r="L4" s="465"/>
      <c r="M4" s="542" t="s">
        <v>676</v>
      </c>
      <c r="AT4" s="462" t="s">
        <v>670</v>
      </c>
    </row>
    <row r="5" spans="2:46" ht="7" customHeight="1">
      <c r="B5" s="465"/>
      <c r="L5" s="465"/>
    </row>
    <row r="6" spans="2:46" ht="12" customHeight="1">
      <c r="B6" s="465"/>
      <c r="D6" s="471" t="s">
        <v>680</v>
      </c>
      <c r="L6" s="465"/>
    </row>
    <row r="7" spans="2:46" ht="26.25" customHeight="1">
      <c r="B7" s="465"/>
      <c r="E7" s="887" t="str">
        <f>'Rekapitulácia stavby'!K6</f>
        <v>Akumulácia tepelnej energie</v>
      </c>
      <c r="F7" s="888"/>
      <c r="G7" s="888"/>
      <c r="H7" s="888"/>
      <c r="L7" s="465"/>
    </row>
    <row r="8" spans="2:46" s="478" customFormat="1" ht="12" customHeight="1">
      <c r="B8" s="477"/>
      <c r="D8" s="471" t="s">
        <v>760</v>
      </c>
      <c r="L8" s="477"/>
    </row>
    <row r="9" spans="2:46" s="478" customFormat="1" ht="16.5" customHeight="1">
      <c r="B9" s="477"/>
      <c r="E9" s="863" t="s">
        <v>1713</v>
      </c>
      <c r="F9" s="886"/>
      <c r="G9" s="886"/>
      <c r="H9" s="886"/>
      <c r="L9" s="477"/>
    </row>
    <row r="10" spans="2:46" s="478" customFormat="1">
      <c r="B10" s="477"/>
      <c r="L10" s="477"/>
    </row>
    <row r="11" spans="2:46" s="478" customFormat="1" ht="12" customHeight="1">
      <c r="B11" s="477"/>
      <c r="D11" s="471" t="s">
        <v>682</v>
      </c>
      <c r="F11" s="469" t="s">
        <v>668</v>
      </c>
      <c r="I11" s="471" t="s">
        <v>683</v>
      </c>
      <c r="J11" s="469" t="s">
        <v>668</v>
      </c>
      <c r="L11" s="477"/>
    </row>
    <row r="12" spans="2:46" s="478" customFormat="1" ht="12" customHeight="1">
      <c r="B12" s="477"/>
      <c r="D12" s="471" t="s">
        <v>684</v>
      </c>
      <c r="F12" s="469" t="s">
        <v>685</v>
      </c>
      <c r="I12" s="471" t="s">
        <v>686</v>
      </c>
      <c r="J12" s="504">
        <f>'Rekapitulácia stavby'!AN8</f>
        <v>45252</v>
      </c>
      <c r="L12" s="477"/>
    </row>
    <row r="13" spans="2:46" s="478" customFormat="1" ht="10.9" customHeight="1">
      <c r="B13" s="477"/>
      <c r="L13" s="477"/>
    </row>
    <row r="14" spans="2:46" s="478" customFormat="1" ht="12" customHeight="1">
      <c r="B14" s="477"/>
      <c r="D14" s="471" t="s">
        <v>687</v>
      </c>
      <c r="I14" s="471" t="s">
        <v>688</v>
      </c>
      <c r="J14" s="469" t="s">
        <v>668</v>
      </c>
      <c r="L14" s="477"/>
    </row>
    <row r="15" spans="2:46" s="478" customFormat="1" ht="18" customHeight="1">
      <c r="B15" s="477"/>
      <c r="E15" s="469" t="s">
        <v>762</v>
      </c>
      <c r="I15" s="471" t="s">
        <v>689</v>
      </c>
      <c r="J15" s="469" t="s">
        <v>668</v>
      </c>
      <c r="L15" s="477"/>
    </row>
    <row r="16" spans="2:46" s="478" customFormat="1" ht="7" customHeight="1">
      <c r="B16" s="477"/>
      <c r="L16" s="477"/>
    </row>
    <row r="17" spans="2:12" s="478" customFormat="1" ht="12" customHeight="1">
      <c r="B17" s="477"/>
      <c r="D17" s="471" t="s">
        <v>690</v>
      </c>
      <c r="I17" s="471" t="s">
        <v>688</v>
      </c>
      <c r="J17" s="469" t="str">
        <f>'Rekapitulácia stavby'!AN13</f>
        <v/>
      </c>
      <c r="L17" s="477"/>
    </row>
    <row r="18" spans="2:12" s="478" customFormat="1" ht="18" customHeight="1">
      <c r="B18" s="477"/>
      <c r="E18" s="852" t="str">
        <f>'Rekapitulácia stavby'!E14</f>
        <v xml:space="preserve"> </v>
      </c>
      <c r="F18" s="852"/>
      <c r="G18" s="852"/>
      <c r="H18" s="852"/>
      <c r="I18" s="471" t="s">
        <v>689</v>
      </c>
      <c r="J18" s="469" t="str">
        <f>'Rekapitulácia stavby'!AN14</f>
        <v/>
      </c>
      <c r="L18" s="477"/>
    </row>
    <row r="19" spans="2:12" s="478" customFormat="1" ht="7" customHeight="1">
      <c r="B19" s="477"/>
      <c r="L19" s="477"/>
    </row>
    <row r="20" spans="2:12" s="478" customFormat="1" ht="12" customHeight="1">
      <c r="B20" s="477"/>
      <c r="D20" s="471" t="s">
        <v>692</v>
      </c>
      <c r="I20" s="471" t="s">
        <v>688</v>
      </c>
      <c r="J20" s="469" t="str">
        <f>IF('Rekapitulácia stavby'!AN16="","",'Rekapitulácia stavby'!AN16)</f>
        <v/>
      </c>
      <c r="L20" s="477"/>
    </row>
    <row r="21" spans="2:12" s="478" customFormat="1" ht="18" customHeight="1">
      <c r="B21" s="477"/>
      <c r="E21" s="469" t="str">
        <f>IF('Rekapitulácia stavby'!E17="","",'Rekapitulácia stavby'!E17)</f>
        <v xml:space="preserve"> </v>
      </c>
      <c r="I21" s="471" t="s">
        <v>689</v>
      </c>
      <c r="J21" s="469" t="str">
        <f>IF('Rekapitulácia stavby'!AN17="","",'Rekapitulácia stavby'!AN17)</f>
        <v/>
      </c>
      <c r="L21" s="477"/>
    </row>
    <row r="22" spans="2:12" s="478" customFormat="1" ht="7" customHeight="1">
      <c r="B22" s="477"/>
      <c r="L22" s="477"/>
    </row>
    <row r="23" spans="2:12" s="478" customFormat="1" ht="12" customHeight="1">
      <c r="B23" s="477"/>
      <c r="D23" s="471" t="s">
        <v>695</v>
      </c>
      <c r="I23" s="471" t="s">
        <v>688</v>
      </c>
      <c r="J23" s="469" t="str">
        <f>IF('Rekapitulácia stavby'!AN19="","",'Rekapitulácia stavby'!AN19)</f>
        <v/>
      </c>
      <c r="L23" s="477"/>
    </row>
    <row r="24" spans="2:12" s="478" customFormat="1" ht="18" customHeight="1">
      <c r="B24" s="477"/>
      <c r="E24" s="469" t="str">
        <f>IF('Rekapitulácia stavby'!E20="","",'Rekapitulácia stavby'!E20)</f>
        <v xml:space="preserve"> </v>
      </c>
      <c r="I24" s="471" t="s">
        <v>689</v>
      </c>
      <c r="J24" s="469" t="str">
        <f>IF('Rekapitulácia stavby'!AN20="","",'Rekapitulácia stavby'!AN20)</f>
        <v/>
      </c>
      <c r="L24" s="477"/>
    </row>
    <row r="25" spans="2:12" s="478" customFormat="1" ht="7" customHeight="1">
      <c r="B25" s="477"/>
      <c r="L25" s="477"/>
    </row>
    <row r="26" spans="2:12" s="478" customFormat="1" ht="12" customHeight="1">
      <c r="B26" s="477"/>
      <c r="D26" s="471" t="s">
        <v>697</v>
      </c>
      <c r="L26" s="477"/>
    </row>
    <row r="27" spans="2:12" s="544" customFormat="1" ht="16.5" customHeight="1">
      <c r="B27" s="543"/>
      <c r="E27" s="854" t="s">
        <v>668</v>
      </c>
      <c r="F27" s="854"/>
      <c r="G27" s="854"/>
      <c r="H27" s="854"/>
      <c r="L27" s="543"/>
    </row>
    <row r="28" spans="2:12" s="478" customFormat="1" ht="7" customHeight="1">
      <c r="B28" s="477"/>
      <c r="L28" s="477"/>
    </row>
    <row r="29" spans="2:12" s="478" customFormat="1" ht="7" customHeight="1">
      <c r="B29" s="477"/>
      <c r="D29" s="505"/>
      <c r="E29" s="505"/>
      <c r="F29" s="505"/>
      <c r="G29" s="505"/>
      <c r="H29" s="505"/>
      <c r="I29" s="505"/>
      <c r="J29" s="505"/>
      <c r="K29" s="505"/>
      <c r="L29" s="477"/>
    </row>
    <row r="30" spans="2:12" s="478" customFormat="1" ht="25.4" customHeight="1">
      <c r="B30" s="477"/>
      <c r="D30" s="545" t="s">
        <v>699</v>
      </c>
      <c r="J30" s="519">
        <f>ROUND(J128, 2)</f>
        <v>0</v>
      </c>
      <c r="L30" s="477"/>
    </row>
    <row r="31" spans="2:12" s="478" customFormat="1" ht="7" customHeight="1">
      <c r="B31" s="477"/>
      <c r="D31" s="505"/>
      <c r="E31" s="505"/>
      <c r="F31" s="505"/>
      <c r="G31" s="505"/>
      <c r="H31" s="505"/>
      <c r="I31" s="505"/>
      <c r="J31" s="505"/>
      <c r="K31" s="505"/>
      <c r="L31" s="477"/>
    </row>
    <row r="32" spans="2:12" s="478" customFormat="1" ht="14.5" customHeight="1">
      <c r="B32" s="477"/>
      <c r="F32" s="481" t="s">
        <v>701</v>
      </c>
      <c r="I32" s="481" t="s">
        <v>700</v>
      </c>
      <c r="J32" s="481" t="s">
        <v>702</v>
      </c>
      <c r="L32" s="477"/>
    </row>
    <row r="33" spans="2:12" s="478" customFormat="1" ht="14.5" customHeight="1">
      <c r="B33" s="477"/>
      <c r="D33" s="507" t="s">
        <v>703</v>
      </c>
      <c r="E33" s="484" t="s">
        <v>704</v>
      </c>
      <c r="F33" s="546">
        <f>ROUND((SUM(BE128:BE183)),  2)</f>
        <v>0</v>
      </c>
      <c r="G33" s="547"/>
      <c r="H33" s="547"/>
      <c r="I33" s="548">
        <v>0.2</v>
      </c>
      <c r="J33" s="546">
        <f>ROUND(((SUM(BE128:BE183))*I33),  2)</f>
        <v>0</v>
      </c>
      <c r="L33" s="477"/>
    </row>
    <row r="34" spans="2:12" s="478" customFormat="1" ht="14.5" customHeight="1">
      <c r="B34" s="477"/>
      <c r="E34" s="484" t="s">
        <v>705</v>
      </c>
      <c r="F34" s="549">
        <f>ROUND((SUM(BF128:BF183)),  2)</f>
        <v>0</v>
      </c>
      <c r="I34" s="550">
        <v>0.2</v>
      </c>
      <c r="J34" s="549">
        <f>ROUND(((SUM(BF128:BF183))*I34),  2)</f>
        <v>0</v>
      </c>
      <c r="L34" s="477"/>
    </row>
    <row r="35" spans="2:12" s="478" customFormat="1" ht="14.5" hidden="1" customHeight="1">
      <c r="B35" s="477"/>
      <c r="E35" s="471" t="s">
        <v>706</v>
      </c>
      <c r="F35" s="549">
        <f>ROUND((SUM(BG128:BG183)),  2)</f>
        <v>0</v>
      </c>
      <c r="I35" s="550">
        <v>0.2</v>
      </c>
      <c r="J35" s="549">
        <f>0</f>
        <v>0</v>
      </c>
      <c r="L35" s="477"/>
    </row>
    <row r="36" spans="2:12" s="478" customFormat="1" ht="14.5" hidden="1" customHeight="1">
      <c r="B36" s="477"/>
      <c r="E36" s="471" t="s">
        <v>707</v>
      </c>
      <c r="F36" s="549">
        <f>ROUND((SUM(BH128:BH183)),  2)</f>
        <v>0</v>
      </c>
      <c r="I36" s="550">
        <v>0.2</v>
      </c>
      <c r="J36" s="549">
        <f>0</f>
        <v>0</v>
      </c>
      <c r="L36" s="477"/>
    </row>
    <row r="37" spans="2:12" s="478" customFormat="1" ht="14.5" hidden="1" customHeight="1">
      <c r="B37" s="477"/>
      <c r="E37" s="484" t="s">
        <v>708</v>
      </c>
      <c r="F37" s="546">
        <f>ROUND((SUM(BI128:BI183)),  2)</f>
        <v>0</v>
      </c>
      <c r="G37" s="547"/>
      <c r="H37" s="547"/>
      <c r="I37" s="548">
        <v>0</v>
      </c>
      <c r="J37" s="546">
        <f>0</f>
        <v>0</v>
      </c>
      <c r="L37" s="477"/>
    </row>
    <row r="38" spans="2:12" s="478" customFormat="1" ht="7" customHeight="1">
      <c r="B38" s="477"/>
      <c r="L38" s="477"/>
    </row>
    <row r="39" spans="2:12" s="478" customFormat="1" ht="25.4" customHeight="1">
      <c r="B39" s="477"/>
      <c r="C39" s="551"/>
      <c r="D39" s="552" t="s">
        <v>709</v>
      </c>
      <c r="E39" s="509"/>
      <c r="F39" s="509"/>
      <c r="G39" s="553" t="s">
        <v>710</v>
      </c>
      <c r="H39" s="554" t="s">
        <v>711</v>
      </c>
      <c r="I39" s="509"/>
      <c r="J39" s="555">
        <f>SUM(J30:J37)</f>
        <v>0</v>
      </c>
      <c r="K39" s="556"/>
      <c r="L39" s="477"/>
    </row>
    <row r="40" spans="2:12" s="478" customFormat="1" ht="14.5" customHeight="1">
      <c r="B40" s="477"/>
      <c r="L40" s="477"/>
    </row>
    <row r="41" spans="2:12" ht="14.5" customHeight="1">
      <c r="B41" s="465"/>
      <c r="L41" s="465"/>
    </row>
    <row r="42" spans="2:12" ht="14.5" customHeight="1">
      <c r="B42" s="465"/>
      <c r="L42" s="465"/>
    </row>
    <row r="43" spans="2:12" ht="14.5" customHeight="1">
      <c r="B43" s="465"/>
      <c r="L43" s="465"/>
    </row>
    <row r="44" spans="2:12" ht="14.5" customHeight="1">
      <c r="B44" s="465"/>
      <c r="L44" s="465"/>
    </row>
    <row r="45" spans="2:12" ht="14.5" customHeight="1">
      <c r="B45" s="465"/>
      <c r="L45" s="465"/>
    </row>
    <row r="46" spans="2:12" ht="14.5" customHeight="1">
      <c r="B46" s="465"/>
      <c r="L46" s="465"/>
    </row>
    <row r="47" spans="2:12" ht="14.5" customHeight="1">
      <c r="B47" s="465"/>
      <c r="L47" s="465"/>
    </row>
    <row r="48" spans="2:12" ht="14.5" customHeight="1">
      <c r="B48" s="465"/>
      <c r="L48" s="465"/>
    </row>
    <row r="49" spans="2:12" ht="14.5" customHeight="1">
      <c r="B49" s="465"/>
      <c r="L49" s="465"/>
    </row>
    <row r="50" spans="2:12" s="478" customFormat="1" ht="14.5" customHeight="1">
      <c r="B50" s="477"/>
      <c r="D50" s="491" t="s">
        <v>438</v>
      </c>
      <c r="E50" s="492"/>
      <c r="F50" s="492"/>
      <c r="G50" s="491" t="s">
        <v>712</v>
      </c>
      <c r="H50" s="492"/>
      <c r="I50" s="492"/>
      <c r="J50" s="492"/>
      <c r="K50" s="492"/>
      <c r="L50" s="477"/>
    </row>
    <row r="51" spans="2:12">
      <c r="B51" s="465"/>
      <c r="L51" s="465"/>
    </row>
    <row r="52" spans="2:12">
      <c r="B52" s="465"/>
      <c r="L52" s="465"/>
    </row>
    <row r="53" spans="2:12">
      <c r="B53" s="465"/>
      <c r="L53" s="465"/>
    </row>
    <row r="54" spans="2:12">
      <c r="B54" s="465"/>
      <c r="L54" s="465"/>
    </row>
    <row r="55" spans="2:12">
      <c r="B55" s="465"/>
      <c r="L55" s="465"/>
    </row>
    <row r="56" spans="2:12">
      <c r="B56" s="465"/>
      <c r="L56" s="465"/>
    </row>
    <row r="57" spans="2:12">
      <c r="B57" s="465"/>
      <c r="L57" s="465"/>
    </row>
    <row r="58" spans="2:12">
      <c r="B58" s="465"/>
      <c r="L58" s="465"/>
    </row>
    <row r="59" spans="2:12">
      <c r="B59" s="465"/>
      <c r="L59" s="465"/>
    </row>
    <row r="60" spans="2:12">
      <c r="B60" s="465"/>
      <c r="L60" s="465"/>
    </row>
    <row r="61" spans="2:12" s="478" customFormat="1" ht="12.5">
      <c r="B61" s="477"/>
      <c r="D61" s="493" t="s">
        <v>713</v>
      </c>
      <c r="E61" s="480"/>
      <c r="F61" s="557" t="s">
        <v>714</v>
      </c>
      <c r="G61" s="493" t="s">
        <v>713</v>
      </c>
      <c r="H61" s="480"/>
      <c r="I61" s="480"/>
      <c r="J61" s="558" t="s">
        <v>714</v>
      </c>
      <c r="K61" s="480"/>
      <c r="L61" s="477"/>
    </row>
    <row r="62" spans="2:12">
      <c r="B62" s="465"/>
      <c r="L62" s="465"/>
    </row>
    <row r="63" spans="2:12">
      <c r="B63" s="465"/>
      <c r="L63" s="465"/>
    </row>
    <row r="64" spans="2:12">
      <c r="B64" s="465"/>
      <c r="L64" s="465"/>
    </row>
    <row r="65" spans="2:12" s="478" customFormat="1" ht="13">
      <c r="B65" s="477"/>
      <c r="D65" s="491" t="s">
        <v>715</v>
      </c>
      <c r="E65" s="492"/>
      <c r="F65" s="492"/>
      <c r="G65" s="491" t="s">
        <v>716</v>
      </c>
      <c r="H65" s="492"/>
      <c r="I65" s="492"/>
      <c r="J65" s="492"/>
      <c r="K65" s="492"/>
      <c r="L65" s="477"/>
    </row>
    <row r="66" spans="2:12">
      <c r="B66" s="465"/>
      <c r="L66" s="465"/>
    </row>
    <row r="67" spans="2:12">
      <c r="B67" s="465"/>
      <c r="L67" s="465"/>
    </row>
    <row r="68" spans="2:12">
      <c r="B68" s="465"/>
      <c r="L68" s="465"/>
    </row>
    <row r="69" spans="2:12">
      <c r="B69" s="465"/>
      <c r="L69" s="465"/>
    </row>
    <row r="70" spans="2:12">
      <c r="B70" s="465"/>
      <c r="L70" s="465"/>
    </row>
    <row r="71" spans="2:12">
      <c r="B71" s="465"/>
      <c r="L71" s="465"/>
    </row>
    <row r="72" spans="2:12">
      <c r="B72" s="465"/>
      <c r="L72" s="465"/>
    </row>
    <row r="73" spans="2:12">
      <c r="B73" s="465"/>
      <c r="L73" s="465"/>
    </row>
    <row r="74" spans="2:12">
      <c r="B74" s="465"/>
      <c r="L74" s="465"/>
    </row>
    <row r="75" spans="2:12">
      <c r="B75" s="465"/>
      <c r="L75" s="465"/>
    </row>
    <row r="76" spans="2:12" s="478" customFormat="1" ht="12.5">
      <c r="B76" s="477"/>
      <c r="D76" s="493" t="s">
        <v>713</v>
      </c>
      <c r="E76" s="480"/>
      <c r="F76" s="557" t="s">
        <v>714</v>
      </c>
      <c r="G76" s="493" t="s">
        <v>713</v>
      </c>
      <c r="H76" s="480"/>
      <c r="I76" s="480"/>
      <c r="J76" s="558" t="s">
        <v>714</v>
      </c>
      <c r="K76" s="480"/>
      <c r="L76" s="477"/>
    </row>
    <row r="77" spans="2:12" s="478" customFormat="1" ht="14.5" customHeight="1">
      <c r="B77" s="494"/>
      <c r="C77" s="495"/>
      <c r="D77" s="495"/>
      <c r="E77" s="495"/>
      <c r="F77" s="495"/>
      <c r="G77" s="495"/>
      <c r="H77" s="495"/>
      <c r="I77" s="495"/>
      <c r="J77" s="495"/>
      <c r="K77" s="495"/>
      <c r="L77" s="477"/>
    </row>
    <row r="81" spans="2:47" s="478" customFormat="1" ht="7" hidden="1" customHeight="1">
      <c r="B81" s="496"/>
      <c r="C81" s="497"/>
      <c r="D81" s="497"/>
      <c r="E81" s="497"/>
      <c r="F81" s="497"/>
      <c r="G81" s="497"/>
      <c r="H81" s="497"/>
      <c r="I81" s="497"/>
      <c r="J81" s="497"/>
      <c r="K81" s="497"/>
      <c r="L81" s="477"/>
    </row>
    <row r="82" spans="2:47" s="478" customFormat="1" ht="25" hidden="1" customHeight="1">
      <c r="B82" s="477"/>
      <c r="C82" s="466" t="s">
        <v>763</v>
      </c>
      <c r="L82" s="477"/>
    </row>
    <row r="83" spans="2:47" s="478" customFormat="1" ht="7" hidden="1" customHeight="1">
      <c r="B83" s="477"/>
      <c r="L83" s="477"/>
    </row>
    <row r="84" spans="2:47" s="478" customFormat="1" ht="12" hidden="1" customHeight="1">
      <c r="B84" s="477"/>
      <c r="C84" s="471" t="s">
        <v>680</v>
      </c>
      <c r="L84" s="477"/>
    </row>
    <row r="85" spans="2:47" s="478" customFormat="1" ht="26.25" hidden="1" customHeight="1">
      <c r="B85" s="477"/>
      <c r="E85" s="887" t="str">
        <f>E7</f>
        <v>Akumulácia tepelnej energie</v>
      </c>
      <c r="F85" s="888"/>
      <c r="G85" s="888"/>
      <c r="H85" s="888"/>
      <c r="L85" s="477"/>
    </row>
    <row r="86" spans="2:47" s="478" customFormat="1" ht="12" hidden="1" customHeight="1">
      <c r="B86" s="477"/>
      <c r="C86" s="471" t="s">
        <v>760</v>
      </c>
      <c r="L86" s="477"/>
    </row>
    <row r="87" spans="2:47" s="478" customFormat="1" ht="16.5" hidden="1" customHeight="1">
      <c r="B87" s="477"/>
      <c r="E87" s="863" t="str">
        <f>E9</f>
        <v xml:space="preserve">04 - SO 34 Energomost </v>
      </c>
      <c r="F87" s="886"/>
      <c r="G87" s="886"/>
      <c r="H87" s="886"/>
      <c r="L87" s="477"/>
    </row>
    <row r="88" spans="2:47" s="478" customFormat="1" ht="7" hidden="1" customHeight="1">
      <c r="B88" s="477"/>
      <c r="L88" s="477"/>
    </row>
    <row r="89" spans="2:47" s="478" customFormat="1" ht="12" hidden="1" customHeight="1">
      <c r="B89" s="477"/>
      <c r="C89" s="471" t="s">
        <v>684</v>
      </c>
      <c r="F89" s="469" t="str">
        <f>F12</f>
        <v xml:space="preserve">Bratislava </v>
      </c>
      <c r="I89" s="471" t="s">
        <v>686</v>
      </c>
      <c r="J89" s="504">
        <f>IF(J12="","",J12)</f>
        <v>45252</v>
      </c>
      <c r="L89" s="477"/>
    </row>
    <row r="90" spans="2:47" s="478" customFormat="1" ht="7" hidden="1" customHeight="1">
      <c r="B90" s="477"/>
      <c r="L90" s="477"/>
    </row>
    <row r="91" spans="2:47" s="478" customFormat="1" ht="15.25" hidden="1" customHeight="1">
      <c r="B91" s="477"/>
      <c r="C91" s="471" t="s">
        <v>687</v>
      </c>
      <c r="F91" s="469" t="str">
        <f>E15</f>
        <v xml:space="preserve">MH Teplárenský holding, a.s., Bratislava </v>
      </c>
      <c r="I91" s="471" t="s">
        <v>692</v>
      </c>
      <c r="J91" s="475" t="str">
        <f>E21</f>
        <v xml:space="preserve"> </v>
      </c>
      <c r="L91" s="477"/>
    </row>
    <row r="92" spans="2:47" s="478" customFormat="1" ht="15.25" hidden="1" customHeight="1">
      <c r="B92" s="477"/>
      <c r="C92" s="471" t="s">
        <v>690</v>
      </c>
      <c r="F92" s="469" t="str">
        <f>IF(E18="","",E18)</f>
        <v xml:space="preserve"> </v>
      </c>
      <c r="I92" s="471" t="s">
        <v>695</v>
      </c>
      <c r="J92" s="475" t="str">
        <f>E24</f>
        <v xml:space="preserve"> </v>
      </c>
      <c r="L92" s="477"/>
    </row>
    <row r="93" spans="2:47" s="478" customFormat="1" ht="10.4" hidden="1" customHeight="1">
      <c r="B93" s="477"/>
      <c r="L93" s="477"/>
    </row>
    <row r="94" spans="2:47" s="478" customFormat="1" ht="29.25" hidden="1" customHeight="1">
      <c r="B94" s="477"/>
      <c r="C94" s="559" t="s">
        <v>764</v>
      </c>
      <c r="D94" s="551"/>
      <c r="E94" s="551"/>
      <c r="F94" s="551"/>
      <c r="G94" s="551"/>
      <c r="H94" s="551"/>
      <c r="I94" s="551"/>
      <c r="J94" s="560" t="s">
        <v>765</v>
      </c>
      <c r="K94" s="551"/>
      <c r="L94" s="477"/>
    </row>
    <row r="95" spans="2:47" s="478" customFormat="1" ht="10.4" hidden="1" customHeight="1">
      <c r="B95" s="477"/>
      <c r="L95" s="477"/>
    </row>
    <row r="96" spans="2:47" s="478" customFormat="1" ht="22.9" hidden="1" customHeight="1">
      <c r="B96" s="477"/>
      <c r="C96" s="561" t="s">
        <v>766</v>
      </c>
      <c r="J96" s="519">
        <f>J128</f>
        <v>0</v>
      </c>
      <c r="L96" s="477"/>
      <c r="AU96" s="462" t="s">
        <v>767</v>
      </c>
    </row>
    <row r="97" spans="2:12" s="563" customFormat="1" ht="25" hidden="1" customHeight="1">
      <c r="B97" s="562"/>
      <c r="D97" s="564" t="s">
        <v>768</v>
      </c>
      <c r="E97" s="565"/>
      <c r="F97" s="565"/>
      <c r="G97" s="565"/>
      <c r="H97" s="565"/>
      <c r="I97" s="565"/>
      <c r="J97" s="566">
        <f>J129</f>
        <v>0</v>
      </c>
      <c r="L97" s="562"/>
    </row>
    <row r="98" spans="2:12" s="568" customFormat="1" ht="19.899999999999999" hidden="1" customHeight="1">
      <c r="B98" s="567"/>
      <c r="D98" s="569" t="s">
        <v>769</v>
      </c>
      <c r="E98" s="570"/>
      <c r="F98" s="570"/>
      <c r="G98" s="570"/>
      <c r="H98" s="570"/>
      <c r="I98" s="570"/>
      <c r="J98" s="571">
        <f>J130</f>
        <v>0</v>
      </c>
      <c r="L98" s="567"/>
    </row>
    <row r="99" spans="2:12" s="568" customFormat="1" ht="19.899999999999999" hidden="1" customHeight="1">
      <c r="B99" s="567"/>
      <c r="D99" s="569" t="s">
        <v>911</v>
      </c>
      <c r="E99" s="570"/>
      <c r="F99" s="570"/>
      <c r="G99" s="570"/>
      <c r="H99" s="570"/>
      <c r="I99" s="570"/>
      <c r="J99" s="571">
        <f>J135</f>
        <v>0</v>
      </c>
      <c r="L99" s="567"/>
    </row>
    <row r="100" spans="2:12" s="568" customFormat="1" ht="19.899999999999999" hidden="1" customHeight="1">
      <c r="B100" s="567"/>
      <c r="D100" s="569" t="s">
        <v>912</v>
      </c>
      <c r="E100" s="570"/>
      <c r="F100" s="570"/>
      <c r="G100" s="570"/>
      <c r="H100" s="570"/>
      <c r="I100" s="570"/>
      <c r="J100" s="571">
        <f>J148</f>
        <v>0</v>
      </c>
      <c r="L100" s="567"/>
    </row>
    <row r="101" spans="2:12" s="568" customFormat="1" ht="19.899999999999999" hidden="1" customHeight="1">
      <c r="B101" s="567"/>
      <c r="D101" s="569" t="s">
        <v>913</v>
      </c>
      <c r="E101" s="570"/>
      <c r="F101" s="570"/>
      <c r="G101" s="570"/>
      <c r="H101" s="570"/>
      <c r="I101" s="570"/>
      <c r="J101" s="571">
        <f>J151</f>
        <v>0</v>
      </c>
      <c r="L101" s="567"/>
    </row>
    <row r="102" spans="2:12" s="568" customFormat="1" ht="19.899999999999999" hidden="1" customHeight="1">
      <c r="B102" s="567"/>
      <c r="D102" s="569" t="s">
        <v>770</v>
      </c>
      <c r="E102" s="570"/>
      <c r="F102" s="570"/>
      <c r="G102" s="570"/>
      <c r="H102" s="570"/>
      <c r="I102" s="570"/>
      <c r="J102" s="571">
        <f>J155</f>
        <v>0</v>
      </c>
      <c r="L102" s="567"/>
    </row>
    <row r="103" spans="2:12" s="568" customFormat="1" ht="19.899999999999999" hidden="1" customHeight="1">
      <c r="B103" s="567"/>
      <c r="D103" s="569" t="s">
        <v>916</v>
      </c>
      <c r="E103" s="570"/>
      <c r="F103" s="570"/>
      <c r="G103" s="570"/>
      <c r="H103" s="570"/>
      <c r="I103" s="570"/>
      <c r="J103" s="571">
        <f>J160</f>
        <v>0</v>
      </c>
      <c r="L103" s="567"/>
    </row>
    <row r="104" spans="2:12" s="563" customFormat="1" ht="25" hidden="1" customHeight="1">
      <c r="B104" s="562"/>
      <c r="D104" s="564" t="s">
        <v>771</v>
      </c>
      <c r="E104" s="565"/>
      <c r="F104" s="565"/>
      <c r="G104" s="565"/>
      <c r="H104" s="565"/>
      <c r="I104" s="565"/>
      <c r="J104" s="566">
        <f>J162</f>
        <v>0</v>
      </c>
      <c r="L104" s="562"/>
    </row>
    <row r="105" spans="2:12" s="568" customFormat="1" ht="19.899999999999999" hidden="1" customHeight="1">
      <c r="B105" s="567"/>
      <c r="D105" s="569" t="s">
        <v>923</v>
      </c>
      <c r="E105" s="570"/>
      <c r="F105" s="570"/>
      <c r="G105" s="570"/>
      <c r="H105" s="570"/>
      <c r="I105" s="570"/>
      <c r="J105" s="571">
        <f>J163</f>
        <v>0</v>
      </c>
      <c r="L105" s="567"/>
    </row>
    <row r="106" spans="2:12" s="563" customFormat="1" ht="25" hidden="1" customHeight="1">
      <c r="B106" s="562"/>
      <c r="D106" s="564" t="s">
        <v>924</v>
      </c>
      <c r="E106" s="565"/>
      <c r="F106" s="565"/>
      <c r="G106" s="565"/>
      <c r="H106" s="565"/>
      <c r="I106" s="565"/>
      <c r="J106" s="566">
        <f>J167</f>
        <v>0</v>
      </c>
      <c r="L106" s="562"/>
    </row>
    <row r="107" spans="2:12" s="568" customFormat="1" ht="19.899999999999999" hidden="1" customHeight="1">
      <c r="B107" s="567"/>
      <c r="D107" s="569" t="s">
        <v>925</v>
      </c>
      <c r="E107" s="570"/>
      <c r="F107" s="570"/>
      <c r="G107" s="570"/>
      <c r="H107" s="570"/>
      <c r="I107" s="570"/>
      <c r="J107" s="571">
        <f>J168</f>
        <v>0</v>
      </c>
      <c r="L107" s="567"/>
    </row>
    <row r="108" spans="2:12" s="568" customFormat="1" ht="19.899999999999999" hidden="1" customHeight="1">
      <c r="B108" s="567"/>
      <c r="D108" s="569" t="s">
        <v>926</v>
      </c>
      <c r="E108" s="570"/>
      <c r="F108" s="570"/>
      <c r="G108" s="570"/>
      <c r="H108" s="570"/>
      <c r="I108" s="570"/>
      <c r="J108" s="571">
        <f>J171</f>
        <v>0</v>
      </c>
      <c r="L108" s="567"/>
    </row>
    <row r="109" spans="2:12" s="478" customFormat="1" ht="21.75" hidden="1" customHeight="1">
      <c r="B109" s="477"/>
      <c r="L109" s="477"/>
    </row>
    <row r="110" spans="2:12" s="478" customFormat="1" ht="7" hidden="1" customHeight="1">
      <c r="B110" s="494"/>
      <c r="C110" s="495"/>
      <c r="D110" s="495"/>
      <c r="E110" s="495"/>
      <c r="F110" s="495"/>
      <c r="G110" s="495"/>
      <c r="H110" s="495"/>
      <c r="I110" s="495"/>
      <c r="J110" s="495"/>
      <c r="K110" s="495"/>
      <c r="L110" s="477"/>
    </row>
    <row r="111" spans="2:12" hidden="1"/>
    <row r="112" spans="2:12" hidden="1"/>
    <row r="113" spans="2:63" hidden="1"/>
    <row r="114" spans="2:63" s="478" customFormat="1" ht="7" customHeight="1">
      <c r="B114" s="496"/>
      <c r="C114" s="497"/>
      <c r="D114" s="497"/>
      <c r="E114" s="497"/>
      <c r="F114" s="497"/>
      <c r="G114" s="497"/>
      <c r="H114" s="497"/>
      <c r="I114" s="497"/>
      <c r="J114" s="497"/>
      <c r="K114" s="497"/>
      <c r="L114" s="477"/>
    </row>
    <row r="115" spans="2:63" s="478" customFormat="1" ht="25" customHeight="1">
      <c r="B115" s="477"/>
      <c r="C115" s="466" t="s">
        <v>776</v>
      </c>
      <c r="L115" s="477"/>
    </row>
    <row r="116" spans="2:63" s="478" customFormat="1" ht="7" customHeight="1">
      <c r="B116" s="477"/>
      <c r="L116" s="477"/>
    </row>
    <row r="117" spans="2:63" s="478" customFormat="1" ht="12" customHeight="1">
      <c r="B117" s="477"/>
      <c r="C117" s="471" t="s">
        <v>680</v>
      </c>
      <c r="L117" s="477"/>
    </row>
    <row r="118" spans="2:63" s="478" customFormat="1" ht="26.25" customHeight="1">
      <c r="B118" s="477"/>
      <c r="E118" s="887" t="str">
        <f>E7</f>
        <v>Akumulácia tepelnej energie</v>
      </c>
      <c r="F118" s="888"/>
      <c r="G118" s="888"/>
      <c r="H118" s="888"/>
      <c r="L118" s="477"/>
    </row>
    <row r="119" spans="2:63" s="478" customFormat="1" ht="12" customHeight="1">
      <c r="B119" s="477"/>
      <c r="C119" s="471" t="s">
        <v>760</v>
      </c>
      <c r="L119" s="477"/>
    </row>
    <row r="120" spans="2:63" s="478" customFormat="1" ht="16.5" customHeight="1">
      <c r="B120" s="477"/>
      <c r="E120" s="863" t="str">
        <f>E9</f>
        <v xml:space="preserve">04 - SO 34 Energomost </v>
      </c>
      <c r="F120" s="886"/>
      <c r="G120" s="886"/>
      <c r="H120" s="886"/>
      <c r="L120" s="477"/>
    </row>
    <row r="121" spans="2:63" s="478" customFormat="1" ht="7" customHeight="1">
      <c r="B121" s="477"/>
      <c r="L121" s="477"/>
    </row>
    <row r="122" spans="2:63" s="478" customFormat="1" ht="12" customHeight="1">
      <c r="B122" s="477"/>
      <c r="C122" s="471" t="s">
        <v>684</v>
      </c>
      <c r="F122" s="469" t="str">
        <f>F12</f>
        <v xml:space="preserve">Bratislava </v>
      </c>
      <c r="I122" s="471" t="s">
        <v>686</v>
      </c>
      <c r="J122" s="504">
        <f>IF(J12="","",J12)</f>
        <v>45252</v>
      </c>
      <c r="L122" s="477"/>
    </row>
    <row r="123" spans="2:63" s="478" customFormat="1" ht="7" customHeight="1">
      <c r="B123" s="477"/>
      <c r="L123" s="477"/>
    </row>
    <row r="124" spans="2:63" s="478" customFormat="1" ht="15.25" customHeight="1">
      <c r="B124" s="477"/>
      <c r="C124" s="471" t="s">
        <v>687</v>
      </c>
      <c r="F124" s="469" t="str">
        <f>E15</f>
        <v xml:space="preserve">MH Teplárenský holding, a.s., Bratislava </v>
      </c>
      <c r="I124" s="471" t="s">
        <v>692</v>
      </c>
      <c r="J124" s="475" t="str">
        <f>E21</f>
        <v xml:space="preserve"> </v>
      </c>
      <c r="L124" s="477"/>
    </row>
    <row r="125" spans="2:63" s="478" customFormat="1" ht="15.25" customHeight="1">
      <c r="B125" s="477"/>
      <c r="C125" s="471" t="s">
        <v>690</v>
      </c>
      <c r="F125" s="469" t="str">
        <f>IF(E18="","",E18)</f>
        <v xml:space="preserve"> </v>
      </c>
      <c r="I125" s="471" t="s">
        <v>695</v>
      </c>
      <c r="J125" s="475" t="str">
        <f>E24</f>
        <v xml:space="preserve"> </v>
      </c>
      <c r="L125" s="477"/>
    </row>
    <row r="126" spans="2:63" s="478" customFormat="1" ht="10.4" customHeight="1">
      <c r="B126" s="477"/>
      <c r="L126" s="477"/>
    </row>
    <row r="127" spans="2:63" s="577" customFormat="1" ht="29.25" customHeight="1">
      <c r="B127" s="572"/>
      <c r="C127" s="573" t="s">
        <v>777</v>
      </c>
      <c r="D127" s="574" t="s">
        <v>723</v>
      </c>
      <c r="E127" s="574" t="s">
        <v>719</v>
      </c>
      <c r="F127" s="574" t="s">
        <v>720</v>
      </c>
      <c r="G127" s="574" t="s">
        <v>778</v>
      </c>
      <c r="H127" s="574" t="s">
        <v>66</v>
      </c>
      <c r="I127" s="574" t="s">
        <v>779</v>
      </c>
      <c r="J127" s="575" t="s">
        <v>765</v>
      </c>
      <c r="K127" s="576" t="s">
        <v>780</v>
      </c>
      <c r="L127" s="572"/>
      <c r="M127" s="511" t="s">
        <v>668</v>
      </c>
      <c r="N127" s="512" t="s">
        <v>703</v>
      </c>
      <c r="O127" s="512" t="s">
        <v>781</v>
      </c>
      <c r="P127" s="512" t="s">
        <v>782</v>
      </c>
      <c r="Q127" s="512" t="s">
        <v>783</v>
      </c>
      <c r="R127" s="512" t="s">
        <v>784</v>
      </c>
      <c r="S127" s="512" t="s">
        <v>785</v>
      </c>
      <c r="T127" s="513" t="s">
        <v>786</v>
      </c>
    </row>
    <row r="128" spans="2:63" s="478" customFormat="1" ht="22.9" customHeight="1">
      <c r="B128" s="477"/>
      <c r="C128" s="517" t="s">
        <v>766</v>
      </c>
      <c r="J128" s="578">
        <f>BK128</f>
        <v>0</v>
      </c>
      <c r="L128" s="477"/>
      <c r="M128" s="514"/>
      <c r="N128" s="505"/>
      <c r="O128" s="505"/>
      <c r="P128" s="579">
        <f>P129+P162+P167</f>
        <v>8146.2363441400003</v>
      </c>
      <c r="Q128" s="505"/>
      <c r="R128" s="579">
        <f>R129+R162+R167</f>
        <v>585.778415258</v>
      </c>
      <c r="S128" s="505"/>
      <c r="T128" s="580">
        <f>T129+T162+T167</f>
        <v>14.883839999999998</v>
      </c>
      <c r="AT128" s="462" t="s">
        <v>737</v>
      </c>
      <c r="AU128" s="462" t="s">
        <v>767</v>
      </c>
      <c r="BK128" s="581">
        <f>BK129+BK162+BK167</f>
        <v>0</v>
      </c>
    </row>
    <row r="129" spans="2:65" s="583" customFormat="1" ht="25.9" customHeight="1">
      <c r="B129" s="582"/>
      <c r="D129" s="584" t="s">
        <v>737</v>
      </c>
      <c r="E129" s="585" t="s">
        <v>787</v>
      </c>
      <c r="F129" s="585" t="s">
        <v>788</v>
      </c>
      <c r="J129" s="586">
        <f>BK129</f>
        <v>0</v>
      </c>
      <c r="L129" s="582"/>
      <c r="M129" s="587"/>
      <c r="P129" s="588">
        <f>P130+P135+P148+P151+P155+P160</f>
        <v>2341.8138277400003</v>
      </c>
      <c r="R129" s="588">
        <f>R130+R135+R148+R151+R155+R160</f>
        <v>504.07513575800004</v>
      </c>
      <c r="T129" s="589">
        <f>T130+T135+T148+T151+T155+T160</f>
        <v>14.883839999999998</v>
      </c>
      <c r="AR129" s="584" t="s">
        <v>491</v>
      </c>
      <c r="AT129" s="590" t="s">
        <v>737</v>
      </c>
      <c r="AU129" s="590" t="s">
        <v>738</v>
      </c>
      <c r="AY129" s="584" t="s">
        <v>789</v>
      </c>
      <c r="BK129" s="591">
        <f>BK130+BK135+BK148+BK151+BK155+BK160</f>
        <v>0</v>
      </c>
    </row>
    <row r="130" spans="2:65" s="583" customFormat="1" ht="22.9" customHeight="1">
      <c r="B130" s="582"/>
      <c r="D130" s="584" t="s">
        <v>737</v>
      </c>
      <c r="E130" s="592" t="s">
        <v>491</v>
      </c>
      <c r="F130" s="592" t="s">
        <v>790</v>
      </c>
      <c r="J130" s="593">
        <f>BK130</f>
        <v>0</v>
      </c>
      <c r="L130" s="582"/>
      <c r="M130" s="587"/>
      <c r="P130" s="588">
        <f>SUM(P131:P134)</f>
        <v>165.75305</v>
      </c>
      <c r="R130" s="588">
        <f>SUM(R131:R134)</f>
        <v>0</v>
      </c>
      <c r="T130" s="589">
        <f>SUM(T131:T134)</f>
        <v>14.883839999999998</v>
      </c>
      <c r="AR130" s="584" t="s">
        <v>491</v>
      </c>
      <c r="AT130" s="590" t="s">
        <v>737</v>
      </c>
      <c r="AU130" s="590" t="s">
        <v>491</v>
      </c>
      <c r="AY130" s="584" t="s">
        <v>789</v>
      </c>
      <c r="BK130" s="591">
        <f>SUM(BK131:BK134)</f>
        <v>0</v>
      </c>
    </row>
    <row r="131" spans="2:65" s="478" customFormat="1" ht="37.9" customHeight="1">
      <c r="B131" s="594"/>
      <c r="C131" s="595" t="s">
        <v>491</v>
      </c>
      <c r="D131" s="595" t="s">
        <v>791</v>
      </c>
      <c r="E131" s="596" t="s">
        <v>1714</v>
      </c>
      <c r="F131" s="597" t="s">
        <v>1715</v>
      </c>
      <c r="G131" s="598" t="s">
        <v>203</v>
      </c>
      <c r="H131" s="599">
        <v>36.479999999999997</v>
      </c>
      <c r="I131" s="600">
        <v>0</v>
      </c>
      <c r="J131" s="600">
        <f>ROUND(I131*H131,2)</f>
        <v>0</v>
      </c>
      <c r="K131" s="601"/>
      <c r="L131" s="477"/>
      <c r="M131" s="602" t="s">
        <v>668</v>
      </c>
      <c r="N131" s="603" t="s">
        <v>705</v>
      </c>
      <c r="O131" s="604">
        <v>6.0999999999999999E-2</v>
      </c>
      <c r="P131" s="604">
        <f>O131*H131</f>
        <v>2.2252799999999997</v>
      </c>
      <c r="Q131" s="604">
        <v>0</v>
      </c>
      <c r="R131" s="604">
        <f>Q131*H131</f>
        <v>0</v>
      </c>
      <c r="S131" s="604">
        <v>0.40799999999999997</v>
      </c>
      <c r="T131" s="605">
        <f>S131*H131</f>
        <v>14.883839999999998</v>
      </c>
      <c r="AR131" s="606" t="s">
        <v>497</v>
      </c>
      <c r="AT131" s="606" t="s">
        <v>791</v>
      </c>
      <c r="AU131" s="606" t="s">
        <v>493</v>
      </c>
      <c r="AY131" s="462" t="s">
        <v>789</v>
      </c>
      <c r="BE131" s="607">
        <f>IF(N131="základná",J131,0)</f>
        <v>0</v>
      </c>
      <c r="BF131" s="607">
        <f>IF(N131="znížená",J131,0)</f>
        <v>0</v>
      </c>
      <c r="BG131" s="607">
        <f>IF(N131="zákl. prenesená",J131,0)</f>
        <v>0</v>
      </c>
      <c r="BH131" s="607">
        <f>IF(N131="zníž. prenesená",J131,0)</f>
        <v>0</v>
      </c>
      <c r="BI131" s="607">
        <f>IF(N131="nulová",J131,0)</f>
        <v>0</v>
      </c>
      <c r="BJ131" s="462" t="s">
        <v>493</v>
      </c>
      <c r="BK131" s="607">
        <f>ROUND(I131*H131,2)</f>
        <v>0</v>
      </c>
      <c r="BL131" s="462" t="s">
        <v>497</v>
      </c>
      <c r="BM131" s="606" t="s">
        <v>1716</v>
      </c>
    </row>
    <row r="132" spans="2:65" s="478" customFormat="1" ht="21.75" customHeight="1">
      <c r="B132" s="594"/>
      <c r="C132" s="595" t="s">
        <v>493</v>
      </c>
      <c r="D132" s="595" t="s">
        <v>791</v>
      </c>
      <c r="E132" s="596" t="s">
        <v>934</v>
      </c>
      <c r="F132" s="597" t="s">
        <v>935</v>
      </c>
      <c r="G132" s="598" t="s">
        <v>800</v>
      </c>
      <c r="H132" s="599">
        <v>76.337999999999994</v>
      </c>
      <c r="I132" s="600">
        <v>0</v>
      </c>
      <c r="J132" s="600">
        <f>ROUND(I132*H132,2)</f>
        <v>0</v>
      </c>
      <c r="K132" s="601"/>
      <c r="L132" s="477"/>
      <c r="M132" s="602" t="s">
        <v>668</v>
      </c>
      <c r="N132" s="603" t="s">
        <v>705</v>
      </c>
      <c r="O132" s="604">
        <v>0.83799999999999997</v>
      </c>
      <c r="P132" s="604">
        <f>O132*H132</f>
        <v>63.971243999999992</v>
      </c>
      <c r="Q132" s="604">
        <v>0</v>
      </c>
      <c r="R132" s="604">
        <f>Q132*H132</f>
        <v>0</v>
      </c>
      <c r="S132" s="604">
        <v>0</v>
      </c>
      <c r="T132" s="605">
        <f>S132*H132</f>
        <v>0</v>
      </c>
      <c r="AR132" s="606" t="s">
        <v>497</v>
      </c>
      <c r="AT132" s="606" t="s">
        <v>791</v>
      </c>
      <c r="AU132" s="606" t="s">
        <v>493</v>
      </c>
      <c r="AY132" s="462" t="s">
        <v>789</v>
      </c>
      <c r="BE132" s="607">
        <f>IF(N132="základná",J132,0)</f>
        <v>0</v>
      </c>
      <c r="BF132" s="607">
        <f>IF(N132="znížená",J132,0)</f>
        <v>0</v>
      </c>
      <c r="BG132" s="607">
        <f>IF(N132="zákl. prenesená",J132,0)</f>
        <v>0</v>
      </c>
      <c r="BH132" s="607">
        <f>IF(N132="zníž. prenesená",J132,0)</f>
        <v>0</v>
      </c>
      <c r="BI132" s="607">
        <f>IF(N132="nulová",J132,0)</f>
        <v>0</v>
      </c>
      <c r="BJ132" s="462" t="s">
        <v>493</v>
      </c>
      <c r="BK132" s="607">
        <f>ROUND(I132*H132,2)</f>
        <v>0</v>
      </c>
      <c r="BL132" s="462" t="s">
        <v>497</v>
      </c>
      <c r="BM132" s="606" t="s">
        <v>1717</v>
      </c>
    </row>
    <row r="133" spans="2:65" s="478" customFormat="1" ht="24.25" customHeight="1">
      <c r="B133" s="594"/>
      <c r="C133" s="595" t="s">
        <v>495</v>
      </c>
      <c r="D133" s="595" t="s">
        <v>791</v>
      </c>
      <c r="E133" s="596" t="s">
        <v>937</v>
      </c>
      <c r="F133" s="597" t="s">
        <v>938</v>
      </c>
      <c r="G133" s="598" t="s">
        <v>800</v>
      </c>
      <c r="H133" s="599">
        <v>76.337999999999994</v>
      </c>
      <c r="I133" s="600">
        <v>0</v>
      </c>
      <c r="J133" s="600">
        <f>ROUND(I133*H133,2)</f>
        <v>0</v>
      </c>
      <c r="K133" s="601"/>
      <c r="L133" s="477"/>
      <c r="M133" s="602" t="s">
        <v>668</v>
      </c>
      <c r="N133" s="603" t="s">
        <v>705</v>
      </c>
      <c r="O133" s="604">
        <v>4.2000000000000003E-2</v>
      </c>
      <c r="P133" s="604">
        <f>O133*H133</f>
        <v>3.2061959999999998</v>
      </c>
      <c r="Q133" s="604">
        <v>0</v>
      </c>
      <c r="R133" s="604">
        <f>Q133*H133</f>
        <v>0</v>
      </c>
      <c r="S133" s="604">
        <v>0</v>
      </c>
      <c r="T133" s="605">
        <f>S133*H133</f>
        <v>0</v>
      </c>
      <c r="AR133" s="606" t="s">
        <v>497</v>
      </c>
      <c r="AT133" s="606" t="s">
        <v>791</v>
      </c>
      <c r="AU133" s="606" t="s">
        <v>493</v>
      </c>
      <c r="AY133" s="462" t="s">
        <v>789</v>
      </c>
      <c r="BE133" s="607">
        <f>IF(N133="základná",J133,0)</f>
        <v>0</v>
      </c>
      <c r="BF133" s="607">
        <f>IF(N133="znížená",J133,0)</f>
        <v>0</v>
      </c>
      <c r="BG133" s="607">
        <f>IF(N133="zákl. prenesená",J133,0)</f>
        <v>0</v>
      </c>
      <c r="BH133" s="607">
        <f>IF(N133="zníž. prenesená",J133,0)</f>
        <v>0</v>
      </c>
      <c r="BI133" s="607">
        <f>IF(N133="nulová",J133,0)</f>
        <v>0</v>
      </c>
      <c r="BJ133" s="462" t="s">
        <v>493</v>
      </c>
      <c r="BK133" s="607">
        <f>ROUND(I133*H133,2)</f>
        <v>0</v>
      </c>
      <c r="BL133" s="462" t="s">
        <v>497</v>
      </c>
      <c r="BM133" s="606" t="s">
        <v>1718</v>
      </c>
    </row>
    <row r="134" spans="2:65" s="478" customFormat="1" ht="24.25" customHeight="1">
      <c r="B134" s="594"/>
      <c r="C134" s="595" t="s">
        <v>497</v>
      </c>
      <c r="D134" s="595" t="s">
        <v>791</v>
      </c>
      <c r="E134" s="596" t="s">
        <v>1719</v>
      </c>
      <c r="F134" s="597" t="s">
        <v>1720</v>
      </c>
      <c r="G134" s="598" t="s">
        <v>800</v>
      </c>
      <c r="H134" s="599">
        <v>107.654</v>
      </c>
      <c r="I134" s="600">
        <v>0</v>
      </c>
      <c r="J134" s="600">
        <f>ROUND(I134*H134,2)</f>
        <v>0</v>
      </c>
      <c r="K134" s="601"/>
      <c r="L134" s="477"/>
      <c r="M134" s="602" t="s">
        <v>668</v>
      </c>
      <c r="N134" s="603" t="s">
        <v>705</v>
      </c>
      <c r="O134" s="604">
        <v>0.89500000000000002</v>
      </c>
      <c r="P134" s="604">
        <f>O134*H134</f>
        <v>96.35033</v>
      </c>
      <c r="Q134" s="604">
        <v>0</v>
      </c>
      <c r="R134" s="604">
        <f>Q134*H134</f>
        <v>0</v>
      </c>
      <c r="S134" s="604">
        <v>0</v>
      </c>
      <c r="T134" s="605">
        <f>S134*H134</f>
        <v>0</v>
      </c>
      <c r="AR134" s="606" t="s">
        <v>497</v>
      </c>
      <c r="AT134" s="606" t="s">
        <v>791</v>
      </c>
      <c r="AU134" s="606" t="s">
        <v>493</v>
      </c>
      <c r="AY134" s="462" t="s">
        <v>789</v>
      </c>
      <c r="BE134" s="607">
        <f>IF(N134="základná",J134,0)</f>
        <v>0</v>
      </c>
      <c r="BF134" s="607">
        <f>IF(N134="znížená",J134,0)</f>
        <v>0</v>
      </c>
      <c r="BG134" s="607">
        <f>IF(N134="zákl. prenesená",J134,0)</f>
        <v>0</v>
      </c>
      <c r="BH134" s="607">
        <f>IF(N134="zníž. prenesená",J134,0)</f>
        <v>0</v>
      </c>
      <c r="BI134" s="607">
        <f>IF(N134="nulová",J134,0)</f>
        <v>0</v>
      </c>
      <c r="BJ134" s="462" t="s">
        <v>493</v>
      </c>
      <c r="BK134" s="607">
        <f>ROUND(I134*H134,2)</f>
        <v>0</v>
      </c>
      <c r="BL134" s="462" t="s">
        <v>497</v>
      </c>
      <c r="BM134" s="606" t="s">
        <v>1721</v>
      </c>
    </row>
    <row r="135" spans="2:65" s="583" customFormat="1" ht="22.9" customHeight="1">
      <c r="B135" s="582"/>
      <c r="D135" s="584" t="s">
        <v>737</v>
      </c>
      <c r="E135" s="592" t="s">
        <v>493</v>
      </c>
      <c r="F135" s="592" t="s">
        <v>976</v>
      </c>
      <c r="J135" s="593">
        <f>BK135</f>
        <v>0</v>
      </c>
      <c r="L135" s="582"/>
      <c r="M135" s="587"/>
      <c r="P135" s="588">
        <f>SUM(P136:P147)</f>
        <v>807.33357199000011</v>
      </c>
      <c r="R135" s="588">
        <f>SUM(R136:R147)</f>
        <v>458.89167030800002</v>
      </c>
      <c r="T135" s="589">
        <f>SUM(T136:T147)</f>
        <v>0</v>
      </c>
      <c r="AR135" s="584" t="s">
        <v>491</v>
      </c>
      <c r="AT135" s="590" t="s">
        <v>737</v>
      </c>
      <c r="AU135" s="590" t="s">
        <v>491</v>
      </c>
      <c r="AY135" s="584" t="s">
        <v>789</v>
      </c>
      <c r="BK135" s="591">
        <f>SUM(BK136:BK147)</f>
        <v>0</v>
      </c>
    </row>
    <row r="136" spans="2:65" s="478" customFormat="1" ht="37.9" customHeight="1">
      <c r="B136" s="594"/>
      <c r="C136" s="595" t="s">
        <v>498</v>
      </c>
      <c r="D136" s="595" t="s">
        <v>791</v>
      </c>
      <c r="E136" s="596" t="s">
        <v>1722</v>
      </c>
      <c r="F136" s="597" t="s">
        <v>1723</v>
      </c>
      <c r="G136" s="598" t="s">
        <v>800</v>
      </c>
      <c r="H136" s="599">
        <v>107.654</v>
      </c>
      <c r="I136" s="600">
        <v>0</v>
      </c>
      <c r="J136" s="600">
        <f t="shared" ref="J136:J147" si="0">ROUND(I136*H136,2)</f>
        <v>0</v>
      </c>
      <c r="K136" s="601"/>
      <c r="L136" s="477"/>
      <c r="M136" s="602" t="s">
        <v>668</v>
      </c>
      <c r="N136" s="603" t="s">
        <v>705</v>
      </c>
      <c r="O136" s="604">
        <v>0</v>
      </c>
      <c r="P136" s="604">
        <f t="shared" ref="P136:P147" si="1">O136*H136</f>
        <v>0</v>
      </c>
      <c r="Q136" s="604">
        <v>2.2813469999999998</v>
      </c>
      <c r="R136" s="604">
        <f t="shared" ref="R136:R147" si="2">Q136*H136</f>
        <v>245.59612993799996</v>
      </c>
      <c r="S136" s="604">
        <v>0</v>
      </c>
      <c r="T136" s="605">
        <f t="shared" ref="T136:T147" si="3">S136*H136</f>
        <v>0</v>
      </c>
      <c r="AR136" s="606" t="s">
        <v>497</v>
      </c>
      <c r="AT136" s="606" t="s">
        <v>791</v>
      </c>
      <c r="AU136" s="606" t="s">
        <v>493</v>
      </c>
      <c r="AY136" s="462" t="s">
        <v>789</v>
      </c>
      <c r="BE136" s="607">
        <f t="shared" ref="BE136:BE147" si="4">IF(N136="základná",J136,0)</f>
        <v>0</v>
      </c>
      <c r="BF136" s="607">
        <f t="shared" ref="BF136:BF147" si="5">IF(N136="znížená",J136,0)</f>
        <v>0</v>
      </c>
      <c r="BG136" s="607">
        <f t="shared" ref="BG136:BG147" si="6">IF(N136="zákl. prenesená",J136,0)</f>
        <v>0</v>
      </c>
      <c r="BH136" s="607">
        <f t="shared" ref="BH136:BH147" si="7">IF(N136="zníž. prenesená",J136,0)</f>
        <v>0</v>
      </c>
      <c r="BI136" s="607">
        <f t="shared" ref="BI136:BI147" si="8">IF(N136="nulová",J136,0)</f>
        <v>0</v>
      </c>
      <c r="BJ136" s="462" t="s">
        <v>493</v>
      </c>
      <c r="BK136" s="607">
        <f t="shared" ref="BK136:BK147" si="9">ROUND(I136*H136,2)</f>
        <v>0</v>
      </c>
      <c r="BL136" s="462" t="s">
        <v>497</v>
      </c>
      <c r="BM136" s="606" t="s">
        <v>1724</v>
      </c>
    </row>
    <row r="137" spans="2:65" s="478" customFormat="1" ht="24.25" customHeight="1">
      <c r="B137" s="594"/>
      <c r="C137" s="595" t="s">
        <v>811</v>
      </c>
      <c r="D137" s="595" t="s">
        <v>791</v>
      </c>
      <c r="E137" s="596" t="s">
        <v>1725</v>
      </c>
      <c r="F137" s="597" t="s">
        <v>1726</v>
      </c>
      <c r="G137" s="598" t="s">
        <v>804</v>
      </c>
      <c r="H137" s="599">
        <v>7.9370000000000003</v>
      </c>
      <c r="I137" s="600">
        <v>0</v>
      </c>
      <c r="J137" s="600">
        <f t="shared" si="0"/>
        <v>0</v>
      </c>
      <c r="K137" s="601"/>
      <c r="L137" s="477"/>
      <c r="M137" s="602" t="s">
        <v>668</v>
      </c>
      <c r="N137" s="603" t="s">
        <v>705</v>
      </c>
      <c r="O137" s="604">
        <v>21.8</v>
      </c>
      <c r="P137" s="604">
        <f t="shared" si="1"/>
        <v>173.0266</v>
      </c>
      <c r="Q137" s="604">
        <v>1.07392</v>
      </c>
      <c r="R137" s="604">
        <f t="shared" si="2"/>
        <v>8.5237030400000009</v>
      </c>
      <c r="S137" s="604">
        <v>0</v>
      </c>
      <c r="T137" s="605">
        <f t="shared" si="3"/>
        <v>0</v>
      </c>
      <c r="AR137" s="606" t="s">
        <v>497</v>
      </c>
      <c r="AT137" s="606" t="s">
        <v>791</v>
      </c>
      <c r="AU137" s="606" t="s">
        <v>493</v>
      </c>
      <c r="AY137" s="462" t="s">
        <v>789</v>
      </c>
      <c r="BE137" s="607">
        <f t="shared" si="4"/>
        <v>0</v>
      </c>
      <c r="BF137" s="607">
        <f t="shared" si="5"/>
        <v>0</v>
      </c>
      <c r="BG137" s="607">
        <f t="shared" si="6"/>
        <v>0</v>
      </c>
      <c r="BH137" s="607">
        <f t="shared" si="7"/>
        <v>0</v>
      </c>
      <c r="BI137" s="607">
        <f t="shared" si="8"/>
        <v>0</v>
      </c>
      <c r="BJ137" s="462" t="s">
        <v>493</v>
      </c>
      <c r="BK137" s="607">
        <f t="shared" si="9"/>
        <v>0</v>
      </c>
      <c r="BL137" s="462" t="s">
        <v>497</v>
      </c>
      <c r="BM137" s="606" t="s">
        <v>1727</v>
      </c>
    </row>
    <row r="138" spans="2:65" s="478" customFormat="1" ht="24.25" customHeight="1">
      <c r="B138" s="594"/>
      <c r="C138" s="595" t="s">
        <v>815</v>
      </c>
      <c r="D138" s="595" t="s">
        <v>791</v>
      </c>
      <c r="E138" s="596" t="s">
        <v>1728</v>
      </c>
      <c r="F138" s="597" t="s">
        <v>1729</v>
      </c>
      <c r="G138" s="598" t="s">
        <v>203</v>
      </c>
      <c r="H138" s="599">
        <v>35</v>
      </c>
      <c r="I138" s="600">
        <v>0</v>
      </c>
      <c r="J138" s="600">
        <f t="shared" si="0"/>
        <v>0</v>
      </c>
      <c r="K138" s="601"/>
      <c r="L138" s="477"/>
      <c r="M138" s="602" t="s">
        <v>668</v>
      </c>
      <c r="N138" s="603" t="s">
        <v>705</v>
      </c>
      <c r="O138" s="604">
        <v>0.97599999999999998</v>
      </c>
      <c r="P138" s="604">
        <f t="shared" si="1"/>
        <v>34.159999999999997</v>
      </c>
      <c r="Q138" s="604">
        <v>0</v>
      </c>
      <c r="R138" s="604">
        <f t="shared" si="2"/>
        <v>0</v>
      </c>
      <c r="S138" s="604">
        <v>0</v>
      </c>
      <c r="T138" s="605">
        <f t="shared" si="3"/>
        <v>0</v>
      </c>
      <c r="AR138" s="606" t="s">
        <v>497</v>
      </c>
      <c r="AT138" s="606" t="s">
        <v>791</v>
      </c>
      <c r="AU138" s="606" t="s">
        <v>493</v>
      </c>
      <c r="AY138" s="462" t="s">
        <v>789</v>
      </c>
      <c r="BE138" s="607">
        <f t="shared" si="4"/>
        <v>0</v>
      </c>
      <c r="BF138" s="607">
        <f t="shared" si="5"/>
        <v>0</v>
      </c>
      <c r="BG138" s="607">
        <f t="shared" si="6"/>
        <v>0</v>
      </c>
      <c r="BH138" s="607">
        <f t="shared" si="7"/>
        <v>0</v>
      </c>
      <c r="BI138" s="607">
        <f t="shared" si="8"/>
        <v>0</v>
      </c>
      <c r="BJ138" s="462" t="s">
        <v>493</v>
      </c>
      <c r="BK138" s="607">
        <f t="shared" si="9"/>
        <v>0</v>
      </c>
      <c r="BL138" s="462" t="s">
        <v>497</v>
      </c>
      <c r="BM138" s="606" t="s">
        <v>1730</v>
      </c>
    </row>
    <row r="139" spans="2:65" s="478" customFormat="1" ht="24.25" customHeight="1">
      <c r="B139" s="594"/>
      <c r="C139" s="612" t="s">
        <v>819</v>
      </c>
      <c r="D139" s="612" t="s">
        <v>1038</v>
      </c>
      <c r="E139" s="613" t="s">
        <v>1731</v>
      </c>
      <c r="F139" s="614" t="s">
        <v>1732</v>
      </c>
      <c r="G139" s="615" t="s">
        <v>804</v>
      </c>
      <c r="H139" s="616">
        <v>5.4249999999999998</v>
      </c>
      <c r="I139" s="600">
        <v>0</v>
      </c>
      <c r="J139" s="617">
        <f t="shared" si="0"/>
        <v>0</v>
      </c>
      <c r="K139" s="618"/>
      <c r="L139" s="619"/>
      <c r="M139" s="620" t="s">
        <v>668</v>
      </c>
      <c r="N139" s="621" t="s">
        <v>705</v>
      </c>
      <c r="O139" s="604">
        <v>0</v>
      </c>
      <c r="P139" s="604">
        <f t="shared" si="1"/>
        <v>0</v>
      </c>
      <c r="Q139" s="604">
        <v>1</v>
      </c>
      <c r="R139" s="604">
        <f t="shared" si="2"/>
        <v>5.4249999999999998</v>
      </c>
      <c r="S139" s="604">
        <v>0</v>
      </c>
      <c r="T139" s="605">
        <f t="shared" si="3"/>
        <v>0</v>
      </c>
      <c r="AR139" s="606" t="s">
        <v>819</v>
      </c>
      <c r="AT139" s="606" t="s">
        <v>1038</v>
      </c>
      <c r="AU139" s="606" t="s">
        <v>493</v>
      </c>
      <c r="AY139" s="462" t="s">
        <v>789</v>
      </c>
      <c r="BE139" s="607">
        <f t="shared" si="4"/>
        <v>0</v>
      </c>
      <c r="BF139" s="607">
        <f t="shared" si="5"/>
        <v>0</v>
      </c>
      <c r="BG139" s="607">
        <f t="shared" si="6"/>
        <v>0</v>
      </c>
      <c r="BH139" s="607">
        <f t="shared" si="7"/>
        <v>0</v>
      </c>
      <c r="BI139" s="607">
        <f t="shared" si="8"/>
        <v>0</v>
      </c>
      <c r="BJ139" s="462" t="s">
        <v>493</v>
      </c>
      <c r="BK139" s="607">
        <f t="shared" si="9"/>
        <v>0</v>
      </c>
      <c r="BL139" s="462" t="s">
        <v>497</v>
      </c>
      <c r="BM139" s="606" t="s">
        <v>1733</v>
      </c>
    </row>
    <row r="140" spans="2:65" s="478" customFormat="1" ht="33" customHeight="1">
      <c r="B140" s="594"/>
      <c r="C140" s="595" t="s">
        <v>806</v>
      </c>
      <c r="D140" s="595" t="s">
        <v>791</v>
      </c>
      <c r="E140" s="596" t="s">
        <v>1734</v>
      </c>
      <c r="F140" s="597" t="s">
        <v>1735</v>
      </c>
      <c r="G140" s="598" t="s">
        <v>181</v>
      </c>
      <c r="H140" s="599">
        <v>60</v>
      </c>
      <c r="I140" s="600">
        <v>0</v>
      </c>
      <c r="J140" s="600">
        <f t="shared" si="0"/>
        <v>0</v>
      </c>
      <c r="K140" s="601"/>
      <c r="L140" s="477"/>
      <c r="M140" s="602" t="s">
        <v>668</v>
      </c>
      <c r="N140" s="603" t="s">
        <v>705</v>
      </c>
      <c r="O140" s="604">
        <v>1.0029999999999999</v>
      </c>
      <c r="P140" s="604">
        <f t="shared" si="1"/>
        <v>60.179999999999993</v>
      </c>
      <c r="Q140" s="604">
        <v>2.7699999999999999E-3</v>
      </c>
      <c r="R140" s="604">
        <f t="shared" si="2"/>
        <v>0.16619999999999999</v>
      </c>
      <c r="S140" s="604">
        <v>0</v>
      </c>
      <c r="T140" s="605">
        <f t="shared" si="3"/>
        <v>0</v>
      </c>
      <c r="AR140" s="606" t="s">
        <v>497</v>
      </c>
      <c r="AT140" s="606" t="s">
        <v>791</v>
      </c>
      <c r="AU140" s="606" t="s">
        <v>493</v>
      </c>
      <c r="AY140" s="462" t="s">
        <v>789</v>
      </c>
      <c r="BE140" s="607">
        <f t="shared" si="4"/>
        <v>0</v>
      </c>
      <c r="BF140" s="607">
        <f t="shared" si="5"/>
        <v>0</v>
      </c>
      <c r="BG140" s="607">
        <f t="shared" si="6"/>
        <v>0</v>
      </c>
      <c r="BH140" s="607">
        <f t="shared" si="7"/>
        <v>0</v>
      </c>
      <c r="BI140" s="607">
        <f t="shared" si="8"/>
        <v>0</v>
      </c>
      <c r="BJ140" s="462" t="s">
        <v>493</v>
      </c>
      <c r="BK140" s="607">
        <f t="shared" si="9"/>
        <v>0</v>
      </c>
      <c r="BL140" s="462" t="s">
        <v>497</v>
      </c>
      <c r="BM140" s="606" t="s">
        <v>1736</v>
      </c>
    </row>
    <row r="141" spans="2:65" s="478" customFormat="1" ht="33" customHeight="1">
      <c r="B141" s="594"/>
      <c r="C141" s="595" t="s">
        <v>826</v>
      </c>
      <c r="D141" s="595" t="s">
        <v>791</v>
      </c>
      <c r="E141" s="596" t="s">
        <v>1737</v>
      </c>
      <c r="F141" s="597" t="s">
        <v>1738</v>
      </c>
      <c r="G141" s="598" t="s">
        <v>181</v>
      </c>
      <c r="H141" s="599">
        <v>117</v>
      </c>
      <c r="I141" s="600">
        <v>0</v>
      </c>
      <c r="J141" s="600">
        <f t="shared" si="0"/>
        <v>0</v>
      </c>
      <c r="K141" s="601"/>
      <c r="L141" s="477"/>
      <c r="M141" s="602" t="s">
        <v>668</v>
      </c>
      <c r="N141" s="603" t="s">
        <v>705</v>
      </c>
      <c r="O141" s="604">
        <v>1.101</v>
      </c>
      <c r="P141" s="604">
        <f t="shared" si="1"/>
        <v>128.81700000000001</v>
      </c>
      <c r="Q141" s="604">
        <v>2.7699999999999999E-3</v>
      </c>
      <c r="R141" s="604">
        <f t="shared" si="2"/>
        <v>0.32408999999999999</v>
      </c>
      <c r="S141" s="604">
        <v>0</v>
      </c>
      <c r="T141" s="605">
        <f t="shared" si="3"/>
        <v>0</v>
      </c>
      <c r="AR141" s="606" t="s">
        <v>497</v>
      </c>
      <c r="AT141" s="606" t="s">
        <v>791</v>
      </c>
      <c r="AU141" s="606" t="s">
        <v>493</v>
      </c>
      <c r="AY141" s="462" t="s">
        <v>789</v>
      </c>
      <c r="BE141" s="607">
        <f t="shared" si="4"/>
        <v>0</v>
      </c>
      <c r="BF141" s="607">
        <f t="shared" si="5"/>
        <v>0</v>
      </c>
      <c r="BG141" s="607">
        <f t="shared" si="6"/>
        <v>0</v>
      </c>
      <c r="BH141" s="607">
        <f t="shared" si="7"/>
        <v>0</v>
      </c>
      <c r="BI141" s="607">
        <f t="shared" si="8"/>
        <v>0</v>
      </c>
      <c r="BJ141" s="462" t="s">
        <v>493</v>
      </c>
      <c r="BK141" s="607">
        <f t="shared" si="9"/>
        <v>0</v>
      </c>
      <c r="BL141" s="462" t="s">
        <v>497</v>
      </c>
      <c r="BM141" s="606" t="s">
        <v>1739</v>
      </c>
    </row>
    <row r="142" spans="2:65" s="478" customFormat="1" ht="24.25" customHeight="1">
      <c r="B142" s="594"/>
      <c r="C142" s="595" t="s">
        <v>830</v>
      </c>
      <c r="D142" s="595" t="s">
        <v>791</v>
      </c>
      <c r="E142" s="596" t="s">
        <v>992</v>
      </c>
      <c r="F142" s="597" t="s">
        <v>993</v>
      </c>
      <c r="G142" s="598" t="s">
        <v>800</v>
      </c>
      <c r="H142" s="599">
        <v>19.946999999999999</v>
      </c>
      <c r="I142" s="600">
        <v>0</v>
      </c>
      <c r="J142" s="600">
        <f t="shared" si="0"/>
        <v>0</v>
      </c>
      <c r="K142" s="601"/>
      <c r="L142" s="477"/>
      <c r="M142" s="602" t="s">
        <v>668</v>
      </c>
      <c r="N142" s="603" t="s">
        <v>705</v>
      </c>
      <c r="O142" s="604">
        <v>1.097</v>
      </c>
      <c r="P142" s="604">
        <f t="shared" si="1"/>
        <v>21.881858999999999</v>
      </c>
      <c r="Q142" s="604">
        <v>2.0699999999999998</v>
      </c>
      <c r="R142" s="604">
        <f t="shared" si="2"/>
        <v>41.290289999999992</v>
      </c>
      <c r="S142" s="604">
        <v>0</v>
      </c>
      <c r="T142" s="605">
        <f t="shared" si="3"/>
        <v>0</v>
      </c>
      <c r="AR142" s="606" t="s">
        <v>497</v>
      </c>
      <c r="AT142" s="606" t="s">
        <v>791</v>
      </c>
      <c r="AU142" s="606" t="s">
        <v>493</v>
      </c>
      <c r="AY142" s="462" t="s">
        <v>789</v>
      </c>
      <c r="BE142" s="607">
        <f t="shared" si="4"/>
        <v>0</v>
      </c>
      <c r="BF142" s="607">
        <f t="shared" si="5"/>
        <v>0</v>
      </c>
      <c r="BG142" s="607">
        <f t="shared" si="6"/>
        <v>0</v>
      </c>
      <c r="BH142" s="607">
        <f t="shared" si="7"/>
        <v>0</v>
      </c>
      <c r="BI142" s="607">
        <f t="shared" si="8"/>
        <v>0</v>
      </c>
      <c r="BJ142" s="462" t="s">
        <v>493</v>
      </c>
      <c r="BK142" s="607">
        <f t="shared" si="9"/>
        <v>0</v>
      </c>
      <c r="BL142" s="462" t="s">
        <v>497</v>
      </c>
      <c r="BM142" s="606" t="s">
        <v>1740</v>
      </c>
    </row>
    <row r="143" spans="2:65" s="478" customFormat="1" ht="16.5" customHeight="1">
      <c r="B143" s="594"/>
      <c r="C143" s="595" t="s">
        <v>834</v>
      </c>
      <c r="D143" s="595" t="s">
        <v>791</v>
      </c>
      <c r="E143" s="596" t="s">
        <v>995</v>
      </c>
      <c r="F143" s="597" t="s">
        <v>1741</v>
      </c>
      <c r="G143" s="598" t="s">
        <v>800</v>
      </c>
      <c r="H143" s="599">
        <v>6.649</v>
      </c>
      <c r="I143" s="600">
        <v>0</v>
      </c>
      <c r="J143" s="600">
        <f t="shared" si="0"/>
        <v>0</v>
      </c>
      <c r="K143" s="601"/>
      <c r="L143" s="477"/>
      <c r="M143" s="602" t="s">
        <v>668</v>
      </c>
      <c r="N143" s="603" t="s">
        <v>705</v>
      </c>
      <c r="O143" s="604">
        <v>0.61770999999999998</v>
      </c>
      <c r="P143" s="604">
        <f t="shared" si="1"/>
        <v>4.1071537899999999</v>
      </c>
      <c r="Q143" s="604">
        <v>2.19407</v>
      </c>
      <c r="R143" s="604">
        <f t="shared" si="2"/>
        <v>14.58837143</v>
      </c>
      <c r="S143" s="604">
        <v>0</v>
      </c>
      <c r="T143" s="605">
        <f t="shared" si="3"/>
        <v>0</v>
      </c>
      <c r="AR143" s="606" t="s">
        <v>497</v>
      </c>
      <c r="AT143" s="606" t="s">
        <v>791</v>
      </c>
      <c r="AU143" s="606" t="s">
        <v>493</v>
      </c>
      <c r="AY143" s="462" t="s">
        <v>789</v>
      </c>
      <c r="BE143" s="607">
        <f t="shared" si="4"/>
        <v>0</v>
      </c>
      <c r="BF143" s="607">
        <f t="shared" si="5"/>
        <v>0</v>
      </c>
      <c r="BG143" s="607">
        <f t="shared" si="6"/>
        <v>0</v>
      </c>
      <c r="BH143" s="607">
        <f t="shared" si="7"/>
        <v>0</v>
      </c>
      <c r="BI143" s="607">
        <f t="shared" si="8"/>
        <v>0</v>
      </c>
      <c r="BJ143" s="462" t="s">
        <v>493</v>
      </c>
      <c r="BK143" s="607">
        <f t="shared" si="9"/>
        <v>0</v>
      </c>
      <c r="BL143" s="462" t="s">
        <v>497</v>
      </c>
      <c r="BM143" s="606" t="s">
        <v>1742</v>
      </c>
    </row>
    <row r="144" spans="2:65" s="478" customFormat="1" ht="24.25" customHeight="1">
      <c r="B144" s="594"/>
      <c r="C144" s="595" t="s">
        <v>838</v>
      </c>
      <c r="D144" s="595" t="s">
        <v>791</v>
      </c>
      <c r="E144" s="596" t="s">
        <v>1018</v>
      </c>
      <c r="F144" s="597" t="s">
        <v>1019</v>
      </c>
      <c r="G144" s="598" t="s">
        <v>800</v>
      </c>
      <c r="H144" s="599">
        <v>58.32</v>
      </c>
      <c r="I144" s="600">
        <v>0</v>
      </c>
      <c r="J144" s="600">
        <f t="shared" si="0"/>
        <v>0</v>
      </c>
      <c r="K144" s="601"/>
      <c r="L144" s="477"/>
      <c r="M144" s="602" t="s">
        <v>668</v>
      </c>
      <c r="N144" s="603" t="s">
        <v>705</v>
      </c>
      <c r="O144" s="604">
        <v>0.60355999999999999</v>
      </c>
      <c r="P144" s="604">
        <f t="shared" si="1"/>
        <v>35.199619200000001</v>
      </c>
      <c r="Q144" s="604">
        <v>2.3223400000000001</v>
      </c>
      <c r="R144" s="604">
        <f t="shared" si="2"/>
        <v>135.43886879999999</v>
      </c>
      <c r="S144" s="604">
        <v>0</v>
      </c>
      <c r="T144" s="605">
        <f t="shared" si="3"/>
        <v>0</v>
      </c>
      <c r="AR144" s="606" t="s">
        <v>497</v>
      </c>
      <c r="AT144" s="606" t="s">
        <v>791</v>
      </c>
      <c r="AU144" s="606" t="s">
        <v>493</v>
      </c>
      <c r="AY144" s="462" t="s">
        <v>789</v>
      </c>
      <c r="BE144" s="607">
        <f t="shared" si="4"/>
        <v>0</v>
      </c>
      <c r="BF144" s="607">
        <f t="shared" si="5"/>
        <v>0</v>
      </c>
      <c r="BG144" s="607">
        <f t="shared" si="6"/>
        <v>0</v>
      </c>
      <c r="BH144" s="607">
        <f t="shared" si="7"/>
        <v>0</v>
      </c>
      <c r="BI144" s="607">
        <f t="shared" si="8"/>
        <v>0</v>
      </c>
      <c r="BJ144" s="462" t="s">
        <v>493</v>
      </c>
      <c r="BK144" s="607">
        <f t="shared" si="9"/>
        <v>0</v>
      </c>
      <c r="BL144" s="462" t="s">
        <v>497</v>
      </c>
      <c r="BM144" s="606" t="s">
        <v>1743</v>
      </c>
    </row>
    <row r="145" spans="2:65" s="478" customFormat="1" ht="21.75" customHeight="1">
      <c r="B145" s="594"/>
      <c r="C145" s="595" t="s">
        <v>842</v>
      </c>
      <c r="D145" s="595" t="s">
        <v>791</v>
      </c>
      <c r="E145" s="596" t="s">
        <v>1022</v>
      </c>
      <c r="F145" s="597" t="s">
        <v>1023</v>
      </c>
      <c r="G145" s="598" t="s">
        <v>203</v>
      </c>
      <c r="H145" s="599">
        <v>165.48</v>
      </c>
      <c r="I145" s="600">
        <v>0</v>
      </c>
      <c r="J145" s="600">
        <f t="shared" si="0"/>
        <v>0</v>
      </c>
      <c r="K145" s="601"/>
      <c r="L145" s="477"/>
      <c r="M145" s="602" t="s">
        <v>668</v>
      </c>
      <c r="N145" s="603" t="s">
        <v>705</v>
      </c>
      <c r="O145" s="604">
        <v>0.35799999999999998</v>
      </c>
      <c r="P145" s="604">
        <f t="shared" si="1"/>
        <v>59.241839999999996</v>
      </c>
      <c r="Q145" s="604">
        <v>6.7000000000000002E-4</v>
      </c>
      <c r="R145" s="604">
        <f t="shared" si="2"/>
        <v>0.1108716</v>
      </c>
      <c r="S145" s="604">
        <v>0</v>
      </c>
      <c r="T145" s="605">
        <f t="shared" si="3"/>
        <v>0</v>
      </c>
      <c r="AR145" s="606" t="s">
        <v>497</v>
      </c>
      <c r="AT145" s="606" t="s">
        <v>791</v>
      </c>
      <c r="AU145" s="606" t="s">
        <v>493</v>
      </c>
      <c r="AY145" s="462" t="s">
        <v>789</v>
      </c>
      <c r="BE145" s="607">
        <f t="shared" si="4"/>
        <v>0</v>
      </c>
      <c r="BF145" s="607">
        <f t="shared" si="5"/>
        <v>0</v>
      </c>
      <c r="BG145" s="607">
        <f t="shared" si="6"/>
        <v>0</v>
      </c>
      <c r="BH145" s="607">
        <f t="shared" si="7"/>
        <v>0</v>
      </c>
      <c r="BI145" s="607">
        <f t="shared" si="8"/>
        <v>0</v>
      </c>
      <c r="BJ145" s="462" t="s">
        <v>493</v>
      </c>
      <c r="BK145" s="607">
        <f t="shared" si="9"/>
        <v>0</v>
      </c>
      <c r="BL145" s="462" t="s">
        <v>497</v>
      </c>
      <c r="BM145" s="606" t="s">
        <v>1744</v>
      </c>
    </row>
    <row r="146" spans="2:65" s="478" customFormat="1" ht="21.75" customHeight="1">
      <c r="B146" s="594"/>
      <c r="C146" s="595" t="s">
        <v>846</v>
      </c>
      <c r="D146" s="595" t="s">
        <v>791</v>
      </c>
      <c r="E146" s="596" t="s">
        <v>1026</v>
      </c>
      <c r="F146" s="597" t="s">
        <v>1027</v>
      </c>
      <c r="G146" s="598" t="s">
        <v>203</v>
      </c>
      <c r="H146" s="599">
        <v>165.48</v>
      </c>
      <c r="I146" s="600">
        <v>0</v>
      </c>
      <c r="J146" s="600">
        <f t="shared" si="0"/>
        <v>0</v>
      </c>
      <c r="K146" s="601"/>
      <c r="L146" s="477"/>
      <c r="M146" s="602" t="s">
        <v>668</v>
      </c>
      <c r="N146" s="603" t="s">
        <v>705</v>
      </c>
      <c r="O146" s="604">
        <v>0.19900000000000001</v>
      </c>
      <c r="P146" s="604">
        <f t="shared" si="1"/>
        <v>32.930520000000001</v>
      </c>
      <c r="Q146" s="604">
        <v>0</v>
      </c>
      <c r="R146" s="604">
        <f t="shared" si="2"/>
        <v>0</v>
      </c>
      <c r="S146" s="604">
        <v>0</v>
      </c>
      <c r="T146" s="605">
        <f t="shared" si="3"/>
        <v>0</v>
      </c>
      <c r="AR146" s="606" t="s">
        <v>497</v>
      </c>
      <c r="AT146" s="606" t="s">
        <v>791</v>
      </c>
      <c r="AU146" s="606" t="s">
        <v>493</v>
      </c>
      <c r="AY146" s="462" t="s">
        <v>789</v>
      </c>
      <c r="BE146" s="607">
        <f t="shared" si="4"/>
        <v>0</v>
      </c>
      <c r="BF146" s="607">
        <f t="shared" si="5"/>
        <v>0</v>
      </c>
      <c r="BG146" s="607">
        <f t="shared" si="6"/>
        <v>0</v>
      </c>
      <c r="BH146" s="607">
        <f t="shared" si="7"/>
        <v>0</v>
      </c>
      <c r="BI146" s="607">
        <f t="shared" si="8"/>
        <v>0</v>
      </c>
      <c r="BJ146" s="462" t="s">
        <v>493</v>
      </c>
      <c r="BK146" s="607">
        <f t="shared" si="9"/>
        <v>0</v>
      </c>
      <c r="BL146" s="462" t="s">
        <v>497</v>
      </c>
      <c r="BM146" s="606" t="s">
        <v>1745</v>
      </c>
    </row>
    <row r="147" spans="2:65" s="478" customFormat="1" ht="16.5" customHeight="1">
      <c r="B147" s="594"/>
      <c r="C147" s="595" t="s">
        <v>421</v>
      </c>
      <c r="D147" s="595" t="s">
        <v>791</v>
      </c>
      <c r="E147" s="596" t="s">
        <v>1030</v>
      </c>
      <c r="F147" s="597" t="s">
        <v>1031</v>
      </c>
      <c r="G147" s="598" t="s">
        <v>804</v>
      </c>
      <c r="H147" s="599">
        <v>7.29</v>
      </c>
      <c r="I147" s="600">
        <v>0</v>
      </c>
      <c r="J147" s="600">
        <f t="shared" si="0"/>
        <v>0</v>
      </c>
      <c r="K147" s="601"/>
      <c r="L147" s="477"/>
      <c r="M147" s="602" t="s">
        <v>668</v>
      </c>
      <c r="N147" s="603" t="s">
        <v>705</v>
      </c>
      <c r="O147" s="604">
        <v>35.362000000000002</v>
      </c>
      <c r="P147" s="604">
        <f t="shared" si="1"/>
        <v>257.78898000000004</v>
      </c>
      <c r="Q147" s="604">
        <v>1.01895</v>
      </c>
      <c r="R147" s="604">
        <f t="shared" si="2"/>
        <v>7.4281455000000003</v>
      </c>
      <c r="S147" s="604">
        <v>0</v>
      </c>
      <c r="T147" s="605">
        <f t="shared" si="3"/>
        <v>0</v>
      </c>
      <c r="AR147" s="606" t="s">
        <v>497</v>
      </c>
      <c r="AT147" s="606" t="s">
        <v>791</v>
      </c>
      <c r="AU147" s="606" t="s">
        <v>493</v>
      </c>
      <c r="AY147" s="462" t="s">
        <v>789</v>
      </c>
      <c r="BE147" s="607">
        <f t="shared" si="4"/>
        <v>0</v>
      </c>
      <c r="BF147" s="607">
        <f t="shared" si="5"/>
        <v>0</v>
      </c>
      <c r="BG147" s="607">
        <f t="shared" si="6"/>
        <v>0</v>
      </c>
      <c r="BH147" s="607">
        <f t="shared" si="7"/>
        <v>0</v>
      </c>
      <c r="BI147" s="607">
        <f t="shared" si="8"/>
        <v>0</v>
      </c>
      <c r="BJ147" s="462" t="s">
        <v>493</v>
      </c>
      <c r="BK147" s="607">
        <f t="shared" si="9"/>
        <v>0</v>
      </c>
      <c r="BL147" s="462" t="s">
        <v>497</v>
      </c>
      <c r="BM147" s="606" t="s">
        <v>1746</v>
      </c>
    </row>
    <row r="148" spans="2:65" s="583" customFormat="1" ht="22.9" customHeight="1">
      <c r="B148" s="582"/>
      <c r="D148" s="584" t="s">
        <v>737</v>
      </c>
      <c r="E148" s="592" t="s">
        <v>495</v>
      </c>
      <c r="F148" s="592" t="s">
        <v>1042</v>
      </c>
      <c r="J148" s="593">
        <f>BK148</f>
        <v>0</v>
      </c>
      <c r="L148" s="582"/>
      <c r="M148" s="587"/>
      <c r="P148" s="588">
        <f>SUM(P149:P150)</f>
        <v>30.94459625</v>
      </c>
      <c r="R148" s="588">
        <f>SUM(R149:R150)</f>
        <v>0.51753450000000012</v>
      </c>
      <c r="T148" s="589">
        <f>SUM(T149:T150)</f>
        <v>0</v>
      </c>
      <c r="AR148" s="584" t="s">
        <v>491</v>
      </c>
      <c r="AT148" s="590" t="s">
        <v>737</v>
      </c>
      <c r="AU148" s="590" t="s">
        <v>491</v>
      </c>
      <c r="AY148" s="584" t="s">
        <v>789</v>
      </c>
      <c r="BK148" s="591">
        <f>SUM(BK149:BK150)</f>
        <v>0</v>
      </c>
    </row>
    <row r="149" spans="2:65" s="478" customFormat="1" ht="33" customHeight="1">
      <c r="B149" s="594"/>
      <c r="C149" s="595" t="s">
        <v>853</v>
      </c>
      <c r="D149" s="595" t="s">
        <v>791</v>
      </c>
      <c r="E149" s="596" t="s">
        <v>1747</v>
      </c>
      <c r="F149" s="597" t="s">
        <v>1748</v>
      </c>
      <c r="G149" s="598" t="s">
        <v>203</v>
      </c>
      <c r="H149" s="599">
        <v>7.5</v>
      </c>
      <c r="I149" s="600">
        <v>0</v>
      </c>
      <c r="J149" s="600">
        <f>ROUND(I149*H149,2)</f>
        <v>0</v>
      </c>
      <c r="K149" s="601"/>
      <c r="L149" s="477"/>
      <c r="M149" s="602" t="s">
        <v>668</v>
      </c>
      <c r="N149" s="603" t="s">
        <v>705</v>
      </c>
      <c r="O149" s="604">
        <v>3.8839899999999998</v>
      </c>
      <c r="P149" s="604">
        <f>O149*H149</f>
        <v>29.129925</v>
      </c>
      <c r="Q149" s="604">
        <v>6.8110000000000004E-2</v>
      </c>
      <c r="R149" s="604">
        <f>Q149*H149</f>
        <v>0.51082500000000008</v>
      </c>
      <c r="S149" s="604">
        <v>0</v>
      </c>
      <c r="T149" s="605">
        <f>S149*H149</f>
        <v>0</v>
      </c>
      <c r="AR149" s="606" t="s">
        <v>497</v>
      </c>
      <c r="AT149" s="606" t="s">
        <v>791</v>
      </c>
      <c r="AU149" s="606" t="s">
        <v>493</v>
      </c>
      <c r="AY149" s="462" t="s">
        <v>789</v>
      </c>
      <c r="BE149" s="607">
        <f>IF(N149="základná",J149,0)</f>
        <v>0</v>
      </c>
      <c r="BF149" s="607">
        <f>IF(N149="znížená",J149,0)</f>
        <v>0</v>
      </c>
      <c r="BG149" s="607">
        <f>IF(N149="zákl. prenesená",J149,0)</f>
        <v>0</v>
      </c>
      <c r="BH149" s="607">
        <f>IF(N149="zníž. prenesená",J149,0)</f>
        <v>0</v>
      </c>
      <c r="BI149" s="607">
        <f>IF(N149="nulová",J149,0)</f>
        <v>0</v>
      </c>
      <c r="BJ149" s="462" t="s">
        <v>493</v>
      </c>
      <c r="BK149" s="607">
        <f>ROUND(I149*H149,2)</f>
        <v>0</v>
      </c>
      <c r="BL149" s="462" t="s">
        <v>497</v>
      </c>
      <c r="BM149" s="606" t="s">
        <v>1749</v>
      </c>
    </row>
    <row r="150" spans="2:65" s="478" customFormat="1" ht="33" customHeight="1">
      <c r="B150" s="594"/>
      <c r="C150" s="595" t="s">
        <v>857</v>
      </c>
      <c r="D150" s="595" t="s">
        <v>791</v>
      </c>
      <c r="E150" s="596" t="s">
        <v>1750</v>
      </c>
      <c r="F150" s="597" t="s">
        <v>1751</v>
      </c>
      <c r="G150" s="598" t="s">
        <v>203</v>
      </c>
      <c r="H150" s="599">
        <v>12.425000000000001</v>
      </c>
      <c r="I150" s="600">
        <v>0</v>
      </c>
      <c r="J150" s="600">
        <f>ROUND(I150*H150,2)</f>
        <v>0</v>
      </c>
      <c r="K150" s="601"/>
      <c r="L150" s="477"/>
      <c r="M150" s="602" t="s">
        <v>668</v>
      </c>
      <c r="N150" s="603" t="s">
        <v>705</v>
      </c>
      <c r="O150" s="604">
        <v>0.14605000000000001</v>
      </c>
      <c r="P150" s="604">
        <f>O150*H150</f>
        <v>1.8146712500000002</v>
      </c>
      <c r="Q150" s="604">
        <v>5.4000000000000001E-4</v>
      </c>
      <c r="R150" s="604">
        <f>Q150*H150</f>
        <v>6.7095000000000002E-3</v>
      </c>
      <c r="S150" s="604">
        <v>0</v>
      </c>
      <c r="T150" s="605">
        <f>S150*H150</f>
        <v>0</v>
      </c>
      <c r="AR150" s="606" t="s">
        <v>497</v>
      </c>
      <c r="AT150" s="606" t="s">
        <v>791</v>
      </c>
      <c r="AU150" s="606" t="s">
        <v>493</v>
      </c>
      <c r="AY150" s="462" t="s">
        <v>789</v>
      </c>
      <c r="BE150" s="607">
        <f>IF(N150="základná",J150,0)</f>
        <v>0</v>
      </c>
      <c r="BF150" s="607">
        <f>IF(N150="znížená",J150,0)</f>
        <v>0</v>
      </c>
      <c r="BG150" s="607">
        <f>IF(N150="zákl. prenesená",J150,0)</f>
        <v>0</v>
      </c>
      <c r="BH150" s="607">
        <f>IF(N150="zníž. prenesená",J150,0)</f>
        <v>0</v>
      </c>
      <c r="BI150" s="607">
        <f>IF(N150="nulová",J150,0)</f>
        <v>0</v>
      </c>
      <c r="BJ150" s="462" t="s">
        <v>493</v>
      </c>
      <c r="BK150" s="607">
        <f>ROUND(I150*H150,2)</f>
        <v>0</v>
      </c>
      <c r="BL150" s="462" t="s">
        <v>497</v>
      </c>
      <c r="BM150" s="606" t="s">
        <v>1752</v>
      </c>
    </row>
    <row r="151" spans="2:65" s="583" customFormat="1" ht="22.9" customHeight="1">
      <c r="B151" s="582"/>
      <c r="D151" s="584" t="s">
        <v>737</v>
      </c>
      <c r="E151" s="592" t="s">
        <v>498</v>
      </c>
      <c r="F151" s="592" t="s">
        <v>1094</v>
      </c>
      <c r="J151" s="593">
        <f>BK151</f>
        <v>0</v>
      </c>
      <c r="L151" s="582"/>
      <c r="M151" s="587"/>
      <c r="P151" s="588">
        <f>SUM(P152:P154)</f>
        <v>12.521395200000001</v>
      </c>
      <c r="R151" s="588">
        <f>SUM(R152:R154)</f>
        <v>43.272211200000001</v>
      </c>
      <c r="T151" s="589">
        <f>SUM(T152:T154)</f>
        <v>0</v>
      </c>
      <c r="AR151" s="584" t="s">
        <v>491</v>
      </c>
      <c r="AT151" s="590" t="s">
        <v>737</v>
      </c>
      <c r="AU151" s="590" t="s">
        <v>491</v>
      </c>
      <c r="AY151" s="584" t="s">
        <v>789</v>
      </c>
      <c r="BK151" s="591">
        <f>SUM(BK152:BK154)</f>
        <v>0</v>
      </c>
    </row>
    <row r="152" spans="2:65" s="478" customFormat="1" ht="33" customHeight="1">
      <c r="B152" s="594"/>
      <c r="C152" s="595" t="s">
        <v>861</v>
      </c>
      <c r="D152" s="595" t="s">
        <v>791</v>
      </c>
      <c r="E152" s="596" t="s">
        <v>1753</v>
      </c>
      <c r="F152" s="597" t="s">
        <v>1754</v>
      </c>
      <c r="G152" s="598" t="s">
        <v>203</v>
      </c>
      <c r="H152" s="599">
        <v>36.479999999999997</v>
      </c>
      <c r="I152" s="600">
        <v>0</v>
      </c>
      <c r="J152" s="600">
        <f>ROUND(I152*H152,2)</f>
        <v>0</v>
      </c>
      <c r="K152" s="601"/>
      <c r="L152" s="477"/>
      <c r="M152" s="602" t="s">
        <v>668</v>
      </c>
      <c r="N152" s="603" t="s">
        <v>705</v>
      </c>
      <c r="O152" s="604">
        <v>2.3120000000000002E-2</v>
      </c>
      <c r="P152" s="604">
        <f>O152*H152</f>
        <v>0.84341759999999999</v>
      </c>
      <c r="Q152" s="604">
        <v>0.38624999999999998</v>
      </c>
      <c r="R152" s="604">
        <f>Q152*H152</f>
        <v>14.090399999999999</v>
      </c>
      <c r="S152" s="604">
        <v>0</v>
      </c>
      <c r="T152" s="605">
        <f>S152*H152</f>
        <v>0</v>
      </c>
      <c r="AR152" s="606" t="s">
        <v>497</v>
      </c>
      <c r="AT152" s="606" t="s">
        <v>791</v>
      </c>
      <c r="AU152" s="606" t="s">
        <v>493</v>
      </c>
      <c r="AY152" s="462" t="s">
        <v>789</v>
      </c>
      <c r="BE152" s="607">
        <f>IF(N152="základná",J152,0)</f>
        <v>0</v>
      </c>
      <c r="BF152" s="607">
        <f>IF(N152="znížená",J152,0)</f>
        <v>0</v>
      </c>
      <c r="BG152" s="607">
        <f>IF(N152="zákl. prenesená",J152,0)</f>
        <v>0</v>
      </c>
      <c r="BH152" s="607">
        <f>IF(N152="zníž. prenesená",J152,0)</f>
        <v>0</v>
      </c>
      <c r="BI152" s="607">
        <f>IF(N152="nulová",J152,0)</f>
        <v>0</v>
      </c>
      <c r="BJ152" s="462" t="s">
        <v>493</v>
      </c>
      <c r="BK152" s="607">
        <f>ROUND(I152*H152,2)</f>
        <v>0</v>
      </c>
      <c r="BL152" s="462" t="s">
        <v>497</v>
      </c>
      <c r="BM152" s="606" t="s">
        <v>1755</v>
      </c>
    </row>
    <row r="153" spans="2:65" s="478" customFormat="1" ht="37.9" customHeight="1">
      <c r="B153" s="594"/>
      <c r="C153" s="595" t="s">
        <v>674</v>
      </c>
      <c r="D153" s="595" t="s">
        <v>791</v>
      </c>
      <c r="E153" s="596" t="s">
        <v>1756</v>
      </c>
      <c r="F153" s="597" t="s">
        <v>1757</v>
      </c>
      <c r="G153" s="598" t="s">
        <v>203</v>
      </c>
      <c r="H153" s="599">
        <v>36.479999999999997</v>
      </c>
      <c r="I153" s="600">
        <v>0</v>
      </c>
      <c r="J153" s="600">
        <f>ROUND(I153*H153,2)</f>
        <v>0</v>
      </c>
      <c r="K153" s="601"/>
      <c r="L153" s="477"/>
      <c r="M153" s="602" t="s">
        <v>668</v>
      </c>
      <c r="N153" s="603" t="s">
        <v>705</v>
      </c>
      <c r="O153" s="604">
        <v>7.3120000000000004E-2</v>
      </c>
      <c r="P153" s="604">
        <f>O153*H153</f>
        <v>2.6674175999999998</v>
      </c>
      <c r="Q153" s="604">
        <v>0.71643999999999997</v>
      </c>
      <c r="R153" s="604">
        <f>Q153*H153</f>
        <v>26.135731199999995</v>
      </c>
      <c r="S153" s="604">
        <v>0</v>
      </c>
      <c r="T153" s="605">
        <f>S153*H153</f>
        <v>0</v>
      </c>
      <c r="AR153" s="606" t="s">
        <v>497</v>
      </c>
      <c r="AT153" s="606" t="s">
        <v>791</v>
      </c>
      <c r="AU153" s="606" t="s">
        <v>493</v>
      </c>
      <c r="AY153" s="462" t="s">
        <v>789</v>
      </c>
      <c r="BE153" s="607">
        <f>IF(N153="základná",J153,0)</f>
        <v>0</v>
      </c>
      <c r="BF153" s="607">
        <f>IF(N153="znížená",J153,0)</f>
        <v>0</v>
      </c>
      <c r="BG153" s="607">
        <f>IF(N153="zákl. prenesená",J153,0)</f>
        <v>0</v>
      </c>
      <c r="BH153" s="607">
        <f>IF(N153="zníž. prenesená",J153,0)</f>
        <v>0</v>
      </c>
      <c r="BI153" s="607">
        <f>IF(N153="nulová",J153,0)</f>
        <v>0</v>
      </c>
      <c r="BJ153" s="462" t="s">
        <v>493</v>
      </c>
      <c r="BK153" s="607">
        <f>ROUND(I153*H153,2)</f>
        <v>0</v>
      </c>
      <c r="BL153" s="462" t="s">
        <v>497</v>
      </c>
      <c r="BM153" s="606" t="s">
        <v>1758</v>
      </c>
    </row>
    <row r="154" spans="2:65" s="478" customFormat="1" ht="33" customHeight="1">
      <c r="B154" s="594"/>
      <c r="C154" s="595" t="s">
        <v>868</v>
      </c>
      <c r="D154" s="595" t="s">
        <v>791</v>
      </c>
      <c r="E154" s="596" t="s">
        <v>1759</v>
      </c>
      <c r="F154" s="597" t="s">
        <v>1760</v>
      </c>
      <c r="G154" s="598" t="s">
        <v>203</v>
      </c>
      <c r="H154" s="599">
        <v>36.479999999999997</v>
      </c>
      <c r="I154" s="600">
        <v>0</v>
      </c>
      <c r="J154" s="600">
        <f>ROUND(I154*H154,2)</f>
        <v>0</v>
      </c>
      <c r="K154" s="601"/>
      <c r="L154" s="477"/>
      <c r="M154" s="602" t="s">
        <v>668</v>
      </c>
      <c r="N154" s="603" t="s">
        <v>705</v>
      </c>
      <c r="O154" s="604">
        <v>0.247</v>
      </c>
      <c r="P154" s="604">
        <f>O154*H154</f>
        <v>9.0105599999999999</v>
      </c>
      <c r="Q154" s="604">
        <v>8.3500000000000005E-2</v>
      </c>
      <c r="R154" s="604">
        <f>Q154*H154</f>
        <v>3.0460799999999999</v>
      </c>
      <c r="S154" s="604">
        <v>0</v>
      </c>
      <c r="T154" s="605">
        <f>S154*H154</f>
        <v>0</v>
      </c>
      <c r="AR154" s="606" t="s">
        <v>497</v>
      </c>
      <c r="AT154" s="606" t="s">
        <v>791</v>
      </c>
      <c r="AU154" s="606" t="s">
        <v>493</v>
      </c>
      <c r="AY154" s="462" t="s">
        <v>789</v>
      </c>
      <c r="BE154" s="607">
        <f>IF(N154="základná",J154,0)</f>
        <v>0</v>
      </c>
      <c r="BF154" s="607">
        <f>IF(N154="znížená",J154,0)</f>
        <v>0</v>
      </c>
      <c r="BG154" s="607">
        <f>IF(N154="zákl. prenesená",J154,0)</f>
        <v>0</v>
      </c>
      <c r="BH154" s="607">
        <f>IF(N154="zníž. prenesená",J154,0)</f>
        <v>0</v>
      </c>
      <c r="BI154" s="607">
        <f>IF(N154="nulová",J154,0)</f>
        <v>0</v>
      </c>
      <c r="BJ154" s="462" t="s">
        <v>493</v>
      </c>
      <c r="BK154" s="607">
        <f>ROUND(I154*H154,2)</f>
        <v>0</v>
      </c>
      <c r="BL154" s="462" t="s">
        <v>497</v>
      </c>
      <c r="BM154" s="606" t="s">
        <v>1761</v>
      </c>
    </row>
    <row r="155" spans="2:65" s="583" customFormat="1" ht="22.9" customHeight="1">
      <c r="B155" s="582"/>
      <c r="D155" s="584" t="s">
        <v>737</v>
      </c>
      <c r="E155" s="592" t="s">
        <v>806</v>
      </c>
      <c r="F155" s="592" t="s">
        <v>807</v>
      </c>
      <c r="J155" s="593">
        <f>BK155</f>
        <v>0</v>
      </c>
      <c r="L155" s="582"/>
      <c r="M155" s="587"/>
      <c r="P155" s="588">
        <f>SUM(P156:P159)</f>
        <v>9.6254643000000009</v>
      </c>
      <c r="R155" s="588">
        <f>SUM(R156:R159)</f>
        <v>1.3937197499999998</v>
      </c>
      <c r="T155" s="589">
        <f>SUM(T156:T159)</f>
        <v>0</v>
      </c>
      <c r="AR155" s="584" t="s">
        <v>491</v>
      </c>
      <c r="AT155" s="590" t="s">
        <v>737</v>
      </c>
      <c r="AU155" s="590" t="s">
        <v>491</v>
      </c>
      <c r="AY155" s="584" t="s">
        <v>789</v>
      </c>
      <c r="BK155" s="591">
        <f>SUM(BK156:BK159)</f>
        <v>0</v>
      </c>
    </row>
    <row r="156" spans="2:65" s="478" customFormat="1" ht="21.75" customHeight="1">
      <c r="B156" s="594"/>
      <c r="C156" s="595" t="s">
        <v>876</v>
      </c>
      <c r="D156" s="595" t="s">
        <v>791</v>
      </c>
      <c r="E156" s="596" t="s">
        <v>1762</v>
      </c>
      <c r="F156" s="597" t="s">
        <v>1763</v>
      </c>
      <c r="G156" s="598" t="s">
        <v>203</v>
      </c>
      <c r="H156" s="599">
        <v>12.425000000000001</v>
      </c>
      <c r="I156" s="600">
        <v>0</v>
      </c>
      <c r="J156" s="600">
        <f>ROUND(I156*H156,2)</f>
        <v>0</v>
      </c>
      <c r="K156" s="601"/>
      <c r="L156" s="477"/>
      <c r="M156" s="602" t="s">
        <v>668</v>
      </c>
      <c r="N156" s="603" t="s">
        <v>705</v>
      </c>
      <c r="O156" s="604">
        <v>0.21006</v>
      </c>
      <c r="P156" s="604">
        <f>O156*H156</f>
        <v>2.6099955000000001</v>
      </c>
      <c r="Q156" s="604">
        <v>4.2000000000000002E-4</v>
      </c>
      <c r="R156" s="604">
        <f>Q156*H156</f>
        <v>5.2185000000000009E-3</v>
      </c>
      <c r="S156" s="604">
        <v>0</v>
      </c>
      <c r="T156" s="605">
        <f>S156*H156</f>
        <v>0</v>
      </c>
      <c r="AR156" s="606" t="s">
        <v>497</v>
      </c>
      <c r="AT156" s="606" t="s">
        <v>791</v>
      </c>
      <c r="AU156" s="606" t="s">
        <v>493</v>
      </c>
      <c r="AY156" s="462" t="s">
        <v>789</v>
      </c>
      <c r="BE156" s="607">
        <f>IF(N156="základná",J156,0)</f>
        <v>0</v>
      </c>
      <c r="BF156" s="607">
        <f>IF(N156="znížená",J156,0)</f>
        <v>0</v>
      </c>
      <c r="BG156" s="607">
        <f>IF(N156="zákl. prenesená",J156,0)</f>
        <v>0</v>
      </c>
      <c r="BH156" s="607">
        <f>IF(N156="zníž. prenesená",J156,0)</f>
        <v>0</v>
      </c>
      <c r="BI156" s="607">
        <f>IF(N156="nulová",J156,0)</f>
        <v>0</v>
      </c>
      <c r="BJ156" s="462" t="s">
        <v>493</v>
      </c>
      <c r="BK156" s="607">
        <f>ROUND(I156*H156,2)</f>
        <v>0</v>
      </c>
      <c r="BL156" s="462" t="s">
        <v>497</v>
      </c>
      <c r="BM156" s="606" t="s">
        <v>1764</v>
      </c>
    </row>
    <row r="157" spans="2:65" s="478" customFormat="1" ht="24.25" customHeight="1">
      <c r="B157" s="594"/>
      <c r="C157" s="612" t="s">
        <v>882</v>
      </c>
      <c r="D157" s="612" t="s">
        <v>1038</v>
      </c>
      <c r="E157" s="613" t="s">
        <v>1355</v>
      </c>
      <c r="F157" s="614" t="s">
        <v>1356</v>
      </c>
      <c r="G157" s="615" t="s">
        <v>203</v>
      </c>
      <c r="H157" s="616">
        <v>12.425000000000001</v>
      </c>
      <c r="I157" s="600">
        <v>0</v>
      </c>
      <c r="J157" s="617">
        <f>ROUND(I157*H157,2)</f>
        <v>0</v>
      </c>
      <c r="K157" s="618"/>
      <c r="L157" s="619"/>
      <c r="M157" s="620" t="s">
        <v>668</v>
      </c>
      <c r="N157" s="621" t="s">
        <v>705</v>
      </c>
      <c r="O157" s="604">
        <v>0</v>
      </c>
      <c r="P157" s="604">
        <f>O157*H157</f>
        <v>0</v>
      </c>
      <c r="Q157" s="604">
        <v>1.65E-3</v>
      </c>
      <c r="R157" s="604">
        <f>Q157*H157</f>
        <v>2.0501250000000002E-2</v>
      </c>
      <c r="S157" s="604">
        <v>0</v>
      </c>
      <c r="T157" s="605">
        <f>S157*H157</f>
        <v>0</v>
      </c>
      <c r="AR157" s="606" t="s">
        <v>819</v>
      </c>
      <c r="AT157" s="606" t="s">
        <v>1038</v>
      </c>
      <c r="AU157" s="606" t="s">
        <v>493</v>
      </c>
      <c r="AY157" s="462" t="s">
        <v>789</v>
      </c>
      <c r="BE157" s="607">
        <f>IF(N157="základná",J157,0)</f>
        <v>0</v>
      </c>
      <c r="BF157" s="607">
        <f>IF(N157="znížená",J157,0)</f>
        <v>0</v>
      </c>
      <c r="BG157" s="607">
        <f>IF(N157="zákl. prenesená",J157,0)</f>
        <v>0</v>
      </c>
      <c r="BH157" s="607">
        <f>IF(N157="zníž. prenesená",J157,0)</f>
        <v>0</v>
      </c>
      <c r="BI157" s="607">
        <f>IF(N157="nulová",J157,0)</f>
        <v>0</v>
      </c>
      <c r="BJ157" s="462" t="s">
        <v>493</v>
      </c>
      <c r="BK157" s="607">
        <f>ROUND(I157*H157,2)</f>
        <v>0</v>
      </c>
      <c r="BL157" s="462" t="s">
        <v>497</v>
      </c>
      <c r="BM157" s="606" t="s">
        <v>1765</v>
      </c>
    </row>
    <row r="158" spans="2:65" s="478" customFormat="1" ht="24.25" customHeight="1">
      <c r="B158" s="594"/>
      <c r="C158" s="595" t="s">
        <v>886</v>
      </c>
      <c r="D158" s="595" t="s">
        <v>791</v>
      </c>
      <c r="E158" s="596" t="s">
        <v>1766</v>
      </c>
      <c r="F158" s="597" t="s">
        <v>1767</v>
      </c>
      <c r="G158" s="598" t="s">
        <v>203</v>
      </c>
      <c r="H158" s="599">
        <v>36.479999999999997</v>
      </c>
      <c r="I158" s="600">
        <v>0</v>
      </c>
      <c r="J158" s="600">
        <f>ROUND(I158*H158,2)</f>
        <v>0</v>
      </c>
      <c r="K158" s="601"/>
      <c r="L158" s="477"/>
      <c r="M158" s="602" t="s">
        <v>668</v>
      </c>
      <c r="N158" s="603" t="s">
        <v>705</v>
      </c>
      <c r="O158" s="604">
        <v>6.6000000000000003E-2</v>
      </c>
      <c r="P158" s="604">
        <f>O158*H158</f>
        <v>2.40768</v>
      </c>
      <c r="Q158" s="604">
        <v>0</v>
      </c>
      <c r="R158" s="604">
        <f>Q158*H158</f>
        <v>0</v>
      </c>
      <c r="S158" s="604">
        <v>0</v>
      </c>
      <c r="T158" s="605">
        <f>S158*H158</f>
        <v>0</v>
      </c>
      <c r="AR158" s="606" t="s">
        <v>497</v>
      </c>
      <c r="AT158" s="606" t="s">
        <v>791</v>
      </c>
      <c r="AU158" s="606" t="s">
        <v>493</v>
      </c>
      <c r="AY158" s="462" t="s">
        <v>789</v>
      </c>
      <c r="BE158" s="607">
        <f>IF(N158="základná",J158,0)</f>
        <v>0</v>
      </c>
      <c r="BF158" s="607">
        <f>IF(N158="znížená",J158,0)</f>
        <v>0</v>
      </c>
      <c r="BG158" s="607">
        <f>IF(N158="zákl. prenesená",J158,0)</f>
        <v>0</v>
      </c>
      <c r="BH158" s="607">
        <f>IF(N158="zníž. prenesená",J158,0)</f>
        <v>0</v>
      </c>
      <c r="BI158" s="607">
        <f>IF(N158="nulová",J158,0)</f>
        <v>0</v>
      </c>
      <c r="BJ158" s="462" t="s">
        <v>493</v>
      </c>
      <c r="BK158" s="607">
        <f>ROUND(I158*H158,2)</f>
        <v>0</v>
      </c>
      <c r="BL158" s="462" t="s">
        <v>497</v>
      </c>
      <c r="BM158" s="606" t="s">
        <v>1768</v>
      </c>
    </row>
    <row r="159" spans="2:65" s="478" customFormat="1" ht="24.25" customHeight="1">
      <c r="B159" s="594"/>
      <c r="C159" s="595" t="s">
        <v>890</v>
      </c>
      <c r="D159" s="595" t="s">
        <v>791</v>
      </c>
      <c r="E159" s="596" t="s">
        <v>1769</v>
      </c>
      <c r="F159" s="597" t="s">
        <v>1770</v>
      </c>
      <c r="G159" s="598" t="s">
        <v>203</v>
      </c>
      <c r="H159" s="599">
        <v>36.479999999999997</v>
      </c>
      <c r="I159" s="600">
        <v>0</v>
      </c>
      <c r="J159" s="600">
        <f>ROUND(I159*H159,2)</f>
        <v>0</v>
      </c>
      <c r="K159" s="601"/>
      <c r="L159" s="477"/>
      <c r="M159" s="602" t="s">
        <v>668</v>
      </c>
      <c r="N159" s="603" t="s">
        <v>705</v>
      </c>
      <c r="O159" s="604">
        <v>0.12631000000000001</v>
      </c>
      <c r="P159" s="604">
        <f>O159*H159</f>
        <v>4.6077887999999998</v>
      </c>
      <c r="Q159" s="604">
        <v>3.7499999999999999E-2</v>
      </c>
      <c r="R159" s="604">
        <f>Q159*H159</f>
        <v>1.3679999999999999</v>
      </c>
      <c r="S159" s="604">
        <v>0</v>
      </c>
      <c r="T159" s="605">
        <f>S159*H159</f>
        <v>0</v>
      </c>
      <c r="AR159" s="606" t="s">
        <v>497</v>
      </c>
      <c r="AT159" s="606" t="s">
        <v>791</v>
      </c>
      <c r="AU159" s="606" t="s">
        <v>493</v>
      </c>
      <c r="AY159" s="462" t="s">
        <v>789</v>
      </c>
      <c r="BE159" s="607">
        <f>IF(N159="základná",J159,0)</f>
        <v>0</v>
      </c>
      <c r="BF159" s="607">
        <f>IF(N159="znížená",J159,0)</f>
        <v>0</v>
      </c>
      <c r="BG159" s="607">
        <f>IF(N159="zákl. prenesená",J159,0)</f>
        <v>0</v>
      </c>
      <c r="BH159" s="607">
        <f>IF(N159="zníž. prenesená",J159,0)</f>
        <v>0</v>
      </c>
      <c r="BI159" s="607">
        <f>IF(N159="nulová",J159,0)</f>
        <v>0</v>
      </c>
      <c r="BJ159" s="462" t="s">
        <v>493</v>
      </c>
      <c r="BK159" s="607">
        <f>ROUND(I159*H159,2)</f>
        <v>0</v>
      </c>
      <c r="BL159" s="462" t="s">
        <v>497</v>
      </c>
      <c r="BM159" s="606" t="s">
        <v>1771</v>
      </c>
    </row>
    <row r="160" spans="2:65" s="583" customFormat="1" ht="22.9" customHeight="1">
      <c r="B160" s="582"/>
      <c r="D160" s="584" t="s">
        <v>737</v>
      </c>
      <c r="E160" s="592" t="s">
        <v>1240</v>
      </c>
      <c r="F160" s="592" t="s">
        <v>1241</v>
      </c>
      <c r="J160" s="593">
        <f>BK160</f>
        <v>0</v>
      </c>
      <c r="L160" s="582"/>
      <c r="M160" s="587"/>
      <c r="P160" s="588">
        <f>P161</f>
        <v>1315.6357499999999</v>
      </c>
      <c r="R160" s="588">
        <f>R161</f>
        <v>0</v>
      </c>
      <c r="T160" s="589">
        <f>T161</f>
        <v>0</v>
      </c>
      <c r="AR160" s="584" t="s">
        <v>491</v>
      </c>
      <c r="AT160" s="590" t="s">
        <v>737</v>
      </c>
      <c r="AU160" s="590" t="s">
        <v>491</v>
      </c>
      <c r="AY160" s="584" t="s">
        <v>789</v>
      </c>
      <c r="BK160" s="591">
        <f>BK161</f>
        <v>0</v>
      </c>
    </row>
    <row r="161" spans="2:65" s="478" customFormat="1" ht="33" customHeight="1">
      <c r="B161" s="594"/>
      <c r="C161" s="595" t="s">
        <v>896</v>
      </c>
      <c r="D161" s="595" t="s">
        <v>791</v>
      </c>
      <c r="E161" s="596" t="s">
        <v>1772</v>
      </c>
      <c r="F161" s="597" t="s">
        <v>1773</v>
      </c>
      <c r="G161" s="598" t="s">
        <v>804</v>
      </c>
      <c r="H161" s="599">
        <v>504.07499999999999</v>
      </c>
      <c r="I161" s="600">
        <v>0</v>
      </c>
      <c r="J161" s="600">
        <f>ROUND(I161*H161,2)</f>
        <v>0</v>
      </c>
      <c r="K161" s="601"/>
      <c r="L161" s="477"/>
      <c r="M161" s="602" t="s">
        <v>668</v>
      </c>
      <c r="N161" s="603" t="s">
        <v>705</v>
      </c>
      <c r="O161" s="604">
        <v>2.61</v>
      </c>
      <c r="P161" s="604">
        <f>O161*H161</f>
        <v>1315.6357499999999</v>
      </c>
      <c r="Q161" s="604">
        <v>0</v>
      </c>
      <c r="R161" s="604">
        <f>Q161*H161</f>
        <v>0</v>
      </c>
      <c r="S161" s="604">
        <v>0</v>
      </c>
      <c r="T161" s="605">
        <f>S161*H161</f>
        <v>0</v>
      </c>
      <c r="AR161" s="606" t="s">
        <v>497</v>
      </c>
      <c r="AT161" s="606" t="s">
        <v>791</v>
      </c>
      <c r="AU161" s="606" t="s">
        <v>493</v>
      </c>
      <c r="AY161" s="462" t="s">
        <v>789</v>
      </c>
      <c r="BE161" s="607">
        <f>IF(N161="základná",J161,0)</f>
        <v>0</v>
      </c>
      <c r="BF161" s="607">
        <f>IF(N161="znížená",J161,0)</f>
        <v>0</v>
      </c>
      <c r="BG161" s="607">
        <f>IF(N161="zákl. prenesená",J161,0)</f>
        <v>0</v>
      </c>
      <c r="BH161" s="607">
        <f>IF(N161="zníž. prenesená",J161,0)</f>
        <v>0</v>
      </c>
      <c r="BI161" s="607">
        <f>IF(N161="nulová",J161,0)</f>
        <v>0</v>
      </c>
      <c r="BJ161" s="462" t="s">
        <v>493</v>
      </c>
      <c r="BK161" s="607">
        <f>ROUND(I161*H161,2)</f>
        <v>0</v>
      </c>
      <c r="BL161" s="462" t="s">
        <v>497</v>
      </c>
      <c r="BM161" s="606" t="s">
        <v>1774</v>
      </c>
    </row>
    <row r="162" spans="2:65" s="583" customFormat="1" ht="25.9" customHeight="1">
      <c r="B162" s="582"/>
      <c r="D162" s="584" t="s">
        <v>737</v>
      </c>
      <c r="E162" s="585" t="s">
        <v>872</v>
      </c>
      <c r="F162" s="585" t="s">
        <v>873</v>
      </c>
      <c r="J162" s="586">
        <f>BK162</f>
        <v>0</v>
      </c>
      <c r="L162" s="582"/>
      <c r="M162" s="587"/>
      <c r="P162" s="588">
        <f>P163</f>
        <v>661.28955640000004</v>
      </c>
      <c r="R162" s="588">
        <f>R163</f>
        <v>2.1787260000000002</v>
      </c>
      <c r="T162" s="589">
        <f>T163</f>
        <v>0</v>
      </c>
      <c r="AR162" s="584" t="s">
        <v>493</v>
      </c>
      <c r="AT162" s="590" t="s">
        <v>737</v>
      </c>
      <c r="AU162" s="590" t="s">
        <v>738</v>
      </c>
      <c r="AY162" s="584" t="s">
        <v>789</v>
      </c>
      <c r="BK162" s="591">
        <f>BK163</f>
        <v>0</v>
      </c>
    </row>
    <row r="163" spans="2:65" s="583" customFormat="1" ht="22.9" customHeight="1">
      <c r="B163" s="582"/>
      <c r="D163" s="584" t="s">
        <v>737</v>
      </c>
      <c r="E163" s="592" t="s">
        <v>1518</v>
      </c>
      <c r="F163" s="592" t="s">
        <v>1519</v>
      </c>
      <c r="J163" s="593">
        <f>BK163</f>
        <v>0</v>
      </c>
      <c r="L163" s="582"/>
      <c r="M163" s="587"/>
      <c r="P163" s="588">
        <f>SUM(P164:P166)</f>
        <v>661.28955640000004</v>
      </c>
      <c r="R163" s="588">
        <f>SUM(R164:R166)</f>
        <v>2.1787260000000002</v>
      </c>
      <c r="T163" s="589">
        <f>SUM(T164:T166)</f>
        <v>0</v>
      </c>
      <c r="AR163" s="584" t="s">
        <v>493</v>
      </c>
      <c r="AT163" s="590" t="s">
        <v>737</v>
      </c>
      <c r="AU163" s="590" t="s">
        <v>491</v>
      </c>
      <c r="AY163" s="584" t="s">
        <v>789</v>
      </c>
      <c r="BK163" s="591">
        <f>SUM(BK164:BK166)</f>
        <v>0</v>
      </c>
    </row>
    <row r="164" spans="2:65" s="478" customFormat="1" ht="24.25" customHeight="1">
      <c r="B164" s="594"/>
      <c r="C164" s="595" t="s">
        <v>902</v>
      </c>
      <c r="D164" s="595" t="s">
        <v>791</v>
      </c>
      <c r="E164" s="596" t="s">
        <v>1521</v>
      </c>
      <c r="F164" s="597" t="s">
        <v>1522</v>
      </c>
      <c r="G164" s="598" t="s">
        <v>203</v>
      </c>
      <c r="H164" s="599">
        <v>1320.44</v>
      </c>
      <c r="I164" s="600">
        <v>0</v>
      </c>
      <c r="J164" s="600">
        <f>ROUND(I164*H164,2)</f>
        <v>0</v>
      </c>
      <c r="K164" s="601"/>
      <c r="L164" s="477"/>
      <c r="M164" s="602" t="s">
        <v>668</v>
      </c>
      <c r="N164" s="603" t="s">
        <v>705</v>
      </c>
      <c r="O164" s="604">
        <v>0.10863</v>
      </c>
      <c r="P164" s="604">
        <f>O164*H164</f>
        <v>143.4393972</v>
      </c>
      <c r="Q164" s="604">
        <v>3.8000000000000002E-4</v>
      </c>
      <c r="R164" s="604">
        <f>Q164*H164</f>
        <v>0.50176720000000008</v>
      </c>
      <c r="S164" s="604">
        <v>0</v>
      </c>
      <c r="T164" s="605">
        <f>S164*H164</f>
        <v>0</v>
      </c>
      <c r="AR164" s="606" t="s">
        <v>421</v>
      </c>
      <c r="AT164" s="606" t="s">
        <v>791</v>
      </c>
      <c r="AU164" s="606" t="s">
        <v>493</v>
      </c>
      <c r="AY164" s="462" t="s">
        <v>789</v>
      </c>
      <c r="BE164" s="607">
        <f>IF(N164="základná",J164,0)</f>
        <v>0</v>
      </c>
      <c r="BF164" s="607">
        <f>IF(N164="znížená",J164,0)</f>
        <v>0</v>
      </c>
      <c r="BG164" s="607">
        <f>IF(N164="zákl. prenesená",J164,0)</f>
        <v>0</v>
      </c>
      <c r="BH164" s="607">
        <f>IF(N164="zníž. prenesená",J164,0)</f>
        <v>0</v>
      </c>
      <c r="BI164" s="607">
        <f>IF(N164="nulová",J164,0)</f>
        <v>0</v>
      </c>
      <c r="BJ164" s="462" t="s">
        <v>493</v>
      </c>
      <c r="BK164" s="607">
        <f>ROUND(I164*H164,2)</f>
        <v>0</v>
      </c>
      <c r="BL164" s="462" t="s">
        <v>421</v>
      </c>
      <c r="BM164" s="606" t="s">
        <v>1775</v>
      </c>
    </row>
    <row r="165" spans="2:65" s="478" customFormat="1" ht="24.25" customHeight="1">
      <c r="B165" s="594"/>
      <c r="C165" s="595" t="s">
        <v>906</v>
      </c>
      <c r="D165" s="595" t="s">
        <v>791</v>
      </c>
      <c r="E165" s="596" t="s">
        <v>1525</v>
      </c>
      <c r="F165" s="597" t="s">
        <v>1526</v>
      </c>
      <c r="G165" s="598" t="s">
        <v>203</v>
      </c>
      <c r="H165" s="599">
        <v>1320.44</v>
      </c>
      <c r="I165" s="600">
        <v>0</v>
      </c>
      <c r="J165" s="600">
        <f>ROUND(I165*H165,2)</f>
        <v>0</v>
      </c>
      <c r="K165" s="601"/>
      <c r="L165" s="477"/>
      <c r="M165" s="602" t="s">
        <v>668</v>
      </c>
      <c r="N165" s="603" t="s">
        <v>705</v>
      </c>
      <c r="O165" s="604">
        <v>0.16388</v>
      </c>
      <c r="P165" s="604">
        <f>O165*H165</f>
        <v>216.39370719999999</v>
      </c>
      <c r="Q165" s="604">
        <v>5.5000000000000003E-4</v>
      </c>
      <c r="R165" s="604">
        <f>Q165*H165</f>
        <v>0.72624200000000005</v>
      </c>
      <c r="S165" s="604">
        <v>0</v>
      </c>
      <c r="T165" s="605">
        <f>S165*H165</f>
        <v>0</v>
      </c>
      <c r="AR165" s="606" t="s">
        <v>421</v>
      </c>
      <c r="AT165" s="606" t="s">
        <v>791</v>
      </c>
      <c r="AU165" s="606" t="s">
        <v>493</v>
      </c>
      <c r="AY165" s="462" t="s">
        <v>789</v>
      </c>
      <c r="BE165" s="607">
        <f>IF(N165="základná",J165,0)</f>
        <v>0</v>
      </c>
      <c r="BF165" s="607">
        <f>IF(N165="znížená",J165,0)</f>
        <v>0</v>
      </c>
      <c r="BG165" s="607">
        <f>IF(N165="zákl. prenesená",J165,0)</f>
        <v>0</v>
      </c>
      <c r="BH165" s="607">
        <f>IF(N165="zníž. prenesená",J165,0)</f>
        <v>0</v>
      </c>
      <c r="BI165" s="607">
        <f>IF(N165="nulová",J165,0)</f>
        <v>0</v>
      </c>
      <c r="BJ165" s="462" t="s">
        <v>493</v>
      </c>
      <c r="BK165" s="607">
        <f>ROUND(I165*H165,2)</f>
        <v>0</v>
      </c>
      <c r="BL165" s="462" t="s">
        <v>421</v>
      </c>
      <c r="BM165" s="606" t="s">
        <v>1776</v>
      </c>
    </row>
    <row r="166" spans="2:65" s="478" customFormat="1" ht="24.25" customHeight="1">
      <c r="B166" s="594"/>
      <c r="C166" s="595" t="s">
        <v>1013</v>
      </c>
      <c r="D166" s="595" t="s">
        <v>791</v>
      </c>
      <c r="E166" s="596" t="s">
        <v>1529</v>
      </c>
      <c r="F166" s="597" t="s">
        <v>1530</v>
      </c>
      <c r="G166" s="598" t="s">
        <v>203</v>
      </c>
      <c r="H166" s="599">
        <v>1320.44</v>
      </c>
      <c r="I166" s="600">
        <v>0</v>
      </c>
      <c r="J166" s="600">
        <f>ROUND(I166*H166,2)</f>
        <v>0</v>
      </c>
      <c r="K166" s="601"/>
      <c r="L166" s="477"/>
      <c r="M166" s="602" t="s">
        <v>668</v>
      </c>
      <c r="N166" s="603" t="s">
        <v>705</v>
      </c>
      <c r="O166" s="604">
        <v>0.2283</v>
      </c>
      <c r="P166" s="604">
        <f>O166*H166</f>
        <v>301.45645200000001</v>
      </c>
      <c r="Q166" s="604">
        <v>7.2000000000000005E-4</v>
      </c>
      <c r="R166" s="604">
        <f>Q166*H166</f>
        <v>0.95071680000000014</v>
      </c>
      <c r="S166" s="604">
        <v>0</v>
      </c>
      <c r="T166" s="605">
        <f>S166*H166</f>
        <v>0</v>
      </c>
      <c r="AR166" s="606" t="s">
        <v>421</v>
      </c>
      <c r="AT166" s="606" t="s">
        <v>791</v>
      </c>
      <c r="AU166" s="606" t="s">
        <v>493</v>
      </c>
      <c r="AY166" s="462" t="s">
        <v>789</v>
      </c>
      <c r="BE166" s="607">
        <f>IF(N166="základná",J166,0)</f>
        <v>0</v>
      </c>
      <c r="BF166" s="607">
        <f>IF(N166="znížená",J166,0)</f>
        <v>0</v>
      </c>
      <c r="BG166" s="607">
        <f>IF(N166="zákl. prenesená",J166,0)</f>
        <v>0</v>
      </c>
      <c r="BH166" s="607">
        <f>IF(N166="zníž. prenesená",J166,0)</f>
        <v>0</v>
      </c>
      <c r="BI166" s="607">
        <f>IF(N166="nulová",J166,0)</f>
        <v>0</v>
      </c>
      <c r="BJ166" s="462" t="s">
        <v>493</v>
      </c>
      <c r="BK166" s="607">
        <f>ROUND(I166*H166,2)</f>
        <v>0</v>
      </c>
      <c r="BL166" s="462" t="s">
        <v>421</v>
      </c>
      <c r="BM166" s="606" t="s">
        <v>1777</v>
      </c>
    </row>
    <row r="167" spans="2:65" s="583" customFormat="1" ht="25.9" customHeight="1">
      <c r="B167" s="582"/>
      <c r="D167" s="584" t="s">
        <v>737</v>
      </c>
      <c r="E167" s="585" t="s">
        <v>1038</v>
      </c>
      <c r="F167" s="585" t="s">
        <v>1536</v>
      </c>
      <c r="J167" s="586">
        <f>BK167</f>
        <v>0</v>
      </c>
      <c r="L167" s="582"/>
      <c r="M167" s="587"/>
      <c r="P167" s="588">
        <f>P168+P171</f>
        <v>5143.1329599999999</v>
      </c>
      <c r="R167" s="588">
        <f>R168+R171</f>
        <v>79.524553499999996</v>
      </c>
      <c r="T167" s="589">
        <f>T168+T171</f>
        <v>0</v>
      </c>
      <c r="AR167" s="584" t="s">
        <v>495</v>
      </c>
      <c r="AT167" s="590" t="s">
        <v>737</v>
      </c>
      <c r="AU167" s="590" t="s">
        <v>738</v>
      </c>
      <c r="AY167" s="584" t="s">
        <v>789</v>
      </c>
      <c r="BK167" s="591">
        <f>BK168+BK171</f>
        <v>0</v>
      </c>
    </row>
    <row r="168" spans="2:65" s="583" customFormat="1" ht="22.9" customHeight="1">
      <c r="B168" s="582"/>
      <c r="D168" s="584" t="s">
        <v>737</v>
      </c>
      <c r="E168" s="592" t="s">
        <v>1537</v>
      </c>
      <c r="F168" s="592" t="s">
        <v>1538</v>
      </c>
      <c r="J168" s="593">
        <f>BK168</f>
        <v>0</v>
      </c>
      <c r="L168" s="582"/>
      <c r="M168" s="587"/>
      <c r="P168" s="588">
        <f>SUM(P169:P170)</f>
        <v>837.15896000000009</v>
      </c>
      <c r="R168" s="588">
        <f>SUM(R169:R170)</f>
        <v>25.088000000000001</v>
      </c>
      <c r="T168" s="589">
        <f>SUM(T169:T170)</f>
        <v>0</v>
      </c>
      <c r="AR168" s="584" t="s">
        <v>495</v>
      </c>
      <c r="AT168" s="590" t="s">
        <v>737</v>
      </c>
      <c r="AU168" s="590" t="s">
        <v>491</v>
      </c>
      <c r="AY168" s="584" t="s">
        <v>789</v>
      </c>
      <c r="BK168" s="591">
        <f>SUM(BK169:BK170)</f>
        <v>0</v>
      </c>
    </row>
    <row r="169" spans="2:65" s="478" customFormat="1" ht="24.25" customHeight="1">
      <c r="B169" s="594"/>
      <c r="C169" s="595" t="s">
        <v>1017</v>
      </c>
      <c r="D169" s="595" t="s">
        <v>791</v>
      </c>
      <c r="E169" s="596" t="s">
        <v>1540</v>
      </c>
      <c r="F169" s="597" t="s">
        <v>1541</v>
      </c>
      <c r="G169" s="598" t="s">
        <v>203</v>
      </c>
      <c r="H169" s="599">
        <v>1320.44</v>
      </c>
      <c r="I169" s="600">
        <v>0</v>
      </c>
      <c r="J169" s="600">
        <f>ROUND(I169*H169,2)</f>
        <v>0</v>
      </c>
      <c r="K169" s="601"/>
      <c r="L169" s="477"/>
      <c r="M169" s="602" t="s">
        <v>668</v>
      </c>
      <c r="N169" s="603" t="s">
        <v>705</v>
      </c>
      <c r="O169" s="604">
        <v>0.63400000000000001</v>
      </c>
      <c r="P169" s="604">
        <f>O169*H169</f>
        <v>837.15896000000009</v>
      </c>
      <c r="Q169" s="604">
        <v>0</v>
      </c>
      <c r="R169" s="604">
        <f>Q169*H169</f>
        <v>0</v>
      </c>
      <c r="S169" s="604">
        <v>0</v>
      </c>
      <c r="T169" s="605">
        <f>S169*H169</f>
        <v>0</v>
      </c>
      <c r="AR169" s="606" t="s">
        <v>1156</v>
      </c>
      <c r="AT169" s="606" t="s">
        <v>791</v>
      </c>
      <c r="AU169" s="606" t="s">
        <v>493</v>
      </c>
      <c r="AY169" s="462" t="s">
        <v>789</v>
      </c>
      <c r="BE169" s="607">
        <f>IF(N169="základná",J169,0)</f>
        <v>0</v>
      </c>
      <c r="BF169" s="607">
        <f>IF(N169="znížená",J169,0)</f>
        <v>0</v>
      </c>
      <c r="BG169" s="607">
        <f>IF(N169="zákl. prenesená",J169,0)</f>
        <v>0</v>
      </c>
      <c r="BH169" s="607">
        <f>IF(N169="zníž. prenesená",J169,0)</f>
        <v>0</v>
      </c>
      <c r="BI169" s="607">
        <f>IF(N169="nulová",J169,0)</f>
        <v>0</v>
      </c>
      <c r="BJ169" s="462" t="s">
        <v>493</v>
      </c>
      <c r="BK169" s="607">
        <f>ROUND(I169*H169,2)</f>
        <v>0</v>
      </c>
      <c r="BL169" s="462" t="s">
        <v>1156</v>
      </c>
      <c r="BM169" s="606" t="s">
        <v>1778</v>
      </c>
    </row>
    <row r="170" spans="2:65" s="478" customFormat="1" ht="16.5" customHeight="1">
      <c r="B170" s="594"/>
      <c r="C170" s="612" t="s">
        <v>1021</v>
      </c>
      <c r="D170" s="612" t="s">
        <v>1038</v>
      </c>
      <c r="E170" s="613" t="s">
        <v>1544</v>
      </c>
      <c r="F170" s="614" t="s">
        <v>1545</v>
      </c>
      <c r="G170" s="615" t="s">
        <v>804</v>
      </c>
      <c r="H170" s="616">
        <v>25.088000000000001</v>
      </c>
      <c r="I170" s="600">
        <v>0</v>
      </c>
      <c r="J170" s="617">
        <f>ROUND(I170*H170,2)</f>
        <v>0</v>
      </c>
      <c r="K170" s="618"/>
      <c r="L170" s="619"/>
      <c r="M170" s="620" t="s">
        <v>668</v>
      </c>
      <c r="N170" s="621" t="s">
        <v>705</v>
      </c>
      <c r="O170" s="604">
        <v>0</v>
      </c>
      <c r="P170" s="604">
        <f>O170*H170</f>
        <v>0</v>
      </c>
      <c r="Q170" s="604">
        <v>1</v>
      </c>
      <c r="R170" s="604">
        <f>Q170*H170</f>
        <v>25.088000000000001</v>
      </c>
      <c r="S170" s="604">
        <v>0</v>
      </c>
      <c r="T170" s="605">
        <f>S170*H170</f>
        <v>0</v>
      </c>
      <c r="AR170" s="606" t="s">
        <v>1146</v>
      </c>
      <c r="AT170" s="606" t="s">
        <v>1038</v>
      </c>
      <c r="AU170" s="606" t="s">
        <v>493</v>
      </c>
      <c r="AY170" s="462" t="s">
        <v>789</v>
      </c>
      <c r="BE170" s="607">
        <f>IF(N170="základná",J170,0)</f>
        <v>0</v>
      </c>
      <c r="BF170" s="607">
        <f>IF(N170="znížená",J170,0)</f>
        <v>0</v>
      </c>
      <c r="BG170" s="607">
        <f>IF(N170="zákl. prenesená",J170,0)</f>
        <v>0</v>
      </c>
      <c r="BH170" s="607">
        <f>IF(N170="zníž. prenesená",J170,0)</f>
        <v>0</v>
      </c>
      <c r="BI170" s="607">
        <f>IF(N170="nulová",J170,0)</f>
        <v>0</v>
      </c>
      <c r="BJ170" s="462" t="s">
        <v>493</v>
      </c>
      <c r="BK170" s="607">
        <f>ROUND(I170*H170,2)</f>
        <v>0</v>
      </c>
      <c r="BL170" s="462" t="s">
        <v>1146</v>
      </c>
      <c r="BM170" s="606" t="s">
        <v>1779</v>
      </c>
    </row>
    <row r="171" spans="2:65" s="583" customFormat="1" ht="22.9" customHeight="1">
      <c r="B171" s="582"/>
      <c r="D171" s="584" t="s">
        <v>737</v>
      </c>
      <c r="E171" s="592" t="s">
        <v>1547</v>
      </c>
      <c r="F171" s="592" t="s">
        <v>1548</v>
      </c>
      <c r="I171" s="600"/>
      <c r="J171" s="593">
        <f>BK171</f>
        <v>0</v>
      </c>
      <c r="L171" s="582"/>
      <c r="M171" s="587"/>
      <c r="P171" s="588">
        <f>SUM(P172:P183)</f>
        <v>4305.9740000000002</v>
      </c>
      <c r="R171" s="588">
        <f>SUM(R172:R183)</f>
        <v>54.436553500000002</v>
      </c>
      <c r="T171" s="589">
        <f>SUM(T172:T183)</f>
        <v>0</v>
      </c>
      <c r="AR171" s="584" t="s">
        <v>495</v>
      </c>
      <c r="AT171" s="590" t="s">
        <v>737</v>
      </c>
      <c r="AU171" s="590" t="s">
        <v>491</v>
      </c>
      <c r="AY171" s="584" t="s">
        <v>789</v>
      </c>
      <c r="BK171" s="591">
        <f>SUM(BK172:BK183)</f>
        <v>0</v>
      </c>
    </row>
    <row r="172" spans="2:65" s="478" customFormat="1" ht="37.9" customHeight="1">
      <c r="B172" s="594"/>
      <c r="C172" s="595" t="s">
        <v>1025</v>
      </c>
      <c r="D172" s="595" t="s">
        <v>791</v>
      </c>
      <c r="E172" s="596" t="s">
        <v>1549</v>
      </c>
      <c r="F172" s="597" t="s">
        <v>1550</v>
      </c>
      <c r="G172" s="598" t="s">
        <v>175</v>
      </c>
      <c r="H172" s="599">
        <v>54506</v>
      </c>
      <c r="I172" s="600">
        <v>0</v>
      </c>
      <c r="J172" s="600">
        <f t="shared" ref="J172:J183" si="10">ROUND(I172*H172,2)</f>
        <v>0</v>
      </c>
      <c r="K172" s="601"/>
      <c r="L172" s="477"/>
      <c r="M172" s="602" t="s">
        <v>668</v>
      </c>
      <c r="N172" s="603" t="s">
        <v>705</v>
      </c>
      <c r="O172" s="604">
        <v>7.9000000000000001E-2</v>
      </c>
      <c r="P172" s="604">
        <f t="shared" ref="P172:P183" si="11">O172*H172</f>
        <v>4305.9740000000002</v>
      </c>
      <c r="Q172" s="604">
        <v>0</v>
      </c>
      <c r="R172" s="604">
        <f t="shared" ref="R172:R183" si="12">Q172*H172</f>
        <v>0</v>
      </c>
      <c r="S172" s="604">
        <v>0</v>
      </c>
      <c r="T172" s="605">
        <f t="shared" ref="T172:T183" si="13">S172*H172</f>
        <v>0</v>
      </c>
      <c r="AR172" s="606" t="s">
        <v>1156</v>
      </c>
      <c r="AT172" s="606" t="s">
        <v>791</v>
      </c>
      <c r="AU172" s="606" t="s">
        <v>493</v>
      </c>
      <c r="AY172" s="462" t="s">
        <v>789</v>
      </c>
      <c r="BE172" s="607">
        <f t="shared" ref="BE172:BE183" si="14">IF(N172="základná",J172,0)</f>
        <v>0</v>
      </c>
      <c r="BF172" s="607">
        <f t="shared" ref="BF172:BF183" si="15">IF(N172="znížená",J172,0)</f>
        <v>0</v>
      </c>
      <c r="BG172" s="607">
        <f t="shared" ref="BG172:BG183" si="16">IF(N172="zákl. prenesená",J172,0)</f>
        <v>0</v>
      </c>
      <c r="BH172" s="607">
        <f t="shared" ref="BH172:BH183" si="17">IF(N172="zníž. prenesená",J172,0)</f>
        <v>0</v>
      </c>
      <c r="BI172" s="607">
        <f t="shared" ref="BI172:BI183" si="18">IF(N172="nulová",J172,0)</f>
        <v>0</v>
      </c>
      <c r="BJ172" s="462" t="s">
        <v>493</v>
      </c>
      <c r="BK172" s="607">
        <f t="shared" ref="BK172:BK183" si="19">ROUND(I172*H172,2)</f>
        <v>0</v>
      </c>
      <c r="BL172" s="462" t="s">
        <v>1156</v>
      </c>
      <c r="BM172" s="606" t="s">
        <v>1780</v>
      </c>
    </row>
    <row r="173" spans="2:65" s="478" customFormat="1" ht="24.25" customHeight="1">
      <c r="B173" s="594"/>
      <c r="C173" s="612" t="s">
        <v>1029</v>
      </c>
      <c r="D173" s="612" t="s">
        <v>1038</v>
      </c>
      <c r="E173" s="613" t="s">
        <v>1553</v>
      </c>
      <c r="F173" s="614" t="s">
        <v>1554</v>
      </c>
      <c r="G173" s="615" t="s">
        <v>804</v>
      </c>
      <c r="H173" s="616">
        <v>35.698999999999998</v>
      </c>
      <c r="I173" s="600">
        <v>0</v>
      </c>
      <c r="J173" s="617">
        <f t="shared" si="10"/>
        <v>0</v>
      </c>
      <c r="K173" s="618"/>
      <c r="L173" s="619"/>
      <c r="M173" s="620" t="s">
        <v>668</v>
      </c>
      <c r="N173" s="621" t="s">
        <v>705</v>
      </c>
      <c r="O173" s="604">
        <v>0</v>
      </c>
      <c r="P173" s="604">
        <f t="shared" si="11"/>
        <v>0</v>
      </c>
      <c r="Q173" s="604">
        <v>1</v>
      </c>
      <c r="R173" s="604">
        <f t="shared" si="12"/>
        <v>35.698999999999998</v>
      </c>
      <c r="S173" s="604">
        <v>0</v>
      </c>
      <c r="T173" s="605">
        <f t="shared" si="13"/>
        <v>0</v>
      </c>
      <c r="AR173" s="606" t="s">
        <v>1555</v>
      </c>
      <c r="AT173" s="606" t="s">
        <v>1038</v>
      </c>
      <c r="AU173" s="606" t="s">
        <v>493</v>
      </c>
      <c r="AY173" s="462" t="s">
        <v>789</v>
      </c>
      <c r="BE173" s="607">
        <f t="shared" si="14"/>
        <v>0</v>
      </c>
      <c r="BF173" s="607">
        <f t="shared" si="15"/>
        <v>0</v>
      </c>
      <c r="BG173" s="607">
        <f t="shared" si="16"/>
        <v>0</v>
      </c>
      <c r="BH173" s="607">
        <f t="shared" si="17"/>
        <v>0</v>
      </c>
      <c r="BI173" s="607">
        <f t="shared" si="18"/>
        <v>0</v>
      </c>
      <c r="BJ173" s="462" t="s">
        <v>493</v>
      </c>
      <c r="BK173" s="607">
        <f t="shared" si="19"/>
        <v>0</v>
      </c>
      <c r="BL173" s="462" t="s">
        <v>1156</v>
      </c>
      <c r="BM173" s="606" t="s">
        <v>1781</v>
      </c>
    </row>
    <row r="174" spans="2:65" s="478" customFormat="1" ht="21.75" customHeight="1">
      <c r="B174" s="594"/>
      <c r="C174" s="612" t="s">
        <v>1033</v>
      </c>
      <c r="D174" s="612" t="s">
        <v>1038</v>
      </c>
      <c r="E174" s="613" t="s">
        <v>1782</v>
      </c>
      <c r="F174" s="614" t="s">
        <v>1783</v>
      </c>
      <c r="G174" s="615" t="s">
        <v>181</v>
      </c>
      <c r="H174" s="616">
        <v>67.06</v>
      </c>
      <c r="I174" s="600">
        <v>0</v>
      </c>
      <c r="J174" s="617">
        <f t="shared" si="10"/>
        <v>0</v>
      </c>
      <c r="K174" s="618"/>
      <c r="L174" s="619"/>
      <c r="M174" s="620" t="s">
        <v>668</v>
      </c>
      <c r="N174" s="621" t="s">
        <v>705</v>
      </c>
      <c r="O174" s="604">
        <v>0</v>
      </c>
      <c r="P174" s="604">
        <f t="shared" si="11"/>
        <v>0</v>
      </c>
      <c r="Q174" s="604">
        <v>1.7100000000000001E-2</v>
      </c>
      <c r="R174" s="604">
        <f t="shared" si="12"/>
        <v>1.1467260000000001</v>
      </c>
      <c r="S174" s="604">
        <v>0</v>
      </c>
      <c r="T174" s="605">
        <f t="shared" si="13"/>
        <v>0</v>
      </c>
      <c r="AR174" s="606" t="s">
        <v>1555</v>
      </c>
      <c r="AT174" s="606" t="s">
        <v>1038</v>
      </c>
      <c r="AU174" s="606" t="s">
        <v>493</v>
      </c>
      <c r="AY174" s="462" t="s">
        <v>789</v>
      </c>
      <c r="BE174" s="607">
        <f t="shared" si="14"/>
        <v>0</v>
      </c>
      <c r="BF174" s="607">
        <f t="shared" si="15"/>
        <v>0</v>
      </c>
      <c r="BG174" s="607">
        <f t="shared" si="16"/>
        <v>0</v>
      </c>
      <c r="BH174" s="607">
        <f t="shared" si="17"/>
        <v>0</v>
      </c>
      <c r="BI174" s="607">
        <f t="shared" si="18"/>
        <v>0</v>
      </c>
      <c r="BJ174" s="462" t="s">
        <v>493</v>
      </c>
      <c r="BK174" s="607">
        <f t="shared" si="19"/>
        <v>0</v>
      </c>
      <c r="BL174" s="462" t="s">
        <v>1156</v>
      </c>
      <c r="BM174" s="606" t="s">
        <v>1784</v>
      </c>
    </row>
    <row r="175" spans="2:65" s="478" customFormat="1" ht="21.75" customHeight="1">
      <c r="B175" s="594"/>
      <c r="C175" s="612" t="s">
        <v>1037</v>
      </c>
      <c r="D175" s="612" t="s">
        <v>1038</v>
      </c>
      <c r="E175" s="613" t="s">
        <v>1785</v>
      </c>
      <c r="F175" s="614" t="s">
        <v>1786</v>
      </c>
      <c r="G175" s="615" t="s">
        <v>181</v>
      </c>
      <c r="H175" s="616">
        <v>154.37100000000001</v>
      </c>
      <c r="I175" s="600">
        <v>0</v>
      </c>
      <c r="J175" s="617">
        <f t="shared" si="10"/>
        <v>0</v>
      </c>
      <c r="K175" s="618"/>
      <c r="L175" s="619"/>
      <c r="M175" s="620" t="s">
        <v>668</v>
      </c>
      <c r="N175" s="621" t="s">
        <v>705</v>
      </c>
      <c r="O175" s="604">
        <v>0</v>
      </c>
      <c r="P175" s="604">
        <f t="shared" si="11"/>
        <v>0</v>
      </c>
      <c r="Q175" s="604">
        <v>6.13E-2</v>
      </c>
      <c r="R175" s="604">
        <f t="shared" si="12"/>
        <v>9.4629422999999999</v>
      </c>
      <c r="S175" s="604">
        <v>0</v>
      </c>
      <c r="T175" s="605">
        <f t="shared" si="13"/>
        <v>0</v>
      </c>
      <c r="AR175" s="606" t="s">
        <v>1555</v>
      </c>
      <c r="AT175" s="606" t="s">
        <v>1038</v>
      </c>
      <c r="AU175" s="606" t="s">
        <v>493</v>
      </c>
      <c r="AY175" s="462" t="s">
        <v>789</v>
      </c>
      <c r="BE175" s="607">
        <f t="shared" si="14"/>
        <v>0</v>
      </c>
      <c r="BF175" s="607">
        <f t="shared" si="15"/>
        <v>0</v>
      </c>
      <c r="BG175" s="607">
        <f t="shared" si="16"/>
        <v>0</v>
      </c>
      <c r="BH175" s="607">
        <f t="shared" si="17"/>
        <v>0</v>
      </c>
      <c r="BI175" s="607">
        <f t="shared" si="18"/>
        <v>0</v>
      </c>
      <c r="BJ175" s="462" t="s">
        <v>493</v>
      </c>
      <c r="BK175" s="607">
        <f t="shared" si="19"/>
        <v>0</v>
      </c>
      <c r="BL175" s="462" t="s">
        <v>1156</v>
      </c>
      <c r="BM175" s="606" t="s">
        <v>1787</v>
      </c>
    </row>
    <row r="176" spans="2:65" s="478" customFormat="1" ht="21.75" customHeight="1">
      <c r="B176" s="594"/>
      <c r="C176" s="612" t="s">
        <v>1043</v>
      </c>
      <c r="D176" s="612" t="s">
        <v>1038</v>
      </c>
      <c r="E176" s="613" t="s">
        <v>1558</v>
      </c>
      <c r="F176" s="614" t="s">
        <v>1559</v>
      </c>
      <c r="G176" s="615" t="s">
        <v>181</v>
      </c>
      <c r="H176" s="616">
        <v>36.200000000000003</v>
      </c>
      <c r="I176" s="600">
        <v>0</v>
      </c>
      <c r="J176" s="617">
        <f t="shared" si="10"/>
        <v>0</v>
      </c>
      <c r="K176" s="618"/>
      <c r="L176" s="619"/>
      <c r="M176" s="620" t="s">
        <v>668</v>
      </c>
      <c r="N176" s="621" t="s">
        <v>705</v>
      </c>
      <c r="O176" s="604">
        <v>0</v>
      </c>
      <c r="P176" s="604">
        <f t="shared" si="11"/>
        <v>0</v>
      </c>
      <c r="Q176" s="604">
        <v>4.2999999999999997E-2</v>
      </c>
      <c r="R176" s="604">
        <f t="shared" si="12"/>
        <v>1.5566</v>
      </c>
      <c r="S176" s="604">
        <v>0</v>
      </c>
      <c r="T176" s="605">
        <f t="shared" si="13"/>
        <v>0</v>
      </c>
      <c r="AR176" s="606" t="s">
        <v>1555</v>
      </c>
      <c r="AT176" s="606" t="s">
        <v>1038</v>
      </c>
      <c r="AU176" s="606" t="s">
        <v>493</v>
      </c>
      <c r="AY176" s="462" t="s">
        <v>789</v>
      </c>
      <c r="BE176" s="607">
        <f t="shared" si="14"/>
        <v>0</v>
      </c>
      <c r="BF176" s="607">
        <f t="shared" si="15"/>
        <v>0</v>
      </c>
      <c r="BG176" s="607">
        <f t="shared" si="16"/>
        <v>0</v>
      </c>
      <c r="BH176" s="607">
        <f t="shared" si="17"/>
        <v>0</v>
      </c>
      <c r="BI176" s="607">
        <f t="shared" si="18"/>
        <v>0</v>
      </c>
      <c r="BJ176" s="462" t="s">
        <v>493</v>
      </c>
      <c r="BK176" s="607">
        <f t="shared" si="19"/>
        <v>0</v>
      </c>
      <c r="BL176" s="462" t="s">
        <v>1156</v>
      </c>
      <c r="BM176" s="606" t="s">
        <v>1788</v>
      </c>
    </row>
    <row r="177" spans="2:65" s="478" customFormat="1" ht="21.75" customHeight="1">
      <c r="B177" s="594"/>
      <c r="C177" s="612" t="s">
        <v>1047</v>
      </c>
      <c r="D177" s="612" t="s">
        <v>1038</v>
      </c>
      <c r="E177" s="613" t="s">
        <v>1789</v>
      </c>
      <c r="F177" s="614" t="s">
        <v>1790</v>
      </c>
      <c r="G177" s="615" t="s">
        <v>181</v>
      </c>
      <c r="H177" s="616">
        <v>75.518000000000001</v>
      </c>
      <c r="I177" s="600">
        <v>0</v>
      </c>
      <c r="J177" s="617">
        <f t="shared" si="10"/>
        <v>0</v>
      </c>
      <c r="K177" s="618"/>
      <c r="L177" s="619"/>
      <c r="M177" s="620" t="s">
        <v>668</v>
      </c>
      <c r="N177" s="621" t="s">
        <v>705</v>
      </c>
      <c r="O177" s="604">
        <v>0</v>
      </c>
      <c r="P177" s="604">
        <f t="shared" si="11"/>
        <v>0</v>
      </c>
      <c r="Q177" s="604">
        <v>4.2599999999999999E-2</v>
      </c>
      <c r="R177" s="604">
        <f t="shared" si="12"/>
        <v>3.2170668</v>
      </c>
      <c r="S177" s="604">
        <v>0</v>
      </c>
      <c r="T177" s="605">
        <f t="shared" si="13"/>
        <v>0</v>
      </c>
      <c r="AR177" s="606" t="s">
        <v>1555</v>
      </c>
      <c r="AT177" s="606" t="s">
        <v>1038</v>
      </c>
      <c r="AU177" s="606" t="s">
        <v>493</v>
      </c>
      <c r="AY177" s="462" t="s">
        <v>789</v>
      </c>
      <c r="BE177" s="607">
        <f t="shared" si="14"/>
        <v>0</v>
      </c>
      <c r="BF177" s="607">
        <f t="shared" si="15"/>
        <v>0</v>
      </c>
      <c r="BG177" s="607">
        <f t="shared" si="16"/>
        <v>0</v>
      </c>
      <c r="BH177" s="607">
        <f t="shared" si="17"/>
        <v>0</v>
      </c>
      <c r="BI177" s="607">
        <f t="shared" si="18"/>
        <v>0</v>
      </c>
      <c r="BJ177" s="462" t="s">
        <v>493</v>
      </c>
      <c r="BK177" s="607">
        <f t="shared" si="19"/>
        <v>0</v>
      </c>
      <c r="BL177" s="462" t="s">
        <v>1156</v>
      </c>
      <c r="BM177" s="606" t="s">
        <v>1791</v>
      </c>
    </row>
    <row r="178" spans="2:65" s="478" customFormat="1" ht="21.75" customHeight="1">
      <c r="B178" s="594"/>
      <c r="C178" s="612" t="s">
        <v>1051</v>
      </c>
      <c r="D178" s="612" t="s">
        <v>1038</v>
      </c>
      <c r="E178" s="613" t="s">
        <v>1792</v>
      </c>
      <c r="F178" s="614" t="s">
        <v>1793</v>
      </c>
      <c r="G178" s="615" t="s">
        <v>181</v>
      </c>
      <c r="H178" s="616">
        <v>3.2160000000000002</v>
      </c>
      <c r="I178" s="600">
        <v>0</v>
      </c>
      <c r="J178" s="617">
        <f t="shared" si="10"/>
        <v>0</v>
      </c>
      <c r="K178" s="618"/>
      <c r="L178" s="619"/>
      <c r="M178" s="620" t="s">
        <v>668</v>
      </c>
      <c r="N178" s="621" t="s">
        <v>705</v>
      </c>
      <c r="O178" s="604">
        <v>0</v>
      </c>
      <c r="P178" s="604">
        <f t="shared" si="11"/>
        <v>0</v>
      </c>
      <c r="Q178" s="604">
        <v>1.9900000000000001E-2</v>
      </c>
      <c r="R178" s="604">
        <f t="shared" si="12"/>
        <v>6.3998400000000011E-2</v>
      </c>
      <c r="S178" s="604">
        <v>0</v>
      </c>
      <c r="T178" s="605">
        <f t="shared" si="13"/>
        <v>0</v>
      </c>
      <c r="AR178" s="606" t="s">
        <v>1555</v>
      </c>
      <c r="AT178" s="606" t="s">
        <v>1038</v>
      </c>
      <c r="AU178" s="606" t="s">
        <v>493</v>
      </c>
      <c r="AY178" s="462" t="s">
        <v>789</v>
      </c>
      <c r="BE178" s="607">
        <f t="shared" si="14"/>
        <v>0</v>
      </c>
      <c r="BF178" s="607">
        <f t="shared" si="15"/>
        <v>0</v>
      </c>
      <c r="BG178" s="607">
        <f t="shared" si="16"/>
        <v>0</v>
      </c>
      <c r="BH178" s="607">
        <f t="shared" si="17"/>
        <v>0</v>
      </c>
      <c r="BI178" s="607">
        <f t="shared" si="18"/>
        <v>0</v>
      </c>
      <c r="BJ178" s="462" t="s">
        <v>493</v>
      </c>
      <c r="BK178" s="607">
        <f t="shared" si="19"/>
        <v>0</v>
      </c>
      <c r="BL178" s="462" t="s">
        <v>1156</v>
      </c>
      <c r="BM178" s="606" t="s">
        <v>1794</v>
      </c>
    </row>
    <row r="179" spans="2:65" s="478" customFormat="1" ht="24.25" customHeight="1">
      <c r="B179" s="594"/>
      <c r="C179" s="612" t="s">
        <v>1055</v>
      </c>
      <c r="D179" s="612" t="s">
        <v>1038</v>
      </c>
      <c r="E179" s="613" t="s">
        <v>1586</v>
      </c>
      <c r="F179" s="614" t="s">
        <v>1587</v>
      </c>
      <c r="G179" s="615" t="s">
        <v>203</v>
      </c>
      <c r="H179" s="616">
        <v>121.86</v>
      </c>
      <c r="I179" s="600">
        <v>0</v>
      </c>
      <c r="J179" s="617">
        <f t="shared" si="10"/>
        <v>0</v>
      </c>
      <c r="K179" s="618"/>
      <c r="L179" s="619"/>
      <c r="M179" s="620" t="s">
        <v>668</v>
      </c>
      <c r="N179" s="621" t="s">
        <v>705</v>
      </c>
      <c r="O179" s="604">
        <v>0</v>
      </c>
      <c r="P179" s="604">
        <f t="shared" si="11"/>
        <v>0</v>
      </c>
      <c r="Q179" s="604">
        <v>2.7E-2</v>
      </c>
      <c r="R179" s="604">
        <f t="shared" si="12"/>
        <v>3.2902200000000001</v>
      </c>
      <c r="S179" s="604">
        <v>0</v>
      </c>
      <c r="T179" s="605">
        <f t="shared" si="13"/>
        <v>0</v>
      </c>
      <c r="AR179" s="606" t="s">
        <v>1555</v>
      </c>
      <c r="AT179" s="606" t="s">
        <v>1038</v>
      </c>
      <c r="AU179" s="606" t="s">
        <v>493</v>
      </c>
      <c r="AY179" s="462" t="s">
        <v>789</v>
      </c>
      <c r="BE179" s="607">
        <f t="shared" si="14"/>
        <v>0</v>
      </c>
      <c r="BF179" s="607">
        <f t="shared" si="15"/>
        <v>0</v>
      </c>
      <c r="BG179" s="607">
        <f t="shared" si="16"/>
        <v>0</v>
      </c>
      <c r="BH179" s="607">
        <f t="shared" si="17"/>
        <v>0</v>
      </c>
      <c r="BI179" s="607">
        <f t="shared" si="18"/>
        <v>0</v>
      </c>
      <c r="BJ179" s="462" t="s">
        <v>493</v>
      </c>
      <c r="BK179" s="607">
        <f t="shared" si="19"/>
        <v>0</v>
      </c>
      <c r="BL179" s="462" t="s">
        <v>1156</v>
      </c>
      <c r="BM179" s="606" t="s">
        <v>1795</v>
      </c>
    </row>
    <row r="180" spans="2:65" s="478" customFormat="1" ht="16.5" customHeight="1">
      <c r="B180" s="594"/>
      <c r="C180" s="595" t="s">
        <v>630</v>
      </c>
      <c r="D180" s="595" t="s">
        <v>791</v>
      </c>
      <c r="E180" s="596" t="s">
        <v>1595</v>
      </c>
      <c r="F180" s="597" t="s">
        <v>1596</v>
      </c>
      <c r="G180" s="598" t="s">
        <v>1318</v>
      </c>
      <c r="H180" s="599">
        <v>1182.75</v>
      </c>
      <c r="I180" s="600">
        <v>0</v>
      </c>
      <c r="J180" s="600">
        <f t="shared" si="10"/>
        <v>0</v>
      </c>
      <c r="K180" s="601"/>
      <c r="L180" s="477"/>
      <c r="M180" s="602" t="s">
        <v>668</v>
      </c>
      <c r="N180" s="603" t="s">
        <v>705</v>
      </c>
      <c r="O180" s="604">
        <v>0</v>
      </c>
      <c r="P180" s="604">
        <f t="shared" si="11"/>
        <v>0</v>
      </c>
      <c r="Q180" s="604">
        <v>0</v>
      </c>
      <c r="R180" s="604">
        <f t="shared" si="12"/>
        <v>0</v>
      </c>
      <c r="S180" s="604">
        <v>0</v>
      </c>
      <c r="T180" s="605">
        <f t="shared" si="13"/>
        <v>0</v>
      </c>
      <c r="AR180" s="606" t="s">
        <v>1156</v>
      </c>
      <c r="AT180" s="606" t="s">
        <v>791</v>
      </c>
      <c r="AU180" s="606" t="s">
        <v>493</v>
      </c>
      <c r="AY180" s="462" t="s">
        <v>789</v>
      </c>
      <c r="BE180" s="607">
        <f t="shared" si="14"/>
        <v>0</v>
      </c>
      <c r="BF180" s="607">
        <f t="shared" si="15"/>
        <v>0</v>
      </c>
      <c r="BG180" s="607">
        <f t="shared" si="16"/>
        <v>0</v>
      </c>
      <c r="BH180" s="607">
        <f t="shared" si="17"/>
        <v>0</v>
      </c>
      <c r="BI180" s="607">
        <f t="shared" si="18"/>
        <v>0</v>
      </c>
      <c r="BJ180" s="462" t="s">
        <v>493</v>
      </c>
      <c r="BK180" s="607">
        <f t="shared" si="19"/>
        <v>0</v>
      </c>
      <c r="BL180" s="462" t="s">
        <v>1156</v>
      </c>
      <c r="BM180" s="606" t="s">
        <v>1796</v>
      </c>
    </row>
    <row r="181" spans="2:65" s="478" customFormat="1" ht="16.5" customHeight="1">
      <c r="B181" s="594"/>
      <c r="C181" s="595" t="s">
        <v>1062</v>
      </c>
      <c r="D181" s="595" t="s">
        <v>791</v>
      </c>
      <c r="E181" s="596" t="s">
        <v>1599</v>
      </c>
      <c r="F181" s="597" t="s">
        <v>1600</v>
      </c>
      <c r="G181" s="598" t="s">
        <v>1318</v>
      </c>
      <c r="H181" s="599">
        <v>823.04100000000005</v>
      </c>
      <c r="I181" s="600">
        <v>0</v>
      </c>
      <c r="J181" s="600">
        <f t="shared" si="10"/>
        <v>0</v>
      </c>
      <c r="K181" s="601"/>
      <c r="L181" s="477"/>
      <c r="M181" s="602" t="s">
        <v>668</v>
      </c>
      <c r="N181" s="603" t="s">
        <v>705</v>
      </c>
      <c r="O181" s="604">
        <v>0</v>
      </c>
      <c r="P181" s="604">
        <f t="shared" si="11"/>
        <v>0</v>
      </c>
      <c r="Q181" s="604">
        <v>0</v>
      </c>
      <c r="R181" s="604">
        <f t="shared" si="12"/>
        <v>0</v>
      </c>
      <c r="S181" s="604">
        <v>0</v>
      </c>
      <c r="T181" s="605">
        <f t="shared" si="13"/>
        <v>0</v>
      </c>
      <c r="AR181" s="606" t="s">
        <v>1156</v>
      </c>
      <c r="AT181" s="606" t="s">
        <v>791</v>
      </c>
      <c r="AU181" s="606" t="s">
        <v>493</v>
      </c>
      <c r="AY181" s="462" t="s">
        <v>789</v>
      </c>
      <c r="BE181" s="607">
        <f t="shared" si="14"/>
        <v>0</v>
      </c>
      <c r="BF181" s="607">
        <f t="shared" si="15"/>
        <v>0</v>
      </c>
      <c r="BG181" s="607">
        <f t="shared" si="16"/>
        <v>0</v>
      </c>
      <c r="BH181" s="607">
        <f t="shared" si="17"/>
        <v>0</v>
      </c>
      <c r="BI181" s="607">
        <f t="shared" si="18"/>
        <v>0</v>
      </c>
      <c r="BJ181" s="462" t="s">
        <v>493</v>
      </c>
      <c r="BK181" s="607">
        <f t="shared" si="19"/>
        <v>0</v>
      </c>
      <c r="BL181" s="462" t="s">
        <v>1156</v>
      </c>
      <c r="BM181" s="606" t="s">
        <v>1797</v>
      </c>
    </row>
    <row r="182" spans="2:65" s="478" customFormat="1" ht="16.5" customHeight="1">
      <c r="B182" s="594"/>
      <c r="C182" s="595" t="s">
        <v>1066</v>
      </c>
      <c r="D182" s="595" t="s">
        <v>791</v>
      </c>
      <c r="E182" s="596" t="s">
        <v>1603</v>
      </c>
      <c r="F182" s="597" t="s">
        <v>1604</v>
      </c>
      <c r="G182" s="598" t="s">
        <v>1318</v>
      </c>
      <c r="H182" s="599">
        <v>1182.75</v>
      </c>
      <c r="I182" s="600">
        <v>0</v>
      </c>
      <c r="J182" s="600">
        <f t="shared" si="10"/>
        <v>0</v>
      </c>
      <c r="K182" s="601"/>
      <c r="L182" s="477"/>
      <c r="M182" s="602" t="s">
        <v>668</v>
      </c>
      <c r="N182" s="603" t="s">
        <v>705</v>
      </c>
      <c r="O182" s="604">
        <v>0</v>
      </c>
      <c r="P182" s="604">
        <f t="shared" si="11"/>
        <v>0</v>
      </c>
      <c r="Q182" s="604">
        <v>0</v>
      </c>
      <c r="R182" s="604">
        <f t="shared" si="12"/>
        <v>0</v>
      </c>
      <c r="S182" s="604">
        <v>0</v>
      </c>
      <c r="T182" s="605">
        <f t="shared" si="13"/>
        <v>0</v>
      </c>
      <c r="AR182" s="606" t="s">
        <v>1156</v>
      </c>
      <c r="AT182" s="606" t="s">
        <v>791</v>
      </c>
      <c r="AU182" s="606" t="s">
        <v>493</v>
      </c>
      <c r="AY182" s="462" t="s">
        <v>789</v>
      </c>
      <c r="BE182" s="607">
        <f t="shared" si="14"/>
        <v>0</v>
      </c>
      <c r="BF182" s="607">
        <f t="shared" si="15"/>
        <v>0</v>
      </c>
      <c r="BG182" s="607">
        <f t="shared" si="16"/>
        <v>0</v>
      </c>
      <c r="BH182" s="607">
        <f t="shared" si="17"/>
        <v>0</v>
      </c>
      <c r="BI182" s="607">
        <f t="shared" si="18"/>
        <v>0</v>
      </c>
      <c r="BJ182" s="462" t="s">
        <v>493</v>
      </c>
      <c r="BK182" s="607">
        <f t="shared" si="19"/>
        <v>0</v>
      </c>
      <c r="BL182" s="462" t="s">
        <v>1156</v>
      </c>
      <c r="BM182" s="606" t="s">
        <v>1798</v>
      </c>
    </row>
    <row r="183" spans="2:65" s="478" customFormat="1" ht="16.5" customHeight="1">
      <c r="B183" s="594"/>
      <c r="C183" s="595" t="s">
        <v>1070</v>
      </c>
      <c r="D183" s="595" t="s">
        <v>791</v>
      </c>
      <c r="E183" s="596" t="s">
        <v>1607</v>
      </c>
      <c r="F183" s="597" t="s">
        <v>1608</v>
      </c>
      <c r="G183" s="598" t="s">
        <v>1318</v>
      </c>
      <c r="H183" s="599">
        <v>2005.79</v>
      </c>
      <c r="I183" s="600">
        <v>0</v>
      </c>
      <c r="J183" s="600">
        <f t="shared" si="10"/>
        <v>0</v>
      </c>
      <c r="K183" s="601"/>
      <c r="L183" s="477"/>
      <c r="M183" s="608" t="s">
        <v>668</v>
      </c>
      <c r="N183" s="609" t="s">
        <v>705</v>
      </c>
      <c r="O183" s="610">
        <v>0</v>
      </c>
      <c r="P183" s="610">
        <f t="shared" si="11"/>
        <v>0</v>
      </c>
      <c r="Q183" s="610">
        <v>0</v>
      </c>
      <c r="R183" s="610">
        <f t="shared" si="12"/>
        <v>0</v>
      </c>
      <c r="S183" s="610">
        <v>0</v>
      </c>
      <c r="T183" s="611">
        <f t="shared" si="13"/>
        <v>0</v>
      </c>
      <c r="AR183" s="606" t="s">
        <v>1156</v>
      </c>
      <c r="AT183" s="606" t="s">
        <v>791</v>
      </c>
      <c r="AU183" s="606" t="s">
        <v>493</v>
      </c>
      <c r="AY183" s="462" t="s">
        <v>789</v>
      </c>
      <c r="BE183" s="607">
        <f t="shared" si="14"/>
        <v>0</v>
      </c>
      <c r="BF183" s="607">
        <f t="shared" si="15"/>
        <v>0</v>
      </c>
      <c r="BG183" s="607">
        <f t="shared" si="16"/>
        <v>0</v>
      </c>
      <c r="BH183" s="607">
        <f t="shared" si="17"/>
        <v>0</v>
      </c>
      <c r="BI183" s="607">
        <f t="shared" si="18"/>
        <v>0</v>
      </c>
      <c r="BJ183" s="462" t="s">
        <v>493</v>
      </c>
      <c r="BK183" s="607">
        <f t="shared" si="19"/>
        <v>0</v>
      </c>
      <c r="BL183" s="462" t="s">
        <v>1156</v>
      </c>
      <c r="BM183" s="606" t="s">
        <v>1799</v>
      </c>
    </row>
    <row r="184" spans="2:65" s="478" customFormat="1" ht="7" customHeight="1">
      <c r="B184" s="494"/>
      <c r="C184" s="495"/>
      <c r="D184" s="495"/>
      <c r="E184" s="495"/>
      <c r="F184" s="495"/>
      <c r="G184" s="495"/>
      <c r="H184" s="495"/>
      <c r="I184" s="495"/>
      <c r="J184" s="495"/>
      <c r="K184" s="495"/>
      <c r="L184" s="477"/>
    </row>
  </sheetData>
  <autoFilter ref="C127:K183" xr:uid="{00000000-0009-0000-0000-000004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E5D2-0D0D-481C-90B3-E5EC0C41A65B}">
  <sheetPr>
    <pageSetUpPr fitToPage="1"/>
  </sheetPr>
  <dimension ref="B2:BM199"/>
  <sheetViews>
    <sheetView showGridLines="0" topLeftCell="A140" workbookViewId="0">
      <selection activeCell="F154" sqref="F154"/>
    </sheetView>
  </sheetViews>
  <sheetFormatPr defaultColWidth="9.1796875" defaultRowHeight="10"/>
  <cols>
    <col min="1" max="1" width="7.1796875" style="461" customWidth="1"/>
    <col min="2" max="2" width="1" style="461" customWidth="1"/>
    <col min="3" max="3" width="3.54296875" style="461" customWidth="1"/>
    <col min="4" max="4" width="3.7265625" style="461" customWidth="1"/>
    <col min="5" max="5" width="14.7265625" style="461" customWidth="1"/>
    <col min="6" max="6" width="43.54296875" style="461" customWidth="1"/>
    <col min="7" max="7" width="6.453125" style="461" customWidth="1"/>
    <col min="8" max="8" width="12" style="461" customWidth="1"/>
    <col min="9" max="9" width="13.54296875" style="461" customWidth="1"/>
    <col min="10" max="10" width="19.1796875" style="461" customWidth="1"/>
    <col min="11" max="11" width="19.1796875" style="461" hidden="1" customWidth="1"/>
    <col min="12" max="12" width="8" style="461" customWidth="1"/>
    <col min="13" max="13" width="9.26953125" style="461" hidden="1" customWidth="1"/>
    <col min="14" max="14" width="0" style="461" hidden="1" customWidth="1"/>
    <col min="15" max="20" width="12.1796875" style="461" hidden="1" customWidth="1"/>
    <col min="21" max="21" width="14" style="461" hidden="1" customWidth="1"/>
    <col min="22" max="22" width="10.54296875" style="461" customWidth="1"/>
    <col min="23" max="23" width="14" style="461" customWidth="1"/>
    <col min="24" max="24" width="10.54296875" style="461" customWidth="1"/>
    <col min="25" max="25" width="12.81640625" style="461" customWidth="1"/>
    <col min="26" max="26" width="9.453125" style="461" customWidth="1"/>
    <col min="27" max="27" width="12.81640625" style="461" customWidth="1"/>
    <col min="28" max="28" width="14" style="461" customWidth="1"/>
    <col min="29" max="29" width="9.453125" style="461" customWidth="1"/>
    <col min="30" max="30" width="12.81640625" style="461" customWidth="1"/>
    <col min="31" max="31" width="14" style="461" customWidth="1"/>
    <col min="32" max="16384" width="9.1796875" style="461"/>
  </cols>
  <sheetData>
    <row r="2" spans="2:46" ht="37" customHeight="1">
      <c r="L2" s="850" t="s">
        <v>672</v>
      </c>
      <c r="M2" s="851"/>
      <c r="N2" s="851"/>
      <c r="O2" s="851"/>
      <c r="P2" s="851"/>
      <c r="Q2" s="851"/>
      <c r="R2" s="851"/>
      <c r="S2" s="851"/>
      <c r="T2" s="851"/>
      <c r="U2" s="851"/>
      <c r="V2" s="851"/>
      <c r="AT2" s="462" t="s">
        <v>755</v>
      </c>
    </row>
    <row r="3" spans="2:46" ht="7" customHeight="1">
      <c r="B3" s="463"/>
      <c r="C3" s="464"/>
      <c r="D3" s="464"/>
      <c r="E3" s="464"/>
      <c r="F3" s="464"/>
      <c r="G3" s="464"/>
      <c r="H3" s="464"/>
      <c r="I3" s="464"/>
      <c r="J3" s="464"/>
      <c r="K3" s="464"/>
      <c r="L3" s="465"/>
      <c r="AT3" s="462" t="s">
        <v>738</v>
      </c>
    </row>
    <row r="4" spans="2:46" ht="25" customHeight="1">
      <c r="B4" s="465"/>
      <c r="D4" s="466" t="s">
        <v>759</v>
      </c>
      <c r="L4" s="465"/>
      <c r="M4" s="542" t="s">
        <v>676</v>
      </c>
      <c r="AT4" s="462" t="s">
        <v>670</v>
      </c>
    </row>
    <row r="5" spans="2:46" ht="7" customHeight="1">
      <c r="B5" s="465"/>
      <c r="L5" s="465"/>
    </row>
    <row r="6" spans="2:46" ht="12" customHeight="1">
      <c r="B6" s="465"/>
      <c r="D6" s="471" t="s">
        <v>680</v>
      </c>
      <c r="L6" s="465"/>
    </row>
    <row r="7" spans="2:46" ht="26.25" customHeight="1">
      <c r="B7" s="465"/>
      <c r="E7" s="887" t="str">
        <f>'Rekapitulácia stavby'!K6</f>
        <v>Akumulácia tepelnej energie</v>
      </c>
      <c r="F7" s="888"/>
      <c r="G7" s="888"/>
      <c r="H7" s="888"/>
      <c r="L7" s="465"/>
    </row>
    <row r="8" spans="2:46" s="478" customFormat="1" ht="12" customHeight="1">
      <c r="B8" s="477"/>
      <c r="D8" s="471" t="s">
        <v>760</v>
      </c>
      <c r="L8" s="477"/>
    </row>
    <row r="9" spans="2:46" s="478" customFormat="1" ht="16.5" customHeight="1">
      <c r="B9" s="477"/>
      <c r="E9" s="863" t="s">
        <v>1800</v>
      </c>
      <c r="F9" s="886"/>
      <c r="G9" s="886"/>
      <c r="H9" s="886"/>
      <c r="L9" s="477"/>
    </row>
    <row r="10" spans="2:46" s="478" customFormat="1">
      <c r="B10" s="477"/>
      <c r="L10" s="477"/>
    </row>
    <row r="11" spans="2:46" s="478" customFormat="1" ht="12" customHeight="1">
      <c r="B11" s="477"/>
      <c r="D11" s="471" t="s">
        <v>682</v>
      </c>
      <c r="F11" s="469" t="s">
        <v>668</v>
      </c>
      <c r="I11" s="471" t="s">
        <v>683</v>
      </c>
      <c r="J11" s="469" t="s">
        <v>668</v>
      </c>
      <c r="L11" s="477"/>
    </row>
    <row r="12" spans="2:46" s="478" customFormat="1" ht="12" customHeight="1">
      <c r="B12" s="477"/>
      <c r="D12" s="471" t="s">
        <v>684</v>
      </c>
      <c r="F12" s="469" t="s">
        <v>685</v>
      </c>
      <c r="I12" s="471" t="s">
        <v>686</v>
      </c>
      <c r="J12" s="504">
        <f>'Rekapitulácia stavby'!AN8</f>
        <v>45252</v>
      </c>
      <c r="L12" s="477"/>
    </row>
    <row r="13" spans="2:46" s="478" customFormat="1" ht="10.9" customHeight="1">
      <c r="B13" s="477"/>
      <c r="L13" s="477"/>
    </row>
    <row r="14" spans="2:46" s="478" customFormat="1" ht="12" customHeight="1">
      <c r="B14" s="477"/>
      <c r="D14" s="471" t="s">
        <v>687</v>
      </c>
      <c r="I14" s="471" t="s">
        <v>688</v>
      </c>
      <c r="J14" s="469" t="s">
        <v>668</v>
      </c>
      <c r="L14" s="477"/>
    </row>
    <row r="15" spans="2:46" s="478" customFormat="1" ht="18" customHeight="1">
      <c r="B15" s="477"/>
      <c r="E15" s="469" t="s">
        <v>762</v>
      </c>
      <c r="I15" s="471" t="s">
        <v>689</v>
      </c>
      <c r="J15" s="469" t="s">
        <v>668</v>
      </c>
      <c r="L15" s="477"/>
    </row>
    <row r="16" spans="2:46" s="478" customFormat="1" ht="7" customHeight="1">
      <c r="B16" s="477"/>
      <c r="L16" s="477"/>
    </row>
    <row r="17" spans="2:12" s="478" customFormat="1" ht="12" customHeight="1">
      <c r="B17" s="477"/>
      <c r="D17" s="471" t="s">
        <v>690</v>
      </c>
      <c r="I17" s="471" t="s">
        <v>688</v>
      </c>
      <c r="J17" s="469" t="str">
        <f>'Rekapitulácia stavby'!AN13</f>
        <v/>
      </c>
      <c r="L17" s="477"/>
    </row>
    <row r="18" spans="2:12" s="478" customFormat="1" ht="18" customHeight="1">
      <c r="B18" s="477"/>
      <c r="E18" s="852" t="str">
        <f>'Rekapitulácia stavby'!E14</f>
        <v xml:space="preserve"> </v>
      </c>
      <c r="F18" s="852"/>
      <c r="G18" s="852"/>
      <c r="H18" s="852"/>
      <c r="I18" s="471" t="s">
        <v>689</v>
      </c>
      <c r="J18" s="469" t="str">
        <f>'Rekapitulácia stavby'!AN14</f>
        <v/>
      </c>
      <c r="L18" s="477"/>
    </row>
    <row r="19" spans="2:12" s="478" customFormat="1" ht="7" customHeight="1">
      <c r="B19" s="477"/>
      <c r="L19" s="477"/>
    </row>
    <row r="20" spans="2:12" s="478" customFormat="1" ht="12" customHeight="1">
      <c r="B20" s="477"/>
      <c r="D20" s="471" t="s">
        <v>692</v>
      </c>
      <c r="I20" s="471" t="s">
        <v>688</v>
      </c>
      <c r="J20" s="469" t="str">
        <f>IF('Rekapitulácia stavby'!AN16="","",'Rekapitulácia stavby'!AN16)</f>
        <v/>
      </c>
      <c r="L20" s="477"/>
    </row>
    <row r="21" spans="2:12" s="478" customFormat="1" ht="18" customHeight="1">
      <c r="B21" s="477"/>
      <c r="E21" s="469" t="str">
        <f>IF('Rekapitulácia stavby'!E17="","",'Rekapitulácia stavby'!E17)</f>
        <v xml:space="preserve"> </v>
      </c>
      <c r="I21" s="471" t="s">
        <v>689</v>
      </c>
      <c r="J21" s="469" t="str">
        <f>IF('Rekapitulácia stavby'!AN17="","",'Rekapitulácia stavby'!AN17)</f>
        <v/>
      </c>
      <c r="L21" s="477"/>
    </row>
    <row r="22" spans="2:12" s="478" customFormat="1" ht="7" customHeight="1">
      <c r="B22" s="477"/>
      <c r="L22" s="477"/>
    </row>
    <row r="23" spans="2:12" s="478" customFormat="1" ht="12" customHeight="1">
      <c r="B23" s="477"/>
      <c r="D23" s="471" t="s">
        <v>695</v>
      </c>
      <c r="I23" s="471" t="s">
        <v>688</v>
      </c>
      <c r="J23" s="469" t="str">
        <f>IF('Rekapitulácia stavby'!AN19="","",'Rekapitulácia stavby'!AN19)</f>
        <v/>
      </c>
      <c r="L23" s="477"/>
    </row>
    <row r="24" spans="2:12" s="478" customFormat="1" ht="18" customHeight="1">
      <c r="B24" s="477"/>
      <c r="E24" s="469" t="str">
        <f>IF('Rekapitulácia stavby'!E20="","",'Rekapitulácia stavby'!E20)</f>
        <v xml:space="preserve"> </v>
      </c>
      <c r="I24" s="471" t="s">
        <v>689</v>
      </c>
      <c r="J24" s="469" t="str">
        <f>IF('Rekapitulácia stavby'!AN20="","",'Rekapitulácia stavby'!AN20)</f>
        <v/>
      </c>
      <c r="L24" s="477"/>
    </row>
    <row r="25" spans="2:12" s="478" customFormat="1" ht="7" customHeight="1">
      <c r="B25" s="477"/>
      <c r="L25" s="477"/>
    </row>
    <row r="26" spans="2:12" s="478" customFormat="1" ht="12" customHeight="1">
      <c r="B26" s="477"/>
      <c r="D26" s="471" t="s">
        <v>697</v>
      </c>
      <c r="L26" s="477"/>
    </row>
    <row r="27" spans="2:12" s="544" customFormat="1" ht="16.5" customHeight="1">
      <c r="B27" s="543"/>
      <c r="E27" s="854" t="s">
        <v>668</v>
      </c>
      <c r="F27" s="854"/>
      <c r="G27" s="854"/>
      <c r="H27" s="854"/>
      <c r="L27" s="543"/>
    </row>
    <row r="28" spans="2:12" s="478" customFormat="1" ht="7" customHeight="1">
      <c r="B28" s="477"/>
      <c r="L28" s="477"/>
    </row>
    <row r="29" spans="2:12" s="478" customFormat="1" ht="7" customHeight="1">
      <c r="B29" s="477"/>
      <c r="D29" s="505"/>
      <c r="E29" s="505"/>
      <c r="F29" s="505"/>
      <c r="G29" s="505"/>
      <c r="H29" s="505"/>
      <c r="I29" s="505"/>
      <c r="J29" s="505"/>
      <c r="K29" s="505"/>
      <c r="L29" s="477"/>
    </row>
    <row r="30" spans="2:12" s="478" customFormat="1" ht="25.4" customHeight="1">
      <c r="B30" s="477"/>
      <c r="D30" s="545" t="s">
        <v>699</v>
      </c>
      <c r="J30" s="519">
        <f>ROUND(J126, 2)</f>
        <v>0</v>
      </c>
      <c r="L30" s="477"/>
    </row>
    <row r="31" spans="2:12" s="478" customFormat="1" ht="7" customHeight="1">
      <c r="B31" s="477"/>
      <c r="D31" s="505"/>
      <c r="E31" s="505"/>
      <c r="F31" s="505"/>
      <c r="G31" s="505"/>
      <c r="H31" s="505"/>
      <c r="I31" s="505"/>
      <c r="J31" s="505"/>
      <c r="K31" s="505"/>
      <c r="L31" s="477"/>
    </row>
    <row r="32" spans="2:12" s="478" customFormat="1" ht="14.5" customHeight="1">
      <c r="B32" s="477"/>
      <c r="F32" s="481" t="s">
        <v>701</v>
      </c>
      <c r="I32" s="481" t="s">
        <v>700</v>
      </c>
      <c r="J32" s="481" t="s">
        <v>702</v>
      </c>
      <c r="L32" s="477"/>
    </row>
    <row r="33" spans="2:12" s="478" customFormat="1" ht="14.5" customHeight="1">
      <c r="B33" s="477"/>
      <c r="D33" s="507" t="s">
        <v>703</v>
      </c>
      <c r="E33" s="484" t="s">
        <v>704</v>
      </c>
      <c r="F33" s="546">
        <f>ROUND((SUM(BE126:BE198)),  2)</f>
        <v>0</v>
      </c>
      <c r="G33" s="547"/>
      <c r="H33" s="547"/>
      <c r="I33" s="548">
        <v>0.2</v>
      </c>
      <c r="J33" s="546">
        <f>ROUND(((SUM(BE126:BE198))*I33),  2)</f>
        <v>0</v>
      </c>
      <c r="L33" s="477"/>
    </row>
    <row r="34" spans="2:12" s="478" customFormat="1" ht="14.5" customHeight="1">
      <c r="B34" s="477"/>
      <c r="E34" s="484" t="s">
        <v>705</v>
      </c>
      <c r="F34" s="549">
        <f>ROUND((SUM(BF126:BF198)),  2)</f>
        <v>0</v>
      </c>
      <c r="I34" s="550">
        <v>0.2</v>
      </c>
      <c r="J34" s="549">
        <f>ROUND(((SUM(BF126:BF198))*I34),  2)</f>
        <v>0</v>
      </c>
      <c r="L34" s="477"/>
    </row>
    <row r="35" spans="2:12" s="478" customFormat="1" ht="14.5" hidden="1" customHeight="1">
      <c r="B35" s="477"/>
      <c r="E35" s="471" t="s">
        <v>706</v>
      </c>
      <c r="F35" s="549">
        <f>ROUND((SUM(BG126:BG198)),  2)</f>
        <v>0</v>
      </c>
      <c r="I35" s="550">
        <v>0.2</v>
      </c>
      <c r="J35" s="549">
        <f>0</f>
        <v>0</v>
      </c>
      <c r="L35" s="477"/>
    </row>
    <row r="36" spans="2:12" s="478" customFormat="1" ht="14.5" hidden="1" customHeight="1">
      <c r="B36" s="477"/>
      <c r="E36" s="471" t="s">
        <v>707</v>
      </c>
      <c r="F36" s="549">
        <f>ROUND((SUM(BH126:BH198)),  2)</f>
        <v>0</v>
      </c>
      <c r="I36" s="550">
        <v>0.2</v>
      </c>
      <c r="J36" s="549">
        <f>0</f>
        <v>0</v>
      </c>
      <c r="L36" s="477"/>
    </row>
    <row r="37" spans="2:12" s="478" customFormat="1" ht="14.5" hidden="1" customHeight="1">
      <c r="B37" s="477"/>
      <c r="E37" s="484" t="s">
        <v>708</v>
      </c>
      <c r="F37" s="546">
        <f>ROUND((SUM(BI126:BI198)),  2)</f>
        <v>0</v>
      </c>
      <c r="G37" s="547"/>
      <c r="H37" s="547"/>
      <c r="I37" s="548">
        <v>0</v>
      </c>
      <c r="J37" s="546">
        <f>0</f>
        <v>0</v>
      </c>
      <c r="L37" s="477"/>
    </row>
    <row r="38" spans="2:12" s="478" customFormat="1" ht="7" customHeight="1">
      <c r="B38" s="477"/>
      <c r="L38" s="477"/>
    </row>
    <row r="39" spans="2:12" s="478" customFormat="1" ht="25.4" customHeight="1">
      <c r="B39" s="477"/>
      <c r="C39" s="551"/>
      <c r="D39" s="552" t="s">
        <v>709</v>
      </c>
      <c r="E39" s="509"/>
      <c r="F39" s="509"/>
      <c r="G39" s="553" t="s">
        <v>710</v>
      </c>
      <c r="H39" s="554" t="s">
        <v>711</v>
      </c>
      <c r="I39" s="509"/>
      <c r="J39" s="555">
        <f>SUM(J30:J37)</f>
        <v>0</v>
      </c>
      <c r="K39" s="556"/>
      <c r="L39" s="477"/>
    </row>
    <row r="40" spans="2:12" s="478" customFormat="1" ht="14.5" customHeight="1">
      <c r="B40" s="477"/>
      <c r="L40" s="477"/>
    </row>
    <row r="41" spans="2:12" ht="14.5" customHeight="1">
      <c r="B41" s="465"/>
      <c r="L41" s="465"/>
    </row>
    <row r="42" spans="2:12" ht="14.5" customHeight="1">
      <c r="B42" s="465"/>
      <c r="L42" s="465"/>
    </row>
    <row r="43" spans="2:12" ht="14.5" customHeight="1">
      <c r="B43" s="465"/>
      <c r="L43" s="465"/>
    </row>
    <row r="44" spans="2:12" ht="14.5" customHeight="1">
      <c r="B44" s="465"/>
      <c r="L44" s="465"/>
    </row>
    <row r="45" spans="2:12" ht="14.5" customHeight="1">
      <c r="B45" s="465"/>
      <c r="L45" s="465"/>
    </row>
    <row r="46" spans="2:12" ht="14.5" customHeight="1">
      <c r="B46" s="465"/>
      <c r="L46" s="465"/>
    </row>
    <row r="47" spans="2:12" ht="14.5" customHeight="1">
      <c r="B47" s="465"/>
      <c r="L47" s="465"/>
    </row>
    <row r="48" spans="2:12" ht="14.5" customHeight="1">
      <c r="B48" s="465"/>
      <c r="L48" s="465"/>
    </row>
    <row r="49" spans="2:12" ht="14.5" customHeight="1">
      <c r="B49" s="465"/>
      <c r="L49" s="465"/>
    </row>
    <row r="50" spans="2:12" s="478" customFormat="1" ht="14.5" customHeight="1">
      <c r="B50" s="477"/>
      <c r="D50" s="491" t="s">
        <v>438</v>
      </c>
      <c r="E50" s="492"/>
      <c r="F50" s="492"/>
      <c r="G50" s="491" t="s">
        <v>712</v>
      </c>
      <c r="H50" s="492"/>
      <c r="I50" s="492"/>
      <c r="J50" s="492"/>
      <c r="K50" s="492"/>
      <c r="L50" s="477"/>
    </row>
    <row r="51" spans="2:12">
      <c r="B51" s="465"/>
      <c r="L51" s="465"/>
    </row>
    <row r="52" spans="2:12">
      <c r="B52" s="465"/>
      <c r="L52" s="465"/>
    </row>
    <row r="53" spans="2:12">
      <c r="B53" s="465"/>
      <c r="L53" s="465"/>
    </row>
    <row r="54" spans="2:12">
      <c r="B54" s="465"/>
      <c r="L54" s="465"/>
    </row>
    <row r="55" spans="2:12">
      <c r="B55" s="465"/>
      <c r="L55" s="465"/>
    </row>
    <row r="56" spans="2:12">
      <c r="B56" s="465"/>
      <c r="L56" s="465"/>
    </row>
    <row r="57" spans="2:12">
      <c r="B57" s="465"/>
      <c r="L57" s="465"/>
    </row>
    <row r="58" spans="2:12">
      <c r="B58" s="465"/>
      <c r="L58" s="465"/>
    </row>
    <row r="59" spans="2:12">
      <c r="B59" s="465"/>
      <c r="L59" s="465"/>
    </row>
    <row r="60" spans="2:12">
      <c r="B60" s="465"/>
      <c r="L60" s="465"/>
    </row>
    <row r="61" spans="2:12" s="478" customFormat="1" ht="12.5">
      <c r="B61" s="477"/>
      <c r="D61" s="493" t="s">
        <v>713</v>
      </c>
      <c r="E61" s="480"/>
      <c r="F61" s="557" t="s">
        <v>714</v>
      </c>
      <c r="G61" s="493" t="s">
        <v>713</v>
      </c>
      <c r="H61" s="480"/>
      <c r="I61" s="480"/>
      <c r="J61" s="558" t="s">
        <v>714</v>
      </c>
      <c r="K61" s="480"/>
      <c r="L61" s="477"/>
    </row>
    <row r="62" spans="2:12">
      <c r="B62" s="465"/>
      <c r="L62" s="465"/>
    </row>
    <row r="63" spans="2:12">
      <c r="B63" s="465"/>
      <c r="L63" s="465"/>
    </row>
    <row r="64" spans="2:12">
      <c r="B64" s="465"/>
      <c r="L64" s="465"/>
    </row>
    <row r="65" spans="2:12" s="478" customFormat="1" ht="13">
      <c r="B65" s="477"/>
      <c r="D65" s="491" t="s">
        <v>715</v>
      </c>
      <c r="E65" s="492"/>
      <c r="F65" s="492"/>
      <c r="G65" s="491" t="s">
        <v>716</v>
      </c>
      <c r="H65" s="492"/>
      <c r="I65" s="492"/>
      <c r="J65" s="492"/>
      <c r="K65" s="492"/>
      <c r="L65" s="477"/>
    </row>
    <row r="66" spans="2:12">
      <c r="B66" s="465"/>
      <c r="L66" s="465"/>
    </row>
    <row r="67" spans="2:12">
      <c r="B67" s="465"/>
      <c r="L67" s="465"/>
    </row>
    <row r="68" spans="2:12">
      <c r="B68" s="465"/>
      <c r="L68" s="465"/>
    </row>
    <row r="69" spans="2:12">
      <c r="B69" s="465"/>
      <c r="L69" s="465"/>
    </row>
    <row r="70" spans="2:12">
      <c r="B70" s="465"/>
      <c r="L70" s="465"/>
    </row>
    <row r="71" spans="2:12">
      <c r="B71" s="465"/>
      <c r="L71" s="465"/>
    </row>
    <row r="72" spans="2:12">
      <c r="B72" s="465"/>
      <c r="L72" s="465"/>
    </row>
    <row r="73" spans="2:12">
      <c r="B73" s="465"/>
      <c r="L73" s="465"/>
    </row>
    <row r="74" spans="2:12">
      <c r="B74" s="465"/>
      <c r="L74" s="465"/>
    </row>
    <row r="75" spans="2:12">
      <c r="B75" s="465"/>
      <c r="L75" s="465"/>
    </row>
    <row r="76" spans="2:12" s="478" customFormat="1" ht="12.5">
      <c r="B76" s="477"/>
      <c r="D76" s="493" t="s">
        <v>713</v>
      </c>
      <c r="E76" s="480"/>
      <c r="F76" s="557" t="s">
        <v>714</v>
      </c>
      <c r="G76" s="493" t="s">
        <v>713</v>
      </c>
      <c r="H76" s="480"/>
      <c r="I76" s="480"/>
      <c r="J76" s="558" t="s">
        <v>714</v>
      </c>
      <c r="K76" s="480"/>
      <c r="L76" s="477"/>
    </row>
    <row r="77" spans="2:12" s="478" customFormat="1" ht="14.5" customHeight="1">
      <c r="B77" s="494"/>
      <c r="C77" s="495"/>
      <c r="D77" s="495"/>
      <c r="E77" s="495"/>
      <c r="F77" s="495"/>
      <c r="G77" s="495"/>
      <c r="H77" s="495"/>
      <c r="I77" s="495"/>
      <c r="J77" s="495"/>
      <c r="K77" s="495"/>
      <c r="L77" s="477"/>
    </row>
    <row r="81" spans="2:47" s="478" customFormat="1" ht="7" hidden="1" customHeight="1">
      <c r="B81" s="496"/>
      <c r="C81" s="497"/>
      <c r="D81" s="497"/>
      <c r="E81" s="497"/>
      <c r="F81" s="497"/>
      <c r="G81" s="497"/>
      <c r="H81" s="497"/>
      <c r="I81" s="497"/>
      <c r="J81" s="497"/>
      <c r="K81" s="497"/>
      <c r="L81" s="477"/>
    </row>
    <row r="82" spans="2:47" s="478" customFormat="1" ht="25" hidden="1" customHeight="1">
      <c r="B82" s="477"/>
      <c r="C82" s="466" t="s">
        <v>763</v>
      </c>
      <c r="L82" s="477"/>
    </row>
    <row r="83" spans="2:47" s="478" customFormat="1" ht="7" hidden="1" customHeight="1">
      <c r="B83" s="477"/>
      <c r="L83" s="477"/>
    </row>
    <row r="84" spans="2:47" s="478" customFormat="1" ht="12" hidden="1" customHeight="1">
      <c r="B84" s="477"/>
      <c r="C84" s="471" t="s">
        <v>680</v>
      </c>
      <c r="L84" s="477"/>
    </row>
    <row r="85" spans="2:47" s="478" customFormat="1" ht="26.25" hidden="1" customHeight="1">
      <c r="B85" s="477"/>
      <c r="E85" s="887" t="str">
        <f>E7</f>
        <v>Akumulácia tepelnej energie</v>
      </c>
      <c r="F85" s="888"/>
      <c r="G85" s="888"/>
      <c r="H85" s="888"/>
      <c r="L85" s="477"/>
    </row>
    <row r="86" spans="2:47" s="478" customFormat="1" ht="12" hidden="1" customHeight="1">
      <c r="B86" s="477"/>
      <c r="C86" s="471" t="s">
        <v>760</v>
      </c>
      <c r="L86" s="477"/>
    </row>
    <row r="87" spans="2:47" s="478" customFormat="1" ht="16.5" hidden="1" customHeight="1">
      <c r="B87" s="477"/>
      <c r="E87" s="863" t="str">
        <f>E9</f>
        <v>05 - SO 35 Cesty a manipulačné spevnené plochy</v>
      </c>
      <c r="F87" s="886"/>
      <c r="G87" s="886"/>
      <c r="H87" s="886"/>
      <c r="L87" s="477"/>
    </row>
    <row r="88" spans="2:47" s="478" customFormat="1" ht="7" hidden="1" customHeight="1">
      <c r="B88" s="477"/>
      <c r="L88" s="477"/>
    </row>
    <row r="89" spans="2:47" s="478" customFormat="1" ht="12" hidden="1" customHeight="1">
      <c r="B89" s="477"/>
      <c r="C89" s="471" t="s">
        <v>684</v>
      </c>
      <c r="F89" s="469" t="str">
        <f>F12</f>
        <v xml:space="preserve">Bratislava </v>
      </c>
      <c r="I89" s="471" t="s">
        <v>686</v>
      </c>
      <c r="J89" s="504">
        <f>IF(J12="","",J12)</f>
        <v>45252</v>
      </c>
      <c r="L89" s="477"/>
    </row>
    <row r="90" spans="2:47" s="478" customFormat="1" ht="7" hidden="1" customHeight="1">
      <c r="B90" s="477"/>
      <c r="L90" s="477"/>
    </row>
    <row r="91" spans="2:47" s="478" customFormat="1" ht="15.25" hidden="1" customHeight="1">
      <c r="B91" s="477"/>
      <c r="C91" s="471" t="s">
        <v>687</v>
      </c>
      <c r="F91" s="469" t="str">
        <f>E15</f>
        <v xml:space="preserve">MH Teplárenský holding, a.s., Bratislava </v>
      </c>
      <c r="I91" s="471" t="s">
        <v>692</v>
      </c>
      <c r="J91" s="475" t="str">
        <f>E21</f>
        <v xml:space="preserve"> </v>
      </c>
      <c r="L91" s="477"/>
    </row>
    <row r="92" spans="2:47" s="478" customFormat="1" ht="15.25" hidden="1" customHeight="1">
      <c r="B92" s="477"/>
      <c r="C92" s="471" t="s">
        <v>690</v>
      </c>
      <c r="F92" s="469" t="str">
        <f>IF(E18="","",E18)</f>
        <v xml:space="preserve"> </v>
      </c>
      <c r="I92" s="471" t="s">
        <v>695</v>
      </c>
      <c r="J92" s="475" t="str">
        <f>E24</f>
        <v xml:space="preserve"> </v>
      </c>
      <c r="L92" s="477"/>
    </row>
    <row r="93" spans="2:47" s="478" customFormat="1" ht="10.4" hidden="1" customHeight="1">
      <c r="B93" s="477"/>
      <c r="L93" s="477"/>
    </row>
    <row r="94" spans="2:47" s="478" customFormat="1" ht="29.25" hidden="1" customHeight="1">
      <c r="B94" s="477"/>
      <c r="C94" s="559" t="s">
        <v>764</v>
      </c>
      <c r="D94" s="551"/>
      <c r="E94" s="551"/>
      <c r="F94" s="551"/>
      <c r="G94" s="551"/>
      <c r="H94" s="551"/>
      <c r="I94" s="551"/>
      <c r="J94" s="560" t="s">
        <v>765</v>
      </c>
      <c r="K94" s="551"/>
      <c r="L94" s="477"/>
    </row>
    <row r="95" spans="2:47" s="478" customFormat="1" ht="10.4" hidden="1" customHeight="1">
      <c r="B95" s="477"/>
      <c r="L95" s="477"/>
    </row>
    <row r="96" spans="2:47" s="478" customFormat="1" ht="22.9" hidden="1" customHeight="1">
      <c r="B96" s="477"/>
      <c r="C96" s="561" t="s">
        <v>766</v>
      </c>
      <c r="J96" s="519">
        <f>J126</f>
        <v>0</v>
      </c>
      <c r="L96" s="477"/>
      <c r="AU96" s="462" t="s">
        <v>767</v>
      </c>
    </row>
    <row r="97" spans="2:12" s="563" customFormat="1" ht="25" hidden="1" customHeight="1">
      <c r="B97" s="562"/>
      <c r="D97" s="564" t="s">
        <v>768</v>
      </c>
      <c r="E97" s="565"/>
      <c r="F97" s="565"/>
      <c r="G97" s="565"/>
      <c r="H97" s="565"/>
      <c r="I97" s="565"/>
      <c r="J97" s="566">
        <f>J127</f>
        <v>0</v>
      </c>
      <c r="L97" s="562"/>
    </row>
    <row r="98" spans="2:12" s="568" customFormat="1" ht="19.899999999999999" hidden="1" customHeight="1">
      <c r="B98" s="567"/>
      <c r="D98" s="569" t="s">
        <v>769</v>
      </c>
      <c r="E98" s="570"/>
      <c r="F98" s="570"/>
      <c r="G98" s="570"/>
      <c r="H98" s="570"/>
      <c r="I98" s="570"/>
      <c r="J98" s="571">
        <f>J128</f>
        <v>0</v>
      </c>
      <c r="L98" s="567"/>
    </row>
    <row r="99" spans="2:12" s="568" customFormat="1" ht="19.899999999999999" hidden="1" customHeight="1">
      <c r="B99" s="567"/>
      <c r="D99" s="569" t="s">
        <v>911</v>
      </c>
      <c r="E99" s="570"/>
      <c r="F99" s="570"/>
      <c r="G99" s="570"/>
      <c r="H99" s="570"/>
      <c r="I99" s="570"/>
      <c r="J99" s="571">
        <f>J147</f>
        <v>0</v>
      </c>
      <c r="L99" s="567"/>
    </row>
    <row r="100" spans="2:12" s="568" customFormat="1" ht="19.899999999999999" hidden="1" customHeight="1">
      <c r="B100" s="567"/>
      <c r="D100" s="569" t="s">
        <v>912</v>
      </c>
      <c r="E100" s="570"/>
      <c r="F100" s="570"/>
      <c r="G100" s="570"/>
      <c r="H100" s="570"/>
      <c r="I100" s="570"/>
      <c r="J100" s="571">
        <f>J150</f>
        <v>0</v>
      </c>
      <c r="L100" s="567"/>
    </row>
    <row r="101" spans="2:12" s="568" customFormat="1" ht="19.899999999999999" hidden="1" customHeight="1">
      <c r="B101" s="567"/>
      <c r="D101" s="569" t="s">
        <v>1801</v>
      </c>
      <c r="E101" s="570"/>
      <c r="F101" s="570"/>
      <c r="G101" s="570"/>
      <c r="H101" s="570"/>
      <c r="I101" s="570"/>
      <c r="J101" s="571">
        <f>J152</f>
        <v>0</v>
      </c>
      <c r="L101" s="567"/>
    </row>
    <row r="102" spans="2:12" s="568" customFormat="1" ht="19.899999999999999" hidden="1" customHeight="1">
      <c r="B102" s="567"/>
      <c r="D102" s="569" t="s">
        <v>913</v>
      </c>
      <c r="E102" s="570"/>
      <c r="F102" s="570"/>
      <c r="G102" s="570"/>
      <c r="H102" s="570"/>
      <c r="I102" s="570"/>
      <c r="J102" s="571">
        <f>J158</f>
        <v>0</v>
      </c>
      <c r="L102" s="567"/>
    </row>
    <row r="103" spans="2:12" s="568" customFormat="1" ht="19.899999999999999" hidden="1" customHeight="1">
      <c r="B103" s="567"/>
      <c r="D103" s="569" t="s">
        <v>914</v>
      </c>
      <c r="E103" s="570"/>
      <c r="F103" s="570"/>
      <c r="G103" s="570"/>
      <c r="H103" s="570"/>
      <c r="I103" s="570"/>
      <c r="J103" s="571">
        <f>J166</f>
        <v>0</v>
      </c>
      <c r="L103" s="567"/>
    </row>
    <row r="104" spans="2:12" s="568" customFormat="1" ht="19.899999999999999" hidden="1" customHeight="1">
      <c r="B104" s="567"/>
      <c r="D104" s="569" t="s">
        <v>915</v>
      </c>
      <c r="E104" s="570"/>
      <c r="F104" s="570"/>
      <c r="G104" s="570"/>
      <c r="H104" s="570"/>
      <c r="I104" s="570"/>
      <c r="J104" s="571">
        <f>J168</f>
        <v>0</v>
      </c>
      <c r="L104" s="567"/>
    </row>
    <row r="105" spans="2:12" s="568" customFormat="1" ht="19.899999999999999" hidden="1" customHeight="1">
      <c r="B105" s="567"/>
      <c r="D105" s="569" t="s">
        <v>770</v>
      </c>
      <c r="E105" s="570"/>
      <c r="F105" s="570"/>
      <c r="G105" s="570"/>
      <c r="H105" s="570"/>
      <c r="I105" s="570"/>
      <c r="J105" s="571">
        <f>J174</f>
        <v>0</v>
      </c>
      <c r="L105" s="567"/>
    </row>
    <row r="106" spans="2:12" s="568" customFormat="1" ht="19.899999999999999" hidden="1" customHeight="1">
      <c r="B106" s="567"/>
      <c r="D106" s="569" t="s">
        <v>916</v>
      </c>
      <c r="E106" s="570"/>
      <c r="F106" s="570"/>
      <c r="G106" s="570"/>
      <c r="H106" s="570"/>
      <c r="I106" s="570"/>
      <c r="J106" s="571">
        <f>J197</f>
        <v>0</v>
      </c>
      <c r="L106" s="567"/>
    </row>
    <row r="107" spans="2:12" s="478" customFormat="1" ht="21.75" hidden="1" customHeight="1">
      <c r="B107" s="477"/>
      <c r="L107" s="477"/>
    </row>
    <row r="108" spans="2:12" s="478" customFormat="1" ht="7" hidden="1" customHeight="1">
      <c r="B108" s="494"/>
      <c r="C108" s="495"/>
      <c r="D108" s="495"/>
      <c r="E108" s="495"/>
      <c r="F108" s="495"/>
      <c r="G108" s="495"/>
      <c r="H108" s="495"/>
      <c r="I108" s="495"/>
      <c r="J108" s="495"/>
      <c r="K108" s="495"/>
      <c r="L108" s="477"/>
    </row>
    <row r="109" spans="2:12" hidden="1"/>
    <row r="110" spans="2:12" hidden="1"/>
    <row r="111" spans="2:12" hidden="1"/>
    <row r="112" spans="2:12" s="478" customFormat="1" ht="7" customHeight="1">
      <c r="B112" s="496"/>
      <c r="C112" s="497"/>
      <c r="D112" s="497"/>
      <c r="E112" s="497"/>
      <c r="F112" s="497"/>
      <c r="G112" s="497"/>
      <c r="H112" s="497"/>
      <c r="I112" s="497"/>
      <c r="J112" s="497"/>
      <c r="K112" s="497"/>
      <c r="L112" s="477"/>
    </row>
    <row r="113" spans="2:63" s="478" customFormat="1" ht="25" customHeight="1">
      <c r="B113" s="477"/>
      <c r="C113" s="466" t="s">
        <v>776</v>
      </c>
      <c r="L113" s="477"/>
    </row>
    <row r="114" spans="2:63" s="478" customFormat="1" ht="7" customHeight="1">
      <c r="B114" s="477"/>
      <c r="L114" s="477"/>
    </row>
    <row r="115" spans="2:63" s="478" customFormat="1" ht="12" customHeight="1">
      <c r="B115" s="477"/>
      <c r="C115" s="471" t="s">
        <v>680</v>
      </c>
      <c r="L115" s="477"/>
    </row>
    <row r="116" spans="2:63" s="478" customFormat="1" ht="26.25" customHeight="1">
      <c r="B116" s="477"/>
      <c r="E116" s="887" t="str">
        <f>E7</f>
        <v>Akumulácia tepelnej energie</v>
      </c>
      <c r="F116" s="888"/>
      <c r="G116" s="888"/>
      <c r="H116" s="888"/>
      <c r="L116" s="477"/>
    </row>
    <row r="117" spans="2:63" s="478" customFormat="1" ht="12" customHeight="1">
      <c r="B117" s="477"/>
      <c r="C117" s="471" t="s">
        <v>760</v>
      </c>
      <c r="L117" s="477"/>
    </row>
    <row r="118" spans="2:63" s="478" customFormat="1" ht="16.5" customHeight="1">
      <c r="B118" s="477"/>
      <c r="E118" s="863" t="str">
        <f>E9</f>
        <v>05 - SO 35 Cesty a manipulačné spevnené plochy</v>
      </c>
      <c r="F118" s="886"/>
      <c r="G118" s="886"/>
      <c r="H118" s="886"/>
      <c r="L118" s="477"/>
    </row>
    <row r="119" spans="2:63" s="478" customFormat="1" ht="7" customHeight="1">
      <c r="B119" s="477"/>
      <c r="L119" s="477"/>
    </row>
    <row r="120" spans="2:63" s="478" customFormat="1" ht="12" customHeight="1">
      <c r="B120" s="477"/>
      <c r="C120" s="471" t="s">
        <v>684</v>
      </c>
      <c r="F120" s="469" t="str">
        <f>F12</f>
        <v xml:space="preserve">Bratislava </v>
      </c>
      <c r="I120" s="471" t="s">
        <v>686</v>
      </c>
      <c r="J120" s="504">
        <f>IF(J12="","",J12)</f>
        <v>45252</v>
      </c>
      <c r="L120" s="477"/>
    </row>
    <row r="121" spans="2:63" s="478" customFormat="1" ht="7" customHeight="1">
      <c r="B121" s="477"/>
      <c r="L121" s="477"/>
    </row>
    <row r="122" spans="2:63" s="478" customFormat="1" ht="15.25" customHeight="1">
      <c r="B122" s="477"/>
      <c r="C122" s="471" t="s">
        <v>687</v>
      </c>
      <c r="F122" s="469" t="str">
        <f>E15</f>
        <v xml:space="preserve">MH Teplárenský holding, a.s., Bratislava </v>
      </c>
      <c r="I122" s="471" t="s">
        <v>692</v>
      </c>
      <c r="J122" s="475" t="str">
        <f>E21</f>
        <v xml:space="preserve"> </v>
      </c>
      <c r="L122" s="477"/>
    </row>
    <row r="123" spans="2:63" s="478" customFormat="1" ht="15.25" customHeight="1">
      <c r="B123" s="477"/>
      <c r="C123" s="471" t="s">
        <v>690</v>
      </c>
      <c r="F123" s="469" t="str">
        <f>IF(E18="","",E18)</f>
        <v xml:space="preserve"> </v>
      </c>
      <c r="I123" s="471" t="s">
        <v>695</v>
      </c>
      <c r="J123" s="475" t="str">
        <f>E24</f>
        <v xml:space="preserve"> </v>
      </c>
      <c r="L123" s="477"/>
    </row>
    <row r="124" spans="2:63" s="478" customFormat="1" ht="10.4" customHeight="1">
      <c r="B124" s="477"/>
      <c r="L124" s="477"/>
    </row>
    <row r="125" spans="2:63" s="577" customFormat="1" ht="29.25" customHeight="1">
      <c r="B125" s="572"/>
      <c r="C125" s="573" t="s">
        <v>777</v>
      </c>
      <c r="D125" s="574" t="s">
        <v>723</v>
      </c>
      <c r="E125" s="574" t="s">
        <v>719</v>
      </c>
      <c r="F125" s="574" t="s">
        <v>720</v>
      </c>
      <c r="G125" s="574" t="s">
        <v>778</v>
      </c>
      <c r="H125" s="574" t="s">
        <v>66</v>
      </c>
      <c r="I125" s="574" t="s">
        <v>779</v>
      </c>
      <c r="J125" s="575" t="s">
        <v>765</v>
      </c>
      <c r="K125" s="576" t="s">
        <v>780</v>
      </c>
      <c r="L125" s="572"/>
      <c r="M125" s="511" t="s">
        <v>668</v>
      </c>
      <c r="N125" s="512" t="s">
        <v>703</v>
      </c>
      <c r="O125" s="512" t="s">
        <v>781</v>
      </c>
      <c r="P125" s="512" t="s">
        <v>782</v>
      </c>
      <c r="Q125" s="512" t="s">
        <v>783</v>
      </c>
      <c r="R125" s="512" t="s">
        <v>784</v>
      </c>
      <c r="S125" s="512" t="s">
        <v>785</v>
      </c>
      <c r="T125" s="513" t="s">
        <v>786</v>
      </c>
    </row>
    <row r="126" spans="2:63" s="478" customFormat="1" ht="22.9" customHeight="1">
      <c r="B126" s="477"/>
      <c r="C126" s="517" t="s">
        <v>766</v>
      </c>
      <c r="J126" s="578">
        <f>BK126</f>
        <v>0</v>
      </c>
      <c r="L126" s="477"/>
      <c r="M126" s="514"/>
      <c r="N126" s="505"/>
      <c r="O126" s="505"/>
      <c r="P126" s="579">
        <f>P127</f>
        <v>7.88192</v>
      </c>
      <c r="Q126" s="505"/>
      <c r="R126" s="579">
        <f>R127</f>
        <v>0.97427160000000002</v>
      </c>
      <c r="S126" s="505"/>
      <c r="T126" s="580">
        <f>T127</f>
        <v>0</v>
      </c>
      <c r="AT126" s="462" t="s">
        <v>737</v>
      </c>
      <c r="AU126" s="462" t="s">
        <v>767</v>
      </c>
      <c r="BK126" s="581">
        <f>BK127</f>
        <v>0</v>
      </c>
    </row>
    <row r="127" spans="2:63" s="583" customFormat="1" ht="25.9" customHeight="1">
      <c r="B127" s="582"/>
      <c r="D127" s="584" t="s">
        <v>737</v>
      </c>
      <c r="E127" s="585" t="s">
        <v>787</v>
      </c>
      <c r="F127" s="585" t="s">
        <v>788</v>
      </c>
      <c r="J127" s="586">
        <f>BK127</f>
        <v>0</v>
      </c>
      <c r="L127" s="582"/>
      <c r="M127" s="587"/>
      <c r="P127" s="588">
        <f>P128+P147+P150+P152+P158+P166+P168+P174+P197</f>
        <v>7.88192</v>
      </c>
      <c r="R127" s="588">
        <f>R128+R147+R150+R152+R158+R166+R168+R174+R197</f>
        <v>0.97427160000000002</v>
      </c>
      <c r="T127" s="589">
        <f>T128+T147+T150+T152+T158+T166+T168+T174+T197</f>
        <v>0</v>
      </c>
      <c r="AR127" s="584" t="s">
        <v>491</v>
      </c>
      <c r="AT127" s="590" t="s">
        <v>737</v>
      </c>
      <c r="AU127" s="590" t="s">
        <v>738</v>
      </c>
      <c r="AY127" s="584" t="s">
        <v>789</v>
      </c>
      <c r="BK127" s="591">
        <f>BK128+BK147+BK150+BK152+BK158+BK166+BK168+BK174+BK197</f>
        <v>0</v>
      </c>
    </row>
    <row r="128" spans="2:63" s="583" customFormat="1" ht="22.9" customHeight="1">
      <c r="B128" s="582"/>
      <c r="D128" s="584" t="s">
        <v>737</v>
      </c>
      <c r="E128" s="592" t="s">
        <v>491</v>
      </c>
      <c r="F128" s="592" t="s">
        <v>790</v>
      </c>
      <c r="J128" s="593">
        <f>BK128</f>
        <v>0</v>
      </c>
      <c r="L128" s="582"/>
      <c r="M128" s="587"/>
      <c r="P128" s="588">
        <f>SUM(P129:P146)</f>
        <v>0</v>
      </c>
      <c r="R128" s="588">
        <f>SUM(R129:R146)</f>
        <v>0</v>
      </c>
      <c r="T128" s="589">
        <f>SUM(T129:T146)</f>
        <v>0</v>
      </c>
      <c r="AR128" s="584" t="s">
        <v>491</v>
      </c>
      <c r="AT128" s="590" t="s">
        <v>737</v>
      </c>
      <c r="AU128" s="590" t="s">
        <v>491</v>
      </c>
      <c r="AY128" s="584" t="s">
        <v>789</v>
      </c>
      <c r="BK128" s="591">
        <f>SUM(BK129:BK146)</f>
        <v>0</v>
      </c>
    </row>
    <row r="129" spans="2:65" s="478" customFormat="1" ht="33" customHeight="1">
      <c r="B129" s="594"/>
      <c r="C129" s="595" t="s">
        <v>491</v>
      </c>
      <c r="D129" s="595" t="s">
        <v>791</v>
      </c>
      <c r="E129" s="596" t="s">
        <v>1802</v>
      </c>
      <c r="F129" s="597" t="s">
        <v>1803</v>
      </c>
      <c r="G129" s="598" t="s">
        <v>203</v>
      </c>
      <c r="H129" s="599">
        <v>60</v>
      </c>
      <c r="I129" s="600">
        <v>0</v>
      </c>
      <c r="J129" s="600">
        <f t="shared" ref="J129:J146" si="0">ROUND(I129*H129,2)</f>
        <v>0</v>
      </c>
      <c r="K129" s="601"/>
      <c r="L129" s="477"/>
      <c r="M129" s="602" t="s">
        <v>668</v>
      </c>
      <c r="N129" s="603" t="s">
        <v>705</v>
      </c>
      <c r="O129" s="604">
        <v>0</v>
      </c>
      <c r="P129" s="604">
        <f t="shared" ref="P129:P146" si="1">O129*H129</f>
        <v>0</v>
      </c>
      <c r="Q129" s="604">
        <v>0</v>
      </c>
      <c r="R129" s="604">
        <f t="shared" ref="R129:R146" si="2">Q129*H129</f>
        <v>0</v>
      </c>
      <c r="S129" s="604">
        <v>0</v>
      </c>
      <c r="T129" s="605">
        <f t="shared" ref="T129:T146" si="3">S129*H129</f>
        <v>0</v>
      </c>
      <c r="AR129" s="606" t="s">
        <v>497</v>
      </c>
      <c r="AT129" s="606" t="s">
        <v>791</v>
      </c>
      <c r="AU129" s="606" t="s">
        <v>493</v>
      </c>
      <c r="AY129" s="462" t="s">
        <v>789</v>
      </c>
      <c r="BE129" s="607">
        <f t="shared" ref="BE129:BE146" si="4">IF(N129="základná",J129,0)</f>
        <v>0</v>
      </c>
      <c r="BF129" s="607">
        <f t="shared" ref="BF129:BF146" si="5">IF(N129="znížená",J129,0)</f>
        <v>0</v>
      </c>
      <c r="BG129" s="607">
        <f t="shared" ref="BG129:BG146" si="6">IF(N129="zákl. prenesená",J129,0)</f>
        <v>0</v>
      </c>
      <c r="BH129" s="607">
        <f t="shared" ref="BH129:BH146" si="7">IF(N129="zníž. prenesená",J129,0)</f>
        <v>0</v>
      </c>
      <c r="BI129" s="607">
        <f t="shared" ref="BI129:BI146" si="8">IF(N129="nulová",J129,0)</f>
        <v>0</v>
      </c>
      <c r="BJ129" s="462" t="s">
        <v>493</v>
      </c>
      <c r="BK129" s="607">
        <f t="shared" ref="BK129:BK146" si="9">ROUND(I129*H129,2)</f>
        <v>0</v>
      </c>
      <c r="BL129" s="462" t="s">
        <v>497</v>
      </c>
      <c r="BM129" s="606" t="s">
        <v>493</v>
      </c>
    </row>
    <row r="130" spans="2:65" s="478" customFormat="1" ht="33" customHeight="1">
      <c r="B130" s="594"/>
      <c r="C130" s="595" t="s">
        <v>493</v>
      </c>
      <c r="D130" s="595" t="s">
        <v>791</v>
      </c>
      <c r="E130" s="596" t="s">
        <v>1804</v>
      </c>
      <c r="F130" s="597" t="s">
        <v>1805</v>
      </c>
      <c r="G130" s="598" t="s">
        <v>203</v>
      </c>
      <c r="H130" s="599">
        <v>525</v>
      </c>
      <c r="I130" s="600">
        <v>0</v>
      </c>
      <c r="J130" s="600">
        <f t="shared" si="0"/>
        <v>0</v>
      </c>
      <c r="K130" s="601"/>
      <c r="L130" s="477"/>
      <c r="M130" s="602" t="s">
        <v>668</v>
      </c>
      <c r="N130" s="603" t="s">
        <v>705</v>
      </c>
      <c r="O130" s="604">
        <v>0</v>
      </c>
      <c r="P130" s="604">
        <f t="shared" si="1"/>
        <v>0</v>
      </c>
      <c r="Q130" s="604">
        <v>0</v>
      </c>
      <c r="R130" s="604">
        <f t="shared" si="2"/>
        <v>0</v>
      </c>
      <c r="S130" s="604">
        <v>0</v>
      </c>
      <c r="T130" s="605">
        <f t="shared" si="3"/>
        <v>0</v>
      </c>
      <c r="AR130" s="606" t="s">
        <v>497</v>
      </c>
      <c r="AT130" s="606" t="s">
        <v>791</v>
      </c>
      <c r="AU130" s="606" t="s">
        <v>493</v>
      </c>
      <c r="AY130" s="462" t="s">
        <v>789</v>
      </c>
      <c r="BE130" s="607">
        <f t="shared" si="4"/>
        <v>0</v>
      </c>
      <c r="BF130" s="607">
        <f t="shared" si="5"/>
        <v>0</v>
      </c>
      <c r="BG130" s="607">
        <f t="shared" si="6"/>
        <v>0</v>
      </c>
      <c r="BH130" s="607">
        <f t="shared" si="7"/>
        <v>0</v>
      </c>
      <c r="BI130" s="607">
        <f t="shared" si="8"/>
        <v>0</v>
      </c>
      <c r="BJ130" s="462" t="s">
        <v>493</v>
      </c>
      <c r="BK130" s="607">
        <f t="shared" si="9"/>
        <v>0</v>
      </c>
      <c r="BL130" s="462" t="s">
        <v>497</v>
      </c>
      <c r="BM130" s="606" t="s">
        <v>497</v>
      </c>
    </row>
    <row r="131" spans="2:65" s="478" customFormat="1" ht="24.25" customHeight="1">
      <c r="B131" s="594"/>
      <c r="C131" s="595" t="s">
        <v>495</v>
      </c>
      <c r="D131" s="595" t="s">
        <v>791</v>
      </c>
      <c r="E131" s="596" t="s">
        <v>1806</v>
      </c>
      <c r="F131" s="597" t="s">
        <v>1807</v>
      </c>
      <c r="G131" s="598" t="s">
        <v>800</v>
      </c>
      <c r="H131" s="599">
        <v>115</v>
      </c>
      <c r="I131" s="600">
        <v>0</v>
      </c>
      <c r="J131" s="600">
        <f t="shared" si="0"/>
        <v>0</v>
      </c>
      <c r="K131" s="601"/>
      <c r="L131" s="477"/>
      <c r="M131" s="602" t="s">
        <v>668</v>
      </c>
      <c r="N131" s="603" t="s">
        <v>705</v>
      </c>
      <c r="O131" s="604">
        <v>0</v>
      </c>
      <c r="P131" s="604">
        <f t="shared" si="1"/>
        <v>0</v>
      </c>
      <c r="Q131" s="604">
        <v>0</v>
      </c>
      <c r="R131" s="604">
        <f t="shared" si="2"/>
        <v>0</v>
      </c>
      <c r="S131" s="604">
        <v>0</v>
      </c>
      <c r="T131" s="605">
        <f t="shared" si="3"/>
        <v>0</v>
      </c>
      <c r="AR131" s="606" t="s">
        <v>497</v>
      </c>
      <c r="AT131" s="606" t="s">
        <v>791</v>
      </c>
      <c r="AU131" s="606" t="s">
        <v>493</v>
      </c>
      <c r="AY131" s="462" t="s">
        <v>789</v>
      </c>
      <c r="BE131" s="607">
        <f t="shared" si="4"/>
        <v>0</v>
      </c>
      <c r="BF131" s="607">
        <f t="shared" si="5"/>
        <v>0</v>
      </c>
      <c r="BG131" s="607">
        <f t="shared" si="6"/>
        <v>0</v>
      </c>
      <c r="BH131" s="607">
        <f t="shared" si="7"/>
        <v>0</v>
      </c>
      <c r="BI131" s="607">
        <f t="shared" si="8"/>
        <v>0</v>
      </c>
      <c r="BJ131" s="462" t="s">
        <v>493</v>
      </c>
      <c r="BK131" s="607">
        <f t="shared" si="9"/>
        <v>0</v>
      </c>
      <c r="BL131" s="462" t="s">
        <v>497</v>
      </c>
      <c r="BM131" s="606" t="s">
        <v>811</v>
      </c>
    </row>
    <row r="132" spans="2:65" s="478" customFormat="1" ht="24.25" customHeight="1">
      <c r="B132" s="594"/>
      <c r="C132" s="595" t="s">
        <v>497</v>
      </c>
      <c r="D132" s="595" t="s">
        <v>791</v>
      </c>
      <c r="E132" s="596" t="s">
        <v>1808</v>
      </c>
      <c r="F132" s="597" t="s">
        <v>1809</v>
      </c>
      <c r="G132" s="598" t="s">
        <v>800</v>
      </c>
      <c r="H132" s="599">
        <v>115</v>
      </c>
      <c r="I132" s="600">
        <v>0</v>
      </c>
      <c r="J132" s="600">
        <f t="shared" si="0"/>
        <v>0</v>
      </c>
      <c r="K132" s="601"/>
      <c r="L132" s="477"/>
      <c r="M132" s="602" t="s">
        <v>668</v>
      </c>
      <c r="N132" s="603" t="s">
        <v>705</v>
      </c>
      <c r="O132" s="604">
        <v>0</v>
      </c>
      <c r="P132" s="604">
        <f t="shared" si="1"/>
        <v>0</v>
      </c>
      <c r="Q132" s="604">
        <v>0</v>
      </c>
      <c r="R132" s="604">
        <f t="shared" si="2"/>
        <v>0</v>
      </c>
      <c r="S132" s="604">
        <v>0</v>
      </c>
      <c r="T132" s="605">
        <f t="shared" si="3"/>
        <v>0</v>
      </c>
      <c r="AR132" s="606" t="s">
        <v>497</v>
      </c>
      <c r="AT132" s="606" t="s">
        <v>791</v>
      </c>
      <c r="AU132" s="606" t="s">
        <v>493</v>
      </c>
      <c r="AY132" s="462" t="s">
        <v>789</v>
      </c>
      <c r="BE132" s="607">
        <f t="shared" si="4"/>
        <v>0</v>
      </c>
      <c r="BF132" s="607">
        <f t="shared" si="5"/>
        <v>0</v>
      </c>
      <c r="BG132" s="607">
        <f t="shared" si="6"/>
        <v>0</v>
      </c>
      <c r="BH132" s="607">
        <f t="shared" si="7"/>
        <v>0</v>
      </c>
      <c r="BI132" s="607">
        <f t="shared" si="8"/>
        <v>0</v>
      </c>
      <c r="BJ132" s="462" t="s">
        <v>493</v>
      </c>
      <c r="BK132" s="607">
        <f t="shared" si="9"/>
        <v>0</v>
      </c>
      <c r="BL132" s="462" t="s">
        <v>497</v>
      </c>
      <c r="BM132" s="606" t="s">
        <v>819</v>
      </c>
    </row>
    <row r="133" spans="2:65" s="478" customFormat="1" ht="24.25" customHeight="1">
      <c r="B133" s="594"/>
      <c r="C133" s="595" t="s">
        <v>498</v>
      </c>
      <c r="D133" s="595" t="s">
        <v>791</v>
      </c>
      <c r="E133" s="596" t="s">
        <v>1810</v>
      </c>
      <c r="F133" s="597" t="s">
        <v>1811</v>
      </c>
      <c r="G133" s="598" t="s">
        <v>800</v>
      </c>
      <c r="H133" s="599">
        <v>115</v>
      </c>
      <c r="I133" s="600">
        <v>0</v>
      </c>
      <c r="J133" s="600">
        <f t="shared" si="0"/>
        <v>0</v>
      </c>
      <c r="K133" s="601"/>
      <c r="L133" s="477"/>
      <c r="M133" s="602" t="s">
        <v>668</v>
      </c>
      <c r="N133" s="603" t="s">
        <v>705</v>
      </c>
      <c r="O133" s="604">
        <v>0</v>
      </c>
      <c r="P133" s="604">
        <f t="shared" si="1"/>
        <v>0</v>
      </c>
      <c r="Q133" s="604">
        <v>0</v>
      </c>
      <c r="R133" s="604">
        <f t="shared" si="2"/>
        <v>0</v>
      </c>
      <c r="S133" s="604">
        <v>0</v>
      </c>
      <c r="T133" s="605">
        <f t="shared" si="3"/>
        <v>0</v>
      </c>
      <c r="AR133" s="606" t="s">
        <v>497</v>
      </c>
      <c r="AT133" s="606" t="s">
        <v>791</v>
      </c>
      <c r="AU133" s="606" t="s">
        <v>493</v>
      </c>
      <c r="AY133" s="462" t="s">
        <v>789</v>
      </c>
      <c r="BE133" s="607">
        <f t="shared" si="4"/>
        <v>0</v>
      </c>
      <c r="BF133" s="607">
        <f t="shared" si="5"/>
        <v>0</v>
      </c>
      <c r="BG133" s="607">
        <f t="shared" si="6"/>
        <v>0</v>
      </c>
      <c r="BH133" s="607">
        <f t="shared" si="7"/>
        <v>0</v>
      </c>
      <c r="BI133" s="607">
        <f t="shared" si="8"/>
        <v>0</v>
      </c>
      <c r="BJ133" s="462" t="s">
        <v>493</v>
      </c>
      <c r="BK133" s="607">
        <f t="shared" si="9"/>
        <v>0</v>
      </c>
      <c r="BL133" s="462" t="s">
        <v>497</v>
      </c>
      <c r="BM133" s="606" t="s">
        <v>826</v>
      </c>
    </row>
    <row r="134" spans="2:65" s="478" customFormat="1" ht="37.9" customHeight="1">
      <c r="B134" s="594"/>
      <c r="C134" s="595" t="s">
        <v>811</v>
      </c>
      <c r="D134" s="595" t="s">
        <v>791</v>
      </c>
      <c r="E134" s="596" t="s">
        <v>1812</v>
      </c>
      <c r="F134" s="597" t="s">
        <v>1813</v>
      </c>
      <c r="G134" s="598" t="s">
        <v>800</v>
      </c>
      <c r="H134" s="599">
        <v>215</v>
      </c>
      <c r="I134" s="600">
        <v>0</v>
      </c>
      <c r="J134" s="600">
        <f t="shared" si="0"/>
        <v>0</v>
      </c>
      <c r="K134" s="601"/>
      <c r="L134" s="477"/>
      <c r="M134" s="602" t="s">
        <v>668</v>
      </c>
      <c r="N134" s="603" t="s">
        <v>705</v>
      </c>
      <c r="O134" s="604">
        <v>0</v>
      </c>
      <c r="P134" s="604">
        <f t="shared" si="1"/>
        <v>0</v>
      </c>
      <c r="Q134" s="604">
        <v>0</v>
      </c>
      <c r="R134" s="604">
        <f t="shared" si="2"/>
        <v>0</v>
      </c>
      <c r="S134" s="604">
        <v>0</v>
      </c>
      <c r="T134" s="605">
        <f t="shared" si="3"/>
        <v>0</v>
      </c>
      <c r="AR134" s="606" t="s">
        <v>497</v>
      </c>
      <c r="AT134" s="606" t="s">
        <v>791</v>
      </c>
      <c r="AU134" s="606" t="s">
        <v>493</v>
      </c>
      <c r="AY134" s="462" t="s">
        <v>789</v>
      </c>
      <c r="BE134" s="607">
        <f t="shared" si="4"/>
        <v>0</v>
      </c>
      <c r="BF134" s="607">
        <f t="shared" si="5"/>
        <v>0</v>
      </c>
      <c r="BG134" s="607">
        <f t="shared" si="6"/>
        <v>0</v>
      </c>
      <c r="BH134" s="607">
        <f t="shared" si="7"/>
        <v>0</v>
      </c>
      <c r="BI134" s="607">
        <f t="shared" si="8"/>
        <v>0</v>
      </c>
      <c r="BJ134" s="462" t="s">
        <v>493</v>
      </c>
      <c r="BK134" s="607">
        <f t="shared" si="9"/>
        <v>0</v>
      </c>
      <c r="BL134" s="462" t="s">
        <v>497</v>
      </c>
      <c r="BM134" s="606" t="s">
        <v>834</v>
      </c>
    </row>
    <row r="135" spans="2:65" s="478" customFormat="1" ht="44.25" customHeight="1">
      <c r="B135" s="594"/>
      <c r="C135" s="595" t="s">
        <v>815</v>
      </c>
      <c r="D135" s="595" t="s">
        <v>791</v>
      </c>
      <c r="E135" s="596" t="s">
        <v>1814</v>
      </c>
      <c r="F135" s="597" t="s">
        <v>1815</v>
      </c>
      <c r="G135" s="598" t="s">
        <v>800</v>
      </c>
      <c r="H135" s="599">
        <v>1505</v>
      </c>
      <c r="I135" s="600">
        <v>0</v>
      </c>
      <c r="J135" s="600">
        <f t="shared" si="0"/>
        <v>0</v>
      </c>
      <c r="K135" s="601"/>
      <c r="L135" s="477"/>
      <c r="M135" s="602" t="s">
        <v>668</v>
      </c>
      <c r="N135" s="603" t="s">
        <v>705</v>
      </c>
      <c r="O135" s="604">
        <v>0</v>
      </c>
      <c r="P135" s="604">
        <f t="shared" si="1"/>
        <v>0</v>
      </c>
      <c r="Q135" s="604">
        <v>0</v>
      </c>
      <c r="R135" s="604">
        <f t="shared" si="2"/>
        <v>0</v>
      </c>
      <c r="S135" s="604">
        <v>0</v>
      </c>
      <c r="T135" s="605">
        <f t="shared" si="3"/>
        <v>0</v>
      </c>
      <c r="AR135" s="606" t="s">
        <v>497</v>
      </c>
      <c r="AT135" s="606" t="s">
        <v>791</v>
      </c>
      <c r="AU135" s="606" t="s">
        <v>493</v>
      </c>
      <c r="AY135" s="462" t="s">
        <v>789</v>
      </c>
      <c r="BE135" s="607">
        <f t="shared" si="4"/>
        <v>0</v>
      </c>
      <c r="BF135" s="607">
        <f t="shared" si="5"/>
        <v>0</v>
      </c>
      <c r="BG135" s="607">
        <f t="shared" si="6"/>
        <v>0</v>
      </c>
      <c r="BH135" s="607">
        <f t="shared" si="7"/>
        <v>0</v>
      </c>
      <c r="BI135" s="607">
        <f t="shared" si="8"/>
        <v>0</v>
      </c>
      <c r="BJ135" s="462" t="s">
        <v>493</v>
      </c>
      <c r="BK135" s="607">
        <f t="shared" si="9"/>
        <v>0</v>
      </c>
      <c r="BL135" s="462" t="s">
        <v>497</v>
      </c>
      <c r="BM135" s="606" t="s">
        <v>842</v>
      </c>
    </row>
    <row r="136" spans="2:65" s="478" customFormat="1" ht="24.25" customHeight="1">
      <c r="B136" s="594"/>
      <c r="C136" s="595" t="s">
        <v>819</v>
      </c>
      <c r="D136" s="595" t="s">
        <v>791</v>
      </c>
      <c r="E136" s="596" t="s">
        <v>1816</v>
      </c>
      <c r="F136" s="597" t="s">
        <v>1817</v>
      </c>
      <c r="G136" s="598" t="s">
        <v>800</v>
      </c>
      <c r="H136" s="599">
        <v>87</v>
      </c>
      <c r="I136" s="600">
        <v>0</v>
      </c>
      <c r="J136" s="600">
        <f t="shared" si="0"/>
        <v>0</v>
      </c>
      <c r="K136" s="601"/>
      <c r="L136" s="477"/>
      <c r="M136" s="602" t="s">
        <v>668</v>
      </c>
      <c r="N136" s="603" t="s">
        <v>705</v>
      </c>
      <c r="O136" s="604">
        <v>0</v>
      </c>
      <c r="P136" s="604">
        <f t="shared" si="1"/>
        <v>0</v>
      </c>
      <c r="Q136" s="604">
        <v>0</v>
      </c>
      <c r="R136" s="604">
        <f t="shared" si="2"/>
        <v>0</v>
      </c>
      <c r="S136" s="604">
        <v>0</v>
      </c>
      <c r="T136" s="605">
        <f t="shared" si="3"/>
        <v>0</v>
      </c>
      <c r="AR136" s="606" t="s">
        <v>497</v>
      </c>
      <c r="AT136" s="606" t="s">
        <v>791</v>
      </c>
      <c r="AU136" s="606" t="s">
        <v>493</v>
      </c>
      <c r="AY136" s="462" t="s">
        <v>789</v>
      </c>
      <c r="BE136" s="607">
        <f t="shared" si="4"/>
        <v>0</v>
      </c>
      <c r="BF136" s="607">
        <f t="shared" si="5"/>
        <v>0</v>
      </c>
      <c r="BG136" s="607">
        <f t="shared" si="6"/>
        <v>0</v>
      </c>
      <c r="BH136" s="607">
        <f t="shared" si="7"/>
        <v>0</v>
      </c>
      <c r="BI136" s="607">
        <f t="shared" si="8"/>
        <v>0</v>
      </c>
      <c r="BJ136" s="462" t="s">
        <v>493</v>
      </c>
      <c r="BK136" s="607">
        <f t="shared" si="9"/>
        <v>0</v>
      </c>
      <c r="BL136" s="462" t="s">
        <v>497</v>
      </c>
      <c r="BM136" s="606" t="s">
        <v>421</v>
      </c>
    </row>
    <row r="137" spans="2:65" s="478" customFormat="1" ht="37.9" customHeight="1">
      <c r="B137" s="594"/>
      <c r="C137" s="595" t="s">
        <v>806</v>
      </c>
      <c r="D137" s="595" t="s">
        <v>791</v>
      </c>
      <c r="E137" s="596" t="s">
        <v>1818</v>
      </c>
      <c r="F137" s="597" t="s">
        <v>1819</v>
      </c>
      <c r="G137" s="598" t="s">
        <v>800</v>
      </c>
      <c r="H137" s="599">
        <v>15</v>
      </c>
      <c r="I137" s="600">
        <v>0</v>
      </c>
      <c r="J137" s="600">
        <f t="shared" si="0"/>
        <v>0</v>
      </c>
      <c r="K137" s="601"/>
      <c r="L137" s="477"/>
      <c r="M137" s="602" t="s">
        <v>668</v>
      </c>
      <c r="N137" s="603" t="s">
        <v>705</v>
      </c>
      <c r="O137" s="604">
        <v>0</v>
      </c>
      <c r="P137" s="604">
        <f t="shared" si="1"/>
        <v>0</v>
      </c>
      <c r="Q137" s="604">
        <v>0</v>
      </c>
      <c r="R137" s="604">
        <f t="shared" si="2"/>
        <v>0</v>
      </c>
      <c r="S137" s="604">
        <v>0</v>
      </c>
      <c r="T137" s="605">
        <f t="shared" si="3"/>
        <v>0</v>
      </c>
      <c r="AR137" s="606" t="s">
        <v>497</v>
      </c>
      <c r="AT137" s="606" t="s">
        <v>791</v>
      </c>
      <c r="AU137" s="606" t="s">
        <v>493</v>
      </c>
      <c r="AY137" s="462" t="s">
        <v>789</v>
      </c>
      <c r="BE137" s="607">
        <f t="shared" si="4"/>
        <v>0</v>
      </c>
      <c r="BF137" s="607">
        <f t="shared" si="5"/>
        <v>0</v>
      </c>
      <c r="BG137" s="607">
        <f t="shared" si="6"/>
        <v>0</v>
      </c>
      <c r="BH137" s="607">
        <f t="shared" si="7"/>
        <v>0</v>
      </c>
      <c r="BI137" s="607">
        <f t="shared" si="8"/>
        <v>0</v>
      </c>
      <c r="BJ137" s="462" t="s">
        <v>493</v>
      </c>
      <c r="BK137" s="607">
        <f t="shared" si="9"/>
        <v>0</v>
      </c>
      <c r="BL137" s="462" t="s">
        <v>497</v>
      </c>
      <c r="BM137" s="606" t="s">
        <v>857</v>
      </c>
    </row>
    <row r="138" spans="2:65" s="478" customFormat="1" ht="16.5" customHeight="1">
      <c r="B138" s="594"/>
      <c r="C138" s="612" t="s">
        <v>826</v>
      </c>
      <c r="D138" s="612" t="s">
        <v>1038</v>
      </c>
      <c r="E138" s="613" t="s">
        <v>1820</v>
      </c>
      <c r="F138" s="614" t="s">
        <v>1821</v>
      </c>
      <c r="G138" s="615" t="s">
        <v>804</v>
      </c>
      <c r="H138" s="616">
        <v>27</v>
      </c>
      <c r="I138" s="600">
        <v>0</v>
      </c>
      <c r="J138" s="617">
        <f t="shared" si="0"/>
        <v>0</v>
      </c>
      <c r="K138" s="618"/>
      <c r="L138" s="619"/>
      <c r="M138" s="620" t="s">
        <v>668</v>
      </c>
      <c r="N138" s="621" t="s">
        <v>705</v>
      </c>
      <c r="O138" s="604">
        <v>0</v>
      </c>
      <c r="P138" s="604">
        <f t="shared" si="1"/>
        <v>0</v>
      </c>
      <c r="Q138" s="604">
        <v>0</v>
      </c>
      <c r="R138" s="604">
        <f t="shared" si="2"/>
        <v>0</v>
      </c>
      <c r="S138" s="604">
        <v>0</v>
      </c>
      <c r="T138" s="605">
        <f t="shared" si="3"/>
        <v>0</v>
      </c>
      <c r="AR138" s="606" t="s">
        <v>819</v>
      </c>
      <c r="AT138" s="606" t="s">
        <v>1038</v>
      </c>
      <c r="AU138" s="606" t="s">
        <v>493</v>
      </c>
      <c r="AY138" s="462" t="s">
        <v>789</v>
      </c>
      <c r="BE138" s="607">
        <f t="shared" si="4"/>
        <v>0</v>
      </c>
      <c r="BF138" s="607">
        <f t="shared" si="5"/>
        <v>0</v>
      </c>
      <c r="BG138" s="607">
        <f t="shared" si="6"/>
        <v>0</v>
      </c>
      <c r="BH138" s="607">
        <f t="shared" si="7"/>
        <v>0</v>
      </c>
      <c r="BI138" s="607">
        <f t="shared" si="8"/>
        <v>0</v>
      </c>
      <c r="BJ138" s="462" t="s">
        <v>493</v>
      </c>
      <c r="BK138" s="607">
        <f t="shared" si="9"/>
        <v>0</v>
      </c>
      <c r="BL138" s="462" t="s">
        <v>497</v>
      </c>
      <c r="BM138" s="606" t="s">
        <v>674</v>
      </c>
    </row>
    <row r="139" spans="2:65" s="478" customFormat="1" ht="21.75" customHeight="1">
      <c r="B139" s="594"/>
      <c r="C139" s="595" t="s">
        <v>830</v>
      </c>
      <c r="D139" s="595" t="s">
        <v>791</v>
      </c>
      <c r="E139" s="596" t="s">
        <v>970</v>
      </c>
      <c r="F139" s="597" t="s">
        <v>971</v>
      </c>
      <c r="G139" s="598" t="s">
        <v>800</v>
      </c>
      <c r="H139" s="599">
        <v>215</v>
      </c>
      <c r="I139" s="600">
        <v>0</v>
      </c>
      <c r="J139" s="600">
        <f t="shared" si="0"/>
        <v>0</v>
      </c>
      <c r="K139" s="601"/>
      <c r="L139" s="477"/>
      <c r="M139" s="602" t="s">
        <v>668</v>
      </c>
      <c r="N139" s="603" t="s">
        <v>705</v>
      </c>
      <c r="O139" s="604">
        <v>0</v>
      </c>
      <c r="P139" s="604">
        <f t="shared" si="1"/>
        <v>0</v>
      </c>
      <c r="Q139" s="604">
        <v>0</v>
      </c>
      <c r="R139" s="604">
        <f t="shared" si="2"/>
        <v>0</v>
      </c>
      <c r="S139" s="604">
        <v>0</v>
      </c>
      <c r="T139" s="605">
        <f t="shared" si="3"/>
        <v>0</v>
      </c>
      <c r="AR139" s="606" t="s">
        <v>497</v>
      </c>
      <c r="AT139" s="606" t="s">
        <v>791</v>
      </c>
      <c r="AU139" s="606" t="s">
        <v>493</v>
      </c>
      <c r="AY139" s="462" t="s">
        <v>789</v>
      </c>
      <c r="BE139" s="607">
        <f t="shared" si="4"/>
        <v>0</v>
      </c>
      <c r="BF139" s="607">
        <f t="shared" si="5"/>
        <v>0</v>
      </c>
      <c r="BG139" s="607">
        <f t="shared" si="6"/>
        <v>0</v>
      </c>
      <c r="BH139" s="607">
        <f t="shared" si="7"/>
        <v>0</v>
      </c>
      <c r="BI139" s="607">
        <f t="shared" si="8"/>
        <v>0</v>
      </c>
      <c r="BJ139" s="462" t="s">
        <v>493</v>
      </c>
      <c r="BK139" s="607">
        <f t="shared" si="9"/>
        <v>0</v>
      </c>
      <c r="BL139" s="462" t="s">
        <v>497</v>
      </c>
      <c r="BM139" s="606" t="s">
        <v>876</v>
      </c>
    </row>
    <row r="140" spans="2:65" s="478" customFormat="1" ht="24.25" customHeight="1">
      <c r="B140" s="594"/>
      <c r="C140" s="595" t="s">
        <v>834</v>
      </c>
      <c r="D140" s="595" t="s">
        <v>791</v>
      </c>
      <c r="E140" s="596" t="s">
        <v>802</v>
      </c>
      <c r="F140" s="597" t="s">
        <v>1822</v>
      </c>
      <c r="G140" s="598" t="s">
        <v>804</v>
      </c>
      <c r="H140" s="599">
        <v>365.5</v>
      </c>
      <c r="I140" s="600">
        <v>0</v>
      </c>
      <c r="J140" s="600">
        <f t="shared" si="0"/>
        <v>0</v>
      </c>
      <c r="K140" s="601"/>
      <c r="L140" s="477"/>
      <c r="M140" s="602" t="s">
        <v>668</v>
      </c>
      <c r="N140" s="603" t="s">
        <v>705</v>
      </c>
      <c r="O140" s="604">
        <v>0</v>
      </c>
      <c r="P140" s="604">
        <f t="shared" si="1"/>
        <v>0</v>
      </c>
      <c r="Q140" s="604">
        <v>0</v>
      </c>
      <c r="R140" s="604">
        <f t="shared" si="2"/>
        <v>0</v>
      </c>
      <c r="S140" s="604">
        <v>0</v>
      </c>
      <c r="T140" s="605">
        <f t="shared" si="3"/>
        <v>0</v>
      </c>
      <c r="AR140" s="606" t="s">
        <v>497</v>
      </c>
      <c r="AT140" s="606" t="s">
        <v>791</v>
      </c>
      <c r="AU140" s="606" t="s">
        <v>493</v>
      </c>
      <c r="AY140" s="462" t="s">
        <v>789</v>
      </c>
      <c r="BE140" s="607">
        <f t="shared" si="4"/>
        <v>0</v>
      </c>
      <c r="BF140" s="607">
        <f t="shared" si="5"/>
        <v>0</v>
      </c>
      <c r="BG140" s="607">
        <f t="shared" si="6"/>
        <v>0</v>
      </c>
      <c r="BH140" s="607">
        <f t="shared" si="7"/>
        <v>0</v>
      </c>
      <c r="BI140" s="607">
        <f t="shared" si="8"/>
        <v>0</v>
      </c>
      <c r="BJ140" s="462" t="s">
        <v>493</v>
      </c>
      <c r="BK140" s="607">
        <f t="shared" si="9"/>
        <v>0</v>
      </c>
      <c r="BL140" s="462" t="s">
        <v>497</v>
      </c>
      <c r="BM140" s="606" t="s">
        <v>886</v>
      </c>
    </row>
    <row r="141" spans="2:65" s="478" customFormat="1" ht="21.75" customHeight="1">
      <c r="B141" s="594"/>
      <c r="C141" s="595" t="s">
        <v>838</v>
      </c>
      <c r="D141" s="595" t="s">
        <v>791</v>
      </c>
      <c r="E141" s="596" t="s">
        <v>1823</v>
      </c>
      <c r="F141" s="597" t="s">
        <v>1824</v>
      </c>
      <c r="G141" s="598" t="s">
        <v>203</v>
      </c>
      <c r="H141" s="599">
        <v>580</v>
      </c>
      <c r="I141" s="600">
        <v>0</v>
      </c>
      <c r="J141" s="600">
        <f t="shared" si="0"/>
        <v>0</v>
      </c>
      <c r="K141" s="601"/>
      <c r="L141" s="477"/>
      <c r="M141" s="602" t="s">
        <v>668</v>
      </c>
      <c r="N141" s="603" t="s">
        <v>705</v>
      </c>
      <c r="O141" s="604">
        <v>0</v>
      </c>
      <c r="P141" s="604">
        <f t="shared" si="1"/>
        <v>0</v>
      </c>
      <c r="Q141" s="604">
        <v>0</v>
      </c>
      <c r="R141" s="604">
        <f t="shared" si="2"/>
        <v>0</v>
      </c>
      <c r="S141" s="604">
        <v>0</v>
      </c>
      <c r="T141" s="605">
        <f t="shared" si="3"/>
        <v>0</v>
      </c>
      <c r="AR141" s="606" t="s">
        <v>497</v>
      </c>
      <c r="AT141" s="606" t="s">
        <v>791</v>
      </c>
      <c r="AU141" s="606" t="s">
        <v>493</v>
      </c>
      <c r="AY141" s="462" t="s">
        <v>789</v>
      </c>
      <c r="BE141" s="607">
        <f t="shared" si="4"/>
        <v>0</v>
      </c>
      <c r="BF141" s="607">
        <f t="shared" si="5"/>
        <v>0</v>
      </c>
      <c r="BG141" s="607">
        <f t="shared" si="6"/>
        <v>0</v>
      </c>
      <c r="BH141" s="607">
        <f t="shared" si="7"/>
        <v>0</v>
      </c>
      <c r="BI141" s="607">
        <f t="shared" si="8"/>
        <v>0</v>
      </c>
      <c r="BJ141" s="462" t="s">
        <v>493</v>
      </c>
      <c r="BK141" s="607">
        <f t="shared" si="9"/>
        <v>0</v>
      </c>
      <c r="BL141" s="462" t="s">
        <v>497</v>
      </c>
      <c r="BM141" s="606" t="s">
        <v>896</v>
      </c>
    </row>
    <row r="142" spans="2:65" s="478" customFormat="1" ht="16.5" customHeight="1">
      <c r="B142" s="594"/>
      <c r="C142" s="612" t="s">
        <v>842</v>
      </c>
      <c r="D142" s="612" t="s">
        <v>1038</v>
      </c>
      <c r="E142" s="613" t="s">
        <v>1825</v>
      </c>
      <c r="F142" s="614" t="s">
        <v>1826</v>
      </c>
      <c r="G142" s="615" t="s">
        <v>175</v>
      </c>
      <c r="H142" s="616">
        <v>17.922000000000001</v>
      </c>
      <c r="I142" s="600">
        <v>0</v>
      </c>
      <c r="J142" s="617">
        <f t="shared" si="0"/>
        <v>0</v>
      </c>
      <c r="K142" s="618"/>
      <c r="L142" s="619"/>
      <c r="M142" s="620" t="s">
        <v>668</v>
      </c>
      <c r="N142" s="621" t="s">
        <v>705</v>
      </c>
      <c r="O142" s="604">
        <v>0</v>
      </c>
      <c r="P142" s="604">
        <f t="shared" si="1"/>
        <v>0</v>
      </c>
      <c r="Q142" s="604">
        <v>0</v>
      </c>
      <c r="R142" s="604">
        <f t="shared" si="2"/>
        <v>0</v>
      </c>
      <c r="S142" s="604">
        <v>0</v>
      </c>
      <c r="T142" s="605">
        <f t="shared" si="3"/>
        <v>0</v>
      </c>
      <c r="AR142" s="606" t="s">
        <v>819</v>
      </c>
      <c r="AT142" s="606" t="s">
        <v>1038</v>
      </c>
      <c r="AU142" s="606" t="s">
        <v>493</v>
      </c>
      <c r="AY142" s="462" t="s">
        <v>789</v>
      </c>
      <c r="BE142" s="607">
        <f t="shared" si="4"/>
        <v>0</v>
      </c>
      <c r="BF142" s="607">
        <f t="shared" si="5"/>
        <v>0</v>
      </c>
      <c r="BG142" s="607">
        <f t="shared" si="6"/>
        <v>0</v>
      </c>
      <c r="BH142" s="607">
        <f t="shared" si="7"/>
        <v>0</v>
      </c>
      <c r="BI142" s="607">
        <f t="shared" si="8"/>
        <v>0</v>
      </c>
      <c r="BJ142" s="462" t="s">
        <v>493</v>
      </c>
      <c r="BK142" s="607">
        <f t="shared" si="9"/>
        <v>0</v>
      </c>
      <c r="BL142" s="462" t="s">
        <v>497</v>
      </c>
      <c r="BM142" s="606" t="s">
        <v>906</v>
      </c>
    </row>
    <row r="143" spans="2:65" s="478" customFormat="1" ht="21.75" customHeight="1">
      <c r="B143" s="594"/>
      <c r="C143" s="595" t="s">
        <v>846</v>
      </c>
      <c r="D143" s="595" t="s">
        <v>791</v>
      </c>
      <c r="E143" s="596" t="s">
        <v>1827</v>
      </c>
      <c r="F143" s="597" t="s">
        <v>1828</v>
      </c>
      <c r="G143" s="598" t="s">
        <v>203</v>
      </c>
      <c r="H143" s="599">
        <v>580</v>
      </c>
      <c r="I143" s="600">
        <v>0</v>
      </c>
      <c r="J143" s="600">
        <f t="shared" si="0"/>
        <v>0</v>
      </c>
      <c r="K143" s="601"/>
      <c r="L143" s="477"/>
      <c r="M143" s="602" t="s">
        <v>668</v>
      </c>
      <c r="N143" s="603" t="s">
        <v>705</v>
      </c>
      <c r="O143" s="604">
        <v>0</v>
      </c>
      <c r="P143" s="604">
        <f t="shared" si="1"/>
        <v>0</v>
      </c>
      <c r="Q143" s="604">
        <v>0</v>
      </c>
      <c r="R143" s="604">
        <f t="shared" si="2"/>
        <v>0</v>
      </c>
      <c r="S143" s="604">
        <v>0</v>
      </c>
      <c r="T143" s="605">
        <f t="shared" si="3"/>
        <v>0</v>
      </c>
      <c r="AR143" s="606" t="s">
        <v>497</v>
      </c>
      <c r="AT143" s="606" t="s">
        <v>791</v>
      </c>
      <c r="AU143" s="606" t="s">
        <v>493</v>
      </c>
      <c r="AY143" s="462" t="s">
        <v>789</v>
      </c>
      <c r="BE143" s="607">
        <f t="shared" si="4"/>
        <v>0</v>
      </c>
      <c r="BF143" s="607">
        <f t="shared" si="5"/>
        <v>0</v>
      </c>
      <c r="BG143" s="607">
        <f t="shared" si="6"/>
        <v>0</v>
      </c>
      <c r="BH143" s="607">
        <f t="shared" si="7"/>
        <v>0</v>
      </c>
      <c r="BI143" s="607">
        <f t="shared" si="8"/>
        <v>0</v>
      </c>
      <c r="BJ143" s="462" t="s">
        <v>493</v>
      </c>
      <c r="BK143" s="607">
        <f t="shared" si="9"/>
        <v>0</v>
      </c>
      <c r="BL143" s="462" t="s">
        <v>497</v>
      </c>
      <c r="BM143" s="606" t="s">
        <v>1017</v>
      </c>
    </row>
    <row r="144" spans="2:65" s="478" customFormat="1" ht="21.75" customHeight="1">
      <c r="B144" s="594"/>
      <c r="C144" s="595" t="s">
        <v>421</v>
      </c>
      <c r="D144" s="595" t="s">
        <v>791</v>
      </c>
      <c r="E144" s="596" t="s">
        <v>973</v>
      </c>
      <c r="F144" s="597" t="s">
        <v>974</v>
      </c>
      <c r="G144" s="598" t="s">
        <v>203</v>
      </c>
      <c r="H144" s="599">
        <v>1372.5</v>
      </c>
      <c r="I144" s="600">
        <v>0</v>
      </c>
      <c r="J144" s="600">
        <f t="shared" si="0"/>
        <v>0</v>
      </c>
      <c r="K144" s="601"/>
      <c r="L144" s="477"/>
      <c r="M144" s="602" t="s">
        <v>668</v>
      </c>
      <c r="N144" s="603" t="s">
        <v>705</v>
      </c>
      <c r="O144" s="604">
        <v>0</v>
      </c>
      <c r="P144" s="604">
        <f t="shared" si="1"/>
        <v>0</v>
      </c>
      <c r="Q144" s="604">
        <v>0</v>
      </c>
      <c r="R144" s="604">
        <f t="shared" si="2"/>
        <v>0</v>
      </c>
      <c r="S144" s="604">
        <v>0</v>
      </c>
      <c r="T144" s="605">
        <f t="shared" si="3"/>
        <v>0</v>
      </c>
      <c r="AR144" s="606" t="s">
        <v>497</v>
      </c>
      <c r="AT144" s="606" t="s">
        <v>791</v>
      </c>
      <c r="AU144" s="606" t="s">
        <v>493</v>
      </c>
      <c r="AY144" s="462" t="s">
        <v>789</v>
      </c>
      <c r="BE144" s="607">
        <f t="shared" si="4"/>
        <v>0</v>
      </c>
      <c r="BF144" s="607">
        <f t="shared" si="5"/>
        <v>0</v>
      </c>
      <c r="BG144" s="607">
        <f t="shared" si="6"/>
        <v>0</v>
      </c>
      <c r="BH144" s="607">
        <f t="shared" si="7"/>
        <v>0</v>
      </c>
      <c r="BI144" s="607">
        <f t="shared" si="8"/>
        <v>0</v>
      </c>
      <c r="BJ144" s="462" t="s">
        <v>493</v>
      </c>
      <c r="BK144" s="607">
        <f t="shared" si="9"/>
        <v>0</v>
      </c>
      <c r="BL144" s="462" t="s">
        <v>497</v>
      </c>
      <c r="BM144" s="606" t="s">
        <v>1025</v>
      </c>
    </row>
    <row r="145" spans="2:65" s="478" customFormat="1" ht="24.25" customHeight="1">
      <c r="B145" s="594"/>
      <c r="C145" s="595" t="s">
        <v>853</v>
      </c>
      <c r="D145" s="595" t="s">
        <v>791</v>
      </c>
      <c r="E145" s="596" t="s">
        <v>1829</v>
      </c>
      <c r="F145" s="597" t="s">
        <v>1830</v>
      </c>
      <c r="G145" s="598" t="s">
        <v>203</v>
      </c>
      <c r="H145" s="599">
        <v>580</v>
      </c>
      <c r="I145" s="600">
        <v>0</v>
      </c>
      <c r="J145" s="600">
        <f t="shared" si="0"/>
        <v>0</v>
      </c>
      <c r="K145" s="601"/>
      <c r="L145" s="477"/>
      <c r="M145" s="602" t="s">
        <v>668</v>
      </c>
      <c r="N145" s="603" t="s">
        <v>705</v>
      </c>
      <c r="O145" s="604">
        <v>0</v>
      </c>
      <c r="P145" s="604">
        <f t="shared" si="1"/>
        <v>0</v>
      </c>
      <c r="Q145" s="604">
        <v>0</v>
      </c>
      <c r="R145" s="604">
        <f t="shared" si="2"/>
        <v>0</v>
      </c>
      <c r="S145" s="604">
        <v>0</v>
      </c>
      <c r="T145" s="605">
        <f t="shared" si="3"/>
        <v>0</v>
      </c>
      <c r="AR145" s="606" t="s">
        <v>497</v>
      </c>
      <c r="AT145" s="606" t="s">
        <v>791</v>
      </c>
      <c r="AU145" s="606" t="s">
        <v>493</v>
      </c>
      <c r="AY145" s="462" t="s">
        <v>789</v>
      </c>
      <c r="BE145" s="607">
        <f t="shared" si="4"/>
        <v>0</v>
      </c>
      <c r="BF145" s="607">
        <f t="shared" si="5"/>
        <v>0</v>
      </c>
      <c r="BG145" s="607">
        <f t="shared" si="6"/>
        <v>0</v>
      </c>
      <c r="BH145" s="607">
        <f t="shared" si="7"/>
        <v>0</v>
      </c>
      <c r="BI145" s="607">
        <f t="shared" si="8"/>
        <v>0</v>
      </c>
      <c r="BJ145" s="462" t="s">
        <v>493</v>
      </c>
      <c r="BK145" s="607">
        <f t="shared" si="9"/>
        <v>0</v>
      </c>
      <c r="BL145" s="462" t="s">
        <v>497</v>
      </c>
      <c r="BM145" s="606" t="s">
        <v>1033</v>
      </c>
    </row>
    <row r="146" spans="2:65" s="478" customFormat="1" ht="24.25" customHeight="1">
      <c r="B146" s="594"/>
      <c r="C146" s="595" t="s">
        <v>857</v>
      </c>
      <c r="D146" s="595" t="s">
        <v>791</v>
      </c>
      <c r="E146" s="596" t="s">
        <v>1831</v>
      </c>
      <c r="F146" s="597" t="s">
        <v>1832</v>
      </c>
      <c r="G146" s="598" t="s">
        <v>203</v>
      </c>
      <c r="H146" s="599">
        <v>580</v>
      </c>
      <c r="I146" s="600">
        <v>0</v>
      </c>
      <c r="J146" s="600">
        <f t="shared" si="0"/>
        <v>0</v>
      </c>
      <c r="K146" s="601"/>
      <c r="L146" s="477"/>
      <c r="M146" s="602" t="s">
        <v>668</v>
      </c>
      <c r="N146" s="603" t="s">
        <v>705</v>
      </c>
      <c r="O146" s="604">
        <v>0</v>
      </c>
      <c r="P146" s="604">
        <f t="shared" si="1"/>
        <v>0</v>
      </c>
      <c r="Q146" s="604">
        <v>0</v>
      </c>
      <c r="R146" s="604">
        <f t="shared" si="2"/>
        <v>0</v>
      </c>
      <c r="S146" s="604">
        <v>0</v>
      </c>
      <c r="T146" s="605">
        <f t="shared" si="3"/>
        <v>0</v>
      </c>
      <c r="AR146" s="606" t="s">
        <v>497</v>
      </c>
      <c r="AT146" s="606" t="s">
        <v>791</v>
      </c>
      <c r="AU146" s="606" t="s">
        <v>493</v>
      </c>
      <c r="AY146" s="462" t="s">
        <v>789</v>
      </c>
      <c r="BE146" s="607">
        <f t="shared" si="4"/>
        <v>0</v>
      </c>
      <c r="BF146" s="607">
        <f t="shared" si="5"/>
        <v>0</v>
      </c>
      <c r="BG146" s="607">
        <f t="shared" si="6"/>
        <v>0</v>
      </c>
      <c r="BH146" s="607">
        <f t="shared" si="7"/>
        <v>0</v>
      </c>
      <c r="BI146" s="607">
        <f t="shared" si="8"/>
        <v>0</v>
      </c>
      <c r="BJ146" s="462" t="s">
        <v>493</v>
      </c>
      <c r="BK146" s="607">
        <f t="shared" si="9"/>
        <v>0</v>
      </c>
      <c r="BL146" s="462" t="s">
        <v>497</v>
      </c>
      <c r="BM146" s="606" t="s">
        <v>1043</v>
      </c>
    </row>
    <row r="147" spans="2:65" s="583" customFormat="1" ht="22.9" customHeight="1">
      <c r="B147" s="582"/>
      <c r="D147" s="584" t="s">
        <v>737</v>
      </c>
      <c r="E147" s="592" t="s">
        <v>493</v>
      </c>
      <c r="F147" s="592" t="s">
        <v>976</v>
      </c>
      <c r="J147" s="593">
        <f>BK147</f>
        <v>0</v>
      </c>
      <c r="L147" s="582"/>
      <c r="M147" s="587"/>
      <c r="P147" s="588">
        <f>SUM(P148:P149)</f>
        <v>0</v>
      </c>
      <c r="R147" s="588">
        <f>SUM(R148:R149)</f>
        <v>0</v>
      </c>
      <c r="T147" s="589">
        <f>SUM(T148:T149)</f>
        <v>0</v>
      </c>
      <c r="AR147" s="584" t="s">
        <v>491</v>
      </c>
      <c r="AT147" s="590" t="s">
        <v>737</v>
      </c>
      <c r="AU147" s="590" t="s">
        <v>491</v>
      </c>
      <c r="AY147" s="584" t="s">
        <v>789</v>
      </c>
      <c r="BK147" s="591">
        <f>SUM(BK148:BK149)</f>
        <v>0</v>
      </c>
    </row>
    <row r="148" spans="2:65" s="478" customFormat="1" ht="24.25" customHeight="1">
      <c r="B148" s="594"/>
      <c r="C148" s="595" t="s">
        <v>861</v>
      </c>
      <c r="D148" s="595" t="s">
        <v>791</v>
      </c>
      <c r="E148" s="596" t="s">
        <v>1034</v>
      </c>
      <c r="F148" s="597" t="s">
        <v>1035</v>
      </c>
      <c r="G148" s="598" t="s">
        <v>203</v>
      </c>
      <c r="H148" s="599">
        <v>1042.7</v>
      </c>
      <c r="I148" s="600">
        <v>0</v>
      </c>
      <c r="J148" s="600">
        <f>ROUND(I148*H148,2)</f>
        <v>0</v>
      </c>
      <c r="K148" s="601"/>
      <c r="L148" s="477"/>
      <c r="M148" s="602" t="s">
        <v>668</v>
      </c>
      <c r="N148" s="603" t="s">
        <v>705</v>
      </c>
      <c r="O148" s="604">
        <v>0</v>
      </c>
      <c r="P148" s="604">
        <f>O148*H148</f>
        <v>0</v>
      </c>
      <c r="Q148" s="604">
        <v>0</v>
      </c>
      <c r="R148" s="604">
        <f>Q148*H148</f>
        <v>0</v>
      </c>
      <c r="S148" s="604">
        <v>0</v>
      </c>
      <c r="T148" s="605">
        <f>S148*H148</f>
        <v>0</v>
      </c>
      <c r="AR148" s="606" t="s">
        <v>497</v>
      </c>
      <c r="AT148" s="606" t="s">
        <v>791</v>
      </c>
      <c r="AU148" s="606" t="s">
        <v>493</v>
      </c>
      <c r="AY148" s="462" t="s">
        <v>789</v>
      </c>
      <c r="BE148" s="607">
        <f>IF(N148="základná",J148,0)</f>
        <v>0</v>
      </c>
      <c r="BF148" s="607">
        <f>IF(N148="znížená",J148,0)</f>
        <v>0</v>
      </c>
      <c r="BG148" s="607">
        <f>IF(N148="zákl. prenesená",J148,0)</f>
        <v>0</v>
      </c>
      <c r="BH148" s="607">
        <f>IF(N148="zníž. prenesená",J148,0)</f>
        <v>0</v>
      </c>
      <c r="BI148" s="607">
        <f>IF(N148="nulová",J148,0)</f>
        <v>0</v>
      </c>
      <c r="BJ148" s="462" t="s">
        <v>493</v>
      </c>
      <c r="BK148" s="607">
        <f>ROUND(I148*H148,2)</f>
        <v>0</v>
      </c>
      <c r="BL148" s="462" t="s">
        <v>497</v>
      </c>
      <c r="BM148" s="606" t="s">
        <v>1051</v>
      </c>
    </row>
    <row r="149" spans="2:65" s="478" customFormat="1" ht="16.5" customHeight="1">
      <c r="B149" s="594"/>
      <c r="C149" s="612" t="s">
        <v>674</v>
      </c>
      <c r="D149" s="612" t="s">
        <v>1038</v>
      </c>
      <c r="E149" s="613" t="s">
        <v>1282</v>
      </c>
      <c r="F149" s="614" t="s">
        <v>1283</v>
      </c>
      <c r="G149" s="615" t="s">
        <v>203</v>
      </c>
      <c r="H149" s="616">
        <v>1063.5540000000001</v>
      </c>
      <c r="I149" s="600">
        <v>0</v>
      </c>
      <c r="J149" s="617">
        <f>ROUND(I149*H149,2)</f>
        <v>0</v>
      </c>
      <c r="K149" s="618"/>
      <c r="L149" s="619"/>
      <c r="M149" s="620" t="s">
        <v>668</v>
      </c>
      <c r="N149" s="621" t="s">
        <v>705</v>
      </c>
      <c r="O149" s="604">
        <v>0</v>
      </c>
      <c r="P149" s="604">
        <f>O149*H149</f>
        <v>0</v>
      </c>
      <c r="Q149" s="604">
        <v>0</v>
      </c>
      <c r="R149" s="604">
        <f>Q149*H149</f>
        <v>0</v>
      </c>
      <c r="S149" s="604">
        <v>0</v>
      </c>
      <c r="T149" s="605">
        <f>S149*H149</f>
        <v>0</v>
      </c>
      <c r="AR149" s="606" t="s">
        <v>819</v>
      </c>
      <c r="AT149" s="606" t="s">
        <v>1038</v>
      </c>
      <c r="AU149" s="606" t="s">
        <v>493</v>
      </c>
      <c r="AY149" s="462" t="s">
        <v>789</v>
      </c>
      <c r="BE149" s="607">
        <f>IF(N149="základná",J149,0)</f>
        <v>0</v>
      </c>
      <c r="BF149" s="607">
        <f>IF(N149="znížená",J149,0)</f>
        <v>0</v>
      </c>
      <c r="BG149" s="607">
        <f>IF(N149="zákl. prenesená",J149,0)</f>
        <v>0</v>
      </c>
      <c r="BH149" s="607">
        <f>IF(N149="zníž. prenesená",J149,0)</f>
        <v>0</v>
      </c>
      <c r="BI149" s="607">
        <f>IF(N149="nulová",J149,0)</f>
        <v>0</v>
      </c>
      <c r="BJ149" s="462" t="s">
        <v>493</v>
      </c>
      <c r="BK149" s="607">
        <f>ROUND(I149*H149,2)</f>
        <v>0</v>
      </c>
      <c r="BL149" s="462" t="s">
        <v>497</v>
      </c>
      <c r="BM149" s="606" t="s">
        <v>630</v>
      </c>
    </row>
    <row r="150" spans="2:65" s="583" customFormat="1" ht="22.9" customHeight="1">
      <c r="B150" s="582"/>
      <c r="D150" s="584" t="s">
        <v>737</v>
      </c>
      <c r="E150" s="592" t="s">
        <v>495</v>
      </c>
      <c r="F150" s="592" t="s">
        <v>1042</v>
      </c>
      <c r="J150" s="593">
        <f>BK150</f>
        <v>0</v>
      </c>
      <c r="L150" s="582"/>
      <c r="M150" s="587"/>
      <c r="P150" s="588">
        <f>P151</f>
        <v>0</v>
      </c>
      <c r="R150" s="588">
        <f>R151</f>
        <v>0</v>
      </c>
      <c r="T150" s="589">
        <f>T151</f>
        <v>0</v>
      </c>
      <c r="AR150" s="584" t="s">
        <v>491</v>
      </c>
      <c r="AT150" s="590" t="s">
        <v>737</v>
      </c>
      <c r="AU150" s="590" t="s">
        <v>491</v>
      </c>
      <c r="AY150" s="584" t="s">
        <v>789</v>
      </c>
      <c r="BK150" s="591">
        <f>BK151</f>
        <v>0</v>
      </c>
    </row>
    <row r="151" spans="2:65" s="478" customFormat="1" ht="16.5" customHeight="1">
      <c r="B151" s="594"/>
      <c r="C151" s="595" t="s">
        <v>868</v>
      </c>
      <c r="D151" s="595" t="s">
        <v>791</v>
      </c>
      <c r="E151" s="596" t="s">
        <v>1833</v>
      </c>
      <c r="F151" s="597" t="s">
        <v>1834</v>
      </c>
      <c r="G151" s="598" t="s">
        <v>81</v>
      </c>
      <c r="H151" s="599">
        <v>179</v>
      </c>
      <c r="I151" s="600">
        <v>0</v>
      </c>
      <c r="J151" s="600">
        <f>ROUND(I151*H151,2)</f>
        <v>0</v>
      </c>
      <c r="K151" s="601"/>
      <c r="L151" s="477"/>
      <c r="M151" s="602" t="s">
        <v>668</v>
      </c>
      <c r="N151" s="603" t="s">
        <v>705</v>
      </c>
      <c r="O151" s="604">
        <v>0</v>
      </c>
      <c r="P151" s="604">
        <f>O151*H151</f>
        <v>0</v>
      </c>
      <c r="Q151" s="604">
        <v>0</v>
      </c>
      <c r="R151" s="604">
        <f>Q151*H151</f>
        <v>0</v>
      </c>
      <c r="S151" s="604">
        <v>0</v>
      </c>
      <c r="T151" s="605">
        <f>S151*H151</f>
        <v>0</v>
      </c>
      <c r="AR151" s="606" t="s">
        <v>497</v>
      </c>
      <c r="AT151" s="606" t="s">
        <v>791</v>
      </c>
      <c r="AU151" s="606" t="s">
        <v>493</v>
      </c>
      <c r="AY151" s="462" t="s">
        <v>789</v>
      </c>
      <c r="BE151" s="607">
        <f>IF(N151="základná",J151,0)</f>
        <v>0</v>
      </c>
      <c r="BF151" s="607">
        <f>IF(N151="znížená",J151,0)</f>
        <v>0</v>
      </c>
      <c r="BG151" s="607">
        <f>IF(N151="zákl. prenesená",J151,0)</f>
        <v>0</v>
      </c>
      <c r="BH151" s="607">
        <f>IF(N151="zníž. prenesená",J151,0)</f>
        <v>0</v>
      </c>
      <c r="BI151" s="607">
        <f>IF(N151="nulová",J151,0)</f>
        <v>0</v>
      </c>
      <c r="BJ151" s="462" t="s">
        <v>493</v>
      </c>
      <c r="BK151" s="607">
        <f>ROUND(I151*H151,2)</f>
        <v>0</v>
      </c>
      <c r="BL151" s="462" t="s">
        <v>497</v>
      </c>
      <c r="BM151" s="606" t="s">
        <v>1835</v>
      </c>
    </row>
    <row r="152" spans="2:65" s="583" customFormat="1" ht="22.9" customHeight="1">
      <c r="B152" s="582"/>
      <c r="D152" s="584" t="s">
        <v>737</v>
      </c>
      <c r="E152" s="592" t="s">
        <v>497</v>
      </c>
      <c r="F152" s="592" t="s">
        <v>1836</v>
      </c>
      <c r="J152" s="593">
        <f>BK152</f>
        <v>0</v>
      </c>
      <c r="L152" s="582"/>
      <c r="M152" s="587"/>
      <c r="P152" s="588">
        <f>SUM(P153:P157)</f>
        <v>0</v>
      </c>
      <c r="R152" s="588">
        <f>SUM(R153:R157)</f>
        <v>0</v>
      </c>
      <c r="T152" s="589">
        <f>SUM(T153:T157)</f>
        <v>0</v>
      </c>
      <c r="AR152" s="584" t="s">
        <v>491</v>
      </c>
      <c r="AT152" s="590" t="s">
        <v>737</v>
      </c>
      <c r="AU152" s="590" t="s">
        <v>491</v>
      </c>
      <c r="AY152" s="584" t="s">
        <v>789</v>
      </c>
      <c r="BK152" s="591">
        <f>SUM(BK153:BK157)</f>
        <v>0</v>
      </c>
    </row>
    <row r="153" spans="2:65" s="478" customFormat="1" ht="24.25" customHeight="1">
      <c r="B153" s="594"/>
      <c r="C153" s="595" t="s">
        <v>876</v>
      </c>
      <c r="D153" s="595" t="s">
        <v>791</v>
      </c>
      <c r="E153" s="596" t="s">
        <v>1837</v>
      </c>
      <c r="F153" s="597" t="s">
        <v>1838</v>
      </c>
      <c r="G153" s="598" t="s">
        <v>203</v>
      </c>
      <c r="H153" s="599">
        <v>29.6</v>
      </c>
      <c r="I153" s="600">
        <v>0</v>
      </c>
      <c r="J153" s="600">
        <f>ROUND(I153*H153,2)</f>
        <v>0</v>
      </c>
      <c r="K153" s="601"/>
      <c r="L153" s="477"/>
      <c r="M153" s="602" t="s">
        <v>668</v>
      </c>
      <c r="N153" s="603" t="s">
        <v>705</v>
      </c>
      <c r="O153" s="604">
        <v>0</v>
      </c>
      <c r="P153" s="604">
        <f>O153*H153</f>
        <v>0</v>
      </c>
      <c r="Q153" s="604">
        <v>0</v>
      </c>
      <c r="R153" s="604">
        <f>Q153*H153</f>
        <v>0</v>
      </c>
      <c r="S153" s="604">
        <v>0</v>
      </c>
      <c r="T153" s="605">
        <f>S153*H153</f>
        <v>0</v>
      </c>
      <c r="AR153" s="606" t="s">
        <v>497</v>
      </c>
      <c r="AT153" s="606" t="s">
        <v>791</v>
      </c>
      <c r="AU153" s="606" t="s">
        <v>493</v>
      </c>
      <c r="AY153" s="462" t="s">
        <v>789</v>
      </c>
      <c r="BE153" s="607">
        <f>IF(N153="základná",J153,0)</f>
        <v>0</v>
      </c>
      <c r="BF153" s="607">
        <f>IF(N153="znížená",J153,0)</f>
        <v>0</v>
      </c>
      <c r="BG153" s="607">
        <f>IF(N153="zákl. prenesená",J153,0)</f>
        <v>0</v>
      </c>
      <c r="BH153" s="607">
        <f>IF(N153="zníž. prenesená",J153,0)</f>
        <v>0</v>
      </c>
      <c r="BI153" s="607">
        <f>IF(N153="nulová",J153,0)</f>
        <v>0</v>
      </c>
      <c r="BJ153" s="462" t="s">
        <v>493</v>
      </c>
      <c r="BK153" s="607">
        <f>ROUND(I153*H153,2)</f>
        <v>0</v>
      </c>
      <c r="BL153" s="462" t="s">
        <v>497</v>
      </c>
      <c r="BM153" s="606" t="s">
        <v>1839</v>
      </c>
    </row>
    <row r="154" spans="2:65" s="478" customFormat="1" ht="33" customHeight="1">
      <c r="B154" s="594"/>
      <c r="C154" s="595" t="s">
        <v>882</v>
      </c>
      <c r="D154" s="595" t="s">
        <v>791</v>
      </c>
      <c r="E154" s="596" t="s">
        <v>1840</v>
      </c>
      <c r="F154" s="597" t="s">
        <v>1841</v>
      </c>
      <c r="G154" s="598" t="s">
        <v>203</v>
      </c>
      <c r="H154" s="599">
        <v>29.6</v>
      </c>
      <c r="I154" s="600">
        <v>0</v>
      </c>
      <c r="J154" s="600">
        <f>ROUND(I154*H154,2)</f>
        <v>0</v>
      </c>
      <c r="K154" s="601"/>
      <c r="L154" s="477"/>
      <c r="M154" s="602" t="s">
        <v>668</v>
      </c>
      <c r="N154" s="603" t="s">
        <v>705</v>
      </c>
      <c r="O154" s="604">
        <v>0</v>
      </c>
      <c r="P154" s="604">
        <f>O154*H154</f>
        <v>0</v>
      </c>
      <c r="Q154" s="604">
        <v>0</v>
      </c>
      <c r="R154" s="604">
        <f>Q154*H154</f>
        <v>0</v>
      </c>
      <c r="S154" s="604">
        <v>0</v>
      </c>
      <c r="T154" s="605">
        <f>S154*H154</f>
        <v>0</v>
      </c>
      <c r="AR154" s="606" t="s">
        <v>497</v>
      </c>
      <c r="AT154" s="606" t="s">
        <v>791</v>
      </c>
      <c r="AU154" s="606" t="s">
        <v>493</v>
      </c>
      <c r="AY154" s="462" t="s">
        <v>789</v>
      </c>
      <c r="BE154" s="607">
        <f>IF(N154="základná",J154,0)</f>
        <v>0</v>
      </c>
      <c r="BF154" s="607">
        <f>IF(N154="znížená",J154,0)</f>
        <v>0</v>
      </c>
      <c r="BG154" s="607">
        <f>IF(N154="zákl. prenesená",J154,0)</f>
        <v>0</v>
      </c>
      <c r="BH154" s="607">
        <f>IF(N154="zníž. prenesená",J154,0)</f>
        <v>0</v>
      </c>
      <c r="BI154" s="607">
        <f>IF(N154="nulová",J154,0)</f>
        <v>0</v>
      </c>
      <c r="BJ154" s="462" t="s">
        <v>493</v>
      </c>
      <c r="BK154" s="607">
        <f>ROUND(I154*H154,2)</f>
        <v>0</v>
      </c>
      <c r="BL154" s="462" t="s">
        <v>497</v>
      </c>
      <c r="BM154" s="606" t="s">
        <v>1842</v>
      </c>
    </row>
    <row r="155" spans="2:65" s="478" customFormat="1" ht="24.25" customHeight="1">
      <c r="B155" s="594"/>
      <c r="C155" s="595" t="s">
        <v>886</v>
      </c>
      <c r="D155" s="595" t="s">
        <v>791</v>
      </c>
      <c r="E155" s="596" t="s">
        <v>1843</v>
      </c>
      <c r="F155" s="597" t="s">
        <v>1844</v>
      </c>
      <c r="G155" s="598" t="s">
        <v>800</v>
      </c>
      <c r="H155" s="599">
        <v>4.4219999999999997</v>
      </c>
      <c r="I155" s="600">
        <v>0</v>
      </c>
      <c r="J155" s="600">
        <f>ROUND(I155*H155,2)</f>
        <v>0</v>
      </c>
      <c r="K155" s="601"/>
      <c r="L155" s="477"/>
      <c r="M155" s="602" t="s">
        <v>668</v>
      </c>
      <c r="N155" s="603" t="s">
        <v>705</v>
      </c>
      <c r="O155" s="604">
        <v>0</v>
      </c>
      <c r="P155" s="604">
        <f>O155*H155</f>
        <v>0</v>
      </c>
      <c r="Q155" s="604">
        <v>0</v>
      </c>
      <c r="R155" s="604">
        <f>Q155*H155</f>
        <v>0</v>
      </c>
      <c r="S155" s="604">
        <v>0</v>
      </c>
      <c r="T155" s="605">
        <f>S155*H155</f>
        <v>0</v>
      </c>
      <c r="AR155" s="606" t="s">
        <v>497</v>
      </c>
      <c r="AT155" s="606" t="s">
        <v>791</v>
      </c>
      <c r="AU155" s="606" t="s">
        <v>493</v>
      </c>
      <c r="AY155" s="462" t="s">
        <v>789</v>
      </c>
      <c r="BE155" s="607">
        <f>IF(N155="základná",J155,0)</f>
        <v>0</v>
      </c>
      <c r="BF155" s="607">
        <f>IF(N155="znížená",J155,0)</f>
        <v>0</v>
      </c>
      <c r="BG155" s="607">
        <f>IF(N155="zákl. prenesená",J155,0)</f>
        <v>0</v>
      </c>
      <c r="BH155" s="607">
        <f>IF(N155="zníž. prenesená",J155,0)</f>
        <v>0</v>
      </c>
      <c r="BI155" s="607">
        <f>IF(N155="nulová",J155,0)</f>
        <v>0</v>
      </c>
      <c r="BJ155" s="462" t="s">
        <v>493</v>
      </c>
      <c r="BK155" s="607">
        <f>ROUND(I155*H155,2)</f>
        <v>0</v>
      </c>
      <c r="BL155" s="462" t="s">
        <v>497</v>
      </c>
      <c r="BM155" s="606" t="s">
        <v>1845</v>
      </c>
    </row>
    <row r="156" spans="2:65" s="478" customFormat="1" ht="33" customHeight="1">
      <c r="B156" s="594"/>
      <c r="C156" s="595" t="s">
        <v>890</v>
      </c>
      <c r="D156" s="595" t="s">
        <v>791</v>
      </c>
      <c r="E156" s="596" t="s">
        <v>1846</v>
      </c>
      <c r="F156" s="597" t="s">
        <v>1847</v>
      </c>
      <c r="G156" s="598" t="s">
        <v>203</v>
      </c>
      <c r="H156" s="599">
        <v>21.44</v>
      </c>
      <c r="I156" s="600">
        <v>0</v>
      </c>
      <c r="J156" s="600">
        <f>ROUND(I156*H156,2)</f>
        <v>0</v>
      </c>
      <c r="K156" s="601"/>
      <c r="L156" s="477"/>
      <c r="M156" s="602" t="s">
        <v>668</v>
      </c>
      <c r="N156" s="603" t="s">
        <v>705</v>
      </c>
      <c r="O156" s="604">
        <v>0</v>
      </c>
      <c r="P156" s="604">
        <f>O156*H156</f>
        <v>0</v>
      </c>
      <c r="Q156" s="604">
        <v>0</v>
      </c>
      <c r="R156" s="604">
        <f>Q156*H156</f>
        <v>0</v>
      </c>
      <c r="S156" s="604">
        <v>0</v>
      </c>
      <c r="T156" s="605">
        <f>S156*H156</f>
        <v>0</v>
      </c>
      <c r="AR156" s="606" t="s">
        <v>497</v>
      </c>
      <c r="AT156" s="606" t="s">
        <v>791</v>
      </c>
      <c r="AU156" s="606" t="s">
        <v>493</v>
      </c>
      <c r="AY156" s="462" t="s">
        <v>789</v>
      </c>
      <c r="BE156" s="607">
        <f>IF(N156="základná",J156,0)</f>
        <v>0</v>
      </c>
      <c r="BF156" s="607">
        <f>IF(N156="znížená",J156,0)</f>
        <v>0</v>
      </c>
      <c r="BG156" s="607">
        <f>IF(N156="zákl. prenesená",J156,0)</f>
        <v>0</v>
      </c>
      <c r="BH156" s="607">
        <f>IF(N156="zníž. prenesená",J156,0)</f>
        <v>0</v>
      </c>
      <c r="BI156" s="607">
        <f>IF(N156="nulová",J156,0)</f>
        <v>0</v>
      </c>
      <c r="BJ156" s="462" t="s">
        <v>493</v>
      </c>
      <c r="BK156" s="607">
        <f>ROUND(I156*H156,2)</f>
        <v>0</v>
      </c>
      <c r="BL156" s="462" t="s">
        <v>497</v>
      </c>
      <c r="BM156" s="606" t="s">
        <v>1848</v>
      </c>
    </row>
    <row r="157" spans="2:65" s="478" customFormat="1" ht="16.5" customHeight="1">
      <c r="B157" s="594"/>
      <c r="C157" s="595" t="s">
        <v>896</v>
      </c>
      <c r="D157" s="595" t="s">
        <v>791</v>
      </c>
      <c r="E157" s="596" t="s">
        <v>1849</v>
      </c>
      <c r="F157" s="597" t="s">
        <v>1850</v>
      </c>
      <c r="G157" s="598" t="s">
        <v>203</v>
      </c>
      <c r="H157" s="599">
        <v>1.34</v>
      </c>
      <c r="I157" s="600">
        <v>0</v>
      </c>
      <c r="J157" s="600">
        <f>ROUND(I157*H157,2)</f>
        <v>0</v>
      </c>
      <c r="K157" s="601"/>
      <c r="L157" s="477"/>
      <c r="M157" s="602" t="s">
        <v>668</v>
      </c>
      <c r="N157" s="603" t="s">
        <v>705</v>
      </c>
      <c r="O157" s="604">
        <v>0</v>
      </c>
      <c r="P157" s="604">
        <f>O157*H157</f>
        <v>0</v>
      </c>
      <c r="Q157" s="604">
        <v>0</v>
      </c>
      <c r="R157" s="604">
        <f>Q157*H157</f>
        <v>0</v>
      </c>
      <c r="S157" s="604">
        <v>0</v>
      </c>
      <c r="T157" s="605">
        <f>S157*H157</f>
        <v>0</v>
      </c>
      <c r="AR157" s="606" t="s">
        <v>497</v>
      </c>
      <c r="AT157" s="606" t="s">
        <v>791</v>
      </c>
      <c r="AU157" s="606" t="s">
        <v>493</v>
      </c>
      <c r="AY157" s="462" t="s">
        <v>789</v>
      </c>
      <c r="BE157" s="607">
        <f>IF(N157="základná",J157,0)</f>
        <v>0</v>
      </c>
      <c r="BF157" s="607">
        <f>IF(N157="znížená",J157,0)</f>
        <v>0</v>
      </c>
      <c r="BG157" s="607">
        <f>IF(N157="zákl. prenesená",J157,0)</f>
        <v>0</v>
      </c>
      <c r="BH157" s="607">
        <f>IF(N157="zníž. prenesená",J157,0)</f>
        <v>0</v>
      </c>
      <c r="BI157" s="607">
        <f>IF(N157="nulová",J157,0)</f>
        <v>0</v>
      </c>
      <c r="BJ157" s="462" t="s">
        <v>493</v>
      </c>
      <c r="BK157" s="607">
        <f>ROUND(I157*H157,2)</f>
        <v>0</v>
      </c>
      <c r="BL157" s="462" t="s">
        <v>497</v>
      </c>
      <c r="BM157" s="606" t="s">
        <v>1106</v>
      </c>
    </row>
    <row r="158" spans="2:65" s="583" customFormat="1" ht="22.9" customHeight="1">
      <c r="B158" s="582"/>
      <c r="D158" s="584" t="s">
        <v>737</v>
      </c>
      <c r="E158" s="592" t="s">
        <v>498</v>
      </c>
      <c r="F158" s="592" t="s">
        <v>1094</v>
      </c>
      <c r="J158" s="593">
        <f>BK158</f>
        <v>0</v>
      </c>
      <c r="L158" s="582"/>
      <c r="M158" s="587"/>
      <c r="P158" s="588">
        <f>SUM(P159:P165)</f>
        <v>0.15812000000000001</v>
      </c>
      <c r="R158" s="588">
        <f>SUM(R159:R165)</f>
        <v>0.13874359999999999</v>
      </c>
      <c r="T158" s="589">
        <f>SUM(T159:T165)</f>
        <v>0</v>
      </c>
      <c r="AR158" s="584" t="s">
        <v>491</v>
      </c>
      <c r="AT158" s="590" t="s">
        <v>737</v>
      </c>
      <c r="AU158" s="590" t="s">
        <v>491</v>
      </c>
      <c r="AY158" s="584" t="s">
        <v>789</v>
      </c>
      <c r="BK158" s="591">
        <f>SUM(BK159:BK165)</f>
        <v>0</v>
      </c>
    </row>
    <row r="159" spans="2:65" s="478" customFormat="1" ht="24.25" customHeight="1">
      <c r="B159" s="594"/>
      <c r="C159" s="595" t="s">
        <v>902</v>
      </c>
      <c r="D159" s="595" t="s">
        <v>791</v>
      </c>
      <c r="E159" s="596" t="s">
        <v>1851</v>
      </c>
      <c r="F159" s="597" t="s">
        <v>1852</v>
      </c>
      <c r="G159" s="598" t="s">
        <v>181</v>
      </c>
      <c r="H159" s="599">
        <v>61.5</v>
      </c>
      <c r="I159" s="600">
        <v>0</v>
      </c>
      <c r="J159" s="600">
        <f t="shared" ref="J159:J165" si="10">ROUND(I159*H159,2)</f>
        <v>0</v>
      </c>
      <c r="K159" s="601"/>
      <c r="L159" s="477"/>
      <c r="M159" s="602" t="s">
        <v>668</v>
      </c>
      <c r="N159" s="603" t="s">
        <v>705</v>
      </c>
      <c r="O159" s="604">
        <v>0</v>
      </c>
      <c r="P159" s="604">
        <f t="shared" ref="P159:P165" si="11">O159*H159</f>
        <v>0</v>
      </c>
      <c r="Q159" s="604">
        <v>0</v>
      </c>
      <c r="R159" s="604">
        <f t="shared" ref="R159:R165" si="12">Q159*H159</f>
        <v>0</v>
      </c>
      <c r="S159" s="604">
        <v>0</v>
      </c>
      <c r="T159" s="605">
        <f t="shared" ref="T159:T165" si="13">S159*H159</f>
        <v>0</v>
      </c>
      <c r="AR159" s="606" t="s">
        <v>497</v>
      </c>
      <c r="AT159" s="606" t="s">
        <v>791</v>
      </c>
      <c r="AU159" s="606" t="s">
        <v>493</v>
      </c>
      <c r="AY159" s="462" t="s">
        <v>789</v>
      </c>
      <c r="BE159" s="607">
        <f t="shared" ref="BE159:BE165" si="14">IF(N159="základná",J159,0)</f>
        <v>0</v>
      </c>
      <c r="BF159" s="607">
        <f t="shared" ref="BF159:BF165" si="15">IF(N159="znížená",J159,0)</f>
        <v>0</v>
      </c>
      <c r="BG159" s="607">
        <f t="shared" ref="BG159:BG165" si="16">IF(N159="zákl. prenesená",J159,0)</f>
        <v>0</v>
      </c>
      <c r="BH159" s="607">
        <f t="shared" ref="BH159:BH165" si="17">IF(N159="zníž. prenesená",J159,0)</f>
        <v>0</v>
      </c>
      <c r="BI159" s="607">
        <f t="shared" ref="BI159:BI165" si="18">IF(N159="nulová",J159,0)</f>
        <v>0</v>
      </c>
      <c r="BJ159" s="462" t="s">
        <v>493</v>
      </c>
      <c r="BK159" s="607">
        <f t="shared" ref="BK159:BK165" si="19">ROUND(I159*H159,2)</f>
        <v>0</v>
      </c>
      <c r="BL159" s="462" t="s">
        <v>497</v>
      </c>
      <c r="BM159" s="606" t="s">
        <v>1115</v>
      </c>
    </row>
    <row r="160" spans="2:65" s="478" customFormat="1" ht="37.9" customHeight="1">
      <c r="B160" s="594"/>
      <c r="C160" s="595" t="s">
        <v>906</v>
      </c>
      <c r="D160" s="595" t="s">
        <v>791</v>
      </c>
      <c r="E160" s="596" t="s">
        <v>1853</v>
      </c>
      <c r="F160" s="597" t="s">
        <v>1854</v>
      </c>
      <c r="G160" s="598" t="s">
        <v>181</v>
      </c>
      <c r="H160" s="599">
        <v>61.5</v>
      </c>
      <c r="I160" s="600">
        <v>0</v>
      </c>
      <c r="J160" s="600">
        <f t="shared" si="10"/>
        <v>0</v>
      </c>
      <c r="K160" s="601"/>
      <c r="L160" s="477"/>
      <c r="M160" s="602" t="s">
        <v>668</v>
      </c>
      <c r="N160" s="603" t="s">
        <v>705</v>
      </c>
      <c r="O160" s="604">
        <v>0</v>
      </c>
      <c r="P160" s="604">
        <f t="shared" si="11"/>
        <v>0</v>
      </c>
      <c r="Q160" s="604">
        <v>0</v>
      </c>
      <c r="R160" s="604">
        <f t="shared" si="12"/>
        <v>0</v>
      </c>
      <c r="S160" s="604">
        <v>0</v>
      </c>
      <c r="T160" s="605">
        <f t="shared" si="13"/>
        <v>0</v>
      </c>
      <c r="AR160" s="606" t="s">
        <v>497</v>
      </c>
      <c r="AT160" s="606" t="s">
        <v>791</v>
      </c>
      <c r="AU160" s="606" t="s">
        <v>493</v>
      </c>
      <c r="AY160" s="462" t="s">
        <v>789</v>
      </c>
      <c r="BE160" s="607">
        <f t="shared" si="14"/>
        <v>0</v>
      </c>
      <c r="BF160" s="607">
        <f t="shared" si="15"/>
        <v>0</v>
      </c>
      <c r="BG160" s="607">
        <f t="shared" si="16"/>
        <v>0</v>
      </c>
      <c r="BH160" s="607">
        <f t="shared" si="17"/>
        <v>0</v>
      </c>
      <c r="BI160" s="607">
        <f t="shared" si="18"/>
        <v>0</v>
      </c>
      <c r="BJ160" s="462" t="s">
        <v>493</v>
      </c>
      <c r="BK160" s="607">
        <f t="shared" si="19"/>
        <v>0</v>
      </c>
      <c r="BL160" s="462" t="s">
        <v>497</v>
      </c>
      <c r="BM160" s="606" t="s">
        <v>1123</v>
      </c>
    </row>
    <row r="161" spans="2:65" s="478" customFormat="1" ht="24.25" customHeight="1">
      <c r="B161" s="594"/>
      <c r="C161" s="595" t="s">
        <v>1013</v>
      </c>
      <c r="D161" s="595" t="s">
        <v>791</v>
      </c>
      <c r="E161" s="596" t="s">
        <v>1855</v>
      </c>
      <c r="F161" s="597" t="s">
        <v>1856</v>
      </c>
      <c r="G161" s="598" t="s">
        <v>203</v>
      </c>
      <c r="H161" s="599">
        <v>1042.7</v>
      </c>
      <c r="I161" s="600">
        <v>0</v>
      </c>
      <c r="J161" s="600">
        <f t="shared" si="10"/>
        <v>0</v>
      </c>
      <c r="K161" s="601"/>
      <c r="L161" s="477"/>
      <c r="M161" s="602" t="s">
        <v>668</v>
      </c>
      <c r="N161" s="603" t="s">
        <v>705</v>
      </c>
      <c r="O161" s="604">
        <v>0</v>
      </c>
      <c r="P161" s="604">
        <f t="shared" si="11"/>
        <v>0</v>
      </c>
      <c r="Q161" s="604">
        <v>0</v>
      </c>
      <c r="R161" s="604">
        <f t="shared" si="12"/>
        <v>0</v>
      </c>
      <c r="S161" s="604">
        <v>0</v>
      </c>
      <c r="T161" s="605">
        <f t="shared" si="13"/>
        <v>0</v>
      </c>
      <c r="AR161" s="606" t="s">
        <v>497</v>
      </c>
      <c r="AT161" s="606" t="s">
        <v>791</v>
      </c>
      <c r="AU161" s="606" t="s">
        <v>493</v>
      </c>
      <c r="AY161" s="462" t="s">
        <v>789</v>
      </c>
      <c r="BE161" s="607">
        <f t="shared" si="14"/>
        <v>0</v>
      </c>
      <c r="BF161" s="607">
        <f t="shared" si="15"/>
        <v>0</v>
      </c>
      <c r="BG161" s="607">
        <f t="shared" si="16"/>
        <v>0</v>
      </c>
      <c r="BH161" s="607">
        <f t="shared" si="17"/>
        <v>0</v>
      </c>
      <c r="BI161" s="607">
        <f t="shared" si="18"/>
        <v>0</v>
      </c>
      <c r="BJ161" s="462" t="s">
        <v>493</v>
      </c>
      <c r="BK161" s="607">
        <f t="shared" si="19"/>
        <v>0</v>
      </c>
      <c r="BL161" s="462" t="s">
        <v>497</v>
      </c>
      <c r="BM161" s="606" t="s">
        <v>1857</v>
      </c>
    </row>
    <row r="162" spans="2:65" s="478" customFormat="1" ht="37.9" customHeight="1">
      <c r="B162" s="594"/>
      <c r="C162" s="595" t="s">
        <v>1017</v>
      </c>
      <c r="D162" s="595" t="s">
        <v>791</v>
      </c>
      <c r="E162" s="596" t="s">
        <v>1858</v>
      </c>
      <c r="F162" s="597" t="s">
        <v>1859</v>
      </c>
      <c r="G162" s="598" t="s">
        <v>203</v>
      </c>
      <c r="H162" s="599">
        <v>1042.7</v>
      </c>
      <c r="I162" s="600">
        <v>0</v>
      </c>
      <c r="J162" s="600">
        <f t="shared" si="10"/>
        <v>0</v>
      </c>
      <c r="K162" s="601"/>
      <c r="L162" s="477"/>
      <c r="M162" s="602" t="s">
        <v>668</v>
      </c>
      <c r="N162" s="603" t="s">
        <v>705</v>
      </c>
      <c r="O162" s="604">
        <v>0</v>
      </c>
      <c r="P162" s="604">
        <f t="shared" si="11"/>
        <v>0</v>
      </c>
      <c r="Q162" s="604">
        <v>0</v>
      </c>
      <c r="R162" s="604">
        <f t="shared" si="12"/>
        <v>0</v>
      </c>
      <c r="S162" s="604">
        <v>0</v>
      </c>
      <c r="T162" s="605">
        <f t="shared" si="13"/>
        <v>0</v>
      </c>
      <c r="AR162" s="606" t="s">
        <v>497</v>
      </c>
      <c r="AT162" s="606" t="s">
        <v>791</v>
      </c>
      <c r="AU162" s="606" t="s">
        <v>493</v>
      </c>
      <c r="AY162" s="462" t="s">
        <v>789</v>
      </c>
      <c r="BE162" s="607">
        <f t="shared" si="14"/>
        <v>0</v>
      </c>
      <c r="BF162" s="607">
        <f t="shared" si="15"/>
        <v>0</v>
      </c>
      <c r="BG162" s="607">
        <f t="shared" si="16"/>
        <v>0</v>
      </c>
      <c r="BH162" s="607">
        <f t="shared" si="17"/>
        <v>0</v>
      </c>
      <c r="BI162" s="607">
        <f t="shared" si="18"/>
        <v>0</v>
      </c>
      <c r="BJ162" s="462" t="s">
        <v>493</v>
      </c>
      <c r="BK162" s="607">
        <f t="shared" si="19"/>
        <v>0</v>
      </c>
      <c r="BL162" s="462" t="s">
        <v>497</v>
      </c>
      <c r="BM162" s="606" t="s">
        <v>1860</v>
      </c>
    </row>
    <row r="163" spans="2:65" s="478" customFormat="1" ht="33" customHeight="1">
      <c r="B163" s="594"/>
      <c r="C163" s="595" t="s">
        <v>1021</v>
      </c>
      <c r="D163" s="595" t="s">
        <v>791</v>
      </c>
      <c r="E163" s="596" t="s">
        <v>1861</v>
      </c>
      <c r="F163" s="597" t="s">
        <v>1862</v>
      </c>
      <c r="G163" s="598" t="s">
        <v>203</v>
      </c>
      <c r="H163" s="599">
        <v>153.80000000000001</v>
      </c>
      <c r="I163" s="600">
        <v>0</v>
      </c>
      <c r="J163" s="600">
        <f t="shared" si="10"/>
        <v>0</v>
      </c>
      <c r="K163" s="601"/>
      <c r="L163" s="477"/>
      <c r="M163" s="602" t="s">
        <v>668</v>
      </c>
      <c r="N163" s="603" t="s">
        <v>705</v>
      </c>
      <c r="O163" s="604">
        <v>0</v>
      </c>
      <c r="P163" s="604">
        <f t="shared" si="11"/>
        <v>0</v>
      </c>
      <c r="Q163" s="604">
        <v>0</v>
      </c>
      <c r="R163" s="604">
        <f t="shared" si="12"/>
        <v>0</v>
      </c>
      <c r="S163" s="604">
        <v>0</v>
      </c>
      <c r="T163" s="605">
        <f t="shared" si="13"/>
        <v>0</v>
      </c>
      <c r="AR163" s="606" t="s">
        <v>497</v>
      </c>
      <c r="AT163" s="606" t="s">
        <v>791</v>
      </c>
      <c r="AU163" s="606" t="s">
        <v>493</v>
      </c>
      <c r="AY163" s="462" t="s">
        <v>789</v>
      </c>
      <c r="BE163" s="607">
        <f t="shared" si="14"/>
        <v>0</v>
      </c>
      <c r="BF163" s="607">
        <f t="shared" si="15"/>
        <v>0</v>
      </c>
      <c r="BG163" s="607">
        <f t="shared" si="16"/>
        <v>0</v>
      </c>
      <c r="BH163" s="607">
        <f t="shared" si="17"/>
        <v>0</v>
      </c>
      <c r="BI163" s="607">
        <f t="shared" si="18"/>
        <v>0</v>
      </c>
      <c r="BJ163" s="462" t="s">
        <v>493</v>
      </c>
      <c r="BK163" s="607">
        <f t="shared" si="19"/>
        <v>0</v>
      </c>
      <c r="BL163" s="462" t="s">
        <v>497</v>
      </c>
      <c r="BM163" s="606" t="s">
        <v>1863</v>
      </c>
    </row>
    <row r="164" spans="2:65" s="478" customFormat="1" ht="33" customHeight="1">
      <c r="B164" s="594"/>
      <c r="C164" s="595" t="s">
        <v>1025</v>
      </c>
      <c r="D164" s="595" t="s">
        <v>791</v>
      </c>
      <c r="E164" s="596" t="s">
        <v>1864</v>
      </c>
      <c r="F164" s="597" t="s">
        <v>1865</v>
      </c>
      <c r="G164" s="598" t="s">
        <v>203</v>
      </c>
      <c r="H164" s="599">
        <v>1042.7</v>
      </c>
      <c r="I164" s="600">
        <v>0</v>
      </c>
      <c r="J164" s="600">
        <f t="shared" si="10"/>
        <v>0</v>
      </c>
      <c r="K164" s="601"/>
      <c r="L164" s="477"/>
      <c r="M164" s="602" t="s">
        <v>668</v>
      </c>
      <c r="N164" s="603" t="s">
        <v>705</v>
      </c>
      <c r="O164" s="604">
        <v>0</v>
      </c>
      <c r="P164" s="604">
        <f t="shared" si="11"/>
        <v>0</v>
      </c>
      <c r="Q164" s="604">
        <v>0</v>
      </c>
      <c r="R164" s="604">
        <f t="shared" si="12"/>
        <v>0</v>
      </c>
      <c r="S164" s="604">
        <v>0</v>
      </c>
      <c r="T164" s="605">
        <f t="shared" si="13"/>
        <v>0</v>
      </c>
      <c r="AR164" s="606" t="s">
        <v>497</v>
      </c>
      <c r="AT164" s="606" t="s">
        <v>791</v>
      </c>
      <c r="AU164" s="606" t="s">
        <v>493</v>
      </c>
      <c r="AY164" s="462" t="s">
        <v>789</v>
      </c>
      <c r="BE164" s="607">
        <f t="shared" si="14"/>
        <v>0</v>
      </c>
      <c r="BF164" s="607">
        <f t="shared" si="15"/>
        <v>0</v>
      </c>
      <c r="BG164" s="607">
        <f t="shared" si="16"/>
        <v>0</v>
      </c>
      <c r="BH164" s="607">
        <f t="shared" si="17"/>
        <v>0</v>
      </c>
      <c r="BI164" s="607">
        <f t="shared" si="18"/>
        <v>0</v>
      </c>
      <c r="BJ164" s="462" t="s">
        <v>493</v>
      </c>
      <c r="BK164" s="607">
        <f t="shared" si="19"/>
        <v>0</v>
      </c>
      <c r="BL164" s="462" t="s">
        <v>497</v>
      </c>
      <c r="BM164" s="606" t="s">
        <v>1866</v>
      </c>
    </row>
    <row r="165" spans="2:65" s="478" customFormat="1" ht="16.5" customHeight="1">
      <c r="B165" s="594"/>
      <c r="C165" s="595" t="s">
        <v>1029</v>
      </c>
      <c r="D165" s="595" t="s">
        <v>791</v>
      </c>
      <c r="E165" s="596" t="s">
        <v>1867</v>
      </c>
      <c r="F165" s="597" t="s">
        <v>1868</v>
      </c>
      <c r="G165" s="598" t="s">
        <v>203</v>
      </c>
      <c r="H165" s="599">
        <v>1.34</v>
      </c>
      <c r="I165" s="600">
        <v>0</v>
      </c>
      <c r="J165" s="600">
        <f t="shared" si="10"/>
        <v>0</v>
      </c>
      <c r="K165" s="601"/>
      <c r="L165" s="477"/>
      <c r="M165" s="602" t="s">
        <v>668</v>
      </c>
      <c r="N165" s="603" t="s">
        <v>705</v>
      </c>
      <c r="O165" s="604">
        <v>0.11799999999999999</v>
      </c>
      <c r="P165" s="604">
        <f t="shared" si="11"/>
        <v>0.15812000000000001</v>
      </c>
      <c r="Q165" s="604">
        <v>0.10353999999999999</v>
      </c>
      <c r="R165" s="604">
        <f t="shared" si="12"/>
        <v>0.13874359999999999</v>
      </c>
      <c r="S165" s="604">
        <v>0</v>
      </c>
      <c r="T165" s="605">
        <f t="shared" si="13"/>
        <v>0</v>
      </c>
      <c r="AR165" s="606" t="s">
        <v>497</v>
      </c>
      <c r="AT165" s="606" t="s">
        <v>791</v>
      </c>
      <c r="AU165" s="606" t="s">
        <v>493</v>
      </c>
      <c r="AY165" s="462" t="s">
        <v>789</v>
      </c>
      <c r="BE165" s="607">
        <f t="shared" si="14"/>
        <v>0</v>
      </c>
      <c r="BF165" s="607">
        <f t="shared" si="15"/>
        <v>0</v>
      </c>
      <c r="BG165" s="607">
        <f t="shared" si="16"/>
        <v>0</v>
      </c>
      <c r="BH165" s="607">
        <f t="shared" si="17"/>
        <v>0</v>
      </c>
      <c r="BI165" s="607">
        <f t="shared" si="18"/>
        <v>0</v>
      </c>
      <c r="BJ165" s="462" t="s">
        <v>493</v>
      </c>
      <c r="BK165" s="607">
        <f t="shared" si="19"/>
        <v>0</v>
      </c>
      <c r="BL165" s="462" t="s">
        <v>497</v>
      </c>
      <c r="BM165" s="606" t="s">
        <v>1869</v>
      </c>
    </row>
    <row r="166" spans="2:65" s="583" customFormat="1" ht="22.9" customHeight="1">
      <c r="B166" s="582"/>
      <c r="D166" s="584" t="s">
        <v>737</v>
      </c>
      <c r="E166" s="592" t="s">
        <v>811</v>
      </c>
      <c r="F166" s="592" t="s">
        <v>1110</v>
      </c>
      <c r="J166" s="593">
        <f>BK166</f>
        <v>0</v>
      </c>
      <c r="L166" s="582"/>
      <c r="M166" s="587"/>
      <c r="P166" s="588">
        <f>P167</f>
        <v>0</v>
      </c>
      <c r="R166" s="588">
        <f>R167</f>
        <v>0</v>
      </c>
      <c r="T166" s="589">
        <f>T167</f>
        <v>0</v>
      </c>
      <c r="AR166" s="584" t="s">
        <v>491</v>
      </c>
      <c r="AT166" s="590" t="s">
        <v>737</v>
      </c>
      <c r="AU166" s="590" t="s">
        <v>491</v>
      </c>
      <c r="AY166" s="584" t="s">
        <v>789</v>
      </c>
      <c r="BK166" s="591">
        <f>BK167</f>
        <v>0</v>
      </c>
    </row>
    <row r="167" spans="2:65" s="478" customFormat="1" ht="37.9" customHeight="1">
      <c r="B167" s="594"/>
      <c r="C167" s="595" t="s">
        <v>1033</v>
      </c>
      <c r="D167" s="595" t="s">
        <v>791</v>
      </c>
      <c r="E167" s="596" t="s">
        <v>1870</v>
      </c>
      <c r="F167" s="597" t="s">
        <v>1871</v>
      </c>
      <c r="G167" s="598" t="s">
        <v>203</v>
      </c>
      <c r="H167" s="599">
        <v>1094.835</v>
      </c>
      <c r="I167" s="600">
        <v>0</v>
      </c>
      <c r="J167" s="600">
        <f>ROUND(I167*H167,2)</f>
        <v>0</v>
      </c>
      <c r="K167" s="601"/>
      <c r="L167" s="477"/>
      <c r="M167" s="602" t="s">
        <v>668</v>
      </c>
      <c r="N167" s="603" t="s">
        <v>705</v>
      </c>
      <c r="O167" s="604">
        <v>0</v>
      </c>
      <c r="P167" s="604">
        <f>O167*H167</f>
        <v>0</v>
      </c>
      <c r="Q167" s="604">
        <v>0</v>
      </c>
      <c r="R167" s="604">
        <f>Q167*H167</f>
        <v>0</v>
      </c>
      <c r="S167" s="604">
        <v>0</v>
      </c>
      <c r="T167" s="605">
        <f>S167*H167</f>
        <v>0</v>
      </c>
      <c r="AR167" s="606" t="s">
        <v>497</v>
      </c>
      <c r="AT167" s="606" t="s">
        <v>791</v>
      </c>
      <c r="AU167" s="606" t="s">
        <v>493</v>
      </c>
      <c r="AY167" s="462" t="s">
        <v>789</v>
      </c>
      <c r="BE167" s="607">
        <f>IF(N167="základná",J167,0)</f>
        <v>0</v>
      </c>
      <c r="BF167" s="607">
        <f>IF(N167="znížená",J167,0)</f>
        <v>0</v>
      </c>
      <c r="BG167" s="607">
        <f>IF(N167="zákl. prenesená",J167,0)</f>
        <v>0</v>
      </c>
      <c r="BH167" s="607">
        <f>IF(N167="zníž. prenesená",J167,0)</f>
        <v>0</v>
      </c>
      <c r="BI167" s="607">
        <f>IF(N167="nulová",J167,0)</f>
        <v>0</v>
      </c>
      <c r="BJ167" s="462" t="s">
        <v>493</v>
      </c>
      <c r="BK167" s="607">
        <f>ROUND(I167*H167,2)</f>
        <v>0</v>
      </c>
      <c r="BL167" s="462" t="s">
        <v>497</v>
      </c>
      <c r="BM167" s="606" t="s">
        <v>1872</v>
      </c>
    </row>
    <row r="168" spans="2:65" s="583" customFormat="1" ht="22.9" customHeight="1">
      <c r="B168" s="582"/>
      <c r="D168" s="584" t="s">
        <v>737</v>
      </c>
      <c r="E168" s="592" t="s">
        <v>819</v>
      </c>
      <c r="F168" s="592" t="s">
        <v>1196</v>
      </c>
      <c r="J168" s="593">
        <f>BK168</f>
        <v>0</v>
      </c>
      <c r="L168" s="582"/>
      <c r="M168" s="587"/>
      <c r="P168" s="588">
        <f>SUM(P169:P173)</f>
        <v>6.032</v>
      </c>
      <c r="R168" s="588">
        <f>SUM(R169:R173)</f>
        <v>0.71864000000000006</v>
      </c>
      <c r="T168" s="589">
        <f>SUM(T169:T173)</f>
        <v>0</v>
      </c>
      <c r="AR168" s="584" t="s">
        <v>491</v>
      </c>
      <c r="AT168" s="590" t="s">
        <v>737</v>
      </c>
      <c r="AU168" s="590" t="s">
        <v>491</v>
      </c>
      <c r="AY168" s="584" t="s">
        <v>789</v>
      </c>
      <c r="BK168" s="591">
        <f>SUM(BK169:BK173)</f>
        <v>0</v>
      </c>
    </row>
    <row r="169" spans="2:65" s="478" customFormat="1" ht="24.25" customHeight="1">
      <c r="B169" s="594"/>
      <c r="C169" s="595" t="s">
        <v>1037</v>
      </c>
      <c r="D169" s="595" t="s">
        <v>791</v>
      </c>
      <c r="E169" s="596" t="s">
        <v>1873</v>
      </c>
      <c r="F169" s="597" t="s">
        <v>1874</v>
      </c>
      <c r="G169" s="598" t="s">
        <v>81</v>
      </c>
      <c r="H169" s="599">
        <v>2</v>
      </c>
      <c r="I169" s="600">
        <v>0</v>
      </c>
      <c r="J169" s="600">
        <f>ROUND(I169*H169,2)</f>
        <v>0</v>
      </c>
      <c r="K169" s="601"/>
      <c r="L169" s="477"/>
      <c r="M169" s="602" t="s">
        <v>668</v>
      </c>
      <c r="N169" s="603" t="s">
        <v>705</v>
      </c>
      <c r="O169" s="604">
        <v>1.21</v>
      </c>
      <c r="P169" s="604">
        <f>O169*H169</f>
        <v>2.42</v>
      </c>
      <c r="Q169" s="604">
        <v>6.3E-3</v>
      </c>
      <c r="R169" s="604">
        <f>Q169*H169</f>
        <v>1.26E-2</v>
      </c>
      <c r="S169" s="604">
        <v>0</v>
      </c>
      <c r="T169" s="605">
        <f>S169*H169</f>
        <v>0</v>
      </c>
      <c r="AR169" s="606" t="s">
        <v>497</v>
      </c>
      <c r="AT169" s="606" t="s">
        <v>791</v>
      </c>
      <c r="AU169" s="606" t="s">
        <v>493</v>
      </c>
      <c r="AY169" s="462" t="s">
        <v>789</v>
      </c>
      <c r="BE169" s="607">
        <f>IF(N169="základná",J169,0)</f>
        <v>0</v>
      </c>
      <c r="BF169" s="607">
        <f>IF(N169="znížená",J169,0)</f>
        <v>0</v>
      </c>
      <c r="BG169" s="607">
        <f>IF(N169="zákl. prenesená",J169,0)</f>
        <v>0</v>
      </c>
      <c r="BH169" s="607">
        <f>IF(N169="zníž. prenesená",J169,0)</f>
        <v>0</v>
      </c>
      <c r="BI169" s="607">
        <f>IF(N169="nulová",J169,0)</f>
        <v>0</v>
      </c>
      <c r="BJ169" s="462" t="s">
        <v>493</v>
      </c>
      <c r="BK169" s="607">
        <f>ROUND(I169*H169,2)</f>
        <v>0</v>
      </c>
      <c r="BL169" s="462" t="s">
        <v>497</v>
      </c>
      <c r="BM169" s="606" t="s">
        <v>1875</v>
      </c>
    </row>
    <row r="170" spans="2:65" s="478" customFormat="1" ht="24.25" customHeight="1">
      <c r="B170" s="594"/>
      <c r="C170" s="612" t="s">
        <v>1043</v>
      </c>
      <c r="D170" s="612" t="s">
        <v>1038</v>
      </c>
      <c r="E170" s="613" t="s">
        <v>1876</v>
      </c>
      <c r="F170" s="614" t="s">
        <v>1877</v>
      </c>
      <c r="G170" s="615" t="s">
        <v>81</v>
      </c>
      <c r="H170" s="616">
        <v>2</v>
      </c>
      <c r="I170" s="600">
        <v>0</v>
      </c>
      <c r="J170" s="617">
        <f>ROUND(I170*H170,2)</f>
        <v>0</v>
      </c>
      <c r="K170" s="618"/>
      <c r="L170" s="619"/>
      <c r="M170" s="620" t="s">
        <v>668</v>
      </c>
      <c r="N170" s="621" t="s">
        <v>705</v>
      </c>
      <c r="O170" s="604">
        <v>0</v>
      </c>
      <c r="P170" s="604">
        <f>O170*H170</f>
        <v>0</v>
      </c>
      <c r="Q170" s="604">
        <v>7.1599999999999997E-2</v>
      </c>
      <c r="R170" s="604">
        <f>Q170*H170</f>
        <v>0.14319999999999999</v>
      </c>
      <c r="S170" s="604">
        <v>0</v>
      </c>
      <c r="T170" s="605">
        <f>S170*H170</f>
        <v>0</v>
      </c>
      <c r="AR170" s="606" t="s">
        <v>819</v>
      </c>
      <c r="AT170" s="606" t="s">
        <v>1038</v>
      </c>
      <c r="AU170" s="606" t="s">
        <v>493</v>
      </c>
      <c r="AY170" s="462" t="s">
        <v>789</v>
      </c>
      <c r="BE170" s="607">
        <f>IF(N170="základná",J170,0)</f>
        <v>0</v>
      </c>
      <c r="BF170" s="607">
        <f>IF(N170="znížená",J170,0)</f>
        <v>0</v>
      </c>
      <c r="BG170" s="607">
        <f>IF(N170="zákl. prenesená",J170,0)</f>
        <v>0</v>
      </c>
      <c r="BH170" s="607">
        <f>IF(N170="zníž. prenesená",J170,0)</f>
        <v>0</v>
      </c>
      <c r="BI170" s="607">
        <f>IF(N170="nulová",J170,0)</f>
        <v>0</v>
      </c>
      <c r="BJ170" s="462" t="s">
        <v>493</v>
      </c>
      <c r="BK170" s="607">
        <f>ROUND(I170*H170,2)</f>
        <v>0</v>
      </c>
      <c r="BL170" s="462" t="s">
        <v>497</v>
      </c>
      <c r="BM170" s="606" t="s">
        <v>1878</v>
      </c>
    </row>
    <row r="171" spans="2:65" s="478" customFormat="1" ht="24.25" customHeight="1">
      <c r="B171" s="594"/>
      <c r="C171" s="595" t="s">
        <v>1047</v>
      </c>
      <c r="D171" s="595" t="s">
        <v>791</v>
      </c>
      <c r="E171" s="596" t="s">
        <v>1879</v>
      </c>
      <c r="F171" s="597" t="s">
        <v>1880</v>
      </c>
      <c r="G171" s="598" t="s">
        <v>81</v>
      </c>
      <c r="H171" s="599">
        <v>2</v>
      </c>
      <c r="I171" s="600">
        <v>0</v>
      </c>
      <c r="J171" s="600">
        <f>ROUND(I171*H171,2)</f>
        <v>0</v>
      </c>
      <c r="K171" s="601"/>
      <c r="L171" s="477"/>
      <c r="M171" s="602" t="s">
        <v>668</v>
      </c>
      <c r="N171" s="603" t="s">
        <v>705</v>
      </c>
      <c r="O171" s="604">
        <v>0</v>
      </c>
      <c r="P171" s="604">
        <f>O171*H171</f>
        <v>0</v>
      </c>
      <c r="Q171" s="604">
        <v>0</v>
      </c>
      <c r="R171" s="604">
        <f>Q171*H171</f>
        <v>0</v>
      </c>
      <c r="S171" s="604">
        <v>0</v>
      </c>
      <c r="T171" s="605">
        <f>S171*H171</f>
        <v>0</v>
      </c>
      <c r="AR171" s="606" t="s">
        <v>497</v>
      </c>
      <c r="AT171" s="606" t="s">
        <v>791</v>
      </c>
      <c r="AU171" s="606" t="s">
        <v>493</v>
      </c>
      <c r="AY171" s="462" t="s">
        <v>789</v>
      </c>
      <c r="BE171" s="607">
        <f>IF(N171="základná",J171,0)</f>
        <v>0</v>
      </c>
      <c r="BF171" s="607">
        <f>IF(N171="znížená",J171,0)</f>
        <v>0</v>
      </c>
      <c r="BG171" s="607">
        <f>IF(N171="zákl. prenesená",J171,0)</f>
        <v>0</v>
      </c>
      <c r="BH171" s="607">
        <f>IF(N171="zníž. prenesená",J171,0)</f>
        <v>0</v>
      </c>
      <c r="BI171" s="607">
        <f>IF(N171="nulová",J171,0)</f>
        <v>0</v>
      </c>
      <c r="BJ171" s="462" t="s">
        <v>493</v>
      </c>
      <c r="BK171" s="607">
        <f>ROUND(I171*H171,2)</f>
        <v>0</v>
      </c>
      <c r="BL171" s="462" t="s">
        <v>497</v>
      </c>
      <c r="BM171" s="606" t="s">
        <v>1881</v>
      </c>
    </row>
    <row r="172" spans="2:65" s="478" customFormat="1" ht="16.5" customHeight="1">
      <c r="B172" s="594"/>
      <c r="C172" s="595" t="s">
        <v>1051</v>
      </c>
      <c r="D172" s="595" t="s">
        <v>791</v>
      </c>
      <c r="E172" s="596" t="s">
        <v>1882</v>
      </c>
      <c r="F172" s="597" t="s">
        <v>1883</v>
      </c>
      <c r="G172" s="598" t="s">
        <v>81</v>
      </c>
      <c r="H172" s="599">
        <v>1</v>
      </c>
      <c r="I172" s="600">
        <v>0</v>
      </c>
      <c r="J172" s="600">
        <f>ROUND(I172*H172,2)</f>
        <v>0</v>
      </c>
      <c r="K172" s="601"/>
      <c r="L172" s="477"/>
      <c r="M172" s="602" t="s">
        <v>668</v>
      </c>
      <c r="N172" s="603" t="s">
        <v>705</v>
      </c>
      <c r="O172" s="604">
        <v>3.6120000000000001</v>
      </c>
      <c r="P172" s="604">
        <f>O172*H172</f>
        <v>3.6120000000000001</v>
      </c>
      <c r="Q172" s="604">
        <v>0.41054000000000002</v>
      </c>
      <c r="R172" s="604">
        <f>Q172*H172</f>
        <v>0.41054000000000002</v>
      </c>
      <c r="S172" s="604">
        <v>0</v>
      </c>
      <c r="T172" s="605">
        <f>S172*H172</f>
        <v>0</v>
      </c>
      <c r="AR172" s="606" t="s">
        <v>497</v>
      </c>
      <c r="AT172" s="606" t="s">
        <v>791</v>
      </c>
      <c r="AU172" s="606" t="s">
        <v>493</v>
      </c>
      <c r="AY172" s="462" t="s">
        <v>789</v>
      </c>
      <c r="BE172" s="607">
        <f>IF(N172="základná",J172,0)</f>
        <v>0</v>
      </c>
      <c r="BF172" s="607">
        <f>IF(N172="znížená",J172,0)</f>
        <v>0</v>
      </c>
      <c r="BG172" s="607">
        <f>IF(N172="zákl. prenesená",J172,0)</f>
        <v>0</v>
      </c>
      <c r="BH172" s="607">
        <f>IF(N172="zníž. prenesená",J172,0)</f>
        <v>0</v>
      </c>
      <c r="BI172" s="607">
        <f>IF(N172="nulová",J172,0)</f>
        <v>0</v>
      </c>
      <c r="BJ172" s="462" t="s">
        <v>493</v>
      </c>
      <c r="BK172" s="607">
        <f>ROUND(I172*H172,2)</f>
        <v>0</v>
      </c>
      <c r="BL172" s="462" t="s">
        <v>497</v>
      </c>
      <c r="BM172" s="606" t="s">
        <v>1884</v>
      </c>
    </row>
    <row r="173" spans="2:65" s="478" customFormat="1" ht="24.25" customHeight="1">
      <c r="B173" s="594"/>
      <c r="C173" s="612" t="s">
        <v>1055</v>
      </c>
      <c r="D173" s="612" t="s">
        <v>1038</v>
      </c>
      <c r="E173" s="613" t="s">
        <v>1885</v>
      </c>
      <c r="F173" s="614" t="s">
        <v>1886</v>
      </c>
      <c r="G173" s="615" t="s">
        <v>81</v>
      </c>
      <c r="H173" s="616">
        <v>1</v>
      </c>
      <c r="I173" s="600">
        <v>0</v>
      </c>
      <c r="J173" s="617">
        <f>ROUND(I173*H173,2)</f>
        <v>0</v>
      </c>
      <c r="K173" s="618"/>
      <c r="L173" s="619"/>
      <c r="M173" s="620" t="s">
        <v>668</v>
      </c>
      <c r="N173" s="621" t="s">
        <v>705</v>
      </c>
      <c r="O173" s="604">
        <v>0</v>
      </c>
      <c r="P173" s="604">
        <f>O173*H173</f>
        <v>0</v>
      </c>
      <c r="Q173" s="604">
        <v>0.15229999999999999</v>
      </c>
      <c r="R173" s="604">
        <f>Q173*H173</f>
        <v>0.15229999999999999</v>
      </c>
      <c r="S173" s="604">
        <v>0</v>
      </c>
      <c r="T173" s="605">
        <f>S173*H173</f>
        <v>0</v>
      </c>
      <c r="AR173" s="606" t="s">
        <v>819</v>
      </c>
      <c r="AT173" s="606" t="s">
        <v>1038</v>
      </c>
      <c r="AU173" s="606" t="s">
        <v>493</v>
      </c>
      <c r="AY173" s="462" t="s">
        <v>789</v>
      </c>
      <c r="BE173" s="607">
        <f>IF(N173="základná",J173,0)</f>
        <v>0</v>
      </c>
      <c r="BF173" s="607">
        <f>IF(N173="znížená",J173,0)</f>
        <v>0</v>
      </c>
      <c r="BG173" s="607">
        <f>IF(N173="zákl. prenesená",J173,0)</f>
        <v>0</v>
      </c>
      <c r="BH173" s="607">
        <f>IF(N173="zníž. prenesená",J173,0)</f>
        <v>0</v>
      </c>
      <c r="BI173" s="607">
        <f>IF(N173="nulová",J173,0)</f>
        <v>0</v>
      </c>
      <c r="BJ173" s="462" t="s">
        <v>493</v>
      </c>
      <c r="BK173" s="607">
        <f>ROUND(I173*H173,2)</f>
        <v>0</v>
      </c>
      <c r="BL173" s="462" t="s">
        <v>497</v>
      </c>
      <c r="BM173" s="606" t="s">
        <v>1887</v>
      </c>
    </row>
    <row r="174" spans="2:65" s="583" customFormat="1" ht="22.9" customHeight="1">
      <c r="B174" s="582"/>
      <c r="D174" s="584" t="s">
        <v>737</v>
      </c>
      <c r="E174" s="592" t="s">
        <v>806</v>
      </c>
      <c r="F174" s="592" t="s">
        <v>807</v>
      </c>
      <c r="J174" s="593">
        <f>BK174</f>
        <v>0</v>
      </c>
      <c r="L174" s="582"/>
      <c r="M174" s="587"/>
      <c r="P174" s="588">
        <f>SUM(P175:P196)</f>
        <v>1.6918</v>
      </c>
      <c r="R174" s="588">
        <f>SUM(R175:R196)</f>
        <v>0.11688800000000002</v>
      </c>
      <c r="T174" s="589">
        <f>SUM(T175:T196)</f>
        <v>0</v>
      </c>
      <c r="AR174" s="584" t="s">
        <v>491</v>
      </c>
      <c r="AT174" s="590" t="s">
        <v>737</v>
      </c>
      <c r="AU174" s="590" t="s">
        <v>491</v>
      </c>
      <c r="AY174" s="584" t="s">
        <v>789</v>
      </c>
      <c r="BK174" s="591">
        <f>SUM(BK175:BK196)</f>
        <v>0</v>
      </c>
    </row>
    <row r="175" spans="2:65" s="478" customFormat="1" ht="24.25" customHeight="1">
      <c r="B175" s="594"/>
      <c r="C175" s="595" t="s">
        <v>630</v>
      </c>
      <c r="D175" s="595" t="s">
        <v>791</v>
      </c>
      <c r="E175" s="596" t="s">
        <v>1888</v>
      </c>
      <c r="F175" s="597" t="s">
        <v>1889</v>
      </c>
      <c r="G175" s="598" t="s">
        <v>81</v>
      </c>
      <c r="H175" s="599">
        <v>8</v>
      </c>
      <c r="I175" s="600">
        <v>0</v>
      </c>
      <c r="J175" s="600">
        <f t="shared" ref="J175:J196" si="20">ROUND(I175*H175,2)</f>
        <v>0</v>
      </c>
      <c r="K175" s="601"/>
      <c r="L175" s="477"/>
      <c r="M175" s="602" t="s">
        <v>668</v>
      </c>
      <c r="N175" s="603" t="s">
        <v>705</v>
      </c>
      <c r="O175" s="604">
        <v>0</v>
      </c>
      <c r="P175" s="604">
        <f t="shared" ref="P175:P196" si="21">O175*H175</f>
        <v>0</v>
      </c>
      <c r="Q175" s="604">
        <v>0</v>
      </c>
      <c r="R175" s="604">
        <f t="shared" ref="R175:R196" si="22">Q175*H175</f>
        <v>0</v>
      </c>
      <c r="S175" s="604">
        <v>0</v>
      </c>
      <c r="T175" s="605">
        <f t="shared" ref="T175:T196" si="23">S175*H175</f>
        <v>0</v>
      </c>
      <c r="AR175" s="606" t="s">
        <v>497</v>
      </c>
      <c r="AT175" s="606" t="s">
        <v>791</v>
      </c>
      <c r="AU175" s="606" t="s">
        <v>493</v>
      </c>
      <c r="AY175" s="462" t="s">
        <v>789</v>
      </c>
      <c r="BE175" s="607">
        <f t="shared" ref="BE175:BE196" si="24">IF(N175="základná",J175,0)</f>
        <v>0</v>
      </c>
      <c r="BF175" s="607">
        <f t="shared" ref="BF175:BF196" si="25">IF(N175="znížená",J175,0)</f>
        <v>0</v>
      </c>
      <c r="BG175" s="607">
        <f t="shared" ref="BG175:BG196" si="26">IF(N175="zákl. prenesená",J175,0)</f>
        <v>0</v>
      </c>
      <c r="BH175" s="607">
        <f t="shared" ref="BH175:BH196" si="27">IF(N175="zníž. prenesená",J175,0)</f>
        <v>0</v>
      </c>
      <c r="BI175" s="607">
        <f t="shared" ref="BI175:BI196" si="28">IF(N175="nulová",J175,0)</f>
        <v>0</v>
      </c>
      <c r="BJ175" s="462" t="s">
        <v>493</v>
      </c>
      <c r="BK175" s="607">
        <f t="shared" ref="BK175:BK196" si="29">ROUND(I175*H175,2)</f>
        <v>0</v>
      </c>
      <c r="BL175" s="462" t="s">
        <v>497</v>
      </c>
      <c r="BM175" s="606" t="s">
        <v>1188</v>
      </c>
    </row>
    <row r="176" spans="2:65" s="478" customFormat="1" ht="37.9" customHeight="1">
      <c r="B176" s="594"/>
      <c r="C176" s="612" t="s">
        <v>1062</v>
      </c>
      <c r="D176" s="612" t="s">
        <v>1038</v>
      </c>
      <c r="E176" s="613" t="s">
        <v>1890</v>
      </c>
      <c r="F176" s="614" t="s">
        <v>1891</v>
      </c>
      <c r="G176" s="615" t="s">
        <v>81</v>
      </c>
      <c r="H176" s="616">
        <v>4</v>
      </c>
      <c r="I176" s="600">
        <v>0</v>
      </c>
      <c r="J176" s="617">
        <f t="shared" si="20"/>
        <v>0</v>
      </c>
      <c r="K176" s="618"/>
      <c r="L176" s="619"/>
      <c r="M176" s="620" t="s">
        <v>668</v>
      </c>
      <c r="N176" s="621" t="s">
        <v>705</v>
      </c>
      <c r="O176" s="604">
        <v>0</v>
      </c>
      <c r="P176" s="604">
        <f t="shared" si="21"/>
        <v>0</v>
      </c>
      <c r="Q176" s="604">
        <v>0</v>
      </c>
      <c r="R176" s="604">
        <f t="shared" si="22"/>
        <v>0</v>
      </c>
      <c r="S176" s="604">
        <v>0</v>
      </c>
      <c r="T176" s="605">
        <f t="shared" si="23"/>
        <v>0</v>
      </c>
      <c r="AR176" s="606" t="s">
        <v>819</v>
      </c>
      <c r="AT176" s="606" t="s">
        <v>1038</v>
      </c>
      <c r="AU176" s="606" t="s">
        <v>493</v>
      </c>
      <c r="AY176" s="462" t="s">
        <v>789</v>
      </c>
      <c r="BE176" s="607">
        <f t="shared" si="24"/>
        <v>0</v>
      </c>
      <c r="BF176" s="607">
        <f t="shared" si="25"/>
        <v>0</v>
      </c>
      <c r="BG176" s="607">
        <f t="shared" si="26"/>
        <v>0</v>
      </c>
      <c r="BH176" s="607">
        <f t="shared" si="27"/>
        <v>0</v>
      </c>
      <c r="BI176" s="607">
        <f t="shared" si="28"/>
        <v>0</v>
      </c>
      <c r="BJ176" s="462" t="s">
        <v>493</v>
      </c>
      <c r="BK176" s="607">
        <f t="shared" si="29"/>
        <v>0</v>
      </c>
      <c r="BL176" s="462" t="s">
        <v>497</v>
      </c>
      <c r="BM176" s="606" t="s">
        <v>1197</v>
      </c>
    </row>
    <row r="177" spans="2:65" s="478" customFormat="1" ht="37.9" customHeight="1">
      <c r="B177" s="594"/>
      <c r="C177" s="612" t="s">
        <v>1066</v>
      </c>
      <c r="D177" s="612" t="s">
        <v>1038</v>
      </c>
      <c r="E177" s="613" t="s">
        <v>1892</v>
      </c>
      <c r="F177" s="614" t="s">
        <v>1893</v>
      </c>
      <c r="G177" s="615" t="s">
        <v>81</v>
      </c>
      <c r="H177" s="616">
        <v>4</v>
      </c>
      <c r="I177" s="600">
        <v>0</v>
      </c>
      <c r="J177" s="617">
        <f t="shared" si="20"/>
        <v>0</v>
      </c>
      <c r="K177" s="618"/>
      <c r="L177" s="619"/>
      <c r="M177" s="620" t="s">
        <v>668</v>
      </c>
      <c r="N177" s="621" t="s">
        <v>705</v>
      </c>
      <c r="O177" s="604">
        <v>0</v>
      </c>
      <c r="P177" s="604">
        <f t="shared" si="21"/>
        <v>0</v>
      </c>
      <c r="Q177" s="604">
        <v>0</v>
      </c>
      <c r="R177" s="604">
        <f t="shared" si="22"/>
        <v>0</v>
      </c>
      <c r="S177" s="604">
        <v>0</v>
      </c>
      <c r="T177" s="605">
        <f t="shared" si="23"/>
        <v>0</v>
      </c>
      <c r="AR177" s="606" t="s">
        <v>819</v>
      </c>
      <c r="AT177" s="606" t="s">
        <v>1038</v>
      </c>
      <c r="AU177" s="606" t="s">
        <v>493</v>
      </c>
      <c r="AY177" s="462" t="s">
        <v>789</v>
      </c>
      <c r="BE177" s="607">
        <f t="shared" si="24"/>
        <v>0</v>
      </c>
      <c r="BF177" s="607">
        <f t="shared" si="25"/>
        <v>0</v>
      </c>
      <c r="BG177" s="607">
        <f t="shared" si="26"/>
        <v>0</v>
      </c>
      <c r="BH177" s="607">
        <f t="shared" si="27"/>
        <v>0</v>
      </c>
      <c r="BI177" s="607">
        <f t="shared" si="28"/>
        <v>0</v>
      </c>
      <c r="BJ177" s="462" t="s">
        <v>493</v>
      </c>
      <c r="BK177" s="607">
        <f t="shared" si="29"/>
        <v>0</v>
      </c>
      <c r="BL177" s="462" t="s">
        <v>497</v>
      </c>
      <c r="BM177" s="606" t="s">
        <v>1205</v>
      </c>
    </row>
    <row r="178" spans="2:65" s="478" customFormat="1" ht="16.5" customHeight="1">
      <c r="B178" s="594"/>
      <c r="C178" s="612" t="s">
        <v>1070</v>
      </c>
      <c r="D178" s="612" t="s">
        <v>1038</v>
      </c>
      <c r="E178" s="613" t="s">
        <v>1894</v>
      </c>
      <c r="F178" s="614" t="s">
        <v>1895</v>
      </c>
      <c r="G178" s="615" t="s">
        <v>81</v>
      </c>
      <c r="H178" s="616">
        <v>8</v>
      </c>
      <c r="I178" s="600">
        <v>0</v>
      </c>
      <c r="J178" s="617">
        <f t="shared" si="20"/>
        <v>0</v>
      </c>
      <c r="K178" s="618"/>
      <c r="L178" s="619"/>
      <c r="M178" s="620" t="s">
        <v>668</v>
      </c>
      <c r="N178" s="621" t="s">
        <v>705</v>
      </c>
      <c r="O178" s="604">
        <v>0</v>
      </c>
      <c r="P178" s="604">
        <f t="shared" si="21"/>
        <v>0</v>
      </c>
      <c r="Q178" s="604">
        <v>0</v>
      </c>
      <c r="R178" s="604">
        <f t="shared" si="22"/>
        <v>0</v>
      </c>
      <c r="S178" s="604">
        <v>0</v>
      </c>
      <c r="T178" s="605">
        <f t="shared" si="23"/>
        <v>0</v>
      </c>
      <c r="AR178" s="606" t="s">
        <v>819</v>
      </c>
      <c r="AT178" s="606" t="s">
        <v>1038</v>
      </c>
      <c r="AU178" s="606" t="s">
        <v>493</v>
      </c>
      <c r="AY178" s="462" t="s">
        <v>789</v>
      </c>
      <c r="BE178" s="607">
        <f t="shared" si="24"/>
        <v>0</v>
      </c>
      <c r="BF178" s="607">
        <f t="shared" si="25"/>
        <v>0</v>
      </c>
      <c r="BG178" s="607">
        <f t="shared" si="26"/>
        <v>0</v>
      </c>
      <c r="BH178" s="607">
        <f t="shared" si="27"/>
        <v>0</v>
      </c>
      <c r="BI178" s="607">
        <f t="shared" si="28"/>
        <v>0</v>
      </c>
      <c r="BJ178" s="462" t="s">
        <v>493</v>
      </c>
      <c r="BK178" s="607">
        <f t="shared" si="29"/>
        <v>0</v>
      </c>
      <c r="BL178" s="462" t="s">
        <v>497</v>
      </c>
      <c r="BM178" s="606" t="s">
        <v>1213</v>
      </c>
    </row>
    <row r="179" spans="2:65" s="478" customFormat="1" ht="16.5" customHeight="1">
      <c r="B179" s="594"/>
      <c r="C179" s="612" t="s">
        <v>1074</v>
      </c>
      <c r="D179" s="612" t="s">
        <v>1038</v>
      </c>
      <c r="E179" s="613" t="s">
        <v>1896</v>
      </c>
      <c r="F179" s="614" t="s">
        <v>1897</v>
      </c>
      <c r="G179" s="615" t="s">
        <v>81</v>
      </c>
      <c r="H179" s="616">
        <v>8</v>
      </c>
      <c r="I179" s="600">
        <v>0</v>
      </c>
      <c r="J179" s="617">
        <f t="shared" si="20"/>
        <v>0</v>
      </c>
      <c r="K179" s="618"/>
      <c r="L179" s="619"/>
      <c r="M179" s="620" t="s">
        <v>668</v>
      </c>
      <c r="N179" s="621" t="s">
        <v>705</v>
      </c>
      <c r="O179" s="604">
        <v>0</v>
      </c>
      <c r="P179" s="604">
        <f t="shared" si="21"/>
        <v>0</v>
      </c>
      <c r="Q179" s="604">
        <v>0</v>
      </c>
      <c r="R179" s="604">
        <f t="shared" si="22"/>
        <v>0</v>
      </c>
      <c r="S179" s="604">
        <v>0</v>
      </c>
      <c r="T179" s="605">
        <f t="shared" si="23"/>
        <v>0</v>
      </c>
      <c r="AR179" s="606" t="s">
        <v>819</v>
      </c>
      <c r="AT179" s="606" t="s">
        <v>1038</v>
      </c>
      <c r="AU179" s="606" t="s">
        <v>493</v>
      </c>
      <c r="AY179" s="462" t="s">
        <v>789</v>
      </c>
      <c r="BE179" s="607">
        <f t="shared" si="24"/>
        <v>0</v>
      </c>
      <c r="BF179" s="607">
        <f t="shared" si="25"/>
        <v>0</v>
      </c>
      <c r="BG179" s="607">
        <f t="shared" si="26"/>
        <v>0</v>
      </c>
      <c r="BH179" s="607">
        <f t="shared" si="27"/>
        <v>0</v>
      </c>
      <c r="BI179" s="607">
        <f t="shared" si="28"/>
        <v>0</v>
      </c>
      <c r="BJ179" s="462" t="s">
        <v>493</v>
      </c>
      <c r="BK179" s="607">
        <f t="shared" si="29"/>
        <v>0</v>
      </c>
      <c r="BL179" s="462" t="s">
        <v>497</v>
      </c>
      <c r="BM179" s="606" t="s">
        <v>628</v>
      </c>
    </row>
    <row r="180" spans="2:65" s="478" customFormat="1" ht="16.5" customHeight="1">
      <c r="B180" s="594"/>
      <c r="C180" s="612" t="s">
        <v>1078</v>
      </c>
      <c r="D180" s="612" t="s">
        <v>1038</v>
      </c>
      <c r="E180" s="613" t="s">
        <v>1898</v>
      </c>
      <c r="F180" s="614" t="s">
        <v>1899</v>
      </c>
      <c r="G180" s="615" t="s">
        <v>81</v>
      </c>
      <c r="H180" s="616">
        <v>390.87</v>
      </c>
      <c r="I180" s="600">
        <v>0</v>
      </c>
      <c r="J180" s="617">
        <f t="shared" si="20"/>
        <v>0</v>
      </c>
      <c r="K180" s="618"/>
      <c r="L180" s="619"/>
      <c r="M180" s="620" t="s">
        <v>668</v>
      </c>
      <c r="N180" s="621" t="s">
        <v>705</v>
      </c>
      <c r="O180" s="604">
        <v>0</v>
      </c>
      <c r="P180" s="604">
        <f t="shared" si="21"/>
        <v>0</v>
      </c>
      <c r="Q180" s="604">
        <v>0</v>
      </c>
      <c r="R180" s="604">
        <f t="shared" si="22"/>
        <v>0</v>
      </c>
      <c r="S180" s="604">
        <v>0</v>
      </c>
      <c r="T180" s="605">
        <f t="shared" si="23"/>
        <v>0</v>
      </c>
      <c r="AR180" s="606" t="s">
        <v>819</v>
      </c>
      <c r="AT180" s="606" t="s">
        <v>1038</v>
      </c>
      <c r="AU180" s="606" t="s">
        <v>493</v>
      </c>
      <c r="AY180" s="462" t="s">
        <v>789</v>
      </c>
      <c r="BE180" s="607">
        <f t="shared" si="24"/>
        <v>0</v>
      </c>
      <c r="BF180" s="607">
        <f t="shared" si="25"/>
        <v>0</v>
      </c>
      <c r="BG180" s="607">
        <f t="shared" si="26"/>
        <v>0</v>
      </c>
      <c r="BH180" s="607">
        <f t="shared" si="27"/>
        <v>0</v>
      </c>
      <c r="BI180" s="607">
        <f t="shared" si="28"/>
        <v>0</v>
      </c>
      <c r="BJ180" s="462" t="s">
        <v>493</v>
      </c>
      <c r="BK180" s="607">
        <f t="shared" si="29"/>
        <v>0</v>
      </c>
      <c r="BL180" s="462" t="s">
        <v>497</v>
      </c>
      <c r="BM180" s="606" t="s">
        <v>1236</v>
      </c>
    </row>
    <row r="181" spans="2:65" s="478" customFormat="1" ht="33" customHeight="1">
      <c r="B181" s="594"/>
      <c r="C181" s="595" t="s">
        <v>1082</v>
      </c>
      <c r="D181" s="595" t="s">
        <v>791</v>
      </c>
      <c r="E181" s="596" t="s">
        <v>1900</v>
      </c>
      <c r="F181" s="597" t="s">
        <v>1901</v>
      </c>
      <c r="G181" s="598" t="s">
        <v>181</v>
      </c>
      <c r="H181" s="599">
        <v>387</v>
      </c>
      <c r="I181" s="600">
        <v>0</v>
      </c>
      <c r="J181" s="600">
        <f t="shared" si="20"/>
        <v>0</v>
      </c>
      <c r="K181" s="601"/>
      <c r="L181" s="477"/>
      <c r="M181" s="602" t="s">
        <v>668</v>
      </c>
      <c r="N181" s="603" t="s">
        <v>705</v>
      </c>
      <c r="O181" s="604">
        <v>0</v>
      </c>
      <c r="P181" s="604">
        <f t="shared" si="21"/>
        <v>0</v>
      </c>
      <c r="Q181" s="604">
        <v>0</v>
      </c>
      <c r="R181" s="604">
        <f t="shared" si="22"/>
        <v>0</v>
      </c>
      <c r="S181" s="604">
        <v>0</v>
      </c>
      <c r="T181" s="605">
        <f t="shared" si="23"/>
        <v>0</v>
      </c>
      <c r="AR181" s="606" t="s">
        <v>497</v>
      </c>
      <c r="AT181" s="606" t="s">
        <v>791</v>
      </c>
      <c r="AU181" s="606" t="s">
        <v>493</v>
      </c>
      <c r="AY181" s="462" t="s">
        <v>789</v>
      </c>
      <c r="BE181" s="607">
        <f t="shared" si="24"/>
        <v>0</v>
      </c>
      <c r="BF181" s="607">
        <f t="shared" si="25"/>
        <v>0</v>
      </c>
      <c r="BG181" s="607">
        <f t="shared" si="26"/>
        <v>0</v>
      </c>
      <c r="BH181" s="607">
        <f t="shared" si="27"/>
        <v>0</v>
      </c>
      <c r="BI181" s="607">
        <f t="shared" si="28"/>
        <v>0</v>
      </c>
      <c r="BJ181" s="462" t="s">
        <v>493</v>
      </c>
      <c r="BK181" s="607">
        <f t="shared" si="29"/>
        <v>0</v>
      </c>
      <c r="BL181" s="462" t="s">
        <v>497</v>
      </c>
      <c r="BM181" s="606" t="s">
        <v>1902</v>
      </c>
    </row>
    <row r="182" spans="2:65" s="478" customFormat="1" ht="37.9" customHeight="1">
      <c r="B182" s="594"/>
      <c r="C182" s="595" t="s">
        <v>1086</v>
      </c>
      <c r="D182" s="595" t="s">
        <v>791</v>
      </c>
      <c r="E182" s="596" t="s">
        <v>1903</v>
      </c>
      <c r="F182" s="597" t="s">
        <v>1904</v>
      </c>
      <c r="G182" s="598" t="s">
        <v>181</v>
      </c>
      <c r="H182" s="599">
        <v>544</v>
      </c>
      <c r="I182" s="600">
        <v>0</v>
      </c>
      <c r="J182" s="600">
        <f t="shared" si="20"/>
        <v>0</v>
      </c>
      <c r="K182" s="601"/>
      <c r="L182" s="477"/>
      <c r="M182" s="602" t="s">
        <v>668</v>
      </c>
      <c r="N182" s="603" t="s">
        <v>705</v>
      </c>
      <c r="O182" s="604">
        <v>0</v>
      </c>
      <c r="P182" s="604">
        <f t="shared" si="21"/>
        <v>0</v>
      </c>
      <c r="Q182" s="604">
        <v>0</v>
      </c>
      <c r="R182" s="604">
        <f t="shared" si="22"/>
        <v>0</v>
      </c>
      <c r="S182" s="604">
        <v>0</v>
      </c>
      <c r="T182" s="605">
        <f t="shared" si="23"/>
        <v>0</v>
      </c>
      <c r="AR182" s="606" t="s">
        <v>497</v>
      </c>
      <c r="AT182" s="606" t="s">
        <v>791</v>
      </c>
      <c r="AU182" s="606" t="s">
        <v>493</v>
      </c>
      <c r="AY182" s="462" t="s">
        <v>789</v>
      </c>
      <c r="BE182" s="607">
        <f t="shared" si="24"/>
        <v>0</v>
      </c>
      <c r="BF182" s="607">
        <f t="shared" si="25"/>
        <v>0</v>
      </c>
      <c r="BG182" s="607">
        <f t="shared" si="26"/>
        <v>0</v>
      </c>
      <c r="BH182" s="607">
        <f t="shared" si="27"/>
        <v>0</v>
      </c>
      <c r="BI182" s="607">
        <f t="shared" si="28"/>
        <v>0</v>
      </c>
      <c r="BJ182" s="462" t="s">
        <v>493</v>
      </c>
      <c r="BK182" s="607">
        <f t="shared" si="29"/>
        <v>0</v>
      </c>
      <c r="BL182" s="462" t="s">
        <v>497</v>
      </c>
      <c r="BM182" s="606" t="s">
        <v>1905</v>
      </c>
    </row>
    <row r="183" spans="2:65" s="478" customFormat="1" ht="24.25" customHeight="1">
      <c r="B183" s="594"/>
      <c r="C183" s="595" t="s">
        <v>1090</v>
      </c>
      <c r="D183" s="595" t="s">
        <v>791</v>
      </c>
      <c r="E183" s="596" t="s">
        <v>1906</v>
      </c>
      <c r="F183" s="597" t="s">
        <v>1907</v>
      </c>
      <c r="G183" s="598" t="s">
        <v>203</v>
      </c>
      <c r="H183" s="599">
        <v>153.80000000000001</v>
      </c>
      <c r="I183" s="600">
        <v>0</v>
      </c>
      <c r="J183" s="600">
        <f t="shared" si="20"/>
        <v>0</v>
      </c>
      <c r="K183" s="601"/>
      <c r="L183" s="477"/>
      <c r="M183" s="602" t="s">
        <v>668</v>
      </c>
      <c r="N183" s="603" t="s">
        <v>705</v>
      </c>
      <c r="O183" s="604">
        <v>1.0999999999999999E-2</v>
      </c>
      <c r="P183" s="604">
        <f t="shared" si="21"/>
        <v>1.6918</v>
      </c>
      <c r="Q183" s="604">
        <v>7.6000000000000004E-4</v>
      </c>
      <c r="R183" s="604">
        <f t="shared" si="22"/>
        <v>0.11688800000000002</v>
      </c>
      <c r="S183" s="604">
        <v>0</v>
      </c>
      <c r="T183" s="605">
        <f t="shared" si="23"/>
        <v>0</v>
      </c>
      <c r="AR183" s="606" t="s">
        <v>497</v>
      </c>
      <c r="AT183" s="606" t="s">
        <v>791</v>
      </c>
      <c r="AU183" s="606" t="s">
        <v>493</v>
      </c>
      <c r="AY183" s="462" t="s">
        <v>789</v>
      </c>
      <c r="BE183" s="607">
        <f t="shared" si="24"/>
        <v>0</v>
      </c>
      <c r="BF183" s="607">
        <f t="shared" si="25"/>
        <v>0</v>
      </c>
      <c r="BG183" s="607">
        <f t="shared" si="26"/>
        <v>0</v>
      </c>
      <c r="BH183" s="607">
        <f t="shared" si="27"/>
        <v>0</v>
      </c>
      <c r="BI183" s="607">
        <f t="shared" si="28"/>
        <v>0</v>
      </c>
      <c r="BJ183" s="462" t="s">
        <v>493</v>
      </c>
      <c r="BK183" s="607">
        <f t="shared" si="29"/>
        <v>0</v>
      </c>
      <c r="BL183" s="462" t="s">
        <v>497</v>
      </c>
      <c r="BM183" s="606" t="s">
        <v>1908</v>
      </c>
    </row>
    <row r="184" spans="2:65" s="478" customFormat="1" ht="24.25" customHeight="1">
      <c r="B184" s="594"/>
      <c r="C184" s="595" t="s">
        <v>1095</v>
      </c>
      <c r="D184" s="595" t="s">
        <v>791</v>
      </c>
      <c r="E184" s="596" t="s">
        <v>1909</v>
      </c>
      <c r="F184" s="597" t="s">
        <v>1910</v>
      </c>
      <c r="G184" s="598" t="s">
        <v>203</v>
      </c>
      <c r="H184" s="599">
        <v>153.80000000000001</v>
      </c>
      <c r="I184" s="600">
        <v>0</v>
      </c>
      <c r="J184" s="600">
        <f t="shared" si="20"/>
        <v>0</v>
      </c>
      <c r="K184" s="601"/>
      <c r="L184" s="477"/>
      <c r="M184" s="602" t="s">
        <v>668</v>
      </c>
      <c r="N184" s="603" t="s">
        <v>705</v>
      </c>
      <c r="O184" s="604">
        <v>0</v>
      </c>
      <c r="P184" s="604">
        <f t="shared" si="21"/>
        <v>0</v>
      </c>
      <c r="Q184" s="604">
        <v>0</v>
      </c>
      <c r="R184" s="604">
        <f t="shared" si="22"/>
        <v>0</v>
      </c>
      <c r="S184" s="604">
        <v>0</v>
      </c>
      <c r="T184" s="605">
        <f t="shared" si="23"/>
        <v>0</v>
      </c>
      <c r="AR184" s="606" t="s">
        <v>497</v>
      </c>
      <c r="AT184" s="606" t="s">
        <v>791</v>
      </c>
      <c r="AU184" s="606" t="s">
        <v>493</v>
      </c>
      <c r="AY184" s="462" t="s">
        <v>789</v>
      </c>
      <c r="BE184" s="607">
        <f t="shared" si="24"/>
        <v>0</v>
      </c>
      <c r="BF184" s="607">
        <f t="shared" si="25"/>
        <v>0</v>
      </c>
      <c r="BG184" s="607">
        <f t="shared" si="26"/>
        <v>0</v>
      </c>
      <c r="BH184" s="607">
        <f t="shared" si="27"/>
        <v>0</v>
      </c>
      <c r="BI184" s="607">
        <f t="shared" si="28"/>
        <v>0</v>
      </c>
      <c r="BJ184" s="462" t="s">
        <v>493</v>
      </c>
      <c r="BK184" s="607">
        <f t="shared" si="29"/>
        <v>0</v>
      </c>
      <c r="BL184" s="462" t="s">
        <v>497</v>
      </c>
      <c r="BM184" s="606" t="s">
        <v>1256</v>
      </c>
    </row>
    <row r="185" spans="2:65" s="478" customFormat="1" ht="16.5" customHeight="1">
      <c r="B185" s="594"/>
      <c r="C185" s="595" t="s">
        <v>596</v>
      </c>
      <c r="D185" s="595" t="s">
        <v>791</v>
      </c>
      <c r="E185" s="596" t="s">
        <v>1911</v>
      </c>
      <c r="F185" s="597" t="s">
        <v>1912</v>
      </c>
      <c r="G185" s="598" t="s">
        <v>203</v>
      </c>
      <c r="H185" s="599">
        <v>1042.7</v>
      </c>
      <c r="I185" s="600">
        <v>0</v>
      </c>
      <c r="J185" s="600">
        <f t="shared" si="20"/>
        <v>0</v>
      </c>
      <c r="K185" s="601"/>
      <c r="L185" s="477"/>
      <c r="M185" s="602" t="s">
        <v>668</v>
      </c>
      <c r="N185" s="603" t="s">
        <v>705</v>
      </c>
      <c r="O185" s="604">
        <v>0</v>
      </c>
      <c r="P185" s="604">
        <f t="shared" si="21"/>
        <v>0</v>
      </c>
      <c r="Q185" s="604">
        <v>0</v>
      </c>
      <c r="R185" s="604">
        <f t="shared" si="22"/>
        <v>0</v>
      </c>
      <c r="S185" s="604">
        <v>0</v>
      </c>
      <c r="T185" s="605">
        <f t="shared" si="23"/>
        <v>0</v>
      </c>
      <c r="AR185" s="606" t="s">
        <v>497</v>
      </c>
      <c r="AT185" s="606" t="s">
        <v>791</v>
      </c>
      <c r="AU185" s="606" t="s">
        <v>493</v>
      </c>
      <c r="AY185" s="462" t="s">
        <v>789</v>
      </c>
      <c r="BE185" s="607">
        <f t="shared" si="24"/>
        <v>0</v>
      </c>
      <c r="BF185" s="607">
        <f t="shared" si="25"/>
        <v>0</v>
      </c>
      <c r="BG185" s="607">
        <f t="shared" si="26"/>
        <v>0</v>
      </c>
      <c r="BH185" s="607">
        <f t="shared" si="27"/>
        <v>0</v>
      </c>
      <c r="BI185" s="607">
        <f t="shared" si="28"/>
        <v>0</v>
      </c>
      <c r="BJ185" s="462" t="s">
        <v>493</v>
      </c>
      <c r="BK185" s="607">
        <f t="shared" si="29"/>
        <v>0</v>
      </c>
      <c r="BL185" s="462" t="s">
        <v>497</v>
      </c>
      <c r="BM185" s="606" t="s">
        <v>590</v>
      </c>
    </row>
    <row r="186" spans="2:65" s="478" customFormat="1" ht="24.25" customHeight="1">
      <c r="B186" s="594"/>
      <c r="C186" s="595" t="s">
        <v>1102</v>
      </c>
      <c r="D186" s="595" t="s">
        <v>791</v>
      </c>
      <c r="E186" s="596" t="s">
        <v>1913</v>
      </c>
      <c r="F186" s="597" t="s">
        <v>1914</v>
      </c>
      <c r="G186" s="598" t="s">
        <v>181</v>
      </c>
      <c r="H186" s="599">
        <v>61.5</v>
      </c>
      <c r="I186" s="600">
        <v>0</v>
      </c>
      <c r="J186" s="600">
        <f t="shared" si="20"/>
        <v>0</v>
      </c>
      <c r="K186" s="601"/>
      <c r="L186" s="477"/>
      <c r="M186" s="602" t="s">
        <v>668</v>
      </c>
      <c r="N186" s="603" t="s">
        <v>705</v>
      </c>
      <c r="O186" s="604">
        <v>0</v>
      </c>
      <c r="P186" s="604">
        <f t="shared" si="21"/>
        <v>0</v>
      </c>
      <c r="Q186" s="604">
        <v>0</v>
      </c>
      <c r="R186" s="604">
        <f t="shared" si="22"/>
        <v>0</v>
      </c>
      <c r="S186" s="604">
        <v>0</v>
      </c>
      <c r="T186" s="605">
        <f t="shared" si="23"/>
        <v>0</v>
      </c>
      <c r="AR186" s="606" t="s">
        <v>497</v>
      </c>
      <c r="AT186" s="606" t="s">
        <v>791</v>
      </c>
      <c r="AU186" s="606" t="s">
        <v>493</v>
      </c>
      <c r="AY186" s="462" t="s">
        <v>789</v>
      </c>
      <c r="BE186" s="607">
        <f t="shared" si="24"/>
        <v>0</v>
      </c>
      <c r="BF186" s="607">
        <f t="shared" si="25"/>
        <v>0</v>
      </c>
      <c r="BG186" s="607">
        <f t="shared" si="26"/>
        <v>0</v>
      </c>
      <c r="BH186" s="607">
        <f t="shared" si="27"/>
        <v>0</v>
      </c>
      <c r="BI186" s="607">
        <f t="shared" si="28"/>
        <v>0</v>
      </c>
      <c r="BJ186" s="462" t="s">
        <v>493</v>
      </c>
      <c r="BK186" s="607">
        <f t="shared" si="29"/>
        <v>0</v>
      </c>
      <c r="BL186" s="462" t="s">
        <v>497</v>
      </c>
      <c r="BM186" s="606" t="s">
        <v>1269</v>
      </c>
    </row>
    <row r="187" spans="2:65" s="478" customFormat="1" ht="16.5" customHeight="1">
      <c r="B187" s="594"/>
      <c r="C187" s="595" t="s">
        <v>1106</v>
      </c>
      <c r="D187" s="595" t="s">
        <v>791</v>
      </c>
      <c r="E187" s="596" t="s">
        <v>1915</v>
      </c>
      <c r="F187" s="597" t="s">
        <v>1916</v>
      </c>
      <c r="G187" s="598" t="s">
        <v>181</v>
      </c>
      <c r="H187" s="599">
        <v>26.8</v>
      </c>
      <c r="I187" s="600">
        <v>0</v>
      </c>
      <c r="J187" s="600">
        <f t="shared" si="20"/>
        <v>0</v>
      </c>
      <c r="K187" s="601"/>
      <c r="L187" s="477"/>
      <c r="M187" s="602" t="s">
        <v>668</v>
      </c>
      <c r="N187" s="603" t="s">
        <v>705</v>
      </c>
      <c r="O187" s="604">
        <v>0</v>
      </c>
      <c r="P187" s="604">
        <f t="shared" si="21"/>
        <v>0</v>
      </c>
      <c r="Q187" s="604">
        <v>0</v>
      </c>
      <c r="R187" s="604">
        <f t="shared" si="22"/>
        <v>0</v>
      </c>
      <c r="S187" s="604">
        <v>0</v>
      </c>
      <c r="T187" s="605">
        <f t="shared" si="23"/>
        <v>0</v>
      </c>
      <c r="AR187" s="606" t="s">
        <v>497</v>
      </c>
      <c r="AT187" s="606" t="s">
        <v>791</v>
      </c>
      <c r="AU187" s="606" t="s">
        <v>493</v>
      </c>
      <c r="AY187" s="462" t="s">
        <v>789</v>
      </c>
      <c r="BE187" s="607">
        <f t="shared" si="24"/>
        <v>0</v>
      </c>
      <c r="BF187" s="607">
        <f t="shared" si="25"/>
        <v>0</v>
      </c>
      <c r="BG187" s="607">
        <f t="shared" si="26"/>
        <v>0</v>
      </c>
      <c r="BH187" s="607">
        <f t="shared" si="27"/>
        <v>0</v>
      </c>
      <c r="BI187" s="607">
        <f t="shared" si="28"/>
        <v>0</v>
      </c>
      <c r="BJ187" s="462" t="s">
        <v>493</v>
      </c>
      <c r="BK187" s="607">
        <f t="shared" si="29"/>
        <v>0</v>
      </c>
      <c r="BL187" s="462" t="s">
        <v>497</v>
      </c>
      <c r="BM187" s="606" t="s">
        <v>1277</v>
      </c>
    </row>
    <row r="188" spans="2:65" s="478" customFormat="1" ht="24.25" customHeight="1">
      <c r="B188" s="594"/>
      <c r="C188" s="612" t="s">
        <v>1111</v>
      </c>
      <c r="D188" s="612" t="s">
        <v>1038</v>
      </c>
      <c r="E188" s="613" t="s">
        <v>1917</v>
      </c>
      <c r="F188" s="614" t="s">
        <v>1918</v>
      </c>
      <c r="G188" s="615" t="s">
        <v>81</v>
      </c>
      <c r="H188" s="616">
        <v>99.456000000000003</v>
      </c>
      <c r="I188" s="600">
        <v>0</v>
      </c>
      <c r="J188" s="617">
        <f t="shared" si="20"/>
        <v>0</v>
      </c>
      <c r="K188" s="618"/>
      <c r="L188" s="619"/>
      <c r="M188" s="620" t="s">
        <v>668</v>
      </c>
      <c r="N188" s="621" t="s">
        <v>705</v>
      </c>
      <c r="O188" s="604">
        <v>0</v>
      </c>
      <c r="P188" s="604">
        <f t="shared" si="21"/>
        <v>0</v>
      </c>
      <c r="Q188" s="604">
        <v>0</v>
      </c>
      <c r="R188" s="604">
        <f t="shared" si="22"/>
        <v>0</v>
      </c>
      <c r="S188" s="604">
        <v>0</v>
      </c>
      <c r="T188" s="605">
        <f t="shared" si="23"/>
        <v>0</v>
      </c>
      <c r="AR188" s="606" t="s">
        <v>819</v>
      </c>
      <c r="AT188" s="606" t="s">
        <v>1038</v>
      </c>
      <c r="AU188" s="606" t="s">
        <v>493</v>
      </c>
      <c r="AY188" s="462" t="s">
        <v>789</v>
      </c>
      <c r="BE188" s="607">
        <f t="shared" si="24"/>
        <v>0</v>
      </c>
      <c r="BF188" s="607">
        <f t="shared" si="25"/>
        <v>0</v>
      </c>
      <c r="BG188" s="607">
        <f t="shared" si="26"/>
        <v>0</v>
      </c>
      <c r="BH188" s="607">
        <f t="shared" si="27"/>
        <v>0</v>
      </c>
      <c r="BI188" s="607">
        <f t="shared" si="28"/>
        <v>0</v>
      </c>
      <c r="BJ188" s="462" t="s">
        <v>493</v>
      </c>
      <c r="BK188" s="607">
        <f t="shared" si="29"/>
        <v>0</v>
      </c>
      <c r="BL188" s="462" t="s">
        <v>497</v>
      </c>
      <c r="BM188" s="606" t="s">
        <v>1293</v>
      </c>
    </row>
    <row r="189" spans="2:65" s="478" customFormat="1" ht="37.9" customHeight="1">
      <c r="B189" s="594"/>
      <c r="C189" s="595" t="s">
        <v>1115</v>
      </c>
      <c r="D189" s="595" t="s">
        <v>791</v>
      </c>
      <c r="E189" s="596" t="s">
        <v>1919</v>
      </c>
      <c r="F189" s="597" t="s">
        <v>1920</v>
      </c>
      <c r="G189" s="598" t="s">
        <v>181</v>
      </c>
      <c r="H189" s="599">
        <v>26.8</v>
      </c>
      <c r="I189" s="600">
        <v>0</v>
      </c>
      <c r="J189" s="600">
        <f t="shared" si="20"/>
        <v>0</v>
      </c>
      <c r="K189" s="601"/>
      <c r="L189" s="477"/>
      <c r="M189" s="602" t="s">
        <v>668</v>
      </c>
      <c r="N189" s="603" t="s">
        <v>705</v>
      </c>
      <c r="O189" s="604">
        <v>0</v>
      </c>
      <c r="P189" s="604">
        <f t="shared" si="21"/>
        <v>0</v>
      </c>
      <c r="Q189" s="604">
        <v>0</v>
      </c>
      <c r="R189" s="604">
        <f t="shared" si="22"/>
        <v>0</v>
      </c>
      <c r="S189" s="604">
        <v>0</v>
      </c>
      <c r="T189" s="605">
        <f t="shared" si="23"/>
        <v>0</v>
      </c>
      <c r="AR189" s="606" t="s">
        <v>497</v>
      </c>
      <c r="AT189" s="606" t="s">
        <v>791</v>
      </c>
      <c r="AU189" s="606" t="s">
        <v>493</v>
      </c>
      <c r="AY189" s="462" t="s">
        <v>789</v>
      </c>
      <c r="BE189" s="607">
        <f t="shared" si="24"/>
        <v>0</v>
      </c>
      <c r="BF189" s="607">
        <f t="shared" si="25"/>
        <v>0</v>
      </c>
      <c r="BG189" s="607">
        <f t="shared" si="26"/>
        <v>0</v>
      </c>
      <c r="BH189" s="607">
        <f t="shared" si="27"/>
        <v>0</v>
      </c>
      <c r="BI189" s="607">
        <f t="shared" si="28"/>
        <v>0</v>
      </c>
      <c r="BJ189" s="462" t="s">
        <v>493</v>
      </c>
      <c r="BK189" s="607">
        <f t="shared" si="29"/>
        <v>0</v>
      </c>
      <c r="BL189" s="462" t="s">
        <v>497</v>
      </c>
      <c r="BM189" s="606" t="s">
        <v>1921</v>
      </c>
    </row>
    <row r="190" spans="2:65" s="478" customFormat="1" ht="37.9" customHeight="1">
      <c r="B190" s="594"/>
      <c r="C190" s="612" t="s">
        <v>1119</v>
      </c>
      <c r="D190" s="612" t="s">
        <v>1038</v>
      </c>
      <c r="E190" s="613" t="s">
        <v>1922</v>
      </c>
      <c r="F190" s="614" t="s">
        <v>1923</v>
      </c>
      <c r="G190" s="615" t="s">
        <v>81</v>
      </c>
      <c r="H190" s="616">
        <v>2</v>
      </c>
      <c r="I190" s="600">
        <v>0</v>
      </c>
      <c r="J190" s="617">
        <f t="shared" si="20"/>
        <v>0</v>
      </c>
      <c r="K190" s="618"/>
      <c r="L190" s="619"/>
      <c r="M190" s="620" t="s">
        <v>668</v>
      </c>
      <c r="N190" s="621" t="s">
        <v>705</v>
      </c>
      <c r="O190" s="604">
        <v>0</v>
      </c>
      <c r="P190" s="604">
        <f t="shared" si="21"/>
        <v>0</v>
      </c>
      <c r="Q190" s="604">
        <v>0</v>
      </c>
      <c r="R190" s="604">
        <f t="shared" si="22"/>
        <v>0</v>
      </c>
      <c r="S190" s="604">
        <v>0</v>
      </c>
      <c r="T190" s="605">
        <f t="shared" si="23"/>
        <v>0</v>
      </c>
      <c r="AR190" s="606" t="s">
        <v>819</v>
      </c>
      <c r="AT190" s="606" t="s">
        <v>1038</v>
      </c>
      <c r="AU190" s="606" t="s">
        <v>493</v>
      </c>
      <c r="AY190" s="462" t="s">
        <v>789</v>
      </c>
      <c r="BE190" s="607">
        <f t="shared" si="24"/>
        <v>0</v>
      </c>
      <c r="BF190" s="607">
        <f t="shared" si="25"/>
        <v>0</v>
      </c>
      <c r="BG190" s="607">
        <f t="shared" si="26"/>
        <v>0</v>
      </c>
      <c r="BH190" s="607">
        <f t="shared" si="27"/>
        <v>0</v>
      </c>
      <c r="BI190" s="607">
        <f t="shared" si="28"/>
        <v>0</v>
      </c>
      <c r="BJ190" s="462" t="s">
        <v>493</v>
      </c>
      <c r="BK190" s="607">
        <f t="shared" si="29"/>
        <v>0</v>
      </c>
      <c r="BL190" s="462" t="s">
        <v>497</v>
      </c>
      <c r="BM190" s="606" t="s">
        <v>1307</v>
      </c>
    </row>
    <row r="191" spans="2:65" s="478" customFormat="1" ht="37.9" customHeight="1">
      <c r="B191" s="594"/>
      <c r="C191" s="612" t="s">
        <v>1123</v>
      </c>
      <c r="D191" s="612" t="s">
        <v>1038</v>
      </c>
      <c r="E191" s="613" t="s">
        <v>1924</v>
      </c>
      <c r="F191" s="614" t="s">
        <v>1925</v>
      </c>
      <c r="G191" s="615" t="s">
        <v>81</v>
      </c>
      <c r="H191" s="616">
        <v>26.8</v>
      </c>
      <c r="I191" s="600">
        <v>0</v>
      </c>
      <c r="J191" s="617">
        <f t="shared" si="20"/>
        <v>0</v>
      </c>
      <c r="K191" s="618"/>
      <c r="L191" s="619"/>
      <c r="M191" s="620" t="s">
        <v>668</v>
      </c>
      <c r="N191" s="621" t="s">
        <v>705</v>
      </c>
      <c r="O191" s="604">
        <v>0</v>
      </c>
      <c r="P191" s="604">
        <f t="shared" si="21"/>
        <v>0</v>
      </c>
      <c r="Q191" s="604">
        <v>0</v>
      </c>
      <c r="R191" s="604">
        <f t="shared" si="22"/>
        <v>0</v>
      </c>
      <c r="S191" s="604">
        <v>0</v>
      </c>
      <c r="T191" s="605">
        <f t="shared" si="23"/>
        <v>0</v>
      </c>
      <c r="AR191" s="606" t="s">
        <v>819</v>
      </c>
      <c r="AT191" s="606" t="s">
        <v>1038</v>
      </c>
      <c r="AU191" s="606" t="s">
        <v>493</v>
      </c>
      <c r="AY191" s="462" t="s">
        <v>789</v>
      </c>
      <c r="BE191" s="607">
        <f t="shared" si="24"/>
        <v>0</v>
      </c>
      <c r="BF191" s="607">
        <f t="shared" si="25"/>
        <v>0</v>
      </c>
      <c r="BG191" s="607">
        <f t="shared" si="26"/>
        <v>0</v>
      </c>
      <c r="BH191" s="607">
        <f t="shared" si="27"/>
        <v>0</v>
      </c>
      <c r="BI191" s="607">
        <f t="shared" si="28"/>
        <v>0</v>
      </c>
      <c r="BJ191" s="462" t="s">
        <v>493</v>
      </c>
      <c r="BK191" s="607">
        <f t="shared" si="29"/>
        <v>0</v>
      </c>
      <c r="BL191" s="462" t="s">
        <v>497</v>
      </c>
      <c r="BM191" s="606" t="s">
        <v>1315</v>
      </c>
    </row>
    <row r="192" spans="2:65" s="478" customFormat="1" ht="44.25" customHeight="1">
      <c r="B192" s="594"/>
      <c r="C192" s="612" t="s">
        <v>1127</v>
      </c>
      <c r="D192" s="612" t="s">
        <v>1038</v>
      </c>
      <c r="E192" s="613" t="s">
        <v>1926</v>
      </c>
      <c r="F192" s="614" t="s">
        <v>1927</v>
      </c>
      <c r="G192" s="615" t="s">
        <v>81</v>
      </c>
      <c r="H192" s="616">
        <v>26.8</v>
      </c>
      <c r="I192" s="600">
        <v>0</v>
      </c>
      <c r="J192" s="617">
        <f t="shared" si="20"/>
        <v>0</v>
      </c>
      <c r="K192" s="618"/>
      <c r="L192" s="619"/>
      <c r="M192" s="620" t="s">
        <v>668</v>
      </c>
      <c r="N192" s="621" t="s">
        <v>705</v>
      </c>
      <c r="O192" s="604">
        <v>0</v>
      </c>
      <c r="P192" s="604">
        <f t="shared" si="21"/>
        <v>0</v>
      </c>
      <c r="Q192" s="604">
        <v>0</v>
      </c>
      <c r="R192" s="604">
        <f t="shared" si="22"/>
        <v>0</v>
      </c>
      <c r="S192" s="604">
        <v>0</v>
      </c>
      <c r="T192" s="605">
        <f t="shared" si="23"/>
        <v>0</v>
      </c>
      <c r="AR192" s="606" t="s">
        <v>819</v>
      </c>
      <c r="AT192" s="606" t="s">
        <v>1038</v>
      </c>
      <c r="AU192" s="606" t="s">
        <v>493</v>
      </c>
      <c r="AY192" s="462" t="s">
        <v>789</v>
      </c>
      <c r="BE192" s="607">
        <f t="shared" si="24"/>
        <v>0</v>
      </c>
      <c r="BF192" s="607">
        <f t="shared" si="25"/>
        <v>0</v>
      </c>
      <c r="BG192" s="607">
        <f t="shared" si="26"/>
        <v>0</v>
      </c>
      <c r="BH192" s="607">
        <f t="shared" si="27"/>
        <v>0</v>
      </c>
      <c r="BI192" s="607">
        <f t="shared" si="28"/>
        <v>0</v>
      </c>
      <c r="BJ192" s="462" t="s">
        <v>493</v>
      </c>
      <c r="BK192" s="607">
        <f t="shared" si="29"/>
        <v>0</v>
      </c>
      <c r="BL192" s="462" t="s">
        <v>497</v>
      </c>
      <c r="BM192" s="606" t="s">
        <v>1324</v>
      </c>
    </row>
    <row r="193" spans="2:65" s="478" customFormat="1" ht="24.25" customHeight="1">
      <c r="B193" s="594"/>
      <c r="C193" s="595" t="s">
        <v>1131</v>
      </c>
      <c r="D193" s="595" t="s">
        <v>791</v>
      </c>
      <c r="E193" s="596" t="s">
        <v>1928</v>
      </c>
      <c r="F193" s="597" t="s">
        <v>1929</v>
      </c>
      <c r="G193" s="598" t="s">
        <v>804</v>
      </c>
      <c r="H193" s="599">
        <v>300.423</v>
      </c>
      <c r="I193" s="600">
        <v>0</v>
      </c>
      <c r="J193" s="600">
        <f t="shared" si="20"/>
        <v>0</v>
      </c>
      <c r="K193" s="601"/>
      <c r="L193" s="477"/>
      <c r="M193" s="602" t="s">
        <v>668</v>
      </c>
      <c r="N193" s="603" t="s">
        <v>705</v>
      </c>
      <c r="O193" s="604">
        <v>0</v>
      </c>
      <c r="P193" s="604">
        <f t="shared" si="21"/>
        <v>0</v>
      </c>
      <c r="Q193" s="604">
        <v>0</v>
      </c>
      <c r="R193" s="604">
        <f t="shared" si="22"/>
        <v>0</v>
      </c>
      <c r="S193" s="604">
        <v>0</v>
      </c>
      <c r="T193" s="605">
        <f t="shared" si="23"/>
        <v>0</v>
      </c>
      <c r="AR193" s="606" t="s">
        <v>497</v>
      </c>
      <c r="AT193" s="606" t="s">
        <v>791</v>
      </c>
      <c r="AU193" s="606" t="s">
        <v>493</v>
      </c>
      <c r="AY193" s="462" t="s">
        <v>789</v>
      </c>
      <c r="BE193" s="607">
        <f t="shared" si="24"/>
        <v>0</v>
      </c>
      <c r="BF193" s="607">
        <f t="shared" si="25"/>
        <v>0</v>
      </c>
      <c r="BG193" s="607">
        <f t="shared" si="26"/>
        <v>0</v>
      </c>
      <c r="BH193" s="607">
        <f t="shared" si="27"/>
        <v>0</v>
      </c>
      <c r="BI193" s="607">
        <f t="shared" si="28"/>
        <v>0</v>
      </c>
      <c r="BJ193" s="462" t="s">
        <v>493</v>
      </c>
      <c r="BK193" s="607">
        <f t="shared" si="29"/>
        <v>0</v>
      </c>
      <c r="BL193" s="462" t="s">
        <v>497</v>
      </c>
      <c r="BM193" s="606" t="s">
        <v>1334</v>
      </c>
    </row>
    <row r="194" spans="2:65" s="478" customFormat="1" ht="24.25" customHeight="1">
      <c r="B194" s="594"/>
      <c r="C194" s="595" t="s">
        <v>1135</v>
      </c>
      <c r="D194" s="595" t="s">
        <v>791</v>
      </c>
      <c r="E194" s="596" t="s">
        <v>1930</v>
      </c>
      <c r="F194" s="597" t="s">
        <v>1931</v>
      </c>
      <c r="G194" s="598" t="s">
        <v>804</v>
      </c>
      <c r="H194" s="599">
        <v>2703.8069999999998</v>
      </c>
      <c r="I194" s="600">
        <v>0</v>
      </c>
      <c r="J194" s="600">
        <f t="shared" si="20"/>
        <v>0</v>
      </c>
      <c r="K194" s="601"/>
      <c r="L194" s="477"/>
      <c r="M194" s="602" t="s">
        <v>668</v>
      </c>
      <c r="N194" s="603" t="s">
        <v>705</v>
      </c>
      <c r="O194" s="604">
        <v>0</v>
      </c>
      <c r="P194" s="604">
        <f t="shared" si="21"/>
        <v>0</v>
      </c>
      <c r="Q194" s="604">
        <v>0</v>
      </c>
      <c r="R194" s="604">
        <f t="shared" si="22"/>
        <v>0</v>
      </c>
      <c r="S194" s="604">
        <v>0</v>
      </c>
      <c r="T194" s="605">
        <f t="shared" si="23"/>
        <v>0</v>
      </c>
      <c r="AR194" s="606" t="s">
        <v>497</v>
      </c>
      <c r="AT194" s="606" t="s">
        <v>791</v>
      </c>
      <c r="AU194" s="606" t="s">
        <v>493</v>
      </c>
      <c r="AY194" s="462" t="s">
        <v>789</v>
      </c>
      <c r="BE194" s="607">
        <f t="shared" si="24"/>
        <v>0</v>
      </c>
      <c r="BF194" s="607">
        <f t="shared" si="25"/>
        <v>0</v>
      </c>
      <c r="BG194" s="607">
        <f t="shared" si="26"/>
        <v>0</v>
      </c>
      <c r="BH194" s="607">
        <f t="shared" si="27"/>
        <v>0</v>
      </c>
      <c r="BI194" s="607">
        <f t="shared" si="28"/>
        <v>0</v>
      </c>
      <c r="BJ194" s="462" t="s">
        <v>493</v>
      </c>
      <c r="BK194" s="607">
        <f t="shared" si="29"/>
        <v>0</v>
      </c>
      <c r="BL194" s="462" t="s">
        <v>497</v>
      </c>
      <c r="BM194" s="606" t="s">
        <v>1342</v>
      </c>
    </row>
    <row r="195" spans="2:65" s="478" customFormat="1" ht="24.25" customHeight="1">
      <c r="B195" s="594"/>
      <c r="C195" s="595" t="s">
        <v>601</v>
      </c>
      <c r="D195" s="595" t="s">
        <v>791</v>
      </c>
      <c r="E195" s="596" t="s">
        <v>1932</v>
      </c>
      <c r="F195" s="597" t="s">
        <v>1933</v>
      </c>
      <c r="G195" s="598" t="s">
        <v>804</v>
      </c>
      <c r="H195" s="599">
        <v>300.423</v>
      </c>
      <c r="I195" s="600">
        <v>0</v>
      </c>
      <c r="J195" s="600">
        <f t="shared" si="20"/>
        <v>0</v>
      </c>
      <c r="K195" s="601"/>
      <c r="L195" s="477"/>
      <c r="M195" s="602" t="s">
        <v>668</v>
      </c>
      <c r="N195" s="603" t="s">
        <v>705</v>
      </c>
      <c r="O195" s="604">
        <v>0</v>
      </c>
      <c r="P195" s="604">
        <f t="shared" si="21"/>
        <v>0</v>
      </c>
      <c r="Q195" s="604">
        <v>0</v>
      </c>
      <c r="R195" s="604">
        <f t="shared" si="22"/>
        <v>0</v>
      </c>
      <c r="S195" s="604">
        <v>0</v>
      </c>
      <c r="T195" s="605">
        <f t="shared" si="23"/>
        <v>0</v>
      </c>
      <c r="AR195" s="606" t="s">
        <v>497</v>
      </c>
      <c r="AT195" s="606" t="s">
        <v>791</v>
      </c>
      <c r="AU195" s="606" t="s">
        <v>493</v>
      </c>
      <c r="AY195" s="462" t="s">
        <v>789</v>
      </c>
      <c r="BE195" s="607">
        <f t="shared" si="24"/>
        <v>0</v>
      </c>
      <c r="BF195" s="607">
        <f t="shared" si="25"/>
        <v>0</v>
      </c>
      <c r="BG195" s="607">
        <f t="shared" si="26"/>
        <v>0</v>
      </c>
      <c r="BH195" s="607">
        <f t="shared" si="27"/>
        <v>0</v>
      </c>
      <c r="BI195" s="607">
        <f t="shared" si="28"/>
        <v>0</v>
      </c>
      <c r="BJ195" s="462" t="s">
        <v>493</v>
      </c>
      <c r="BK195" s="607">
        <f t="shared" si="29"/>
        <v>0</v>
      </c>
      <c r="BL195" s="462" t="s">
        <v>497</v>
      </c>
      <c r="BM195" s="606" t="s">
        <v>1350</v>
      </c>
    </row>
    <row r="196" spans="2:65" s="478" customFormat="1" ht="24.25" customHeight="1">
      <c r="B196" s="594"/>
      <c r="C196" s="595" t="s">
        <v>1142</v>
      </c>
      <c r="D196" s="595" t="s">
        <v>791</v>
      </c>
      <c r="E196" s="596" t="s">
        <v>865</v>
      </c>
      <c r="F196" s="597" t="s">
        <v>866</v>
      </c>
      <c r="G196" s="598" t="s">
        <v>804</v>
      </c>
      <c r="H196" s="599">
        <v>300.423</v>
      </c>
      <c r="I196" s="600">
        <v>0</v>
      </c>
      <c r="J196" s="600">
        <f t="shared" si="20"/>
        <v>0</v>
      </c>
      <c r="K196" s="601"/>
      <c r="L196" s="477"/>
      <c r="M196" s="602" t="s">
        <v>668</v>
      </c>
      <c r="N196" s="603" t="s">
        <v>705</v>
      </c>
      <c r="O196" s="604">
        <v>0</v>
      </c>
      <c r="P196" s="604">
        <f t="shared" si="21"/>
        <v>0</v>
      </c>
      <c r="Q196" s="604">
        <v>0</v>
      </c>
      <c r="R196" s="604">
        <f t="shared" si="22"/>
        <v>0</v>
      </c>
      <c r="S196" s="604">
        <v>0</v>
      </c>
      <c r="T196" s="605">
        <f t="shared" si="23"/>
        <v>0</v>
      </c>
      <c r="AR196" s="606" t="s">
        <v>497</v>
      </c>
      <c r="AT196" s="606" t="s">
        <v>791</v>
      </c>
      <c r="AU196" s="606" t="s">
        <v>493</v>
      </c>
      <c r="AY196" s="462" t="s">
        <v>789</v>
      </c>
      <c r="BE196" s="607">
        <f t="shared" si="24"/>
        <v>0</v>
      </c>
      <c r="BF196" s="607">
        <f t="shared" si="25"/>
        <v>0</v>
      </c>
      <c r="BG196" s="607">
        <f t="shared" si="26"/>
        <v>0</v>
      </c>
      <c r="BH196" s="607">
        <f t="shared" si="27"/>
        <v>0</v>
      </c>
      <c r="BI196" s="607">
        <f t="shared" si="28"/>
        <v>0</v>
      </c>
      <c r="BJ196" s="462" t="s">
        <v>493</v>
      </c>
      <c r="BK196" s="607">
        <f t="shared" si="29"/>
        <v>0</v>
      </c>
      <c r="BL196" s="462" t="s">
        <v>497</v>
      </c>
      <c r="BM196" s="606" t="s">
        <v>1358</v>
      </c>
    </row>
    <row r="197" spans="2:65" s="583" customFormat="1" ht="22.9" customHeight="1">
      <c r="B197" s="582"/>
      <c r="D197" s="584" t="s">
        <v>737</v>
      </c>
      <c r="E197" s="592" t="s">
        <v>1240</v>
      </c>
      <c r="F197" s="592" t="s">
        <v>1241</v>
      </c>
      <c r="J197" s="593">
        <f>BK197</f>
        <v>0</v>
      </c>
      <c r="L197" s="582"/>
      <c r="M197" s="587"/>
      <c r="P197" s="588">
        <f>P198</f>
        <v>0</v>
      </c>
      <c r="R197" s="588">
        <f>R198</f>
        <v>0</v>
      </c>
      <c r="T197" s="589">
        <f>T198</f>
        <v>0</v>
      </c>
      <c r="AR197" s="584" t="s">
        <v>491</v>
      </c>
      <c r="AT197" s="590" t="s">
        <v>737</v>
      </c>
      <c r="AU197" s="590" t="s">
        <v>491</v>
      </c>
      <c r="AY197" s="584" t="s">
        <v>789</v>
      </c>
      <c r="BK197" s="591">
        <f>BK198</f>
        <v>0</v>
      </c>
    </row>
    <row r="198" spans="2:65" s="478" customFormat="1" ht="33" customHeight="1">
      <c r="B198" s="594"/>
      <c r="C198" s="595" t="s">
        <v>1148</v>
      </c>
      <c r="D198" s="595" t="s">
        <v>791</v>
      </c>
      <c r="E198" s="596" t="s">
        <v>1934</v>
      </c>
      <c r="F198" s="597" t="s">
        <v>1935</v>
      </c>
      <c r="G198" s="598" t="s">
        <v>804</v>
      </c>
      <c r="H198" s="599">
        <v>1459.231</v>
      </c>
      <c r="I198" s="600">
        <v>0</v>
      </c>
      <c r="J198" s="600">
        <f>ROUND(I198*H198,2)</f>
        <v>0</v>
      </c>
      <c r="K198" s="601"/>
      <c r="L198" s="477"/>
      <c r="M198" s="608" t="s">
        <v>668</v>
      </c>
      <c r="N198" s="609" t="s">
        <v>705</v>
      </c>
      <c r="O198" s="610">
        <v>0</v>
      </c>
      <c r="P198" s="610">
        <f>O198*H198</f>
        <v>0</v>
      </c>
      <c r="Q198" s="610">
        <v>0</v>
      </c>
      <c r="R198" s="610">
        <f>Q198*H198</f>
        <v>0</v>
      </c>
      <c r="S198" s="610">
        <v>0</v>
      </c>
      <c r="T198" s="611">
        <f>S198*H198</f>
        <v>0</v>
      </c>
      <c r="AR198" s="606" t="s">
        <v>497</v>
      </c>
      <c r="AT198" s="606" t="s">
        <v>791</v>
      </c>
      <c r="AU198" s="606" t="s">
        <v>493</v>
      </c>
      <c r="AY198" s="462" t="s">
        <v>789</v>
      </c>
      <c r="BE198" s="607">
        <f>IF(N198="základná",J198,0)</f>
        <v>0</v>
      </c>
      <c r="BF198" s="607">
        <f>IF(N198="znížená",J198,0)</f>
        <v>0</v>
      </c>
      <c r="BG198" s="607">
        <f>IF(N198="zákl. prenesená",J198,0)</f>
        <v>0</v>
      </c>
      <c r="BH198" s="607">
        <f>IF(N198="zníž. prenesená",J198,0)</f>
        <v>0</v>
      </c>
      <c r="BI198" s="607">
        <f>IF(N198="nulová",J198,0)</f>
        <v>0</v>
      </c>
      <c r="BJ198" s="462" t="s">
        <v>493</v>
      </c>
      <c r="BK198" s="607">
        <f>ROUND(I198*H198,2)</f>
        <v>0</v>
      </c>
      <c r="BL198" s="462" t="s">
        <v>497</v>
      </c>
      <c r="BM198" s="606" t="s">
        <v>1366</v>
      </c>
    </row>
    <row r="199" spans="2:65" s="478" customFormat="1" ht="7" customHeight="1">
      <c r="B199" s="494"/>
      <c r="C199" s="495"/>
      <c r="D199" s="495"/>
      <c r="E199" s="495"/>
      <c r="F199" s="495"/>
      <c r="G199" s="495"/>
      <c r="H199" s="495"/>
      <c r="I199" s="495"/>
      <c r="J199" s="495"/>
      <c r="K199" s="495"/>
      <c r="L199" s="477"/>
    </row>
  </sheetData>
  <autoFilter ref="C125:K198" xr:uid="{00000000-0009-0000-0000-000005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13D7-B120-48CC-9070-D093B2E8EF62}">
  <dimension ref="A1:X3605"/>
  <sheetViews>
    <sheetView tabSelected="1" workbookViewId="0">
      <pane xSplit="1" ySplit="3" topLeftCell="B24" activePane="bottomRight" state="frozen"/>
      <selection activeCell="H115" sqref="H115"/>
      <selection pane="topRight" activeCell="H115" sqref="H115"/>
      <selection pane="bottomLeft" activeCell="H115" sqref="H115"/>
      <selection pane="bottomRight" activeCell="B34" sqref="B34"/>
    </sheetView>
  </sheetViews>
  <sheetFormatPr defaultRowHeight="14.5"/>
  <cols>
    <col min="1" max="1" width="8.7265625" customWidth="1"/>
    <col min="2" max="2" width="62.7265625" customWidth="1"/>
    <col min="3" max="6" width="9.26953125" customWidth="1"/>
    <col min="7" max="7" width="13.7265625" customWidth="1"/>
    <col min="8" max="8" width="13.7265625" style="104" customWidth="1"/>
    <col min="12" max="12" width="15.26953125" customWidth="1"/>
    <col min="13" max="13" width="27.26953125" customWidth="1"/>
  </cols>
  <sheetData>
    <row r="1" spans="1:24">
      <c r="A1" s="50"/>
      <c r="B1" s="51"/>
      <c r="C1" s="52" t="s">
        <v>65</v>
      </c>
      <c r="D1" s="53" t="s">
        <v>66</v>
      </c>
      <c r="E1" s="624" t="s">
        <v>67</v>
      </c>
      <c r="F1" s="625"/>
      <c r="G1" s="626" t="s">
        <v>68</v>
      </c>
      <c r="H1" s="625"/>
    </row>
    <row r="2" spans="1:24">
      <c r="A2" s="54" t="s">
        <v>69</v>
      </c>
      <c r="B2" s="55" t="s">
        <v>70</v>
      </c>
      <c r="C2" s="56"/>
      <c r="D2" s="56"/>
      <c r="E2" s="57" t="s">
        <v>71</v>
      </c>
      <c r="F2" s="58" t="s">
        <v>72</v>
      </c>
      <c r="G2" s="59" t="s">
        <v>71</v>
      </c>
      <c r="H2" s="60" t="s">
        <v>72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>
      <c r="A3" s="62"/>
      <c r="B3" s="55"/>
      <c r="C3" s="63" t="s">
        <v>73</v>
      </c>
      <c r="D3" s="64">
        <v>1</v>
      </c>
      <c r="E3" s="57" t="s">
        <v>74</v>
      </c>
      <c r="F3" s="58" t="s">
        <v>74</v>
      </c>
      <c r="G3" s="59" t="s">
        <v>75</v>
      </c>
      <c r="H3" s="65" t="s">
        <v>76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4" ht="15.5">
      <c r="A4" s="62"/>
      <c r="B4" s="66" t="s">
        <v>77</v>
      </c>
      <c r="C4" s="67"/>
      <c r="D4" s="67"/>
      <c r="E4" s="56"/>
      <c r="F4" s="68"/>
      <c r="G4" s="69"/>
      <c r="H4" s="70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ht="15.5">
      <c r="A5" s="62"/>
      <c r="B5" s="66"/>
      <c r="C5" s="67"/>
      <c r="D5" s="67"/>
      <c r="E5" s="56"/>
      <c r="F5" s="68"/>
      <c r="G5" s="69"/>
      <c r="H5" s="70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24" ht="15.5">
      <c r="A6" s="62"/>
      <c r="B6" s="66" t="s">
        <v>78</v>
      </c>
      <c r="C6" s="67"/>
      <c r="D6" s="67"/>
      <c r="E6" s="56"/>
      <c r="F6" s="68"/>
      <c r="G6" s="69"/>
      <c r="H6" s="7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</row>
    <row r="7" spans="1:24">
      <c r="A7" s="62"/>
      <c r="B7" s="55"/>
      <c r="C7" s="63"/>
      <c r="D7" s="64"/>
      <c r="E7" s="63"/>
      <c r="F7" s="71"/>
      <c r="G7" s="69"/>
      <c r="H7" s="70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</row>
    <row r="8" spans="1:24">
      <c r="A8" s="62" t="s">
        <v>79</v>
      </c>
      <c r="B8" s="72" t="s">
        <v>80</v>
      </c>
      <c r="C8" s="63" t="s">
        <v>81</v>
      </c>
      <c r="D8" s="64">
        <v>1</v>
      </c>
      <c r="E8" s="64">
        <v>255000</v>
      </c>
      <c r="F8" s="73">
        <f>(D8*E8)</f>
        <v>255000</v>
      </c>
      <c r="G8" s="69"/>
      <c r="H8" s="70">
        <f>(D8*G8)</f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</row>
    <row r="9" spans="1:24" ht="16.5">
      <c r="A9" s="62"/>
      <c r="B9" s="74" t="s">
        <v>82</v>
      </c>
      <c r="C9" s="63"/>
      <c r="D9" s="64"/>
      <c r="E9" s="63"/>
      <c r="F9" s="71"/>
      <c r="G9" s="69"/>
      <c r="H9" s="70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</row>
    <row r="10" spans="1:24" ht="29">
      <c r="A10" s="62"/>
      <c r="B10" s="74" t="s">
        <v>83</v>
      </c>
      <c r="C10" s="63"/>
      <c r="D10" s="64"/>
      <c r="E10" s="63"/>
      <c r="F10" s="71"/>
      <c r="G10" s="69"/>
      <c r="H10" s="70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</row>
    <row r="11" spans="1:24" ht="16.5">
      <c r="A11" s="62"/>
      <c r="B11" s="74" t="s">
        <v>84</v>
      </c>
      <c r="C11" s="63"/>
      <c r="D11" s="64"/>
      <c r="E11" s="63"/>
      <c r="F11" s="71"/>
      <c r="G11" s="69"/>
      <c r="H11" s="70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</row>
    <row r="12" spans="1:24">
      <c r="A12" s="62"/>
      <c r="B12" s="74" t="s">
        <v>85</v>
      </c>
      <c r="C12" s="63"/>
      <c r="D12" s="64"/>
      <c r="E12" s="63"/>
      <c r="F12" s="71"/>
      <c r="G12" s="69"/>
      <c r="H12" s="70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</row>
    <row r="13" spans="1:24">
      <c r="A13" s="62"/>
      <c r="B13" s="74" t="s">
        <v>86</v>
      </c>
      <c r="C13" s="63"/>
      <c r="D13" s="64"/>
      <c r="E13" s="63"/>
      <c r="F13" s="71"/>
      <c r="G13" s="69"/>
      <c r="H13" s="70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</row>
    <row r="14" spans="1:24">
      <c r="A14" s="62"/>
      <c r="B14" s="74" t="s">
        <v>87</v>
      </c>
      <c r="C14" s="63"/>
      <c r="D14" s="64"/>
      <c r="E14" s="63"/>
      <c r="F14" s="71"/>
      <c r="G14" s="69"/>
      <c r="H14" s="70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</row>
    <row r="15" spans="1:24">
      <c r="A15" s="62"/>
      <c r="B15" s="74" t="s">
        <v>88</v>
      </c>
      <c r="C15" s="63"/>
      <c r="D15" s="64"/>
      <c r="E15" s="63"/>
      <c r="F15" s="71"/>
      <c r="G15" s="69"/>
      <c r="H15" s="70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</row>
    <row r="16" spans="1:24">
      <c r="A16" s="62"/>
      <c r="B16" s="74" t="s">
        <v>89</v>
      </c>
      <c r="C16" s="63"/>
      <c r="D16" s="64"/>
      <c r="E16" s="63"/>
      <c r="F16" s="71"/>
      <c r="G16" s="69"/>
      <c r="H16" s="7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</row>
    <row r="17" spans="1:24">
      <c r="A17" s="62"/>
      <c r="B17" s="74" t="s">
        <v>90</v>
      </c>
      <c r="C17" s="63"/>
      <c r="D17" s="64"/>
      <c r="E17" s="63"/>
      <c r="F17" s="71"/>
      <c r="G17" s="69"/>
      <c r="H17" s="7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</row>
    <row r="18" spans="1:24">
      <c r="A18" s="62"/>
      <c r="B18" s="74" t="s">
        <v>91</v>
      </c>
      <c r="C18" s="63"/>
      <c r="D18" s="64"/>
      <c r="E18" s="63"/>
      <c r="F18" s="71"/>
      <c r="G18" s="69"/>
      <c r="H18" s="70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</row>
    <row r="19" spans="1:24">
      <c r="A19" s="62"/>
      <c r="B19" s="74" t="s">
        <v>92</v>
      </c>
      <c r="C19" s="63"/>
      <c r="D19" s="64"/>
      <c r="E19" s="63"/>
      <c r="F19" s="71"/>
      <c r="G19" s="69"/>
      <c r="H19" s="70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</row>
    <row r="20" spans="1:24">
      <c r="A20" s="62"/>
      <c r="B20" s="74" t="s">
        <v>93</v>
      </c>
      <c r="C20" s="63"/>
      <c r="D20" s="64"/>
      <c r="E20" s="63"/>
      <c r="F20" s="71"/>
      <c r="G20" s="69"/>
      <c r="H20" s="70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</row>
    <row r="21" spans="1:24">
      <c r="A21" s="62"/>
      <c r="B21" s="74" t="s">
        <v>94</v>
      </c>
      <c r="C21" s="63"/>
      <c r="D21" s="64"/>
      <c r="E21" s="63"/>
      <c r="F21" s="71"/>
      <c r="G21" s="69"/>
      <c r="H21" s="7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</row>
    <row r="22" spans="1:24">
      <c r="A22" s="62"/>
      <c r="B22" s="55"/>
      <c r="C22" s="63"/>
      <c r="D22" s="64"/>
      <c r="E22" s="63"/>
      <c r="F22" s="71"/>
      <c r="G22" s="69"/>
      <c r="H22" s="70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</row>
    <row r="23" spans="1:24">
      <c r="A23" s="62"/>
      <c r="B23" s="55" t="s">
        <v>95</v>
      </c>
      <c r="C23" s="63"/>
      <c r="D23" s="64"/>
      <c r="E23" s="63"/>
      <c r="F23" s="71"/>
      <c r="G23" s="69"/>
      <c r="H23" s="70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</row>
    <row r="24" spans="1:24" ht="43.5">
      <c r="A24" s="62"/>
      <c r="B24" s="74" t="s">
        <v>96</v>
      </c>
      <c r="C24" s="63"/>
      <c r="D24" s="64"/>
      <c r="E24" s="63"/>
      <c r="F24" s="71"/>
      <c r="G24" s="69"/>
      <c r="H24" s="70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</row>
    <row r="25" spans="1:24" ht="29">
      <c r="A25" s="62"/>
      <c r="B25" s="74" t="s">
        <v>97</v>
      </c>
      <c r="C25" s="63"/>
      <c r="D25" s="64"/>
      <c r="E25" s="63"/>
      <c r="F25" s="71"/>
      <c r="G25" s="69"/>
      <c r="H25" s="70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</row>
    <row r="26" spans="1:24">
      <c r="A26" s="62"/>
      <c r="B26" s="74" t="s">
        <v>98</v>
      </c>
      <c r="C26" s="63"/>
      <c r="D26" s="64"/>
      <c r="E26" s="63"/>
      <c r="F26" s="71"/>
      <c r="G26" s="69"/>
      <c r="H26" s="70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</row>
    <row r="27" spans="1:24">
      <c r="A27" s="62"/>
      <c r="B27" s="74" t="s">
        <v>99</v>
      </c>
      <c r="C27" s="63"/>
      <c r="D27" s="64"/>
      <c r="E27" s="63"/>
      <c r="F27" s="71"/>
      <c r="G27" s="69"/>
      <c r="H27" s="70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</row>
    <row r="28" spans="1:24">
      <c r="A28" s="62"/>
      <c r="B28" s="74" t="s">
        <v>100</v>
      </c>
      <c r="C28" s="63"/>
      <c r="D28" s="64"/>
      <c r="E28" s="63"/>
      <c r="F28" s="71"/>
      <c r="G28" s="69"/>
      <c r="H28" s="70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</row>
    <row r="29" spans="1:24" ht="29">
      <c r="A29" s="62"/>
      <c r="B29" s="74" t="s">
        <v>101</v>
      </c>
      <c r="C29" s="63"/>
      <c r="D29" s="64"/>
      <c r="E29" s="63"/>
      <c r="F29" s="71"/>
      <c r="G29" s="69"/>
      <c r="H29" s="70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4">
      <c r="A30" s="62"/>
      <c r="B30" s="74" t="s">
        <v>102</v>
      </c>
      <c r="C30" s="63"/>
      <c r="D30" s="64"/>
      <c r="E30" s="63"/>
      <c r="F30" s="71"/>
      <c r="G30" s="69"/>
      <c r="H30" s="70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</row>
    <row r="31" spans="1:24" ht="29">
      <c r="A31" s="62"/>
      <c r="B31" s="74" t="s">
        <v>103</v>
      </c>
      <c r="C31" s="63"/>
      <c r="D31" s="64"/>
      <c r="E31" s="63"/>
      <c r="F31" s="71"/>
      <c r="G31" s="69"/>
      <c r="H31" s="70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</row>
    <row r="32" spans="1:24" ht="29">
      <c r="A32" s="62"/>
      <c r="B32" s="74" t="s">
        <v>104</v>
      </c>
      <c r="C32" s="63"/>
      <c r="D32" s="64"/>
      <c r="E32" s="63"/>
      <c r="F32" s="71"/>
      <c r="G32" s="69"/>
      <c r="H32" s="70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</row>
    <row r="33" spans="1:24" ht="43.5">
      <c r="A33" s="62"/>
      <c r="B33" s="74" t="s">
        <v>2080</v>
      </c>
      <c r="C33" s="63"/>
      <c r="D33" s="64"/>
      <c r="E33" s="63"/>
      <c r="F33" s="71"/>
      <c r="G33" s="69"/>
      <c r="H33" s="70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</row>
    <row r="34" spans="1:24" ht="29">
      <c r="A34" s="62"/>
      <c r="B34" s="74" t="s">
        <v>105</v>
      </c>
      <c r="C34" s="63"/>
      <c r="D34" s="64"/>
      <c r="E34" s="63"/>
      <c r="F34" s="71"/>
      <c r="G34" s="69"/>
      <c r="H34" s="70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</row>
    <row r="35" spans="1:24">
      <c r="A35" s="62"/>
      <c r="B35" s="55"/>
      <c r="C35" s="63"/>
      <c r="D35" s="64"/>
      <c r="E35" s="63"/>
      <c r="F35" s="71"/>
      <c r="G35" s="69"/>
      <c r="H35" s="70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</row>
    <row r="36" spans="1:24">
      <c r="A36" s="62" t="s">
        <v>106</v>
      </c>
      <c r="B36" s="55" t="s">
        <v>107</v>
      </c>
      <c r="C36" s="63" t="s">
        <v>81</v>
      </c>
      <c r="D36" s="64">
        <v>2</v>
      </c>
      <c r="E36" s="63">
        <v>3818</v>
      </c>
      <c r="F36" s="73">
        <f>(D36*E36)</f>
        <v>7636</v>
      </c>
      <c r="G36" s="69"/>
      <c r="H36" s="70">
        <f>(D36*G36)</f>
        <v>0</v>
      </c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</row>
    <row r="37" spans="1:24">
      <c r="A37" s="62"/>
      <c r="B37" s="74" t="s">
        <v>108</v>
      </c>
      <c r="C37" s="63"/>
      <c r="D37" s="64"/>
      <c r="E37" s="63"/>
      <c r="F37" s="71"/>
      <c r="G37" s="69"/>
      <c r="H37" s="70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</row>
    <row r="38" spans="1:24" ht="16.5">
      <c r="A38" s="62"/>
      <c r="B38" s="74" t="s">
        <v>109</v>
      </c>
      <c r="C38" s="63"/>
      <c r="D38" s="64"/>
      <c r="E38" s="63"/>
      <c r="F38" s="71"/>
      <c r="G38" s="69"/>
      <c r="H38" s="70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</row>
    <row r="39" spans="1:24">
      <c r="A39" s="62"/>
      <c r="B39" s="74" t="s">
        <v>110</v>
      </c>
      <c r="C39" s="63"/>
      <c r="D39" s="64"/>
      <c r="E39" s="63"/>
      <c r="F39" s="71"/>
      <c r="G39" s="69"/>
      <c r="H39" s="70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</row>
    <row r="40" spans="1:24" ht="29">
      <c r="A40" s="62"/>
      <c r="B40" s="74" t="s">
        <v>111</v>
      </c>
      <c r="C40" s="63"/>
      <c r="D40" s="64"/>
      <c r="E40" s="63"/>
      <c r="F40" s="71"/>
      <c r="G40" s="69"/>
      <c r="H40" s="70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</row>
    <row r="41" spans="1:24" ht="43.15" customHeight="1">
      <c r="A41" s="62"/>
      <c r="B41" s="74" t="s">
        <v>112</v>
      </c>
      <c r="C41" s="63"/>
      <c r="D41" s="64"/>
      <c r="E41" s="63"/>
      <c r="F41" s="71"/>
      <c r="G41" s="69"/>
      <c r="H41" s="70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</row>
    <row r="42" spans="1:24">
      <c r="A42" s="62"/>
      <c r="B42" s="55"/>
      <c r="C42" s="63"/>
      <c r="D42" s="64"/>
      <c r="E42" s="63"/>
      <c r="F42" s="71"/>
      <c r="G42" s="69"/>
      <c r="H42" s="70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</row>
    <row r="43" spans="1:24">
      <c r="A43" s="62"/>
      <c r="B43" s="75" t="s">
        <v>113</v>
      </c>
      <c r="C43" s="63"/>
      <c r="D43" s="64"/>
      <c r="E43" s="63"/>
      <c r="F43" s="71"/>
      <c r="G43" s="69"/>
      <c r="H43" s="70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</row>
    <row r="44" spans="1:24" ht="26.5">
      <c r="A44" s="62"/>
      <c r="B44" s="76" t="s">
        <v>114</v>
      </c>
      <c r="C44" s="63"/>
      <c r="D44" s="64"/>
      <c r="E44" s="63"/>
      <c r="F44" s="71"/>
      <c r="G44" s="69"/>
      <c r="H44" s="70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</row>
    <row r="45" spans="1:24">
      <c r="A45" s="62" t="s">
        <v>115</v>
      </c>
      <c r="B45" s="75" t="s">
        <v>116</v>
      </c>
      <c r="C45" s="63" t="s">
        <v>81</v>
      </c>
      <c r="D45" s="64">
        <v>1</v>
      </c>
      <c r="E45" s="63">
        <v>1350</v>
      </c>
      <c r="F45" s="73">
        <f>(D45*E45)</f>
        <v>1350</v>
      </c>
      <c r="G45" s="69"/>
      <c r="H45" s="70">
        <f>(D45*G45)</f>
        <v>0</v>
      </c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</row>
    <row r="46" spans="1:24">
      <c r="A46" s="62"/>
      <c r="B46" s="74" t="s">
        <v>117</v>
      </c>
      <c r="C46" s="63"/>
      <c r="D46" s="64"/>
      <c r="E46" s="63"/>
      <c r="F46" s="71"/>
      <c r="G46" s="69"/>
      <c r="H46" s="70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</row>
    <row r="47" spans="1:24">
      <c r="A47" s="62"/>
      <c r="B47" s="74" t="s">
        <v>118</v>
      </c>
      <c r="C47" s="63"/>
      <c r="D47" s="64"/>
      <c r="E47" s="63"/>
      <c r="F47" s="71"/>
      <c r="G47" s="69"/>
      <c r="H47" s="70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</row>
    <row r="48" spans="1:24">
      <c r="A48" s="62"/>
      <c r="B48" s="74" t="s">
        <v>2071</v>
      </c>
      <c r="C48" s="63"/>
      <c r="D48" s="64"/>
      <c r="E48" s="63"/>
      <c r="F48" s="71"/>
      <c r="G48" s="69"/>
      <c r="H48" s="70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</row>
    <row r="49" spans="1:24" ht="29">
      <c r="A49" s="62"/>
      <c r="B49" s="74" t="s">
        <v>119</v>
      </c>
      <c r="C49" s="63"/>
      <c r="D49" s="64"/>
      <c r="E49" s="63"/>
      <c r="F49" s="71"/>
      <c r="G49" s="69"/>
      <c r="H49" s="70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</row>
    <row r="50" spans="1:24" ht="16.149999999999999" customHeight="1">
      <c r="A50" s="62"/>
      <c r="B50" s="74" t="s">
        <v>2079</v>
      </c>
      <c r="C50" s="63"/>
      <c r="D50" s="64"/>
      <c r="E50" s="63"/>
      <c r="F50" s="71"/>
      <c r="G50" s="69"/>
      <c r="H50" s="70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</row>
    <row r="51" spans="1:24">
      <c r="A51" s="62"/>
      <c r="B51" s="74" t="s">
        <v>120</v>
      </c>
      <c r="C51" s="63"/>
      <c r="D51" s="64"/>
      <c r="E51" s="63"/>
      <c r="F51" s="71"/>
      <c r="G51" s="69"/>
      <c r="H51" s="70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</row>
    <row r="52" spans="1:24">
      <c r="A52" s="62"/>
      <c r="B52" s="74" t="s">
        <v>2077</v>
      </c>
      <c r="C52" s="63"/>
      <c r="D52" s="64"/>
      <c r="E52" s="64"/>
      <c r="F52" s="73"/>
      <c r="G52" s="69"/>
      <c r="H52" s="70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</row>
    <row r="53" spans="1:24">
      <c r="A53" s="62"/>
      <c r="B53" s="77"/>
      <c r="C53" s="63"/>
      <c r="D53" s="64"/>
      <c r="E53" s="64"/>
      <c r="F53" s="73"/>
      <c r="G53" s="69"/>
      <c r="H53" s="70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</row>
    <row r="54" spans="1:24">
      <c r="A54" s="62" t="s">
        <v>121</v>
      </c>
      <c r="B54" s="75" t="s">
        <v>122</v>
      </c>
      <c r="C54" s="63" t="s">
        <v>81</v>
      </c>
      <c r="D54" s="64">
        <v>1</v>
      </c>
      <c r="E54" s="63">
        <v>600</v>
      </c>
      <c r="F54" s="73">
        <f>(D54*E54)</f>
        <v>600</v>
      </c>
      <c r="G54" s="69"/>
      <c r="H54" s="70">
        <f>(D54*G54)</f>
        <v>0</v>
      </c>
      <c r="I54" s="61"/>
      <c r="J54" s="61"/>
      <c r="K54" s="61"/>
      <c r="L54" s="61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1:24">
      <c r="A55" s="62"/>
      <c r="B55" s="74" t="s">
        <v>123</v>
      </c>
      <c r="C55" s="63"/>
      <c r="D55" s="63"/>
      <c r="E55" s="63"/>
      <c r="F55" s="79"/>
      <c r="G55" s="80"/>
      <c r="H55" s="81"/>
      <c r="I55" s="78"/>
      <c r="J55" s="78"/>
      <c r="K55" s="78"/>
      <c r="L55" s="78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</row>
    <row r="56" spans="1:24">
      <c r="A56" s="62"/>
      <c r="B56" s="74" t="s">
        <v>124</v>
      </c>
      <c r="C56" s="63"/>
      <c r="D56" s="63"/>
      <c r="E56" s="63"/>
      <c r="F56" s="79"/>
      <c r="G56" s="69"/>
      <c r="H56" s="70"/>
      <c r="I56" s="61"/>
      <c r="J56" s="61"/>
      <c r="K56" s="61"/>
      <c r="L56" s="61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1:24">
      <c r="A57" s="62"/>
      <c r="B57" s="74" t="s">
        <v>125</v>
      </c>
      <c r="C57" s="63"/>
      <c r="D57" s="63"/>
      <c r="E57" s="63"/>
      <c r="F57" s="79"/>
      <c r="G57" s="80"/>
      <c r="H57" s="81"/>
      <c r="I57" s="78"/>
      <c r="J57" s="78"/>
      <c r="K57" s="78"/>
      <c r="L57" s="78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</row>
    <row r="58" spans="1:24" ht="29">
      <c r="A58" s="62"/>
      <c r="B58" s="74" t="s">
        <v>126</v>
      </c>
      <c r="C58" s="63"/>
      <c r="D58" s="63"/>
      <c r="E58" s="63"/>
      <c r="F58" s="79"/>
      <c r="G58" s="69"/>
      <c r="H58" s="70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</row>
    <row r="59" spans="1:24">
      <c r="A59" s="62"/>
      <c r="B59" s="74" t="s">
        <v>127</v>
      </c>
      <c r="C59" s="82"/>
      <c r="D59" s="63"/>
      <c r="E59" s="63"/>
      <c r="F59" s="79"/>
      <c r="G59" s="69"/>
      <c r="H59" s="70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</row>
    <row r="60" spans="1:24">
      <c r="A60" s="62"/>
      <c r="B60" s="74" t="s">
        <v>120</v>
      </c>
      <c r="C60" s="82"/>
      <c r="D60" s="63"/>
      <c r="E60" s="63"/>
      <c r="F60" s="79"/>
      <c r="G60" s="69"/>
      <c r="H60" s="70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</row>
    <row r="61" spans="1:24">
      <c r="A61" s="62"/>
      <c r="B61" s="74" t="s">
        <v>2078</v>
      </c>
      <c r="C61" s="82"/>
      <c r="D61" s="63"/>
      <c r="E61" s="63"/>
      <c r="F61" s="79"/>
      <c r="G61" s="69"/>
      <c r="H61" s="70"/>
      <c r="I61" s="61"/>
      <c r="J61" s="61"/>
      <c r="K61" s="61"/>
      <c r="L61" s="61"/>
    </row>
    <row r="62" spans="1:24">
      <c r="A62" s="62"/>
      <c r="B62" s="74"/>
      <c r="C62" s="82"/>
      <c r="D62" s="63"/>
      <c r="E62" s="63"/>
      <c r="F62" s="79"/>
      <c r="G62" s="69"/>
      <c r="H62" s="70"/>
      <c r="I62" s="61"/>
      <c r="J62" s="61"/>
      <c r="K62" s="61"/>
      <c r="L62" s="61"/>
    </row>
    <row r="63" spans="1:24">
      <c r="A63" s="62"/>
      <c r="B63" s="75" t="s">
        <v>128</v>
      </c>
      <c r="C63" s="82"/>
      <c r="D63" s="63"/>
      <c r="E63" s="63"/>
      <c r="F63" s="79"/>
      <c r="G63" s="69"/>
      <c r="H63" s="70"/>
      <c r="I63" s="61"/>
      <c r="J63" s="61"/>
      <c r="K63" s="61"/>
      <c r="L63" s="61"/>
    </row>
    <row r="64" spans="1:24">
      <c r="A64" s="62" t="s">
        <v>129</v>
      </c>
      <c r="B64" s="75" t="s">
        <v>130</v>
      </c>
      <c r="C64" s="63" t="s">
        <v>81</v>
      </c>
      <c r="D64" s="64">
        <v>1</v>
      </c>
      <c r="E64" s="63">
        <v>1490</v>
      </c>
      <c r="F64" s="73">
        <f>(D64*E64)</f>
        <v>1490</v>
      </c>
      <c r="G64" s="69"/>
      <c r="H64" s="70">
        <f>(D64*G64)</f>
        <v>0</v>
      </c>
      <c r="I64" s="61"/>
      <c r="J64" s="61"/>
      <c r="K64" s="61"/>
      <c r="L64" s="61"/>
    </row>
    <row r="65" spans="1:12">
      <c r="A65" s="62"/>
      <c r="B65" s="74" t="s">
        <v>117</v>
      </c>
      <c r="C65" s="82"/>
      <c r="D65" s="63"/>
      <c r="E65" s="63"/>
      <c r="F65" s="79"/>
      <c r="G65" s="69"/>
      <c r="H65" s="70"/>
      <c r="I65" s="61"/>
      <c r="J65" s="61"/>
      <c r="K65" s="61"/>
      <c r="L65" s="61"/>
    </row>
    <row r="66" spans="1:12">
      <c r="A66" s="62"/>
      <c r="B66" s="74" t="s">
        <v>131</v>
      </c>
      <c r="C66" s="82"/>
      <c r="D66" s="63"/>
      <c r="E66" s="63"/>
      <c r="F66" s="79"/>
      <c r="G66" s="69"/>
      <c r="H66" s="70"/>
      <c r="I66" s="61"/>
      <c r="J66" s="61"/>
      <c r="K66" s="61"/>
      <c r="L66" s="61"/>
    </row>
    <row r="67" spans="1:12">
      <c r="A67" s="62"/>
      <c r="B67" s="74" t="s">
        <v>2071</v>
      </c>
      <c r="C67" s="82"/>
      <c r="D67" s="63"/>
      <c r="E67" s="63"/>
      <c r="F67" s="79"/>
      <c r="G67" s="69"/>
      <c r="H67" s="70"/>
      <c r="I67" s="61"/>
      <c r="J67" s="61"/>
      <c r="K67" s="61"/>
      <c r="L67" s="61"/>
    </row>
    <row r="68" spans="1:12" ht="29">
      <c r="A68" s="62"/>
      <c r="B68" s="74" t="s">
        <v>119</v>
      </c>
      <c r="C68" s="82"/>
      <c r="D68" s="63"/>
      <c r="E68" s="63"/>
      <c r="F68" s="79"/>
      <c r="G68" s="69"/>
      <c r="H68" s="70"/>
      <c r="I68" s="61"/>
      <c r="J68" s="61"/>
      <c r="K68" s="61"/>
      <c r="L68" s="61"/>
    </row>
    <row r="69" spans="1:12">
      <c r="A69" s="62"/>
      <c r="B69" s="74" t="s">
        <v>132</v>
      </c>
      <c r="C69" s="82"/>
      <c r="D69" s="63"/>
      <c r="E69" s="63"/>
      <c r="F69" s="79"/>
      <c r="G69" s="69"/>
      <c r="H69" s="70"/>
      <c r="I69" s="61"/>
      <c r="J69" s="61"/>
      <c r="K69" s="61"/>
      <c r="L69" s="61"/>
    </row>
    <row r="70" spans="1:12">
      <c r="A70" s="62"/>
      <c r="B70" s="74" t="s">
        <v>133</v>
      </c>
      <c r="C70" s="82"/>
      <c r="D70" s="63"/>
      <c r="E70" s="63"/>
      <c r="F70" s="79"/>
      <c r="G70" s="69"/>
      <c r="H70" s="70"/>
      <c r="I70" s="61"/>
      <c r="J70" s="61"/>
      <c r="K70" s="61"/>
      <c r="L70" s="61"/>
    </row>
    <row r="71" spans="1:12">
      <c r="A71" s="62"/>
      <c r="B71" s="74" t="s">
        <v>134</v>
      </c>
      <c r="C71" s="82"/>
      <c r="D71" s="63"/>
      <c r="E71" s="63"/>
      <c r="F71" s="79"/>
      <c r="G71" s="69"/>
      <c r="H71" s="70"/>
      <c r="I71" s="61"/>
      <c r="J71" s="61"/>
      <c r="K71" s="61"/>
      <c r="L71" s="61"/>
    </row>
    <row r="72" spans="1:12">
      <c r="A72" s="62"/>
      <c r="B72" s="74"/>
      <c r="C72" s="82"/>
      <c r="D72" s="63"/>
      <c r="E72" s="63"/>
      <c r="F72" s="79"/>
      <c r="G72" s="69"/>
      <c r="H72" s="70"/>
      <c r="I72" s="61"/>
      <c r="J72" s="61"/>
      <c r="K72" s="61"/>
      <c r="L72" s="61"/>
    </row>
    <row r="73" spans="1:12">
      <c r="A73" s="62" t="s">
        <v>135</v>
      </c>
      <c r="B73" s="75" t="s">
        <v>136</v>
      </c>
      <c r="C73" s="83" t="s">
        <v>81</v>
      </c>
      <c r="D73" s="84">
        <v>1</v>
      </c>
      <c r="E73" s="83">
        <v>750</v>
      </c>
      <c r="F73" s="85">
        <f>(D73*E73)</f>
        <v>750</v>
      </c>
      <c r="G73" s="69"/>
      <c r="H73" s="70">
        <f>(D73*G73)</f>
        <v>0</v>
      </c>
      <c r="I73" s="61"/>
      <c r="J73" s="61"/>
      <c r="K73" s="61"/>
      <c r="L73" s="61"/>
    </row>
    <row r="74" spans="1:12">
      <c r="A74" s="62"/>
      <c r="B74" s="74" t="s">
        <v>137</v>
      </c>
      <c r="C74" s="82"/>
      <c r="D74" s="63"/>
      <c r="E74" s="63"/>
      <c r="F74" s="79"/>
      <c r="G74" s="69"/>
      <c r="H74" s="70"/>
      <c r="I74" s="61"/>
      <c r="J74" s="61"/>
      <c r="K74" s="61"/>
      <c r="L74" s="61"/>
    </row>
    <row r="75" spans="1:12">
      <c r="A75" s="62"/>
      <c r="B75" s="74" t="s">
        <v>138</v>
      </c>
      <c r="C75" s="82"/>
      <c r="D75" s="63"/>
      <c r="E75" s="63"/>
      <c r="F75" s="79"/>
      <c r="G75" s="69"/>
      <c r="H75" s="70"/>
      <c r="I75" s="61"/>
      <c r="J75" s="61"/>
      <c r="K75" s="61"/>
      <c r="L75" s="61"/>
    </row>
    <row r="76" spans="1:12">
      <c r="A76" s="62"/>
      <c r="B76" s="74" t="s">
        <v>2071</v>
      </c>
      <c r="C76" s="82"/>
      <c r="D76" s="63"/>
      <c r="E76" s="63"/>
      <c r="F76" s="79"/>
      <c r="G76" s="69"/>
      <c r="H76" s="70"/>
      <c r="I76" s="61"/>
      <c r="J76" s="61"/>
      <c r="K76" s="61"/>
      <c r="L76" s="61"/>
    </row>
    <row r="77" spans="1:12" ht="29">
      <c r="A77" s="62"/>
      <c r="B77" s="74" t="s">
        <v>126</v>
      </c>
      <c r="C77" s="82"/>
      <c r="D77" s="63"/>
      <c r="E77" s="63"/>
      <c r="F77" s="79"/>
      <c r="G77" s="69"/>
      <c r="H77" s="70"/>
      <c r="I77" s="61"/>
      <c r="J77" s="61"/>
      <c r="K77" s="61"/>
      <c r="L77" s="61"/>
    </row>
    <row r="78" spans="1:12" ht="14.5" customHeight="1">
      <c r="A78" s="62"/>
      <c r="B78" s="74" t="s">
        <v>139</v>
      </c>
      <c r="C78" s="82"/>
      <c r="D78" s="63"/>
      <c r="E78" s="63"/>
      <c r="F78" s="79"/>
      <c r="G78" s="69"/>
      <c r="H78" s="70"/>
      <c r="I78" s="61"/>
      <c r="J78" s="61"/>
      <c r="K78" s="61"/>
      <c r="L78" s="61"/>
    </row>
    <row r="79" spans="1:12">
      <c r="A79" s="62"/>
      <c r="B79" s="74" t="s">
        <v>140</v>
      </c>
      <c r="C79" s="82"/>
      <c r="D79" s="63"/>
      <c r="E79" s="63"/>
      <c r="F79" s="79"/>
      <c r="G79" s="69"/>
      <c r="H79" s="70"/>
      <c r="I79" s="61"/>
      <c r="J79" s="61"/>
      <c r="K79" s="61"/>
      <c r="L79" s="61"/>
    </row>
    <row r="80" spans="1:12">
      <c r="A80" s="62"/>
      <c r="B80" s="74" t="s">
        <v>141</v>
      </c>
      <c r="C80" s="82"/>
      <c r="D80" s="63"/>
      <c r="E80" s="63"/>
      <c r="F80" s="79"/>
      <c r="G80" s="69"/>
      <c r="H80" s="70"/>
      <c r="I80" s="61"/>
      <c r="J80" s="61"/>
      <c r="K80" s="61"/>
      <c r="L80" s="61"/>
    </row>
    <row r="81" spans="1:12">
      <c r="A81" s="62"/>
      <c r="B81" s="74"/>
      <c r="C81" s="82"/>
      <c r="D81" s="63"/>
      <c r="E81" s="63"/>
      <c r="F81" s="79"/>
      <c r="G81" s="69"/>
      <c r="H81" s="70"/>
      <c r="I81" s="61"/>
      <c r="J81" s="61"/>
      <c r="K81" s="61"/>
      <c r="L81" s="61"/>
    </row>
    <row r="82" spans="1:12" ht="29">
      <c r="A82" s="62"/>
      <c r="B82" s="75" t="s">
        <v>142</v>
      </c>
      <c r="C82" s="82"/>
      <c r="D82" s="63"/>
      <c r="E82" s="63"/>
      <c r="F82" s="79"/>
      <c r="G82" s="69"/>
      <c r="H82" s="70"/>
      <c r="I82" s="61"/>
      <c r="J82" s="61"/>
      <c r="K82" s="61"/>
      <c r="L82" s="61"/>
    </row>
    <row r="83" spans="1:12">
      <c r="A83" s="62" t="s">
        <v>143</v>
      </c>
      <c r="B83" s="75" t="s">
        <v>144</v>
      </c>
      <c r="C83" s="83" t="s">
        <v>81</v>
      </c>
      <c r="D83" s="84">
        <v>1</v>
      </c>
      <c r="E83" s="83">
        <v>890</v>
      </c>
      <c r="F83" s="85">
        <f>(D83*E83)</f>
        <v>890</v>
      </c>
      <c r="G83" s="69"/>
      <c r="H83" s="70">
        <f>(D83*G83)</f>
        <v>0</v>
      </c>
      <c r="I83" s="61"/>
      <c r="J83" s="61"/>
      <c r="K83" s="61"/>
      <c r="L83" s="61"/>
    </row>
    <row r="84" spans="1:12">
      <c r="A84" s="62"/>
      <c r="B84" s="74" t="s">
        <v>145</v>
      </c>
      <c r="C84" s="82"/>
      <c r="D84" s="63"/>
      <c r="E84" s="63"/>
      <c r="F84" s="79"/>
      <c r="G84" s="69"/>
      <c r="H84" s="70"/>
      <c r="I84" s="61"/>
      <c r="J84" s="61"/>
      <c r="K84" s="61"/>
      <c r="L84" s="61"/>
    </row>
    <row r="85" spans="1:12">
      <c r="A85" s="62"/>
      <c r="B85" s="74" t="s">
        <v>146</v>
      </c>
      <c r="C85" s="82"/>
      <c r="D85" s="63"/>
      <c r="E85" s="63"/>
      <c r="F85" s="79"/>
      <c r="G85" s="69"/>
      <c r="H85" s="70"/>
      <c r="I85" s="61"/>
      <c r="J85" s="61"/>
      <c r="K85" s="61"/>
      <c r="L85" s="61"/>
    </row>
    <row r="86" spans="1:12">
      <c r="A86" s="62"/>
      <c r="B86" s="74" t="s">
        <v>147</v>
      </c>
      <c r="C86" s="82"/>
      <c r="D86" s="63"/>
      <c r="E86" s="63"/>
      <c r="F86" s="79"/>
      <c r="G86" s="69"/>
      <c r="H86" s="70"/>
      <c r="I86" s="61"/>
      <c r="J86" s="61"/>
      <c r="K86" s="61"/>
      <c r="L86" s="61"/>
    </row>
    <row r="87" spans="1:12" ht="29">
      <c r="A87" s="62"/>
      <c r="B87" s="74" t="s">
        <v>148</v>
      </c>
      <c r="C87" s="82"/>
      <c r="D87" s="63"/>
      <c r="E87" s="63"/>
      <c r="F87" s="79"/>
      <c r="G87" s="69"/>
      <c r="H87" s="70"/>
      <c r="I87" s="61"/>
      <c r="J87" s="61"/>
      <c r="K87" s="61"/>
      <c r="L87" s="61"/>
    </row>
    <row r="88" spans="1:12">
      <c r="A88" s="62"/>
      <c r="B88" s="74" t="s">
        <v>149</v>
      </c>
      <c r="C88" s="82"/>
      <c r="D88" s="63"/>
      <c r="E88" s="63"/>
      <c r="F88" s="79"/>
      <c r="G88" s="69"/>
      <c r="H88" s="70"/>
      <c r="I88" s="61"/>
      <c r="J88" s="61"/>
      <c r="K88" s="61"/>
      <c r="L88" s="61"/>
    </row>
    <row r="89" spans="1:12">
      <c r="A89" s="62"/>
      <c r="B89" s="74" t="s">
        <v>150</v>
      </c>
      <c r="C89" s="82"/>
      <c r="D89" s="63"/>
      <c r="E89" s="63"/>
      <c r="F89" s="79"/>
      <c r="G89" s="69"/>
      <c r="H89" s="70"/>
      <c r="I89" s="61"/>
      <c r="J89" s="61"/>
      <c r="K89" s="61"/>
      <c r="L89" s="61"/>
    </row>
    <row r="90" spans="1:12">
      <c r="A90" s="62"/>
      <c r="B90" s="74" t="s">
        <v>141</v>
      </c>
      <c r="C90" s="63"/>
      <c r="D90" s="63"/>
      <c r="E90" s="63"/>
      <c r="F90" s="79"/>
      <c r="G90" s="80"/>
      <c r="H90" s="81"/>
      <c r="I90" s="78"/>
      <c r="J90" s="78"/>
      <c r="K90" s="78"/>
      <c r="L90" s="78"/>
    </row>
    <row r="91" spans="1:12">
      <c r="A91" s="62"/>
      <c r="B91" s="74"/>
      <c r="C91" s="63"/>
      <c r="D91" s="63"/>
      <c r="E91" s="63"/>
      <c r="F91" s="79"/>
      <c r="G91" s="80"/>
      <c r="H91" s="81"/>
      <c r="I91" s="78"/>
      <c r="J91" s="78"/>
      <c r="K91" s="78"/>
      <c r="L91" s="78"/>
    </row>
    <row r="92" spans="1:12" ht="15.5">
      <c r="A92" s="62"/>
      <c r="B92" s="86" t="s">
        <v>151</v>
      </c>
      <c r="C92" s="63"/>
      <c r="D92" s="63"/>
      <c r="E92" s="63"/>
      <c r="F92" s="79"/>
      <c r="G92" s="80"/>
      <c r="H92" s="81"/>
      <c r="I92" s="78"/>
      <c r="J92" s="78"/>
      <c r="K92" s="78"/>
      <c r="L92" s="78"/>
    </row>
    <row r="93" spans="1:12">
      <c r="A93" s="62" t="s">
        <v>152</v>
      </c>
      <c r="B93" s="75" t="s">
        <v>153</v>
      </c>
      <c r="C93" s="63" t="s">
        <v>154</v>
      </c>
      <c r="D93" s="63">
        <v>2</v>
      </c>
      <c r="E93" s="63">
        <v>255</v>
      </c>
      <c r="F93" s="73">
        <f>(D93*E93)</f>
        <v>510</v>
      </c>
      <c r="G93" s="80"/>
      <c r="H93" s="70">
        <f>(D93*G93)</f>
        <v>0</v>
      </c>
      <c r="I93" s="78"/>
      <c r="J93" s="78"/>
      <c r="K93" s="78"/>
      <c r="L93" s="78"/>
    </row>
    <row r="94" spans="1:12">
      <c r="A94" s="62"/>
      <c r="B94" s="87" t="s">
        <v>155</v>
      </c>
      <c r="C94" s="63"/>
      <c r="D94" s="63"/>
      <c r="E94" s="63"/>
      <c r="F94" s="79"/>
      <c r="G94" s="80"/>
      <c r="H94" s="81"/>
      <c r="I94" s="78"/>
      <c r="J94" s="78"/>
      <c r="K94" s="78"/>
      <c r="L94" s="78"/>
    </row>
    <row r="95" spans="1:12">
      <c r="A95" s="62"/>
      <c r="B95" s="88" t="s">
        <v>156</v>
      </c>
      <c r="C95" s="63"/>
      <c r="D95" s="63"/>
      <c r="E95" s="63"/>
      <c r="F95" s="79"/>
      <c r="G95" s="80"/>
      <c r="H95" s="81"/>
      <c r="I95" s="78"/>
      <c r="J95" s="78"/>
      <c r="K95" s="78"/>
      <c r="L95" s="78"/>
    </row>
    <row r="96" spans="1:12">
      <c r="A96" s="62"/>
      <c r="B96" s="88" t="s">
        <v>157</v>
      </c>
      <c r="C96" s="63"/>
      <c r="D96" s="63"/>
      <c r="E96" s="63"/>
      <c r="F96" s="79"/>
      <c r="G96" s="80"/>
      <c r="H96" s="81"/>
      <c r="I96" s="78"/>
      <c r="J96" s="78"/>
      <c r="K96" s="78"/>
      <c r="L96" s="78"/>
    </row>
    <row r="97" spans="1:12">
      <c r="A97" s="62"/>
      <c r="B97" s="74"/>
      <c r="C97" s="63"/>
      <c r="D97" s="63"/>
      <c r="E97" s="63"/>
      <c r="F97" s="79"/>
      <c r="G97" s="80"/>
      <c r="H97" s="81"/>
      <c r="I97" s="78"/>
      <c r="J97" s="78"/>
      <c r="K97" s="78"/>
      <c r="L97" s="78"/>
    </row>
    <row r="98" spans="1:12" s="91" customFormat="1" ht="25.5">
      <c r="A98" s="62" t="s">
        <v>158</v>
      </c>
      <c r="B98" s="89" t="s">
        <v>159</v>
      </c>
      <c r="C98" s="63" t="s">
        <v>154</v>
      </c>
      <c r="D98" s="63">
        <v>2</v>
      </c>
      <c r="E98" s="63">
        <v>255</v>
      </c>
      <c r="F98" s="79">
        <f>(D98*E98)</f>
        <v>510</v>
      </c>
      <c r="G98" s="90"/>
      <c r="H98" s="70">
        <f>(D98*G98)</f>
        <v>0</v>
      </c>
    </row>
    <row r="99" spans="1:12" s="91" customFormat="1">
      <c r="A99" s="62"/>
      <c r="B99" s="74"/>
      <c r="C99" s="63"/>
      <c r="D99" s="63"/>
      <c r="E99" s="63"/>
      <c r="F99" s="79"/>
      <c r="G99" s="90"/>
      <c r="H99" s="92"/>
    </row>
    <row r="100" spans="1:12" s="91" customFormat="1" ht="13">
      <c r="A100" s="62" t="s">
        <v>160</v>
      </c>
      <c r="B100" s="74" t="s">
        <v>161</v>
      </c>
      <c r="C100" s="63" t="s">
        <v>154</v>
      </c>
      <c r="D100" s="63">
        <v>1</v>
      </c>
      <c r="E100" s="63">
        <v>255</v>
      </c>
      <c r="F100" s="79">
        <f>(D100*E100)</f>
        <v>255</v>
      </c>
      <c r="G100" s="90"/>
      <c r="H100" s="70">
        <f>(D100*G100)</f>
        <v>0</v>
      </c>
    </row>
    <row r="101" spans="1:12">
      <c r="A101" s="62"/>
      <c r="B101" s="74"/>
      <c r="C101" s="63"/>
      <c r="D101" s="63"/>
      <c r="E101" s="63"/>
      <c r="F101" s="79"/>
      <c r="G101" s="80"/>
      <c r="H101" s="81"/>
      <c r="I101" s="78"/>
      <c r="J101" s="78"/>
      <c r="K101" s="78"/>
      <c r="L101" s="78"/>
    </row>
    <row r="102" spans="1:12">
      <c r="A102" s="62"/>
      <c r="B102" s="74" t="s">
        <v>162</v>
      </c>
      <c r="C102" s="63" t="s">
        <v>154</v>
      </c>
      <c r="D102" s="63">
        <v>3</v>
      </c>
      <c r="E102" s="63">
        <v>1.1000000000000001</v>
      </c>
      <c r="F102" s="79">
        <f t="shared" ref="F102:F103" si="0">(D102*E102)</f>
        <v>3.3000000000000003</v>
      </c>
      <c r="G102" s="80"/>
      <c r="H102" s="70">
        <f>(D102*G102)</f>
        <v>0</v>
      </c>
      <c r="I102" s="78"/>
      <c r="J102" s="78"/>
      <c r="K102" s="78"/>
      <c r="L102" s="78"/>
    </row>
    <row r="103" spans="1:12" ht="28.9" customHeight="1">
      <c r="A103" s="62"/>
      <c r="B103" s="93" t="s">
        <v>163</v>
      </c>
      <c r="C103" s="63" t="s">
        <v>154</v>
      </c>
      <c r="D103" s="63">
        <v>1</v>
      </c>
      <c r="E103" s="63">
        <v>12</v>
      </c>
      <c r="F103" s="73">
        <f t="shared" si="0"/>
        <v>12</v>
      </c>
      <c r="G103" s="80"/>
      <c r="H103" s="70">
        <f>(D103*G103)</f>
        <v>0</v>
      </c>
      <c r="I103" s="78"/>
      <c r="J103" s="78"/>
      <c r="K103" s="78"/>
      <c r="L103" s="78"/>
    </row>
    <row r="104" spans="1:12">
      <c r="A104" s="62"/>
      <c r="B104" s="74" t="s">
        <v>164</v>
      </c>
      <c r="C104" s="63" t="s">
        <v>154</v>
      </c>
      <c r="D104" s="63">
        <v>1</v>
      </c>
      <c r="E104" s="63"/>
      <c r="F104" s="79"/>
      <c r="G104" s="80"/>
      <c r="H104" s="70">
        <f>(D104*G104)</f>
        <v>0</v>
      </c>
      <c r="I104" s="78"/>
      <c r="J104" s="78"/>
      <c r="K104" s="78"/>
      <c r="L104" s="78"/>
    </row>
    <row r="105" spans="1:12">
      <c r="A105" s="62"/>
      <c r="B105" s="74"/>
      <c r="C105" s="63"/>
      <c r="D105" s="63"/>
      <c r="E105" s="63"/>
      <c r="F105" s="79"/>
      <c r="G105" s="80"/>
      <c r="H105" s="81"/>
      <c r="I105" s="78"/>
      <c r="J105" s="78"/>
      <c r="K105" s="78"/>
      <c r="L105" s="78"/>
    </row>
    <row r="106" spans="1:12" ht="20.5" customHeight="1">
      <c r="A106" s="62" t="s">
        <v>165</v>
      </c>
      <c r="B106" s="75" t="s">
        <v>166</v>
      </c>
      <c r="C106" s="63" t="s">
        <v>154</v>
      </c>
      <c r="D106" s="63">
        <v>1</v>
      </c>
      <c r="E106" s="63"/>
      <c r="F106" s="73"/>
      <c r="G106" s="80"/>
      <c r="H106" s="70"/>
      <c r="I106" s="78"/>
      <c r="J106" s="78"/>
      <c r="K106" s="78"/>
      <c r="L106" s="78"/>
    </row>
    <row r="107" spans="1:12" ht="53.5" customHeight="1">
      <c r="A107" s="62"/>
      <c r="B107" s="93" t="s">
        <v>167</v>
      </c>
      <c r="C107" s="63" t="s">
        <v>154</v>
      </c>
      <c r="D107" s="63">
        <v>2</v>
      </c>
      <c r="E107" s="63"/>
      <c r="F107" s="73"/>
      <c r="G107" s="80">
        <v>0</v>
      </c>
      <c r="H107" s="70">
        <f t="shared" ref="H107:H109" si="1">(D107*G107)</f>
        <v>0</v>
      </c>
      <c r="I107" s="78"/>
      <c r="J107" s="78"/>
      <c r="K107" s="78"/>
      <c r="L107" s="78"/>
    </row>
    <row r="108" spans="1:12" ht="55.9" customHeight="1">
      <c r="A108" s="62"/>
      <c r="B108" s="93" t="s">
        <v>168</v>
      </c>
      <c r="C108" s="63" t="s">
        <v>154</v>
      </c>
      <c r="D108" s="63">
        <v>1</v>
      </c>
      <c r="E108" s="63"/>
      <c r="F108" s="73"/>
      <c r="G108" s="80"/>
      <c r="H108" s="70">
        <f t="shared" si="1"/>
        <v>0</v>
      </c>
      <c r="I108" s="78"/>
      <c r="J108" s="78"/>
      <c r="K108" s="78"/>
      <c r="L108" s="78"/>
    </row>
    <row r="109" spans="1:12" ht="29.5" customHeight="1">
      <c r="A109" s="62"/>
      <c r="B109" s="93" t="s">
        <v>169</v>
      </c>
      <c r="C109" s="63" t="s">
        <v>154</v>
      </c>
      <c r="D109" s="63">
        <v>1</v>
      </c>
      <c r="E109" s="63"/>
      <c r="F109" s="73"/>
      <c r="G109" s="80"/>
      <c r="H109" s="70">
        <f t="shared" si="1"/>
        <v>0</v>
      </c>
      <c r="I109" s="78"/>
      <c r="J109" s="78"/>
      <c r="K109" s="78"/>
      <c r="L109" s="78"/>
    </row>
    <row r="110" spans="1:12" ht="14.5" customHeight="1">
      <c r="A110" s="62"/>
      <c r="B110" s="93"/>
      <c r="C110" s="63"/>
      <c r="D110" s="63"/>
      <c r="E110" s="63"/>
      <c r="F110" s="73"/>
      <c r="G110" s="80"/>
      <c r="H110" s="81"/>
      <c r="I110" s="78"/>
      <c r="J110" s="78"/>
      <c r="K110" s="78"/>
      <c r="L110" s="78"/>
    </row>
    <row r="111" spans="1:12">
      <c r="A111" s="62" t="s">
        <v>170</v>
      </c>
      <c r="B111" s="74" t="s">
        <v>171</v>
      </c>
      <c r="C111" s="63" t="s">
        <v>154</v>
      </c>
      <c r="D111" s="63">
        <v>2</v>
      </c>
      <c r="E111" s="63">
        <v>32</v>
      </c>
      <c r="F111" s="79">
        <f>(D111*E111)</f>
        <v>64</v>
      </c>
      <c r="G111" s="80">
        <v>0</v>
      </c>
      <c r="H111" s="70">
        <f>(D111*G111)</f>
        <v>0</v>
      </c>
      <c r="I111" s="78"/>
      <c r="J111" s="78"/>
      <c r="K111" s="78"/>
      <c r="L111" s="78"/>
    </row>
    <row r="112" spans="1:12">
      <c r="A112" s="62"/>
      <c r="B112" s="74" t="s">
        <v>172</v>
      </c>
      <c r="C112" s="63"/>
      <c r="D112" s="63"/>
      <c r="E112" s="63"/>
      <c r="F112" s="79"/>
      <c r="G112" s="80"/>
      <c r="H112" s="81"/>
      <c r="I112" s="78"/>
      <c r="J112" s="78"/>
      <c r="K112" s="78"/>
      <c r="L112" s="78"/>
    </row>
    <row r="113" spans="1:12">
      <c r="A113" s="62" t="s">
        <v>173</v>
      </c>
      <c r="B113" s="74" t="s">
        <v>174</v>
      </c>
      <c r="C113" s="63" t="s">
        <v>154</v>
      </c>
      <c r="D113" s="63">
        <v>1</v>
      </c>
      <c r="E113" s="63">
        <v>80</v>
      </c>
      <c r="F113" s="79">
        <f>(D113*E113)</f>
        <v>80</v>
      </c>
      <c r="G113" s="80">
        <v>0</v>
      </c>
      <c r="H113" s="70">
        <f>(D113*G113)</f>
        <v>0</v>
      </c>
      <c r="I113" s="78"/>
      <c r="J113" s="78"/>
      <c r="K113" s="78"/>
      <c r="L113" s="78"/>
    </row>
    <row r="114" spans="1:12">
      <c r="A114" s="62"/>
      <c r="B114" s="94"/>
      <c r="C114" s="63"/>
      <c r="D114" s="63"/>
      <c r="E114" s="63"/>
      <c r="F114" s="79"/>
      <c r="G114" s="80"/>
      <c r="H114" s="81"/>
      <c r="I114" s="78"/>
      <c r="J114" s="78"/>
      <c r="K114" s="78"/>
      <c r="L114" s="78"/>
    </row>
    <row r="115" spans="1:12" ht="15.5">
      <c r="A115" s="62"/>
      <c r="B115" s="95" t="s">
        <v>64</v>
      </c>
      <c r="C115" s="63"/>
      <c r="D115" s="63"/>
      <c r="E115" s="63"/>
      <c r="F115" s="79">
        <v>462012.3</v>
      </c>
      <c r="G115" s="80"/>
      <c r="H115" s="96">
        <f>SUM(H8:H114)</f>
        <v>0</v>
      </c>
      <c r="I115" s="78"/>
      <c r="J115" s="78"/>
      <c r="K115" s="78"/>
      <c r="L115" s="78"/>
    </row>
    <row r="116" spans="1:12" ht="16" thickBot="1">
      <c r="A116" s="97"/>
      <c r="B116" s="98"/>
      <c r="C116" s="99"/>
      <c r="D116" s="99"/>
      <c r="E116" s="99"/>
      <c r="F116" s="100" t="s">
        <v>175</v>
      </c>
      <c r="G116" s="101"/>
      <c r="H116" s="102" t="s">
        <v>176</v>
      </c>
      <c r="I116" s="61"/>
      <c r="J116" s="61"/>
      <c r="K116" s="61"/>
      <c r="L116" s="61"/>
    </row>
    <row r="117" spans="1:12">
      <c r="A117" s="103"/>
      <c r="B117" s="61"/>
      <c r="C117" s="103"/>
      <c r="D117" s="103"/>
      <c r="E117" s="103"/>
      <c r="F117" s="103"/>
    </row>
    <row r="118" spans="1:12">
      <c r="A118" s="103"/>
      <c r="B118" s="61"/>
      <c r="C118" s="103"/>
      <c r="D118" s="103"/>
      <c r="E118" s="103"/>
      <c r="F118" s="103"/>
    </row>
    <row r="120" spans="1:12">
      <c r="A120" s="103"/>
      <c r="B120" s="61"/>
      <c r="C120" s="103"/>
      <c r="D120" s="103"/>
      <c r="E120" s="103"/>
      <c r="F120" s="103"/>
    </row>
    <row r="121" spans="1:12">
      <c r="A121" s="103"/>
      <c r="B121" s="61"/>
      <c r="C121" s="103"/>
      <c r="D121" s="103"/>
      <c r="E121" s="103"/>
      <c r="F121" s="103"/>
    </row>
    <row r="122" spans="1:12">
      <c r="A122" s="103"/>
      <c r="B122" s="61"/>
      <c r="C122" s="103"/>
      <c r="D122" s="103"/>
      <c r="E122" s="103"/>
      <c r="F122" s="103"/>
    </row>
    <row r="123" spans="1:12">
      <c r="A123" s="103"/>
      <c r="B123" s="61"/>
      <c r="C123" s="103"/>
      <c r="D123" s="103"/>
      <c r="E123" s="103"/>
      <c r="F123" s="103"/>
    </row>
    <row r="124" spans="1:12">
      <c r="A124" s="103"/>
      <c r="B124" s="61"/>
      <c r="C124" s="103"/>
      <c r="D124" s="103"/>
      <c r="E124" s="103"/>
      <c r="F124" s="103"/>
    </row>
    <row r="125" spans="1:12">
      <c r="A125" s="103"/>
      <c r="B125" s="61"/>
      <c r="C125" s="103"/>
      <c r="D125" s="103"/>
      <c r="E125" s="103"/>
      <c r="F125" s="103"/>
    </row>
    <row r="126" spans="1:12">
      <c r="A126" s="103"/>
      <c r="B126" s="61"/>
      <c r="C126" s="103"/>
      <c r="D126" s="103"/>
      <c r="E126" s="103"/>
      <c r="F126" s="103"/>
    </row>
    <row r="127" spans="1:12">
      <c r="A127" s="103"/>
      <c r="B127" s="61"/>
      <c r="C127" s="103"/>
      <c r="D127" s="103"/>
      <c r="E127" s="103"/>
      <c r="F127" s="103"/>
    </row>
    <row r="128" spans="1:12">
      <c r="A128" s="103"/>
      <c r="B128" s="61"/>
      <c r="C128" s="103"/>
      <c r="D128" s="103"/>
      <c r="E128" s="103"/>
      <c r="F128" s="103"/>
    </row>
    <row r="129" spans="1:6">
      <c r="A129" s="103"/>
      <c r="B129" s="61"/>
      <c r="C129" s="103"/>
      <c r="D129" s="103"/>
      <c r="E129" s="103"/>
      <c r="F129" s="103"/>
    </row>
    <row r="130" spans="1:6">
      <c r="A130" s="103"/>
      <c r="B130" s="61"/>
      <c r="C130" s="103"/>
      <c r="D130" s="103"/>
      <c r="E130" s="103"/>
      <c r="F130" s="103"/>
    </row>
    <row r="131" spans="1:6">
      <c r="A131" s="103"/>
      <c r="B131" s="61"/>
      <c r="C131" s="103"/>
      <c r="D131" s="103"/>
      <c r="E131" s="103"/>
      <c r="F131" s="103"/>
    </row>
    <row r="132" spans="1:6">
      <c r="A132" s="103"/>
      <c r="B132" s="61"/>
      <c r="C132" s="103"/>
      <c r="D132" s="103"/>
      <c r="E132" s="103"/>
      <c r="F132" s="103"/>
    </row>
    <row r="133" spans="1:6">
      <c r="A133" s="103"/>
      <c r="B133" s="61"/>
      <c r="C133" s="103"/>
      <c r="D133" s="103"/>
      <c r="E133" s="103"/>
      <c r="F133" s="103"/>
    </row>
    <row r="134" spans="1:6">
      <c r="A134" s="103"/>
      <c r="B134" s="61"/>
      <c r="C134" s="103"/>
      <c r="D134" s="103"/>
      <c r="E134" s="103"/>
      <c r="F134" s="103"/>
    </row>
    <row r="135" spans="1:6">
      <c r="A135" s="103"/>
      <c r="B135" s="61"/>
      <c r="C135" s="103"/>
      <c r="D135" s="103"/>
      <c r="E135" s="103"/>
      <c r="F135" s="103"/>
    </row>
    <row r="136" spans="1:6">
      <c r="A136" s="103"/>
      <c r="B136" s="61"/>
      <c r="C136" s="103"/>
      <c r="D136" s="103"/>
      <c r="E136" s="103"/>
      <c r="F136" s="103"/>
    </row>
    <row r="137" spans="1:6">
      <c r="A137" s="103"/>
      <c r="B137" s="61"/>
      <c r="C137" s="103"/>
      <c r="D137" s="103"/>
      <c r="E137" s="103"/>
      <c r="F137" s="103"/>
    </row>
    <row r="138" spans="1:6">
      <c r="A138" s="103"/>
      <c r="B138" s="61"/>
      <c r="C138" s="103"/>
      <c r="D138" s="103"/>
      <c r="E138" s="103"/>
      <c r="F138" s="103"/>
    </row>
    <row r="139" spans="1:6">
      <c r="A139" s="103"/>
      <c r="B139" s="61"/>
      <c r="C139" s="103"/>
      <c r="D139" s="103"/>
      <c r="E139" s="103"/>
      <c r="F139" s="103"/>
    </row>
    <row r="140" spans="1:6">
      <c r="A140" s="103"/>
      <c r="B140" s="61"/>
      <c r="C140" s="103"/>
      <c r="D140" s="103"/>
      <c r="E140" s="103"/>
      <c r="F140" s="103"/>
    </row>
    <row r="141" spans="1:6">
      <c r="A141" s="103"/>
      <c r="B141" s="61"/>
      <c r="C141" s="103"/>
      <c r="D141" s="103"/>
      <c r="E141" s="103"/>
      <c r="F141" s="103"/>
    </row>
    <row r="142" spans="1:6">
      <c r="A142" s="103"/>
      <c r="B142" s="61"/>
      <c r="C142" s="103"/>
      <c r="D142" s="103"/>
      <c r="E142" s="103"/>
      <c r="F142" s="103"/>
    </row>
    <row r="143" spans="1:6">
      <c r="A143" s="103"/>
      <c r="B143" s="61"/>
      <c r="C143" s="103"/>
      <c r="D143" s="103"/>
      <c r="E143" s="103"/>
      <c r="F143" s="103"/>
    </row>
    <row r="144" spans="1:6">
      <c r="A144" s="103"/>
      <c r="B144" s="105"/>
      <c r="C144" s="103"/>
      <c r="D144" s="103"/>
      <c r="E144" s="103"/>
      <c r="F144" s="103"/>
    </row>
    <row r="145" spans="1:6">
      <c r="A145" s="103"/>
      <c r="B145" s="61"/>
      <c r="C145" s="103"/>
      <c r="D145" s="103"/>
      <c r="E145" s="103"/>
      <c r="F145" s="103"/>
    </row>
    <row r="146" spans="1:6">
      <c r="A146" s="103"/>
      <c r="B146" s="61"/>
      <c r="C146" s="103"/>
      <c r="D146" s="103"/>
      <c r="E146" s="103"/>
      <c r="F146" s="103"/>
    </row>
    <row r="147" spans="1:6">
      <c r="A147" s="106"/>
      <c r="B147" s="107"/>
      <c r="C147" s="103"/>
      <c r="D147" s="103"/>
      <c r="E147" s="103"/>
      <c r="F147" s="103"/>
    </row>
    <row r="148" spans="1:6">
      <c r="A148" s="103"/>
      <c r="B148" s="61"/>
      <c r="C148" s="103"/>
      <c r="D148" s="103"/>
      <c r="E148" s="103"/>
      <c r="F148" s="103"/>
    </row>
    <row r="149" spans="1:6">
      <c r="A149" s="103"/>
      <c r="B149" s="61"/>
      <c r="C149" s="103"/>
      <c r="D149" s="103"/>
      <c r="E149" s="103"/>
      <c r="F149" s="103"/>
    </row>
    <row r="150" spans="1:6">
      <c r="A150" s="103"/>
      <c r="B150" s="61"/>
      <c r="C150" s="103"/>
      <c r="D150" s="103"/>
      <c r="E150" s="103"/>
      <c r="F150" s="103"/>
    </row>
    <row r="151" spans="1:6">
      <c r="A151" s="103"/>
      <c r="B151" s="107"/>
      <c r="C151" s="103"/>
      <c r="D151" s="103"/>
      <c r="E151" s="103"/>
      <c r="F151" s="103"/>
    </row>
    <row r="152" spans="1:6">
      <c r="A152" s="103"/>
      <c r="B152" s="61"/>
      <c r="C152" s="103"/>
      <c r="D152" s="103"/>
      <c r="E152" s="103"/>
      <c r="F152" s="103"/>
    </row>
    <row r="153" spans="1:6">
      <c r="A153" s="103"/>
      <c r="B153" s="61"/>
      <c r="C153" s="103"/>
      <c r="D153" s="103"/>
      <c r="E153" s="103"/>
      <c r="F153" s="103"/>
    </row>
    <row r="154" spans="1:6">
      <c r="A154" s="103"/>
      <c r="B154" s="61"/>
      <c r="C154" s="103"/>
      <c r="D154" s="103"/>
      <c r="E154" s="103"/>
      <c r="F154" s="103"/>
    </row>
    <row r="155" spans="1:6">
      <c r="A155" s="103"/>
      <c r="B155" s="61"/>
      <c r="C155" s="103"/>
      <c r="D155" s="103"/>
      <c r="E155" s="103"/>
      <c r="F155" s="103"/>
    </row>
    <row r="156" spans="1:6">
      <c r="A156" s="103"/>
      <c r="B156" s="61"/>
      <c r="C156" s="103"/>
      <c r="D156" s="103"/>
      <c r="E156" s="103"/>
      <c r="F156" s="103"/>
    </row>
    <row r="157" spans="1:6">
      <c r="A157" s="103"/>
      <c r="B157" s="61"/>
      <c r="C157" s="103"/>
      <c r="D157" s="103"/>
      <c r="E157" s="103"/>
      <c r="F157" s="103"/>
    </row>
    <row r="158" spans="1:6">
      <c r="A158" s="103"/>
      <c r="B158" s="61"/>
      <c r="C158" s="103"/>
      <c r="D158" s="103"/>
      <c r="E158" s="103"/>
      <c r="F158" s="103"/>
    </row>
    <row r="159" spans="1:6">
      <c r="A159" s="103"/>
      <c r="B159" s="61"/>
      <c r="C159" s="103"/>
      <c r="D159" s="103"/>
      <c r="E159" s="103"/>
      <c r="F159" s="103"/>
    </row>
    <row r="160" spans="1:6">
      <c r="A160" s="103"/>
      <c r="B160" s="61"/>
      <c r="C160" s="103"/>
      <c r="D160" s="103"/>
      <c r="E160" s="103"/>
      <c r="F160" s="103"/>
    </row>
    <row r="161" spans="1:6">
      <c r="A161" s="103"/>
      <c r="B161" s="61"/>
      <c r="C161" s="103"/>
      <c r="D161" s="103"/>
      <c r="E161" s="103"/>
      <c r="F161" s="103"/>
    </row>
    <row r="162" spans="1:6">
      <c r="A162" s="103"/>
      <c r="B162" s="61"/>
      <c r="C162" s="103"/>
      <c r="D162" s="103"/>
      <c r="E162" s="103"/>
      <c r="F162" s="103"/>
    </row>
    <row r="163" spans="1:6">
      <c r="A163" s="103"/>
      <c r="B163" s="61"/>
      <c r="C163" s="103"/>
      <c r="D163" s="103"/>
      <c r="E163" s="103"/>
      <c r="F163" s="103"/>
    </row>
    <row r="164" spans="1:6">
      <c r="A164" s="103"/>
      <c r="B164" s="108"/>
      <c r="C164" s="103"/>
      <c r="D164" s="103"/>
      <c r="E164" s="103"/>
      <c r="F164" s="103"/>
    </row>
    <row r="165" spans="1:6">
      <c r="A165" s="103"/>
      <c r="B165" s="108"/>
      <c r="C165" s="103"/>
      <c r="D165" s="103"/>
      <c r="E165" s="103"/>
      <c r="F165" s="103"/>
    </row>
    <row r="166" spans="1:6">
      <c r="A166" s="103"/>
      <c r="B166" s="108"/>
      <c r="C166" s="103"/>
      <c r="D166" s="103"/>
      <c r="E166" s="103"/>
      <c r="F166" s="103"/>
    </row>
    <row r="167" spans="1:6">
      <c r="A167" s="106"/>
      <c r="B167" s="61"/>
      <c r="C167" s="103"/>
      <c r="D167" s="103"/>
      <c r="E167" s="103"/>
      <c r="F167" s="103"/>
    </row>
    <row r="168" spans="1:6">
      <c r="A168" s="106"/>
      <c r="B168" s="61"/>
      <c r="C168" s="103"/>
      <c r="D168" s="103"/>
      <c r="E168" s="103"/>
      <c r="F168" s="103"/>
    </row>
    <row r="169" spans="1:6">
      <c r="A169" s="106"/>
      <c r="B169" s="61"/>
      <c r="C169" s="103"/>
      <c r="D169" s="103"/>
      <c r="E169" s="103"/>
      <c r="F169" s="103"/>
    </row>
    <row r="170" spans="1:6">
      <c r="A170" s="103"/>
      <c r="B170" s="61"/>
      <c r="C170" s="103"/>
      <c r="D170" s="103"/>
      <c r="E170" s="103"/>
      <c r="F170" s="103"/>
    </row>
    <row r="171" spans="1:6">
      <c r="A171" s="103"/>
      <c r="B171" s="61"/>
      <c r="C171" s="103"/>
      <c r="D171" s="103"/>
      <c r="E171" s="103"/>
      <c r="F171" s="103"/>
    </row>
    <row r="172" spans="1:6">
      <c r="A172" s="103"/>
      <c r="B172" s="109"/>
      <c r="C172" s="103"/>
      <c r="D172" s="103"/>
      <c r="E172" s="103"/>
      <c r="F172" s="103"/>
    </row>
    <row r="173" spans="1:6">
      <c r="A173" s="103"/>
      <c r="B173" s="61"/>
      <c r="C173" s="103"/>
      <c r="D173" s="103"/>
      <c r="E173" s="103"/>
      <c r="F173" s="103"/>
    </row>
    <row r="174" spans="1:6">
      <c r="A174" s="103"/>
      <c r="B174" s="109"/>
      <c r="C174" s="103"/>
      <c r="D174" s="103"/>
      <c r="E174" s="103"/>
      <c r="F174" s="103"/>
    </row>
    <row r="175" spans="1:6">
      <c r="A175" s="103"/>
      <c r="B175" s="108"/>
      <c r="C175" s="103"/>
      <c r="D175" s="103"/>
      <c r="E175" s="103"/>
      <c r="F175" s="110"/>
    </row>
    <row r="176" spans="1:6">
      <c r="A176" s="103"/>
      <c r="B176" s="61"/>
      <c r="C176" s="103"/>
      <c r="D176" s="103"/>
      <c r="E176" s="103"/>
      <c r="F176" s="103"/>
    </row>
    <row r="177" spans="1:6">
      <c r="A177" s="103"/>
      <c r="B177" s="61"/>
      <c r="C177" s="103"/>
      <c r="D177" s="103"/>
      <c r="E177" s="103"/>
      <c r="F177" s="103"/>
    </row>
    <row r="178" spans="1:6">
      <c r="A178" s="103"/>
      <c r="B178" s="107"/>
      <c r="C178" s="103"/>
      <c r="D178" s="103"/>
      <c r="E178" s="103"/>
      <c r="F178" s="103"/>
    </row>
    <row r="179" spans="1:6">
      <c r="A179" s="103"/>
      <c r="B179" s="61"/>
      <c r="C179" s="103"/>
      <c r="D179" s="103"/>
      <c r="E179" s="103"/>
      <c r="F179" s="103"/>
    </row>
    <row r="180" spans="1:6">
      <c r="A180" s="103"/>
      <c r="B180" s="61"/>
      <c r="C180" s="103"/>
      <c r="D180" s="103"/>
      <c r="E180" s="103"/>
      <c r="F180" s="103"/>
    </row>
    <row r="181" spans="1:6">
      <c r="A181" s="103"/>
      <c r="B181" s="61"/>
      <c r="C181" s="103"/>
      <c r="D181" s="103"/>
      <c r="E181" s="103"/>
      <c r="F181" s="103"/>
    </row>
    <row r="182" spans="1:6">
      <c r="A182" s="103"/>
      <c r="B182" s="61"/>
      <c r="C182" s="103"/>
      <c r="D182" s="103"/>
      <c r="E182" s="103"/>
      <c r="F182" s="110"/>
    </row>
    <row r="183" spans="1:6">
      <c r="A183" s="103"/>
      <c r="B183" s="61"/>
      <c r="C183" s="103"/>
      <c r="D183" s="103"/>
      <c r="E183" s="103"/>
      <c r="F183" s="110"/>
    </row>
    <row r="184" spans="1:6">
      <c r="A184" s="103"/>
      <c r="B184" s="61"/>
      <c r="C184" s="103"/>
      <c r="D184" s="103"/>
      <c r="E184" s="103"/>
      <c r="F184" s="110"/>
    </row>
    <row r="185" spans="1:6">
      <c r="A185" s="103"/>
      <c r="B185" s="61"/>
      <c r="C185" s="103"/>
      <c r="D185" s="103"/>
      <c r="E185" s="103"/>
      <c r="F185" s="110"/>
    </row>
    <row r="186" spans="1:6">
      <c r="A186" s="103"/>
      <c r="B186" s="61"/>
      <c r="C186" s="103"/>
      <c r="D186" s="103"/>
      <c r="E186" s="103"/>
      <c r="F186" s="103"/>
    </row>
    <row r="187" spans="1:6">
      <c r="A187" s="103"/>
      <c r="B187" s="61"/>
      <c r="C187" s="103"/>
      <c r="D187" s="103"/>
      <c r="E187" s="103"/>
      <c r="F187" s="103"/>
    </row>
    <row r="188" spans="1:6">
      <c r="A188" s="103"/>
      <c r="B188" s="61"/>
      <c r="C188" s="103"/>
      <c r="D188" s="103"/>
      <c r="E188" s="103"/>
      <c r="F188" s="103"/>
    </row>
    <row r="189" spans="1:6">
      <c r="A189" s="106"/>
      <c r="B189" s="61"/>
      <c r="C189" s="103"/>
      <c r="D189" s="103"/>
      <c r="E189" s="103"/>
      <c r="F189" s="103"/>
    </row>
    <row r="190" spans="1:6">
      <c r="A190" s="103"/>
      <c r="B190" s="61"/>
      <c r="C190" s="103"/>
      <c r="D190" s="103"/>
      <c r="E190" s="103"/>
      <c r="F190" s="103"/>
    </row>
    <row r="191" spans="1:6">
      <c r="A191" s="103"/>
      <c r="B191" s="61"/>
      <c r="C191" s="103"/>
      <c r="D191" s="103"/>
      <c r="E191" s="103"/>
      <c r="F191" s="103"/>
    </row>
    <row r="192" spans="1:6">
      <c r="A192" s="103"/>
      <c r="B192" s="61"/>
      <c r="C192" s="103"/>
      <c r="D192" s="103"/>
      <c r="E192" s="103"/>
      <c r="F192" s="103"/>
    </row>
    <row r="193" spans="1:6">
      <c r="A193" s="103"/>
      <c r="B193" s="109"/>
      <c r="C193" s="103"/>
      <c r="D193" s="103"/>
      <c r="E193" s="103"/>
      <c r="F193" s="103"/>
    </row>
    <row r="194" spans="1:6">
      <c r="A194" s="103"/>
      <c r="B194" s="61"/>
      <c r="C194" s="103"/>
      <c r="D194" s="103"/>
      <c r="E194" s="103"/>
      <c r="F194" s="103"/>
    </row>
    <row r="195" spans="1:6">
      <c r="A195" s="103"/>
      <c r="B195" s="109"/>
      <c r="C195" s="103"/>
      <c r="D195" s="103"/>
      <c r="E195" s="103"/>
      <c r="F195" s="103"/>
    </row>
    <row r="196" spans="1:6">
      <c r="A196" s="103"/>
      <c r="B196" s="61"/>
      <c r="C196" s="103"/>
      <c r="D196" s="103"/>
      <c r="E196" s="103"/>
      <c r="F196" s="110"/>
    </row>
    <row r="197" spans="1:6">
      <c r="A197" s="103"/>
      <c r="B197" s="61"/>
      <c r="C197" s="103"/>
      <c r="D197" s="103"/>
      <c r="E197" s="103"/>
      <c r="F197" s="103"/>
    </row>
    <row r="198" spans="1:6">
      <c r="A198" s="103"/>
      <c r="B198" s="61"/>
      <c r="C198" s="103"/>
      <c r="D198" s="103"/>
      <c r="E198" s="103"/>
      <c r="F198" s="103"/>
    </row>
    <row r="199" spans="1:6">
      <c r="A199" s="103"/>
      <c r="B199" s="107"/>
      <c r="C199" s="103"/>
      <c r="D199" s="103"/>
      <c r="E199" s="103"/>
      <c r="F199" s="103"/>
    </row>
    <row r="200" spans="1:6">
      <c r="A200" s="103"/>
      <c r="B200" s="61"/>
      <c r="C200" s="103"/>
      <c r="D200" s="103"/>
      <c r="E200" s="103"/>
      <c r="F200" s="103"/>
    </row>
    <row r="201" spans="1:6">
      <c r="A201" s="103"/>
      <c r="B201" s="61"/>
      <c r="C201" s="103"/>
      <c r="D201" s="103"/>
      <c r="E201" s="103"/>
      <c r="F201" s="103"/>
    </row>
    <row r="202" spans="1:6">
      <c r="A202" s="103"/>
      <c r="B202" s="61"/>
      <c r="C202" s="103"/>
      <c r="D202" s="103"/>
      <c r="E202" s="103"/>
      <c r="F202" s="103"/>
    </row>
    <row r="203" spans="1:6">
      <c r="A203" s="103"/>
      <c r="B203" s="61"/>
      <c r="C203" s="103"/>
      <c r="D203" s="103"/>
      <c r="E203" s="103"/>
      <c r="F203" s="110"/>
    </row>
    <row r="204" spans="1:6">
      <c r="A204" s="103"/>
      <c r="B204" s="61"/>
      <c r="C204" s="103"/>
      <c r="D204" s="103"/>
      <c r="E204" s="103"/>
      <c r="F204" s="110"/>
    </row>
    <row r="205" spans="1:6">
      <c r="A205" s="103"/>
      <c r="B205" s="61"/>
      <c r="C205" s="103"/>
      <c r="D205" s="103"/>
      <c r="E205" s="103"/>
      <c r="F205" s="110"/>
    </row>
    <row r="206" spans="1:6">
      <c r="A206" s="103"/>
      <c r="B206" s="61"/>
      <c r="C206" s="103"/>
      <c r="D206" s="103"/>
      <c r="E206" s="103"/>
      <c r="F206" s="110"/>
    </row>
    <row r="207" spans="1:6">
      <c r="A207" s="103"/>
      <c r="B207" s="61"/>
      <c r="C207" s="103"/>
      <c r="D207" s="103"/>
      <c r="E207" s="103"/>
      <c r="F207" s="103"/>
    </row>
    <row r="208" spans="1:6">
      <c r="A208" s="103"/>
      <c r="B208" s="61"/>
      <c r="C208" s="103"/>
      <c r="D208" s="103"/>
      <c r="E208" s="103"/>
      <c r="F208" s="103"/>
    </row>
    <row r="209" spans="1:6">
      <c r="A209" s="103"/>
      <c r="B209" s="61"/>
      <c r="C209" s="103"/>
      <c r="D209" s="103"/>
      <c r="E209" s="103"/>
      <c r="F209" s="103"/>
    </row>
    <row r="210" spans="1:6">
      <c r="A210" s="103"/>
      <c r="B210" s="61"/>
      <c r="C210" s="103"/>
      <c r="D210" s="103"/>
      <c r="E210" s="103"/>
      <c r="F210" s="103"/>
    </row>
    <row r="211" spans="1:6">
      <c r="A211" s="103"/>
      <c r="B211" s="61"/>
      <c r="C211" s="103"/>
      <c r="D211" s="103"/>
      <c r="E211" s="103"/>
      <c r="F211" s="103"/>
    </row>
    <row r="212" spans="1:6">
      <c r="A212" s="103"/>
      <c r="B212" s="61"/>
      <c r="C212" s="103"/>
      <c r="D212" s="103"/>
      <c r="E212" s="103"/>
      <c r="F212" s="103"/>
    </row>
    <row r="213" spans="1:6">
      <c r="A213" s="103"/>
      <c r="B213" s="109"/>
      <c r="C213" s="103"/>
      <c r="D213" s="103"/>
      <c r="E213" s="103"/>
      <c r="F213" s="103"/>
    </row>
    <row r="214" spans="1:6">
      <c r="A214" s="103"/>
      <c r="B214" s="61"/>
      <c r="C214" s="103"/>
      <c r="D214" s="103"/>
      <c r="E214" s="103"/>
      <c r="F214" s="103"/>
    </row>
    <row r="215" spans="1:6">
      <c r="A215" s="103"/>
      <c r="B215" s="109"/>
      <c r="C215" s="103"/>
      <c r="D215" s="103"/>
      <c r="E215" s="103"/>
      <c r="F215" s="103"/>
    </row>
    <row r="216" spans="1:6">
      <c r="A216" s="103"/>
      <c r="B216" s="61"/>
      <c r="C216" s="103"/>
      <c r="D216" s="103"/>
      <c r="E216" s="103"/>
      <c r="F216" s="103"/>
    </row>
    <row r="217" spans="1:6">
      <c r="A217" s="103"/>
      <c r="B217" s="61"/>
      <c r="C217" s="103"/>
      <c r="D217" s="103"/>
      <c r="E217" s="103"/>
      <c r="F217" s="103"/>
    </row>
    <row r="218" spans="1:6">
      <c r="A218" s="103"/>
      <c r="B218" s="61"/>
      <c r="C218" s="103"/>
      <c r="D218" s="103"/>
      <c r="E218" s="103"/>
      <c r="F218" s="103"/>
    </row>
    <row r="219" spans="1:6">
      <c r="A219" s="103"/>
      <c r="B219" s="107"/>
      <c r="C219" s="103"/>
      <c r="D219" s="103"/>
      <c r="E219" s="103"/>
      <c r="F219" s="103"/>
    </row>
    <row r="220" spans="1:6">
      <c r="A220" s="103"/>
      <c r="B220" s="61"/>
      <c r="C220" s="103"/>
      <c r="D220" s="103"/>
      <c r="E220" s="103"/>
      <c r="F220" s="103"/>
    </row>
    <row r="221" spans="1:6">
      <c r="A221" s="103"/>
      <c r="B221" s="61"/>
      <c r="C221" s="103"/>
      <c r="D221" s="103"/>
      <c r="E221" s="103"/>
      <c r="F221" s="103"/>
    </row>
    <row r="222" spans="1:6">
      <c r="A222" s="103"/>
      <c r="B222" s="61"/>
      <c r="C222" s="103"/>
      <c r="D222" s="103"/>
      <c r="E222" s="103"/>
      <c r="F222" s="103"/>
    </row>
    <row r="223" spans="1:6">
      <c r="A223" s="103"/>
      <c r="B223" s="61"/>
      <c r="C223" s="103"/>
      <c r="D223" s="103"/>
      <c r="E223" s="103"/>
      <c r="F223" s="103"/>
    </row>
    <row r="224" spans="1:6">
      <c r="A224" s="103"/>
      <c r="B224" s="61"/>
      <c r="C224" s="103"/>
      <c r="D224" s="103"/>
      <c r="E224" s="103"/>
      <c r="F224" s="103"/>
    </row>
    <row r="225" spans="1:6">
      <c r="A225" s="103"/>
      <c r="B225" s="61"/>
      <c r="C225" s="103"/>
      <c r="D225" s="103"/>
      <c r="E225" s="103"/>
      <c r="F225" s="103"/>
    </row>
    <row r="226" spans="1:6">
      <c r="A226" s="103"/>
      <c r="B226" s="61"/>
      <c r="C226" s="103"/>
      <c r="D226" s="103"/>
      <c r="E226" s="103"/>
      <c r="F226" s="103"/>
    </row>
    <row r="227" spans="1:6">
      <c r="A227" s="103"/>
      <c r="B227" s="61"/>
      <c r="C227" s="103"/>
      <c r="D227" s="103"/>
      <c r="E227" s="103"/>
      <c r="F227" s="103"/>
    </row>
    <row r="228" spans="1:6">
      <c r="A228" s="103"/>
      <c r="B228" s="61"/>
      <c r="C228" s="103"/>
      <c r="D228" s="103"/>
      <c r="E228" s="103"/>
      <c r="F228" s="103"/>
    </row>
    <row r="229" spans="1:6">
      <c r="A229" s="103"/>
      <c r="B229" s="61"/>
      <c r="C229" s="103"/>
      <c r="D229" s="103"/>
      <c r="E229" s="103"/>
      <c r="F229" s="103"/>
    </row>
    <row r="230" spans="1:6">
      <c r="A230" s="103"/>
      <c r="B230" s="61"/>
      <c r="C230" s="103"/>
      <c r="D230" s="103"/>
      <c r="E230" s="103"/>
      <c r="F230" s="103"/>
    </row>
    <row r="231" spans="1:6">
      <c r="A231" s="103"/>
      <c r="B231" s="61"/>
      <c r="C231" s="103"/>
      <c r="D231" s="103"/>
      <c r="E231" s="103"/>
      <c r="F231" s="103"/>
    </row>
    <row r="232" spans="1:6">
      <c r="A232" s="103"/>
      <c r="B232" s="61"/>
      <c r="C232" s="103"/>
      <c r="D232" s="103"/>
      <c r="E232" s="103"/>
      <c r="F232" s="103"/>
    </row>
    <row r="233" spans="1:6">
      <c r="A233" s="103"/>
      <c r="B233" s="61"/>
      <c r="C233" s="103"/>
      <c r="D233" s="103"/>
      <c r="E233" s="103"/>
      <c r="F233" s="103"/>
    </row>
    <row r="234" spans="1:6">
      <c r="A234" s="103"/>
      <c r="B234" s="61"/>
      <c r="C234" s="103"/>
      <c r="D234" s="103"/>
      <c r="E234" s="103"/>
      <c r="F234" s="103"/>
    </row>
    <row r="235" spans="1:6">
      <c r="A235" s="103"/>
      <c r="B235" s="61"/>
      <c r="C235" s="103"/>
      <c r="D235" s="103"/>
      <c r="E235" s="103"/>
      <c r="F235" s="103"/>
    </row>
    <row r="236" spans="1:6">
      <c r="A236" s="103"/>
      <c r="B236" s="61"/>
      <c r="C236" s="103"/>
      <c r="D236" s="103"/>
      <c r="E236" s="103"/>
      <c r="F236" s="103"/>
    </row>
    <row r="237" spans="1:6">
      <c r="A237" s="103"/>
      <c r="B237" s="61"/>
      <c r="C237" s="103"/>
      <c r="D237" s="103"/>
      <c r="E237" s="103"/>
      <c r="F237" s="110"/>
    </row>
    <row r="238" spans="1:6">
      <c r="A238" s="103"/>
      <c r="B238" s="109"/>
      <c r="C238" s="103"/>
      <c r="D238" s="103"/>
      <c r="E238" s="103"/>
      <c r="F238" s="110"/>
    </row>
    <row r="239" spans="1:6">
      <c r="A239" s="103"/>
      <c r="B239" s="61"/>
      <c r="C239" s="103"/>
      <c r="D239" s="103"/>
      <c r="E239" s="103"/>
      <c r="F239" s="103"/>
    </row>
    <row r="240" spans="1:6">
      <c r="A240" s="103"/>
      <c r="B240" s="108"/>
      <c r="C240" s="103"/>
      <c r="D240" s="103"/>
      <c r="E240" s="103"/>
      <c r="F240" s="103"/>
    </row>
    <row r="241" spans="1:6">
      <c r="A241" s="103"/>
      <c r="B241" s="61"/>
      <c r="C241" s="103"/>
      <c r="D241" s="103"/>
      <c r="E241" s="103"/>
      <c r="F241" s="103"/>
    </row>
    <row r="242" spans="1:6">
      <c r="A242" s="103"/>
      <c r="B242" s="61"/>
      <c r="C242" s="103"/>
      <c r="D242" s="103"/>
      <c r="E242" s="103"/>
      <c r="F242" s="103"/>
    </row>
    <row r="243" spans="1:6">
      <c r="A243" s="103"/>
      <c r="B243" s="61"/>
      <c r="C243" s="103"/>
      <c r="D243" s="103"/>
      <c r="E243" s="103"/>
      <c r="F243" s="103"/>
    </row>
    <row r="244" spans="1:6">
      <c r="A244" s="103"/>
      <c r="B244" s="61"/>
      <c r="C244" s="103"/>
      <c r="D244" s="103"/>
      <c r="E244" s="103"/>
      <c r="F244" s="103"/>
    </row>
    <row r="245" spans="1:6">
      <c r="A245" s="103"/>
      <c r="B245" s="61"/>
      <c r="C245" s="103"/>
      <c r="D245" s="103"/>
      <c r="E245" s="103"/>
      <c r="F245" s="103"/>
    </row>
    <row r="246" spans="1:6">
      <c r="A246" s="103"/>
      <c r="B246" s="61"/>
      <c r="C246" s="103"/>
      <c r="D246" s="103"/>
      <c r="E246" s="103"/>
      <c r="F246" s="103"/>
    </row>
    <row r="247" spans="1:6">
      <c r="A247" s="103"/>
      <c r="B247" s="61"/>
      <c r="C247" s="103"/>
      <c r="D247" s="103"/>
      <c r="E247" s="103"/>
      <c r="F247" s="103"/>
    </row>
    <row r="248" spans="1:6">
      <c r="A248" s="103"/>
      <c r="B248" s="61"/>
      <c r="C248" s="103"/>
      <c r="D248" s="103"/>
      <c r="E248" s="103"/>
      <c r="F248" s="103"/>
    </row>
    <row r="249" spans="1:6">
      <c r="A249" s="103"/>
      <c r="B249" s="61"/>
      <c r="C249" s="103"/>
      <c r="D249" s="103"/>
      <c r="E249" s="103"/>
      <c r="F249" s="103"/>
    </row>
    <row r="250" spans="1:6">
      <c r="A250" s="103"/>
      <c r="B250" s="109"/>
      <c r="C250" s="103"/>
      <c r="D250" s="103"/>
      <c r="E250" s="103"/>
      <c r="F250" s="103"/>
    </row>
    <row r="251" spans="1:6">
      <c r="A251" s="103"/>
      <c r="B251" s="109"/>
      <c r="C251" s="103"/>
      <c r="D251" s="103"/>
      <c r="E251" s="103"/>
      <c r="F251" s="103"/>
    </row>
    <row r="252" spans="1:6">
      <c r="A252" s="103"/>
      <c r="B252" s="111"/>
      <c r="C252" s="103"/>
      <c r="D252" s="103"/>
      <c r="E252" s="103"/>
      <c r="F252" s="103"/>
    </row>
    <row r="253" spans="1:6">
      <c r="A253" s="103"/>
      <c r="B253" s="61"/>
      <c r="C253" s="103"/>
      <c r="D253" s="103"/>
      <c r="E253" s="103"/>
      <c r="F253" s="103"/>
    </row>
    <row r="254" spans="1:6">
      <c r="A254" s="103"/>
      <c r="B254" s="61"/>
      <c r="C254" s="103"/>
      <c r="D254" s="103"/>
      <c r="E254" s="103"/>
      <c r="F254" s="103"/>
    </row>
    <row r="255" spans="1:6">
      <c r="A255" s="103"/>
      <c r="B255" s="61"/>
      <c r="C255" s="103"/>
      <c r="D255" s="103"/>
      <c r="E255" s="103"/>
      <c r="F255" s="103"/>
    </row>
    <row r="256" spans="1:6">
      <c r="A256" s="103"/>
      <c r="B256" s="61"/>
      <c r="C256" s="103"/>
      <c r="D256" s="103"/>
      <c r="E256" s="103"/>
      <c r="F256" s="103"/>
    </row>
    <row r="257" spans="1:6">
      <c r="A257" s="103"/>
      <c r="B257" s="61"/>
      <c r="C257" s="103"/>
      <c r="D257" s="103"/>
      <c r="E257" s="103"/>
      <c r="F257" s="103"/>
    </row>
    <row r="258" spans="1:6">
      <c r="A258" s="103"/>
      <c r="B258" s="61"/>
      <c r="C258" s="103"/>
      <c r="D258" s="103"/>
      <c r="E258" s="103"/>
      <c r="F258" s="103"/>
    </row>
    <row r="259" spans="1:6">
      <c r="A259" s="103"/>
      <c r="B259" s="61"/>
      <c r="C259" s="103"/>
      <c r="D259" s="103"/>
      <c r="E259" s="103"/>
      <c r="F259" s="103"/>
    </row>
    <row r="260" spans="1:6">
      <c r="A260" s="103"/>
      <c r="B260" s="61"/>
      <c r="C260" s="103"/>
      <c r="D260" s="103"/>
      <c r="E260" s="103"/>
      <c r="F260" s="103"/>
    </row>
    <row r="261" spans="1:6">
      <c r="A261" s="103"/>
      <c r="B261" s="61"/>
      <c r="C261" s="103"/>
      <c r="D261" s="103"/>
      <c r="E261" s="103"/>
      <c r="F261" s="103"/>
    </row>
    <row r="262" spans="1:6">
      <c r="A262" s="103"/>
      <c r="B262" s="61"/>
      <c r="C262" s="103"/>
      <c r="D262" s="103"/>
      <c r="E262" s="103"/>
      <c r="F262" s="103"/>
    </row>
    <row r="263" spans="1:6">
      <c r="A263" s="103"/>
      <c r="B263" s="61"/>
      <c r="C263" s="103"/>
      <c r="D263" s="103"/>
      <c r="E263" s="103"/>
      <c r="F263" s="103"/>
    </row>
    <row r="264" spans="1:6">
      <c r="A264" s="103"/>
      <c r="B264" s="61"/>
      <c r="C264" s="103"/>
      <c r="D264" s="103"/>
      <c r="E264" s="103"/>
      <c r="F264" s="103"/>
    </row>
    <row r="265" spans="1:6">
      <c r="A265" s="103"/>
      <c r="B265" s="61"/>
      <c r="C265" s="103"/>
      <c r="D265" s="103"/>
      <c r="E265" s="103"/>
      <c r="F265" s="103"/>
    </row>
    <row r="266" spans="1:6">
      <c r="A266" s="103"/>
      <c r="B266" s="61"/>
      <c r="C266" s="103"/>
      <c r="D266" s="103"/>
      <c r="E266" s="103"/>
      <c r="F266" s="103"/>
    </row>
    <row r="267" spans="1:6">
      <c r="A267" s="103"/>
      <c r="B267" s="61"/>
      <c r="C267" s="103"/>
      <c r="D267" s="103"/>
      <c r="E267" s="103"/>
      <c r="F267" s="103"/>
    </row>
    <row r="268" spans="1:6">
      <c r="A268" s="103"/>
      <c r="B268" s="61"/>
      <c r="C268" s="103"/>
      <c r="D268" s="103"/>
      <c r="E268" s="103"/>
      <c r="F268" s="103"/>
    </row>
    <row r="269" spans="1:6">
      <c r="A269" s="103"/>
      <c r="B269" s="61"/>
      <c r="C269" s="103"/>
      <c r="D269" s="103"/>
      <c r="E269" s="103"/>
      <c r="F269" s="103"/>
    </row>
    <row r="270" spans="1:6">
      <c r="A270" s="103"/>
      <c r="B270" s="61"/>
      <c r="C270" s="103"/>
      <c r="D270" s="103"/>
      <c r="E270" s="103"/>
      <c r="F270" s="103"/>
    </row>
    <row r="271" spans="1:6">
      <c r="A271" s="103"/>
      <c r="B271" s="61"/>
      <c r="C271" s="103"/>
      <c r="D271" s="103"/>
      <c r="E271" s="103"/>
      <c r="F271" s="103"/>
    </row>
    <row r="272" spans="1:6">
      <c r="A272" s="103"/>
      <c r="B272" s="61"/>
      <c r="C272" s="103"/>
      <c r="D272" s="103"/>
      <c r="E272" s="103"/>
      <c r="F272" s="103"/>
    </row>
    <row r="273" spans="1:6">
      <c r="A273" s="103"/>
      <c r="B273" s="61"/>
      <c r="C273" s="103"/>
      <c r="D273" s="103"/>
      <c r="E273" s="103"/>
      <c r="F273" s="103"/>
    </row>
    <row r="274" spans="1:6">
      <c r="A274" s="103"/>
      <c r="B274" s="61"/>
      <c r="C274" s="103"/>
      <c r="D274" s="103"/>
      <c r="E274" s="103"/>
      <c r="F274" s="103"/>
    </row>
    <row r="275" spans="1:6">
      <c r="A275" s="103"/>
      <c r="B275" s="61"/>
      <c r="C275" s="103"/>
      <c r="D275" s="103"/>
      <c r="E275" s="103"/>
      <c r="F275" s="103"/>
    </row>
    <row r="276" spans="1:6">
      <c r="A276" s="103"/>
      <c r="B276" s="61"/>
      <c r="C276" s="103"/>
      <c r="D276" s="103"/>
      <c r="E276" s="103"/>
      <c r="F276" s="103"/>
    </row>
    <row r="277" spans="1:6">
      <c r="A277" s="103"/>
      <c r="B277" s="61"/>
      <c r="C277" s="103"/>
      <c r="D277" s="103"/>
      <c r="E277" s="103"/>
      <c r="F277" s="103"/>
    </row>
    <row r="278" spans="1:6">
      <c r="A278" s="103"/>
      <c r="B278" s="61"/>
      <c r="C278" s="103"/>
      <c r="D278" s="103"/>
      <c r="E278" s="103"/>
      <c r="F278" s="103"/>
    </row>
    <row r="279" spans="1:6">
      <c r="A279" s="103"/>
      <c r="B279" s="61"/>
      <c r="C279" s="103"/>
      <c r="D279" s="103"/>
      <c r="E279" s="103"/>
      <c r="F279" s="103"/>
    </row>
    <row r="280" spans="1:6">
      <c r="A280" s="103"/>
      <c r="B280" s="61"/>
      <c r="C280" s="103"/>
      <c r="D280" s="103"/>
      <c r="E280" s="103"/>
      <c r="F280" s="103"/>
    </row>
    <row r="281" spans="1:6">
      <c r="A281" s="103"/>
      <c r="B281" s="61"/>
      <c r="C281" s="103"/>
      <c r="D281" s="103"/>
      <c r="E281" s="103"/>
      <c r="F281" s="103"/>
    </row>
    <row r="282" spans="1:6">
      <c r="A282" s="103"/>
      <c r="B282" s="61"/>
      <c r="C282" s="103"/>
      <c r="D282" s="103"/>
      <c r="E282" s="103"/>
      <c r="F282" s="103"/>
    </row>
    <row r="283" spans="1:6">
      <c r="A283" s="103"/>
      <c r="B283" s="61"/>
      <c r="C283" s="103"/>
      <c r="D283" s="103"/>
      <c r="E283" s="103"/>
      <c r="F283" s="103"/>
    </row>
    <row r="284" spans="1:6">
      <c r="A284" s="103"/>
      <c r="B284" s="61"/>
      <c r="C284" s="103"/>
      <c r="D284" s="103"/>
      <c r="E284" s="103"/>
      <c r="F284" s="103"/>
    </row>
    <row r="285" spans="1:6">
      <c r="A285" s="103"/>
      <c r="B285" s="61"/>
      <c r="C285" s="103"/>
      <c r="D285" s="103"/>
      <c r="E285" s="103"/>
      <c r="F285" s="103"/>
    </row>
    <row r="286" spans="1:6">
      <c r="A286" s="103"/>
      <c r="B286" s="61"/>
      <c r="C286" s="103"/>
      <c r="D286" s="103"/>
      <c r="E286" s="103"/>
      <c r="F286" s="103"/>
    </row>
    <row r="287" spans="1:6">
      <c r="A287" s="103"/>
      <c r="B287" s="61"/>
      <c r="C287" s="103"/>
      <c r="D287" s="103"/>
      <c r="E287" s="103"/>
      <c r="F287" s="103"/>
    </row>
    <row r="288" spans="1:6">
      <c r="A288" s="103"/>
      <c r="B288" s="61"/>
      <c r="C288" s="103"/>
      <c r="D288" s="103"/>
      <c r="E288" s="103"/>
      <c r="F288" s="103"/>
    </row>
    <row r="289" spans="1:6">
      <c r="A289" s="103"/>
      <c r="B289" s="61"/>
      <c r="C289" s="103"/>
      <c r="D289" s="103"/>
      <c r="E289" s="103"/>
      <c r="F289" s="103"/>
    </row>
    <row r="290" spans="1:6">
      <c r="A290" s="103"/>
      <c r="B290" s="61"/>
      <c r="C290" s="103"/>
      <c r="D290" s="103"/>
      <c r="E290" s="103"/>
      <c r="F290" s="103"/>
    </row>
    <row r="291" spans="1:6">
      <c r="A291" s="103"/>
      <c r="B291" s="61"/>
      <c r="C291" s="103"/>
      <c r="D291" s="103"/>
      <c r="E291" s="103"/>
      <c r="F291" s="103"/>
    </row>
    <row r="292" spans="1:6">
      <c r="A292" s="103"/>
      <c r="B292" s="61"/>
      <c r="C292" s="103"/>
      <c r="D292" s="103"/>
      <c r="E292" s="103"/>
      <c r="F292" s="103"/>
    </row>
    <row r="293" spans="1:6">
      <c r="A293" s="103"/>
      <c r="B293" s="61"/>
      <c r="C293" s="103"/>
      <c r="D293" s="103"/>
      <c r="E293" s="103"/>
      <c r="F293" s="103"/>
    </row>
    <row r="294" spans="1:6">
      <c r="A294" s="103"/>
      <c r="B294" s="61"/>
      <c r="C294" s="103"/>
      <c r="D294" s="103"/>
      <c r="E294" s="103"/>
      <c r="F294" s="103"/>
    </row>
    <row r="295" spans="1:6">
      <c r="A295" s="103"/>
      <c r="B295" s="61"/>
      <c r="C295" s="103"/>
      <c r="D295" s="103"/>
      <c r="E295" s="103"/>
      <c r="F295" s="103"/>
    </row>
    <row r="296" spans="1:6">
      <c r="A296" s="103"/>
      <c r="B296" s="61"/>
      <c r="C296" s="103"/>
      <c r="D296" s="103"/>
      <c r="E296" s="103"/>
      <c r="F296" s="103"/>
    </row>
    <row r="297" spans="1:6">
      <c r="A297" s="103"/>
      <c r="B297" s="61"/>
      <c r="C297" s="103"/>
      <c r="D297" s="103"/>
      <c r="E297" s="103"/>
      <c r="F297" s="103"/>
    </row>
    <row r="298" spans="1:6">
      <c r="A298" s="103"/>
      <c r="B298" s="109"/>
      <c r="C298" s="103"/>
      <c r="D298" s="103"/>
      <c r="E298" s="103"/>
      <c r="F298" s="112"/>
    </row>
    <row r="299" spans="1:6">
      <c r="A299" s="103"/>
      <c r="B299" s="61"/>
      <c r="C299" s="103"/>
      <c r="D299" s="103"/>
      <c r="E299" s="103"/>
      <c r="F299" s="103"/>
    </row>
    <row r="300" spans="1:6">
      <c r="A300" s="103"/>
      <c r="B300" s="61"/>
      <c r="C300" s="103"/>
      <c r="D300" s="103"/>
      <c r="E300" s="103"/>
      <c r="F300" s="103"/>
    </row>
    <row r="301" spans="1:6">
      <c r="A301" s="103"/>
      <c r="B301" s="61"/>
      <c r="C301" s="103"/>
      <c r="D301" s="103"/>
      <c r="E301" s="103"/>
      <c r="F301" s="103"/>
    </row>
    <row r="302" spans="1:6">
      <c r="A302" s="103"/>
      <c r="B302" s="61"/>
      <c r="C302" s="103"/>
      <c r="D302" s="103"/>
      <c r="E302" s="103"/>
      <c r="F302" s="103"/>
    </row>
    <row r="303" spans="1:6">
      <c r="A303" s="103"/>
      <c r="B303" s="61"/>
      <c r="C303" s="103"/>
      <c r="D303" s="103"/>
      <c r="E303" s="103"/>
      <c r="F303" s="103"/>
    </row>
    <row r="304" spans="1:6">
      <c r="A304" s="103"/>
      <c r="B304" s="61"/>
      <c r="C304" s="103"/>
      <c r="D304" s="103"/>
      <c r="E304" s="103"/>
      <c r="F304" s="103"/>
    </row>
    <row r="305" spans="1:6">
      <c r="A305" s="103"/>
      <c r="B305" s="61"/>
      <c r="C305" s="103"/>
      <c r="D305" s="103"/>
      <c r="E305" s="103"/>
      <c r="F305" s="103"/>
    </row>
    <row r="306" spans="1:6">
      <c r="A306" s="103"/>
      <c r="B306" s="61"/>
      <c r="C306" s="103"/>
      <c r="D306" s="103"/>
      <c r="E306" s="103"/>
      <c r="F306" s="103"/>
    </row>
    <row r="307" spans="1:6">
      <c r="A307" s="103"/>
      <c r="B307" s="61"/>
      <c r="C307" s="103"/>
      <c r="D307" s="103"/>
      <c r="E307" s="103"/>
      <c r="F307" s="103"/>
    </row>
    <row r="308" spans="1:6">
      <c r="A308" s="103"/>
      <c r="B308" s="61"/>
      <c r="C308" s="103"/>
      <c r="D308" s="103"/>
      <c r="E308" s="103"/>
      <c r="F308" s="103"/>
    </row>
    <row r="309" spans="1:6">
      <c r="A309" s="103"/>
      <c r="B309" s="61"/>
      <c r="C309" s="103"/>
      <c r="D309" s="103"/>
      <c r="E309" s="103"/>
      <c r="F309" s="103"/>
    </row>
    <row r="310" spans="1:6">
      <c r="A310" s="103"/>
      <c r="B310" s="61"/>
      <c r="C310" s="103"/>
      <c r="D310" s="103"/>
      <c r="E310" s="103"/>
      <c r="F310" s="103"/>
    </row>
    <row r="311" spans="1:6">
      <c r="A311" s="103"/>
      <c r="B311" s="61"/>
      <c r="C311" s="103"/>
      <c r="D311" s="103"/>
      <c r="E311" s="103"/>
      <c r="F311" s="103"/>
    </row>
    <row r="312" spans="1:6">
      <c r="A312" s="103"/>
      <c r="B312" s="61"/>
      <c r="C312" s="103"/>
      <c r="D312" s="103"/>
      <c r="E312" s="103"/>
      <c r="F312" s="103"/>
    </row>
    <row r="313" spans="1:6">
      <c r="A313" s="103"/>
      <c r="B313" s="61"/>
      <c r="C313" s="103"/>
      <c r="D313" s="103"/>
      <c r="E313" s="103"/>
      <c r="F313" s="103"/>
    </row>
    <row r="314" spans="1:6">
      <c r="A314" s="103"/>
      <c r="B314" s="61"/>
      <c r="C314" s="103"/>
      <c r="D314" s="103"/>
      <c r="E314" s="103"/>
      <c r="F314" s="103"/>
    </row>
    <row r="315" spans="1:6">
      <c r="A315" s="103"/>
      <c r="B315" s="61"/>
      <c r="C315" s="103"/>
      <c r="D315" s="103"/>
      <c r="E315" s="103"/>
      <c r="F315" s="103"/>
    </row>
    <row r="316" spans="1:6">
      <c r="A316" s="103"/>
      <c r="B316" s="61"/>
      <c r="C316" s="103"/>
      <c r="D316" s="103"/>
      <c r="E316" s="103"/>
      <c r="F316" s="103"/>
    </row>
    <row r="317" spans="1:6">
      <c r="A317" s="103"/>
      <c r="B317" s="61"/>
      <c r="C317" s="103"/>
      <c r="D317" s="103"/>
      <c r="E317" s="103"/>
      <c r="F317" s="103"/>
    </row>
    <row r="318" spans="1:6">
      <c r="A318" s="103"/>
      <c r="B318" s="109"/>
      <c r="C318" s="103"/>
      <c r="D318" s="103"/>
      <c r="E318" s="103"/>
      <c r="F318" s="103"/>
    </row>
    <row r="319" spans="1:6">
      <c r="A319" s="103"/>
      <c r="B319" s="109"/>
      <c r="C319" s="103"/>
      <c r="D319" s="103"/>
      <c r="E319" s="103"/>
      <c r="F319" s="103"/>
    </row>
    <row r="320" spans="1:6">
      <c r="A320" s="103"/>
      <c r="B320" s="61"/>
      <c r="C320" s="103"/>
      <c r="D320" s="103"/>
      <c r="E320" s="103"/>
      <c r="F320" s="103"/>
    </row>
    <row r="321" spans="1:6">
      <c r="A321" s="103"/>
      <c r="B321" s="109"/>
      <c r="C321" s="103"/>
      <c r="D321" s="103"/>
      <c r="E321" s="103"/>
      <c r="F321" s="103"/>
    </row>
    <row r="322" spans="1:6">
      <c r="A322" s="103"/>
      <c r="B322" s="61"/>
      <c r="C322" s="103"/>
      <c r="D322" s="103"/>
      <c r="E322" s="103"/>
      <c r="F322" s="103"/>
    </row>
    <row r="323" spans="1:6">
      <c r="A323" s="103"/>
      <c r="B323" s="109"/>
      <c r="C323" s="103"/>
      <c r="D323" s="103"/>
      <c r="E323" s="103"/>
      <c r="F323" s="103"/>
    </row>
    <row r="324" spans="1:6">
      <c r="A324" s="103"/>
      <c r="B324" s="61"/>
      <c r="C324" s="103"/>
      <c r="D324" s="103"/>
      <c r="E324" s="103"/>
      <c r="F324" s="103"/>
    </row>
    <row r="325" spans="1:6">
      <c r="A325" s="103"/>
      <c r="B325" s="61"/>
      <c r="C325" s="103"/>
      <c r="D325" s="103"/>
      <c r="E325" s="103"/>
      <c r="F325" s="103"/>
    </row>
    <row r="326" spans="1:6">
      <c r="A326" s="103"/>
      <c r="B326" s="61"/>
      <c r="C326" s="103"/>
      <c r="D326" s="103"/>
      <c r="E326" s="103"/>
      <c r="F326" s="103"/>
    </row>
    <row r="327" spans="1:6">
      <c r="A327" s="103"/>
      <c r="B327" s="61"/>
      <c r="C327" s="103"/>
      <c r="D327" s="103"/>
      <c r="E327" s="103"/>
      <c r="F327" s="103"/>
    </row>
    <row r="328" spans="1:6">
      <c r="A328" s="103"/>
      <c r="B328" s="61"/>
      <c r="C328" s="103"/>
      <c r="D328" s="103"/>
      <c r="E328" s="103"/>
      <c r="F328" s="103"/>
    </row>
    <row r="329" spans="1:6">
      <c r="A329" s="103"/>
      <c r="B329" s="61"/>
      <c r="C329" s="103"/>
      <c r="D329" s="103"/>
      <c r="E329" s="103"/>
      <c r="F329" s="103"/>
    </row>
    <row r="330" spans="1:6">
      <c r="A330" s="103"/>
      <c r="B330" s="61"/>
      <c r="C330" s="103"/>
      <c r="D330" s="103"/>
      <c r="E330" s="103"/>
      <c r="F330" s="103"/>
    </row>
    <row r="331" spans="1:6">
      <c r="A331" s="103"/>
      <c r="B331" s="61"/>
      <c r="C331" s="103"/>
      <c r="D331" s="103"/>
      <c r="E331" s="103"/>
      <c r="F331" s="103"/>
    </row>
    <row r="332" spans="1:6">
      <c r="A332" s="103"/>
      <c r="B332" s="61"/>
      <c r="C332" s="103"/>
      <c r="D332" s="103"/>
      <c r="E332" s="103"/>
      <c r="F332" s="103"/>
    </row>
    <row r="333" spans="1:6">
      <c r="A333" s="103"/>
      <c r="B333" s="61"/>
      <c r="C333" s="103"/>
      <c r="D333" s="103"/>
      <c r="E333" s="103"/>
      <c r="F333" s="103"/>
    </row>
    <row r="334" spans="1:6">
      <c r="A334" s="103"/>
      <c r="B334" s="61"/>
      <c r="C334" s="103"/>
      <c r="D334" s="103"/>
      <c r="E334" s="103"/>
      <c r="F334" s="103"/>
    </row>
    <row r="335" spans="1:6">
      <c r="A335" s="103"/>
      <c r="B335" s="61"/>
      <c r="C335" s="103"/>
      <c r="D335" s="103"/>
      <c r="E335" s="103"/>
      <c r="F335" s="103"/>
    </row>
    <row r="336" spans="1:6">
      <c r="A336" s="103"/>
      <c r="B336" s="61"/>
      <c r="C336" s="103"/>
      <c r="D336" s="103"/>
      <c r="E336" s="103"/>
      <c r="F336" s="103"/>
    </row>
    <row r="337" spans="1:6">
      <c r="A337" s="103"/>
      <c r="B337" s="61"/>
      <c r="C337" s="103"/>
      <c r="D337" s="103"/>
      <c r="E337" s="103"/>
      <c r="F337" s="103"/>
    </row>
    <row r="338" spans="1:6">
      <c r="A338" s="103"/>
      <c r="B338" s="61"/>
      <c r="C338" s="103"/>
      <c r="D338" s="103"/>
      <c r="E338" s="103"/>
      <c r="F338" s="103"/>
    </row>
    <row r="339" spans="1:6">
      <c r="A339" s="103"/>
      <c r="B339" s="61"/>
      <c r="C339" s="103"/>
      <c r="D339" s="103"/>
      <c r="E339" s="103"/>
      <c r="F339" s="103"/>
    </row>
    <row r="340" spans="1:6">
      <c r="A340" s="103"/>
      <c r="B340" s="61"/>
      <c r="C340" s="103"/>
      <c r="D340" s="103"/>
      <c r="E340" s="103"/>
      <c r="F340" s="103"/>
    </row>
    <row r="341" spans="1:6">
      <c r="A341" s="103"/>
      <c r="B341" s="61"/>
      <c r="C341" s="103"/>
      <c r="D341" s="103"/>
      <c r="E341" s="103"/>
      <c r="F341" s="103"/>
    </row>
    <row r="342" spans="1:6">
      <c r="A342" s="103"/>
      <c r="B342" s="61"/>
      <c r="C342" s="103"/>
      <c r="D342" s="103"/>
      <c r="E342" s="103"/>
      <c r="F342" s="103"/>
    </row>
    <row r="343" spans="1:6">
      <c r="A343" s="103"/>
      <c r="B343" s="61"/>
      <c r="C343" s="103"/>
      <c r="D343" s="103"/>
      <c r="E343" s="103"/>
      <c r="F343" s="103"/>
    </row>
    <row r="344" spans="1:6">
      <c r="A344" s="103"/>
      <c r="B344" s="61"/>
      <c r="C344" s="103"/>
      <c r="D344" s="103"/>
      <c r="E344" s="103"/>
      <c r="F344" s="103"/>
    </row>
    <row r="345" spans="1:6">
      <c r="A345" s="103"/>
      <c r="B345" s="61"/>
      <c r="C345" s="103"/>
      <c r="D345" s="103"/>
      <c r="E345" s="103"/>
      <c r="F345" s="103"/>
    </row>
    <row r="346" spans="1:6">
      <c r="A346" s="103"/>
      <c r="B346" s="61"/>
      <c r="C346" s="103"/>
      <c r="D346" s="103"/>
      <c r="E346" s="103"/>
      <c r="F346" s="103"/>
    </row>
    <row r="347" spans="1:6">
      <c r="A347" s="103"/>
      <c r="B347" s="61"/>
      <c r="C347" s="103"/>
      <c r="D347" s="103"/>
      <c r="E347" s="103"/>
      <c r="F347" s="103"/>
    </row>
    <row r="348" spans="1:6">
      <c r="A348" s="103"/>
      <c r="B348" s="61"/>
      <c r="C348" s="103"/>
      <c r="D348" s="103"/>
      <c r="E348" s="103"/>
      <c r="F348" s="103"/>
    </row>
    <row r="349" spans="1:6">
      <c r="A349" s="103"/>
      <c r="B349" s="61"/>
      <c r="C349" s="103"/>
      <c r="D349" s="103"/>
      <c r="E349" s="103"/>
      <c r="F349" s="103"/>
    </row>
    <row r="350" spans="1:6">
      <c r="A350" s="103"/>
      <c r="B350" s="61"/>
      <c r="C350" s="103"/>
      <c r="D350" s="103"/>
      <c r="E350" s="103"/>
      <c r="F350" s="103"/>
    </row>
    <row r="351" spans="1:6">
      <c r="A351" s="103"/>
      <c r="B351" s="61"/>
      <c r="C351" s="103"/>
      <c r="D351" s="103"/>
      <c r="E351" s="103"/>
      <c r="F351" s="103"/>
    </row>
    <row r="352" spans="1:6">
      <c r="A352" s="103"/>
      <c r="B352" s="61"/>
      <c r="C352" s="103"/>
      <c r="D352" s="103"/>
      <c r="E352" s="103"/>
      <c r="F352" s="103"/>
    </row>
    <row r="353" spans="1:6">
      <c r="A353" s="103"/>
      <c r="B353" s="61"/>
      <c r="C353" s="103"/>
      <c r="D353" s="103"/>
      <c r="E353" s="103"/>
      <c r="F353" s="103"/>
    </row>
    <row r="354" spans="1:6">
      <c r="A354" s="103"/>
      <c r="B354" s="61"/>
      <c r="C354" s="103"/>
      <c r="D354" s="103"/>
      <c r="E354" s="103"/>
      <c r="F354" s="103"/>
    </row>
    <row r="355" spans="1:6">
      <c r="A355" s="103"/>
      <c r="B355" s="61"/>
      <c r="C355" s="103"/>
      <c r="D355" s="103"/>
      <c r="E355" s="103"/>
      <c r="F355" s="103"/>
    </row>
    <row r="356" spans="1:6">
      <c r="A356" s="103"/>
      <c r="B356" s="61"/>
      <c r="C356" s="103"/>
      <c r="D356" s="103"/>
      <c r="E356" s="103"/>
      <c r="F356" s="103"/>
    </row>
    <row r="357" spans="1:6">
      <c r="A357" s="103"/>
      <c r="B357" s="61"/>
      <c r="C357" s="103"/>
      <c r="D357" s="103"/>
      <c r="E357" s="103"/>
      <c r="F357" s="103"/>
    </row>
    <row r="358" spans="1:6">
      <c r="A358" s="103"/>
      <c r="B358" s="61"/>
      <c r="C358" s="103"/>
      <c r="D358" s="103"/>
      <c r="E358" s="103"/>
      <c r="F358" s="103"/>
    </row>
    <row r="359" spans="1:6">
      <c r="A359" s="103"/>
      <c r="B359" s="61"/>
      <c r="C359" s="103"/>
      <c r="D359" s="103"/>
      <c r="E359" s="103"/>
      <c r="F359" s="103"/>
    </row>
    <row r="360" spans="1:6">
      <c r="A360" s="103"/>
      <c r="B360" s="61"/>
      <c r="C360" s="103"/>
      <c r="D360" s="103"/>
      <c r="E360" s="103"/>
      <c r="F360" s="103"/>
    </row>
    <row r="361" spans="1:6">
      <c r="A361" s="103"/>
      <c r="B361" s="61"/>
      <c r="C361" s="103"/>
      <c r="D361" s="103"/>
      <c r="E361" s="103"/>
      <c r="F361" s="103"/>
    </row>
    <row r="362" spans="1:6">
      <c r="A362" s="103"/>
      <c r="B362" s="61"/>
      <c r="C362" s="103"/>
      <c r="D362" s="103"/>
      <c r="E362" s="103"/>
      <c r="F362" s="103"/>
    </row>
    <row r="363" spans="1:6">
      <c r="A363" s="103"/>
      <c r="B363" s="61"/>
      <c r="C363" s="103"/>
      <c r="D363" s="103"/>
      <c r="E363" s="103"/>
      <c r="F363" s="103"/>
    </row>
    <row r="364" spans="1:6">
      <c r="A364" s="103"/>
      <c r="B364" s="61"/>
      <c r="C364" s="103"/>
      <c r="D364" s="103"/>
      <c r="E364" s="103"/>
      <c r="F364" s="103"/>
    </row>
    <row r="365" spans="1:6">
      <c r="A365" s="103"/>
      <c r="B365" s="61"/>
      <c r="C365" s="103"/>
      <c r="D365" s="103"/>
      <c r="E365" s="103"/>
      <c r="F365" s="103"/>
    </row>
    <row r="366" spans="1:6">
      <c r="A366" s="103"/>
      <c r="B366" s="61"/>
      <c r="C366" s="103"/>
      <c r="D366" s="103"/>
      <c r="E366" s="103"/>
      <c r="F366" s="103"/>
    </row>
    <row r="367" spans="1:6">
      <c r="A367" s="103"/>
      <c r="B367" s="61"/>
      <c r="C367" s="103"/>
      <c r="D367" s="103"/>
      <c r="E367" s="103"/>
      <c r="F367" s="103"/>
    </row>
    <row r="368" spans="1:6">
      <c r="A368" s="103"/>
      <c r="B368" s="61"/>
      <c r="C368" s="103"/>
      <c r="D368" s="103"/>
      <c r="E368" s="103"/>
      <c r="F368" s="103"/>
    </row>
    <row r="369" spans="1:6">
      <c r="A369" s="103"/>
      <c r="B369" s="61"/>
      <c r="C369" s="103"/>
      <c r="D369" s="103"/>
      <c r="E369" s="103"/>
      <c r="F369" s="103"/>
    </row>
    <row r="370" spans="1:6">
      <c r="A370" s="103"/>
      <c r="B370" s="61"/>
      <c r="C370" s="103"/>
      <c r="D370" s="103"/>
      <c r="E370" s="103"/>
      <c r="F370" s="103"/>
    </row>
    <row r="371" spans="1:6">
      <c r="A371" s="103"/>
      <c r="B371" s="61"/>
      <c r="C371" s="103"/>
      <c r="D371" s="103"/>
      <c r="E371" s="103"/>
      <c r="F371" s="103"/>
    </row>
    <row r="372" spans="1:6">
      <c r="A372" s="103"/>
      <c r="B372" s="61"/>
      <c r="C372" s="103"/>
      <c r="D372" s="103"/>
      <c r="E372" s="103"/>
      <c r="F372" s="103"/>
    </row>
    <row r="373" spans="1:6">
      <c r="A373" s="103"/>
      <c r="B373" s="61"/>
      <c r="C373" s="103"/>
      <c r="D373" s="103"/>
      <c r="E373" s="103"/>
      <c r="F373" s="103"/>
    </row>
    <row r="374" spans="1:6">
      <c r="A374" s="103"/>
      <c r="B374" s="61"/>
      <c r="C374" s="103"/>
      <c r="D374" s="103"/>
      <c r="E374" s="103"/>
      <c r="F374" s="103"/>
    </row>
    <row r="375" spans="1:6">
      <c r="A375" s="103"/>
      <c r="B375" s="61"/>
      <c r="C375" s="103"/>
      <c r="D375" s="103"/>
      <c r="E375" s="103"/>
      <c r="F375" s="103"/>
    </row>
    <row r="376" spans="1:6">
      <c r="A376" s="103"/>
      <c r="B376" s="61"/>
      <c r="C376" s="103"/>
      <c r="D376" s="103"/>
      <c r="E376" s="103"/>
      <c r="F376" s="103"/>
    </row>
    <row r="377" spans="1:6">
      <c r="A377" s="103"/>
      <c r="B377" s="61"/>
      <c r="C377" s="103"/>
      <c r="D377" s="103"/>
      <c r="E377" s="103"/>
      <c r="F377" s="103"/>
    </row>
    <row r="378" spans="1:6">
      <c r="A378" s="103"/>
      <c r="B378" s="61"/>
      <c r="C378" s="103"/>
      <c r="D378" s="103"/>
      <c r="E378" s="103"/>
      <c r="F378" s="103"/>
    </row>
    <row r="379" spans="1:6">
      <c r="A379" s="103"/>
      <c r="B379" s="61"/>
      <c r="C379" s="103"/>
      <c r="D379" s="103"/>
      <c r="E379" s="103"/>
      <c r="F379" s="103"/>
    </row>
    <row r="380" spans="1:6">
      <c r="A380" s="103"/>
      <c r="B380" s="61"/>
      <c r="C380" s="103"/>
      <c r="D380" s="103"/>
      <c r="E380" s="103"/>
      <c r="F380" s="103"/>
    </row>
    <row r="381" spans="1:6">
      <c r="A381" s="103"/>
      <c r="B381" s="61"/>
      <c r="C381" s="103"/>
      <c r="D381" s="103"/>
      <c r="E381" s="103"/>
      <c r="F381" s="103"/>
    </row>
    <row r="382" spans="1:6">
      <c r="A382" s="103"/>
      <c r="B382" s="61"/>
      <c r="C382" s="103"/>
      <c r="D382" s="103"/>
      <c r="E382" s="103"/>
      <c r="F382" s="103"/>
    </row>
    <row r="383" spans="1:6">
      <c r="A383" s="103"/>
      <c r="B383" s="61"/>
      <c r="C383" s="103"/>
      <c r="D383" s="103"/>
      <c r="E383" s="103"/>
      <c r="F383" s="103"/>
    </row>
    <row r="384" spans="1:6">
      <c r="A384" s="103"/>
      <c r="B384" s="61"/>
      <c r="C384" s="103"/>
      <c r="D384" s="103"/>
      <c r="E384" s="103"/>
      <c r="F384" s="103"/>
    </row>
    <row r="385" spans="1:6">
      <c r="A385" s="103"/>
      <c r="B385" s="61"/>
      <c r="C385" s="103"/>
      <c r="D385" s="103"/>
      <c r="E385" s="103"/>
      <c r="F385" s="103"/>
    </row>
    <row r="386" spans="1:6">
      <c r="A386" s="103"/>
      <c r="B386" s="61"/>
      <c r="C386" s="103"/>
      <c r="D386" s="103"/>
      <c r="E386" s="103"/>
      <c r="F386" s="103"/>
    </row>
    <row r="387" spans="1:6">
      <c r="A387" s="103"/>
      <c r="B387" s="61"/>
      <c r="C387" s="103"/>
      <c r="D387" s="103"/>
      <c r="E387" s="103"/>
      <c r="F387" s="103"/>
    </row>
    <row r="388" spans="1:6">
      <c r="A388" s="103"/>
      <c r="B388" s="61"/>
      <c r="C388" s="103"/>
      <c r="D388" s="103"/>
      <c r="E388" s="103"/>
      <c r="F388" s="103"/>
    </row>
    <row r="389" spans="1:6">
      <c r="A389" s="103"/>
      <c r="B389" s="61"/>
      <c r="C389" s="103"/>
      <c r="D389" s="103"/>
      <c r="E389" s="103"/>
      <c r="F389" s="103"/>
    </row>
    <row r="390" spans="1:6">
      <c r="A390" s="103"/>
      <c r="B390" s="61"/>
      <c r="C390" s="103"/>
      <c r="D390" s="103"/>
      <c r="E390" s="103"/>
      <c r="F390" s="103"/>
    </row>
    <row r="391" spans="1:6">
      <c r="A391" s="103"/>
      <c r="B391" s="61"/>
      <c r="C391" s="103"/>
      <c r="D391" s="103"/>
      <c r="E391" s="103"/>
      <c r="F391" s="103"/>
    </row>
    <row r="392" spans="1:6">
      <c r="A392" s="103"/>
      <c r="B392" s="61"/>
      <c r="C392" s="103"/>
      <c r="D392" s="103"/>
      <c r="E392" s="103"/>
      <c r="F392" s="103"/>
    </row>
    <row r="393" spans="1:6">
      <c r="A393" s="103"/>
      <c r="B393" s="61"/>
      <c r="C393" s="103"/>
      <c r="D393" s="103"/>
      <c r="E393" s="103"/>
      <c r="F393" s="103"/>
    </row>
    <row r="394" spans="1:6">
      <c r="A394" s="103"/>
      <c r="B394" s="61"/>
      <c r="C394" s="103"/>
      <c r="D394" s="103"/>
      <c r="E394" s="103"/>
      <c r="F394" s="103"/>
    </row>
    <row r="395" spans="1:6">
      <c r="A395" s="103"/>
      <c r="B395" s="61"/>
      <c r="C395" s="103"/>
      <c r="D395" s="103"/>
      <c r="E395" s="103"/>
      <c r="F395" s="103"/>
    </row>
    <row r="396" spans="1:6">
      <c r="A396" s="103"/>
      <c r="B396" s="61"/>
      <c r="C396" s="103"/>
      <c r="D396" s="103"/>
      <c r="E396" s="103"/>
      <c r="F396" s="103"/>
    </row>
    <row r="397" spans="1:6">
      <c r="A397" s="103"/>
      <c r="B397" s="61"/>
      <c r="C397" s="103"/>
      <c r="D397" s="103"/>
      <c r="E397" s="103"/>
      <c r="F397" s="103"/>
    </row>
    <row r="398" spans="1:6">
      <c r="A398" s="103"/>
      <c r="B398" s="61"/>
      <c r="C398" s="103"/>
      <c r="D398" s="103"/>
      <c r="E398" s="103"/>
      <c r="F398" s="103"/>
    </row>
    <row r="399" spans="1:6">
      <c r="A399" s="103"/>
      <c r="B399" s="61"/>
      <c r="C399" s="103"/>
      <c r="D399" s="103"/>
      <c r="E399" s="103"/>
      <c r="F399" s="103"/>
    </row>
    <row r="400" spans="1:6">
      <c r="A400" s="103"/>
      <c r="B400" s="61"/>
      <c r="C400" s="103"/>
      <c r="D400" s="103"/>
      <c r="E400" s="103"/>
      <c r="F400" s="103"/>
    </row>
    <row r="401" spans="1:6">
      <c r="A401" s="103"/>
      <c r="B401" s="61"/>
      <c r="C401" s="103"/>
      <c r="D401" s="103"/>
      <c r="E401" s="103"/>
      <c r="F401" s="103"/>
    </row>
    <row r="402" spans="1:6">
      <c r="A402" s="103"/>
      <c r="B402" s="61"/>
      <c r="C402" s="103"/>
      <c r="D402" s="103"/>
      <c r="E402" s="103"/>
      <c r="F402" s="103"/>
    </row>
    <row r="403" spans="1:6">
      <c r="A403" s="103"/>
      <c r="B403" s="61"/>
      <c r="C403" s="103"/>
      <c r="D403" s="103"/>
      <c r="E403" s="103"/>
      <c r="F403" s="103"/>
    </row>
    <row r="404" spans="1:6">
      <c r="A404" s="103"/>
      <c r="B404" s="61"/>
      <c r="C404" s="103"/>
      <c r="D404" s="103"/>
      <c r="E404" s="103"/>
      <c r="F404" s="103"/>
    </row>
    <row r="405" spans="1:6">
      <c r="A405" s="103"/>
      <c r="B405" s="61"/>
      <c r="C405" s="103"/>
      <c r="D405" s="103"/>
      <c r="E405" s="103"/>
      <c r="F405" s="103"/>
    </row>
    <row r="406" spans="1:6">
      <c r="A406" s="103"/>
      <c r="B406" s="61"/>
      <c r="C406" s="103"/>
      <c r="D406" s="103"/>
      <c r="E406" s="103"/>
      <c r="F406" s="103"/>
    </row>
    <row r="407" spans="1:6">
      <c r="A407" s="103"/>
      <c r="B407" s="61"/>
      <c r="C407" s="103"/>
      <c r="D407" s="103"/>
      <c r="E407" s="103"/>
      <c r="F407" s="103"/>
    </row>
    <row r="408" spans="1:6">
      <c r="A408" s="103"/>
      <c r="B408" s="61"/>
      <c r="C408" s="103"/>
      <c r="D408" s="103"/>
      <c r="E408" s="103"/>
      <c r="F408" s="103"/>
    </row>
    <row r="409" spans="1:6">
      <c r="A409" s="103"/>
      <c r="B409" s="61"/>
      <c r="C409" s="103"/>
      <c r="D409" s="103"/>
      <c r="E409" s="103"/>
      <c r="F409" s="103"/>
    </row>
    <row r="410" spans="1:6">
      <c r="A410" s="103"/>
      <c r="B410" s="61"/>
      <c r="C410" s="103"/>
      <c r="D410" s="103"/>
      <c r="E410" s="103"/>
      <c r="F410" s="103"/>
    </row>
    <row r="411" spans="1:6">
      <c r="A411" s="103"/>
      <c r="B411" s="61"/>
      <c r="C411" s="103"/>
      <c r="D411" s="103"/>
      <c r="E411" s="103"/>
      <c r="F411" s="103"/>
    </row>
    <row r="412" spans="1:6">
      <c r="A412" s="103"/>
      <c r="B412" s="61"/>
      <c r="C412" s="103"/>
      <c r="D412" s="103"/>
      <c r="E412" s="103"/>
      <c r="F412" s="103"/>
    </row>
    <row r="413" spans="1:6">
      <c r="A413" s="103"/>
      <c r="B413" s="61"/>
      <c r="C413" s="103"/>
      <c r="D413" s="103"/>
      <c r="E413" s="103"/>
      <c r="F413" s="103"/>
    </row>
    <row r="414" spans="1:6">
      <c r="A414" s="103"/>
      <c r="B414" s="61"/>
      <c r="C414" s="103"/>
      <c r="D414" s="103"/>
      <c r="E414" s="103"/>
      <c r="F414" s="103"/>
    </row>
    <row r="415" spans="1:6">
      <c r="A415" s="103"/>
      <c r="B415" s="61"/>
      <c r="C415" s="103"/>
      <c r="D415" s="103"/>
      <c r="E415" s="103"/>
      <c r="F415" s="103"/>
    </row>
    <row r="416" spans="1:6">
      <c r="A416" s="103"/>
      <c r="B416" s="61"/>
      <c r="C416" s="103"/>
      <c r="D416" s="103"/>
      <c r="E416" s="103"/>
      <c r="F416" s="103"/>
    </row>
    <row r="417" spans="1:6">
      <c r="A417" s="103"/>
      <c r="B417" s="61"/>
      <c r="C417" s="103"/>
      <c r="D417" s="103"/>
      <c r="E417" s="103"/>
      <c r="F417" s="103"/>
    </row>
    <row r="418" spans="1:6">
      <c r="A418" s="103"/>
      <c r="B418" s="61"/>
      <c r="C418" s="103"/>
      <c r="D418" s="103"/>
      <c r="E418" s="103"/>
      <c r="F418" s="103"/>
    </row>
    <row r="419" spans="1:6">
      <c r="A419" s="103"/>
      <c r="B419" s="61"/>
      <c r="C419" s="103"/>
      <c r="D419" s="103"/>
      <c r="E419" s="103"/>
      <c r="F419" s="103"/>
    </row>
    <row r="420" spans="1:6">
      <c r="A420" s="103"/>
      <c r="B420" s="61"/>
      <c r="C420" s="103"/>
      <c r="D420" s="103"/>
      <c r="E420" s="103"/>
      <c r="F420" s="103"/>
    </row>
    <row r="421" spans="1:6">
      <c r="A421" s="103"/>
      <c r="B421" s="61"/>
      <c r="C421" s="103"/>
      <c r="D421" s="103"/>
      <c r="E421" s="103"/>
      <c r="F421" s="103"/>
    </row>
    <row r="422" spans="1:6">
      <c r="A422" s="103"/>
      <c r="B422" s="61"/>
      <c r="C422" s="103"/>
      <c r="D422" s="103"/>
      <c r="E422" s="103"/>
      <c r="F422" s="103"/>
    </row>
    <row r="423" spans="1:6">
      <c r="A423" s="103"/>
      <c r="B423" s="61"/>
      <c r="C423" s="103"/>
      <c r="D423" s="103"/>
      <c r="E423" s="103"/>
      <c r="F423" s="103"/>
    </row>
    <row r="424" spans="1:6">
      <c r="A424" s="103"/>
      <c r="B424" s="61"/>
      <c r="C424" s="103"/>
      <c r="D424" s="103"/>
      <c r="E424" s="103"/>
      <c r="F424" s="103"/>
    </row>
    <row r="425" spans="1:6">
      <c r="A425" s="103"/>
      <c r="B425" s="61"/>
      <c r="C425" s="103"/>
      <c r="D425" s="103"/>
      <c r="E425" s="103"/>
      <c r="F425" s="103"/>
    </row>
    <row r="426" spans="1:6">
      <c r="A426" s="103"/>
      <c r="B426" s="61"/>
      <c r="C426" s="103"/>
      <c r="D426" s="103"/>
      <c r="E426" s="103"/>
      <c r="F426" s="103"/>
    </row>
    <row r="427" spans="1:6">
      <c r="A427" s="103"/>
      <c r="B427" s="61"/>
      <c r="C427" s="103"/>
      <c r="D427" s="103"/>
      <c r="E427" s="103"/>
      <c r="F427" s="103"/>
    </row>
    <row r="428" spans="1:6">
      <c r="A428" s="103"/>
      <c r="B428" s="61"/>
      <c r="C428" s="103"/>
      <c r="D428" s="103"/>
      <c r="E428" s="103"/>
      <c r="F428" s="103"/>
    </row>
    <row r="429" spans="1:6">
      <c r="A429" s="103"/>
      <c r="B429" s="61"/>
      <c r="C429" s="103"/>
      <c r="D429" s="103"/>
      <c r="E429" s="103"/>
      <c r="F429" s="103"/>
    </row>
    <row r="430" spans="1:6">
      <c r="A430" s="103"/>
      <c r="B430" s="61"/>
      <c r="C430" s="103"/>
      <c r="D430" s="103"/>
      <c r="E430" s="103"/>
      <c r="F430" s="103"/>
    </row>
    <row r="431" spans="1:6">
      <c r="A431" s="103"/>
      <c r="B431" s="61"/>
      <c r="C431" s="103"/>
      <c r="D431" s="103"/>
      <c r="E431" s="103"/>
      <c r="F431" s="103"/>
    </row>
    <row r="432" spans="1:6">
      <c r="A432" s="103"/>
      <c r="B432" s="61"/>
      <c r="C432" s="103"/>
      <c r="D432" s="103"/>
      <c r="E432" s="103"/>
      <c r="F432" s="103"/>
    </row>
    <row r="433" spans="1:6">
      <c r="A433" s="103"/>
      <c r="B433" s="61"/>
      <c r="C433" s="103"/>
      <c r="D433" s="103"/>
      <c r="E433" s="103"/>
      <c r="F433" s="103"/>
    </row>
    <row r="434" spans="1:6">
      <c r="A434" s="103"/>
      <c r="B434" s="61"/>
      <c r="C434" s="103"/>
      <c r="D434" s="103"/>
      <c r="E434" s="103"/>
      <c r="F434" s="103"/>
    </row>
    <row r="435" spans="1:6">
      <c r="A435" s="103"/>
      <c r="B435" s="61"/>
      <c r="C435" s="103"/>
      <c r="D435" s="103"/>
      <c r="E435" s="103"/>
      <c r="F435" s="103"/>
    </row>
    <row r="436" spans="1:6">
      <c r="A436" s="103"/>
      <c r="B436" s="61"/>
      <c r="C436" s="103"/>
      <c r="D436" s="103"/>
      <c r="E436" s="103"/>
      <c r="F436" s="103"/>
    </row>
    <row r="437" spans="1:6">
      <c r="A437" s="103"/>
      <c r="B437" s="61"/>
      <c r="C437" s="103"/>
      <c r="D437" s="103"/>
      <c r="E437" s="103"/>
      <c r="F437" s="103"/>
    </row>
    <row r="438" spans="1:6">
      <c r="A438" s="103"/>
      <c r="B438" s="61"/>
      <c r="C438" s="103"/>
      <c r="D438" s="103"/>
      <c r="E438" s="103"/>
      <c r="F438" s="103"/>
    </row>
    <row r="439" spans="1:6">
      <c r="A439" s="103"/>
      <c r="B439" s="61"/>
      <c r="C439" s="103"/>
      <c r="D439" s="103"/>
      <c r="E439" s="103"/>
      <c r="F439" s="103"/>
    </row>
    <row r="440" spans="1:6">
      <c r="A440" s="103"/>
      <c r="B440" s="61"/>
      <c r="C440" s="103"/>
      <c r="D440" s="103"/>
      <c r="E440" s="103"/>
      <c r="F440" s="103"/>
    </row>
    <row r="441" spans="1:6">
      <c r="A441" s="103"/>
      <c r="B441" s="61"/>
      <c r="C441" s="103"/>
      <c r="D441" s="103"/>
      <c r="E441" s="103"/>
      <c r="F441" s="103"/>
    </row>
    <row r="442" spans="1:6">
      <c r="A442" s="103"/>
      <c r="B442" s="61"/>
      <c r="C442" s="103"/>
      <c r="D442" s="103"/>
      <c r="E442" s="103"/>
      <c r="F442" s="103"/>
    </row>
    <row r="443" spans="1:6">
      <c r="A443" s="103"/>
      <c r="B443" s="61"/>
      <c r="C443" s="103"/>
      <c r="D443" s="103"/>
      <c r="E443" s="103"/>
      <c r="F443" s="103"/>
    </row>
    <row r="444" spans="1:6">
      <c r="A444" s="103"/>
      <c r="B444" s="61"/>
      <c r="C444" s="103"/>
      <c r="D444" s="103"/>
      <c r="E444" s="103"/>
      <c r="F444" s="103"/>
    </row>
    <row r="445" spans="1:6">
      <c r="A445" s="103"/>
      <c r="B445" s="61"/>
      <c r="C445" s="103"/>
      <c r="D445" s="103"/>
      <c r="E445" s="103"/>
      <c r="F445" s="103"/>
    </row>
    <row r="446" spans="1:6">
      <c r="A446" s="103"/>
      <c r="B446" s="61"/>
      <c r="C446" s="103"/>
      <c r="D446" s="103"/>
      <c r="E446" s="103"/>
      <c r="F446" s="103"/>
    </row>
    <row r="447" spans="1:6">
      <c r="A447" s="103"/>
      <c r="B447" s="61"/>
      <c r="C447" s="103"/>
      <c r="D447" s="103"/>
      <c r="E447" s="103"/>
      <c r="F447" s="103"/>
    </row>
    <row r="448" spans="1:6">
      <c r="A448" s="103"/>
      <c r="B448" s="61"/>
      <c r="C448" s="103"/>
      <c r="D448" s="103"/>
      <c r="E448" s="103"/>
      <c r="F448" s="103"/>
    </row>
    <row r="449" spans="1:6">
      <c r="A449" s="103"/>
      <c r="B449" s="61"/>
      <c r="C449" s="103"/>
      <c r="D449" s="103"/>
      <c r="E449" s="103"/>
      <c r="F449" s="103"/>
    </row>
    <row r="450" spans="1:6">
      <c r="A450" s="103"/>
      <c r="B450" s="61"/>
      <c r="C450" s="103"/>
      <c r="D450" s="103"/>
      <c r="E450" s="103"/>
      <c r="F450" s="103"/>
    </row>
    <row r="451" spans="1:6">
      <c r="A451" s="103"/>
      <c r="B451" s="61"/>
      <c r="C451" s="103"/>
      <c r="D451" s="103"/>
      <c r="E451" s="103"/>
      <c r="F451" s="103"/>
    </row>
    <row r="452" spans="1:6">
      <c r="A452" s="103"/>
      <c r="B452" s="61"/>
      <c r="C452" s="103"/>
      <c r="D452" s="103"/>
      <c r="E452" s="103"/>
      <c r="F452" s="103"/>
    </row>
    <row r="453" spans="1:6">
      <c r="A453" s="103"/>
      <c r="B453" s="61"/>
      <c r="C453" s="103"/>
      <c r="D453" s="103"/>
      <c r="E453" s="103"/>
      <c r="F453" s="103"/>
    </row>
    <row r="454" spans="1:6">
      <c r="A454" s="103"/>
      <c r="B454" s="61"/>
      <c r="C454" s="103"/>
      <c r="D454" s="103"/>
      <c r="E454" s="103"/>
      <c r="F454" s="103"/>
    </row>
    <row r="455" spans="1:6">
      <c r="A455" s="103"/>
      <c r="B455" s="61"/>
      <c r="C455" s="103"/>
      <c r="D455" s="103"/>
      <c r="E455" s="103"/>
      <c r="F455" s="103"/>
    </row>
    <row r="456" spans="1:6">
      <c r="A456" s="103"/>
      <c r="B456" s="61"/>
      <c r="C456" s="103"/>
      <c r="D456" s="103"/>
      <c r="E456" s="103"/>
      <c r="F456" s="103"/>
    </row>
    <row r="457" spans="1:6">
      <c r="A457" s="103"/>
      <c r="B457" s="61"/>
      <c r="C457" s="103"/>
      <c r="D457" s="103"/>
      <c r="E457" s="103"/>
      <c r="F457" s="103"/>
    </row>
    <row r="458" spans="1:6">
      <c r="A458" s="103"/>
      <c r="B458" s="61"/>
      <c r="C458" s="103"/>
      <c r="D458" s="103"/>
      <c r="E458" s="103"/>
      <c r="F458" s="103"/>
    </row>
    <row r="459" spans="1:6">
      <c r="A459" s="103"/>
      <c r="B459" s="61"/>
      <c r="C459" s="103"/>
      <c r="D459" s="103"/>
      <c r="E459" s="103"/>
      <c r="F459" s="103"/>
    </row>
    <row r="460" spans="1:6">
      <c r="A460" s="103"/>
      <c r="B460" s="61"/>
      <c r="C460" s="103"/>
      <c r="D460" s="103"/>
      <c r="E460" s="103"/>
      <c r="F460" s="103"/>
    </row>
    <row r="461" spans="1:6">
      <c r="A461" s="103"/>
      <c r="B461" s="61"/>
      <c r="C461" s="103"/>
      <c r="D461" s="103"/>
      <c r="E461" s="103"/>
      <c r="F461" s="103"/>
    </row>
    <row r="462" spans="1:6">
      <c r="A462" s="103"/>
      <c r="B462" s="61"/>
      <c r="C462" s="103"/>
      <c r="D462" s="103"/>
      <c r="E462" s="103"/>
      <c r="F462" s="103"/>
    </row>
    <row r="463" spans="1:6">
      <c r="A463" s="103"/>
      <c r="B463" s="61"/>
      <c r="C463" s="103"/>
      <c r="D463" s="103"/>
      <c r="E463" s="103"/>
      <c r="F463" s="103"/>
    </row>
    <row r="464" spans="1:6">
      <c r="A464" s="103"/>
      <c r="B464" s="61"/>
      <c r="C464" s="103"/>
      <c r="D464" s="103"/>
      <c r="E464" s="103"/>
      <c r="F464" s="103"/>
    </row>
    <row r="465" spans="1:6">
      <c r="A465" s="103"/>
      <c r="B465" s="61"/>
      <c r="C465" s="103"/>
      <c r="D465" s="103"/>
      <c r="E465" s="103"/>
      <c r="F465" s="103"/>
    </row>
    <row r="466" spans="1:6">
      <c r="A466" s="103"/>
      <c r="B466" s="61"/>
      <c r="C466" s="103"/>
      <c r="D466" s="103"/>
      <c r="E466" s="103"/>
      <c r="F466" s="103"/>
    </row>
    <row r="467" spans="1:6">
      <c r="A467" s="103"/>
      <c r="B467" s="61"/>
      <c r="C467" s="103"/>
      <c r="D467" s="103"/>
      <c r="E467" s="103"/>
      <c r="F467" s="103"/>
    </row>
    <row r="468" spans="1:6">
      <c r="A468" s="103"/>
      <c r="B468" s="61"/>
      <c r="C468" s="103"/>
      <c r="D468" s="103"/>
      <c r="E468" s="103"/>
      <c r="F468" s="103"/>
    </row>
    <row r="469" spans="1:6">
      <c r="A469" s="103"/>
      <c r="B469" s="61"/>
      <c r="C469" s="103"/>
      <c r="D469" s="103"/>
      <c r="E469" s="103"/>
      <c r="F469" s="103"/>
    </row>
    <row r="470" spans="1:6">
      <c r="A470" s="103"/>
      <c r="B470" s="61"/>
      <c r="C470" s="103"/>
      <c r="D470" s="103"/>
      <c r="E470" s="103"/>
      <c r="F470" s="103"/>
    </row>
    <row r="471" spans="1:6">
      <c r="A471" s="103"/>
      <c r="B471" s="61"/>
      <c r="C471" s="103"/>
      <c r="D471" s="103"/>
      <c r="E471" s="103"/>
      <c r="F471" s="103"/>
    </row>
    <row r="472" spans="1:6">
      <c r="A472" s="103"/>
      <c r="B472" s="61"/>
      <c r="C472" s="103"/>
      <c r="D472" s="103"/>
      <c r="E472" s="103"/>
      <c r="F472" s="103"/>
    </row>
    <row r="473" spans="1:6">
      <c r="A473" s="103"/>
      <c r="B473" s="61"/>
      <c r="C473" s="103"/>
      <c r="D473" s="103"/>
      <c r="E473" s="103"/>
      <c r="F473" s="103"/>
    </row>
    <row r="474" spans="1:6">
      <c r="A474" s="103"/>
      <c r="B474" s="61"/>
      <c r="C474" s="103"/>
      <c r="D474" s="103"/>
      <c r="E474" s="103"/>
      <c r="F474" s="103"/>
    </row>
    <row r="475" spans="1:6">
      <c r="A475" s="103"/>
      <c r="B475" s="61"/>
      <c r="C475" s="103"/>
      <c r="D475" s="103"/>
      <c r="E475" s="103"/>
      <c r="F475" s="103"/>
    </row>
    <row r="476" spans="1:6">
      <c r="A476" s="103"/>
      <c r="B476" s="61"/>
      <c r="C476" s="103"/>
      <c r="D476" s="103"/>
      <c r="E476" s="103"/>
      <c r="F476" s="103"/>
    </row>
    <row r="477" spans="1:6">
      <c r="A477" s="103"/>
      <c r="B477" s="61"/>
      <c r="C477" s="103"/>
      <c r="D477" s="103"/>
      <c r="E477" s="103"/>
      <c r="F477" s="103"/>
    </row>
    <row r="478" spans="1:6">
      <c r="A478" s="103"/>
      <c r="B478" s="61"/>
      <c r="C478" s="103"/>
      <c r="D478" s="103"/>
      <c r="E478" s="103"/>
      <c r="F478" s="103"/>
    </row>
    <row r="479" spans="1:6">
      <c r="A479" s="103"/>
      <c r="B479" s="61"/>
      <c r="C479" s="103"/>
      <c r="D479" s="103"/>
      <c r="E479" s="103"/>
      <c r="F479" s="103"/>
    </row>
    <row r="480" spans="1:6">
      <c r="A480" s="103"/>
      <c r="B480" s="61"/>
      <c r="C480" s="103"/>
      <c r="D480" s="103"/>
      <c r="E480" s="103"/>
      <c r="F480" s="103"/>
    </row>
    <row r="481" spans="1:6">
      <c r="A481" s="103"/>
      <c r="B481" s="61"/>
      <c r="C481" s="103"/>
      <c r="D481" s="103"/>
      <c r="E481" s="103"/>
      <c r="F481" s="103"/>
    </row>
    <row r="482" spans="1:6">
      <c r="A482" s="103"/>
      <c r="B482" s="61"/>
      <c r="C482" s="103"/>
      <c r="D482" s="103"/>
      <c r="E482" s="103"/>
      <c r="F482" s="103"/>
    </row>
    <row r="483" spans="1:6">
      <c r="A483" s="103"/>
      <c r="B483" s="61"/>
      <c r="C483" s="103"/>
      <c r="D483" s="103"/>
      <c r="E483" s="103"/>
      <c r="F483" s="103"/>
    </row>
    <row r="484" spans="1:6">
      <c r="A484" s="103"/>
      <c r="B484" s="61"/>
      <c r="C484" s="103"/>
      <c r="D484" s="103"/>
      <c r="E484" s="103"/>
      <c r="F484" s="103"/>
    </row>
    <row r="485" spans="1:6">
      <c r="A485" s="103"/>
      <c r="B485" s="61"/>
      <c r="C485" s="103"/>
      <c r="D485" s="103"/>
      <c r="E485" s="103"/>
      <c r="F485" s="103"/>
    </row>
    <row r="486" spans="1:6">
      <c r="A486" s="103"/>
      <c r="B486" s="61"/>
      <c r="C486" s="103"/>
      <c r="D486" s="103"/>
      <c r="E486" s="103"/>
      <c r="F486" s="103"/>
    </row>
    <row r="487" spans="1:6">
      <c r="A487" s="103"/>
      <c r="B487" s="61"/>
      <c r="C487" s="103"/>
      <c r="D487" s="103"/>
      <c r="E487" s="103"/>
      <c r="F487" s="103"/>
    </row>
    <row r="488" spans="1:6">
      <c r="A488" s="103"/>
      <c r="B488" s="61"/>
      <c r="C488" s="103"/>
      <c r="D488" s="103"/>
      <c r="E488" s="103"/>
      <c r="F488" s="103"/>
    </row>
    <row r="489" spans="1:6">
      <c r="A489" s="103"/>
      <c r="B489" s="61"/>
      <c r="C489" s="103"/>
      <c r="D489" s="103"/>
      <c r="E489" s="103"/>
      <c r="F489" s="103"/>
    </row>
    <row r="490" spans="1:6">
      <c r="A490" s="103"/>
      <c r="B490" s="61"/>
      <c r="C490" s="103"/>
      <c r="D490" s="103"/>
      <c r="E490" s="103"/>
      <c r="F490" s="103"/>
    </row>
    <row r="491" spans="1:6">
      <c r="A491" s="103"/>
      <c r="B491" s="61"/>
      <c r="C491" s="103"/>
      <c r="D491" s="103"/>
      <c r="E491" s="103"/>
      <c r="F491" s="103"/>
    </row>
    <row r="492" spans="1:6">
      <c r="A492" s="103"/>
      <c r="B492" s="61"/>
      <c r="C492" s="103"/>
      <c r="D492" s="103"/>
      <c r="E492" s="103"/>
      <c r="F492" s="103"/>
    </row>
    <row r="493" spans="1:6">
      <c r="A493" s="103"/>
      <c r="B493" s="61"/>
      <c r="C493" s="103"/>
      <c r="D493" s="103"/>
      <c r="E493" s="103"/>
      <c r="F493" s="103"/>
    </row>
    <row r="494" spans="1:6">
      <c r="A494" s="103"/>
      <c r="B494" s="61"/>
      <c r="C494" s="103"/>
      <c r="D494" s="103"/>
      <c r="E494" s="103"/>
      <c r="F494" s="103"/>
    </row>
    <row r="495" spans="1:6">
      <c r="A495" s="103"/>
      <c r="B495" s="61"/>
      <c r="C495" s="103"/>
      <c r="D495" s="103"/>
      <c r="E495" s="103"/>
      <c r="F495" s="103"/>
    </row>
    <row r="496" spans="1:6">
      <c r="A496" s="103"/>
      <c r="B496" s="61"/>
      <c r="C496" s="103"/>
      <c r="D496" s="103"/>
      <c r="E496" s="103"/>
      <c r="F496" s="103"/>
    </row>
    <row r="497" spans="1:6">
      <c r="A497" s="103"/>
      <c r="B497" s="61"/>
      <c r="C497" s="103"/>
      <c r="D497" s="103"/>
      <c r="E497" s="103"/>
      <c r="F497" s="103"/>
    </row>
    <row r="498" spans="1:6">
      <c r="A498" s="103"/>
      <c r="B498" s="61"/>
      <c r="C498" s="103"/>
      <c r="D498" s="103"/>
      <c r="E498" s="103"/>
      <c r="F498" s="103"/>
    </row>
    <row r="499" spans="1:6">
      <c r="A499" s="103"/>
      <c r="B499" s="61"/>
      <c r="C499" s="103"/>
      <c r="D499" s="103"/>
      <c r="E499" s="103"/>
      <c r="F499" s="103"/>
    </row>
    <row r="500" spans="1:6">
      <c r="A500" s="103"/>
      <c r="B500" s="61"/>
      <c r="C500" s="103"/>
      <c r="D500" s="103"/>
      <c r="E500" s="103"/>
      <c r="F500" s="103"/>
    </row>
    <row r="501" spans="1:6">
      <c r="A501" s="103"/>
      <c r="B501" s="61"/>
      <c r="C501" s="103"/>
      <c r="D501" s="103"/>
      <c r="E501" s="103"/>
      <c r="F501" s="103"/>
    </row>
    <row r="502" spans="1:6">
      <c r="A502" s="103"/>
      <c r="B502" s="61"/>
      <c r="C502" s="103"/>
      <c r="D502" s="103"/>
      <c r="E502" s="103"/>
      <c r="F502" s="103"/>
    </row>
    <row r="503" spans="1:6">
      <c r="A503" s="103"/>
      <c r="B503" s="61"/>
      <c r="C503" s="103"/>
      <c r="D503" s="103"/>
      <c r="E503" s="103"/>
      <c r="F503" s="103"/>
    </row>
    <row r="504" spans="1:6">
      <c r="A504" s="103"/>
      <c r="B504" s="61"/>
      <c r="C504" s="103"/>
      <c r="D504" s="103"/>
      <c r="E504" s="103"/>
      <c r="F504" s="103"/>
    </row>
    <row r="505" spans="1:6">
      <c r="A505" s="103"/>
      <c r="B505" s="61"/>
      <c r="C505" s="103"/>
      <c r="D505" s="103"/>
      <c r="E505" s="103"/>
      <c r="F505" s="103"/>
    </row>
    <row r="506" spans="1:6">
      <c r="A506" s="103"/>
      <c r="B506" s="61"/>
      <c r="C506" s="103"/>
      <c r="D506" s="103"/>
      <c r="E506" s="103"/>
      <c r="F506" s="103"/>
    </row>
    <row r="507" spans="1:6">
      <c r="A507" s="103"/>
      <c r="B507" s="61"/>
      <c r="C507" s="103"/>
      <c r="D507" s="103"/>
      <c r="E507" s="103"/>
      <c r="F507" s="103"/>
    </row>
    <row r="508" spans="1:6">
      <c r="A508" s="103"/>
      <c r="B508" s="61"/>
      <c r="C508" s="103"/>
      <c r="D508" s="103"/>
      <c r="E508" s="103"/>
      <c r="F508" s="103"/>
    </row>
    <row r="509" spans="1:6">
      <c r="A509" s="103"/>
      <c r="B509" s="61"/>
      <c r="C509" s="103"/>
      <c r="D509" s="103"/>
      <c r="E509" s="103"/>
      <c r="F509" s="103"/>
    </row>
    <row r="510" spans="1:6">
      <c r="A510" s="103"/>
      <c r="B510" s="61"/>
      <c r="C510" s="103"/>
      <c r="D510" s="103"/>
      <c r="E510" s="103"/>
      <c r="F510" s="103"/>
    </row>
    <row r="511" spans="1:6">
      <c r="A511" s="103"/>
      <c r="B511" s="61"/>
      <c r="C511" s="103"/>
      <c r="D511" s="103"/>
      <c r="E511" s="103"/>
      <c r="F511" s="103"/>
    </row>
    <row r="512" spans="1:6">
      <c r="A512" s="103"/>
      <c r="B512" s="61"/>
      <c r="C512" s="103"/>
      <c r="D512" s="103"/>
      <c r="E512" s="103"/>
      <c r="F512" s="103"/>
    </row>
    <row r="513" spans="1:6">
      <c r="A513" s="103"/>
      <c r="B513" s="61"/>
      <c r="C513" s="103"/>
      <c r="D513" s="103"/>
      <c r="E513" s="103"/>
      <c r="F513" s="103"/>
    </row>
    <row r="514" spans="1:6">
      <c r="A514" s="103"/>
      <c r="B514" s="61"/>
      <c r="C514" s="103"/>
      <c r="D514" s="103"/>
      <c r="E514" s="103"/>
      <c r="F514" s="103"/>
    </row>
    <row r="515" spans="1:6">
      <c r="A515" s="103"/>
      <c r="B515" s="61"/>
      <c r="C515" s="103"/>
      <c r="D515" s="103"/>
      <c r="E515" s="103"/>
      <c r="F515" s="103"/>
    </row>
    <row r="516" spans="1:6">
      <c r="A516" s="103"/>
      <c r="B516" s="61"/>
      <c r="C516" s="103"/>
      <c r="D516" s="103"/>
      <c r="E516" s="103"/>
      <c r="F516" s="103"/>
    </row>
    <row r="517" spans="1:6">
      <c r="A517" s="103"/>
      <c r="B517" s="61"/>
      <c r="C517" s="103"/>
      <c r="D517" s="103"/>
      <c r="E517" s="103"/>
      <c r="F517" s="103"/>
    </row>
    <row r="518" spans="1:6">
      <c r="A518" s="103"/>
      <c r="B518" s="61"/>
      <c r="C518" s="103"/>
      <c r="D518" s="103"/>
      <c r="E518" s="103"/>
      <c r="F518" s="103"/>
    </row>
    <row r="519" spans="1:6">
      <c r="A519" s="103"/>
      <c r="B519" s="61"/>
      <c r="C519" s="103"/>
      <c r="D519" s="103"/>
      <c r="E519" s="103"/>
      <c r="F519" s="103"/>
    </row>
    <row r="520" spans="1:6">
      <c r="A520" s="103"/>
      <c r="B520" s="61"/>
      <c r="C520" s="103"/>
      <c r="D520" s="103"/>
      <c r="E520" s="103"/>
      <c r="F520" s="103"/>
    </row>
    <row r="521" spans="1:6">
      <c r="A521" s="103"/>
      <c r="B521" s="61"/>
      <c r="C521" s="103"/>
      <c r="D521" s="103"/>
      <c r="E521" s="103"/>
      <c r="F521" s="103"/>
    </row>
    <row r="522" spans="1:6">
      <c r="A522" s="103"/>
      <c r="B522" s="61"/>
      <c r="C522" s="103"/>
      <c r="D522" s="103"/>
      <c r="E522" s="103"/>
      <c r="F522" s="103"/>
    </row>
    <row r="523" spans="1:6">
      <c r="A523" s="103"/>
      <c r="B523" s="61"/>
      <c r="C523" s="103"/>
      <c r="D523" s="103"/>
      <c r="E523" s="103"/>
      <c r="F523" s="103"/>
    </row>
    <row r="524" spans="1:6">
      <c r="A524" s="103"/>
      <c r="B524" s="61"/>
      <c r="C524" s="103"/>
      <c r="D524" s="103"/>
      <c r="E524" s="103"/>
      <c r="F524" s="103"/>
    </row>
    <row r="525" spans="1:6">
      <c r="A525" s="103"/>
      <c r="B525" s="61"/>
      <c r="C525" s="103"/>
      <c r="D525" s="103"/>
      <c r="E525" s="103"/>
      <c r="F525" s="103"/>
    </row>
    <row r="526" spans="1:6">
      <c r="A526" s="103"/>
      <c r="B526" s="61"/>
      <c r="C526" s="103"/>
      <c r="D526" s="103"/>
      <c r="E526" s="103"/>
      <c r="F526" s="103"/>
    </row>
    <row r="527" spans="1:6">
      <c r="A527" s="103"/>
      <c r="B527" s="61"/>
      <c r="C527" s="103"/>
      <c r="D527" s="103"/>
      <c r="E527" s="103"/>
      <c r="F527" s="103"/>
    </row>
    <row r="528" spans="1:6">
      <c r="A528" s="103"/>
      <c r="B528" s="61"/>
      <c r="C528" s="103"/>
      <c r="D528" s="103"/>
      <c r="E528" s="103"/>
      <c r="F528" s="103"/>
    </row>
    <row r="529" spans="1:6">
      <c r="A529" s="103"/>
      <c r="B529" s="61"/>
      <c r="C529" s="103"/>
      <c r="D529" s="103"/>
      <c r="E529" s="103"/>
      <c r="F529" s="103"/>
    </row>
    <row r="530" spans="1:6">
      <c r="A530" s="103"/>
      <c r="B530" s="61"/>
      <c r="C530" s="103"/>
      <c r="D530" s="103"/>
      <c r="E530" s="103"/>
      <c r="F530" s="103"/>
    </row>
    <row r="531" spans="1:6">
      <c r="A531" s="103"/>
      <c r="B531" s="61"/>
      <c r="C531" s="103"/>
      <c r="D531" s="103"/>
      <c r="E531" s="103"/>
      <c r="F531" s="103"/>
    </row>
    <row r="532" spans="1:6">
      <c r="A532" s="103"/>
      <c r="B532" s="61"/>
      <c r="C532" s="103"/>
      <c r="D532" s="103"/>
      <c r="E532" s="103"/>
      <c r="F532" s="103"/>
    </row>
    <row r="533" spans="1:6">
      <c r="A533" s="103"/>
      <c r="B533" s="61"/>
      <c r="C533" s="103"/>
      <c r="D533" s="103"/>
      <c r="E533" s="103"/>
      <c r="F533" s="103"/>
    </row>
    <row r="534" spans="1:6">
      <c r="A534" s="103"/>
      <c r="B534" s="61"/>
      <c r="C534" s="103"/>
      <c r="D534" s="103"/>
      <c r="E534" s="103"/>
      <c r="F534" s="103"/>
    </row>
    <row r="535" spans="1:6">
      <c r="A535" s="103"/>
      <c r="B535" s="61"/>
      <c r="C535" s="103"/>
      <c r="D535" s="103"/>
      <c r="E535" s="103"/>
      <c r="F535" s="103"/>
    </row>
    <row r="536" spans="1:6">
      <c r="A536" s="103"/>
      <c r="B536" s="61"/>
      <c r="C536" s="103"/>
      <c r="D536" s="103"/>
      <c r="E536" s="103"/>
      <c r="F536" s="103"/>
    </row>
    <row r="537" spans="1:6">
      <c r="A537" s="103"/>
      <c r="B537" s="61"/>
      <c r="C537" s="103"/>
      <c r="D537" s="103"/>
      <c r="E537" s="103"/>
      <c r="F537" s="103"/>
    </row>
    <row r="538" spans="1:6">
      <c r="A538" s="103"/>
      <c r="B538" s="61"/>
      <c r="C538" s="103"/>
      <c r="D538" s="103"/>
      <c r="E538" s="103"/>
      <c r="F538" s="103"/>
    </row>
    <row r="539" spans="1:6">
      <c r="A539" s="103"/>
      <c r="B539" s="61"/>
      <c r="C539" s="103"/>
      <c r="D539" s="103"/>
      <c r="E539" s="103"/>
      <c r="F539" s="103"/>
    </row>
    <row r="540" spans="1:6">
      <c r="A540" s="103"/>
      <c r="B540" s="61"/>
      <c r="C540" s="103"/>
      <c r="D540" s="103"/>
      <c r="E540" s="103"/>
      <c r="F540" s="103"/>
    </row>
    <row r="541" spans="1:6">
      <c r="A541" s="103"/>
      <c r="B541" s="61"/>
      <c r="C541" s="103"/>
      <c r="D541" s="103"/>
      <c r="E541" s="103"/>
      <c r="F541" s="103"/>
    </row>
    <row r="542" spans="1:6">
      <c r="A542" s="103"/>
      <c r="B542" s="61"/>
      <c r="C542" s="103"/>
      <c r="D542" s="103"/>
      <c r="E542" s="103"/>
      <c r="F542" s="103"/>
    </row>
    <row r="543" spans="1:6">
      <c r="A543" s="103"/>
      <c r="B543" s="61"/>
      <c r="C543" s="103"/>
      <c r="D543" s="103"/>
      <c r="E543" s="103"/>
      <c r="F543" s="103"/>
    </row>
    <row r="544" spans="1:6">
      <c r="A544" s="103"/>
      <c r="B544" s="61"/>
      <c r="C544" s="103"/>
      <c r="D544" s="103"/>
      <c r="E544" s="103"/>
      <c r="F544" s="103"/>
    </row>
    <row r="545" spans="1:6">
      <c r="A545" s="103"/>
      <c r="B545" s="61"/>
      <c r="C545" s="103"/>
      <c r="D545" s="103"/>
      <c r="E545" s="103"/>
      <c r="F545" s="103"/>
    </row>
    <row r="546" spans="1:6">
      <c r="A546" s="103"/>
      <c r="B546" s="61"/>
      <c r="C546" s="103"/>
      <c r="D546" s="103"/>
      <c r="E546" s="103"/>
      <c r="F546" s="103"/>
    </row>
    <row r="547" spans="1:6">
      <c r="A547" s="103"/>
      <c r="B547" s="61"/>
      <c r="C547" s="103"/>
      <c r="D547" s="103"/>
      <c r="E547" s="103"/>
      <c r="F547" s="103"/>
    </row>
    <row r="548" spans="1:6">
      <c r="A548" s="103"/>
      <c r="B548" s="61"/>
      <c r="C548" s="103"/>
      <c r="D548" s="103"/>
      <c r="E548" s="103"/>
      <c r="F548" s="103"/>
    </row>
    <row r="549" spans="1:6">
      <c r="A549" s="103"/>
      <c r="B549" s="61"/>
      <c r="C549" s="103"/>
      <c r="D549" s="103"/>
      <c r="E549" s="103"/>
      <c r="F549" s="103"/>
    </row>
    <row r="550" spans="1:6">
      <c r="A550" s="103"/>
      <c r="B550" s="61"/>
      <c r="C550" s="103"/>
      <c r="D550" s="103"/>
      <c r="E550" s="103"/>
      <c r="F550" s="103"/>
    </row>
    <row r="551" spans="1:6">
      <c r="A551" s="103"/>
      <c r="B551" s="61"/>
      <c r="C551" s="103"/>
      <c r="D551" s="103"/>
      <c r="E551" s="103"/>
      <c r="F551" s="103"/>
    </row>
    <row r="552" spans="1:6">
      <c r="A552" s="103"/>
      <c r="B552" s="61"/>
      <c r="C552" s="103"/>
      <c r="D552" s="103"/>
      <c r="E552" s="103"/>
      <c r="F552" s="103"/>
    </row>
    <row r="553" spans="1:6">
      <c r="A553" s="103"/>
      <c r="B553" s="61"/>
      <c r="C553" s="103"/>
      <c r="D553" s="103"/>
      <c r="E553" s="103"/>
      <c r="F553" s="103"/>
    </row>
    <row r="554" spans="1:6">
      <c r="A554" s="103"/>
      <c r="B554" s="61"/>
      <c r="C554" s="103"/>
      <c r="D554" s="103"/>
      <c r="E554" s="103"/>
      <c r="F554" s="103"/>
    </row>
    <row r="555" spans="1:6">
      <c r="A555" s="103"/>
      <c r="B555" s="61"/>
      <c r="C555" s="103"/>
      <c r="D555" s="103"/>
      <c r="E555" s="103"/>
      <c r="F555" s="103"/>
    </row>
    <row r="556" spans="1:6">
      <c r="A556" s="103"/>
      <c r="B556" s="61"/>
      <c r="C556" s="103"/>
      <c r="D556" s="103"/>
      <c r="E556" s="103"/>
      <c r="F556" s="103"/>
    </row>
    <row r="557" spans="1:6">
      <c r="A557" s="103"/>
      <c r="B557" s="61"/>
      <c r="C557" s="103"/>
      <c r="D557" s="103"/>
      <c r="E557" s="103"/>
      <c r="F557" s="103"/>
    </row>
    <row r="558" spans="1:6">
      <c r="A558" s="103"/>
      <c r="B558" s="61"/>
      <c r="C558" s="103"/>
      <c r="D558" s="103"/>
      <c r="E558" s="103"/>
      <c r="F558" s="103"/>
    </row>
    <row r="559" spans="1:6">
      <c r="A559" s="103"/>
      <c r="B559" s="61"/>
      <c r="C559" s="103"/>
      <c r="D559" s="103"/>
      <c r="E559" s="103"/>
      <c r="F559" s="103"/>
    </row>
    <row r="560" spans="1:6">
      <c r="A560" s="103"/>
      <c r="B560" s="61"/>
      <c r="C560" s="103"/>
      <c r="D560" s="103"/>
      <c r="E560" s="103"/>
      <c r="F560" s="103"/>
    </row>
    <row r="561" spans="1:6">
      <c r="A561" s="103"/>
      <c r="B561" s="61"/>
      <c r="C561" s="103"/>
      <c r="D561" s="103"/>
      <c r="E561" s="103"/>
      <c r="F561" s="103"/>
    </row>
    <row r="562" spans="1:6">
      <c r="A562" s="103"/>
      <c r="B562" s="61"/>
      <c r="C562" s="103"/>
      <c r="D562" s="103"/>
      <c r="E562" s="103"/>
      <c r="F562" s="103"/>
    </row>
    <row r="563" spans="1:6">
      <c r="A563" s="103"/>
      <c r="B563" s="61"/>
      <c r="C563" s="103"/>
      <c r="D563" s="103"/>
      <c r="E563" s="103"/>
      <c r="F563" s="103"/>
    </row>
    <row r="564" spans="1:6">
      <c r="A564" s="103"/>
      <c r="B564" s="61"/>
      <c r="C564" s="103"/>
      <c r="D564" s="103"/>
      <c r="E564" s="103"/>
      <c r="F564" s="103"/>
    </row>
    <row r="565" spans="1:6">
      <c r="A565" s="103"/>
      <c r="B565" s="61"/>
      <c r="C565" s="103"/>
      <c r="D565" s="103"/>
      <c r="E565" s="103"/>
      <c r="F565" s="103"/>
    </row>
    <row r="566" spans="1:6">
      <c r="A566" s="103"/>
      <c r="B566" s="61"/>
      <c r="C566" s="103"/>
      <c r="D566" s="103"/>
      <c r="E566" s="103"/>
      <c r="F566" s="103"/>
    </row>
    <row r="567" spans="1:6">
      <c r="A567" s="103"/>
      <c r="B567" s="61"/>
      <c r="C567" s="103"/>
      <c r="D567" s="103"/>
      <c r="E567" s="103"/>
      <c r="F567" s="103"/>
    </row>
    <row r="568" spans="1:6">
      <c r="A568" s="103"/>
      <c r="B568" s="61"/>
      <c r="C568" s="103"/>
      <c r="D568" s="103"/>
      <c r="E568" s="103"/>
      <c r="F568" s="103"/>
    </row>
    <row r="569" spans="1:6">
      <c r="A569" s="103"/>
      <c r="B569" s="61"/>
      <c r="C569" s="103"/>
      <c r="D569" s="103"/>
      <c r="E569" s="103"/>
      <c r="F569" s="103"/>
    </row>
    <row r="570" spans="1:6">
      <c r="A570" s="103"/>
      <c r="B570" s="61"/>
      <c r="C570" s="103"/>
      <c r="D570" s="103"/>
      <c r="E570" s="103"/>
      <c r="F570" s="103"/>
    </row>
    <row r="571" spans="1:6">
      <c r="A571" s="103"/>
      <c r="B571" s="61"/>
      <c r="C571" s="103"/>
      <c r="D571" s="103"/>
      <c r="E571" s="103"/>
      <c r="F571" s="103"/>
    </row>
    <row r="572" spans="1:6">
      <c r="A572" s="103"/>
      <c r="B572" s="61"/>
      <c r="C572" s="103"/>
      <c r="D572" s="103"/>
      <c r="E572" s="103"/>
      <c r="F572" s="103"/>
    </row>
    <row r="573" spans="1:6">
      <c r="A573" s="103"/>
      <c r="B573" s="61"/>
      <c r="C573" s="103"/>
      <c r="D573" s="103"/>
      <c r="E573" s="103"/>
      <c r="F573" s="103"/>
    </row>
    <row r="574" spans="1:6">
      <c r="A574" s="103"/>
      <c r="B574" s="61"/>
      <c r="C574" s="103"/>
      <c r="D574" s="103"/>
      <c r="E574" s="103"/>
      <c r="F574" s="103"/>
    </row>
    <row r="575" spans="1:6">
      <c r="A575" s="103"/>
      <c r="B575" s="61"/>
      <c r="C575" s="103"/>
      <c r="D575" s="103"/>
      <c r="E575" s="103"/>
      <c r="F575" s="103"/>
    </row>
    <row r="576" spans="1:6">
      <c r="A576" s="103"/>
      <c r="B576" s="61"/>
      <c r="C576" s="103"/>
      <c r="D576" s="103"/>
      <c r="E576" s="103"/>
      <c r="F576" s="103"/>
    </row>
    <row r="577" spans="1:6">
      <c r="A577" s="103"/>
      <c r="B577" s="61"/>
      <c r="C577" s="103"/>
      <c r="D577" s="103"/>
      <c r="E577" s="103"/>
      <c r="F577" s="103"/>
    </row>
    <row r="578" spans="1:6">
      <c r="A578" s="103"/>
      <c r="B578" s="61"/>
      <c r="C578" s="103"/>
      <c r="D578" s="103"/>
      <c r="E578" s="103"/>
      <c r="F578" s="103"/>
    </row>
    <row r="579" spans="1:6">
      <c r="A579" s="103"/>
      <c r="B579" s="61"/>
      <c r="C579" s="103"/>
      <c r="D579" s="103"/>
      <c r="E579" s="103"/>
      <c r="F579" s="103"/>
    </row>
    <row r="580" spans="1:6">
      <c r="A580" s="103"/>
      <c r="B580" s="61"/>
      <c r="C580" s="103"/>
      <c r="D580" s="103"/>
      <c r="E580" s="103"/>
      <c r="F580" s="103"/>
    </row>
    <row r="581" spans="1:6">
      <c r="A581" s="103"/>
      <c r="B581" s="61"/>
      <c r="C581" s="103"/>
      <c r="D581" s="103"/>
      <c r="E581" s="103"/>
      <c r="F581" s="103"/>
    </row>
    <row r="582" spans="1:6">
      <c r="A582" s="103"/>
      <c r="B582" s="61"/>
      <c r="C582" s="103"/>
      <c r="D582" s="103"/>
      <c r="E582" s="103"/>
      <c r="F582" s="103"/>
    </row>
    <row r="583" spans="1:6">
      <c r="A583" s="103"/>
      <c r="B583" s="61"/>
      <c r="C583" s="103"/>
      <c r="D583" s="103"/>
      <c r="E583" s="103"/>
      <c r="F583" s="103"/>
    </row>
    <row r="584" spans="1:6">
      <c r="A584" s="103"/>
      <c r="B584" s="61"/>
      <c r="C584" s="103"/>
      <c r="D584" s="103"/>
      <c r="E584" s="103"/>
      <c r="F584" s="103"/>
    </row>
    <row r="585" spans="1:6">
      <c r="A585" s="103"/>
      <c r="B585" s="61"/>
      <c r="C585" s="103"/>
      <c r="D585" s="103"/>
      <c r="E585" s="103"/>
      <c r="F585" s="103"/>
    </row>
    <row r="586" spans="1:6">
      <c r="A586" s="103"/>
      <c r="B586" s="61"/>
      <c r="C586" s="103"/>
      <c r="D586" s="103"/>
      <c r="E586" s="103"/>
      <c r="F586" s="103"/>
    </row>
    <row r="587" spans="1:6">
      <c r="A587" s="103"/>
      <c r="B587" s="61"/>
      <c r="C587" s="103"/>
      <c r="D587" s="103"/>
      <c r="E587" s="103"/>
      <c r="F587" s="103"/>
    </row>
    <row r="588" spans="1:6">
      <c r="A588" s="103"/>
      <c r="B588" s="61"/>
      <c r="C588" s="103"/>
      <c r="D588" s="103"/>
      <c r="E588" s="103"/>
      <c r="F588" s="103"/>
    </row>
    <row r="589" spans="1:6">
      <c r="A589" s="103"/>
      <c r="B589" s="61"/>
      <c r="C589" s="103"/>
      <c r="D589" s="103"/>
      <c r="E589" s="103"/>
      <c r="F589" s="103"/>
    </row>
    <row r="590" spans="1:6">
      <c r="A590" s="103"/>
      <c r="B590" s="61"/>
      <c r="C590" s="103"/>
      <c r="D590" s="103"/>
      <c r="E590" s="103"/>
      <c r="F590" s="103"/>
    </row>
    <row r="591" spans="1:6">
      <c r="A591" s="103"/>
      <c r="B591" s="61"/>
      <c r="C591" s="103"/>
      <c r="D591" s="103"/>
      <c r="E591" s="103"/>
      <c r="F591" s="103"/>
    </row>
    <row r="592" spans="1:6">
      <c r="A592" s="103"/>
      <c r="B592" s="61"/>
      <c r="C592" s="103"/>
      <c r="D592" s="103"/>
      <c r="E592" s="103"/>
      <c r="F592" s="103"/>
    </row>
    <row r="593" spans="1:6">
      <c r="A593" s="103"/>
      <c r="B593" s="61"/>
      <c r="C593" s="103"/>
      <c r="D593" s="103"/>
      <c r="E593" s="103"/>
      <c r="F593" s="103"/>
    </row>
    <row r="594" spans="1:6">
      <c r="A594" s="103"/>
      <c r="B594" s="61"/>
      <c r="C594" s="103"/>
      <c r="D594" s="103"/>
      <c r="E594" s="103"/>
      <c r="F594" s="103"/>
    </row>
    <row r="595" spans="1:6">
      <c r="A595" s="103"/>
      <c r="B595" s="61"/>
      <c r="C595" s="103"/>
      <c r="D595" s="103"/>
      <c r="E595" s="103"/>
      <c r="F595" s="103"/>
    </row>
    <row r="596" spans="1:6">
      <c r="A596" s="103"/>
      <c r="B596" s="61"/>
      <c r="C596" s="103"/>
      <c r="D596" s="103"/>
      <c r="E596" s="103"/>
      <c r="F596" s="103"/>
    </row>
    <row r="597" spans="1:6">
      <c r="A597" s="103"/>
      <c r="B597" s="61"/>
      <c r="C597" s="103"/>
      <c r="D597" s="103"/>
      <c r="E597" s="103"/>
      <c r="F597" s="103"/>
    </row>
    <row r="598" spans="1:6">
      <c r="A598" s="103"/>
      <c r="B598" s="61"/>
      <c r="C598" s="103"/>
      <c r="D598" s="103"/>
      <c r="E598" s="103"/>
      <c r="F598" s="103"/>
    </row>
    <row r="599" spans="1:6">
      <c r="A599" s="103"/>
      <c r="B599" s="61"/>
      <c r="C599" s="103"/>
      <c r="D599" s="103"/>
      <c r="E599" s="103"/>
      <c r="F599" s="103"/>
    </row>
    <row r="600" spans="1:6">
      <c r="A600" s="103"/>
      <c r="B600" s="61"/>
      <c r="C600" s="103"/>
      <c r="D600" s="103"/>
      <c r="E600" s="103"/>
      <c r="F600" s="103"/>
    </row>
    <row r="601" spans="1:6">
      <c r="A601" s="103"/>
      <c r="B601" s="61"/>
      <c r="C601" s="103"/>
      <c r="D601" s="103"/>
      <c r="E601" s="103"/>
      <c r="F601" s="103"/>
    </row>
    <row r="602" spans="1:6">
      <c r="A602" s="103"/>
      <c r="B602" s="61"/>
      <c r="C602" s="103"/>
      <c r="D602" s="103"/>
      <c r="E602" s="103"/>
      <c r="F602" s="103"/>
    </row>
    <row r="603" spans="1:6">
      <c r="A603" s="103"/>
      <c r="B603" s="61"/>
      <c r="C603" s="103"/>
      <c r="D603" s="103"/>
      <c r="E603" s="103"/>
      <c r="F603" s="103"/>
    </row>
    <row r="604" spans="1:6">
      <c r="A604" s="103"/>
      <c r="B604" s="61"/>
      <c r="C604" s="103"/>
      <c r="D604" s="103"/>
      <c r="E604" s="103"/>
      <c r="F604" s="103"/>
    </row>
    <row r="605" spans="1:6">
      <c r="A605" s="103"/>
      <c r="B605" s="61"/>
      <c r="C605" s="103"/>
      <c r="D605" s="103"/>
      <c r="E605" s="103"/>
      <c r="F605" s="103"/>
    </row>
    <row r="606" spans="1:6">
      <c r="A606" s="103"/>
      <c r="B606" s="61"/>
      <c r="C606" s="103"/>
      <c r="D606" s="103"/>
      <c r="E606" s="103"/>
      <c r="F606" s="103"/>
    </row>
    <row r="607" spans="1:6">
      <c r="A607" s="103"/>
      <c r="B607" s="61"/>
      <c r="C607" s="103"/>
      <c r="D607" s="103"/>
      <c r="E607" s="103"/>
      <c r="F607" s="103"/>
    </row>
    <row r="608" spans="1:6">
      <c r="A608" s="103"/>
      <c r="B608" s="61"/>
      <c r="C608" s="103"/>
      <c r="D608" s="103"/>
      <c r="E608" s="103"/>
      <c r="F608" s="103"/>
    </row>
    <row r="609" spans="1:6">
      <c r="A609" s="103"/>
      <c r="B609" s="61"/>
      <c r="C609" s="103"/>
      <c r="D609" s="103"/>
      <c r="E609" s="103"/>
      <c r="F609" s="103"/>
    </row>
    <row r="610" spans="1:6">
      <c r="A610" s="103"/>
      <c r="B610" s="61"/>
      <c r="C610" s="103"/>
      <c r="D610" s="103"/>
      <c r="E610" s="103"/>
      <c r="F610" s="103"/>
    </row>
    <row r="611" spans="1:6">
      <c r="A611" s="103"/>
      <c r="B611" s="61"/>
      <c r="C611" s="103"/>
      <c r="D611" s="103"/>
      <c r="E611" s="103"/>
      <c r="F611" s="103"/>
    </row>
    <row r="612" spans="1:6">
      <c r="A612" s="103"/>
      <c r="B612" s="61"/>
      <c r="C612" s="103"/>
      <c r="D612" s="103"/>
      <c r="E612" s="103"/>
      <c r="F612" s="103"/>
    </row>
    <row r="613" spans="1:6">
      <c r="A613" s="103"/>
      <c r="B613" s="61"/>
      <c r="C613" s="103"/>
      <c r="D613" s="103"/>
      <c r="E613" s="103"/>
      <c r="F613" s="103"/>
    </row>
    <row r="614" spans="1:6">
      <c r="A614" s="103"/>
      <c r="B614" s="61"/>
      <c r="C614" s="103"/>
      <c r="D614" s="103"/>
      <c r="E614" s="103"/>
      <c r="F614" s="103"/>
    </row>
    <row r="615" spans="1:6">
      <c r="A615" s="103"/>
      <c r="B615" s="61"/>
      <c r="C615" s="103"/>
      <c r="D615" s="103"/>
      <c r="E615" s="103"/>
      <c r="F615" s="103"/>
    </row>
    <row r="616" spans="1:6">
      <c r="A616" s="103"/>
      <c r="B616" s="61"/>
      <c r="C616" s="103"/>
      <c r="D616" s="103"/>
      <c r="E616" s="103"/>
      <c r="F616" s="103"/>
    </row>
    <row r="617" spans="1:6">
      <c r="A617" s="103"/>
      <c r="B617" s="61"/>
      <c r="C617" s="103"/>
      <c r="D617" s="103"/>
      <c r="E617" s="103"/>
      <c r="F617" s="103"/>
    </row>
    <row r="618" spans="1:6">
      <c r="A618" s="103"/>
      <c r="B618" s="61"/>
      <c r="C618" s="103"/>
      <c r="D618" s="103"/>
      <c r="E618" s="103"/>
      <c r="F618" s="103"/>
    </row>
    <row r="619" spans="1:6">
      <c r="A619" s="103"/>
      <c r="B619" s="61"/>
      <c r="C619" s="103"/>
      <c r="D619" s="103"/>
      <c r="E619" s="103"/>
      <c r="F619" s="103"/>
    </row>
    <row r="620" spans="1:6">
      <c r="A620" s="103"/>
      <c r="B620" s="61"/>
      <c r="C620" s="103"/>
      <c r="D620" s="103"/>
      <c r="E620" s="103"/>
      <c r="F620" s="103"/>
    </row>
    <row r="621" spans="1:6">
      <c r="A621" s="103"/>
      <c r="B621" s="61"/>
      <c r="C621" s="103"/>
      <c r="D621" s="103"/>
      <c r="E621" s="103"/>
      <c r="F621" s="103"/>
    </row>
    <row r="622" spans="1:6">
      <c r="A622" s="103"/>
      <c r="B622" s="61"/>
      <c r="C622" s="103"/>
      <c r="D622" s="103"/>
      <c r="E622" s="103"/>
      <c r="F622" s="103"/>
    </row>
    <row r="623" spans="1:6">
      <c r="A623" s="103"/>
      <c r="B623" s="61"/>
      <c r="C623" s="103"/>
      <c r="D623" s="103"/>
      <c r="E623" s="103"/>
      <c r="F623" s="103"/>
    </row>
    <row r="624" spans="1:6">
      <c r="A624" s="103"/>
      <c r="B624" s="61"/>
      <c r="C624" s="103"/>
      <c r="D624" s="103"/>
      <c r="E624" s="103"/>
      <c r="F624" s="103"/>
    </row>
    <row r="625" spans="1:6">
      <c r="A625" s="103"/>
      <c r="B625" s="61"/>
      <c r="C625" s="103"/>
      <c r="D625" s="103"/>
      <c r="E625" s="103"/>
      <c r="F625" s="103"/>
    </row>
    <row r="626" spans="1:6">
      <c r="A626" s="103"/>
      <c r="B626" s="61"/>
      <c r="C626" s="103"/>
      <c r="D626" s="103"/>
      <c r="E626" s="103"/>
      <c r="F626" s="103"/>
    </row>
    <row r="627" spans="1:6">
      <c r="A627" s="103"/>
      <c r="B627" s="61"/>
      <c r="C627" s="103"/>
      <c r="D627" s="103"/>
      <c r="E627" s="103"/>
      <c r="F627" s="103"/>
    </row>
    <row r="628" spans="1:6">
      <c r="A628" s="103"/>
      <c r="B628" s="61"/>
      <c r="C628" s="103"/>
      <c r="D628" s="103"/>
      <c r="E628" s="103"/>
      <c r="F628" s="103"/>
    </row>
    <row r="629" spans="1:6">
      <c r="A629" s="103"/>
      <c r="B629" s="61"/>
      <c r="C629" s="103"/>
      <c r="D629" s="103"/>
      <c r="E629" s="103"/>
      <c r="F629" s="103"/>
    </row>
    <row r="630" spans="1:6">
      <c r="A630" s="103"/>
      <c r="B630" s="61"/>
      <c r="C630" s="103"/>
      <c r="D630" s="103"/>
      <c r="E630" s="103"/>
      <c r="F630" s="103"/>
    </row>
    <row r="631" spans="1:6">
      <c r="A631" s="103"/>
      <c r="B631" s="61"/>
      <c r="C631" s="103"/>
      <c r="D631" s="103"/>
      <c r="E631" s="103"/>
      <c r="F631" s="103"/>
    </row>
    <row r="632" spans="1:6">
      <c r="A632" s="103"/>
      <c r="B632" s="61"/>
      <c r="C632" s="103"/>
      <c r="D632" s="103"/>
      <c r="E632" s="103"/>
      <c r="F632" s="103"/>
    </row>
    <row r="633" spans="1:6">
      <c r="A633" s="103"/>
      <c r="B633" s="61"/>
      <c r="C633" s="103"/>
      <c r="D633" s="103"/>
      <c r="E633" s="103"/>
      <c r="F633" s="103"/>
    </row>
    <row r="634" spans="1:6">
      <c r="A634" s="103"/>
      <c r="B634" s="61"/>
      <c r="C634" s="103"/>
      <c r="D634" s="103"/>
      <c r="E634" s="103"/>
      <c r="F634" s="103"/>
    </row>
    <row r="635" spans="1:6">
      <c r="A635" s="103"/>
      <c r="B635" s="61"/>
      <c r="C635" s="103"/>
      <c r="D635" s="103"/>
      <c r="E635" s="103"/>
      <c r="F635" s="103"/>
    </row>
    <row r="636" spans="1:6">
      <c r="A636" s="103"/>
      <c r="B636" s="61"/>
      <c r="C636" s="103"/>
      <c r="D636" s="103"/>
      <c r="E636" s="103"/>
      <c r="F636" s="103"/>
    </row>
    <row r="637" spans="1:6">
      <c r="A637" s="103"/>
      <c r="B637" s="61"/>
      <c r="C637" s="103"/>
      <c r="D637" s="103"/>
      <c r="E637" s="103"/>
      <c r="F637" s="103"/>
    </row>
    <row r="638" spans="1:6">
      <c r="A638" s="103"/>
      <c r="B638" s="61"/>
      <c r="C638" s="103"/>
      <c r="D638" s="103"/>
      <c r="E638" s="103"/>
      <c r="F638" s="103"/>
    </row>
    <row r="639" spans="1:6">
      <c r="A639" s="103"/>
      <c r="B639" s="61"/>
      <c r="C639" s="103"/>
      <c r="D639" s="103"/>
      <c r="E639" s="103"/>
      <c r="F639" s="103"/>
    </row>
    <row r="640" spans="1:6">
      <c r="A640" s="103"/>
      <c r="B640" s="61"/>
      <c r="C640" s="103"/>
      <c r="D640" s="103"/>
      <c r="E640" s="103"/>
      <c r="F640" s="103"/>
    </row>
    <row r="641" spans="1:6">
      <c r="A641" s="103"/>
      <c r="B641" s="61"/>
      <c r="C641" s="103"/>
      <c r="D641" s="103"/>
      <c r="E641" s="103"/>
      <c r="F641" s="103"/>
    </row>
    <row r="642" spans="1:6">
      <c r="A642" s="103"/>
      <c r="B642" s="61"/>
      <c r="C642" s="103"/>
      <c r="D642" s="103"/>
      <c r="E642" s="103"/>
      <c r="F642" s="103"/>
    </row>
    <row r="643" spans="1:6">
      <c r="A643" s="103"/>
      <c r="B643" s="61"/>
      <c r="C643" s="103"/>
      <c r="D643" s="103"/>
      <c r="E643" s="103"/>
      <c r="F643" s="103"/>
    </row>
    <row r="644" spans="1:6">
      <c r="A644" s="103"/>
      <c r="B644" s="61"/>
      <c r="C644" s="103"/>
      <c r="D644" s="103"/>
      <c r="E644" s="103"/>
      <c r="F644" s="103"/>
    </row>
    <row r="645" spans="1:6">
      <c r="A645" s="103"/>
      <c r="B645" s="61"/>
      <c r="C645" s="103"/>
      <c r="D645" s="103"/>
      <c r="E645" s="103"/>
      <c r="F645" s="103"/>
    </row>
    <row r="646" spans="1:6">
      <c r="A646" s="103"/>
      <c r="B646" s="61"/>
      <c r="C646" s="103"/>
      <c r="D646" s="103"/>
      <c r="E646" s="103"/>
      <c r="F646" s="103"/>
    </row>
    <row r="647" spans="1:6">
      <c r="A647" s="103"/>
      <c r="B647" s="61"/>
      <c r="C647" s="103"/>
      <c r="D647" s="103"/>
      <c r="E647" s="103"/>
      <c r="F647" s="103"/>
    </row>
    <row r="648" spans="1:6">
      <c r="A648" s="103"/>
      <c r="B648" s="61"/>
      <c r="C648" s="103"/>
      <c r="D648" s="103"/>
      <c r="E648" s="103"/>
      <c r="F648" s="103"/>
    </row>
    <row r="649" spans="1:6">
      <c r="A649" s="103"/>
      <c r="B649" s="61"/>
      <c r="C649" s="103"/>
      <c r="D649" s="103"/>
      <c r="E649" s="103"/>
      <c r="F649" s="103"/>
    </row>
    <row r="650" spans="1:6">
      <c r="A650" s="103"/>
      <c r="B650" s="61"/>
      <c r="C650" s="103"/>
      <c r="D650" s="103"/>
      <c r="E650" s="103"/>
      <c r="F650" s="103"/>
    </row>
    <row r="651" spans="1:6">
      <c r="A651" s="103"/>
      <c r="B651" s="61"/>
      <c r="C651" s="103"/>
      <c r="D651" s="103"/>
      <c r="E651" s="103"/>
      <c r="F651" s="103"/>
    </row>
    <row r="652" spans="1:6">
      <c r="A652" s="103"/>
      <c r="B652" s="61"/>
      <c r="C652" s="103"/>
      <c r="D652" s="103"/>
      <c r="E652" s="103"/>
      <c r="F652" s="103"/>
    </row>
    <row r="653" spans="1:6">
      <c r="A653" s="103"/>
      <c r="B653" s="61"/>
      <c r="C653" s="103"/>
      <c r="D653" s="103"/>
      <c r="E653" s="103"/>
      <c r="F653" s="103"/>
    </row>
    <row r="654" spans="1:6">
      <c r="A654" s="103"/>
      <c r="B654" s="61"/>
      <c r="C654" s="103"/>
      <c r="D654" s="103"/>
      <c r="E654" s="103"/>
      <c r="F654" s="103"/>
    </row>
    <row r="655" spans="1:6">
      <c r="A655" s="103"/>
      <c r="B655" s="61"/>
      <c r="C655" s="103"/>
      <c r="D655" s="103"/>
      <c r="E655" s="103"/>
      <c r="F655" s="103"/>
    </row>
    <row r="656" spans="1:6">
      <c r="A656" s="103"/>
      <c r="B656" s="61"/>
      <c r="C656" s="103"/>
      <c r="D656" s="103"/>
      <c r="E656" s="103"/>
      <c r="F656" s="103"/>
    </row>
    <row r="657" spans="1:6">
      <c r="A657" s="103"/>
      <c r="B657" s="61"/>
      <c r="C657" s="103"/>
      <c r="D657" s="103"/>
      <c r="E657" s="103"/>
      <c r="F657" s="103"/>
    </row>
    <row r="658" spans="1:6">
      <c r="A658" s="103"/>
      <c r="B658" s="61"/>
      <c r="C658" s="103"/>
      <c r="D658" s="103"/>
      <c r="E658" s="103"/>
      <c r="F658" s="103"/>
    </row>
    <row r="659" spans="1:6">
      <c r="A659" s="103"/>
      <c r="B659" s="61"/>
      <c r="C659" s="103"/>
      <c r="D659" s="103"/>
      <c r="E659" s="103"/>
      <c r="F659" s="103"/>
    </row>
    <row r="660" spans="1:6">
      <c r="A660" s="103"/>
      <c r="B660" s="61"/>
      <c r="C660" s="103"/>
      <c r="D660" s="103"/>
      <c r="E660" s="103"/>
      <c r="F660" s="103"/>
    </row>
    <row r="661" spans="1:6">
      <c r="A661" s="103"/>
      <c r="B661" s="61"/>
      <c r="C661" s="103"/>
      <c r="D661" s="103"/>
      <c r="E661" s="103"/>
      <c r="F661" s="103"/>
    </row>
    <row r="662" spans="1:6">
      <c r="A662" s="103"/>
      <c r="B662" s="61"/>
      <c r="C662" s="103"/>
      <c r="D662" s="103"/>
      <c r="E662" s="103"/>
      <c r="F662" s="103"/>
    </row>
    <row r="663" spans="1:6">
      <c r="A663" s="103"/>
      <c r="B663" s="61"/>
      <c r="C663" s="103"/>
      <c r="D663" s="103"/>
      <c r="E663" s="103"/>
      <c r="F663" s="103"/>
    </row>
    <row r="664" spans="1:6">
      <c r="A664" s="103"/>
      <c r="B664" s="61"/>
      <c r="C664" s="103"/>
      <c r="D664" s="103"/>
      <c r="E664" s="103"/>
      <c r="F664" s="103"/>
    </row>
    <row r="665" spans="1:6">
      <c r="A665" s="103"/>
      <c r="B665" s="61"/>
      <c r="C665" s="103"/>
      <c r="D665" s="103"/>
      <c r="E665" s="103"/>
      <c r="F665" s="103"/>
    </row>
    <row r="666" spans="1:6">
      <c r="A666" s="103"/>
      <c r="B666" s="61"/>
      <c r="C666" s="103"/>
      <c r="D666" s="103"/>
      <c r="E666" s="103"/>
      <c r="F666" s="103"/>
    </row>
    <row r="667" spans="1:6">
      <c r="A667" s="103"/>
      <c r="B667" s="61"/>
      <c r="C667" s="103"/>
      <c r="D667" s="103"/>
      <c r="E667" s="103"/>
      <c r="F667" s="103"/>
    </row>
    <row r="668" spans="1:6">
      <c r="A668" s="103"/>
      <c r="B668" s="61"/>
      <c r="C668" s="103"/>
      <c r="D668" s="103"/>
      <c r="E668" s="103"/>
      <c r="F668" s="103"/>
    </row>
    <row r="669" spans="1:6">
      <c r="A669" s="103"/>
      <c r="B669" s="61"/>
      <c r="C669" s="103"/>
      <c r="D669" s="103"/>
      <c r="E669" s="103"/>
      <c r="F669" s="103"/>
    </row>
    <row r="670" spans="1:6">
      <c r="A670" s="103"/>
      <c r="B670" s="61"/>
      <c r="C670" s="103"/>
      <c r="D670" s="103"/>
      <c r="E670" s="103"/>
      <c r="F670" s="103"/>
    </row>
    <row r="671" spans="1:6">
      <c r="A671" s="103"/>
      <c r="B671" s="61"/>
      <c r="C671" s="103"/>
      <c r="D671" s="103"/>
      <c r="E671" s="103"/>
      <c r="F671" s="103"/>
    </row>
    <row r="672" spans="1:6">
      <c r="A672" s="103"/>
      <c r="B672" s="61"/>
      <c r="C672" s="103"/>
      <c r="D672" s="103"/>
      <c r="E672" s="103"/>
      <c r="F672" s="103"/>
    </row>
    <row r="673" spans="1:6">
      <c r="A673" s="103"/>
      <c r="B673" s="61"/>
      <c r="C673" s="103"/>
      <c r="D673" s="103"/>
      <c r="E673" s="103"/>
      <c r="F673" s="103"/>
    </row>
    <row r="674" spans="1:6">
      <c r="A674" s="103"/>
      <c r="B674" s="61"/>
      <c r="C674" s="103"/>
      <c r="D674" s="103"/>
      <c r="E674" s="103"/>
      <c r="F674" s="103"/>
    </row>
    <row r="675" spans="1:6">
      <c r="A675" s="103"/>
      <c r="B675" s="61"/>
      <c r="C675" s="103"/>
      <c r="D675" s="103"/>
      <c r="E675" s="103"/>
      <c r="F675" s="103"/>
    </row>
    <row r="676" spans="1:6">
      <c r="A676" s="103"/>
      <c r="B676" s="61"/>
      <c r="C676" s="103"/>
      <c r="D676" s="103"/>
      <c r="E676" s="103"/>
      <c r="F676" s="103"/>
    </row>
    <row r="677" spans="1:6">
      <c r="A677" s="103"/>
      <c r="B677" s="61"/>
      <c r="C677" s="103"/>
      <c r="D677" s="103"/>
      <c r="E677" s="103"/>
      <c r="F677" s="103"/>
    </row>
    <row r="678" spans="1:6">
      <c r="A678" s="103"/>
      <c r="B678" s="61"/>
      <c r="C678" s="103"/>
      <c r="D678" s="103"/>
      <c r="E678" s="103"/>
      <c r="F678" s="103"/>
    </row>
    <row r="679" spans="1:6">
      <c r="A679" s="103"/>
      <c r="B679" s="61"/>
      <c r="C679" s="103"/>
      <c r="D679" s="103"/>
      <c r="E679" s="103"/>
      <c r="F679" s="103"/>
    </row>
    <row r="680" spans="1:6">
      <c r="A680" s="103"/>
      <c r="B680" s="61"/>
      <c r="C680" s="103"/>
      <c r="D680" s="103"/>
      <c r="E680" s="103"/>
      <c r="F680" s="103"/>
    </row>
    <row r="681" spans="1:6">
      <c r="A681" s="103"/>
      <c r="B681" s="61"/>
      <c r="C681" s="103"/>
      <c r="D681" s="103"/>
      <c r="E681" s="103"/>
      <c r="F681" s="103"/>
    </row>
    <row r="682" spans="1:6">
      <c r="A682" s="103"/>
      <c r="B682" s="61"/>
      <c r="C682" s="103"/>
      <c r="D682" s="103"/>
      <c r="E682" s="103"/>
      <c r="F682" s="103"/>
    </row>
    <row r="683" spans="1:6">
      <c r="A683" s="103"/>
      <c r="B683" s="61"/>
      <c r="C683" s="103"/>
      <c r="D683" s="103"/>
      <c r="E683" s="103"/>
      <c r="F683" s="103"/>
    </row>
    <row r="684" spans="1:6">
      <c r="A684" s="103"/>
      <c r="B684" s="61"/>
      <c r="C684" s="103"/>
      <c r="D684" s="103"/>
      <c r="E684" s="103"/>
      <c r="F684" s="103"/>
    </row>
    <row r="685" spans="1:6">
      <c r="A685" s="103"/>
      <c r="B685" s="61"/>
      <c r="C685" s="103"/>
      <c r="D685" s="103"/>
      <c r="E685" s="103"/>
      <c r="F685" s="103"/>
    </row>
    <row r="686" spans="1:6">
      <c r="A686" s="103"/>
      <c r="B686" s="61"/>
      <c r="C686" s="103"/>
      <c r="D686" s="103"/>
      <c r="E686" s="103"/>
      <c r="F686" s="103"/>
    </row>
    <row r="687" spans="1:6">
      <c r="A687" s="103"/>
      <c r="B687" s="61"/>
      <c r="C687" s="103"/>
      <c r="D687" s="103"/>
      <c r="E687" s="103"/>
      <c r="F687" s="103"/>
    </row>
    <row r="688" spans="1:6">
      <c r="A688" s="103"/>
      <c r="B688" s="61"/>
      <c r="C688" s="103"/>
      <c r="D688" s="103"/>
      <c r="E688" s="103"/>
      <c r="F688" s="103"/>
    </row>
    <row r="689" spans="1:6">
      <c r="A689" s="103"/>
      <c r="B689" s="61"/>
      <c r="C689" s="103"/>
      <c r="D689" s="103"/>
      <c r="E689" s="103"/>
      <c r="F689" s="103"/>
    </row>
    <row r="690" spans="1:6">
      <c r="A690" s="103"/>
      <c r="B690" s="61"/>
      <c r="C690" s="103"/>
      <c r="D690" s="103"/>
      <c r="E690" s="103"/>
      <c r="F690" s="103"/>
    </row>
    <row r="691" spans="1:6">
      <c r="A691" s="103"/>
      <c r="B691" s="61"/>
      <c r="C691" s="103"/>
      <c r="D691" s="103"/>
      <c r="E691" s="103"/>
      <c r="F691" s="103"/>
    </row>
    <row r="692" spans="1:6">
      <c r="A692" s="103"/>
      <c r="B692" s="61"/>
      <c r="C692" s="103"/>
      <c r="D692" s="103"/>
      <c r="E692" s="103"/>
      <c r="F692" s="103"/>
    </row>
    <row r="693" spans="1:6">
      <c r="A693" s="103"/>
      <c r="B693" s="61"/>
      <c r="C693" s="103"/>
      <c r="D693" s="103"/>
      <c r="E693" s="103"/>
      <c r="F693" s="103"/>
    </row>
    <row r="694" spans="1:6">
      <c r="A694" s="103"/>
      <c r="B694" s="61"/>
      <c r="C694" s="103"/>
      <c r="D694" s="103"/>
      <c r="E694" s="103"/>
      <c r="F694" s="103"/>
    </row>
    <row r="695" spans="1:6">
      <c r="A695" s="103"/>
      <c r="B695" s="61"/>
      <c r="C695" s="103"/>
      <c r="D695" s="103"/>
      <c r="E695" s="103"/>
      <c r="F695" s="103"/>
    </row>
    <row r="696" spans="1:6">
      <c r="A696" s="103"/>
      <c r="B696" s="61"/>
      <c r="C696" s="103"/>
      <c r="D696" s="103"/>
      <c r="E696" s="103"/>
      <c r="F696" s="103"/>
    </row>
    <row r="697" spans="1:6">
      <c r="A697" s="103"/>
      <c r="B697" s="61"/>
      <c r="C697" s="103"/>
      <c r="D697" s="103"/>
      <c r="E697" s="103"/>
      <c r="F697" s="103"/>
    </row>
    <row r="698" spans="1:6">
      <c r="A698" s="103"/>
      <c r="B698" s="61"/>
      <c r="C698" s="103"/>
      <c r="D698" s="103"/>
      <c r="E698" s="103"/>
      <c r="F698" s="103"/>
    </row>
    <row r="699" spans="1:6">
      <c r="A699" s="103"/>
      <c r="B699" s="61"/>
      <c r="C699" s="103"/>
      <c r="D699" s="103"/>
      <c r="E699" s="103"/>
      <c r="F699" s="103"/>
    </row>
    <row r="700" spans="1:6">
      <c r="A700" s="103"/>
      <c r="B700" s="61"/>
      <c r="C700" s="103"/>
      <c r="D700" s="103"/>
      <c r="E700" s="103"/>
      <c r="F700" s="103"/>
    </row>
    <row r="701" spans="1:6">
      <c r="A701" s="103"/>
      <c r="B701" s="61"/>
      <c r="C701" s="103"/>
      <c r="D701" s="103"/>
      <c r="E701" s="103"/>
      <c r="F701" s="103"/>
    </row>
    <row r="702" spans="1:6">
      <c r="A702" s="103"/>
      <c r="B702" s="61"/>
      <c r="C702" s="103"/>
      <c r="D702" s="103"/>
      <c r="E702" s="103"/>
      <c r="F702" s="103"/>
    </row>
    <row r="703" spans="1:6">
      <c r="A703" s="103"/>
      <c r="B703" s="61"/>
      <c r="C703" s="103"/>
      <c r="D703" s="103"/>
      <c r="E703" s="103"/>
      <c r="F703" s="103"/>
    </row>
    <row r="704" spans="1:6">
      <c r="A704" s="103"/>
      <c r="B704" s="61"/>
      <c r="C704" s="103"/>
      <c r="D704" s="103"/>
      <c r="E704" s="103"/>
      <c r="F704" s="103"/>
    </row>
    <row r="705" spans="1:6">
      <c r="A705" s="103"/>
      <c r="B705" s="61"/>
      <c r="C705" s="103"/>
      <c r="D705" s="103"/>
      <c r="E705" s="103"/>
      <c r="F705" s="103"/>
    </row>
    <row r="706" spans="1:6">
      <c r="A706" s="103"/>
      <c r="B706" s="61"/>
      <c r="C706" s="103"/>
      <c r="D706" s="103"/>
      <c r="E706" s="103"/>
      <c r="F706" s="103"/>
    </row>
    <row r="707" spans="1:6">
      <c r="A707" s="103"/>
      <c r="B707" s="61"/>
      <c r="C707" s="103"/>
      <c r="D707" s="103"/>
      <c r="E707" s="103"/>
      <c r="F707" s="103"/>
    </row>
    <row r="708" spans="1:6">
      <c r="A708" s="103"/>
      <c r="B708" s="61"/>
      <c r="C708" s="103"/>
      <c r="D708" s="103"/>
      <c r="E708" s="103"/>
      <c r="F708" s="103"/>
    </row>
    <row r="709" spans="1:6">
      <c r="A709" s="103"/>
      <c r="B709" s="61"/>
      <c r="C709" s="103"/>
      <c r="D709" s="103"/>
      <c r="E709" s="103"/>
      <c r="F709" s="103"/>
    </row>
    <row r="710" spans="1:6">
      <c r="A710" s="103"/>
      <c r="B710" s="61"/>
      <c r="C710" s="103"/>
      <c r="D710" s="103"/>
      <c r="E710" s="103"/>
      <c r="F710" s="103"/>
    </row>
    <row r="711" spans="1:6">
      <c r="A711" s="103"/>
      <c r="B711" s="61"/>
      <c r="C711" s="103"/>
      <c r="D711" s="103"/>
      <c r="E711" s="103"/>
      <c r="F711" s="103"/>
    </row>
    <row r="712" spans="1:6">
      <c r="A712" s="103"/>
      <c r="B712" s="61"/>
      <c r="C712" s="103"/>
      <c r="D712" s="103"/>
      <c r="E712" s="103"/>
      <c r="F712" s="103"/>
    </row>
    <row r="713" spans="1:6">
      <c r="A713" s="103"/>
      <c r="B713" s="61"/>
      <c r="C713" s="103"/>
      <c r="D713" s="103"/>
      <c r="E713" s="103"/>
      <c r="F713" s="103"/>
    </row>
    <row r="714" spans="1:6">
      <c r="A714" s="103"/>
      <c r="B714" s="61"/>
      <c r="C714" s="103"/>
      <c r="D714" s="103"/>
      <c r="E714" s="103"/>
      <c r="F714" s="103"/>
    </row>
    <row r="715" spans="1:6">
      <c r="A715" s="103"/>
      <c r="B715" s="61"/>
      <c r="C715" s="103"/>
      <c r="D715" s="103"/>
      <c r="E715" s="103"/>
      <c r="F715" s="103"/>
    </row>
    <row r="716" spans="1:6">
      <c r="A716" s="103"/>
      <c r="B716" s="61"/>
      <c r="C716" s="103"/>
      <c r="D716" s="103"/>
      <c r="E716" s="103"/>
      <c r="F716" s="103"/>
    </row>
    <row r="717" spans="1:6">
      <c r="A717" s="103"/>
      <c r="B717" s="61"/>
      <c r="C717" s="103"/>
      <c r="D717" s="103"/>
      <c r="E717" s="103"/>
      <c r="F717" s="103"/>
    </row>
    <row r="718" spans="1:6">
      <c r="A718" s="103"/>
      <c r="B718" s="61"/>
      <c r="C718" s="103"/>
      <c r="D718" s="103"/>
      <c r="E718" s="103"/>
      <c r="F718" s="103"/>
    </row>
    <row r="719" spans="1:6">
      <c r="A719" s="103"/>
      <c r="B719" s="61"/>
      <c r="C719" s="103"/>
      <c r="D719" s="103"/>
      <c r="E719" s="103"/>
      <c r="F719" s="103"/>
    </row>
    <row r="720" spans="1:6">
      <c r="A720" s="103"/>
      <c r="B720" s="61"/>
      <c r="C720" s="103"/>
      <c r="D720" s="103"/>
      <c r="E720" s="103"/>
      <c r="F720" s="103"/>
    </row>
    <row r="721" spans="1:6">
      <c r="A721" s="103"/>
      <c r="B721" s="61"/>
      <c r="C721" s="103"/>
      <c r="D721" s="103"/>
      <c r="E721" s="103"/>
      <c r="F721" s="103"/>
    </row>
    <row r="722" spans="1:6">
      <c r="A722" s="103"/>
      <c r="B722" s="61"/>
      <c r="C722" s="103"/>
      <c r="D722" s="103"/>
      <c r="E722" s="103"/>
      <c r="F722" s="103"/>
    </row>
    <row r="723" spans="1:6">
      <c r="A723" s="103"/>
      <c r="B723" s="61"/>
      <c r="C723" s="103"/>
      <c r="D723" s="103"/>
      <c r="E723" s="103"/>
      <c r="F723" s="103"/>
    </row>
    <row r="724" spans="1:6">
      <c r="A724" s="103"/>
      <c r="B724" s="61"/>
      <c r="C724" s="103"/>
      <c r="D724" s="103"/>
      <c r="E724" s="103"/>
      <c r="F724" s="103"/>
    </row>
    <row r="725" spans="1:6">
      <c r="A725" s="103"/>
      <c r="B725" s="61"/>
      <c r="C725" s="103"/>
      <c r="D725" s="103"/>
      <c r="E725" s="103"/>
      <c r="F725" s="103"/>
    </row>
    <row r="726" spans="1:6">
      <c r="A726" s="103"/>
      <c r="B726" s="61"/>
      <c r="C726" s="103"/>
      <c r="D726" s="103"/>
      <c r="E726" s="103"/>
      <c r="F726" s="103"/>
    </row>
    <row r="727" spans="1:6">
      <c r="A727" s="103"/>
      <c r="B727" s="61"/>
      <c r="C727" s="103"/>
      <c r="D727" s="103"/>
      <c r="E727" s="103"/>
      <c r="F727" s="103"/>
    </row>
    <row r="728" spans="1:6">
      <c r="A728" s="103"/>
      <c r="B728" s="61"/>
      <c r="C728" s="103"/>
      <c r="D728" s="103"/>
      <c r="E728" s="103"/>
      <c r="F728" s="103"/>
    </row>
    <row r="729" spans="1:6">
      <c r="A729" s="103"/>
      <c r="B729" s="61"/>
      <c r="C729" s="103"/>
      <c r="D729" s="103"/>
      <c r="E729" s="103"/>
      <c r="F729" s="103"/>
    </row>
    <row r="730" spans="1:6">
      <c r="A730" s="103"/>
      <c r="B730" s="61"/>
      <c r="C730" s="103"/>
      <c r="D730" s="103"/>
      <c r="E730" s="103"/>
      <c r="F730" s="103"/>
    </row>
    <row r="731" spans="1:6">
      <c r="A731" s="103"/>
      <c r="B731" s="61"/>
      <c r="C731" s="103"/>
      <c r="D731" s="103"/>
      <c r="E731" s="103"/>
      <c r="F731" s="103"/>
    </row>
    <row r="732" spans="1:6">
      <c r="A732" s="103"/>
      <c r="B732" s="61"/>
      <c r="C732" s="103"/>
      <c r="D732" s="103"/>
      <c r="E732" s="103"/>
      <c r="F732" s="103"/>
    </row>
    <row r="733" spans="1:6">
      <c r="A733" s="103"/>
      <c r="B733" s="61"/>
      <c r="C733" s="103"/>
      <c r="D733" s="103"/>
      <c r="E733" s="103"/>
      <c r="F733" s="103"/>
    </row>
    <row r="734" spans="1:6">
      <c r="A734" s="103"/>
      <c r="B734" s="61"/>
      <c r="C734" s="103"/>
      <c r="D734" s="103"/>
      <c r="E734" s="103"/>
      <c r="F734" s="103"/>
    </row>
    <row r="735" spans="1:6">
      <c r="A735" s="103"/>
      <c r="B735" s="61"/>
      <c r="C735" s="103"/>
      <c r="D735" s="103"/>
      <c r="E735" s="103"/>
      <c r="F735" s="103"/>
    </row>
    <row r="736" spans="1:6">
      <c r="A736" s="103"/>
      <c r="B736" s="61"/>
      <c r="C736" s="103"/>
      <c r="D736" s="103"/>
      <c r="E736" s="103"/>
      <c r="F736" s="103"/>
    </row>
    <row r="737" spans="1:6">
      <c r="A737" s="103"/>
      <c r="B737" s="61"/>
      <c r="C737" s="103"/>
      <c r="D737" s="103"/>
      <c r="E737" s="103"/>
      <c r="F737" s="103"/>
    </row>
    <row r="738" spans="1:6">
      <c r="A738" s="103"/>
      <c r="B738" s="61"/>
      <c r="C738" s="103"/>
      <c r="D738" s="103"/>
      <c r="E738" s="103"/>
      <c r="F738" s="103"/>
    </row>
    <row r="739" spans="1:6">
      <c r="A739" s="103"/>
      <c r="B739" s="61"/>
      <c r="C739" s="103"/>
      <c r="D739" s="103"/>
      <c r="E739" s="103"/>
      <c r="F739" s="103"/>
    </row>
    <row r="740" spans="1:6">
      <c r="A740" s="103"/>
      <c r="B740" s="61"/>
      <c r="C740" s="103"/>
      <c r="D740" s="103"/>
      <c r="E740" s="103"/>
      <c r="F740" s="103"/>
    </row>
    <row r="741" spans="1:6">
      <c r="A741" s="103"/>
      <c r="B741" s="61"/>
      <c r="C741" s="103"/>
      <c r="D741" s="103"/>
      <c r="E741" s="103"/>
      <c r="F741" s="103"/>
    </row>
    <row r="742" spans="1:6">
      <c r="A742" s="103"/>
      <c r="B742" s="61"/>
      <c r="C742" s="103"/>
      <c r="D742" s="103"/>
      <c r="E742" s="103"/>
      <c r="F742" s="103"/>
    </row>
    <row r="743" spans="1:6">
      <c r="A743" s="103"/>
      <c r="B743" s="61"/>
      <c r="C743" s="103"/>
      <c r="D743" s="103"/>
      <c r="E743" s="103"/>
      <c r="F743" s="103"/>
    </row>
    <row r="744" spans="1:6">
      <c r="A744" s="103"/>
      <c r="B744" s="61"/>
      <c r="C744" s="103"/>
      <c r="D744" s="103"/>
      <c r="E744" s="103"/>
      <c r="F744" s="103"/>
    </row>
    <row r="745" spans="1:6">
      <c r="A745" s="103"/>
      <c r="B745" s="61"/>
      <c r="C745" s="103"/>
      <c r="D745" s="103"/>
      <c r="E745" s="103"/>
      <c r="F745" s="103"/>
    </row>
    <row r="746" spans="1:6">
      <c r="A746" s="103"/>
      <c r="B746" s="61"/>
      <c r="C746" s="103"/>
      <c r="D746" s="103"/>
      <c r="E746" s="103"/>
      <c r="F746" s="103"/>
    </row>
    <row r="747" spans="1:6">
      <c r="A747" s="103"/>
      <c r="B747" s="61"/>
      <c r="C747" s="103"/>
      <c r="D747" s="103"/>
      <c r="E747" s="103"/>
      <c r="F747" s="103"/>
    </row>
    <row r="748" spans="1:6">
      <c r="A748" s="103"/>
      <c r="B748" s="61"/>
      <c r="C748" s="103"/>
      <c r="D748" s="103"/>
      <c r="E748" s="103"/>
      <c r="F748" s="103"/>
    </row>
    <row r="749" spans="1:6">
      <c r="A749" s="103"/>
      <c r="B749" s="61"/>
      <c r="C749" s="103"/>
      <c r="D749" s="103"/>
      <c r="E749" s="103"/>
      <c r="F749" s="103"/>
    </row>
    <row r="750" spans="1:6">
      <c r="A750" s="103"/>
      <c r="B750" s="61"/>
      <c r="C750" s="103"/>
      <c r="D750" s="103"/>
      <c r="E750" s="103"/>
      <c r="F750" s="103"/>
    </row>
    <row r="751" spans="1:6">
      <c r="A751" s="103"/>
      <c r="B751" s="61"/>
      <c r="C751" s="103"/>
      <c r="D751" s="103"/>
      <c r="E751" s="103"/>
      <c r="F751" s="103"/>
    </row>
    <row r="752" spans="1:6">
      <c r="A752" s="103"/>
      <c r="B752" s="61"/>
      <c r="C752" s="103"/>
      <c r="D752" s="103"/>
      <c r="E752" s="103"/>
      <c r="F752" s="103"/>
    </row>
    <row r="753" spans="1:6">
      <c r="A753" s="103"/>
      <c r="B753" s="61"/>
      <c r="C753" s="103"/>
      <c r="D753" s="103"/>
      <c r="E753" s="103"/>
      <c r="F753" s="103"/>
    </row>
    <row r="754" spans="1:6">
      <c r="A754" s="103"/>
      <c r="B754" s="61"/>
      <c r="C754" s="103"/>
      <c r="D754" s="103"/>
      <c r="E754" s="103"/>
      <c r="F754" s="103"/>
    </row>
    <row r="755" spans="1:6">
      <c r="A755" s="103"/>
      <c r="B755" s="61"/>
      <c r="C755" s="103"/>
      <c r="D755" s="103"/>
      <c r="E755" s="103"/>
      <c r="F755" s="103"/>
    </row>
    <row r="756" spans="1:6">
      <c r="A756" s="103"/>
      <c r="B756" s="61"/>
      <c r="C756" s="103"/>
      <c r="D756" s="103"/>
      <c r="E756" s="103"/>
      <c r="F756" s="103"/>
    </row>
    <row r="757" spans="1:6">
      <c r="A757" s="103"/>
      <c r="B757" s="61"/>
      <c r="C757" s="103"/>
      <c r="D757" s="103"/>
      <c r="E757" s="103"/>
      <c r="F757" s="103"/>
    </row>
    <row r="758" spans="1:6">
      <c r="A758" s="103"/>
      <c r="B758" s="61"/>
      <c r="C758" s="103"/>
      <c r="D758" s="103"/>
      <c r="E758" s="103"/>
      <c r="F758" s="103"/>
    </row>
    <row r="759" spans="1:6">
      <c r="A759" s="103"/>
      <c r="B759" s="61"/>
      <c r="C759" s="103"/>
      <c r="D759" s="103"/>
      <c r="E759" s="103"/>
      <c r="F759" s="103"/>
    </row>
    <row r="760" spans="1:6">
      <c r="A760" s="103"/>
      <c r="B760" s="61"/>
      <c r="C760" s="103"/>
      <c r="D760" s="103"/>
      <c r="E760" s="103"/>
      <c r="F760" s="103"/>
    </row>
    <row r="761" spans="1:6">
      <c r="A761" s="103"/>
      <c r="B761" s="61"/>
      <c r="C761" s="103"/>
      <c r="D761" s="103"/>
      <c r="E761" s="103"/>
      <c r="F761" s="103"/>
    </row>
    <row r="762" spans="1:6">
      <c r="A762" s="103"/>
      <c r="B762" s="61"/>
      <c r="C762" s="103"/>
      <c r="D762" s="103"/>
      <c r="E762" s="103"/>
      <c r="F762" s="103"/>
    </row>
    <row r="763" spans="1:6">
      <c r="A763" s="103"/>
      <c r="B763" s="61"/>
      <c r="C763" s="103"/>
      <c r="D763" s="103"/>
      <c r="E763" s="103"/>
      <c r="F763" s="103"/>
    </row>
    <row r="764" spans="1:6">
      <c r="A764" s="103"/>
      <c r="B764" s="61"/>
      <c r="C764" s="103"/>
      <c r="D764" s="103"/>
      <c r="E764" s="103"/>
      <c r="F764" s="103"/>
    </row>
    <row r="765" spans="1:6">
      <c r="A765" s="103"/>
      <c r="B765" s="61"/>
      <c r="C765" s="103"/>
      <c r="D765" s="103"/>
      <c r="E765" s="103"/>
      <c r="F765" s="103"/>
    </row>
    <row r="766" spans="1:6">
      <c r="A766" s="103"/>
      <c r="B766" s="61"/>
      <c r="C766" s="103"/>
      <c r="D766" s="103"/>
      <c r="E766" s="103"/>
      <c r="F766" s="103"/>
    </row>
    <row r="767" spans="1:6">
      <c r="A767" s="103"/>
      <c r="B767" s="61"/>
      <c r="C767" s="103"/>
      <c r="D767" s="103"/>
      <c r="E767" s="103"/>
      <c r="F767" s="103"/>
    </row>
    <row r="768" spans="1:6">
      <c r="A768" s="103"/>
      <c r="B768" s="61"/>
      <c r="C768" s="103"/>
      <c r="D768" s="103"/>
      <c r="E768" s="103"/>
      <c r="F768" s="103"/>
    </row>
    <row r="769" spans="1:6">
      <c r="A769" s="103"/>
      <c r="B769" s="61"/>
      <c r="C769" s="103"/>
      <c r="D769" s="103"/>
      <c r="E769" s="103"/>
      <c r="F769" s="103"/>
    </row>
    <row r="770" spans="1:6">
      <c r="A770" s="103"/>
      <c r="B770" s="61"/>
      <c r="C770" s="103"/>
      <c r="D770" s="103"/>
      <c r="E770" s="103"/>
      <c r="F770" s="103"/>
    </row>
    <row r="771" spans="1:6">
      <c r="A771" s="103"/>
      <c r="B771" s="61"/>
      <c r="C771" s="103"/>
      <c r="D771" s="103"/>
      <c r="E771" s="103"/>
      <c r="F771" s="103"/>
    </row>
    <row r="772" spans="1:6">
      <c r="A772" s="103"/>
      <c r="B772" s="61"/>
      <c r="C772" s="103"/>
      <c r="D772" s="103"/>
      <c r="E772" s="103"/>
      <c r="F772" s="103"/>
    </row>
    <row r="773" spans="1:6">
      <c r="A773" s="103"/>
      <c r="B773" s="61"/>
      <c r="C773" s="103"/>
      <c r="D773" s="103"/>
      <c r="E773" s="103"/>
      <c r="F773" s="103"/>
    </row>
    <row r="774" spans="1:6">
      <c r="A774" s="103"/>
      <c r="B774" s="61"/>
      <c r="C774" s="103"/>
      <c r="D774" s="103"/>
      <c r="E774" s="103"/>
      <c r="F774" s="103"/>
    </row>
    <row r="775" spans="1:6">
      <c r="A775" s="103"/>
      <c r="B775" s="61"/>
      <c r="C775" s="103"/>
      <c r="D775" s="103"/>
      <c r="E775" s="103"/>
      <c r="F775" s="103"/>
    </row>
    <row r="776" spans="1:6">
      <c r="A776" s="103"/>
      <c r="B776" s="61"/>
      <c r="C776" s="103"/>
      <c r="D776" s="103"/>
      <c r="E776" s="103"/>
      <c r="F776" s="103"/>
    </row>
    <row r="777" spans="1:6">
      <c r="A777" s="103"/>
      <c r="B777" s="61"/>
      <c r="C777" s="103"/>
      <c r="D777" s="103"/>
      <c r="E777" s="103"/>
      <c r="F777" s="103"/>
    </row>
    <row r="778" spans="1:6">
      <c r="A778" s="103"/>
      <c r="B778" s="61"/>
      <c r="C778" s="103"/>
      <c r="D778" s="103"/>
      <c r="E778" s="103"/>
      <c r="F778" s="103"/>
    </row>
    <row r="779" spans="1:6">
      <c r="A779" s="103"/>
      <c r="B779" s="61"/>
      <c r="C779" s="103"/>
      <c r="D779" s="103"/>
      <c r="E779" s="103"/>
      <c r="F779" s="103"/>
    </row>
    <row r="780" spans="1:6">
      <c r="A780" s="103"/>
      <c r="B780" s="61"/>
      <c r="C780" s="103"/>
      <c r="D780" s="103"/>
      <c r="E780" s="103"/>
      <c r="F780" s="103"/>
    </row>
    <row r="781" spans="1:6">
      <c r="A781" s="103"/>
      <c r="B781" s="61"/>
      <c r="C781" s="103"/>
      <c r="D781" s="103"/>
      <c r="E781" s="103"/>
      <c r="F781" s="103"/>
    </row>
    <row r="782" spans="1:6">
      <c r="A782" s="103"/>
      <c r="B782" s="61"/>
      <c r="C782" s="103"/>
      <c r="D782" s="103"/>
      <c r="E782" s="103"/>
      <c r="F782" s="103"/>
    </row>
    <row r="783" spans="1:6">
      <c r="A783" s="103"/>
      <c r="B783" s="61"/>
      <c r="C783" s="103"/>
      <c r="D783" s="103"/>
      <c r="E783" s="103"/>
      <c r="F783" s="103"/>
    </row>
    <row r="784" spans="1:6">
      <c r="A784" s="103"/>
      <c r="B784" s="61"/>
      <c r="C784" s="103"/>
      <c r="D784" s="103"/>
      <c r="E784" s="103"/>
      <c r="F784" s="103"/>
    </row>
    <row r="785" spans="1:6">
      <c r="A785" s="103"/>
      <c r="B785" s="61"/>
      <c r="C785" s="103"/>
      <c r="D785" s="103"/>
      <c r="E785" s="103"/>
      <c r="F785" s="103"/>
    </row>
    <row r="786" spans="1:6">
      <c r="A786" s="103"/>
      <c r="B786" s="61"/>
      <c r="C786" s="103"/>
      <c r="D786" s="103"/>
      <c r="E786" s="103"/>
      <c r="F786" s="103"/>
    </row>
    <row r="787" spans="1:6">
      <c r="A787" s="103"/>
      <c r="B787" s="61"/>
      <c r="C787" s="103"/>
      <c r="D787" s="103"/>
      <c r="E787" s="103"/>
      <c r="F787" s="103"/>
    </row>
    <row r="788" spans="1:6">
      <c r="A788" s="103"/>
      <c r="B788" s="61"/>
      <c r="C788" s="103"/>
      <c r="D788" s="103"/>
      <c r="E788" s="103"/>
      <c r="F788" s="103"/>
    </row>
    <row r="789" spans="1:6">
      <c r="A789" s="103"/>
      <c r="B789" s="61"/>
      <c r="C789" s="103"/>
      <c r="D789" s="103"/>
      <c r="E789" s="103"/>
      <c r="F789" s="103"/>
    </row>
    <row r="790" spans="1:6">
      <c r="A790" s="103"/>
      <c r="B790" s="61"/>
      <c r="C790" s="103"/>
      <c r="D790" s="103"/>
      <c r="E790" s="103"/>
      <c r="F790" s="103"/>
    </row>
    <row r="791" spans="1:6">
      <c r="A791" s="103"/>
      <c r="B791" s="61"/>
      <c r="C791" s="103"/>
      <c r="D791" s="103"/>
      <c r="E791" s="103"/>
      <c r="F791" s="103"/>
    </row>
    <row r="792" spans="1:6">
      <c r="A792" s="103"/>
      <c r="B792" s="61"/>
      <c r="C792" s="103"/>
      <c r="D792" s="103"/>
      <c r="E792" s="103"/>
      <c r="F792" s="103"/>
    </row>
    <row r="793" spans="1:6">
      <c r="A793" s="103"/>
      <c r="B793" s="61"/>
      <c r="C793" s="103"/>
      <c r="D793" s="103"/>
      <c r="E793" s="103"/>
      <c r="F793" s="103"/>
    </row>
    <row r="794" spans="1:6">
      <c r="A794" s="103"/>
      <c r="B794" s="61"/>
      <c r="C794" s="103"/>
      <c r="D794" s="103"/>
      <c r="E794" s="103"/>
      <c r="F794" s="103"/>
    </row>
    <row r="795" spans="1:6">
      <c r="A795" s="103"/>
      <c r="B795" s="61"/>
      <c r="C795" s="103"/>
      <c r="D795" s="103"/>
      <c r="E795" s="103"/>
      <c r="F795" s="103"/>
    </row>
    <row r="796" spans="1:6">
      <c r="A796" s="103"/>
      <c r="B796" s="61"/>
      <c r="C796" s="103"/>
      <c r="D796" s="103"/>
      <c r="E796" s="103"/>
      <c r="F796" s="103"/>
    </row>
    <row r="797" spans="1:6">
      <c r="A797" s="103"/>
      <c r="B797" s="61"/>
      <c r="C797" s="103"/>
      <c r="D797" s="103"/>
      <c r="E797" s="103"/>
      <c r="F797" s="103"/>
    </row>
    <row r="798" spans="1:6">
      <c r="A798" s="103"/>
      <c r="B798" s="61"/>
      <c r="C798" s="103"/>
      <c r="D798" s="103"/>
      <c r="E798" s="103"/>
      <c r="F798" s="103"/>
    </row>
    <row r="799" spans="1:6">
      <c r="A799" s="103"/>
      <c r="B799" s="61"/>
      <c r="C799" s="103"/>
      <c r="D799" s="103"/>
      <c r="E799" s="103"/>
      <c r="F799" s="103"/>
    </row>
    <row r="800" spans="1:6">
      <c r="A800" s="103"/>
      <c r="B800" s="61"/>
      <c r="C800" s="103"/>
      <c r="D800" s="103"/>
      <c r="E800" s="103"/>
      <c r="F800" s="103"/>
    </row>
    <row r="801" spans="1:6">
      <c r="A801" s="103"/>
      <c r="B801" s="61"/>
      <c r="C801" s="103"/>
      <c r="D801" s="103"/>
      <c r="E801" s="103"/>
      <c r="F801" s="103"/>
    </row>
    <row r="802" spans="1:6">
      <c r="A802" s="103"/>
      <c r="B802" s="61"/>
      <c r="C802" s="103"/>
      <c r="D802" s="103"/>
      <c r="E802" s="103"/>
      <c r="F802" s="103"/>
    </row>
    <row r="803" spans="1:6">
      <c r="A803" s="103"/>
      <c r="B803" s="61"/>
      <c r="C803" s="103"/>
      <c r="D803" s="103"/>
      <c r="E803" s="103"/>
      <c r="F803" s="103"/>
    </row>
    <row r="804" spans="1:6">
      <c r="A804" s="103"/>
      <c r="B804" s="61"/>
      <c r="C804" s="103"/>
      <c r="D804" s="103"/>
      <c r="E804" s="103"/>
      <c r="F804" s="103"/>
    </row>
    <row r="805" spans="1:6">
      <c r="A805" s="103"/>
      <c r="B805" s="61"/>
      <c r="C805" s="103"/>
      <c r="D805" s="103"/>
      <c r="E805" s="103"/>
      <c r="F805" s="103"/>
    </row>
    <row r="806" spans="1:6">
      <c r="A806" s="103"/>
      <c r="B806" s="61"/>
      <c r="C806" s="103"/>
      <c r="D806" s="103"/>
      <c r="E806" s="103"/>
      <c r="F806" s="103"/>
    </row>
    <row r="807" spans="1:6">
      <c r="A807" s="103"/>
      <c r="B807" s="61"/>
      <c r="C807" s="103"/>
      <c r="D807" s="103"/>
      <c r="E807" s="103"/>
      <c r="F807" s="103"/>
    </row>
    <row r="808" spans="1:6">
      <c r="A808" s="103"/>
      <c r="B808" s="61"/>
      <c r="C808" s="103"/>
      <c r="D808" s="103"/>
      <c r="E808" s="103"/>
      <c r="F808" s="103"/>
    </row>
    <row r="809" spans="1:6">
      <c r="A809" s="103"/>
      <c r="B809" s="61"/>
      <c r="C809" s="103"/>
      <c r="D809" s="103"/>
      <c r="E809" s="103"/>
      <c r="F809" s="103"/>
    </row>
    <row r="810" spans="1:6">
      <c r="A810" s="103"/>
      <c r="B810" s="61"/>
      <c r="C810" s="103"/>
      <c r="D810" s="103"/>
      <c r="E810" s="103"/>
      <c r="F810" s="103"/>
    </row>
    <row r="811" spans="1:6">
      <c r="A811" s="103"/>
      <c r="B811" s="61"/>
      <c r="C811" s="103"/>
      <c r="D811" s="103"/>
      <c r="E811" s="103"/>
      <c r="F811" s="103"/>
    </row>
    <row r="812" spans="1:6">
      <c r="A812" s="103"/>
      <c r="B812" s="61"/>
      <c r="C812" s="103"/>
      <c r="D812" s="103"/>
      <c r="E812" s="103"/>
      <c r="F812" s="103"/>
    </row>
    <row r="813" spans="1:6">
      <c r="A813" s="103"/>
      <c r="B813" s="61"/>
      <c r="C813" s="103"/>
      <c r="D813" s="103"/>
      <c r="E813" s="103"/>
      <c r="F813" s="103"/>
    </row>
    <row r="814" spans="1:6">
      <c r="A814" s="103"/>
      <c r="B814" s="61"/>
      <c r="C814" s="103"/>
      <c r="D814" s="103"/>
      <c r="E814" s="103"/>
      <c r="F814" s="103"/>
    </row>
    <row r="815" spans="1:6">
      <c r="A815" s="103"/>
      <c r="B815" s="61"/>
      <c r="C815" s="103"/>
      <c r="D815" s="103"/>
      <c r="E815" s="103"/>
      <c r="F815" s="103"/>
    </row>
    <row r="816" spans="1:6">
      <c r="A816" s="103"/>
      <c r="B816" s="61"/>
      <c r="C816" s="103"/>
      <c r="D816" s="103"/>
      <c r="E816" s="103"/>
      <c r="F816" s="103"/>
    </row>
    <row r="817" spans="1:6">
      <c r="A817" s="103"/>
      <c r="B817" s="61"/>
      <c r="C817" s="103"/>
      <c r="D817" s="103"/>
      <c r="E817" s="103"/>
      <c r="F817" s="103"/>
    </row>
    <row r="818" spans="1:6">
      <c r="A818" s="103"/>
      <c r="B818" s="61"/>
      <c r="C818" s="103"/>
      <c r="D818" s="103"/>
      <c r="E818" s="103"/>
      <c r="F818" s="103"/>
    </row>
    <row r="819" spans="1:6">
      <c r="A819" s="103"/>
      <c r="B819" s="61"/>
      <c r="C819" s="103"/>
      <c r="D819" s="103"/>
      <c r="E819" s="103"/>
      <c r="F819" s="103"/>
    </row>
    <row r="820" spans="1:6">
      <c r="A820" s="103"/>
      <c r="B820" s="61"/>
      <c r="C820" s="103"/>
      <c r="D820" s="103"/>
      <c r="E820" s="103"/>
      <c r="F820" s="103"/>
    </row>
    <row r="821" spans="1:6">
      <c r="A821" s="103"/>
      <c r="B821" s="61"/>
      <c r="C821" s="103"/>
      <c r="D821" s="103"/>
      <c r="E821" s="103"/>
      <c r="F821" s="103"/>
    </row>
    <row r="822" spans="1:6">
      <c r="A822" s="103"/>
      <c r="B822" s="61"/>
      <c r="C822" s="103"/>
      <c r="D822" s="103"/>
      <c r="E822" s="103"/>
      <c r="F822" s="103"/>
    </row>
    <row r="823" spans="1:6">
      <c r="A823" s="103"/>
      <c r="B823" s="61"/>
      <c r="C823" s="103"/>
      <c r="D823" s="103"/>
      <c r="E823" s="103"/>
      <c r="F823" s="103"/>
    </row>
    <row r="824" spans="1:6">
      <c r="A824" s="103"/>
      <c r="B824" s="61"/>
      <c r="C824" s="103"/>
      <c r="D824" s="103"/>
      <c r="E824" s="103"/>
      <c r="F824" s="103"/>
    </row>
    <row r="825" spans="1:6">
      <c r="A825" s="103"/>
      <c r="B825" s="61"/>
      <c r="C825" s="103"/>
      <c r="D825" s="103"/>
      <c r="E825" s="103"/>
      <c r="F825" s="103"/>
    </row>
    <row r="826" spans="1:6">
      <c r="A826" s="103"/>
      <c r="B826" s="61"/>
      <c r="C826" s="103"/>
      <c r="D826" s="103"/>
      <c r="E826" s="103"/>
      <c r="F826" s="103"/>
    </row>
    <row r="827" spans="1:6">
      <c r="A827" s="103"/>
      <c r="B827" s="61"/>
      <c r="C827" s="103"/>
      <c r="D827" s="103"/>
      <c r="E827" s="103"/>
      <c r="F827" s="103"/>
    </row>
    <row r="828" spans="1:6">
      <c r="A828" s="103"/>
      <c r="B828" s="61"/>
      <c r="C828" s="103"/>
      <c r="D828" s="103"/>
      <c r="E828" s="103"/>
      <c r="F828" s="103"/>
    </row>
    <row r="829" spans="1:6">
      <c r="A829" s="103"/>
      <c r="B829" s="61"/>
      <c r="C829" s="103"/>
      <c r="D829" s="103"/>
      <c r="E829" s="103"/>
      <c r="F829" s="103"/>
    </row>
    <row r="830" spans="1:6">
      <c r="A830" s="103"/>
      <c r="B830" s="61"/>
      <c r="C830" s="103"/>
      <c r="D830" s="103"/>
      <c r="E830" s="103"/>
      <c r="F830" s="103"/>
    </row>
    <row r="831" spans="1:6">
      <c r="A831" s="103"/>
      <c r="B831" s="61"/>
      <c r="C831" s="103"/>
      <c r="D831" s="103"/>
      <c r="E831" s="103"/>
      <c r="F831" s="103"/>
    </row>
    <row r="832" spans="1:6">
      <c r="A832" s="103"/>
      <c r="B832" s="61"/>
      <c r="C832" s="103"/>
      <c r="D832" s="103"/>
      <c r="E832" s="103"/>
      <c r="F832" s="103"/>
    </row>
    <row r="833" spans="1:6">
      <c r="A833" s="103"/>
      <c r="B833" s="61"/>
      <c r="C833" s="103"/>
      <c r="D833" s="103"/>
      <c r="E833" s="103"/>
      <c r="F833" s="103"/>
    </row>
    <row r="834" spans="1:6">
      <c r="A834" s="103"/>
      <c r="B834" s="61"/>
      <c r="C834" s="103"/>
      <c r="D834" s="103"/>
      <c r="E834" s="103"/>
      <c r="F834" s="103"/>
    </row>
    <row r="835" spans="1:6">
      <c r="A835" s="103"/>
      <c r="B835" s="61"/>
      <c r="C835" s="103"/>
      <c r="D835" s="103"/>
      <c r="E835" s="103"/>
      <c r="F835" s="103"/>
    </row>
    <row r="836" spans="1:6">
      <c r="A836" s="103"/>
      <c r="B836" s="61"/>
      <c r="C836" s="103"/>
      <c r="D836" s="103"/>
      <c r="E836" s="103"/>
      <c r="F836" s="103"/>
    </row>
    <row r="837" spans="1:6">
      <c r="A837" s="103"/>
      <c r="B837" s="61"/>
      <c r="C837" s="103"/>
      <c r="D837" s="103"/>
      <c r="E837" s="103"/>
      <c r="F837" s="103"/>
    </row>
    <row r="838" spans="1:6">
      <c r="A838" s="103"/>
      <c r="B838" s="61"/>
      <c r="C838" s="103"/>
      <c r="D838" s="103"/>
      <c r="E838" s="103"/>
      <c r="F838" s="103"/>
    </row>
    <row r="839" spans="1:6">
      <c r="A839" s="103"/>
      <c r="B839" s="61"/>
      <c r="C839" s="103"/>
      <c r="D839" s="103"/>
      <c r="E839" s="103"/>
      <c r="F839" s="103"/>
    </row>
    <row r="840" spans="1:6">
      <c r="A840" s="103"/>
      <c r="B840" s="61"/>
      <c r="C840" s="103"/>
      <c r="D840" s="103"/>
      <c r="E840" s="103"/>
      <c r="F840" s="103"/>
    </row>
    <row r="841" spans="1:6">
      <c r="A841" s="103"/>
      <c r="B841" s="61"/>
      <c r="C841" s="103"/>
      <c r="D841" s="103"/>
      <c r="E841" s="103"/>
      <c r="F841" s="103"/>
    </row>
    <row r="842" spans="1:6">
      <c r="A842" s="103"/>
      <c r="B842" s="61"/>
      <c r="C842" s="103"/>
      <c r="D842" s="103"/>
      <c r="E842" s="103"/>
      <c r="F842" s="103"/>
    </row>
    <row r="843" spans="1:6">
      <c r="A843" s="103"/>
      <c r="B843" s="61"/>
      <c r="C843" s="103"/>
      <c r="D843" s="103"/>
      <c r="E843" s="103"/>
      <c r="F843" s="103"/>
    </row>
    <row r="844" spans="1:6">
      <c r="A844" s="103"/>
      <c r="B844" s="61"/>
      <c r="C844" s="103"/>
      <c r="D844" s="103"/>
      <c r="E844" s="103"/>
      <c r="F844" s="103"/>
    </row>
    <row r="845" spans="1:6">
      <c r="A845" s="103"/>
      <c r="B845" s="61"/>
      <c r="C845" s="103"/>
      <c r="D845" s="103"/>
      <c r="E845" s="103"/>
      <c r="F845" s="103"/>
    </row>
    <row r="846" spans="1:6">
      <c r="A846" s="103"/>
      <c r="B846" s="61"/>
      <c r="C846" s="103"/>
      <c r="D846" s="103"/>
      <c r="E846" s="103"/>
      <c r="F846" s="103"/>
    </row>
    <row r="847" spans="1:6">
      <c r="A847" s="103"/>
      <c r="B847" s="61"/>
      <c r="C847" s="103"/>
      <c r="D847" s="103"/>
      <c r="E847" s="103"/>
      <c r="F847" s="103"/>
    </row>
    <row r="848" spans="1:6">
      <c r="A848" s="103"/>
      <c r="B848" s="61"/>
      <c r="C848" s="103"/>
      <c r="D848" s="103"/>
      <c r="E848" s="103"/>
      <c r="F848" s="103"/>
    </row>
    <row r="849" spans="1:6">
      <c r="A849" s="103"/>
      <c r="B849" s="61"/>
      <c r="C849" s="103"/>
      <c r="D849" s="103"/>
      <c r="E849" s="103"/>
      <c r="F849" s="103"/>
    </row>
    <row r="850" spans="1:6">
      <c r="A850" s="103"/>
      <c r="B850" s="61"/>
      <c r="C850" s="103"/>
      <c r="D850" s="103"/>
      <c r="E850" s="103"/>
      <c r="F850" s="103"/>
    </row>
    <row r="851" spans="1:6">
      <c r="A851" s="103"/>
      <c r="B851" s="61"/>
      <c r="C851" s="103"/>
      <c r="D851" s="103"/>
      <c r="E851" s="103"/>
      <c r="F851" s="103"/>
    </row>
    <row r="852" spans="1:6">
      <c r="A852" s="103"/>
      <c r="B852" s="61"/>
      <c r="C852" s="103"/>
      <c r="D852" s="103"/>
      <c r="E852" s="103"/>
      <c r="F852" s="103"/>
    </row>
    <row r="853" spans="1:6">
      <c r="A853" s="103"/>
      <c r="B853" s="61"/>
      <c r="C853" s="103"/>
      <c r="D853" s="103"/>
      <c r="E853" s="103"/>
      <c r="F853" s="103"/>
    </row>
    <row r="854" spans="1:6">
      <c r="A854" s="103"/>
      <c r="B854" s="61"/>
      <c r="C854" s="103"/>
      <c r="D854" s="103"/>
      <c r="E854" s="103"/>
      <c r="F854" s="103"/>
    </row>
    <row r="855" spans="1:6">
      <c r="A855" s="103"/>
      <c r="B855" s="61"/>
      <c r="C855" s="103"/>
      <c r="D855" s="103"/>
      <c r="E855" s="103"/>
      <c r="F855" s="103"/>
    </row>
    <row r="856" spans="1:6">
      <c r="A856" s="103"/>
      <c r="B856" s="61"/>
      <c r="C856" s="103"/>
      <c r="D856" s="103"/>
      <c r="E856" s="103"/>
      <c r="F856" s="103"/>
    </row>
    <row r="857" spans="1:6">
      <c r="A857" s="103"/>
      <c r="B857" s="61"/>
      <c r="C857" s="103"/>
      <c r="D857" s="103"/>
      <c r="E857" s="103"/>
      <c r="F857" s="103"/>
    </row>
    <row r="858" spans="1:6">
      <c r="A858" s="103"/>
      <c r="B858" s="61"/>
      <c r="C858" s="103"/>
      <c r="D858" s="103"/>
      <c r="E858" s="103"/>
      <c r="F858" s="103"/>
    </row>
    <row r="859" spans="1:6">
      <c r="A859" s="103"/>
      <c r="B859" s="61"/>
      <c r="C859" s="103"/>
      <c r="D859" s="103"/>
      <c r="E859" s="103"/>
      <c r="F859" s="103"/>
    </row>
    <row r="860" spans="1:6">
      <c r="A860" s="103"/>
      <c r="B860" s="61"/>
      <c r="C860" s="103"/>
      <c r="D860" s="103"/>
      <c r="E860" s="103"/>
      <c r="F860" s="103"/>
    </row>
    <row r="861" spans="1:6">
      <c r="A861" s="103"/>
      <c r="B861" s="61"/>
      <c r="C861" s="103"/>
      <c r="D861" s="103"/>
      <c r="E861" s="103"/>
      <c r="F861" s="103"/>
    </row>
    <row r="862" spans="1:6">
      <c r="A862" s="103"/>
      <c r="B862" s="61"/>
      <c r="C862" s="103"/>
      <c r="D862" s="103"/>
      <c r="E862" s="103"/>
      <c r="F862" s="103"/>
    </row>
    <row r="863" spans="1:6">
      <c r="A863" s="103"/>
      <c r="B863" s="61"/>
      <c r="C863" s="103"/>
      <c r="D863" s="103"/>
      <c r="E863" s="103"/>
      <c r="F863" s="103"/>
    </row>
    <row r="864" spans="1:6">
      <c r="A864" s="103"/>
      <c r="B864" s="61"/>
      <c r="C864" s="103"/>
      <c r="D864" s="103"/>
      <c r="E864" s="103"/>
      <c r="F864" s="103"/>
    </row>
    <row r="865" spans="1:6">
      <c r="A865" s="103"/>
      <c r="B865" s="61"/>
      <c r="C865" s="103"/>
      <c r="D865" s="103"/>
      <c r="E865" s="103"/>
      <c r="F865" s="103"/>
    </row>
    <row r="866" spans="1:6">
      <c r="A866" s="103"/>
      <c r="B866" s="61"/>
      <c r="C866" s="103"/>
      <c r="D866" s="103"/>
      <c r="E866" s="103"/>
      <c r="F866" s="103"/>
    </row>
    <row r="867" spans="1:6">
      <c r="A867" s="103"/>
      <c r="B867" s="61"/>
      <c r="C867" s="103"/>
      <c r="D867" s="103"/>
      <c r="E867" s="103"/>
      <c r="F867" s="103"/>
    </row>
    <row r="868" spans="1:6">
      <c r="A868" s="103"/>
      <c r="B868" s="61"/>
      <c r="C868" s="103"/>
      <c r="D868" s="103"/>
      <c r="E868" s="103"/>
      <c r="F868" s="103"/>
    </row>
    <row r="869" spans="1:6">
      <c r="A869" s="103"/>
      <c r="B869" s="61"/>
      <c r="C869" s="103"/>
      <c r="D869" s="103"/>
      <c r="E869" s="103"/>
      <c r="F869" s="103"/>
    </row>
    <row r="870" spans="1:6">
      <c r="A870" s="103"/>
      <c r="B870" s="61"/>
      <c r="C870" s="103"/>
      <c r="D870" s="103"/>
      <c r="E870" s="103"/>
      <c r="F870" s="103"/>
    </row>
    <row r="871" spans="1:6">
      <c r="A871" s="103"/>
      <c r="B871" s="61"/>
      <c r="C871" s="103"/>
      <c r="D871" s="103"/>
      <c r="E871" s="103"/>
      <c r="F871" s="103"/>
    </row>
    <row r="872" spans="1:6">
      <c r="A872" s="103"/>
      <c r="B872" s="61"/>
      <c r="C872" s="103"/>
      <c r="D872" s="103"/>
      <c r="E872" s="103"/>
      <c r="F872" s="103"/>
    </row>
    <row r="873" spans="1:6">
      <c r="A873" s="103"/>
      <c r="B873" s="61"/>
      <c r="C873" s="103"/>
      <c r="D873" s="103"/>
      <c r="E873" s="103"/>
      <c r="F873" s="103"/>
    </row>
    <row r="874" spans="1:6">
      <c r="A874" s="103"/>
      <c r="B874" s="61"/>
      <c r="C874" s="103"/>
      <c r="D874" s="103"/>
      <c r="E874" s="103"/>
      <c r="F874" s="103"/>
    </row>
    <row r="875" spans="1:6">
      <c r="A875" s="103"/>
      <c r="B875" s="61"/>
      <c r="C875" s="103"/>
      <c r="D875" s="103"/>
      <c r="E875" s="103"/>
      <c r="F875" s="103"/>
    </row>
    <row r="876" spans="1:6">
      <c r="A876" s="103"/>
      <c r="B876" s="61"/>
      <c r="C876" s="103"/>
      <c r="D876" s="103"/>
      <c r="E876" s="103"/>
      <c r="F876" s="103"/>
    </row>
    <row r="877" spans="1:6">
      <c r="A877" s="103"/>
      <c r="B877" s="61"/>
      <c r="C877" s="103"/>
      <c r="D877" s="103"/>
      <c r="E877" s="103"/>
      <c r="F877" s="103"/>
    </row>
    <row r="878" spans="1:6">
      <c r="A878" s="103"/>
      <c r="B878" s="61"/>
      <c r="C878" s="103"/>
      <c r="D878" s="103"/>
      <c r="E878" s="103"/>
      <c r="F878" s="103"/>
    </row>
    <row r="879" spans="1:6">
      <c r="A879" s="103"/>
      <c r="B879" s="61"/>
      <c r="C879" s="103"/>
      <c r="D879" s="103"/>
      <c r="E879" s="103"/>
      <c r="F879" s="103"/>
    </row>
    <row r="880" spans="1:6">
      <c r="A880" s="103"/>
      <c r="B880" s="61"/>
      <c r="C880" s="103"/>
      <c r="D880" s="103"/>
      <c r="E880" s="103"/>
      <c r="F880" s="103"/>
    </row>
    <row r="881" spans="1:6">
      <c r="A881" s="103"/>
      <c r="B881" s="61"/>
      <c r="C881" s="103"/>
      <c r="D881" s="103"/>
      <c r="E881" s="103"/>
      <c r="F881" s="103"/>
    </row>
    <row r="882" spans="1:6">
      <c r="A882" s="103"/>
      <c r="B882" s="61"/>
      <c r="C882" s="103"/>
      <c r="D882" s="103"/>
      <c r="E882" s="103"/>
      <c r="F882" s="103"/>
    </row>
    <row r="883" spans="1:6">
      <c r="A883" s="103"/>
      <c r="B883" s="61"/>
      <c r="C883" s="103"/>
      <c r="D883" s="103"/>
      <c r="E883" s="103"/>
      <c r="F883" s="103"/>
    </row>
    <row r="884" spans="1:6">
      <c r="A884" s="103"/>
      <c r="B884" s="61"/>
      <c r="C884" s="103"/>
      <c r="D884" s="103"/>
      <c r="E884" s="103"/>
      <c r="F884" s="103"/>
    </row>
    <row r="885" spans="1:6">
      <c r="A885" s="103"/>
      <c r="B885" s="61"/>
      <c r="C885" s="103"/>
      <c r="D885" s="103"/>
      <c r="E885" s="103"/>
      <c r="F885" s="103"/>
    </row>
    <row r="886" spans="1:6">
      <c r="A886" s="103"/>
      <c r="B886" s="61"/>
      <c r="C886" s="103"/>
      <c r="D886" s="103"/>
      <c r="E886" s="103"/>
      <c r="F886" s="103"/>
    </row>
    <row r="887" spans="1:6">
      <c r="A887" s="103"/>
      <c r="B887" s="61"/>
      <c r="C887" s="103"/>
      <c r="D887" s="103"/>
      <c r="E887" s="103"/>
      <c r="F887" s="103"/>
    </row>
    <row r="888" spans="1:6">
      <c r="A888" s="103"/>
      <c r="B888" s="61"/>
      <c r="C888" s="103"/>
      <c r="D888" s="103"/>
      <c r="E888" s="103"/>
      <c r="F888" s="103"/>
    </row>
    <row r="889" spans="1:6">
      <c r="A889" s="103"/>
      <c r="B889" s="61"/>
      <c r="C889" s="103"/>
      <c r="D889" s="103"/>
      <c r="E889" s="103"/>
      <c r="F889" s="103"/>
    </row>
    <row r="890" spans="1:6">
      <c r="A890" s="103"/>
      <c r="B890" s="61"/>
      <c r="C890" s="103"/>
      <c r="D890" s="103"/>
      <c r="E890" s="103"/>
      <c r="F890" s="103"/>
    </row>
    <row r="891" spans="1:6">
      <c r="A891" s="103"/>
      <c r="B891" s="61"/>
      <c r="C891" s="103"/>
      <c r="D891" s="103"/>
      <c r="E891" s="103"/>
      <c r="F891" s="103"/>
    </row>
    <row r="892" spans="1:6">
      <c r="A892" s="103"/>
      <c r="B892" s="61"/>
      <c r="C892" s="103"/>
      <c r="D892" s="103"/>
      <c r="E892" s="103"/>
      <c r="F892" s="103"/>
    </row>
    <row r="893" spans="1:6">
      <c r="A893" s="103"/>
      <c r="B893" s="61"/>
      <c r="C893" s="103"/>
      <c r="D893" s="103"/>
      <c r="E893" s="103"/>
      <c r="F893" s="103"/>
    </row>
    <row r="894" spans="1:6">
      <c r="A894" s="103"/>
      <c r="B894" s="61"/>
      <c r="C894" s="103"/>
      <c r="D894" s="103"/>
      <c r="E894" s="103"/>
      <c r="F894" s="103"/>
    </row>
    <row r="895" spans="1:6">
      <c r="A895" s="103"/>
      <c r="B895" s="61"/>
      <c r="C895" s="103"/>
      <c r="D895" s="103"/>
      <c r="E895" s="103"/>
      <c r="F895" s="103"/>
    </row>
    <row r="896" spans="1:6">
      <c r="A896" s="103"/>
      <c r="B896" s="61"/>
      <c r="C896" s="103"/>
      <c r="D896" s="103"/>
      <c r="E896" s="103"/>
      <c r="F896" s="103"/>
    </row>
    <row r="897" spans="1:6">
      <c r="A897" s="103"/>
      <c r="B897" s="61"/>
      <c r="C897" s="103"/>
      <c r="D897" s="103"/>
      <c r="E897" s="103"/>
      <c r="F897" s="103"/>
    </row>
    <row r="898" spans="1:6">
      <c r="A898" s="103"/>
      <c r="B898" s="61"/>
      <c r="C898" s="103"/>
      <c r="D898" s="103"/>
      <c r="E898" s="103"/>
      <c r="F898" s="103"/>
    </row>
    <row r="899" spans="1:6">
      <c r="A899" s="103"/>
      <c r="B899" s="61"/>
      <c r="C899" s="103"/>
      <c r="D899" s="103"/>
      <c r="E899" s="103"/>
      <c r="F899" s="103"/>
    </row>
    <row r="900" spans="1:6">
      <c r="A900" s="103"/>
      <c r="B900" s="61"/>
      <c r="C900" s="103"/>
      <c r="D900" s="103"/>
      <c r="E900" s="103"/>
      <c r="F900" s="103"/>
    </row>
    <row r="901" spans="1:6">
      <c r="A901" s="103"/>
      <c r="B901" s="61"/>
      <c r="C901" s="103"/>
      <c r="D901" s="103"/>
      <c r="E901" s="103"/>
      <c r="F901" s="103"/>
    </row>
    <row r="902" spans="1:6">
      <c r="A902" s="103"/>
      <c r="B902" s="61"/>
      <c r="C902" s="103"/>
      <c r="D902" s="103"/>
      <c r="E902" s="103"/>
      <c r="F902" s="103"/>
    </row>
    <row r="903" spans="1:6">
      <c r="A903" s="103"/>
      <c r="B903" s="61"/>
      <c r="C903" s="103"/>
      <c r="D903" s="103"/>
      <c r="E903" s="103"/>
      <c r="F903" s="103"/>
    </row>
    <row r="904" spans="1:6">
      <c r="A904" s="103"/>
      <c r="B904" s="61"/>
      <c r="C904" s="103"/>
      <c r="D904" s="103"/>
      <c r="E904" s="103"/>
      <c r="F904" s="103"/>
    </row>
    <row r="905" spans="1:6">
      <c r="A905" s="103"/>
      <c r="B905" s="61"/>
      <c r="C905" s="103"/>
      <c r="D905" s="103"/>
      <c r="E905" s="103"/>
      <c r="F905" s="103"/>
    </row>
    <row r="906" spans="1:6">
      <c r="A906" s="103"/>
      <c r="B906" s="61"/>
      <c r="C906" s="103"/>
      <c r="D906" s="103"/>
      <c r="E906" s="103"/>
      <c r="F906" s="103"/>
    </row>
    <row r="907" spans="1:6">
      <c r="A907" s="103"/>
      <c r="B907" s="61"/>
      <c r="C907" s="103"/>
      <c r="D907" s="103"/>
      <c r="E907" s="103"/>
      <c r="F907" s="103"/>
    </row>
    <row r="908" spans="1:6">
      <c r="A908" s="103"/>
      <c r="B908" s="61"/>
      <c r="C908" s="103"/>
      <c r="D908" s="103"/>
      <c r="E908" s="103"/>
      <c r="F908" s="103"/>
    </row>
    <row r="909" spans="1:6">
      <c r="A909" s="103"/>
      <c r="B909" s="61"/>
      <c r="C909" s="103"/>
      <c r="D909" s="103"/>
      <c r="E909" s="103"/>
      <c r="F909" s="103"/>
    </row>
    <row r="910" spans="1:6">
      <c r="A910" s="103"/>
      <c r="B910" s="61"/>
      <c r="C910" s="103"/>
      <c r="D910" s="103"/>
      <c r="E910" s="103"/>
      <c r="F910" s="103"/>
    </row>
    <row r="911" spans="1:6">
      <c r="A911" s="103"/>
      <c r="B911" s="61"/>
      <c r="C911" s="103"/>
      <c r="D911" s="103"/>
      <c r="E911" s="103"/>
      <c r="F911" s="103"/>
    </row>
    <row r="912" spans="1:6">
      <c r="A912" s="103"/>
      <c r="B912" s="61"/>
      <c r="C912" s="103"/>
      <c r="D912" s="103"/>
      <c r="E912" s="103"/>
      <c r="F912" s="103"/>
    </row>
    <row r="913" spans="1:6">
      <c r="A913" s="103"/>
      <c r="B913" s="61"/>
      <c r="C913" s="103"/>
      <c r="D913" s="103"/>
      <c r="E913" s="103"/>
      <c r="F913" s="103"/>
    </row>
    <row r="914" spans="1:6">
      <c r="A914" s="103"/>
      <c r="B914" s="61"/>
      <c r="C914" s="103"/>
      <c r="D914" s="103"/>
      <c r="E914" s="103"/>
      <c r="F914" s="103"/>
    </row>
    <row r="915" spans="1:6">
      <c r="A915" s="103"/>
      <c r="B915" s="61"/>
      <c r="C915" s="103"/>
      <c r="D915" s="103"/>
      <c r="E915" s="103"/>
      <c r="F915" s="103"/>
    </row>
    <row r="916" spans="1:6">
      <c r="A916" s="103"/>
      <c r="B916" s="61"/>
      <c r="C916" s="103"/>
      <c r="D916" s="103"/>
      <c r="E916" s="103"/>
      <c r="F916" s="103"/>
    </row>
    <row r="917" spans="1:6">
      <c r="A917" s="103"/>
      <c r="B917" s="61"/>
      <c r="C917" s="103"/>
      <c r="D917" s="103"/>
      <c r="E917" s="103"/>
      <c r="F917" s="103"/>
    </row>
    <row r="918" spans="1:6">
      <c r="A918" s="103"/>
      <c r="B918" s="61"/>
      <c r="C918" s="103"/>
      <c r="D918" s="103"/>
      <c r="E918" s="103"/>
      <c r="F918" s="103"/>
    </row>
    <row r="919" spans="1:6">
      <c r="A919" s="103"/>
      <c r="B919" s="61"/>
      <c r="C919" s="103"/>
      <c r="D919" s="103"/>
      <c r="E919" s="103"/>
      <c r="F919" s="103"/>
    </row>
    <row r="920" spans="1:6">
      <c r="A920" s="103"/>
      <c r="B920" s="61"/>
      <c r="C920" s="103"/>
      <c r="D920" s="103"/>
      <c r="E920" s="103"/>
      <c r="F920" s="103"/>
    </row>
    <row r="921" spans="1:6">
      <c r="A921" s="103"/>
      <c r="B921" s="61"/>
      <c r="C921" s="103"/>
      <c r="D921" s="103"/>
      <c r="E921" s="103"/>
      <c r="F921" s="103"/>
    </row>
    <row r="922" spans="1:6">
      <c r="A922" s="103"/>
      <c r="B922" s="61"/>
      <c r="C922" s="103"/>
      <c r="D922" s="103"/>
      <c r="E922" s="103"/>
      <c r="F922" s="103"/>
    </row>
    <row r="923" spans="1:6">
      <c r="A923" s="103"/>
      <c r="B923" s="61"/>
      <c r="C923" s="103"/>
      <c r="D923" s="103"/>
      <c r="E923" s="103"/>
      <c r="F923" s="103"/>
    </row>
    <row r="924" spans="1:6">
      <c r="A924" s="103"/>
      <c r="B924" s="61"/>
      <c r="C924" s="103"/>
      <c r="D924" s="103"/>
      <c r="E924" s="103"/>
      <c r="F924" s="103"/>
    </row>
    <row r="925" spans="1:6">
      <c r="A925" s="103"/>
      <c r="B925" s="61"/>
      <c r="C925" s="103"/>
      <c r="D925" s="103"/>
      <c r="E925" s="103"/>
      <c r="F925" s="103"/>
    </row>
    <row r="926" spans="1:6">
      <c r="A926" s="103"/>
      <c r="B926" s="61"/>
      <c r="C926" s="103"/>
      <c r="D926" s="103"/>
      <c r="E926" s="103"/>
      <c r="F926" s="103"/>
    </row>
    <row r="927" spans="1:6">
      <c r="A927" s="103"/>
      <c r="B927" s="61"/>
      <c r="C927" s="103"/>
      <c r="D927" s="103"/>
      <c r="E927" s="103"/>
      <c r="F927" s="103"/>
    </row>
    <row r="928" spans="1:6">
      <c r="A928" s="103"/>
      <c r="B928" s="61"/>
      <c r="C928" s="103"/>
      <c r="D928" s="103"/>
      <c r="E928" s="103"/>
      <c r="F928" s="103"/>
    </row>
    <row r="929" spans="1:6">
      <c r="A929" s="103"/>
      <c r="B929" s="61"/>
      <c r="C929" s="103"/>
      <c r="D929" s="103"/>
      <c r="E929" s="103"/>
      <c r="F929" s="103"/>
    </row>
    <row r="930" spans="1:6">
      <c r="A930" s="103"/>
      <c r="B930" s="61"/>
      <c r="C930" s="103"/>
      <c r="D930" s="103"/>
      <c r="E930" s="103"/>
      <c r="F930" s="103"/>
    </row>
    <row r="931" spans="1:6">
      <c r="A931" s="103"/>
      <c r="B931" s="61"/>
      <c r="C931" s="103"/>
      <c r="D931" s="103"/>
      <c r="E931" s="103"/>
      <c r="F931" s="103"/>
    </row>
    <row r="932" spans="1:6">
      <c r="A932" s="103"/>
      <c r="B932" s="61"/>
      <c r="C932" s="103"/>
      <c r="D932" s="103"/>
      <c r="E932" s="103"/>
      <c r="F932" s="103"/>
    </row>
    <row r="933" spans="1:6">
      <c r="A933" s="103"/>
      <c r="B933" s="61"/>
      <c r="C933" s="103"/>
      <c r="D933" s="103"/>
      <c r="E933" s="103"/>
      <c r="F933" s="103"/>
    </row>
    <row r="934" spans="1:6">
      <c r="A934" s="103"/>
      <c r="B934" s="61"/>
      <c r="C934" s="103"/>
      <c r="D934" s="103"/>
      <c r="E934" s="103"/>
      <c r="F934" s="103"/>
    </row>
    <row r="935" spans="1:6">
      <c r="A935" s="103"/>
      <c r="B935" s="61"/>
      <c r="C935" s="103"/>
      <c r="D935" s="103"/>
      <c r="E935" s="103"/>
      <c r="F935" s="103"/>
    </row>
    <row r="936" spans="1:6">
      <c r="A936" s="103"/>
      <c r="B936" s="61"/>
      <c r="C936" s="103"/>
      <c r="D936" s="103"/>
      <c r="E936" s="103"/>
      <c r="F936" s="103"/>
    </row>
    <row r="937" spans="1:6">
      <c r="A937" s="103"/>
      <c r="B937" s="61"/>
      <c r="C937" s="103"/>
      <c r="D937" s="103"/>
      <c r="E937" s="103"/>
      <c r="F937" s="103"/>
    </row>
    <row r="938" spans="1:6">
      <c r="A938" s="103"/>
      <c r="B938" s="61"/>
      <c r="C938" s="103"/>
      <c r="D938" s="103"/>
      <c r="E938" s="103"/>
      <c r="F938" s="103"/>
    </row>
    <row r="939" spans="1:6">
      <c r="A939" s="103"/>
      <c r="B939" s="61"/>
      <c r="C939" s="103"/>
      <c r="D939" s="103"/>
      <c r="E939" s="103"/>
      <c r="F939" s="103"/>
    </row>
    <row r="940" spans="1:6">
      <c r="A940" s="103"/>
      <c r="B940" s="61"/>
      <c r="C940" s="103"/>
      <c r="D940" s="103"/>
      <c r="E940" s="103"/>
      <c r="F940" s="103"/>
    </row>
    <row r="941" spans="1:6">
      <c r="A941" s="103"/>
      <c r="B941" s="61"/>
      <c r="C941" s="103"/>
      <c r="D941" s="103"/>
      <c r="E941" s="103"/>
      <c r="F941" s="103"/>
    </row>
    <row r="942" spans="1:6">
      <c r="A942" s="103"/>
      <c r="B942" s="61"/>
      <c r="C942" s="103"/>
      <c r="D942" s="103"/>
      <c r="E942" s="103"/>
      <c r="F942" s="103"/>
    </row>
    <row r="943" spans="1:6">
      <c r="A943" s="103"/>
      <c r="B943" s="61"/>
      <c r="C943" s="103"/>
      <c r="D943" s="103"/>
      <c r="E943" s="103"/>
      <c r="F943" s="103"/>
    </row>
    <row r="944" spans="1:6">
      <c r="A944" s="103"/>
      <c r="B944" s="61"/>
      <c r="C944" s="103"/>
      <c r="D944" s="103"/>
      <c r="E944" s="103"/>
      <c r="F944" s="103"/>
    </row>
    <row r="945" spans="1:6">
      <c r="A945" s="103"/>
      <c r="B945" s="61"/>
      <c r="C945" s="103"/>
      <c r="D945" s="103"/>
      <c r="E945" s="103"/>
      <c r="F945" s="103"/>
    </row>
    <row r="946" spans="1:6">
      <c r="A946" s="103"/>
      <c r="B946" s="61"/>
      <c r="C946" s="103"/>
      <c r="D946" s="103"/>
      <c r="E946" s="103"/>
      <c r="F946" s="103"/>
    </row>
    <row r="947" spans="1:6">
      <c r="A947" s="103"/>
      <c r="B947" s="61"/>
      <c r="C947" s="103"/>
      <c r="D947" s="103"/>
      <c r="E947" s="103"/>
      <c r="F947" s="103"/>
    </row>
    <row r="948" spans="1:6">
      <c r="A948" s="103"/>
      <c r="B948" s="61"/>
      <c r="C948" s="103"/>
      <c r="D948" s="103"/>
      <c r="E948" s="103"/>
      <c r="F948" s="103"/>
    </row>
    <row r="949" spans="1:6">
      <c r="A949" s="103"/>
      <c r="B949" s="61"/>
      <c r="C949" s="103"/>
      <c r="D949" s="103"/>
      <c r="E949" s="103"/>
      <c r="F949" s="103"/>
    </row>
    <row r="950" spans="1:6">
      <c r="A950" s="103"/>
      <c r="B950" s="61"/>
      <c r="C950" s="103"/>
      <c r="D950" s="103"/>
      <c r="E950" s="103"/>
      <c r="F950" s="103"/>
    </row>
    <row r="951" spans="1:6">
      <c r="A951" s="103"/>
      <c r="B951" s="61"/>
      <c r="C951" s="103"/>
      <c r="D951" s="103"/>
      <c r="E951" s="103"/>
      <c r="F951" s="103"/>
    </row>
    <row r="952" spans="1:6">
      <c r="A952" s="103"/>
      <c r="B952" s="61"/>
      <c r="C952" s="103"/>
      <c r="D952" s="103"/>
      <c r="E952" s="103"/>
      <c r="F952" s="103"/>
    </row>
    <row r="953" spans="1:6">
      <c r="A953" s="103"/>
      <c r="B953" s="61"/>
      <c r="C953" s="103"/>
      <c r="D953" s="103"/>
      <c r="E953" s="103"/>
      <c r="F953" s="103"/>
    </row>
    <row r="954" spans="1:6">
      <c r="A954" s="103"/>
      <c r="B954" s="61"/>
      <c r="C954" s="103"/>
      <c r="D954" s="103"/>
      <c r="E954" s="103"/>
      <c r="F954" s="103"/>
    </row>
    <row r="955" spans="1:6">
      <c r="A955" s="103"/>
      <c r="B955" s="61"/>
      <c r="C955" s="103"/>
      <c r="D955" s="103"/>
      <c r="E955" s="103"/>
      <c r="F955" s="103"/>
    </row>
    <row r="956" spans="1:6">
      <c r="A956" s="103"/>
      <c r="B956" s="61"/>
      <c r="C956" s="103"/>
      <c r="D956" s="103"/>
      <c r="E956" s="103"/>
      <c r="F956" s="103"/>
    </row>
    <row r="957" spans="1:6">
      <c r="A957" s="103"/>
      <c r="B957" s="61"/>
      <c r="C957" s="103"/>
      <c r="D957" s="103"/>
      <c r="E957" s="103"/>
      <c r="F957" s="103"/>
    </row>
    <row r="958" spans="1:6">
      <c r="A958" s="103"/>
      <c r="B958" s="61"/>
      <c r="C958" s="103"/>
      <c r="D958" s="103"/>
      <c r="E958" s="103"/>
      <c r="F958" s="103"/>
    </row>
    <row r="959" spans="1:6">
      <c r="A959" s="103"/>
      <c r="B959" s="61"/>
      <c r="C959" s="103"/>
      <c r="D959" s="103"/>
      <c r="E959" s="103"/>
      <c r="F959" s="103"/>
    </row>
    <row r="960" spans="1:6">
      <c r="A960" s="103"/>
      <c r="B960" s="61"/>
      <c r="C960" s="103"/>
      <c r="D960" s="103"/>
      <c r="E960" s="103"/>
      <c r="F960" s="103"/>
    </row>
    <row r="961" spans="1:6">
      <c r="A961" s="103"/>
      <c r="B961" s="61"/>
      <c r="C961" s="103"/>
      <c r="D961" s="103"/>
      <c r="E961" s="103"/>
      <c r="F961" s="103"/>
    </row>
    <row r="962" spans="1:6">
      <c r="A962" s="103"/>
      <c r="B962" s="61"/>
      <c r="C962" s="103"/>
      <c r="D962" s="103"/>
      <c r="E962" s="103"/>
      <c r="F962" s="103"/>
    </row>
    <row r="963" spans="1:6">
      <c r="A963" s="103"/>
      <c r="B963" s="61"/>
      <c r="C963" s="103"/>
      <c r="D963" s="103"/>
      <c r="E963" s="103"/>
      <c r="F963" s="103"/>
    </row>
    <row r="964" spans="1:6">
      <c r="A964" s="103"/>
      <c r="B964" s="61"/>
      <c r="C964" s="103"/>
      <c r="D964" s="103"/>
      <c r="E964" s="103"/>
      <c r="F964" s="103"/>
    </row>
    <row r="965" spans="1:6">
      <c r="A965" s="103"/>
      <c r="B965" s="61"/>
      <c r="C965" s="103"/>
      <c r="D965" s="103"/>
      <c r="E965" s="103"/>
      <c r="F965" s="103"/>
    </row>
    <row r="966" spans="1:6">
      <c r="A966" s="103"/>
      <c r="B966" s="61"/>
      <c r="C966" s="103"/>
      <c r="D966" s="103"/>
      <c r="E966" s="103"/>
      <c r="F966" s="103"/>
    </row>
    <row r="967" spans="1:6">
      <c r="A967" s="103"/>
      <c r="B967" s="61"/>
      <c r="C967" s="103"/>
      <c r="D967" s="103"/>
      <c r="E967" s="103"/>
      <c r="F967" s="103"/>
    </row>
    <row r="968" spans="1:6">
      <c r="A968" s="103"/>
      <c r="B968" s="61"/>
      <c r="C968" s="103"/>
      <c r="D968" s="103"/>
      <c r="E968" s="103"/>
      <c r="F968" s="103"/>
    </row>
    <row r="969" spans="1:6">
      <c r="A969" s="103"/>
      <c r="B969" s="61"/>
      <c r="C969" s="103"/>
      <c r="D969" s="103"/>
      <c r="E969" s="103"/>
      <c r="F969" s="103"/>
    </row>
    <row r="970" spans="1:6">
      <c r="A970" s="103"/>
      <c r="B970" s="61"/>
      <c r="C970" s="103"/>
      <c r="D970" s="103"/>
      <c r="E970" s="103"/>
      <c r="F970" s="103"/>
    </row>
    <row r="971" spans="1:6">
      <c r="A971" s="103"/>
      <c r="B971" s="61"/>
      <c r="C971" s="103"/>
      <c r="D971" s="103"/>
      <c r="E971" s="103"/>
      <c r="F971" s="103"/>
    </row>
    <row r="972" spans="1:6">
      <c r="A972" s="103"/>
      <c r="B972" s="61"/>
      <c r="C972" s="103"/>
      <c r="D972" s="103"/>
      <c r="E972" s="103"/>
      <c r="F972" s="103"/>
    </row>
    <row r="973" spans="1:6">
      <c r="A973" s="103"/>
      <c r="B973" s="61"/>
      <c r="C973" s="103"/>
      <c r="D973" s="103"/>
      <c r="E973" s="103"/>
      <c r="F973" s="103"/>
    </row>
    <row r="974" spans="1:6">
      <c r="A974" s="103"/>
      <c r="B974" s="61"/>
      <c r="C974" s="103"/>
      <c r="D974" s="103"/>
      <c r="E974" s="103"/>
      <c r="F974" s="103"/>
    </row>
    <row r="975" spans="1:6">
      <c r="A975" s="103"/>
      <c r="B975" s="61"/>
      <c r="C975" s="103"/>
      <c r="D975" s="103"/>
      <c r="E975" s="103"/>
      <c r="F975" s="103"/>
    </row>
    <row r="976" spans="1:6">
      <c r="A976" s="103"/>
      <c r="B976" s="61"/>
      <c r="C976" s="103"/>
      <c r="D976" s="103"/>
      <c r="E976" s="103"/>
      <c r="F976" s="103"/>
    </row>
    <row r="977" spans="1:6">
      <c r="A977" s="103"/>
      <c r="B977" s="61"/>
      <c r="C977" s="103"/>
      <c r="D977" s="103"/>
      <c r="E977" s="103"/>
      <c r="F977" s="103"/>
    </row>
    <row r="978" spans="1:6">
      <c r="A978" s="103"/>
      <c r="B978" s="61"/>
      <c r="C978" s="103"/>
      <c r="D978" s="103"/>
      <c r="E978" s="103"/>
      <c r="F978" s="103"/>
    </row>
    <row r="979" spans="1:6">
      <c r="A979" s="103"/>
      <c r="B979" s="61"/>
      <c r="C979" s="103"/>
      <c r="D979" s="103"/>
      <c r="E979" s="103"/>
      <c r="F979" s="103"/>
    </row>
    <row r="980" spans="1:6">
      <c r="A980" s="103"/>
      <c r="B980" s="61"/>
      <c r="C980" s="103"/>
      <c r="D980" s="103"/>
      <c r="E980" s="103"/>
      <c r="F980" s="103"/>
    </row>
    <row r="981" spans="1:6">
      <c r="A981" s="103"/>
      <c r="B981" s="61"/>
      <c r="C981" s="103"/>
      <c r="D981" s="103"/>
      <c r="E981" s="103"/>
      <c r="F981" s="103"/>
    </row>
    <row r="982" spans="1:6">
      <c r="A982" s="103"/>
      <c r="B982" s="61"/>
      <c r="C982" s="103"/>
      <c r="D982" s="103"/>
      <c r="E982" s="103"/>
      <c r="F982" s="103"/>
    </row>
    <row r="983" spans="1:6">
      <c r="A983" s="103"/>
      <c r="B983" s="61"/>
      <c r="C983" s="103"/>
      <c r="D983" s="103"/>
      <c r="E983" s="103"/>
      <c r="F983" s="103"/>
    </row>
    <row r="984" spans="1:6">
      <c r="A984" s="103"/>
      <c r="B984" s="61"/>
      <c r="C984" s="103"/>
      <c r="D984" s="103"/>
      <c r="E984" s="103"/>
      <c r="F984" s="103"/>
    </row>
    <row r="985" spans="1:6">
      <c r="A985" s="103"/>
      <c r="B985" s="61"/>
      <c r="C985" s="103"/>
      <c r="D985" s="103"/>
      <c r="E985" s="103"/>
      <c r="F985" s="103"/>
    </row>
    <row r="986" spans="1:6">
      <c r="A986" s="103"/>
      <c r="B986" s="61"/>
      <c r="C986" s="103"/>
      <c r="D986" s="103"/>
      <c r="E986" s="103"/>
      <c r="F986" s="103"/>
    </row>
    <row r="987" spans="1:6">
      <c r="A987" s="103"/>
      <c r="B987" s="61"/>
      <c r="C987" s="103"/>
      <c r="D987" s="103"/>
      <c r="E987" s="103"/>
      <c r="F987" s="103"/>
    </row>
    <row r="988" spans="1:6">
      <c r="A988" s="103"/>
      <c r="B988" s="61"/>
      <c r="C988" s="103"/>
      <c r="D988" s="103"/>
      <c r="E988" s="103"/>
      <c r="F988" s="103"/>
    </row>
    <row r="989" spans="1:6">
      <c r="A989" s="103"/>
      <c r="B989" s="61"/>
      <c r="C989" s="103"/>
      <c r="D989" s="103"/>
      <c r="E989" s="103"/>
      <c r="F989" s="103"/>
    </row>
    <row r="990" spans="1:6">
      <c r="A990" s="103"/>
      <c r="B990" s="61"/>
      <c r="C990" s="103"/>
      <c r="D990" s="103"/>
      <c r="E990" s="103"/>
      <c r="F990" s="103"/>
    </row>
    <row r="991" spans="1:6">
      <c r="A991" s="103"/>
      <c r="B991" s="61"/>
      <c r="C991" s="103"/>
      <c r="D991" s="103"/>
      <c r="E991" s="103"/>
      <c r="F991" s="103"/>
    </row>
    <row r="992" spans="1:6">
      <c r="A992" s="103"/>
      <c r="B992" s="61"/>
      <c r="C992" s="103"/>
      <c r="D992" s="103"/>
      <c r="E992" s="103"/>
      <c r="F992" s="103"/>
    </row>
    <row r="993" spans="1:6">
      <c r="A993" s="103"/>
      <c r="B993" s="61"/>
      <c r="C993" s="103"/>
      <c r="D993" s="103"/>
      <c r="E993" s="103"/>
      <c r="F993" s="103"/>
    </row>
    <row r="994" spans="1:6">
      <c r="A994" s="103"/>
      <c r="B994" s="61"/>
      <c r="C994" s="103"/>
      <c r="D994" s="103"/>
      <c r="E994" s="103"/>
      <c r="F994" s="103"/>
    </row>
    <row r="995" spans="1:6">
      <c r="A995" s="103"/>
      <c r="B995" s="61"/>
      <c r="C995" s="103"/>
      <c r="D995" s="103"/>
      <c r="E995" s="103"/>
      <c r="F995" s="103"/>
    </row>
    <row r="996" spans="1:6">
      <c r="A996" s="103"/>
      <c r="B996" s="61"/>
      <c r="C996" s="103"/>
      <c r="D996" s="103"/>
      <c r="E996" s="103"/>
      <c r="F996" s="103"/>
    </row>
    <row r="997" spans="1:6">
      <c r="A997" s="103"/>
      <c r="B997" s="61"/>
      <c r="C997" s="103"/>
      <c r="D997" s="103"/>
      <c r="E997" s="103"/>
      <c r="F997" s="103"/>
    </row>
    <row r="998" spans="1:6">
      <c r="A998" s="103"/>
      <c r="B998" s="61"/>
      <c r="C998" s="103"/>
      <c r="D998" s="103"/>
      <c r="E998" s="103"/>
      <c r="F998" s="103"/>
    </row>
    <row r="999" spans="1:6">
      <c r="A999" s="103"/>
      <c r="B999" s="61"/>
      <c r="C999" s="103"/>
      <c r="D999" s="103"/>
      <c r="E999" s="103"/>
      <c r="F999" s="103"/>
    </row>
    <row r="1000" spans="1:6">
      <c r="A1000" s="103"/>
      <c r="B1000" s="61"/>
      <c r="C1000" s="103"/>
      <c r="D1000" s="103"/>
      <c r="E1000" s="103"/>
      <c r="F1000" s="103"/>
    </row>
    <row r="1001" spans="1:6">
      <c r="A1001" s="103"/>
      <c r="B1001" s="61"/>
      <c r="C1001" s="103"/>
      <c r="D1001" s="103"/>
      <c r="E1001" s="103"/>
      <c r="F1001" s="103"/>
    </row>
    <row r="1002" spans="1:6">
      <c r="A1002" s="103"/>
      <c r="B1002" s="61"/>
      <c r="C1002" s="103"/>
      <c r="D1002" s="103"/>
      <c r="E1002" s="103"/>
      <c r="F1002" s="103"/>
    </row>
    <row r="1003" spans="1:6">
      <c r="A1003" s="103"/>
      <c r="B1003" s="61"/>
      <c r="C1003" s="103"/>
      <c r="D1003" s="103"/>
      <c r="E1003" s="103"/>
      <c r="F1003" s="103"/>
    </row>
    <row r="1004" spans="1:6">
      <c r="A1004" s="103"/>
      <c r="B1004" s="61"/>
      <c r="C1004" s="103"/>
      <c r="D1004" s="103"/>
      <c r="E1004" s="103"/>
      <c r="F1004" s="103"/>
    </row>
    <row r="1005" spans="1:6">
      <c r="A1005" s="103"/>
      <c r="B1005" s="61"/>
      <c r="C1005" s="103"/>
      <c r="D1005" s="103"/>
      <c r="E1005" s="103"/>
      <c r="F1005" s="103"/>
    </row>
    <row r="1006" spans="1:6">
      <c r="A1006" s="103"/>
      <c r="B1006" s="61"/>
      <c r="C1006" s="103"/>
      <c r="D1006" s="103"/>
      <c r="E1006" s="103"/>
      <c r="F1006" s="103"/>
    </row>
    <row r="1007" spans="1:6">
      <c r="A1007" s="103"/>
      <c r="B1007" s="61"/>
      <c r="C1007" s="103"/>
      <c r="D1007" s="103"/>
      <c r="E1007" s="103"/>
      <c r="F1007" s="103"/>
    </row>
    <row r="1008" spans="1:6">
      <c r="A1008" s="103"/>
      <c r="B1008" s="61"/>
      <c r="C1008" s="103"/>
      <c r="D1008" s="103"/>
      <c r="E1008" s="103"/>
      <c r="F1008" s="103"/>
    </row>
    <row r="1009" spans="1:6">
      <c r="A1009" s="103"/>
      <c r="B1009" s="61"/>
      <c r="C1009" s="103"/>
      <c r="D1009" s="103"/>
      <c r="E1009" s="103"/>
      <c r="F1009" s="103"/>
    </row>
    <row r="1010" spans="1:6">
      <c r="A1010" s="103"/>
      <c r="B1010" s="61"/>
      <c r="C1010" s="103"/>
      <c r="D1010" s="103"/>
      <c r="E1010" s="103"/>
      <c r="F1010" s="103"/>
    </row>
    <row r="1011" spans="1:6">
      <c r="A1011" s="103"/>
      <c r="B1011" s="61"/>
      <c r="C1011" s="103"/>
      <c r="D1011" s="103"/>
      <c r="E1011" s="103"/>
      <c r="F1011" s="103"/>
    </row>
    <row r="1012" spans="1:6">
      <c r="A1012" s="103"/>
      <c r="B1012" s="61"/>
      <c r="C1012" s="103"/>
      <c r="D1012" s="103"/>
      <c r="E1012" s="103"/>
      <c r="F1012" s="103"/>
    </row>
    <row r="1013" spans="1:6">
      <c r="A1013" s="103"/>
      <c r="B1013" s="61"/>
      <c r="C1013" s="103"/>
      <c r="D1013" s="103"/>
      <c r="E1013" s="103"/>
      <c r="F1013" s="103"/>
    </row>
    <row r="1014" spans="1:6">
      <c r="A1014" s="103"/>
      <c r="B1014" s="61"/>
      <c r="C1014" s="103"/>
      <c r="D1014" s="103"/>
      <c r="E1014" s="103"/>
      <c r="F1014" s="103"/>
    </row>
    <row r="1015" spans="1:6">
      <c r="A1015" s="103"/>
      <c r="B1015" s="61"/>
      <c r="C1015" s="103"/>
      <c r="D1015" s="103"/>
      <c r="E1015" s="103"/>
      <c r="F1015" s="103"/>
    </row>
    <row r="1016" spans="1:6">
      <c r="A1016" s="103"/>
      <c r="B1016" s="61"/>
      <c r="C1016" s="103"/>
      <c r="D1016" s="103"/>
      <c r="E1016" s="103"/>
      <c r="F1016" s="103"/>
    </row>
    <row r="1017" spans="1:6">
      <c r="A1017" s="103"/>
      <c r="B1017" s="61"/>
      <c r="C1017" s="103"/>
      <c r="D1017" s="103"/>
      <c r="E1017" s="103"/>
      <c r="F1017" s="103"/>
    </row>
    <row r="1018" spans="1:6">
      <c r="A1018" s="103"/>
      <c r="B1018" s="61"/>
      <c r="C1018" s="103"/>
      <c r="D1018" s="103"/>
      <c r="E1018" s="103"/>
      <c r="F1018" s="103"/>
    </row>
    <row r="1019" spans="1:6">
      <c r="A1019" s="103"/>
      <c r="B1019" s="61"/>
      <c r="C1019" s="103"/>
      <c r="D1019" s="103"/>
      <c r="E1019" s="103"/>
      <c r="F1019" s="103"/>
    </row>
    <row r="1020" spans="1:6">
      <c r="A1020" s="103"/>
      <c r="B1020" s="61"/>
      <c r="C1020" s="103"/>
      <c r="D1020" s="103"/>
      <c r="E1020" s="103"/>
      <c r="F1020" s="103"/>
    </row>
    <row r="1021" spans="1:6">
      <c r="A1021" s="103"/>
      <c r="B1021" s="61"/>
      <c r="C1021" s="103"/>
      <c r="D1021" s="103"/>
      <c r="E1021" s="103"/>
      <c r="F1021" s="103"/>
    </row>
    <row r="1022" spans="1:6">
      <c r="A1022" s="103"/>
      <c r="B1022" s="61"/>
      <c r="C1022" s="103"/>
      <c r="D1022" s="103"/>
      <c r="E1022" s="103"/>
      <c r="F1022" s="103"/>
    </row>
    <row r="1023" spans="1:6">
      <c r="A1023" s="103"/>
      <c r="B1023" s="61"/>
      <c r="C1023" s="103"/>
      <c r="D1023" s="103"/>
      <c r="E1023" s="103"/>
      <c r="F1023" s="103"/>
    </row>
    <row r="1024" spans="1:6">
      <c r="A1024" s="103"/>
      <c r="B1024" s="61"/>
      <c r="C1024" s="103"/>
      <c r="D1024" s="103"/>
      <c r="E1024" s="103"/>
      <c r="F1024" s="103"/>
    </row>
    <row r="1025" spans="1:6">
      <c r="A1025" s="103"/>
      <c r="B1025" s="61"/>
      <c r="C1025" s="103"/>
      <c r="D1025" s="103"/>
      <c r="E1025" s="103"/>
      <c r="F1025" s="103"/>
    </row>
    <row r="1026" spans="1:6">
      <c r="A1026" s="103"/>
      <c r="B1026" s="61"/>
      <c r="C1026" s="103"/>
      <c r="D1026" s="103"/>
      <c r="E1026" s="103"/>
      <c r="F1026" s="103"/>
    </row>
    <row r="1027" spans="1:6">
      <c r="A1027" s="103"/>
      <c r="B1027" s="61"/>
      <c r="C1027" s="103"/>
      <c r="D1027" s="103"/>
      <c r="E1027" s="103"/>
      <c r="F1027" s="103"/>
    </row>
    <row r="1028" spans="1:6">
      <c r="A1028" s="103"/>
      <c r="B1028" s="61"/>
      <c r="C1028" s="103"/>
      <c r="D1028" s="103"/>
      <c r="E1028" s="103"/>
      <c r="F1028" s="103"/>
    </row>
    <row r="1029" spans="1:6">
      <c r="A1029" s="103"/>
      <c r="B1029" s="61"/>
      <c r="C1029" s="103"/>
      <c r="D1029" s="103"/>
      <c r="E1029" s="103"/>
      <c r="F1029" s="103"/>
    </row>
    <row r="1030" spans="1:6">
      <c r="A1030" s="103"/>
      <c r="B1030" s="61"/>
      <c r="C1030" s="103"/>
      <c r="D1030" s="103"/>
      <c r="E1030" s="103"/>
      <c r="F1030" s="103"/>
    </row>
    <row r="1031" spans="1:6">
      <c r="A1031" s="103"/>
      <c r="B1031" s="61"/>
      <c r="C1031" s="103"/>
      <c r="D1031" s="103"/>
      <c r="E1031" s="103"/>
      <c r="F1031" s="103"/>
    </row>
    <row r="1032" spans="1:6">
      <c r="A1032" s="103"/>
      <c r="B1032" s="61"/>
      <c r="C1032" s="103"/>
      <c r="D1032" s="103"/>
      <c r="E1032" s="103"/>
      <c r="F1032" s="103"/>
    </row>
    <row r="1033" spans="1:6">
      <c r="A1033" s="103"/>
      <c r="B1033" s="61"/>
      <c r="C1033" s="103"/>
      <c r="D1033" s="103"/>
      <c r="E1033" s="103"/>
      <c r="F1033" s="103"/>
    </row>
    <row r="1034" spans="1:6">
      <c r="A1034" s="103"/>
      <c r="B1034" s="61"/>
      <c r="C1034" s="103"/>
      <c r="D1034" s="103"/>
      <c r="E1034" s="103"/>
      <c r="F1034" s="103"/>
    </row>
    <row r="1035" spans="1:6">
      <c r="A1035" s="103"/>
      <c r="B1035" s="61"/>
      <c r="C1035" s="103"/>
      <c r="D1035" s="103"/>
      <c r="E1035" s="103"/>
      <c r="F1035" s="103"/>
    </row>
    <row r="1036" spans="1:6">
      <c r="A1036" s="103"/>
      <c r="B1036" s="61"/>
      <c r="C1036" s="103"/>
      <c r="D1036" s="103"/>
      <c r="E1036" s="103"/>
      <c r="F1036" s="103"/>
    </row>
    <row r="1037" spans="1:6">
      <c r="A1037" s="103"/>
      <c r="B1037" s="61"/>
      <c r="C1037" s="103"/>
      <c r="D1037" s="103"/>
      <c r="E1037" s="103"/>
      <c r="F1037" s="103"/>
    </row>
    <row r="1038" spans="1:6">
      <c r="A1038" s="103"/>
      <c r="B1038" s="61"/>
      <c r="C1038" s="103"/>
      <c r="D1038" s="103"/>
      <c r="E1038" s="103"/>
      <c r="F1038" s="103"/>
    </row>
    <row r="1039" spans="1:6">
      <c r="A1039" s="103"/>
      <c r="B1039" s="61"/>
      <c r="C1039" s="103"/>
      <c r="D1039" s="103"/>
      <c r="E1039" s="103"/>
      <c r="F1039" s="103"/>
    </row>
    <row r="1040" spans="1:6">
      <c r="A1040" s="103"/>
      <c r="B1040" s="61"/>
      <c r="C1040" s="103"/>
      <c r="D1040" s="103"/>
      <c r="E1040" s="103"/>
      <c r="F1040" s="103"/>
    </row>
    <row r="1041" spans="1:6">
      <c r="A1041" s="103"/>
      <c r="B1041" s="61"/>
      <c r="C1041" s="103"/>
      <c r="D1041" s="103"/>
      <c r="E1041" s="103"/>
      <c r="F1041" s="103"/>
    </row>
    <row r="1042" spans="1:6">
      <c r="A1042" s="103"/>
      <c r="B1042" s="61"/>
      <c r="C1042" s="103"/>
      <c r="D1042" s="103"/>
      <c r="E1042" s="103"/>
      <c r="F1042" s="103"/>
    </row>
    <row r="1043" spans="1:6">
      <c r="A1043" s="103"/>
      <c r="B1043" s="61"/>
      <c r="C1043" s="103"/>
      <c r="D1043" s="103"/>
      <c r="E1043" s="103"/>
      <c r="F1043" s="103"/>
    </row>
    <row r="1044" spans="1:6">
      <c r="A1044" s="103"/>
      <c r="B1044" s="61"/>
      <c r="C1044" s="103"/>
      <c r="D1044" s="103"/>
      <c r="E1044" s="103"/>
      <c r="F1044" s="103"/>
    </row>
    <row r="1045" spans="1:6">
      <c r="A1045" s="103"/>
      <c r="B1045" s="61"/>
      <c r="C1045" s="103"/>
      <c r="D1045" s="103"/>
      <c r="E1045" s="103"/>
      <c r="F1045" s="103"/>
    </row>
    <row r="1046" spans="1:6">
      <c r="A1046" s="103"/>
      <c r="B1046" s="61"/>
      <c r="C1046" s="103"/>
      <c r="D1046" s="103"/>
      <c r="E1046" s="103"/>
      <c r="F1046" s="103"/>
    </row>
    <row r="1047" spans="1:6">
      <c r="A1047" s="103"/>
      <c r="B1047" s="61"/>
      <c r="C1047" s="103"/>
      <c r="D1047" s="103"/>
      <c r="E1047" s="103"/>
      <c r="F1047" s="103"/>
    </row>
    <row r="1048" spans="1:6">
      <c r="A1048" s="103"/>
      <c r="B1048" s="61"/>
      <c r="C1048" s="103"/>
      <c r="D1048" s="103"/>
      <c r="E1048" s="103"/>
      <c r="F1048" s="103"/>
    </row>
    <row r="1049" spans="1:6">
      <c r="A1049" s="103"/>
      <c r="B1049" s="61"/>
      <c r="C1049" s="103"/>
      <c r="D1049" s="103"/>
      <c r="E1049" s="103"/>
      <c r="F1049" s="103"/>
    </row>
    <row r="1050" spans="1:6">
      <c r="A1050" s="103"/>
      <c r="B1050" s="61"/>
      <c r="C1050" s="103"/>
      <c r="D1050" s="103"/>
      <c r="E1050" s="103"/>
      <c r="F1050" s="103"/>
    </row>
    <row r="1051" spans="1:6">
      <c r="A1051" s="103"/>
      <c r="B1051" s="61"/>
      <c r="C1051" s="103"/>
      <c r="D1051" s="103"/>
      <c r="E1051" s="103"/>
      <c r="F1051" s="103"/>
    </row>
    <row r="1052" spans="1:6">
      <c r="A1052" s="103"/>
      <c r="B1052" s="61"/>
      <c r="C1052" s="103"/>
      <c r="D1052" s="103"/>
      <c r="E1052" s="103"/>
      <c r="F1052" s="103"/>
    </row>
    <row r="1053" spans="1:6">
      <c r="A1053" s="103"/>
      <c r="B1053" s="61"/>
      <c r="C1053" s="103"/>
      <c r="D1053" s="103"/>
      <c r="E1053" s="103"/>
      <c r="F1053" s="103"/>
    </row>
    <row r="1054" spans="1:6">
      <c r="A1054" s="103"/>
      <c r="B1054" s="61"/>
      <c r="C1054" s="103"/>
      <c r="D1054" s="103"/>
      <c r="E1054" s="103"/>
      <c r="F1054" s="103"/>
    </row>
    <row r="1055" spans="1:6">
      <c r="A1055" s="103"/>
      <c r="B1055" s="61"/>
      <c r="C1055" s="103"/>
      <c r="D1055" s="103"/>
      <c r="E1055" s="103"/>
      <c r="F1055" s="103"/>
    </row>
    <row r="1056" spans="1:6">
      <c r="A1056" s="103"/>
      <c r="B1056" s="61"/>
      <c r="C1056" s="103"/>
      <c r="D1056" s="103"/>
      <c r="E1056" s="103"/>
      <c r="F1056" s="103"/>
    </row>
    <row r="1057" spans="1:6">
      <c r="A1057" s="103"/>
      <c r="B1057" s="61"/>
      <c r="C1057" s="103"/>
      <c r="D1057" s="103"/>
      <c r="E1057" s="103"/>
      <c r="F1057" s="103"/>
    </row>
    <row r="1058" spans="1:6">
      <c r="A1058" s="103"/>
      <c r="B1058" s="61"/>
      <c r="C1058" s="103"/>
      <c r="D1058" s="103"/>
      <c r="E1058" s="103"/>
      <c r="F1058" s="103"/>
    </row>
    <row r="1059" spans="1:6">
      <c r="A1059" s="103"/>
      <c r="B1059" s="61"/>
      <c r="C1059" s="103"/>
      <c r="D1059" s="103"/>
      <c r="E1059" s="103"/>
      <c r="F1059" s="103"/>
    </row>
    <row r="1060" spans="1:6">
      <c r="A1060" s="103"/>
      <c r="B1060" s="61"/>
      <c r="C1060" s="103"/>
      <c r="D1060" s="103"/>
      <c r="E1060" s="103"/>
      <c r="F1060" s="103"/>
    </row>
    <row r="1061" spans="1:6">
      <c r="A1061" s="103"/>
      <c r="B1061" s="61"/>
      <c r="C1061" s="103"/>
      <c r="D1061" s="103"/>
      <c r="E1061" s="103"/>
      <c r="F1061" s="103"/>
    </row>
    <row r="1062" spans="1:6">
      <c r="A1062" s="103"/>
      <c r="B1062" s="61"/>
      <c r="C1062" s="103"/>
      <c r="D1062" s="103"/>
      <c r="E1062" s="103"/>
      <c r="F1062" s="103"/>
    </row>
    <row r="1063" spans="1:6">
      <c r="A1063" s="103"/>
      <c r="B1063" s="61"/>
      <c r="C1063" s="103"/>
      <c r="D1063" s="103"/>
      <c r="E1063" s="103"/>
      <c r="F1063" s="103"/>
    </row>
    <row r="1064" spans="1:6">
      <c r="A1064" s="103"/>
      <c r="B1064" s="61"/>
      <c r="C1064" s="103"/>
      <c r="D1064" s="103"/>
      <c r="E1064" s="103"/>
      <c r="F1064" s="103"/>
    </row>
    <row r="1065" spans="1:6">
      <c r="A1065" s="103"/>
      <c r="B1065" s="61"/>
      <c r="C1065" s="103"/>
      <c r="D1065" s="103"/>
      <c r="E1065" s="103"/>
      <c r="F1065" s="103"/>
    </row>
    <row r="1066" spans="1:6">
      <c r="A1066" s="103"/>
      <c r="B1066" s="61"/>
      <c r="C1066" s="103"/>
      <c r="D1066" s="103"/>
      <c r="E1066" s="103"/>
      <c r="F1066" s="103"/>
    </row>
    <row r="1067" spans="1:6">
      <c r="A1067" s="103"/>
      <c r="B1067" s="61"/>
      <c r="C1067" s="103"/>
      <c r="D1067" s="103"/>
      <c r="E1067" s="103"/>
      <c r="F1067" s="103"/>
    </row>
    <row r="1068" spans="1:6">
      <c r="A1068" s="103"/>
      <c r="B1068" s="61"/>
      <c r="C1068" s="103"/>
      <c r="D1068" s="103"/>
      <c r="E1068" s="103"/>
      <c r="F1068" s="103"/>
    </row>
    <row r="1069" spans="1:6">
      <c r="A1069" s="103"/>
      <c r="B1069" s="61"/>
      <c r="C1069" s="103"/>
      <c r="D1069" s="103"/>
      <c r="E1069" s="103"/>
      <c r="F1069" s="103"/>
    </row>
    <row r="1070" spans="1:6">
      <c r="A1070" s="103"/>
      <c r="B1070" s="61"/>
      <c r="C1070" s="103"/>
      <c r="D1070" s="103"/>
      <c r="E1070" s="103"/>
      <c r="F1070" s="103"/>
    </row>
    <row r="1071" spans="1:6">
      <c r="A1071" s="103"/>
      <c r="B1071" s="61"/>
      <c r="C1071" s="103"/>
      <c r="D1071" s="103"/>
      <c r="E1071" s="103"/>
      <c r="F1071" s="103"/>
    </row>
    <row r="1072" spans="1:6">
      <c r="A1072" s="103"/>
      <c r="B1072" s="61"/>
      <c r="C1072" s="103"/>
      <c r="D1072" s="103"/>
      <c r="E1072" s="103"/>
      <c r="F1072" s="103"/>
    </row>
    <row r="1073" spans="1:6">
      <c r="A1073" s="103"/>
      <c r="B1073" s="61"/>
      <c r="C1073" s="103"/>
      <c r="D1073" s="103"/>
      <c r="E1073" s="103"/>
      <c r="F1073" s="103"/>
    </row>
    <row r="1074" spans="1:6">
      <c r="A1074" s="103"/>
      <c r="B1074" s="61"/>
      <c r="C1074" s="103"/>
      <c r="D1074" s="103"/>
      <c r="E1074" s="103"/>
      <c r="F1074" s="103"/>
    </row>
    <row r="1075" spans="1:6">
      <c r="A1075" s="103"/>
      <c r="B1075" s="61"/>
      <c r="C1075" s="103"/>
      <c r="D1075" s="103"/>
      <c r="E1075" s="103"/>
      <c r="F1075" s="103"/>
    </row>
    <row r="1076" spans="1:6">
      <c r="A1076" s="103"/>
      <c r="B1076" s="61"/>
      <c r="C1076" s="103"/>
      <c r="D1076" s="103"/>
      <c r="E1076" s="103"/>
      <c r="F1076" s="103"/>
    </row>
    <row r="1077" spans="1:6">
      <c r="A1077" s="103"/>
      <c r="B1077" s="61"/>
      <c r="C1077" s="103"/>
      <c r="D1077" s="103"/>
      <c r="E1077" s="103"/>
      <c r="F1077" s="103"/>
    </row>
    <row r="1078" spans="1:6">
      <c r="A1078" s="103"/>
      <c r="B1078" s="61"/>
      <c r="C1078" s="103"/>
      <c r="D1078" s="103"/>
      <c r="E1078" s="103"/>
      <c r="F1078" s="103"/>
    </row>
    <row r="1079" spans="1:6">
      <c r="A1079" s="103"/>
      <c r="B1079" s="61"/>
      <c r="C1079" s="103"/>
      <c r="D1079" s="103"/>
      <c r="E1079" s="103"/>
      <c r="F1079" s="103"/>
    </row>
    <row r="1080" spans="1:6">
      <c r="A1080" s="103"/>
      <c r="B1080" s="61"/>
      <c r="C1080" s="103"/>
      <c r="D1080" s="103"/>
      <c r="E1080" s="103"/>
      <c r="F1080" s="103"/>
    </row>
    <row r="1081" spans="1:6">
      <c r="A1081" s="103"/>
      <c r="B1081" s="61"/>
      <c r="C1081" s="103"/>
      <c r="D1081" s="103"/>
      <c r="E1081" s="103"/>
      <c r="F1081" s="103"/>
    </row>
    <row r="1082" spans="1:6">
      <c r="A1082" s="103"/>
      <c r="B1082" s="61"/>
      <c r="C1082" s="103"/>
      <c r="D1082" s="103"/>
      <c r="E1082" s="103"/>
      <c r="F1082" s="103"/>
    </row>
    <row r="1083" spans="1:6">
      <c r="A1083" s="103"/>
      <c r="B1083" s="61"/>
      <c r="C1083" s="103"/>
      <c r="D1083" s="103"/>
      <c r="E1083" s="103"/>
      <c r="F1083" s="103"/>
    </row>
    <row r="1084" spans="1:6">
      <c r="A1084" s="103"/>
      <c r="B1084" s="61"/>
      <c r="C1084" s="103"/>
      <c r="D1084" s="103"/>
      <c r="E1084" s="103"/>
      <c r="F1084" s="103"/>
    </row>
    <row r="1085" spans="1:6">
      <c r="A1085" s="103"/>
      <c r="B1085" s="61"/>
      <c r="C1085" s="103"/>
      <c r="D1085" s="103"/>
      <c r="E1085" s="103"/>
      <c r="F1085" s="103"/>
    </row>
    <row r="1086" spans="1:6">
      <c r="A1086" s="103"/>
      <c r="B1086" s="61"/>
      <c r="C1086" s="103"/>
      <c r="D1086" s="103"/>
      <c r="E1086" s="103"/>
      <c r="F1086" s="103"/>
    </row>
    <row r="1087" spans="1:6">
      <c r="A1087" s="103"/>
      <c r="B1087" s="61"/>
      <c r="C1087" s="103"/>
      <c r="D1087" s="103"/>
      <c r="E1087" s="103"/>
      <c r="F1087" s="103"/>
    </row>
    <row r="1088" spans="1:6">
      <c r="A1088" s="103"/>
      <c r="B1088" s="61"/>
      <c r="C1088" s="103"/>
      <c r="D1088" s="103"/>
      <c r="E1088" s="103"/>
      <c r="F1088" s="103"/>
    </row>
    <row r="1089" spans="1:6">
      <c r="A1089" s="103"/>
      <c r="B1089" s="61"/>
      <c r="C1089" s="103"/>
      <c r="D1089" s="103"/>
      <c r="E1089" s="103"/>
      <c r="F1089" s="103"/>
    </row>
    <row r="1090" spans="1:6">
      <c r="A1090" s="103"/>
      <c r="B1090" s="61"/>
      <c r="C1090" s="103"/>
      <c r="D1090" s="103"/>
      <c r="E1090" s="103"/>
      <c r="F1090" s="103"/>
    </row>
    <row r="1091" spans="1:6">
      <c r="A1091" s="103"/>
      <c r="B1091" s="61"/>
      <c r="C1091" s="103"/>
      <c r="D1091" s="103"/>
      <c r="E1091" s="103"/>
      <c r="F1091" s="103"/>
    </row>
    <row r="1092" spans="1:6">
      <c r="A1092" s="103"/>
      <c r="B1092" s="61"/>
      <c r="C1092" s="103"/>
      <c r="D1092" s="103"/>
      <c r="E1092" s="103"/>
      <c r="F1092" s="103"/>
    </row>
    <row r="1093" spans="1:6">
      <c r="A1093" s="103"/>
      <c r="B1093" s="61"/>
      <c r="C1093" s="103"/>
      <c r="D1093" s="103"/>
      <c r="E1093" s="103"/>
      <c r="F1093" s="103"/>
    </row>
    <row r="1094" spans="1:6">
      <c r="A1094" s="103"/>
      <c r="B1094" s="61"/>
      <c r="C1094" s="103"/>
      <c r="D1094" s="103"/>
      <c r="E1094" s="103"/>
      <c r="F1094" s="103"/>
    </row>
    <row r="1095" spans="1:6">
      <c r="A1095" s="103"/>
      <c r="B1095" s="61"/>
      <c r="C1095" s="103"/>
      <c r="D1095" s="103"/>
      <c r="E1095" s="103"/>
      <c r="F1095" s="103"/>
    </row>
    <row r="1096" spans="1:6">
      <c r="A1096" s="103"/>
      <c r="B1096" s="61"/>
      <c r="C1096" s="103"/>
      <c r="D1096" s="103"/>
      <c r="E1096" s="103"/>
      <c r="F1096" s="103"/>
    </row>
    <row r="1097" spans="1:6">
      <c r="A1097" s="103"/>
      <c r="B1097" s="61"/>
      <c r="C1097" s="103"/>
      <c r="D1097" s="103"/>
      <c r="E1097" s="103"/>
      <c r="F1097" s="103"/>
    </row>
    <row r="1098" spans="1:6">
      <c r="A1098" s="103"/>
      <c r="B1098" s="61"/>
      <c r="C1098" s="103"/>
      <c r="D1098" s="103"/>
      <c r="E1098" s="103"/>
      <c r="F1098" s="103"/>
    </row>
    <row r="1099" spans="1:6">
      <c r="A1099" s="103"/>
      <c r="B1099" s="61"/>
      <c r="C1099" s="103"/>
      <c r="D1099" s="103"/>
      <c r="E1099" s="103"/>
      <c r="F1099" s="103"/>
    </row>
    <row r="1100" spans="1:6">
      <c r="A1100" s="103"/>
      <c r="B1100" s="61"/>
      <c r="C1100" s="103"/>
      <c r="D1100" s="103"/>
      <c r="E1100" s="103"/>
      <c r="F1100" s="103"/>
    </row>
    <row r="1101" spans="1:6">
      <c r="A1101" s="103"/>
      <c r="B1101" s="61"/>
      <c r="C1101" s="103"/>
      <c r="D1101" s="103"/>
      <c r="E1101" s="103"/>
      <c r="F1101" s="103"/>
    </row>
    <row r="1102" spans="1:6">
      <c r="A1102" s="103"/>
      <c r="B1102" s="61"/>
      <c r="C1102" s="103"/>
      <c r="D1102" s="103"/>
      <c r="E1102" s="103"/>
      <c r="F1102" s="103"/>
    </row>
    <row r="1103" spans="1:6">
      <c r="A1103" s="103"/>
      <c r="B1103" s="61"/>
      <c r="C1103" s="103"/>
      <c r="D1103" s="103"/>
      <c r="E1103" s="103"/>
      <c r="F1103" s="103"/>
    </row>
    <row r="1104" spans="1:6">
      <c r="A1104" s="103"/>
      <c r="B1104" s="61"/>
      <c r="C1104" s="103"/>
      <c r="D1104" s="103"/>
      <c r="E1104" s="103"/>
      <c r="F1104" s="103"/>
    </row>
    <row r="1105" spans="1:6">
      <c r="A1105" s="103"/>
      <c r="B1105" s="61"/>
      <c r="C1105" s="103"/>
      <c r="D1105" s="103"/>
      <c r="E1105" s="103"/>
      <c r="F1105" s="103"/>
    </row>
    <row r="1106" spans="1:6">
      <c r="A1106" s="103"/>
      <c r="B1106" s="61"/>
      <c r="C1106" s="103"/>
      <c r="D1106" s="103"/>
      <c r="E1106" s="103"/>
      <c r="F1106" s="103"/>
    </row>
    <row r="1107" spans="1:6">
      <c r="A1107" s="103"/>
      <c r="B1107" s="61"/>
      <c r="C1107" s="103"/>
      <c r="D1107" s="103"/>
      <c r="E1107" s="103"/>
      <c r="F1107" s="103"/>
    </row>
    <row r="1108" spans="1:6">
      <c r="A1108" s="103"/>
      <c r="B1108" s="61"/>
      <c r="C1108" s="103"/>
      <c r="D1108" s="103"/>
      <c r="E1108" s="103"/>
      <c r="F1108" s="103"/>
    </row>
    <row r="1109" spans="1:6">
      <c r="A1109" s="103"/>
      <c r="B1109" s="61"/>
      <c r="C1109" s="103"/>
      <c r="D1109" s="103"/>
      <c r="E1109" s="103"/>
      <c r="F1109" s="103"/>
    </row>
    <row r="1110" spans="1:6">
      <c r="A1110" s="103"/>
      <c r="B1110" s="61"/>
      <c r="C1110" s="103"/>
      <c r="D1110" s="103"/>
      <c r="E1110" s="103"/>
      <c r="F1110" s="103"/>
    </row>
    <row r="1111" spans="1:6">
      <c r="A1111" s="103"/>
      <c r="B1111" s="61"/>
      <c r="C1111" s="103"/>
      <c r="D1111" s="103"/>
      <c r="E1111" s="103"/>
      <c r="F1111" s="103"/>
    </row>
    <row r="1112" spans="1:6">
      <c r="A1112" s="103"/>
      <c r="B1112" s="61"/>
      <c r="C1112" s="103"/>
      <c r="D1112" s="103"/>
      <c r="E1112" s="103"/>
      <c r="F1112" s="103"/>
    </row>
    <row r="1113" spans="1:6">
      <c r="A1113" s="103"/>
      <c r="B1113" s="61"/>
      <c r="C1113" s="103"/>
      <c r="D1113" s="103"/>
      <c r="E1113" s="103"/>
      <c r="F1113" s="103"/>
    </row>
    <row r="1114" spans="1:6">
      <c r="A1114" s="103"/>
      <c r="B1114" s="61"/>
      <c r="C1114" s="103"/>
      <c r="D1114" s="103"/>
      <c r="E1114" s="103"/>
      <c r="F1114" s="103"/>
    </row>
    <row r="1115" spans="1:6">
      <c r="A1115" s="103"/>
      <c r="B1115" s="61"/>
      <c r="C1115" s="103"/>
      <c r="D1115" s="103"/>
      <c r="E1115" s="103"/>
      <c r="F1115" s="103"/>
    </row>
    <row r="1116" spans="1:6">
      <c r="A1116" s="103"/>
      <c r="B1116" s="61"/>
      <c r="C1116" s="103"/>
      <c r="D1116" s="103"/>
      <c r="E1116" s="103"/>
      <c r="F1116" s="103"/>
    </row>
    <row r="1117" spans="1:6">
      <c r="A1117" s="103"/>
      <c r="B1117" s="61"/>
      <c r="C1117" s="103"/>
      <c r="D1117" s="103"/>
      <c r="E1117" s="103"/>
      <c r="F1117" s="103"/>
    </row>
    <row r="1118" spans="1:6">
      <c r="A1118" s="103"/>
      <c r="B1118" s="61"/>
      <c r="C1118" s="103"/>
      <c r="D1118" s="103"/>
      <c r="E1118" s="103"/>
      <c r="F1118" s="103"/>
    </row>
    <row r="1119" spans="1:6">
      <c r="A1119" s="103"/>
      <c r="B1119" s="61"/>
      <c r="C1119" s="103"/>
      <c r="D1119" s="103"/>
      <c r="E1119" s="103"/>
      <c r="F1119" s="103"/>
    </row>
    <row r="1120" spans="1:6">
      <c r="A1120" s="103"/>
      <c r="B1120" s="61"/>
      <c r="C1120" s="103"/>
      <c r="D1120" s="103"/>
      <c r="E1120" s="103"/>
      <c r="F1120" s="103"/>
    </row>
    <row r="1121" spans="1:6">
      <c r="A1121" s="103"/>
      <c r="B1121" s="61"/>
      <c r="C1121" s="103"/>
      <c r="D1121" s="103"/>
      <c r="E1121" s="103"/>
      <c r="F1121" s="103"/>
    </row>
    <row r="1122" spans="1:6">
      <c r="A1122" s="103"/>
      <c r="B1122" s="61"/>
      <c r="C1122" s="103"/>
      <c r="D1122" s="103"/>
      <c r="E1122" s="103"/>
      <c r="F1122" s="103"/>
    </row>
    <row r="1123" spans="1:6">
      <c r="A1123" s="103"/>
      <c r="B1123" s="61"/>
      <c r="C1123" s="103"/>
      <c r="D1123" s="103"/>
      <c r="E1123" s="103"/>
      <c r="F1123" s="103"/>
    </row>
    <row r="1124" spans="1:6">
      <c r="A1124" s="103"/>
      <c r="B1124" s="61"/>
      <c r="C1124" s="103"/>
      <c r="D1124" s="103"/>
      <c r="E1124" s="103"/>
      <c r="F1124" s="103"/>
    </row>
    <row r="1125" spans="1:6">
      <c r="A1125" s="103"/>
      <c r="B1125" s="61"/>
      <c r="C1125" s="103"/>
      <c r="D1125" s="103"/>
      <c r="E1125" s="103"/>
      <c r="F1125" s="103"/>
    </row>
    <row r="1126" spans="1:6">
      <c r="A1126" s="103"/>
      <c r="B1126" s="61"/>
      <c r="C1126" s="103"/>
      <c r="D1126" s="103"/>
      <c r="E1126" s="103"/>
      <c r="F1126" s="103"/>
    </row>
    <row r="1127" spans="1:6">
      <c r="A1127" s="103"/>
      <c r="B1127" s="61"/>
      <c r="C1127" s="103"/>
      <c r="D1127" s="103"/>
      <c r="E1127" s="103"/>
      <c r="F1127" s="103"/>
    </row>
    <row r="1128" spans="1:6">
      <c r="A1128" s="103"/>
      <c r="B1128" s="61"/>
      <c r="C1128" s="103"/>
      <c r="D1128" s="103"/>
      <c r="E1128" s="103"/>
      <c r="F1128" s="103"/>
    </row>
    <row r="1129" spans="1:6">
      <c r="A1129" s="103"/>
      <c r="B1129" s="61"/>
      <c r="C1129" s="103"/>
      <c r="D1129" s="103"/>
      <c r="E1129" s="103"/>
      <c r="F1129" s="103"/>
    </row>
    <row r="1130" spans="1:6">
      <c r="A1130" s="103"/>
      <c r="B1130" s="61"/>
      <c r="C1130" s="103"/>
      <c r="D1130" s="103"/>
      <c r="E1130" s="103"/>
      <c r="F1130" s="103"/>
    </row>
    <row r="1131" spans="1:6">
      <c r="A1131" s="103"/>
      <c r="B1131" s="61"/>
      <c r="C1131" s="103"/>
      <c r="D1131" s="103"/>
      <c r="E1131" s="103"/>
      <c r="F1131" s="103"/>
    </row>
    <row r="1132" spans="1:6">
      <c r="A1132" s="103"/>
      <c r="B1132" s="61"/>
      <c r="C1132" s="103"/>
      <c r="D1132" s="103"/>
      <c r="E1132" s="103"/>
      <c r="F1132" s="103"/>
    </row>
    <row r="1133" spans="1:6">
      <c r="A1133" s="103"/>
      <c r="B1133" s="61"/>
      <c r="C1133" s="103"/>
      <c r="D1133" s="103"/>
      <c r="E1133" s="103"/>
      <c r="F1133" s="103"/>
    </row>
    <row r="1134" spans="1:6">
      <c r="A1134" s="103"/>
      <c r="B1134" s="61"/>
      <c r="C1134" s="103"/>
      <c r="D1134" s="103"/>
      <c r="E1134" s="103"/>
      <c r="F1134" s="103"/>
    </row>
    <row r="1135" spans="1:6">
      <c r="A1135" s="103"/>
      <c r="B1135" s="61"/>
      <c r="C1135" s="103"/>
      <c r="D1135" s="103"/>
      <c r="E1135" s="103"/>
      <c r="F1135" s="103"/>
    </row>
    <row r="1136" spans="1:6">
      <c r="A1136" s="103"/>
      <c r="B1136" s="61"/>
      <c r="C1136" s="103"/>
      <c r="D1136" s="103"/>
      <c r="E1136" s="103"/>
      <c r="F1136" s="103"/>
    </row>
    <row r="1137" spans="1:6">
      <c r="A1137" s="103"/>
      <c r="B1137" s="61"/>
      <c r="C1137" s="103"/>
      <c r="D1137" s="103"/>
      <c r="E1137" s="103"/>
      <c r="F1137" s="103"/>
    </row>
    <row r="1138" spans="1:6">
      <c r="A1138" s="103"/>
      <c r="B1138" s="61"/>
      <c r="C1138" s="103"/>
      <c r="D1138" s="103"/>
      <c r="E1138" s="103"/>
      <c r="F1138" s="103"/>
    </row>
    <row r="1139" spans="1:6">
      <c r="A1139" s="103"/>
      <c r="B1139" s="61"/>
      <c r="C1139" s="103"/>
      <c r="D1139" s="103"/>
      <c r="E1139" s="103"/>
      <c r="F1139" s="103"/>
    </row>
    <row r="1140" spans="1:6">
      <c r="A1140" s="103"/>
      <c r="B1140" s="61"/>
      <c r="C1140" s="103"/>
      <c r="D1140" s="103"/>
      <c r="E1140" s="103"/>
      <c r="F1140" s="103"/>
    </row>
    <row r="1141" spans="1:6">
      <c r="A1141" s="103"/>
      <c r="B1141" s="61"/>
      <c r="C1141" s="103"/>
      <c r="D1141" s="103"/>
      <c r="E1141" s="103"/>
      <c r="F1141" s="103"/>
    </row>
    <row r="1142" spans="1:6">
      <c r="A1142" s="103"/>
      <c r="B1142" s="61"/>
      <c r="C1142" s="103"/>
      <c r="D1142" s="103"/>
      <c r="E1142" s="103"/>
      <c r="F1142" s="103"/>
    </row>
    <row r="1143" spans="1:6">
      <c r="A1143" s="103"/>
      <c r="B1143" s="61"/>
      <c r="C1143" s="103"/>
      <c r="D1143" s="103"/>
      <c r="E1143" s="103"/>
      <c r="F1143" s="103"/>
    </row>
    <row r="1144" spans="1:6">
      <c r="A1144" s="103"/>
      <c r="B1144" s="61"/>
      <c r="C1144" s="103"/>
      <c r="D1144" s="103"/>
      <c r="E1144" s="103"/>
      <c r="F1144" s="103"/>
    </row>
    <row r="1145" spans="1:6">
      <c r="A1145" s="103"/>
      <c r="B1145" s="61"/>
      <c r="C1145" s="103"/>
      <c r="D1145" s="103"/>
      <c r="E1145" s="103"/>
      <c r="F1145" s="103"/>
    </row>
    <row r="1146" spans="1:6">
      <c r="A1146" s="103"/>
      <c r="B1146" s="61"/>
      <c r="C1146" s="103"/>
      <c r="D1146" s="103"/>
      <c r="E1146" s="103"/>
      <c r="F1146" s="103"/>
    </row>
    <row r="1147" spans="1:6">
      <c r="A1147" s="103"/>
      <c r="B1147" s="61"/>
      <c r="C1147" s="103"/>
      <c r="D1147" s="103"/>
      <c r="E1147" s="103"/>
      <c r="F1147" s="103"/>
    </row>
    <row r="1148" spans="1:6">
      <c r="A1148" s="103"/>
      <c r="B1148" s="61"/>
      <c r="C1148" s="103"/>
      <c r="D1148" s="103"/>
      <c r="E1148" s="103"/>
      <c r="F1148" s="103"/>
    </row>
    <row r="1149" spans="1:6">
      <c r="A1149" s="103"/>
      <c r="B1149" s="61"/>
      <c r="C1149" s="103"/>
      <c r="D1149" s="103"/>
      <c r="E1149" s="103"/>
      <c r="F1149" s="103"/>
    </row>
    <row r="1150" spans="1:6">
      <c r="A1150" s="103"/>
      <c r="B1150" s="61"/>
      <c r="C1150" s="103"/>
      <c r="D1150" s="103"/>
      <c r="E1150" s="103"/>
      <c r="F1150" s="103"/>
    </row>
    <row r="1151" spans="1:6">
      <c r="A1151" s="103"/>
      <c r="B1151" s="61"/>
      <c r="C1151" s="103"/>
      <c r="D1151" s="103"/>
      <c r="E1151" s="103"/>
      <c r="F1151" s="103"/>
    </row>
    <row r="1152" spans="1:6">
      <c r="A1152" s="103"/>
      <c r="B1152" s="61"/>
      <c r="C1152" s="103"/>
      <c r="D1152" s="103"/>
      <c r="E1152" s="103"/>
      <c r="F1152" s="103"/>
    </row>
    <row r="1153" spans="1:6">
      <c r="A1153" s="103"/>
      <c r="B1153" s="61"/>
      <c r="C1153" s="103"/>
      <c r="D1153" s="103"/>
      <c r="E1153" s="103"/>
      <c r="F1153" s="103"/>
    </row>
    <row r="1154" spans="1:6">
      <c r="A1154" s="103"/>
      <c r="B1154" s="61"/>
      <c r="C1154" s="103"/>
      <c r="D1154" s="103"/>
      <c r="E1154" s="103"/>
      <c r="F1154" s="103"/>
    </row>
    <row r="1155" spans="1:6">
      <c r="A1155" s="103"/>
      <c r="B1155" s="61"/>
      <c r="C1155" s="103"/>
      <c r="D1155" s="103"/>
      <c r="E1155" s="103"/>
      <c r="F1155" s="103"/>
    </row>
    <row r="1156" spans="1:6">
      <c r="A1156" s="103"/>
      <c r="B1156" s="61"/>
      <c r="C1156" s="103"/>
      <c r="D1156" s="103"/>
      <c r="E1156" s="103"/>
      <c r="F1156" s="103"/>
    </row>
    <row r="1157" spans="1:6">
      <c r="A1157" s="103"/>
      <c r="B1157" s="61"/>
      <c r="C1157" s="103"/>
      <c r="D1157" s="103"/>
      <c r="E1157" s="103"/>
      <c r="F1157" s="103"/>
    </row>
    <row r="1158" spans="1:6">
      <c r="A1158" s="103"/>
      <c r="B1158" s="61"/>
      <c r="C1158" s="103"/>
      <c r="D1158" s="103"/>
      <c r="E1158" s="103"/>
      <c r="F1158" s="103"/>
    </row>
    <row r="1159" spans="1:6">
      <c r="A1159" s="103"/>
      <c r="B1159" s="61"/>
      <c r="C1159" s="103"/>
      <c r="D1159" s="103"/>
      <c r="E1159" s="103"/>
      <c r="F1159" s="103"/>
    </row>
    <row r="1160" spans="1:6">
      <c r="A1160" s="103"/>
      <c r="B1160" s="61"/>
      <c r="C1160" s="103"/>
      <c r="D1160" s="103"/>
      <c r="E1160" s="103"/>
      <c r="F1160" s="103"/>
    </row>
    <row r="1161" spans="1:6">
      <c r="A1161" s="103"/>
      <c r="B1161" s="61"/>
      <c r="C1161" s="103"/>
      <c r="D1161" s="103"/>
      <c r="E1161" s="103"/>
      <c r="F1161" s="103"/>
    </row>
    <row r="1162" spans="1:6">
      <c r="A1162" s="103"/>
      <c r="B1162" s="61"/>
      <c r="C1162" s="103"/>
      <c r="D1162" s="103"/>
      <c r="E1162" s="103"/>
      <c r="F1162" s="103"/>
    </row>
    <row r="1163" spans="1:6">
      <c r="A1163" s="103"/>
      <c r="B1163" s="61"/>
      <c r="C1163" s="103"/>
      <c r="D1163" s="103"/>
      <c r="E1163" s="103"/>
      <c r="F1163" s="103"/>
    </row>
    <row r="1164" spans="1:6">
      <c r="A1164" s="103"/>
      <c r="B1164" s="61"/>
      <c r="C1164" s="103"/>
      <c r="D1164" s="103"/>
      <c r="E1164" s="103"/>
      <c r="F1164" s="103"/>
    </row>
    <row r="1165" spans="1:6">
      <c r="A1165" s="103"/>
      <c r="B1165" s="61"/>
      <c r="C1165" s="103"/>
      <c r="D1165" s="103"/>
      <c r="E1165" s="103"/>
      <c r="F1165" s="103"/>
    </row>
    <row r="1166" spans="1:6">
      <c r="A1166" s="103"/>
      <c r="B1166" s="61"/>
      <c r="C1166" s="103"/>
      <c r="D1166" s="103"/>
      <c r="E1166" s="103"/>
      <c r="F1166" s="103"/>
    </row>
    <row r="1167" spans="1:6">
      <c r="A1167" s="103"/>
      <c r="B1167" s="61"/>
      <c r="C1167" s="103"/>
      <c r="D1167" s="103"/>
      <c r="E1167" s="103"/>
      <c r="F1167" s="103"/>
    </row>
    <row r="1168" spans="1:6">
      <c r="A1168" s="103"/>
      <c r="B1168" s="61"/>
      <c r="C1168" s="103"/>
      <c r="D1168" s="103"/>
      <c r="E1168" s="103"/>
      <c r="F1168" s="103"/>
    </row>
    <row r="1169" spans="1:6">
      <c r="A1169" s="103"/>
      <c r="B1169" s="61"/>
      <c r="C1169" s="103"/>
      <c r="D1169" s="103"/>
      <c r="E1169" s="103"/>
      <c r="F1169" s="103"/>
    </row>
    <row r="1170" spans="1:6">
      <c r="A1170" s="103"/>
      <c r="B1170" s="61"/>
      <c r="C1170" s="103"/>
      <c r="D1170" s="103"/>
      <c r="E1170" s="103"/>
      <c r="F1170" s="103"/>
    </row>
    <row r="1171" spans="1:6">
      <c r="A1171" s="103"/>
      <c r="B1171" s="61"/>
      <c r="C1171" s="103"/>
      <c r="D1171" s="103"/>
      <c r="E1171" s="103"/>
      <c r="F1171" s="103"/>
    </row>
    <row r="1172" spans="1:6">
      <c r="A1172" s="103"/>
      <c r="B1172" s="61"/>
      <c r="C1172" s="103"/>
      <c r="D1172" s="103"/>
      <c r="E1172" s="103"/>
      <c r="F1172" s="103"/>
    </row>
    <row r="1173" spans="1:6">
      <c r="A1173" s="103"/>
      <c r="B1173" s="61"/>
      <c r="C1173" s="103"/>
      <c r="D1173" s="103"/>
      <c r="E1173" s="103"/>
      <c r="F1173" s="103"/>
    </row>
    <row r="1174" spans="1:6">
      <c r="A1174" s="103"/>
      <c r="B1174" s="61"/>
      <c r="C1174" s="103"/>
      <c r="D1174" s="103"/>
      <c r="E1174" s="103"/>
      <c r="F1174" s="103"/>
    </row>
    <row r="1175" spans="1:6">
      <c r="A1175" s="103"/>
      <c r="B1175" s="61"/>
      <c r="C1175" s="103"/>
      <c r="D1175" s="103"/>
      <c r="E1175" s="103"/>
      <c r="F1175" s="103"/>
    </row>
    <row r="1176" spans="1:6">
      <c r="A1176" s="103"/>
      <c r="B1176" s="61"/>
      <c r="C1176" s="103"/>
      <c r="D1176" s="103"/>
      <c r="E1176" s="103"/>
      <c r="F1176" s="103"/>
    </row>
    <row r="1177" spans="1:6">
      <c r="A1177" s="103"/>
      <c r="B1177" s="61"/>
      <c r="C1177" s="103"/>
      <c r="D1177" s="103"/>
      <c r="E1177" s="103"/>
      <c r="F1177" s="103"/>
    </row>
    <row r="1178" spans="1:6">
      <c r="A1178" s="103"/>
      <c r="B1178" s="61"/>
      <c r="C1178" s="103"/>
      <c r="D1178" s="103"/>
      <c r="E1178" s="103"/>
      <c r="F1178" s="103"/>
    </row>
    <row r="1179" spans="1:6">
      <c r="A1179" s="103"/>
      <c r="B1179" s="61"/>
      <c r="C1179" s="103"/>
      <c r="D1179" s="103"/>
      <c r="E1179" s="103"/>
      <c r="F1179" s="103"/>
    </row>
    <row r="1180" spans="1:6">
      <c r="A1180" s="103"/>
      <c r="B1180" s="61"/>
      <c r="C1180" s="103"/>
      <c r="D1180" s="103"/>
      <c r="E1180" s="103"/>
      <c r="F1180" s="103"/>
    </row>
    <row r="1181" spans="1:6">
      <c r="A1181" s="103"/>
      <c r="B1181" s="61"/>
      <c r="C1181" s="103"/>
      <c r="D1181" s="103"/>
      <c r="E1181" s="103"/>
      <c r="F1181" s="103"/>
    </row>
    <row r="1182" spans="1:6">
      <c r="A1182" s="103"/>
      <c r="B1182" s="61"/>
      <c r="C1182" s="103"/>
      <c r="D1182" s="103"/>
      <c r="E1182" s="103"/>
      <c r="F1182" s="103"/>
    </row>
    <row r="1183" spans="1:6">
      <c r="A1183" s="103"/>
      <c r="B1183" s="61"/>
      <c r="C1183" s="103"/>
      <c r="D1183" s="103"/>
      <c r="E1183" s="103"/>
      <c r="F1183" s="103"/>
    </row>
    <row r="1184" spans="1:6">
      <c r="A1184" s="103"/>
      <c r="B1184" s="61"/>
      <c r="C1184" s="103"/>
      <c r="D1184" s="103"/>
      <c r="E1184" s="103"/>
      <c r="F1184" s="103"/>
    </row>
    <row r="1185" spans="1:6">
      <c r="A1185" s="103"/>
      <c r="B1185" s="61"/>
      <c r="C1185" s="103"/>
      <c r="D1185" s="103"/>
      <c r="E1185" s="103"/>
      <c r="F1185" s="103"/>
    </row>
    <row r="1186" spans="1:6">
      <c r="A1186" s="103"/>
      <c r="B1186" s="61"/>
      <c r="C1186" s="103"/>
      <c r="D1186" s="103"/>
      <c r="E1186" s="103"/>
      <c r="F1186" s="103"/>
    </row>
    <row r="1187" spans="1:6">
      <c r="A1187" s="103"/>
      <c r="B1187" s="61"/>
      <c r="C1187" s="103"/>
      <c r="D1187" s="103"/>
      <c r="E1187" s="103"/>
      <c r="F1187" s="103"/>
    </row>
    <row r="1188" spans="1:6">
      <c r="A1188" s="103"/>
      <c r="B1188" s="61"/>
      <c r="C1188" s="103"/>
      <c r="D1188" s="103"/>
      <c r="E1188" s="103"/>
      <c r="F1188" s="103"/>
    </row>
    <row r="1189" spans="1:6">
      <c r="A1189" s="103"/>
      <c r="B1189" s="61"/>
      <c r="C1189" s="103"/>
      <c r="D1189" s="103"/>
      <c r="E1189" s="103"/>
      <c r="F1189" s="103"/>
    </row>
    <row r="1190" spans="1:6">
      <c r="A1190" s="103"/>
      <c r="B1190" s="61"/>
      <c r="C1190" s="103"/>
      <c r="D1190" s="103"/>
      <c r="E1190" s="103"/>
      <c r="F1190" s="103"/>
    </row>
    <row r="1191" spans="1:6">
      <c r="A1191" s="103"/>
      <c r="B1191" s="61"/>
      <c r="C1191" s="103"/>
      <c r="D1191" s="103"/>
      <c r="E1191" s="103"/>
      <c r="F1191" s="103"/>
    </row>
    <row r="1192" spans="1:6">
      <c r="A1192" s="103"/>
      <c r="B1192" s="61"/>
      <c r="C1192" s="103"/>
      <c r="D1192" s="103"/>
      <c r="E1192" s="103"/>
      <c r="F1192" s="103"/>
    </row>
    <row r="1193" spans="1:6">
      <c r="A1193" s="103"/>
      <c r="B1193" s="61"/>
      <c r="C1193" s="103"/>
      <c r="D1193" s="103"/>
      <c r="E1193" s="103"/>
      <c r="F1193" s="103"/>
    </row>
    <row r="1194" spans="1:6">
      <c r="A1194" s="103"/>
      <c r="B1194" s="61"/>
      <c r="C1194" s="103"/>
      <c r="D1194" s="103"/>
      <c r="E1194" s="103"/>
      <c r="F1194" s="103"/>
    </row>
    <row r="1195" spans="1:6">
      <c r="A1195" s="103"/>
      <c r="B1195" s="61"/>
      <c r="C1195" s="103"/>
      <c r="D1195" s="103"/>
      <c r="E1195" s="103"/>
      <c r="F1195" s="103"/>
    </row>
    <row r="1196" spans="1:6">
      <c r="A1196" s="103"/>
      <c r="B1196" s="61"/>
      <c r="C1196" s="103"/>
      <c r="D1196" s="103"/>
      <c r="E1196" s="103"/>
      <c r="F1196" s="103"/>
    </row>
    <row r="1197" spans="1:6">
      <c r="A1197" s="103"/>
      <c r="B1197" s="61"/>
      <c r="C1197" s="103"/>
      <c r="D1197" s="103"/>
      <c r="E1197" s="103"/>
      <c r="F1197" s="103"/>
    </row>
    <row r="1198" spans="1:6">
      <c r="A1198" s="103"/>
      <c r="B1198" s="61"/>
      <c r="C1198" s="103"/>
      <c r="D1198" s="103"/>
      <c r="E1198" s="103"/>
      <c r="F1198" s="103"/>
    </row>
    <row r="1199" spans="1:6">
      <c r="A1199" s="103"/>
      <c r="B1199" s="61"/>
      <c r="C1199" s="103"/>
      <c r="D1199" s="103"/>
      <c r="E1199" s="103"/>
      <c r="F1199" s="103"/>
    </row>
    <row r="1200" spans="1:6">
      <c r="A1200" s="103"/>
      <c r="B1200" s="61"/>
      <c r="C1200" s="103"/>
      <c r="D1200" s="103"/>
      <c r="E1200" s="103"/>
      <c r="F1200" s="103"/>
    </row>
    <row r="1201" spans="1:6">
      <c r="A1201" s="103"/>
      <c r="B1201" s="61"/>
      <c r="C1201" s="103"/>
      <c r="D1201" s="103"/>
      <c r="E1201" s="103"/>
      <c r="F1201" s="103"/>
    </row>
    <row r="1202" spans="1:6">
      <c r="A1202" s="103"/>
      <c r="B1202" s="61"/>
      <c r="C1202" s="103"/>
      <c r="D1202" s="103"/>
      <c r="E1202" s="103"/>
      <c r="F1202" s="103"/>
    </row>
    <row r="1203" spans="1:6">
      <c r="A1203" s="103"/>
      <c r="B1203" s="61"/>
      <c r="C1203" s="103"/>
      <c r="D1203" s="103"/>
      <c r="E1203" s="103"/>
      <c r="F1203" s="103"/>
    </row>
    <row r="1204" spans="1:6">
      <c r="A1204" s="103"/>
      <c r="B1204" s="61"/>
      <c r="C1204" s="103"/>
      <c r="D1204" s="103"/>
      <c r="E1204" s="103"/>
      <c r="F1204" s="103"/>
    </row>
    <row r="1205" spans="1:6">
      <c r="A1205" s="103"/>
      <c r="B1205" s="61"/>
      <c r="C1205" s="103"/>
      <c r="D1205" s="103"/>
      <c r="E1205" s="103"/>
      <c r="F1205" s="103"/>
    </row>
    <row r="1206" spans="1:6">
      <c r="A1206" s="103"/>
      <c r="B1206" s="61"/>
      <c r="C1206" s="103"/>
      <c r="D1206" s="103"/>
      <c r="E1206" s="103"/>
      <c r="F1206" s="103"/>
    </row>
    <row r="1207" spans="1:6">
      <c r="A1207" s="103"/>
      <c r="B1207" s="61"/>
      <c r="C1207" s="103"/>
      <c r="D1207" s="103"/>
      <c r="E1207" s="103"/>
      <c r="F1207" s="103"/>
    </row>
    <row r="1208" spans="1:6">
      <c r="A1208" s="103"/>
      <c r="B1208" s="61"/>
      <c r="C1208" s="103"/>
      <c r="D1208" s="103"/>
      <c r="E1208" s="103"/>
      <c r="F1208" s="103"/>
    </row>
    <row r="1209" spans="1:6">
      <c r="A1209" s="103"/>
      <c r="B1209" s="61"/>
      <c r="C1209" s="103"/>
      <c r="D1209" s="103"/>
      <c r="E1209" s="103"/>
      <c r="F1209" s="103"/>
    </row>
    <row r="1210" spans="1:6">
      <c r="A1210" s="103"/>
      <c r="B1210" s="61"/>
      <c r="C1210" s="103"/>
      <c r="D1210" s="103"/>
      <c r="E1210" s="103"/>
      <c r="F1210" s="103"/>
    </row>
    <row r="1211" spans="1:6">
      <c r="A1211" s="103"/>
      <c r="B1211" s="61"/>
      <c r="C1211" s="103"/>
      <c r="D1211" s="103"/>
      <c r="E1211" s="103"/>
      <c r="F1211" s="103"/>
    </row>
    <row r="1212" spans="1:6">
      <c r="A1212" s="103"/>
      <c r="B1212" s="61"/>
      <c r="C1212" s="103"/>
      <c r="D1212" s="103"/>
      <c r="E1212" s="103"/>
      <c r="F1212" s="103"/>
    </row>
    <row r="1213" spans="1:6">
      <c r="A1213" s="103"/>
      <c r="B1213" s="61"/>
      <c r="C1213" s="103"/>
      <c r="D1213" s="103"/>
      <c r="E1213" s="103"/>
      <c r="F1213" s="103"/>
    </row>
    <row r="1214" spans="1:6">
      <c r="A1214" s="103"/>
      <c r="B1214" s="61"/>
      <c r="C1214" s="103"/>
      <c r="D1214" s="103"/>
      <c r="E1214" s="103"/>
      <c r="F1214" s="103"/>
    </row>
    <row r="1215" spans="1:6">
      <c r="A1215" s="103"/>
      <c r="B1215" s="61"/>
      <c r="C1215" s="103"/>
      <c r="D1215" s="103"/>
      <c r="E1215" s="103"/>
      <c r="F1215" s="103"/>
    </row>
    <row r="1216" spans="1:6">
      <c r="A1216" s="103"/>
      <c r="B1216" s="61"/>
      <c r="C1216" s="103"/>
      <c r="D1216" s="103"/>
      <c r="E1216" s="103"/>
      <c r="F1216" s="103"/>
    </row>
    <row r="1217" spans="1:6">
      <c r="A1217" s="103"/>
      <c r="B1217" s="61"/>
      <c r="C1217" s="103"/>
      <c r="D1217" s="103"/>
      <c r="E1217" s="103"/>
      <c r="F1217" s="103"/>
    </row>
    <row r="1218" spans="1:6">
      <c r="A1218" s="103"/>
      <c r="B1218" s="61"/>
      <c r="C1218" s="103"/>
      <c r="D1218" s="103"/>
      <c r="E1218" s="103"/>
      <c r="F1218" s="103"/>
    </row>
    <row r="1219" spans="1:6">
      <c r="A1219" s="103"/>
      <c r="B1219" s="61"/>
      <c r="C1219" s="103"/>
      <c r="D1219" s="103"/>
      <c r="E1219" s="103"/>
      <c r="F1219" s="103"/>
    </row>
    <row r="1220" spans="1:6">
      <c r="A1220" s="103"/>
      <c r="B1220" s="61"/>
      <c r="C1220" s="103"/>
      <c r="D1220" s="103"/>
      <c r="E1220" s="103"/>
      <c r="F1220" s="103"/>
    </row>
    <row r="1221" spans="1:6">
      <c r="A1221" s="103"/>
      <c r="B1221" s="61"/>
      <c r="C1221" s="103"/>
      <c r="D1221" s="103"/>
      <c r="E1221" s="103"/>
      <c r="F1221" s="103"/>
    </row>
    <row r="1222" spans="1:6">
      <c r="A1222" s="103"/>
      <c r="B1222" s="61"/>
      <c r="C1222" s="103"/>
      <c r="D1222" s="103"/>
      <c r="E1222" s="103"/>
      <c r="F1222" s="103"/>
    </row>
    <row r="1223" spans="1:6">
      <c r="A1223" s="103"/>
      <c r="B1223" s="61"/>
      <c r="C1223" s="103"/>
      <c r="D1223" s="103"/>
      <c r="E1223" s="103"/>
      <c r="F1223" s="103"/>
    </row>
    <row r="1224" spans="1:6">
      <c r="A1224" s="103"/>
      <c r="B1224" s="61"/>
      <c r="C1224" s="103"/>
      <c r="D1224" s="103"/>
      <c r="E1224" s="103"/>
      <c r="F1224" s="103"/>
    </row>
    <row r="1225" spans="1:6">
      <c r="A1225" s="103"/>
      <c r="B1225" s="61"/>
      <c r="C1225" s="103"/>
      <c r="D1225" s="103"/>
      <c r="E1225" s="103"/>
      <c r="F1225" s="103"/>
    </row>
    <row r="1226" spans="1:6">
      <c r="A1226" s="103"/>
      <c r="B1226" s="61"/>
      <c r="C1226" s="103"/>
      <c r="D1226" s="103"/>
      <c r="E1226" s="103"/>
      <c r="F1226" s="103"/>
    </row>
    <row r="1227" spans="1:6">
      <c r="A1227" s="103"/>
      <c r="B1227" s="61"/>
      <c r="C1227" s="103"/>
      <c r="D1227" s="103"/>
      <c r="E1227" s="103"/>
      <c r="F1227" s="103"/>
    </row>
    <row r="1228" spans="1:6">
      <c r="A1228" s="103"/>
      <c r="B1228" s="61"/>
      <c r="C1228" s="103"/>
      <c r="D1228" s="103"/>
      <c r="E1228" s="103"/>
      <c r="F1228" s="103"/>
    </row>
    <row r="1229" spans="1:6">
      <c r="A1229" s="103"/>
      <c r="B1229" s="61"/>
      <c r="C1229" s="103"/>
      <c r="D1229" s="103"/>
      <c r="E1229" s="103"/>
      <c r="F1229" s="103"/>
    </row>
    <row r="1230" spans="1:6">
      <c r="A1230" s="103"/>
      <c r="B1230" s="61"/>
      <c r="C1230" s="103"/>
      <c r="D1230" s="103"/>
      <c r="E1230" s="103"/>
      <c r="F1230" s="103"/>
    </row>
    <row r="1231" spans="1:6">
      <c r="A1231" s="103"/>
      <c r="B1231" s="61"/>
      <c r="C1231" s="103"/>
      <c r="D1231" s="103"/>
      <c r="E1231" s="103"/>
      <c r="F1231" s="103"/>
    </row>
    <row r="1232" spans="1:6">
      <c r="A1232" s="103"/>
      <c r="B1232" s="61"/>
      <c r="C1232" s="103"/>
      <c r="D1232" s="103"/>
      <c r="E1232" s="103"/>
      <c r="F1232" s="103"/>
    </row>
    <row r="1233" spans="1:6">
      <c r="A1233" s="103"/>
      <c r="B1233" s="61"/>
      <c r="C1233" s="103"/>
      <c r="D1233" s="103"/>
      <c r="E1233" s="103"/>
      <c r="F1233" s="103"/>
    </row>
    <row r="1234" spans="1:6">
      <c r="A1234" s="103"/>
      <c r="B1234" s="61"/>
      <c r="C1234" s="103"/>
      <c r="D1234" s="103"/>
      <c r="E1234" s="103"/>
      <c r="F1234" s="103"/>
    </row>
    <row r="1235" spans="1:6">
      <c r="A1235" s="103"/>
      <c r="B1235" s="61"/>
      <c r="C1235" s="103"/>
      <c r="D1235" s="103"/>
      <c r="E1235" s="103"/>
      <c r="F1235" s="103"/>
    </row>
    <row r="1236" spans="1:6">
      <c r="A1236" s="103"/>
      <c r="B1236" s="61"/>
      <c r="C1236" s="103"/>
      <c r="D1236" s="103"/>
      <c r="E1236" s="103"/>
      <c r="F1236" s="103"/>
    </row>
    <row r="1237" spans="1:6">
      <c r="A1237" s="103"/>
      <c r="B1237" s="61"/>
      <c r="C1237" s="103"/>
      <c r="D1237" s="103"/>
      <c r="E1237" s="103"/>
      <c r="F1237" s="103"/>
    </row>
    <row r="1238" spans="1:6">
      <c r="A1238" s="103"/>
      <c r="B1238" s="61"/>
      <c r="C1238" s="103"/>
      <c r="D1238" s="103"/>
      <c r="E1238" s="103"/>
      <c r="F1238" s="103"/>
    </row>
    <row r="1239" spans="1:6">
      <c r="A1239" s="103"/>
      <c r="B1239" s="61"/>
      <c r="C1239" s="103"/>
      <c r="D1239" s="103"/>
      <c r="E1239" s="103"/>
      <c r="F1239" s="103"/>
    </row>
    <row r="1240" spans="1:6">
      <c r="A1240" s="103"/>
      <c r="B1240" s="61"/>
      <c r="C1240" s="103"/>
      <c r="D1240" s="103"/>
      <c r="E1240" s="103"/>
      <c r="F1240" s="103"/>
    </row>
    <row r="1241" spans="1:6">
      <c r="A1241" s="103"/>
      <c r="B1241" s="61"/>
      <c r="C1241" s="103"/>
      <c r="D1241" s="103"/>
      <c r="E1241" s="103"/>
      <c r="F1241" s="103"/>
    </row>
    <row r="1242" spans="1:6">
      <c r="A1242" s="103"/>
      <c r="B1242" s="61"/>
      <c r="C1242" s="103"/>
      <c r="D1242" s="103"/>
      <c r="E1242" s="103"/>
      <c r="F1242" s="103"/>
    </row>
    <row r="1243" spans="1:6">
      <c r="A1243" s="103"/>
      <c r="B1243" s="61"/>
      <c r="C1243" s="103"/>
      <c r="D1243" s="103"/>
      <c r="E1243" s="103"/>
      <c r="F1243" s="103"/>
    </row>
    <row r="1244" spans="1:6">
      <c r="A1244" s="103"/>
      <c r="B1244" s="61"/>
      <c r="C1244" s="103"/>
      <c r="D1244" s="103"/>
      <c r="E1244" s="103"/>
      <c r="F1244" s="103"/>
    </row>
    <row r="1245" spans="1:6">
      <c r="A1245" s="103"/>
      <c r="B1245" s="61"/>
      <c r="C1245" s="103"/>
      <c r="D1245" s="103"/>
      <c r="E1245" s="103"/>
      <c r="F1245" s="103"/>
    </row>
    <row r="1246" spans="1:6">
      <c r="A1246" s="103"/>
      <c r="B1246" s="61"/>
      <c r="C1246" s="103"/>
      <c r="D1246" s="103"/>
      <c r="E1246" s="103"/>
      <c r="F1246" s="103"/>
    </row>
    <row r="1247" spans="1:6">
      <c r="A1247" s="103"/>
      <c r="B1247" s="61"/>
      <c r="C1247" s="103"/>
      <c r="D1247" s="103"/>
      <c r="E1247" s="103"/>
      <c r="F1247" s="103"/>
    </row>
    <row r="1248" spans="1:6">
      <c r="A1248" s="103"/>
      <c r="B1248" s="61"/>
      <c r="C1248" s="103"/>
      <c r="D1248" s="103"/>
      <c r="E1248" s="103"/>
      <c r="F1248" s="103"/>
    </row>
    <row r="1249" spans="1:6">
      <c r="A1249" s="103"/>
      <c r="B1249" s="61"/>
      <c r="C1249" s="103"/>
      <c r="D1249" s="103"/>
      <c r="E1249" s="103"/>
      <c r="F1249" s="103"/>
    </row>
    <row r="1250" spans="1:6">
      <c r="A1250" s="103"/>
      <c r="B1250" s="61"/>
      <c r="C1250" s="103"/>
      <c r="D1250" s="103"/>
      <c r="E1250" s="103"/>
      <c r="F1250" s="103"/>
    </row>
    <row r="1251" spans="1:6">
      <c r="A1251" s="103"/>
      <c r="B1251" s="61"/>
      <c r="C1251" s="103"/>
      <c r="D1251" s="103"/>
      <c r="E1251" s="103"/>
      <c r="F1251" s="103"/>
    </row>
    <row r="1252" spans="1:6">
      <c r="A1252" s="103"/>
      <c r="B1252" s="61"/>
      <c r="C1252" s="103"/>
      <c r="D1252" s="103"/>
      <c r="E1252" s="103"/>
      <c r="F1252" s="103"/>
    </row>
    <row r="1253" spans="1:6">
      <c r="A1253" s="103"/>
      <c r="B1253" s="61"/>
      <c r="C1253" s="103"/>
      <c r="D1253" s="103"/>
      <c r="E1253" s="103"/>
      <c r="F1253" s="103"/>
    </row>
    <row r="1254" spans="1:6">
      <c r="A1254" s="103"/>
      <c r="B1254" s="61"/>
      <c r="C1254" s="103"/>
      <c r="D1254" s="103"/>
      <c r="E1254" s="103"/>
      <c r="F1254" s="103"/>
    </row>
    <row r="1255" spans="1:6">
      <c r="A1255" s="103"/>
      <c r="B1255" s="61"/>
      <c r="C1255" s="103"/>
      <c r="D1255" s="103"/>
      <c r="E1255" s="103"/>
      <c r="F1255" s="103"/>
    </row>
    <row r="1256" spans="1:6">
      <c r="A1256" s="103"/>
      <c r="B1256" s="61"/>
      <c r="C1256" s="103"/>
      <c r="D1256" s="103"/>
      <c r="E1256" s="103"/>
      <c r="F1256" s="103"/>
    </row>
    <row r="1257" spans="1:6">
      <c r="A1257" s="103"/>
      <c r="B1257" s="61"/>
      <c r="C1257" s="103"/>
      <c r="D1257" s="103"/>
      <c r="E1257" s="103"/>
      <c r="F1257" s="103"/>
    </row>
    <row r="1258" spans="1:6">
      <c r="A1258" s="103"/>
      <c r="B1258" s="61"/>
      <c r="C1258" s="103"/>
      <c r="D1258" s="103"/>
      <c r="E1258" s="103"/>
      <c r="F1258" s="103"/>
    </row>
    <row r="1259" spans="1:6">
      <c r="A1259" s="103"/>
      <c r="B1259" s="61"/>
      <c r="C1259" s="103"/>
      <c r="D1259" s="103"/>
      <c r="E1259" s="103"/>
      <c r="F1259" s="103"/>
    </row>
    <row r="1260" spans="1:6">
      <c r="A1260" s="103"/>
      <c r="B1260" s="61"/>
      <c r="C1260" s="103"/>
      <c r="D1260" s="103"/>
      <c r="E1260" s="103"/>
      <c r="F1260" s="103"/>
    </row>
    <row r="1261" spans="1:6">
      <c r="A1261" s="103"/>
      <c r="B1261" s="61"/>
      <c r="C1261" s="103"/>
      <c r="D1261" s="103"/>
      <c r="E1261" s="103"/>
      <c r="F1261" s="103"/>
    </row>
    <row r="1262" spans="1:6">
      <c r="A1262" s="103"/>
      <c r="B1262" s="61"/>
      <c r="C1262" s="103"/>
      <c r="D1262" s="103"/>
      <c r="E1262" s="103"/>
      <c r="F1262" s="103"/>
    </row>
    <row r="1263" spans="1:6">
      <c r="A1263" s="103"/>
      <c r="B1263" s="61"/>
      <c r="C1263" s="103"/>
      <c r="D1263" s="103"/>
      <c r="E1263" s="103"/>
      <c r="F1263" s="103"/>
    </row>
    <row r="1264" spans="1:6">
      <c r="A1264" s="103"/>
      <c r="B1264" s="61"/>
      <c r="C1264" s="103"/>
      <c r="D1264" s="103"/>
      <c r="E1264" s="103"/>
      <c r="F1264" s="103"/>
    </row>
    <row r="1265" spans="1:6">
      <c r="A1265" s="103"/>
      <c r="B1265" s="61"/>
      <c r="C1265" s="103"/>
      <c r="D1265" s="103"/>
      <c r="E1265" s="103"/>
      <c r="F1265" s="103"/>
    </row>
    <row r="1266" spans="1:6">
      <c r="A1266" s="103"/>
      <c r="B1266" s="61"/>
      <c r="C1266" s="103"/>
      <c r="D1266" s="103"/>
      <c r="E1266" s="103"/>
      <c r="F1266" s="103"/>
    </row>
    <row r="1267" spans="1:6">
      <c r="A1267" s="103"/>
      <c r="B1267" s="61"/>
      <c r="C1267" s="103"/>
      <c r="D1267" s="103"/>
      <c r="E1267" s="103"/>
      <c r="F1267" s="103"/>
    </row>
    <row r="1268" spans="1:6">
      <c r="A1268" s="103"/>
      <c r="B1268" s="61"/>
      <c r="C1268" s="103"/>
      <c r="D1268" s="103"/>
      <c r="E1268" s="103"/>
      <c r="F1268" s="103"/>
    </row>
    <row r="1269" spans="1:6">
      <c r="A1269" s="103"/>
      <c r="B1269" s="61"/>
      <c r="C1269" s="103"/>
      <c r="D1269" s="103"/>
      <c r="E1269" s="103"/>
      <c r="F1269" s="103"/>
    </row>
    <row r="1270" spans="1:6">
      <c r="A1270" s="103"/>
      <c r="B1270" s="61"/>
      <c r="C1270" s="103"/>
      <c r="D1270" s="103"/>
      <c r="E1270" s="103"/>
      <c r="F1270" s="103"/>
    </row>
    <row r="1271" spans="1:6">
      <c r="A1271" s="103"/>
      <c r="B1271" s="61"/>
      <c r="C1271" s="103"/>
      <c r="D1271" s="103"/>
      <c r="E1271" s="103"/>
      <c r="F1271" s="103"/>
    </row>
    <row r="1272" spans="1:6">
      <c r="A1272" s="103"/>
      <c r="B1272" s="61"/>
      <c r="C1272" s="103"/>
      <c r="D1272" s="103"/>
      <c r="E1272" s="103"/>
      <c r="F1272" s="103"/>
    </row>
    <row r="1273" spans="1:6">
      <c r="A1273" s="103"/>
      <c r="B1273" s="61"/>
      <c r="C1273" s="103"/>
      <c r="D1273" s="103"/>
      <c r="E1273" s="103"/>
      <c r="F1273" s="103"/>
    </row>
    <row r="1274" spans="1:6">
      <c r="A1274" s="103"/>
      <c r="B1274" s="61"/>
      <c r="C1274" s="103"/>
      <c r="D1274" s="103"/>
      <c r="E1274" s="103"/>
      <c r="F1274" s="103"/>
    </row>
    <row r="1275" spans="1:6">
      <c r="A1275" s="103"/>
      <c r="B1275" s="61"/>
      <c r="C1275" s="103"/>
      <c r="D1275" s="103"/>
      <c r="E1275" s="103"/>
      <c r="F1275" s="103"/>
    </row>
    <row r="1276" spans="1:6">
      <c r="A1276" s="103"/>
      <c r="B1276" s="61"/>
      <c r="C1276" s="103"/>
      <c r="D1276" s="103"/>
      <c r="E1276" s="103"/>
      <c r="F1276" s="103"/>
    </row>
    <row r="1277" spans="1:6">
      <c r="A1277" s="103"/>
      <c r="B1277" s="61"/>
      <c r="C1277" s="103"/>
      <c r="D1277" s="103"/>
      <c r="E1277" s="103"/>
      <c r="F1277" s="103"/>
    </row>
    <row r="1278" spans="1:6">
      <c r="A1278" s="103"/>
      <c r="B1278" s="61"/>
      <c r="C1278" s="103"/>
      <c r="D1278" s="103"/>
      <c r="E1278" s="103"/>
      <c r="F1278" s="103"/>
    </row>
    <row r="1279" spans="1:6">
      <c r="A1279" s="103"/>
      <c r="B1279" s="61"/>
      <c r="C1279" s="103"/>
      <c r="D1279" s="103"/>
      <c r="E1279" s="103"/>
      <c r="F1279" s="103"/>
    </row>
    <row r="1280" spans="1:6">
      <c r="A1280" s="103"/>
      <c r="B1280" s="61"/>
      <c r="C1280" s="103"/>
      <c r="D1280" s="103"/>
      <c r="E1280" s="103"/>
      <c r="F1280" s="103"/>
    </row>
    <row r="1281" spans="1:6">
      <c r="A1281" s="103"/>
      <c r="B1281" s="61"/>
      <c r="C1281" s="103"/>
      <c r="D1281" s="103"/>
      <c r="E1281" s="103"/>
      <c r="F1281" s="103"/>
    </row>
    <row r="1282" spans="1:6">
      <c r="A1282" s="103"/>
      <c r="B1282" s="61"/>
      <c r="C1282" s="103"/>
      <c r="D1282" s="103"/>
      <c r="E1282" s="103"/>
      <c r="F1282" s="103"/>
    </row>
    <row r="1283" spans="1:6">
      <c r="A1283" s="103"/>
      <c r="B1283" s="61"/>
      <c r="C1283" s="103"/>
      <c r="D1283" s="103"/>
      <c r="E1283" s="103"/>
      <c r="F1283" s="103"/>
    </row>
    <row r="1284" spans="1:6">
      <c r="A1284" s="103"/>
      <c r="B1284" s="61"/>
      <c r="C1284" s="103"/>
      <c r="D1284" s="103"/>
      <c r="E1284" s="103"/>
      <c r="F1284" s="103"/>
    </row>
    <row r="1285" spans="1:6">
      <c r="A1285" s="103"/>
      <c r="B1285" s="61"/>
      <c r="C1285" s="103"/>
      <c r="D1285" s="103"/>
      <c r="E1285" s="103"/>
      <c r="F1285" s="103"/>
    </row>
    <row r="1286" spans="1:6">
      <c r="A1286" s="103"/>
      <c r="B1286" s="61"/>
      <c r="C1286" s="103"/>
      <c r="D1286" s="103"/>
      <c r="E1286" s="103"/>
      <c r="F1286" s="103"/>
    </row>
    <row r="1287" spans="1:6">
      <c r="A1287" s="103"/>
      <c r="B1287" s="61"/>
      <c r="C1287" s="103"/>
      <c r="D1287" s="103"/>
      <c r="E1287" s="103"/>
      <c r="F1287" s="103"/>
    </row>
    <row r="1288" spans="1:6">
      <c r="A1288" s="103"/>
      <c r="B1288" s="61"/>
      <c r="C1288" s="103"/>
      <c r="D1288" s="103"/>
      <c r="E1288" s="103"/>
      <c r="F1288" s="103"/>
    </row>
    <row r="1289" spans="1:6">
      <c r="A1289" s="103"/>
      <c r="B1289" s="61"/>
      <c r="C1289" s="103"/>
      <c r="D1289" s="103"/>
      <c r="E1289" s="103"/>
      <c r="F1289" s="103"/>
    </row>
    <row r="1290" spans="1:6">
      <c r="A1290" s="103"/>
      <c r="B1290" s="61"/>
      <c r="C1290" s="103"/>
      <c r="D1290" s="103"/>
      <c r="E1290" s="103"/>
      <c r="F1290" s="103"/>
    </row>
    <row r="1291" spans="1:6">
      <c r="A1291" s="103"/>
      <c r="B1291" s="61"/>
      <c r="C1291" s="103"/>
      <c r="D1291" s="103"/>
      <c r="E1291" s="103"/>
      <c r="F1291" s="103"/>
    </row>
    <row r="1292" spans="1:6">
      <c r="A1292" s="103"/>
      <c r="B1292" s="61"/>
      <c r="C1292" s="103"/>
      <c r="D1292" s="103"/>
      <c r="E1292" s="103"/>
      <c r="F1292" s="103"/>
    </row>
    <row r="1293" spans="1:6">
      <c r="A1293" s="103"/>
      <c r="B1293" s="61"/>
      <c r="C1293" s="103"/>
      <c r="D1293" s="103"/>
      <c r="E1293" s="103"/>
      <c r="F1293" s="103"/>
    </row>
    <row r="1294" spans="1:6">
      <c r="A1294" s="103"/>
      <c r="B1294" s="61"/>
      <c r="C1294" s="103"/>
      <c r="D1294" s="103"/>
      <c r="E1294" s="103"/>
      <c r="F1294" s="103"/>
    </row>
    <row r="1295" spans="1:6">
      <c r="A1295" s="103"/>
      <c r="B1295" s="61"/>
      <c r="C1295" s="103"/>
      <c r="D1295" s="103"/>
      <c r="E1295" s="103"/>
      <c r="F1295" s="103"/>
    </row>
    <row r="1296" spans="1:6">
      <c r="A1296" s="103"/>
      <c r="B1296" s="61"/>
      <c r="C1296" s="103"/>
      <c r="D1296" s="103"/>
      <c r="E1296" s="103"/>
      <c r="F1296" s="103"/>
    </row>
    <row r="1297" spans="1:6">
      <c r="A1297" s="103"/>
      <c r="B1297" s="61"/>
      <c r="C1297" s="103"/>
      <c r="D1297" s="103"/>
      <c r="E1297" s="103"/>
      <c r="F1297" s="103"/>
    </row>
    <row r="1298" spans="1:6">
      <c r="A1298" s="103"/>
      <c r="B1298" s="61"/>
      <c r="C1298" s="103"/>
      <c r="D1298" s="103"/>
      <c r="E1298" s="103"/>
      <c r="F1298" s="103"/>
    </row>
    <row r="1299" spans="1:6">
      <c r="A1299" s="103"/>
      <c r="B1299" s="61"/>
      <c r="C1299" s="103"/>
      <c r="D1299" s="103"/>
      <c r="E1299" s="103"/>
      <c r="F1299" s="103"/>
    </row>
    <row r="1300" spans="1:6">
      <c r="A1300" s="103"/>
      <c r="B1300" s="61"/>
      <c r="C1300" s="103"/>
      <c r="D1300" s="103"/>
      <c r="E1300" s="103"/>
      <c r="F1300" s="103"/>
    </row>
    <row r="1301" spans="1:6">
      <c r="A1301" s="103"/>
      <c r="B1301" s="61"/>
      <c r="C1301" s="103"/>
      <c r="D1301" s="103"/>
      <c r="E1301" s="103"/>
      <c r="F1301" s="103"/>
    </row>
    <row r="1302" spans="1:6">
      <c r="A1302" s="103"/>
      <c r="B1302" s="61"/>
      <c r="C1302" s="103"/>
      <c r="D1302" s="103"/>
      <c r="E1302" s="103"/>
      <c r="F1302" s="103"/>
    </row>
    <row r="1303" spans="1:6">
      <c r="A1303" s="103"/>
      <c r="B1303" s="61"/>
      <c r="C1303" s="103"/>
      <c r="D1303" s="103"/>
      <c r="E1303" s="103"/>
      <c r="F1303" s="103"/>
    </row>
    <row r="1304" spans="1:6">
      <c r="A1304" s="103"/>
      <c r="B1304" s="61"/>
      <c r="C1304" s="103"/>
      <c r="D1304" s="103"/>
      <c r="E1304" s="103"/>
      <c r="F1304" s="103"/>
    </row>
    <row r="1305" spans="1:6">
      <c r="A1305" s="103"/>
      <c r="B1305" s="61"/>
      <c r="C1305" s="103"/>
      <c r="D1305" s="103"/>
      <c r="E1305" s="103"/>
      <c r="F1305" s="103"/>
    </row>
    <row r="1306" spans="1:6">
      <c r="A1306" s="103"/>
      <c r="B1306" s="61"/>
      <c r="C1306" s="103"/>
      <c r="D1306" s="103"/>
      <c r="E1306" s="103"/>
      <c r="F1306" s="103"/>
    </row>
    <row r="1307" spans="1:6">
      <c r="A1307" s="103"/>
      <c r="B1307" s="61"/>
      <c r="C1307" s="103"/>
      <c r="D1307" s="103"/>
      <c r="E1307" s="103"/>
      <c r="F1307" s="103"/>
    </row>
    <row r="1308" spans="1:6">
      <c r="A1308" s="103"/>
      <c r="B1308" s="61"/>
      <c r="C1308" s="103"/>
      <c r="D1308" s="103"/>
      <c r="E1308" s="103"/>
      <c r="F1308" s="103"/>
    </row>
    <row r="1309" spans="1:6">
      <c r="A1309" s="103"/>
      <c r="B1309" s="61"/>
      <c r="C1309" s="103"/>
      <c r="D1309" s="103"/>
      <c r="E1309" s="103"/>
      <c r="F1309" s="103"/>
    </row>
    <row r="1310" spans="1:6">
      <c r="A1310" s="103"/>
      <c r="B1310" s="61"/>
      <c r="C1310" s="103"/>
      <c r="D1310" s="103"/>
      <c r="E1310" s="103"/>
      <c r="F1310" s="103"/>
    </row>
    <row r="1311" spans="1:6">
      <c r="A1311" s="103"/>
      <c r="B1311" s="61"/>
      <c r="C1311" s="103"/>
      <c r="D1311" s="103"/>
      <c r="E1311" s="103"/>
      <c r="F1311" s="103"/>
    </row>
    <row r="1312" spans="1:6">
      <c r="A1312" s="103"/>
      <c r="B1312" s="61"/>
      <c r="C1312" s="103"/>
      <c r="D1312" s="103"/>
      <c r="E1312" s="103"/>
      <c r="F1312" s="103"/>
    </row>
    <row r="1313" spans="1:6">
      <c r="A1313" s="103"/>
      <c r="B1313" s="61"/>
      <c r="C1313" s="103"/>
      <c r="D1313" s="103"/>
      <c r="E1313" s="103"/>
      <c r="F1313" s="103"/>
    </row>
    <row r="1314" spans="1:6">
      <c r="A1314" s="103"/>
      <c r="B1314" s="61"/>
      <c r="C1314" s="103"/>
      <c r="D1314" s="103"/>
      <c r="E1314" s="103"/>
      <c r="F1314" s="103"/>
    </row>
    <row r="1315" spans="1:6">
      <c r="A1315" s="103"/>
      <c r="B1315" s="61"/>
      <c r="C1315" s="103"/>
      <c r="D1315" s="103"/>
      <c r="E1315" s="103"/>
      <c r="F1315" s="103"/>
    </row>
    <row r="1316" spans="1:6">
      <c r="A1316" s="103"/>
      <c r="B1316" s="61"/>
      <c r="C1316" s="103"/>
      <c r="D1316" s="103"/>
      <c r="E1316" s="103"/>
      <c r="F1316" s="103"/>
    </row>
    <row r="1317" spans="1:6">
      <c r="A1317" s="103"/>
      <c r="B1317" s="61"/>
      <c r="C1317" s="103"/>
      <c r="D1317" s="103"/>
      <c r="E1317" s="103"/>
      <c r="F1317" s="103"/>
    </row>
    <row r="1318" spans="1:6">
      <c r="A1318" s="103"/>
      <c r="B1318" s="61"/>
      <c r="C1318" s="103"/>
      <c r="D1318" s="103"/>
      <c r="E1318" s="103"/>
      <c r="F1318" s="103"/>
    </row>
    <row r="1319" spans="1:6">
      <c r="A1319" s="103"/>
      <c r="B1319" s="61"/>
      <c r="C1319" s="103"/>
      <c r="D1319" s="103"/>
      <c r="E1319" s="103"/>
      <c r="F1319" s="103"/>
    </row>
    <row r="1320" spans="1:6">
      <c r="A1320" s="103"/>
      <c r="B1320" s="61"/>
      <c r="C1320" s="103"/>
      <c r="D1320" s="103"/>
      <c r="E1320" s="103"/>
      <c r="F1320" s="103"/>
    </row>
    <row r="1321" spans="1:6">
      <c r="A1321" s="103"/>
      <c r="B1321" s="61"/>
      <c r="C1321" s="103"/>
      <c r="D1321" s="103"/>
      <c r="E1321" s="103"/>
      <c r="F1321" s="103"/>
    </row>
    <row r="1322" spans="1:6">
      <c r="A1322" s="103"/>
      <c r="B1322" s="61"/>
      <c r="C1322" s="103"/>
      <c r="D1322" s="103"/>
      <c r="E1322" s="103"/>
      <c r="F1322" s="103"/>
    </row>
    <row r="1323" spans="1:6">
      <c r="A1323" s="103"/>
      <c r="B1323" s="61"/>
      <c r="C1323" s="103"/>
      <c r="D1323" s="103"/>
      <c r="E1323" s="103"/>
      <c r="F1323" s="103"/>
    </row>
    <row r="1324" spans="1:6">
      <c r="A1324" s="103"/>
      <c r="B1324" s="61"/>
      <c r="C1324" s="103"/>
      <c r="D1324" s="103"/>
      <c r="E1324" s="103"/>
      <c r="F1324" s="103"/>
    </row>
    <row r="1325" spans="1:6">
      <c r="A1325" s="103"/>
      <c r="B1325" s="61"/>
      <c r="C1325" s="103"/>
      <c r="D1325" s="103"/>
      <c r="E1325" s="103"/>
      <c r="F1325" s="103"/>
    </row>
    <row r="1326" spans="1:6">
      <c r="A1326" s="103"/>
      <c r="B1326" s="61"/>
      <c r="C1326" s="103"/>
      <c r="D1326" s="103"/>
      <c r="E1326" s="103"/>
      <c r="F1326" s="103"/>
    </row>
    <row r="1327" spans="1:6">
      <c r="A1327" s="103"/>
      <c r="B1327" s="61"/>
      <c r="C1327" s="103"/>
      <c r="D1327" s="103"/>
      <c r="E1327" s="103"/>
      <c r="F1327" s="103"/>
    </row>
    <row r="1328" spans="1:6">
      <c r="A1328" s="103"/>
      <c r="B1328" s="61"/>
      <c r="C1328" s="103"/>
      <c r="D1328" s="103"/>
      <c r="E1328" s="103"/>
      <c r="F1328" s="103"/>
    </row>
    <row r="1329" spans="1:6">
      <c r="A1329" s="103"/>
      <c r="B1329" s="61"/>
      <c r="C1329" s="103"/>
      <c r="D1329" s="103"/>
      <c r="E1329" s="103"/>
      <c r="F1329" s="103"/>
    </row>
    <row r="1330" spans="1:6">
      <c r="A1330" s="103"/>
      <c r="B1330" s="61"/>
      <c r="C1330" s="103"/>
      <c r="D1330" s="103"/>
      <c r="E1330" s="103"/>
      <c r="F1330" s="103"/>
    </row>
    <row r="1331" spans="1:6">
      <c r="A1331" s="103"/>
      <c r="B1331" s="61"/>
      <c r="C1331" s="103"/>
      <c r="D1331" s="103"/>
      <c r="E1331" s="103"/>
      <c r="F1331" s="103"/>
    </row>
    <row r="1332" spans="1:6">
      <c r="A1332" s="103"/>
      <c r="B1332" s="61"/>
      <c r="C1332" s="103"/>
      <c r="D1332" s="103"/>
      <c r="E1332" s="103"/>
      <c r="F1332" s="103"/>
    </row>
    <row r="1333" spans="1:6">
      <c r="A1333" s="103"/>
      <c r="B1333" s="61"/>
      <c r="C1333" s="103"/>
      <c r="D1333" s="103"/>
      <c r="E1333" s="103"/>
      <c r="F1333" s="103"/>
    </row>
    <row r="1334" spans="1:6">
      <c r="A1334" s="103"/>
      <c r="B1334" s="61"/>
      <c r="C1334" s="103"/>
      <c r="D1334" s="103"/>
      <c r="E1334" s="103"/>
      <c r="F1334" s="103"/>
    </row>
    <row r="1335" spans="1:6">
      <c r="A1335" s="103"/>
      <c r="B1335" s="61"/>
      <c r="C1335" s="103"/>
      <c r="D1335" s="103"/>
      <c r="E1335" s="103"/>
      <c r="F1335" s="103"/>
    </row>
    <row r="1336" spans="1:6">
      <c r="A1336" s="103"/>
      <c r="B1336" s="61"/>
      <c r="C1336" s="103"/>
      <c r="D1336" s="103"/>
      <c r="E1336" s="103"/>
      <c r="F1336" s="103"/>
    </row>
    <row r="1337" spans="1:6">
      <c r="A1337" s="103"/>
      <c r="B1337" s="61"/>
      <c r="C1337" s="103"/>
      <c r="D1337" s="103"/>
      <c r="E1337" s="103"/>
      <c r="F1337" s="103"/>
    </row>
    <row r="1338" spans="1:6">
      <c r="A1338" s="103"/>
      <c r="B1338" s="61"/>
      <c r="C1338" s="103"/>
      <c r="D1338" s="103"/>
      <c r="E1338" s="103"/>
      <c r="F1338" s="103"/>
    </row>
    <row r="1339" spans="1:6">
      <c r="A1339" s="103"/>
      <c r="B1339" s="61"/>
      <c r="C1339" s="103"/>
      <c r="D1339" s="103"/>
      <c r="E1339" s="103"/>
      <c r="F1339" s="103"/>
    </row>
    <row r="1340" spans="1:6">
      <c r="A1340" s="103"/>
      <c r="B1340" s="61"/>
      <c r="C1340" s="103"/>
      <c r="D1340" s="103"/>
      <c r="E1340" s="103"/>
      <c r="F1340" s="103"/>
    </row>
    <row r="1341" spans="1:6">
      <c r="A1341" s="103"/>
      <c r="B1341" s="61"/>
      <c r="C1341" s="103"/>
      <c r="D1341" s="103"/>
      <c r="E1341" s="103"/>
      <c r="F1341" s="103"/>
    </row>
    <row r="1342" spans="1:6">
      <c r="A1342" s="103"/>
      <c r="B1342" s="61"/>
      <c r="C1342" s="103"/>
      <c r="D1342" s="103"/>
      <c r="E1342" s="103"/>
      <c r="F1342" s="103"/>
    </row>
    <row r="1343" spans="1:6">
      <c r="A1343" s="103"/>
      <c r="B1343" s="61"/>
      <c r="C1343" s="103"/>
      <c r="D1343" s="103"/>
      <c r="E1343" s="103"/>
      <c r="F1343" s="103"/>
    </row>
    <row r="1344" spans="1:6">
      <c r="A1344" s="103"/>
      <c r="B1344" s="61"/>
      <c r="C1344" s="103"/>
      <c r="D1344" s="103"/>
      <c r="E1344" s="103"/>
      <c r="F1344" s="103"/>
    </row>
    <row r="1345" spans="1:6">
      <c r="A1345" s="103"/>
      <c r="B1345" s="61"/>
      <c r="C1345" s="103"/>
      <c r="D1345" s="103"/>
      <c r="E1345" s="103"/>
      <c r="F1345" s="103"/>
    </row>
    <row r="1346" spans="1:6">
      <c r="A1346" s="103"/>
      <c r="B1346" s="61"/>
      <c r="C1346" s="103"/>
      <c r="D1346" s="103"/>
      <c r="E1346" s="103"/>
      <c r="F1346" s="103"/>
    </row>
    <row r="1347" spans="1:6">
      <c r="A1347" s="103"/>
      <c r="B1347" s="61"/>
      <c r="C1347" s="103"/>
      <c r="D1347" s="103"/>
      <c r="E1347" s="103"/>
      <c r="F1347" s="103"/>
    </row>
    <row r="1348" spans="1:6">
      <c r="A1348" s="103"/>
      <c r="B1348" s="61"/>
      <c r="C1348" s="103"/>
      <c r="D1348" s="103"/>
      <c r="E1348" s="103"/>
      <c r="F1348" s="103"/>
    </row>
    <row r="1349" spans="1:6">
      <c r="A1349" s="103"/>
      <c r="B1349" s="61"/>
      <c r="C1349" s="103"/>
      <c r="D1349" s="103"/>
      <c r="E1349" s="103"/>
      <c r="F1349" s="103"/>
    </row>
    <row r="1350" spans="1:6">
      <c r="A1350" s="103"/>
      <c r="B1350" s="61"/>
      <c r="C1350" s="103"/>
      <c r="D1350" s="103"/>
      <c r="E1350" s="103"/>
      <c r="F1350" s="103"/>
    </row>
    <row r="1351" spans="1:6">
      <c r="A1351" s="103"/>
      <c r="B1351" s="61"/>
      <c r="C1351" s="103"/>
      <c r="D1351" s="103"/>
      <c r="E1351" s="103"/>
      <c r="F1351" s="103"/>
    </row>
    <row r="1352" spans="1:6">
      <c r="A1352" s="103"/>
      <c r="B1352" s="61"/>
      <c r="C1352" s="103"/>
      <c r="D1352" s="103"/>
      <c r="E1352" s="103"/>
      <c r="F1352" s="103"/>
    </row>
    <row r="1353" spans="1:6">
      <c r="A1353" s="103"/>
      <c r="B1353" s="61"/>
      <c r="C1353" s="103"/>
      <c r="D1353" s="103"/>
      <c r="E1353" s="103"/>
      <c r="F1353" s="103"/>
    </row>
    <row r="1354" spans="1:6">
      <c r="A1354" s="103"/>
      <c r="B1354" s="61"/>
      <c r="C1354" s="103"/>
      <c r="D1354" s="103"/>
      <c r="E1354" s="103"/>
      <c r="F1354" s="103"/>
    </row>
    <row r="1355" spans="1:6">
      <c r="A1355" s="103"/>
      <c r="B1355" s="61"/>
      <c r="C1355" s="103"/>
      <c r="D1355" s="103"/>
      <c r="E1355" s="103"/>
      <c r="F1355" s="103"/>
    </row>
    <row r="1356" spans="1:6">
      <c r="A1356" s="103"/>
      <c r="B1356" s="61"/>
      <c r="C1356" s="103"/>
      <c r="D1356" s="103"/>
      <c r="E1356" s="103"/>
      <c r="F1356" s="103"/>
    </row>
    <row r="1357" spans="1:6">
      <c r="A1357" s="103"/>
      <c r="B1357" s="61"/>
      <c r="C1357" s="103"/>
      <c r="D1357" s="103"/>
      <c r="E1357" s="103"/>
      <c r="F1357" s="103"/>
    </row>
    <row r="1358" spans="1:6">
      <c r="A1358" s="103"/>
      <c r="B1358" s="61"/>
      <c r="C1358" s="103"/>
      <c r="D1358" s="103"/>
      <c r="E1358" s="103"/>
      <c r="F1358" s="103"/>
    </row>
    <row r="1359" spans="1:6">
      <c r="A1359" s="103"/>
      <c r="B1359" s="61"/>
      <c r="C1359" s="103"/>
      <c r="D1359" s="103"/>
      <c r="E1359" s="103"/>
      <c r="F1359" s="103"/>
    </row>
    <row r="1360" spans="1:6">
      <c r="A1360" s="103"/>
      <c r="B1360" s="61"/>
      <c r="C1360" s="103"/>
      <c r="D1360" s="103"/>
      <c r="E1360" s="103"/>
      <c r="F1360" s="103"/>
    </row>
    <row r="1361" spans="1:6">
      <c r="A1361" s="103"/>
      <c r="B1361" s="61"/>
      <c r="C1361" s="103"/>
      <c r="D1361" s="103"/>
      <c r="E1361" s="103"/>
      <c r="F1361" s="103"/>
    </row>
    <row r="1362" spans="1:6">
      <c r="A1362" s="103"/>
      <c r="B1362" s="61"/>
      <c r="C1362" s="103"/>
      <c r="D1362" s="103"/>
      <c r="E1362" s="103"/>
      <c r="F1362" s="103"/>
    </row>
    <row r="1363" spans="1:6">
      <c r="A1363" s="103"/>
      <c r="B1363" s="61"/>
      <c r="C1363" s="103"/>
      <c r="D1363" s="103"/>
      <c r="E1363" s="103"/>
      <c r="F1363" s="103"/>
    </row>
    <row r="1364" spans="1:6">
      <c r="A1364" s="103"/>
      <c r="B1364" s="61"/>
      <c r="C1364" s="103"/>
      <c r="D1364" s="103"/>
      <c r="E1364" s="103"/>
      <c r="F1364" s="103"/>
    </row>
    <row r="1365" spans="1:6">
      <c r="A1365" s="103"/>
      <c r="B1365" s="61"/>
      <c r="C1365" s="103"/>
      <c r="D1365" s="103"/>
      <c r="E1365" s="103"/>
      <c r="F1365" s="103"/>
    </row>
    <row r="1366" spans="1:6">
      <c r="A1366" s="103"/>
      <c r="B1366" s="61"/>
      <c r="C1366" s="103"/>
      <c r="D1366" s="103"/>
      <c r="E1366" s="103"/>
      <c r="F1366" s="103"/>
    </row>
    <row r="1367" spans="1:6">
      <c r="A1367" s="103"/>
      <c r="B1367" s="61"/>
      <c r="C1367" s="103"/>
      <c r="D1367" s="103"/>
      <c r="E1367" s="103"/>
      <c r="F1367" s="103"/>
    </row>
    <row r="1368" spans="1:6">
      <c r="A1368" s="103"/>
      <c r="B1368" s="61"/>
      <c r="C1368" s="103"/>
      <c r="D1368" s="103"/>
      <c r="E1368" s="103"/>
      <c r="F1368" s="103"/>
    </row>
    <row r="1369" spans="1:6">
      <c r="A1369" s="103"/>
      <c r="B1369" s="61"/>
      <c r="C1369" s="103"/>
      <c r="D1369" s="103"/>
      <c r="E1369" s="103"/>
      <c r="F1369" s="103"/>
    </row>
    <row r="1370" spans="1:6">
      <c r="A1370" s="103"/>
      <c r="B1370" s="61"/>
      <c r="C1370" s="103"/>
      <c r="D1370" s="103"/>
      <c r="E1370" s="103"/>
      <c r="F1370" s="103"/>
    </row>
    <row r="1371" spans="1:6">
      <c r="A1371" s="103"/>
      <c r="B1371" s="61"/>
      <c r="C1371" s="103"/>
      <c r="D1371" s="103"/>
      <c r="E1371" s="103"/>
      <c r="F1371" s="103"/>
    </row>
    <row r="1372" spans="1:6">
      <c r="A1372" s="103"/>
      <c r="B1372" s="61"/>
      <c r="C1372" s="103"/>
      <c r="D1372" s="103"/>
      <c r="E1372" s="103"/>
      <c r="F1372" s="103"/>
    </row>
    <row r="1373" spans="1:6">
      <c r="A1373" s="103"/>
      <c r="B1373" s="61"/>
      <c r="C1373" s="103"/>
      <c r="D1373" s="103"/>
      <c r="E1373" s="103"/>
      <c r="F1373" s="103"/>
    </row>
    <row r="1374" spans="1:6">
      <c r="A1374" s="103"/>
      <c r="B1374" s="61"/>
      <c r="C1374" s="103"/>
      <c r="D1374" s="103"/>
      <c r="E1374" s="103"/>
      <c r="F1374" s="103"/>
    </row>
    <row r="1375" spans="1:6">
      <c r="A1375" s="103"/>
      <c r="B1375" s="61"/>
      <c r="C1375" s="103"/>
      <c r="D1375" s="103"/>
      <c r="E1375" s="103"/>
      <c r="F1375" s="103"/>
    </row>
    <row r="1376" spans="1:6">
      <c r="A1376" s="103"/>
      <c r="B1376" s="61"/>
      <c r="C1376" s="103"/>
      <c r="D1376" s="103"/>
      <c r="E1376" s="103"/>
      <c r="F1376" s="103"/>
    </row>
    <row r="1377" spans="1:6">
      <c r="A1377" s="103"/>
      <c r="B1377" s="61"/>
      <c r="C1377" s="103"/>
      <c r="D1377" s="103"/>
      <c r="E1377" s="103"/>
      <c r="F1377" s="103"/>
    </row>
    <row r="1378" spans="1:6">
      <c r="A1378" s="103"/>
      <c r="B1378" s="61"/>
      <c r="C1378" s="103"/>
      <c r="D1378" s="103"/>
      <c r="E1378" s="103"/>
      <c r="F1378" s="103"/>
    </row>
    <row r="1379" spans="1:6">
      <c r="A1379" s="103"/>
      <c r="B1379" s="61"/>
      <c r="C1379" s="103"/>
      <c r="D1379" s="103"/>
      <c r="E1379" s="103"/>
      <c r="F1379" s="103"/>
    </row>
    <row r="1380" spans="1:6">
      <c r="A1380" s="103"/>
      <c r="B1380" s="61"/>
      <c r="C1380" s="103"/>
      <c r="D1380" s="103"/>
      <c r="E1380" s="103"/>
      <c r="F1380" s="103"/>
    </row>
    <row r="1381" spans="1:6">
      <c r="A1381" s="103"/>
      <c r="B1381" s="61"/>
      <c r="C1381" s="103"/>
      <c r="D1381" s="103"/>
      <c r="E1381" s="103"/>
      <c r="F1381" s="103"/>
    </row>
    <row r="1382" spans="1:6">
      <c r="A1382" s="103"/>
      <c r="B1382" s="61"/>
      <c r="C1382" s="103"/>
      <c r="D1382" s="103"/>
      <c r="E1382" s="103"/>
      <c r="F1382" s="103"/>
    </row>
    <row r="1383" spans="1:6">
      <c r="A1383" s="103"/>
      <c r="B1383" s="61"/>
      <c r="C1383" s="103"/>
      <c r="D1383" s="103"/>
      <c r="E1383" s="103"/>
      <c r="F1383" s="103"/>
    </row>
    <row r="1384" spans="1:6">
      <c r="A1384" s="103"/>
      <c r="B1384" s="61"/>
      <c r="C1384" s="103"/>
      <c r="D1384" s="103"/>
      <c r="E1384" s="103"/>
      <c r="F1384" s="103"/>
    </row>
    <row r="1385" spans="1:6">
      <c r="A1385" s="103"/>
      <c r="B1385" s="61"/>
      <c r="C1385" s="103"/>
      <c r="D1385" s="103"/>
      <c r="E1385" s="103"/>
      <c r="F1385" s="103"/>
    </row>
    <row r="1386" spans="1:6">
      <c r="A1386" s="103"/>
      <c r="B1386" s="61"/>
      <c r="C1386" s="103"/>
      <c r="D1386" s="103"/>
      <c r="E1386" s="103"/>
      <c r="F1386" s="103"/>
    </row>
    <row r="1387" spans="1:6">
      <c r="A1387" s="103"/>
      <c r="B1387" s="61"/>
      <c r="C1387" s="103"/>
      <c r="D1387" s="103"/>
      <c r="E1387" s="103"/>
      <c r="F1387" s="103"/>
    </row>
    <row r="1388" spans="1:6">
      <c r="A1388" s="103"/>
      <c r="B1388" s="61"/>
      <c r="C1388" s="103"/>
      <c r="D1388" s="103"/>
      <c r="E1388" s="103"/>
      <c r="F1388" s="103"/>
    </row>
    <row r="1389" spans="1:6">
      <c r="A1389" s="103"/>
      <c r="B1389" s="61"/>
      <c r="C1389" s="103"/>
      <c r="D1389" s="103"/>
      <c r="E1389" s="103"/>
      <c r="F1389" s="103"/>
    </row>
    <row r="1390" spans="1:6">
      <c r="A1390" s="103"/>
      <c r="B1390" s="61"/>
      <c r="C1390" s="103"/>
      <c r="D1390" s="103"/>
      <c r="E1390" s="103"/>
      <c r="F1390" s="103"/>
    </row>
    <row r="1391" spans="1:6">
      <c r="A1391" s="103"/>
      <c r="B1391" s="61"/>
      <c r="C1391" s="103"/>
      <c r="D1391" s="103"/>
      <c r="E1391" s="103"/>
      <c r="F1391" s="103"/>
    </row>
    <row r="1392" spans="1:6">
      <c r="A1392" s="103"/>
      <c r="B1392" s="61"/>
      <c r="C1392" s="103"/>
      <c r="D1392" s="103"/>
      <c r="E1392" s="103"/>
      <c r="F1392" s="103"/>
    </row>
    <row r="1393" spans="1:6">
      <c r="A1393" s="103"/>
      <c r="B1393" s="61"/>
      <c r="C1393" s="103"/>
      <c r="D1393" s="103"/>
      <c r="E1393" s="103"/>
      <c r="F1393" s="103"/>
    </row>
    <row r="1394" spans="1:6">
      <c r="A1394" s="103"/>
      <c r="B1394" s="61"/>
      <c r="C1394" s="103"/>
      <c r="D1394" s="103"/>
      <c r="E1394" s="103"/>
      <c r="F1394" s="103"/>
    </row>
    <row r="1395" spans="1:6">
      <c r="A1395" s="103"/>
      <c r="B1395" s="61"/>
      <c r="C1395" s="103"/>
      <c r="D1395" s="103"/>
      <c r="E1395" s="103"/>
      <c r="F1395" s="103"/>
    </row>
    <row r="1396" spans="1:6">
      <c r="A1396" s="103"/>
      <c r="B1396" s="61"/>
      <c r="C1396" s="103"/>
      <c r="D1396" s="103"/>
      <c r="E1396" s="103"/>
      <c r="F1396" s="103"/>
    </row>
    <row r="1397" spans="1:6">
      <c r="A1397" s="103"/>
      <c r="B1397" s="61"/>
      <c r="C1397" s="103"/>
      <c r="D1397" s="103"/>
      <c r="E1397" s="103"/>
      <c r="F1397" s="103"/>
    </row>
    <row r="1398" spans="1:6">
      <c r="A1398" s="103"/>
      <c r="B1398" s="61"/>
      <c r="C1398" s="103"/>
      <c r="D1398" s="103"/>
      <c r="E1398" s="103"/>
      <c r="F1398" s="103"/>
    </row>
    <row r="1399" spans="1:6">
      <c r="A1399" s="103"/>
      <c r="B1399" s="61"/>
      <c r="C1399" s="103"/>
      <c r="D1399" s="103"/>
      <c r="E1399" s="103"/>
      <c r="F1399" s="103"/>
    </row>
    <row r="1400" spans="1:6">
      <c r="A1400" s="103"/>
      <c r="B1400" s="61"/>
      <c r="C1400" s="103"/>
      <c r="D1400" s="103"/>
      <c r="E1400" s="103"/>
      <c r="F1400" s="103"/>
    </row>
    <row r="1401" spans="1:6">
      <c r="A1401" s="103"/>
      <c r="B1401" s="61"/>
      <c r="C1401" s="103"/>
      <c r="D1401" s="103"/>
      <c r="E1401" s="103"/>
      <c r="F1401" s="103"/>
    </row>
    <row r="1402" spans="1:6">
      <c r="A1402" s="103"/>
      <c r="B1402" s="61"/>
      <c r="C1402" s="103"/>
      <c r="D1402" s="103"/>
      <c r="E1402" s="103"/>
      <c r="F1402" s="103"/>
    </row>
    <row r="1403" spans="1:6">
      <c r="A1403" s="103"/>
      <c r="B1403" s="61"/>
      <c r="C1403" s="103"/>
      <c r="D1403" s="103"/>
      <c r="E1403" s="103"/>
      <c r="F1403" s="103"/>
    </row>
    <row r="1404" spans="1:6">
      <c r="A1404" s="103"/>
      <c r="B1404" s="61"/>
      <c r="C1404" s="103"/>
      <c r="D1404" s="103"/>
      <c r="E1404" s="103"/>
      <c r="F1404" s="103"/>
    </row>
    <row r="1405" spans="1:6">
      <c r="A1405" s="103"/>
      <c r="B1405" s="61"/>
      <c r="C1405" s="103"/>
      <c r="D1405" s="103"/>
      <c r="E1405" s="103"/>
      <c r="F1405" s="103"/>
    </row>
    <row r="1406" spans="1:6">
      <c r="A1406" s="103"/>
      <c r="B1406" s="61"/>
      <c r="C1406" s="103"/>
      <c r="D1406" s="103"/>
      <c r="E1406" s="103"/>
      <c r="F1406" s="103"/>
    </row>
    <row r="1407" spans="1:6">
      <c r="A1407" s="103"/>
      <c r="B1407" s="61"/>
      <c r="C1407" s="103"/>
      <c r="D1407" s="103"/>
      <c r="E1407" s="103"/>
      <c r="F1407" s="103"/>
    </row>
    <row r="1408" spans="1:6">
      <c r="A1408" s="103"/>
      <c r="B1408" s="61"/>
      <c r="C1408" s="103"/>
      <c r="D1408" s="103"/>
      <c r="E1408" s="103"/>
      <c r="F1408" s="103"/>
    </row>
    <row r="1409" spans="1:6">
      <c r="A1409" s="103"/>
      <c r="B1409" s="61"/>
      <c r="C1409" s="103"/>
      <c r="D1409" s="103"/>
      <c r="E1409" s="103"/>
      <c r="F1409" s="103"/>
    </row>
    <row r="1410" spans="1:6">
      <c r="A1410" s="103"/>
      <c r="B1410" s="61"/>
      <c r="C1410" s="103"/>
      <c r="D1410" s="103"/>
      <c r="E1410" s="103"/>
      <c r="F1410" s="103"/>
    </row>
    <row r="1411" spans="1:6">
      <c r="A1411" s="103"/>
      <c r="B1411" s="61"/>
      <c r="C1411" s="103"/>
      <c r="D1411" s="103"/>
      <c r="E1411" s="103"/>
      <c r="F1411" s="103"/>
    </row>
    <row r="1412" spans="1:6">
      <c r="A1412" s="103"/>
      <c r="B1412" s="61"/>
      <c r="C1412" s="103"/>
      <c r="D1412" s="103"/>
      <c r="E1412" s="103"/>
      <c r="F1412" s="103"/>
    </row>
    <row r="1413" spans="1:6">
      <c r="A1413" s="103"/>
      <c r="B1413" s="61"/>
      <c r="C1413" s="103"/>
      <c r="D1413" s="103"/>
      <c r="E1413" s="103"/>
      <c r="F1413" s="103"/>
    </row>
    <row r="1414" spans="1:6">
      <c r="A1414" s="103"/>
      <c r="B1414" s="61"/>
      <c r="C1414" s="103"/>
      <c r="D1414" s="103"/>
      <c r="E1414" s="103"/>
      <c r="F1414" s="103"/>
    </row>
    <row r="1415" spans="1:6">
      <c r="A1415" s="103"/>
      <c r="B1415" s="61"/>
      <c r="C1415" s="103"/>
      <c r="D1415" s="103"/>
      <c r="E1415" s="103"/>
      <c r="F1415" s="103"/>
    </row>
    <row r="1416" spans="1:6">
      <c r="A1416" s="103"/>
      <c r="B1416" s="61"/>
      <c r="C1416" s="103"/>
      <c r="D1416" s="103"/>
      <c r="E1416" s="103"/>
      <c r="F1416" s="103"/>
    </row>
    <row r="1417" spans="1:6">
      <c r="A1417" s="103"/>
      <c r="B1417" s="61"/>
      <c r="C1417" s="103"/>
      <c r="D1417" s="103"/>
      <c r="E1417" s="103"/>
      <c r="F1417" s="103"/>
    </row>
    <row r="1418" spans="1:6">
      <c r="A1418" s="103"/>
      <c r="B1418" s="61"/>
      <c r="C1418" s="103"/>
      <c r="D1418" s="103"/>
      <c r="E1418" s="103"/>
      <c r="F1418" s="103"/>
    </row>
    <row r="1419" spans="1:6">
      <c r="A1419" s="103"/>
      <c r="B1419" s="61"/>
      <c r="C1419" s="103"/>
      <c r="D1419" s="103"/>
      <c r="E1419" s="103"/>
      <c r="F1419" s="103"/>
    </row>
    <row r="1420" spans="1:6">
      <c r="A1420" s="103"/>
      <c r="B1420" s="61"/>
      <c r="C1420" s="103"/>
      <c r="D1420" s="103"/>
      <c r="E1420" s="103"/>
      <c r="F1420" s="103"/>
    </row>
    <row r="1421" spans="1:6">
      <c r="A1421" s="103"/>
      <c r="B1421" s="61"/>
      <c r="C1421" s="103"/>
      <c r="D1421" s="103"/>
      <c r="E1421" s="103"/>
      <c r="F1421" s="103"/>
    </row>
    <row r="1422" spans="1:6">
      <c r="A1422" s="103"/>
      <c r="B1422" s="61"/>
      <c r="C1422" s="103"/>
      <c r="D1422" s="103"/>
      <c r="E1422" s="103"/>
      <c r="F1422" s="103"/>
    </row>
    <row r="1423" spans="1:6">
      <c r="A1423" s="103"/>
      <c r="B1423" s="61"/>
      <c r="C1423" s="103"/>
      <c r="D1423" s="103"/>
      <c r="E1423" s="103"/>
      <c r="F1423" s="103"/>
    </row>
    <row r="1424" spans="1:6">
      <c r="A1424" s="103"/>
      <c r="B1424" s="61"/>
      <c r="C1424" s="103"/>
      <c r="D1424" s="103"/>
      <c r="E1424" s="103"/>
      <c r="F1424" s="103"/>
    </row>
    <row r="1425" spans="1:6">
      <c r="A1425" s="103"/>
      <c r="B1425" s="61"/>
      <c r="C1425" s="103"/>
      <c r="D1425" s="103"/>
      <c r="E1425" s="103"/>
      <c r="F1425" s="103"/>
    </row>
    <row r="1426" spans="1:6">
      <c r="A1426" s="103"/>
      <c r="B1426" s="61"/>
      <c r="C1426" s="103"/>
      <c r="D1426" s="103"/>
      <c r="E1426" s="103"/>
      <c r="F1426" s="103"/>
    </row>
    <row r="1427" spans="1:6">
      <c r="A1427" s="103"/>
      <c r="B1427" s="61"/>
      <c r="C1427" s="103"/>
      <c r="D1427" s="103"/>
      <c r="E1427" s="103"/>
      <c r="F1427" s="103"/>
    </row>
    <row r="1428" spans="1:6">
      <c r="A1428" s="103"/>
      <c r="B1428" s="61"/>
      <c r="C1428" s="103"/>
      <c r="D1428" s="103"/>
      <c r="E1428" s="103"/>
      <c r="F1428" s="103"/>
    </row>
    <row r="1429" spans="1:6">
      <c r="A1429" s="103"/>
      <c r="B1429" s="61"/>
      <c r="C1429" s="103"/>
      <c r="D1429" s="103"/>
      <c r="E1429" s="103"/>
      <c r="F1429" s="103"/>
    </row>
    <row r="1430" spans="1:6">
      <c r="A1430" s="103"/>
      <c r="B1430" s="61"/>
      <c r="C1430" s="103"/>
      <c r="D1430" s="103"/>
      <c r="E1430" s="103"/>
      <c r="F1430" s="103"/>
    </row>
    <row r="1431" spans="1:6">
      <c r="A1431" s="103"/>
      <c r="B1431" s="61"/>
      <c r="C1431" s="103"/>
      <c r="D1431" s="103"/>
      <c r="E1431" s="103"/>
      <c r="F1431" s="103"/>
    </row>
    <row r="1432" spans="1:6">
      <c r="A1432" s="103"/>
      <c r="B1432" s="61"/>
      <c r="C1432" s="103"/>
      <c r="D1432" s="103"/>
      <c r="E1432" s="103"/>
      <c r="F1432" s="103"/>
    </row>
    <row r="1433" spans="1:6">
      <c r="A1433" s="103"/>
      <c r="B1433" s="61"/>
      <c r="C1433" s="103"/>
      <c r="D1433" s="103"/>
      <c r="E1433" s="103"/>
      <c r="F1433" s="103"/>
    </row>
    <row r="1434" spans="1:6">
      <c r="A1434" s="103"/>
      <c r="B1434" s="61"/>
      <c r="C1434" s="103"/>
      <c r="D1434" s="103"/>
      <c r="E1434" s="103"/>
      <c r="F1434" s="103"/>
    </row>
    <row r="1435" spans="1:6">
      <c r="A1435" s="103"/>
      <c r="B1435" s="61"/>
      <c r="C1435" s="103"/>
      <c r="D1435" s="103"/>
      <c r="E1435" s="103"/>
      <c r="F1435" s="103"/>
    </row>
    <row r="1436" spans="1:6">
      <c r="A1436" s="103"/>
      <c r="B1436" s="61"/>
      <c r="C1436" s="103"/>
      <c r="D1436" s="103"/>
      <c r="E1436" s="103"/>
      <c r="F1436" s="103"/>
    </row>
    <row r="1437" spans="1:6">
      <c r="A1437" s="103"/>
      <c r="B1437" s="61"/>
      <c r="C1437" s="103"/>
      <c r="D1437" s="103"/>
      <c r="E1437" s="103"/>
      <c r="F1437" s="103"/>
    </row>
    <row r="1438" spans="1:6">
      <c r="A1438" s="103"/>
      <c r="B1438" s="61"/>
      <c r="C1438" s="103"/>
      <c r="D1438" s="103"/>
      <c r="E1438" s="103"/>
      <c r="F1438" s="103"/>
    </row>
    <row r="1439" spans="1:6">
      <c r="A1439" s="103"/>
      <c r="B1439" s="61"/>
      <c r="C1439" s="103"/>
      <c r="D1439" s="103"/>
      <c r="E1439" s="103"/>
      <c r="F1439" s="103"/>
    </row>
    <row r="1440" spans="1:6">
      <c r="A1440" s="103"/>
      <c r="B1440" s="61"/>
      <c r="C1440" s="103"/>
      <c r="D1440" s="103"/>
      <c r="E1440" s="103"/>
      <c r="F1440" s="103"/>
    </row>
    <row r="1441" spans="1:6">
      <c r="A1441" s="103"/>
      <c r="B1441" s="61"/>
      <c r="C1441" s="103"/>
      <c r="D1441" s="103"/>
      <c r="E1441" s="103"/>
      <c r="F1441" s="103"/>
    </row>
    <row r="1442" spans="1:6">
      <c r="A1442" s="103"/>
      <c r="B1442" s="61"/>
      <c r="C1442" s="103"/>
      <c r="D1442" s="103"/>
      <c r="E1442" s="103"/>
      <c r="F1442" s="103"/>
    </row>
    <row r="1443" spans="1:6">
      <c r="A1443" s="103"/>
      <c r="B1443" s="61"/>
      <c r="C1443" s="103"/>
      <c r="D1443" s="103"/>
      <c r="E1443" s="103"/>
      <c r="F1443" s="103"/>
    </row>
    <row r="1444" spans="1:6">
      <c r="A1444" s="103"/>
      <c r="B1444" s="61"/>
      <c r="C1444" s="103"/>
      <c r="D1444" s="103"/>
      <c r="E1444" s="103"/>
      <c r="F1444" s="103"/>
    </row>
    <row r="1445" spans="1:6">
      <c r="A1445" s="103"/>
      <c r="B1445" s="61"/>
      <c r="C1445" s="103"/>
      <c r="D1445" s="103"/>
      <c r="E1445" s="103"/>
      <c r="F1445" s="103"/>
    </row>
    <row r="1446" spans="1:6">
      <c r="A1446" s="103"/>
      <c r="B1446" s="61"/>
      <c r="C1446" s="103"/>
      <c r="D1446" s="103"/>
      <c r="E1446" s="103"/>
      <c r="F1446" s="103"/>
    </row>
    <row r="1447" spans="1:6">
      <c r="A1447" s="103"/>
      <c r="B1447" s="61"/>
      <c r="C1447" s="103"/>
      <c r="D1447" s="103"/>
      <c r="E1447" s="103"/>
      <c r="F1447" s="103"/>
    </row>
    <row r="1448" spans="1:6">
      <c r="A1448" s="103"/>
      <c r="B1448" s="61"/>
      <c r="C1448" s="103"/>
      <c r="D1448" s="103"/>
      <c r="E1448" s="103"/>
      <c r="F1448" s="103"/>
    </row>
    <row r="1449" spans="1:6">
      <c r="A1449" s="103"/>
      <c r="B1449" s="61"/>
      <c r="C1449" s="103"/>
      <c r="D1449" s="103"/>
      <c r="E1449" s="103"/>
      <c r="F1449" s="103"/>
    </row>
    <row r="1450" spans="1:6">
      <c r="A1450" s="103"/>
      <c r="B1450" s="61"/>
      <c r="C1450" s="103"/>
      <c r="D1450" s="103"/>
      <c r="E1450" s="103"/>
      <c r="F1450" s="103"/>
    </row>
    <row r="1451" spans="1:6">
      <c r="A1451" s="103"/>
      <c r="B1451" s="61"/>
      <c r="C1451" s="103"/>
      <c r="D1451" s="103"/>
      <c r="E1451" s="103"/>
      <c r="F1451" s="103"/>
    </row>
    <row r="1452" spans="1:6">
      <c r="A1452" s="103"/>
      <c r="B1452" s="61"/>
      <c r="C1452" s="103"/>
      <c r="D1452" s="103"/>
      <c r="E1452" s="103"/>
      <c r="F1452" s="103"/>
    </row>
    <row r="1453" spans="1:6">
      <c r="A1453" s="103"/>
      <c r="B1453" s="61"/>
      <c r="C1453" s="103"/>
      <c r="D1453" s="103"/>
      <c r="E1453" s="103"/>
      <c r="F1453" s="103"/>
    </row>
    <row r="1454" spans="1:6">
      <c r="A1454" s="103"/>
      <c r="B1454" s="61"/>
      <c r="C1454" s="103"/>
      <c r="D1454" s="103"/>
      <c r="E1454" s="103"/>
      <c r="F1454" s="103"/>
    </row>
    <row r="1455" spans="1:6">
      <c r="A1455" s="103"/>
      <c r="B1455" s="61"/>
      <c r="C1455" s="103"/>
      <c r="D1455" s="103"/>
      <c r="E1455" s="103"/>
      <c r="F1455" s="103"/>
    </row>
    <row r="1456" spans="1:6">
      <c r="A1456" s="103"/>
      <c r="B1456" s="61"/>
      <c r="C1456" s="103"/>
      <c r="D1456" s="103"/>
      <c r="E1456" s="103"/>
      <c r="F1456" s="103"/>
    </row>
    <row r="1457" spans="1:6">
      <c r="A1457" s="103"/>
      <c r="B1457" s="61"/>
      <c r="C1457" s="103"/>
      <c r="D1457" s="103"/>
      <c r="E1457" s="103"/>
      <c r="F1457" s="103"/>
    </row>
    <row r="1458" spans="1:6">
      <c r="A1458" s="103"/>
      <c r="B1458" s="61"/>
      <c r="C1458" s="103"/>
      <c r="D1458" s="103"/>
      <c r="E1458" s="103"/>
      <c r="F1458" s="103"/>
    </row>
    <row r="1459" spans="1:6">
      <c r="A1459" s="103"/>
      <c r="B1459" s="61"/>
      <c r="C1459" s="103"/>
      <c r="D1459" s="103"/>
      <c r="E1459" s="103"/>
      <c r="F1459" s="103"/>
    </row>
    <row r="1460" spans="1:6">
      <c r="A1460" s="103"/>
      <c r="B1460" s="61"/>
      <c r="C1460" s="103"/>
      <c r="D1460" s="103"/>
      <c r="E1460" s="103"/>
      <c r="F1460" s="103"/>
    </row>
    <row r="1461" spans="1:6">
      <c r="A1461" s="103"/>
      <c r="B1461" s="61"/>
      <c r="C1461" s="103"/>
      <c r="D1461" s="103"/>
      <c r="E1461" s="103"/>
      <c r="F1461" s="103"/>
    </row>
    <row r="1462" spans="1:6">
      <c r="A1462" s="103"/>
      <c r="B1462" s="61"/>
      <c r="C1462" s="103"/>
      <c r="D1462" s="103"/>
      <c r="E1462" s="103"/>
      <c r="F1462" s="103"/>
    </row>
    <row r="1463" spans="1:6">
      <c r="A1463" s="103"/>
      <c r="B1463" s="61"/>
      <c r="C1463" s="103"/>
      <c r="D1463" s="103"/>
      <c r="E1463" s="103"/>
      <c r="F1463" s="103"/>
    </row>
    <row r="1464" spans="1:6">
      <c r="A1464" s="103"/>
      <c r="B1464" s="61"/>
      <c r="C1464" s="103"/>
      <c r="D1464" s="103"/>
      <c r="E1464" s="103"/>
      <c r="F1464" s="103"/>
    </row>
    <row r="1465" spans="1:6">
      <c r="A1465" s="103"/>
      <c r="B1465" s="61"/>
      <c r="C1465" s="103"/>
      <c r="D1465" s="103"/>
      <c r="E1465" s="103"/>
      <c r="F1465" s="103"/>
    </row>
    <row r="1466" spans="1:6">
      <c r="A1466" s="103"/>
      <c r="B1466" s="61"/>
      <c r="C1466" s="103"/>
      <c r="D1466" s="103"/>
      <c r="E1466" s="103"/>
      <c r="F1466" s="103"/>
    </row>
    <row r="1467" spans="1:6">
      <c r="A1467" s="103"/>
      <c r="B1467" s="61"/>
      <c r="C1467" s="103"/>
      <c r="D1467" s="103"/>
      <c r="E1467" s="103"/>
      <c r="F1467" s="103"/>
    </row>
    <row r="1468" spans="1:6">
      <c r="A1468" s="103"/>
      <c r="B1468" s="61"/>
      <c r="C1468" s="103"/>
      <c r="D1468" s="103"/>
      <c r="E1468" s="103"/>
      <c r="F1468" s="103"/>
    </row>
    <row r="1469" spans="1:6">
      <c r="A1469" s="103"/>
      <c r="B1469" s="61"/>
      <c r="C1469" s="103"/>
      <c r="D1469" s="103"/>
      <c r="E1469" s="103"/>
      <c r="F1469" s="103"/>
    </row>
    <row r="1470" spans="1:6">
      <c r="A1470" s="103"/>
      <c r="B1470" s="61"/>
      <c r="C1470" s="103"/>
      <c r="D1470" s="103"/>
      <c r="E1470" s="103"/>
      <c r="F1470" s="103"/>
    </row>
    <row r="1471" spans="1:6">
      <c r="A1471" s="103"/>
      <c r="B1471" s="61"/>
      <c r="C1471" s="103"/>
      <c r="D1471" s="103"/>
      <c r="E1471" s="103"/>
      <c r="F1471" s="103"/>
    </row>
    <row r="1472" spans="1:6">
      <c r="A1472" s="103"/>
      <c r="B1472" s="61"/>
      <c r="C1472" s="103"/>
      <c r="D1472" s="103"/>
      <c r="E1472" s="103"/>
      <c r="F1472" s="103"/>
    </row>
    <row r="1473" spans="1:6">
      <c r="A1473" s="103"/>
      <c r="B1473" s="61"/>
      <c r="C1473" s="103"/>
      <c r="D1473" s="103"/>
      <c r="E1473" s="103"/>
      <c r="F1473" s="103"/>
    </row>
    <row r="1474" spans="1:6">
      <c r="A1474" s="103"/>
      <c r="B1474" s="61"/>
      <c r="C1474" s="103"/>
      <c r="D1474" s="103"/>
      <c r="E1474" s="103"/>
      <c r="F1474" s="103"/>
    </row>
    <row r="1475" spans="1:6">
      <c r="A1475" s="103"/>
      <c r="B1475" s="61"/>
      <c r="C1475" s="103"/>
      <c r="D1475" s="103"/>
      <c r="E1475" s="103"/>
      <c r="F1475" s="103"/>
    </row>
    <row r="1476" spans="1:6">
      <c r="A1476" s="103"/>
      <c r="B1476" s="61"/>
      <c r="C1476" s="103"/>
      <c r="D1476" s="103"/>
      <c r="E1476" s="103"/>
      <c r="F1476" s="103"/>
    </row>
    <row r="1477" spans="1:6">
      <c r="A1477" s="103"/>
      <c r="B1477" s="61"/>
      <c r="C1477" s="103"/>
      <c r="D1477" s="103"/>
      <c r="E1477" s="103"/>
      <c r="F1477" s="103"/>
    </row>
    <row r="1478" spans="1:6">
      <c r="A1478" s="103"/>
      <c r="B1478" s="61"/>
      <c r="C1478" s="103"/>
      <c r="D1478" s="103"/>
      <c r="E1478" s="103"/>
      <c r="F1478" s="103"/>
    </row>
    <row r="1479" spans="1:6">
      <c r="A1479" s="103"/>
      <c r="B1479" s="61"/>
      <c r="C1479" s="103"/>
      <c r="D1479" s="103"/>
      <c r="E1479" s="103"/>
      <c r="F1479" s="103"/>
    </row>
    <row r="1480" spans="1:6">
      <c r="A1480" s="103"/>
      <c r="B1480" s="61"/>
      <c r="C1480" s="103"/>
      <c r="D1480" s="103"/>
      <c r="E1480" s="103"/>
      <c r="F1480" s="103"/>
    </row>
    <row r="1481" spans="1:6">
      <c r="A1481" s="103"/>
      <c r="B1481" s="61"/>
      <c r="C1481" s="103"/>
      <c r="D1481" s="103"/>
      <c r="E1481" s="103"/>
      <c r="F1481" s="103"/>
    </row>
    <row r="1482" spans="1:6">
      <c r="A1482" s="103"/>
      <c r="B1482" s="61"/>
      <c r="C1482" s="103"/>
      <c r="D1482" s="103"/>
      <c r="E1482" s="103"/>
      <c r="F1482" s="103"/>
    </row>
    <row r="1483" spans="1:6">
      <c r="A1483" s="103"/>
      <c r="B1483" s="61"/>
      <c r="C1483" s="103"/>
      <c r="D1483" s="103"/>
      <c r="E1483" s="103"/>
      <c r="F1483" s="103"/>
    </row>
    <row r="1484" spans="1:6">
      <c r="A1484" s="103"/>
      <c r="B1484" s="61"/>
      <c r="C1484" s="103"/>
      <c r="D1484" s="103"/>
      <c r="E1484" s="103"/>
      <c r="F1484" s="103"/>
    </row>
    <row r="1485" spans="1:6">
      <c r="A1485" s="103"/>
      <c r="B1485" s="61"/>
      <c r="C1485" s="103"/>
      <c r="D1485" s="103"/>
      <c r="E1485" s="103"/>
      <c r="F1485" s="103"/>
    </row>
    <row r="1486" spans="1:6">
      <c r="A1486" s="103"/>
      <c r="B1486" s="61"/>
      <c r="C1486" s="103"/>
      <c r="D1486" s="103"/>
      <c r="E1486" s="103"/>
      <c r="F1486" s="103"/>
    </row>
    <row r="1487" spans="1:6">
      <c r="A1487" s="103"/>
      <c r="B1487" s="61"/>
      <c r="C1487" s="103"/>
      <c r="D1487" s="103"/>
      <c r="E1487" s="103"/>
      <c r="F1487" s="103"/>
    </row>
    <row r="1488" spans="1:6">
      <c r="A1488" s="103"/>
      <c r="B1488" s="61"/>
      <c r="C1488" s="103"/>
      <c r="D1488" s="103"/>
      <c r="E1488" s="103"/>
      <c r="F1488" s="103"/>
    </row>
    <row r="1489" spans="1:6">
      <c r="A1489" s="103"/>
      <c r="B1489" s="61"/>
      <c r="C1489" s="103"/>
      <c r="D1489" s="103"/>
      <c r="E1489" s="103"/>
      <c r="F1489" s="103"/>
    </row>
    <row r="1490" spans="1:6">
      <c r="A1490" s="103"/>
      <c r="B1490" s="61"/>
      <c r="C1490" s="103"/>
      <c r="D1490" s="103"/>
      <c r="E1490" s="103"/>
      <c r="F1490" s="103"/>
    </row>
    <row r="1491" spans="1:6">
      <c r="A1491" s="103"/>
      <c r="B1491" s="61"/>
      <c r="C1491" s="103"/>
      <c r="D1491" s="103"/>
      <c r="E1491" s="103"/>
      <c r="F1491" s="103"/>
    </row>
    <row r="1492" spans="1:6">
      <c r="A1492" s="103"/>
      <c r="B1492" s="61"/>
      <c r="C1492" s="103"/>
      <c r="D1492" s="103"/>
      <c r="E1492" s="103"/>
      <c r="F1492" s="103"/>
    </row>
    <row r="1493" spans="1:6">
      <c r="A1493" s="103"/>
      <c r="B1493" s="61"/>
      <c r="C1493" s="103"/>
      <c r="D1493" s="103"/>
      <c r="E1493" s="103"/>
      <c r="F1493" s="103"/>
    </row>
    <row r="1494" spans="1:6">
      <c r="A1494" s="103"/>
      <c r="B1494" s="61"/>
      <c r="C1494" s="103"/>
      <c r="D1494" s="103"/>
      <c r="E1494" s="103"/>
      <c r="F1494" s="103"/>
    </row>
    <row r="1495" spans="1:6">
      <c r="A1495" s="103"/>
      <c r="B1495" s="61"/>
      <c r="C1495" s="103"/>
      <c r="D1495" s="103"/>
      <c r="E1495" s="103"/>
      <c r="F1495" s="103"/>
    </row>
    <row r="1496" spans="1:6">
      <c r="A1496" s="103"/>
      <c r="B1496" s="61"/>
      <c r="C1496" s="103"/>
      <c r="D1496" s="103"/>
      <c r="E1496" s="103"/>
      <c r="F1496" s="103"/>
    </row>
    <row r="1497" spans="1:6">
      <c r="A1497" s="103"/>
      <c r="B1497" s="61"/>
      <c r="C1497" s="103"/>
      <c r="D1497" s="103"/>
      <c r="E1497" s="103"/>
      <c r="F1497" s="103"/>
    </row>
    <row r="1498" spans="1:6">
      <c r="A1498" s="103"/>
      <c r="B1498" s="61"/>
      <c r="C1498" s="103"/>
      <c r="D1498" s="103"/>
      <c r="E1498" s="103"/>
      <c r="F1498" s="103"/>
    </row>
    <row r="1499" spans="1:6">
      <c r="A1499" s="103"/>
      <c r="B1499" s="61"/>
      <c r="C1499" s="103"/>
      <c r="D1499" s="103"/>
      <c r="E1499" s="103"/>
      <c r="F1499" s="103"/>
    </row>
    <row r="1500" spans="1:6">
      <c r="A1500" s="103"/>
      <c r="B1500" s="61"/>
      <c r="C1500" s="103"/>
      <c r="D1500" s="103"/>
      <c r="E1500" s="103"/>
      <c r="F1500" s="103"/>
    </row>
    <row r="1501" spans="1:6">
      <c r="A1501" s="103"/>
      <c r="B1501" s="61"/>
      <c r="C1501" s="103"/>
      <c r="D1501" s="103"/>
      <c r="E1501" s="103"/>
      <c r="F1501" s="103"/>
    </row>
    <row r="1502" spans="1:6">
      <c r="A1502" s="103"/>
      <c r="B1502" s="61"/>
      <c r="C1502" s="103"/>
      <c r="D1502" s="103"/>
      <c r="E1502" s="103"/>
      <c r="F1502" s="103"/>
    </row>
    <row r="1503" spans="1:6">
      <c r="A1503" s="103"/>
      <c r="B1503" s="61"/>
      <c r="C1503" s="103"/>
      <c r="D1503" s="103"/>
      <c r="E1503" s="103"/>
      <c r="F1503" s="103"/>
    </row>
    <row r="1504" spans="1:6">
      <c r="A1504" s="103"/>
      <c r="B1504" s="61"/>
      <c r="C1504" s="103"/>
      <c r="D1504" s="103"/>
      <c r="E1504" s="103"/>
      <c r="F1504" s="103"/>
    </row>
    <row r="1505" spans="1:6">
      <c r="A1505" s="103"/>
      <c r="B1505" s="61"/>
      <c r="C1505" s="103"/>
      <c r="D1505" s="103"/>
      <c r="E1505" s="103"/>
      <c r="F1505" s="103"/>
    </row>
    <row r="1506" spans="1:6">
      <c r="A1506" s="103"/>
      <c r="B1506" s="61"/>
      <c r="C1506" s="103"/>
      <c r="D1506" s="103"/>
      <c r="E1506" s="103"/>
      <c r="F1506" s="103"/>
    </row>
    <row r="1507" spans="1:6">
      <c r="A1507" s="103"/>
      <c r="B1507" s="61"/>
      <c r="C1507" s="103"/>
      <c r="D1507" s="103"/>
      <c r="E1507" s="103"/>
      <c r="F1507" s="103"/>
    </row>
    <row r="1508" spans="1:6">
      <c r="A1508" s="103"/>
      <c r="B1508" s="61"/>
      <c r="C1508" s="103"/>
      <c r="D1508" s="103"/>
      <c r="E1508" s="103"/>
      <c r="F1508" s="103"/>
    </row>
    <row r="1509" spans="1:6">
      <c r="A1509" s="103"/>
      <c r="B1509" s="61"/>
      <c r="C1509" s="103"/>
      <c r="D1509" s="103"/>
      <c r="E1509" s="103"/>
      <c r="F1509" s="103"/>
    </row>
    <row r="1510" spans="1:6">
      <c r="A1510" s="103"/>
      <c r="B1510" s="61"/>
      <c r="C1510" s="103"/>
      <c r="D1510" s="103"/>
      <c r="E1510" s="103"/>
      <c r="F1510" s="103"/>
    </row>
    <row r="1511" spans="1:6">
      <c r="A1511" s="103"/>
      <c r="B1511" s="61"/>
      <c r="C1511" s="103"/>
      <c r="D1511" s="103"/>
      <c r="E1511" s="103"/>
      <c r="F1511" s="103"/>
    </row>
    <row r="1512" spans="1:6">
      <c r="A1512" s="103"/>
      <c r="B1512" s="61"/>
      <c r="C1512" s="103"/>
      <c r="D1512" s="103"/>
      <c r="E1512" s="103"/>
      <c r="F1512" s="103"/>
    </row>
    <row r="1513" spans="1:6">
      <c r="A1513" s="103"/>
      <c r="B1513" s="61"/>
      <c r="C1513" s="103"/>
      <c r="D1513" s="103"/>
      <c r="E1513" s="103"/>
      <c r="F1513" s="103"/>
    </row>
    <row r="1514" spans="1:6">
      <c r="A1514" s="103"/>
      <c r="B1514" s="61"/>
      <c r="C1514" s="103"/>
      <c r="D1514" s="103"/>
      <c r="E1514" s="103"/>
      <c r="F1514" s="103"/>
    </row>
    <row r="1515" spans="1:6">
      <c r="A1515" s="103"/>
      <c r="B1515" s="61"/>
      <c r="C1515" s="103"/>
      <c r="D1515" s="103"/>
      <c r="E1515" s="103"/>
      <c r="F1515" s="103"/>
    </row>
    <row r="1516" spans="1:6">
      <c r="A1516" s="103"/>
      <c r="B1516" s="61"/>
      <c r="C1516" s="103"/>
      <c r="D1516" s="103"/>
      <c r="E1516" s="103"/>
      <c r="F1516" s="103"/>
    </row>
    <row r="1517" spans="1:6">
      <c r="A1517" s="103"/>
      <c r="B1517" s="61"/>
      <c r="C1517" s="103"/>
      <c r="D1517" s="103"/>
      <c r="E1517" s="103"/>
      <c r="F1517" s="103"/>
    </row>
    <row r="1518" spans="1:6">
      <c r="A1518" s="103"/>
      <c r="B1518" s="61"/>
      <c r="C1518" s="103"/>
      <c r="D1518" s="103"/>
      <c r="E1518" s="103"/>
      <c r="F1518" s="103"/>
    </row>
    <row r="1519" spans="1:6">
      <c r="A1519" s="103"/>
      <c r="B1519" s="61"/>
      <c r="C1519" s="103"/>
      <c r="D1519" s="103"/>
      <c r="E1519" s="103"/>
      <c r="F1519" s="103"/>
    </row>
    <row r="1520" spans="1:6">
      <c r="A1520" s="103"/>
      <c r="B1520" s="61"/>
      <c r="C1520" s="103"/>
      <c r="D1520" s="103"/>
      <c r="E1520" s="103"/>
      <c r="F1520" s="103"/>
    </row>
    <row r="1521" spans="1:6">
      <c r="A1521" s="103"/>
      <c r="B1521" s="61"/>
      <c r="C1521" s="103"/>
      <c r="D1521" s="103"/>
      <c r="E1521" s="103"/>
      <c r="F1521" s="103"/>
    </row>
    <row r="1522" spans="1:6">
      <c r="A1522" s="103"/>
      <c r="B1522" s="61"/>
      <c r="C1522" s="103"/>
      <c r="D1522" s="103"/>
      <c r="E1522" s="103"/>
      <c r="F1522" s="103"/>
    </row>
    <row r="1523" spans="1:6">
      <c r="A1523" s="103"/>
      <c r="B1523" s="61"/>
      <c r="C1523" s="103"/>
      <c r="D1523" s="103"/>
      <c r="E1523" s="103"/>
      <c r="F1523" s="103"/>
    </row>
    <row r="1524" spans="1:6">
      <c r="A1524" s="103"/>
      <c r="B1524" s="61"/>
      <c r="C1524" s="103"/>
      <c r="D1524" s="103"/>
      <c r="E1524" s="103"/>
      <c r="F1524" s="103"/>
    </row>
    <row r="1525" spans="1:6">
      <c r="A1525" s="103"/>
      <c r="B1525" s="61"/>
      <c r="C1525" s="103"/>
      <c r="D1525" s="103"/>
      <c r="E1525" s="103"/>
      <c r="F1525" s="103"/>
    </row>
    <row r="1526" spans="1:6">
      <c r="A1526" s="103"/>
      <c r="B1526" s="61"/>
      <c r="C1526" s="103"/>
      <c r="D1526" s="103"/>
      <c r="E1526" s="103"/>
      <c r="F1526" s="103"/>
    </row>
    <row r="1527" spans="1:6">
      <c r="A1527" s="103"/>
      <c r="B1527" s="61"/>
      <c r="C1527" s="103"/>
      <c r="D1527" s="103"/>
      <c r="E1527" s="103"/>
      <c r="F1527" s="103"/>
    </row>
    <row r="1528" spans="1:6">
      <c r="A1528" s="103"/>
      <c r="B1528" s="61"/>
      <c r="C1528" s="103"/>
      <c r="D1528" s="103"/>
      <c r="E1528" s="103"/>
      <c r="F1528" s="103"/>
    </row>
    <row r="1529" spans="1:6">
      <c r="A1529" s="103"/>
      <c r="B1529" s="61"/>
      <c r="C1529" s="103"/>
      <c r="D1529" s="103"/>
      <c r="E1529" s="103"/>
      <c r="F1529" s="103"/>
    </row>
    <row r="1530" spans="1:6">
      <c r="A1530" s="103"/>
      <c r="B1530" s="61"/>
      <c r="C1530" s="103"/>
      <c r="D1530" s="103"/>
      <c r="E1530" s="103"/>
      <c r="F1530" s="103"/>
    </row>
    <row r="1531" spans="1:6">
      <c r="A1531" s="103"/>
      <c r="B1531" s="61"/>
      <c r="C1531" s="103"/>
      <c r="D1531" s="103"/>
      <c r="E1531" s="103"/>
      <c r="F1531" s="103"/>
    </row>
    <row r="1532" spans="1:6">
      <c r="A1532" s="103"/>
      <c r="B1532" s="61"/>
      <c r="C1532" s="103"/>
      <c r="D1532" s="103"/>
      <c r="E1532" s="103"/>
      <c r="F1532" s="103"/>
    </row>
    <row r="1533" spans="1:6">
      <c r="A1533" s="103"/>
      <c r="B1533" s="61"/>
      <c r="C1533" s="103"/>
      <c r="D1533" s="103"/>
      <c r="E1533" s="103"/>
      <c r="F1533" s="103"/>
    </row>
    <row r="1534" spans="1:6">
      <c r="A1534" s="103"/>
      <c r="B1534" s="61"/>
      <c r="C1534" s="103"/>
      <c r="D1534" s="103"/>
      <c r="E1534" s="103"/>
      <c r="F1534" s="103"/>
    </row>
    <row r="1535" spans="1:6">
      <c r="A1535" s="103"/>
      <c r="B1535" s="61"/>
      <c r="C1535" s="103"/>
      <c r="D1535" s="103"/>
      <c r="E1535" s="103"/>
      <c r="F1535" s="103"/>
    </row>
    <row r="1536" spans="1:6">
      <c r="A1536" s="103"/>
      <c r="B1536" s="61"/>
      <c r="C1536" s="103"/>
      <c r="D1536" s="103"/>
      <c r="E1536" s="103"/>
      <c r="F1536" s="103"/>
    </row>
    <row r="1537" spans="1:6">
      <c r="A1537" s="103"/>
      <c r="B1537" s="61"/>
      <c r="C1537" s="103"/>
      <c r="D1537" s="103"/>
      <c r="E1537" s="103"/>
      <c r="F1537" s="103"/>
    </row>
    <row r="1538" spans="1:6">
      <c r="A1538" s="103"/>
      <c r="B1538" s="61"/>
      <c r="C1538" s="103"/>
      <c r="D1538" s="103"/>
      <c r="E1538" s="103"/>
      <c r="F1538" s="103"/>
    </row>
    <row r="1539" spans="1:6">
      <c r="A1539" s="103"/>
      <c r="B1539" s="61"/>
      <c r="C1539" s="103"/>
      <c r="D1539" s="103"/>
      <c r="E1539" s="103"/>
      <c r="F1539" s="103"/>
    </row>
    <row r="1540" spans="1:6">
      <c r="A1540" s="103"/>
      <c r="B1540" s="61"/>
      <c r="C1540" s="103"/>
      <c r="D1540" s="103"/>
      <c r="E1540" s="103"/>
      <c r="F1540" s="103"/>
    </row>
    <row r="1541" spans="1:6">
      <c r="A1541" s="103"/>
      <c r="B1541" s="61"/>
      <c r="C1541" s="103"/>
      <c r="D1541" s="103"/>
      <c r="E1541" s="103"/>
      <c r="F1541" s="103"/>
    </row>
    <row r="1542" spans="1:6">
      <c r="A1542" s="103"/>
      <c r="B1542" s="61"/>
      <c r="C1542" s="103"/>
      <c r="D1542" s="103"/>
      <c r="E1542" s="103"/>
      <c r="F1542" s="103"/>
    </row>
    <row r="1543" spans="1:6">
      <c r="A1543" s="103"/>
      <c r="B1543" s="61"/>
      <c r="C1543" s="103"/>
      <c r="D1543" s="103"/>
      <c r="E1543" s="103"/>
      <c r="F1543" s="103"/>
    </row>
    <row r="1544" spans="1:6">
      <c r="A1544" s="103"/>
      <c r="B1544" s="61"/>
      <c r="C1544" s="103"/>
      <c r="D1544" s="103"/>
      <c r="E1544" s="103"/>
      <c r="F1544" s="103"/>
    </row>
    <row r="1545" spans="1:6">
      <c r="A1545" s="103"/>
      <c r="B1545" s="61"/>
      <c r="C1545" s="103"/>
      <c r="D1545" s="103"/>
      <c r="E1545" s="103"/>
      <c r="F1545" s="103"/>
    </row>
    <row r="1546" spans="1:6">
      <c r="A1546" s="103"/>
      <c r="B1546" s="61"/>
      <c r="C1546" s="103"/>
      <c r="D1546" s="103"/>
      <c r="E1546" s="103"/>
      <c r="F1546" s="103"/>
    </row>
    <row r="1547" spans="1:6">
      <c r="A1547" s="103"/>
      <c r="B1547" s="61"/>
      <c r="C1547" s="103"/>
      <c r="D1547" s="103"/>
      <c r="E1547" s="103"/>
      <c r="F1547" s="103"/>
    </row>
    <row r="1548" spans="1:6">
      <c r="A1548" s="103"/>
      <c r="B1548" s="61"/>
      <c r="C1548" s="103"/>
      <c r="D1548" s="103"/>
      <c r="E1548" s="103"/>
      <c r="F1548" s="103"/>
    </row>
    <row r="1549" spans="1:6">
      <c r="A1549" s="103"/>
      <c r="B1549" s="61"/>
      <c r="C1549" s="103"/>
      <c r="D1549" s="103"/>
      <c r="E1549" s="103"/>
      <c r="F1549" s="103"/>
    </row>
    <row r="1550" spans="1:6">
      <c r="A1550" s="103"/>
      <c r="B1550" s="61"/>
      <c r="C1550" s="103"/>
      <c r="D1550" s="103"/>
      <c r="E1550" s="103"/>
      <c r="F1550" s="103"/>
    </row>
    <row r="1551" spans="1:6">
      <c r="A1551" s="103"/>
      <c r="B1551" s="61"/>
      <c r="C1551" s="103"/>
      <c r="D1551" s="103"/>
      <c r="E1551" s="103"/>
      <c r="F1551" s="103"/>
    </row>
    <row r="1552" spans="1:6">
      <c r="A1552" s="103"/>
      <c r="B1552" s="61"/>
      <c r="C1552" s="103"/>
      <c r="D1552" s="103"/>
      <c r="E1552" s="103"/>
      <c r="F1552" s="103"/>
    </row>
    <row r="1553" spans="1:6">
      <c r="A1553" s="103"/>
      <c r="B1553" s="61"/>
      <c r="C1553" s="103"/>
      <c r="D1553" s="103"/>
      <c r="E1553" s="103"/>
      <c r="F1553" s="103"/>
    </row>
    <row r="1554" spans="1:6">
      <c r="A1554" s="103"/>
      <c r="B1554" s="61"/>
      <c r="C1554" s="103"/>
      <c r="D1554" s="103"/>
      <c r="E1554" s="103"/>
      <c r="F1554" s="103"/>
    </row>
    <row r="1555" spans="1:6">
      <c r="A1555" s="103"/>
      <c r="B1555" s="61"/>
      <c r="C1555" s="103"/>
      <c r="D1555" s="103"/>
      <c r="E1555" s="103"/>
      <c r="F1555" s="103"/>
    </row>
    <row r="1556" spans="1:6">
      <c r="A1556" s="103"/>
      <c r="B1556" s="61"/>
      <c r="C1556" s="103"/>
      <c r="D1556" s="103"/>
      <c r="E1556" s="103"/>
      <c r="F1556" s="103"/>
    </row>
    <row r="1557" spans="1:6">
      <c r="A1557" s="103"/>
      <c r="B1557" s="61"/>
      <c r="C1557" s="103"/>
      <c r="D1557" s="103"/>
      <c r="E1557" s="103"/>
      <c r="F1557" s="103"/>
    </row>
    <row r="1558" spans="1:6">
      <c r="A1558" s="103"/>
      <c r="B1558" s="61"/>
      <c r="C1558" s="103"/>
      <c r="D1558" s="103"/>
      <c r="E1558" s="103"/>
      <c r="F1558" s="103"/>
    </row>
    <row r="1559" spans="1:6">
      <c r="A1559" s="103"/>
      <c r="B1559" s="61"/>
      <c r="C1559" s="103"/>
      <c r="D1559" s="103"/>
      <c r="E1559" s="103"/>
      <c r="F1559" s="103"/>
    </row>
    <row r="1560" spans="1:6">
      <c r="A1560" s="103"/>
      <c r="B1560" s="61"/>
      <c r="C1560" s="103"/>
      <c r="D1560" s="103"/>
      <c r="E1560" s="103"/>
      <c r="F1560" s="103"/>
    </row>
    <row r="1561" spans="1:6">
      <c r="A1561" s="103"/>
      <c r="B1561" s="61"/>
      <c r="C1561" s="103"/>
      <c r="D1561" s="103"/>
      <c r="E1561" s="103"/>
      <c r="F1561" s="103"/>
    </row>
    <row r="1562" spans="1:6">
      <c r="A1562" s="103"/>
      <c r="B1562" s="61"/>
      <c r="C1562" s="103"/>
      <c r="D1562" s="103"/>
      <c r="E1562" s="103"/>
      <c r="F1562" s="103"/>
    </row>
    <row r="1563" spans="1:6">
      <c r="A1563" s="103"/>
      <c r="B1563" s="61"/>
      <c r="C1563" s="103"/>
      <c r="D1563" s="103"/>
      <c r="E1563" s="103"/>
      <c r="F1563" s="103"/>
    </row>
    <row r="1564" spans="1:6">
      <c r="A1564" s="103"/>
      <c r="B1564" s="61"/>
      <c r="C1564" s="103"/>
      <c r="D1564" s="103"/>
      <c r="E1564" s="103"/>
      <c r="F1564" s="103"/>
    </row>
    <row r="1565" spans="1:6">
      <c r="A1565" s="103"/>
      <c r="B1565" s="61"/>
      <c r="C1565" s="103"/>
      <c r="D1565" s="103"/>
      <c r="E1565" s="103"/>
      <c r="F1565" s="103"/>
    </row>
    <row r="1566" spans="1:6">
      <c r="A1566" s="103"/>
      <c r="B1566" s="61"/>
      <c r="C1566" s="103"/>
      <c r="D1566" s="103"/>
      <c r="E1566" s="103"/>
      <c r="F1566" s="103"/>
    </row>
    <row r="1567" spans="1:6">
      <c r="A1567" s="103"/>
      <c r="B1567" s="61"/>
      <c r="C1567" s="103"/>
      <c r="D1567" s="103"/>
      <c r="E1567" s="103"/>
      <c r="F1567" s="103"/>
    </row>
    <row r="1568" spans="1:6">
      <c r="A1568" s="103"/>
      <c r="B1568" s="61"/>
      <c r="C1568" s="103"/>
      <c r="D1568" s="103"/>
      <c r="E1568" s="103"/>
      <c r="F1568" s="103"/>
    </row>
    <row r="1569" spans="1:6">
      <c r="A1569" s="103"/>
      <c r="B1569" s="61"/>
      <c r="C1569" s="103"/>
      <c r="D1569" s="103"/>
      <c r="E1569" s="103"/>
      <c r="F1569" s="103"/>
    </row>
    <row r="1570" spans="1:6">
      <c r="A1570" s="103"/>
      <c r="B1570" s="61"/>
      <c r="C1570" s="103"/>
      <c r="D1570" s="103"/>
      <c r="E1570" s="103"/>
      <c r="F1570" s="103"/>
    </row>
    <row r="1571" spans="1:6">
      <c r="A1571" s="103"/>
      <c r="B1571" s="61"/>
      <c r="C1571" s="103"/>
      <c r="D1571" s="103"/>
      <c r="E1571" s="103"/>
      <c r="F1571" s="103"/>
    </row>
    <row r="1572" spans="1:6">
      <c r="A1572" s="103"/>
      <c r="B1572" s="61"/>
      <c r="C1572" s="103"/>
      <c r="D1572" s="103"/>
      <c r="E1572" s="103"/>
      <c r="F1572" s="103"/>
    </row>
    <row r="1573" spans="1:6">
      <c r="A1573" s="103"/>
      <c r="B1573" s="61"/>
      <c r="C1573" s="103"/>
      <c r="D1573" s="103"/>
      <c r="E1573" s="103"/>
      <c r="F1573" s="103"/>
    </row>
    <row r="1574" spans="1:6">
      <c r="A1574" s="103"/>
      <c r="B1574" s="61"/>
      <c r="C1574" s="103"/>
      <c r="D1574" s="103"/>
      <c r="E1574" s="103"/>
      <c r="F1574" s="103"/>
    </row>
    <row r="1575" spans="1:6">
      <c r="A1575" s="103"/>
      <c r="B1575" s="61"/>
      <c r="C1575" s="103"/>
      <c r="D1575" s="103"/>
      <c r="E1575" s="103"/>
      <c r="F1575" s="103"/>
    </row>
    <row r="1576" spans="1:6">
      <c r="A1576" s="103"/>
      <c r="B1576" s="61"/>
      <c r="C1576" s="103"/>
      <c r="D1576" s="103"/>
      <c r="E1576" s="103"/>
      <c r="F1576" s="103"/>
    </row>
    <row r="1577" spans="1:6">
      <c r="A1577" s="103"/>
      <c r="B1577" s="61"/>
      <c r="C1577" s="103"/>
      <c r="D1577" s="103"/>
      <c r="E1577" s="103"/>
      <c r="F1577" s="103"/>
    </row>
    <row r="1578" spans="1:6">
      <c r="A1578" s="103"/>
      <c r="B1578" s="61"/>
      <c r="C1578" s="103"/>
      <c r="D1578" s="103"/>
      <c r="E1578" s="103"/>
      <c r="F1578" s="103"/>
    </row>
    <row r="1579" spans="1:6">
      <c r="A1579" s="103"/>
      <c r="B1579" s="61"/>
      <c r="C1579" s="103"/>
      <c r="D1579" s="103"/>
      <c r="E1579" s="103"/>
      <c r="F1579" s="103"/>
    </row>
    <row r="1580" spans="1:6">
      <c r="A1580" s="103"/>
      <c r="B1580" s="61"/>
      <c r="C1580" s="103"/>
      <c r="D1580" s="103"/>
      <c r="E1580" s="103"/>
      <c r="F1580" s="103"/>
    </row>
    <row r="1581" spans="1:6">
      <c r="A1581" s="103"/>
      <c r="B1581" s="61"/>
      <c r="C1581" s="103"/>
      <c r="D1581" s="103"/>
      <c r="E1581" s="103"/>
      <c r="F1581" s="103"/>
    </row>
    <row r="1582" spans="1:6">
      <c r="A1582" s="103"/>
      <c r="B1582" s="61"/>
      <c r="C1582" s="103"/>
      <c r="D1582" s="103"/>
      <c r="E1582" s="103"/>
      <c r="F1582" s="103"/>
    </row>
    <row r="1583" spans="1:6">
      <c r="A1583" s="103"/>
      <c r="B1583" s="61"/>
      <c r="C1583" s="103"/>
      <c r="D1583" s="103"/>
      <c r="E1583" s="103"/>
      <c r="F1583" s="103"/>
    </row>
    <row r="1584" spans="1:6">
      <c r="A1584" s="103"/>
      <c r="B1584" s="61"/>
      <c r="C1584" s="103"/>
      <c r="D1584" s="103"/>
      <c r="E1584" s="103"/>
      <c r="F1584" s="103"/>
    </row>
    <row r="1585" spans="1:6">
      <c r="A1585" s="103"/>
      <c r="B1585" s="61"/>
      <c r="C1585" s="103"/>
      <c r="D1585" s="103"/>
      <c r="E1585" s="103"/>
      <c r="F1585" s="103"/>
    </row>
    <row r="1586" spans="1:6">
      <c r="A1586" s="103"/>
      <c r="B1586" s="61"/>
      <c r="C1586" s="103"/>
      <c r="D1586" s="103"/>
      <c r="E1586" s="103"/>
      <c r="F1586" s="103"/>
    </row>
    <row r="1587" spans="1:6">
      <c r="A1587" s="103"/>
      <c r="B1587" s="61"/>
      <c r="C1587" s="103"/>
      <c r="D1587" s="103"/>
      <c r="E1587" s="103"/>
      <c r="F1587" s="103"/>
    </row>
    <row r="1588" spans="1:6">
      <c r="A1588" s="103"/>
      <c r="B1588" s="61"/>
      <c r="C1588" s="103"/>
      <c r="D1588" s="103"/>
      <c r="E1588" s="103"/>
      <c r="F1588" s="103"/>
    </row>
    <row r="1589" spans="1:6">
      <c r="A1589" s="103"/>
      <c r="B1589" s="61"/>
      <c r="C1589" s="103"/>
      <c r="D1589" s="103"/>
      <c r="E1589" s="103"/>
      <c r="F1589" s="103"/>
    </row>
    <row r="1590" spans="1:6">
      <c r="A1590" s="103"/>
      <c r="B1590" s="61"/>
      <c r="C1590" s="103"/>
      <c r="D1590" s="103"/>
      <c r="E1590" s="103"/>
      <c r="F1590" s="103"/>
    </row>
    <row r="1591" spans="1:6">
      <c r="A1591" s="103"/>
      <c r="B1591" s="61"/>
      <c r="C1591" s="103"/>
      <c r="D1591" s="103"/>
      <c r="E1591" s="103"/>
      <c r="F1591" s="103"/>
    </row>
    <row r="1592" spans="1:6">
      <c r="A1592" s="103"/>
      <c r="B1592" s="61"/>
      <c r="C1592" s="103"/>
      <c r="D1592" s="103"/>
      <c r="E1592" s="103"/>
      <c r="F1592" s="103"/>
    </row>
    <row r="1593" spans="1:6">
      <c r="A1593" s="103"/>
      <c r="B1593" s="61"/>
      <c r="C1593" s="103"/>
      <c r="D1593" s="103"/>
      <c r="E1593" s="103"/>
      <c r="F1593" s="103"/>
    </row>
    <row r="1594" spans="1:6">
      <c r="A1594" s="103"/>
      <c r="B1594" s="61"/>
      <c r="C1594" s="103"/>
      <c r="D1594" s="103"/>
      <c r="E1594" s="103"/>
      <c r="F1594" s="103"/>
    </row>
    <row r="1595" spans="1:6">
      <c r="A1595" s="103"/>
      <c r="B1595" s="61"/>
      <c r="C1595" s="103"/>
      <c r="D1595" s="103"/>
      <c r="E1595" s="103"/>
      <c r="F1595" s="103"/>
    </row>
    <row r="1596" spans="1:6">
      <c r="A1596" s="103"/>
      <c r="B1596" s="61"/>
      <c r="C1596" s="103"/>
      <c r="D1596" s="103"/>
      <c r="E1596" s="103"/>
      <c r="F1596" s="103"/>
    </row>
    <row r="1597" spans="1:6">
      <c r="A1597" s="103"/>
      <c r="B1597" s="61"/>
      <c r="C1597" s="103"/>
      <c r="D1597" s="103"/>
      <c r="E1597" s="103"/>
      <c r="F1597" s="103"/>
    </row>
    <row r="1598" spans="1:6">
      <c r="A1598" s="103"/>
      <c r="B1598" s="61"/>
      <c r="C1598" s="103"/>
      <c r="D1598" s="103"/>
      <c r="E1598" s="103"/>
      <c r="F1598" s="103"/>
    </row>
    <row r="1599" spans="1:6">
      <c r="A1599" s="103"/>
      <c r="B1599" s="61"/>
      <c r="C1599" s="103"/>
      <c r="D1599" s="103"/>
      <c r="E1599" s="103"/>
      <c r="F1599" s="103"/>
    </row>
    <row r="1600" spans="1:6">
      <c r="A1600" s="103"/>
      <c r="B1600" s="61"/>
      <c r="C1600" s="103"/>
      <c r="D1600" s="103"/>
      <c r="E1600" s="103"/>
      <c r="F1600" s="103"/>
    </row>
    <row r="1601" spans="1:6">
      <c r="A1601" s="103"/>
      <c r="B1601" s="61"/>
      <c r="C1601" s="103"/>
      <c r="D1601" s="103"/>
      <c r="E1601" s="103"/>
      <c r="F1601" s="103"/>
    </row>
    <row r="1602" spans="1:6">
      <c r="A1602" s="103"/>
      <c r="B1602" s="61"/>
      <c r="C1602" s="103"/>
      <c r="D1602" s="103"/>
      <c r="E1602" s="103"/>
      <c r="F1602" s="103"/>
    </row>
    <row r="1603" spans="1:6">
      <c r="A1603" s="103"/>
      <c r="B1603" s="61"/>
      <c r="C1603" s="103"/>
      <c r="D1603" s="103"/>
      <c r="E1603" s="103"/>
      <c r="F1603" s="103"/>
    </row>
    <row r="1604" spans="1:6">
      <c r="A1604" s="103"/>
      <c r="B1604" s="61"/>
      <c r="C1604" s="103"/>
      <c r="D1604" s="103"/>
      <c r="E1604" s="103"/>
      <c r="F1604" s="103"/>
    </row>
    <row r="1605" spans="1:6">
      <c r="A1605" s="103"/>
      <c r="B1605" s="61"/>
      <c r="C1605" s="103"/>
      <c r="D1605" s="103"/>
      <c r="E1605" s="103"/>
      <c r="F1605" s="103"/>
    </row>
    <row r="1606" spans="1:6">
      <c r="A1606" s="103"/>
      <c r="B1606" s="61"/>
      <c r="C1606" s="103"/>
      <c r="D1606" s="103"/>
      <c r="E1606" s="103"/>
      <c r="F1606" s="103"/>
    </row>
    <row r="1607" spans="1:6">
      <c r="A1607" s="103"/>
      <c r="B1607" s="61"/>
      <c r="C1607" s="103"/>
      <c r="D1607" s="103"/>
      <c r="E1607" s="103"/>
      <c r="F1607" s="103"/>
    </row>
    <row r="1608" spans="1:6">
      <c r="A1608" s="103"/>
      <c r="B1608" s="61"/>
      <c r="C1608" s="103"/>
      <c r="D1608" s="103"/>
      <c r="E1608" s="103"/>
      <c r="F1608" s="103"/>
    </row>
    <row r="1609" spans="1:6">
      <c r="A1609" s="103"/>
      <c r="B1609" s="61"/>
      <c r="C1609" s="103"/>
      <c r="D1609" s="103"/>
      <c r="E1609" s="103"/>
      <c r="F1609" s="103"/>
    </row>
    <row r="1610" spans="1:6">
      <c r="A1610" s="103"/>
      <c r="B1610" s="61"/>
      <c r="C1610" s="103"/>
      <c r="D1610" s="103"/>
      <c r="E1610" s="103"/>
      <c r="F1610" s="103"/>
    </row>
    <row r="1611" spans="1:6">
      <c r="A1611" s="103"/>
      <c r="B1611" s="61"/>
      <c r="C1611" s="103"/>
      <c r="D1611" s="103"/>
      <c r="E1611" s="103"/>
      <c r="F1611" s="103"/>
    </row>
    <row r="1612" spans="1:6">
      <c r="A1612" s="103"/>
      <c r="B1612" s="61"/>
      <c r="C1612" s="103"/>
      <c r="D1612" s="103"/>
      <c r="E1612" s="103"/>
      <c r="F1612" s="103"/>
    </row>
    <row r="1613" spans="1:6">
      <c r="A1613" s="103"/>
      <c r="B1613" s="61"/>
      <c r="C1613" s="103"/>
      <c r="D1613" s="103"/>
      <c r="E1613" s="103"/>
      <c r="F1613" s="103"/>
    </row>
    <row r="1614" spans="1:6">
      <c r="A1614" s="103"/>
      <c r="B1614" s="61"/>
      <c r="C1614" s="103"/>
      <c r="D1614" s="103"/>
      <c r="E1614" s="103"/>
      <c r="F1614" s="103"/>
    </row>
    <row r="1615" spans="1:6">
      <c r="A1615" s="103"/>
      <c r="B1615" s="61"/>
      <c r="C1615" s="103"/>
      <c r="D1615" s="103"/>
      <c r="E1615" s="103"/>
      <c r="F1615" s="103"/>
    </row>
    <row r="1616" spans="1:6">
      <c r="A1616" s="103"/>
      <c r="B1616" s="61"/>
      <c r="C1616" s="103"/>
      <c r="D1616" s="103"/>
      <c r="E1616" s="103"/>
      <c r="F1616" s="103"/>
    </row>
    <row r="1617" spans="1:6">
      <c r="A1617" s="103"/>
      <c r="B1617" s="61"/>
      <c r="C1617" s="103"/>
      <c r="D1617" s="103"/>
      <c r="E1617" s="103"/>
      <c r="F1617" s="103"/>
    </row>
    <row r="1618" spans="1:6">
      <c r="A1618" s="103"/>
      <c r="B1618" s="61"/>
      <c r="C1618" s="103"/>
      <c r="D1618" s="103"/>
      <c r="E1618" s="103"/>
      <c r="F1618" s="103"/>
    </row>
    <row r="1619" spans="1:6">
      <c r="A1619" s="103"/>
      <c r="B1619" s="61"/>
      <c r="C1619" s="103"/>
      <c r="D1619" s="103"/>
      <c r="E1619" s="103"/>
      <c r="F1619" s="103"/>
    </row>
    <row r="1620" spans="1:6">
      <c r="A1620" s="103"/>
      <c r="B1620" s="61"/>
      <c r="C1620" s="103"/>
      <c r="D1620" s="103"/>
      <c r="E1620" s="103"/>
      <c r="F1620" s="103"/>
    </row>
    <row r="1621" spans="1:6">
      <c r="A1621" s="103"/>
      <c r="B1621" s="61"/>
      <c r="C1621" s="103"/>
      <c r="D1621" s="103"/>
      <c r="E1621" s="103"/>
      <c r="F1621" s="103"/>
    </row>
    <row r="1622" spans="1:6">
      <c r="A1622" s="103"/>
      <c r="B1622" s="61"/>
      <c r="C1622" s="103"/>
      <c r="D1622" s="103"/>
      <c r="E1622" s="103"/>
      <c r="F1622" s="103"/>
    </row>
    <row r="1623" spans="1:6">
      <c r="A1623" s="103"/>
      <c r="B1623" s="61"/>
      <c r="C1623" s="103"/>
      <c r="D1623" s="103"/>
      <c r="E1623" s="103"/>
      <c r="F1623" s="103"/>
    </row>
    <row r="1624" spans="1:6">
      <c r="A1624" s="103"/>
      <c r="B1624" s="61"/>
      <c r="C1624" s="103"/>
      <c r="D1624" s="103"/>
      <c r="E1624" s="103"/>
      <c r="F1624" s="103"/>
    </row>
    <row r="1625" spans="1:6">
      <c r="A1625" s="103"/>
      <c r="B1625" s="61"/>
      <c r="C1625" s="103"/>
      <c r="D1625" s="103"/>
      <c r="E1625" s="103"/>
      <c r="F1625" s="103"/>
    </row>
    <row r="1626" spans="1:6">
      <c r="A1626" s="103"/>
      <c r="B1626" s="61"/>
      <c r="C1626" s="103"/>
      <c r="D1626" s="103"/>
      <c r="E1626" s="103"/>
      <c r="F1626" s="103"/>
    </row>
    <row r="1627" spans="1:6">
      <c r="A1627" s="103"/>
      <c r="B1627" s="61"/>
      <c r="C1627" s="103"/>
      <c r="D1627" s="103"/>
      <c r="E1627" s="103"/>
      <c r="F1627" s="103"/>
    </row>
    <row r="1628" spans="1:6">
      <c r="A1628" s="103"/>
      <c r="B1628" s="61"/>
      <c r="C1628" s="103"/>
      <c r="D1628" s="103"/>
      <c r="E1628" s="103"/>
      <c r="F1628" s="103"/>
    </row>
    <row r="1629" spans="1:6">
      <c r="A1629" s="103"/>
      <c r="B1629" s="61"/>
      <c r="C1629" s="103"/>
      <c r="D1629" s="103"/>
      <c r="E1629" s="103"/>
      <c r="F1629" s="103"/>
    </row>
    <row r="1630" spans="1:6">
      <c r="A1630" s="103"/>
      <c r="B1630" s="61"/>
      <c r="C1630" s="103"/>
      <c r="D1630" s="103"/>
      <c r="E1630" s="103"/>
      <c r="F1630" s="103"/>
    </row>
    <row r="1631" spans="1:6">
      <c r="A1631" s="103"/>
      <c r="B1631" s="61"/>
      <c r="C1631" s="103"/>
      <c r="D1631" s="103"/>
      <c r="E1631" s="103"/>
      <c r="F1631" s="103"/>
    </row>
    <row r="1632" spans="1:6">
      <c r="A1632" s="103"/>
      <c r="B1632" s="61"/>
      <c r="C1632" s="103"/>
      <c r="D1632" s="103"/>
      <c r="E1632" s="103"/>
      <c r="F1632" s="103"/>
    </row>
    <row r="1633" spans="1:6">
      <c r="A1633" s="103"/>
      <c r="B1633" s="61"/>
      <c r="C1633" s="103"/>
      <c r="D1633" s="103"/>
      <c r="E1633" s="103"/>
      <c r="F1633" s="103"/>
    </row>
    <row r="1634" spans="1:6">
      <c r="A1634" s="103"/>
      <c r="B1634" s="61"/>
      <c r="C1634" s="103"/>
      <c r="D1634" s="103"/>
      <c r="E1634" s="103"/>
      <c r="F1634" s="103"/>
    </row>
    <row r="1635" spans="1:6">
      <c r="A1635" s="103"/>
      <c r="B1635" s="61"/>
      <c r="C1635" s="103"/>
      <c r="D1635" s="103"/>
      <c r="E1635" s="103"/>
      <c r="F1635" s="103"/>
    </row>
    <row r="1636" spans="1:6">
      <c r="A1636" s="103"/>
      <c r="B1636" s="61"/>
      <c r="C1636" s="103"/>
      <c r="D1636" s="103"/>
      <c r="E1636" s="103"/>
      <c r="F1636" s="103"/>
    </row>
    <row r="1637" spans="1:6">
      <c r="A1637" s="103"/>
      <c r="B1637" s="61"/>
      <c r="C1637" s="103"/>
      <c r="D1637" s="103"/>
      <c r="E1637" s="103"/>
      <c r="F1637" s="103"/>
    </row>
    <row r="1638" spans="1:6">
      <c r="A1638" s="103"/>
      <c r="B1638" s="61"/>
      <c r="C1638" s="103"/>
      <c r="D1638" s="103"/>
      <c r="E1638" s="103"/>
      <c r="F1638" s="103"/>
    </row>
    <row r="1639" spans="1:6">
      <c r="A1639" s="103"/>
      <c r="B1639" s="61"/>
      <c r="C1639" s="103"/>
      <c r="D1639" s="103"/>
      <c r="E1639" s="103"/>
      <c r="F1639" s="103"/>
    </row>
    <row r="1640" spans="1:6">
      <c r="A1640" s="103"/>
      <c r="B1640" s="61"/>
      <c r="C1640" s="103"/>
      <c r="D1640" s="103"/>
      <c r="E1640" s="103"/>
      <c r="F1640" s="103"/>
    </row>
    <row r="1641" spans="1:6">
      <c r="A1641" s="103"/>
      <c r="B1641" s="61"/>
      <c r="C1641" s="103"/>
      <c r="D1641" s="103"/>
      <c r="E1641" s="103"/>
      <c r="F1641" s="103"/>
    </row>
    <row r="1642" spans="1:6">
      <c r="A1642" s="103"/>
      <c r="B1642" s="61"/>
      <c r="C1642" s="103"/>
      <c r="D1642" s="103"/>
      <c r="E1642" s="103"/>
      <c r="F1642" s="103"/>
    </row>
    <row r="1643" spans="1:6">
      <c r="A1643" s="103"/>
      <c r="B1643" s="61"/>
      <c r="C1643" s="103"/>
      <c r="D1643" s="103"/>
      <c r="E1643" s="103"/>
      <c r="F1643" s="103"/>
    </row>
    <row r="1644" spans="1:6">
      <c r="A1644" s="103"/>
      <c r="B1644" s="61"/>
      <c r="C1644" s="103"/>
      <c r="D1644" s="103"/>
      <c r="E1644" s="103"/>
      <c r="F1644" s="103"/>
    </row>
    <row r="1645" spans="1:6">
      <c r="A1645" s="103"/>
      <c r="B1645" s="61"/>
      <c r="C1645" s="103"/>
      <c r="D1645" s="103"/>
      <c r="E1645" s="103"/>
      <c r="F1645" s="103"/>
    </row>
    <row r="1646" spans="1:6">
      <c r="A1646" s="103"/>
      <c r="B1646" s="61"/>
      <c r="C1646" s="103"/>
      <c r="D1646" s="103"/>
      <c r="E1646" s="103"/>
      <c r="F1646" s="103"/>
    </row>
    <row r="1647" spans="1:6">
      <c r="A1647" s="103"/>
      <c r="B1647" s="61"/>
      <c r="C1647" s="103"/>
      <c r="D1647" s="103"/>
      <c r="E1647" s="103"/>
      <c r="F1647" s="103"/>
    </row>
    <row r="1648" spans="1:6">
      <c r="A1648" s="103"/>
      <c r="B1648" s="61"/>
      <c r="C1648" s="103"/>
      <c r="D1648" s="103"/>
      <c r="E1648" s="103"/>
      <c r="F1648" s="103"/>
    </row>
    <row r="1649" spans="1:6">
      <c r="A1649" s="103"/>
      <c r="B1649" s="61"/>
      <c r="C1649" s="103"/>
      <c r="D1649" s="103"/>
      <c r="E1649" s="103"/>
      <c r="F1649" s="103"/>
    </row>
    <row r="1650" spans="1:6">
      <c r="A1650" s="103"/>
      <c r="B1650" s="61"/>
      <c r="C1650" s="103"/>
      <c r="D1650" s="103"/>
      <c r="E1650" s="103"/>
      <c r="F1650" s="103"/>
    </row>
    <row r="1651" spans="1:6">
      <c r="A1651" s="103"/>
      <c r="B1651" s="61"/>
      <c r="C1651" s="103"/>
      <c r="D1651" s="103"/>
      <c r="E1651" s="103"/>
      <c r="F1651" s="103"/>
    </row>
    <row r="1652" spans="1:6">
      <c r="A1652" s="103"/>
      <c r="B1652" s="61"/>
      <c r="C1652" s="103"/>
      <c r="D1652" s="103"/>
      <c r="E1652" s="103"/>
      <c r="F1652" s="103"/>
    </row>
    <row r="1653" spans="1:6">
      <c r="A1653" s="103"/>
      <c r="B1653" s="61"/>
      <c r="C1653" s="103"/>
      <c r="D1653" s="103"/>
      <c r="E1653" s="103"/>
      <c r="F1653" s="103"/>
    </row>
    <row r="1654" spans="1:6">
      <c r="A1654" s="103"/>
      <c r="B1654" s="61"/>
      <c r="C1654" s="103"/>
      <c r="D1654" s="103"/>
      <c r="E1654" s="103"/>
      <c r="F1654" s="103"/>
    </row>
    <row r="1655" spans="1:6">
      <c r="A1655" s="103"/>
      <c r="B1655" s="61"/>
      <c r="C1655" s="103"/>
      <c r="D1655" s="103"/>
      <c r="E1655" s="103"/>
      <c r="F1655" s="103"/>
    </row>
    <row r="1656" spans="1:6">
      <c r="A1656" s="103"/>
      <c r="B1656" s="61"/>
      <c r="C1656" s="103"/>
      <c r="D1656" s="103"/>
      <c r="E1656" s="103"/>
      <c r="F1656" s="103"/>
    </row>
    <row r="1657" spans="1:6">
      <c r="A1657" s="103"/>
      <c r="B1657" s="61"/>
      <c r="C1657" s="103"/>
      <c r="D1657" s="103"/>
      <c r="E1657" s="103"/>
      <c r="F1657" s="103"/>
    </row>
    <row r="1658" spans="1:6">
      <c r="A1658" s="103"/>
      <c r="B1658" s="61"/>
      <c r="C1658" s="103"/>
      <c r="D1658" s="103"/>
      <c r="E1658" s="103"/>
      <c r="F1658" s="103"/>
    </row>
    <row r="1659" spans="1:6">
      <c r="A1659" s="103"/>
      <c r="B1659" s="61"/>
      <c r="C1659" s="103"/>
      <c r="D1659" s="103"/>
      <c r="E1659" s="103"/>
      <c r="F1659" s="103"/>
    </row>
    <row r="1660" spans="1:6">
      <c r="A1660" s="103"/>
      <c r="B1660" s="61"/>
      <c r="C1660" s="103"/>
      <c r="D1660" s="103"/>
      <c r="E1660" s="103"/>
      <c r="F1660" s="103"/>
    </row>
    <row r="1661" spans="1:6">
      <c r="A1661" s="103"/>
      <c r="B1661" s="61"/>
      <c r="C1661" s="103"/>
      <c r="D1661" s="103"/>
      <c r="E1661" s="103"/>
      <c r="F1661" s="103"/>
    </row>
    <row r="1662" spans="1:6">
      <c r="A1662" s="103"/>
      <c r="B1662" s="61"/>
      <c r="C1662" s="103"/>
      <c r="D1662" s="103"/>
      <c r="E1662" s="103"/>
      <c r="F1662" s="103"/>
    </row>
    <row r="1663" spans="1:6">
      <c r="A1663" s="103"/>
      <c r="B1663" s="61"/>
      <c r="C1663" s="103"/>
      <c r="D1663" s="103"/>
      <c r="E1663" s="103"/>
      <c r="F1663" s="103"/>
    </row>
    <row r="1664" spans="1:6">
      <c r="A1664" s="103"/>
      <c r="B1664" s="61"/>
      <c r="C1664" s="103"/>
      <c r="D1664" s="103"/>
      <c r="E1664" s="103"/>
      <c r="F1664" s="103"/>
    </row>
    <row r="1665" spans="1:6">
      <c r="A1665" s="103"/>
      <c r="B1665" s="61"/>
      <c r="C1665" s="103"/>
      <c r="D1665" s="103"/>
      <c r="E1665" s="103"/>
      <c r="F1665" s="103"/>
    </row>
    <row r="1666" spans="1:6">
      <c r="A1666" s="103"/>
      <c r="B1666" s="61"/>
      <c r="C1666" s="103"/>
      <c r="D1666" s="103"/>
      <c r="E1666" s="103"/>
      <c r="F1666" s="103"/>
    </row>
    <row r="1667" spans="1:6">
      <c r="A1667" s="103"/>
      <c r="B1667" s="61"/>
      <c r="C1667" s="103"/>
      <c r="D1667" s="103"/>
      <c r="E1667" s="103"/>
      <c r="F1667" s="103"/>
    </row>
    <row r="1668" spans="1:6">
      <c r="A1668" s="103"/>
      <c r="B1668" s="61"/>
      <c r="C1668" s="103"/>
      <c r="D1668" s="103"/>
      <c r="E1668" s="103"/>
      <c r="F1668" s="103"/>
    </row>
    <row r="1669" spans="1:6">
      <c r="A1669" s="103"/>
      <c r="B1669" s="61"/>
      <c r="C1669" s="103"/>
      <c r="D1669" s="103"/>
      <c r="E1669" s="103"/>
      <c r="F1669" s="103"/>
    </row>
    <row r="1670" spans="1:6">
      <c r="A1670" s="103"/>
      <c r="B1670" s="61"/>
      <c r="C1670" s="103"/>
      <c r="D1670" s="103"/>
      <c r="E1670" s="103"/>
      <c r="F1670" s="103"/>
    </row>
    <row r="1671" spans="1:6">
      <c r="A1671" s="103"/>
      <c r="B1671" s="61"/>
      <c r="C1671" s="103"/>
      <c r="D1671" s="103"/>
      <c r="E1671" s="103"/>
      <c r="F1671" s="103"/>
    </row>
    <row r="1672" spans="1:6">
      <c r="A1672" s="103"/>
      <c r="B1672" s="61"/>
      <c r="C1672" s="103"/>
      <c r="D1672" s="103"/>
      <c r="E1672" s="103"/>
      <c r="F1672" s="103"/>
    </row>
    <row r="1673" spans="1:6">
      <c r="A1673" s="103"/>
      <c r="B1673" s="61"/>
      <c r="C1673" s="103"/>
      <c r="D1673" s="103"/>
      <c r="E1673" s="103"/>
      <c r="F1673" s="103"/>
    </row>
    <row r="1674" spans="1:6">
      <c r="A1674" s="103"/>
      <c r="B1674" s="61"/>
      <c r="C1674" s="103"/>
      <c r="D1674" s="103"/>
      <c r="E1674" s="103"/>
      <c r="F1674" s="103"/>
    </row>
    <row r="1675" spans="1:6">
      <c r="A1675" s="103"/>
      <c r="B1675" s="61"/>
      <c r="C1675" s="103"/>
      <c r="D1675" s="103"/>
      <c r="E1675" s="103"/>
      <c r="F1675" s="103"/>
    </row>
    <row r="1676" spans="1:6">
      <c r="A1676" s="103"/>
      <c r="B1676" s="61"/>
      <c r="C1676" s="103"/>
      <c r="D1676" s="103"/>
      <c r="E1676" s="103"/>
      <c r="F1676" s="103"/>
    </row>
    <row r="1677" spans="1:6">
      <c r="A1677" s="103"/>
      <c r="B1677" s="61"/>
      <c r="C1677" s="103"/>
      <c r="D1677" s="103"/>
      <c r="E1677" s="103"/>
      <c r="F1677" s="103"/>
    </row>
    <row r="1678" spans="1:6">
      <c r="A1678" s="103"/>
      <c r="B1678" s="61"/>
      <c r="C1678" s="103"/>
      <c r="D1678" s="103"/>
      <c r="E1678" s="103"/>
      <c r="F1678" s="103"/>
    </row>
    <row r="1679" spans="1:6">
      <c r="A1679" s="103"/>
      <c r="B1679" s="61"/>
      <c r="C1679" s="103"/>
      <c r="D1679" s="103"/>
      <c r="E1679" s="103"/>
      <c r="F1679" s="103"/>
    </row>
    <row r="1680" spans="1:6">
      <c r="A1680" s="103"/>
      <c r="B1680" s="61"/>
      <c r="C1680" s="103"/>
      <c r="D1680" s="103"/>
      <c r="E1680" s="103"/>
      <c r="F1680" s="103"/>
    </row>
    <row r="1681" spans="1:6">
      <c r="A1681" s="103"/>
      <c r="B1681" s="61"/>
      <c r="C1681" s="103"/>
      <c r="D1681" s="103"/>
      <c r="E1681" s="103"/>
      <c r="F1681" s="103"/>
    </row>
    <row r="1682" spans="1:6">
      <c r="A1682" s="103"/>
      <c r="B1682" s="61"/>
      <c r="C1682" s="103"/>
      <c r="D1682" s="103"/>
      <c r="E1682" s="103"/>
      <c r="F1682" s="103"/>
    </row>
    <row r="1683" spans="1:6">
      <c r="A1683" s="103"/>
      <c r="B1683" s="61"/>
      <c r="C1683" s="103"/>
      <c r="D1683" s="103"/>
      <c r="E1683" s="103"/>
      <c r="F1683" s="103"/>
    </row>
    <row r="1684" spans="1:6">
      <c r="A1684" s="103"/>
      <c r="B1684" s="61"/>
      <c r="C1684" s="103"/>
      <c r="D1684" s="103"/>
      <c r="E1684" s="103"/>
      <c r="F1684" s="103"/>
    </row>
    <row r="1685" spans="1:6">
      <c r="A1685" s="103"/>
      <c r="B1685" s="61"/>
      <c r="C1685" s="103"/>
      <c r="D1685" s="103"/>
      <c r="E1685" s="103"/>
      <c r="F1685" s="103"/>
    </row>
    <row r="1686" spans="1:6">
      <c r="A1686" s="103"/>
      <c r="B1686" s="61"/>
      <c r="C1686" s="103"/>
      <c r="D1686" s="103"/>
      <c r="E1686" s="103"/>
      <c r="F1686" s="103"/>
    </row>
    <row r="1687" spans="1:6">
      <c r="A1687" s="103"/>
      <c r="B1687" s="61"/>
      <c r="C1687" s="103"/>
      <c r="D1687" s="103"/>
      <c r="E1687" s="103"/>
      <c r="F1687" s="103"/>
    </row>
    <row r="1688" spans="1:6">
      <c r="A1688" s="103"/>
      <c r="B1688" s="61"/>
      <c r="C1688" s="103"/>
      <c r="D1688" s="103"/>
      <c r="E1688" s="103"/>
      <c r="F1688" s="103"/>
    </row>
    <row r="1689" spans="1:6">
      <c r="A1689" s="103"/>
      <c r="B1689" s="61"/>
      <c r="C1689" s="103"/>
      <c r="D1689" s="103"/>
      <c r="E1689" s="103"/>
      <c r="F1689" s="103"/>
    </row>
    <row r="1690" spans="1:6">
      <c r="A1690" s="103"/>
      <c r="B1690" s="61"/>
      <c r="C1690" s="103"/>
      <c r="D1690" s="103"/>
      <c r="E1690" s="103"/>
      <c r="F1690" s="103"/>
    </row>
    <row r="1691" spans="1:6">
      <c r="A1691" s="103"/>
      <c r="B1691" s="61"/>
      <c r="C1691" s="103"/>
      <c r="D1691" s="103"/>
      <c r="E1691" s="103"/>
      <c r="F1691" s="103"/>
    </row>
    <row r="1692" spans="1:6">
      <c r="A1692" s="103"/>
      <c r="B1692" s="61"/>
      <c r="C1692" s="103"/>
      <c r="D1692" s="103"/>
      <c r="E1692" s="103"/>
      <c r="F1692" s="103"/>
    </row>
    <row r="1693" spans="1:6">
      <c r="A1693" s="103"/>
      <c r="B1693" s="61"/>
      <c r="C1693" s="103"/>
      <c r="D1693" s="103"/>
      <c r="E1693" s="103"/>
      <c r="F1693" s="103"/>
    </row>
    <row r="1694" spans="1:6">
      <c r="A1694" s="103"/>
      <c r="B1694" s="61"/>
      <c r="C1694" s="103"/>
      <c r="D1694" s="103"/>
      <c r="E1694" s="103"/>
      <c r="F1694" s="103"/>
    </row>
    <row r="1695" spans="1:6">
      <c r="A1695" s="103"/>
      <c r="B1695" s="61"/>
      <c r="C1695" s="103"/>
      <c r="D1695" s="103"/>
      <c r="E1695" s="103"/>
      <c r="F1695" s="103"/>
    </row>
    <row r="1696" spans="1:6">
      <c r="A1696" s="103"/>
      <c r="B1696" s="61"/>
      <c r="C1696" s="103"/>
      <c r="D1696" s="103"/>
      <c r="E1696" s="103"/>
      <c r="F1696" s="103"/>
    </row>
    <row r="1697" spans="1:6">
      <c r="A1697" s="103"/>
      <c r="B1697" s="61"/>
      <c r="C1697" s="103"/>
      <c r="D1697" s="103"/>
      <c r="E1697" s="103"/>
      <c r="F1697" s="103"/>
    </row>
    <row r="1698" spans="1:6">
      <c r="A1698" s="103"/>
      <c r="B1698" s="61"/>
      <c r="C1698" s="103"/>
      <c r="D1698" s="103"/>
      <c r="E1698" s="103"/>
      <c r="F1698" s="103"/>
    </row>
    <row r="1699" spans="1:6">
      <c r="A1699" s="103"/>
      <c r="B1699" s="61"/>
      <c r="C1699" s="103"/>
      <c r="D1699" s="103"/>
      <c r="E1699" s="103"/>
      <c r="F1699" s="103"/>
    </row>
    <row r="1700" spans="1:6">
      <c r="A1700" s="103"/>
      <c r="B1700" s="61"/>
      <c r="C1700" s="103"/>
      <c r="D1700" s="103"/>
      <c r="E1700" s="103"/>
      <c r="F1700" s="103"/>
    </row>
    <row r="1701" spans="1:6">
      <c r="A1701" s="103"/>
      <c r="B1701" s="61"/>
      <c r="C1701" s="103"/>
      <c r="D1701" s="103"/>
      <c r="E1701" s="103"/>
      <c r="F1701" s="103"/>
    </row>
    <row r="1702" spans="1:6">
      <c r="A1702" s="103"/>
      <c r="B1702" s="61"/>
      <c r="C1702" s="103"/>
      <c r="D1702" s="103"/>
      <c r="E1702" s="103"/>
      <c r="F1702" s="103"/>
    </row>
    <row r="1703" spans="1:6">
      <c r="A1703" s="103"/>
      <c r="B1703" s="61"/>
      <c r="C1703" s="103"/>
      <c r="D1703" s="103"/>
      <c r="E1703" s="103"/>
      <c r="F1703" s="103"/>
    </row>
    <row r="1704" spans="1:6">
      <c r="A1704" s="103"/>
      <c r="B1704" s="61"/>
      <c r="C1704" s="103"/>
      <c r="D1704" s="103"/>
      <c r="E1704" s="103"/>
      <c r="F1704" s="103"/>
    </row>
    <row r="1705" spans="1:6">
      <c r="A1705" s="103"/>
      <c r="B1705" s="61"/>
      <c r="C1705" s="103"/>
      <c r="D1705" s="103"/>
      <c r="E1705" s="103"/>
      <c r="F1705" s="103"/>
    </row>
    <row r="1706" spans="1:6">
      <c r="A1706" s="103"/>
      <c r="B1706" s="61"/>
      <c r="C1706" s="103"/>
      <c r="D1706" s="103"/>
      <c r="E1706" s="103"/>
      <c r="F1706" s="103"/>
    </row>
    <row r="1707" spans="1:6">
      <c r="A1707" s="103"/>
      <c r="B1707" s="61"/>
      <c r="C1707" s="103"/>
      <c r="D1707" s="103"/>
      <c r="E1707" s="103"/>
      <c r="F1707" s="103"/>
    </row>
    <row r="1708" spans="1:6">
      <c r="A1708" s="103"/>
      <c r="B1708" s="61"/>
      <c r="C1708" s="103"/>
      <c r="D1708" s="103"/>
      <c r="E1708" s="103"/>
      <c r="F1708" s="103"/>
    </row>
    <row r="1709" spans="1:6">
      <c r="A1709" s="103"/>
      <c r="B1709" s="61"/>
      <c r="C1709" s="103"/>
      <c r="D1709" s="103"/>
      <c r="E1709" s="103"/>
      <c r="F1709" s="103"/>
    </row>
    <row r="1710" spans="1:6">
      <c r="A1710" s="103"/>
      <c r="B1710" s="61"/>
      <c r="C1710" s="103"/>
      <c r="D1710" s="103"/>
      <c r="E1710" s="103"/>
      <c r="F1710" s="103"/>
    </row>
    <row r="1711" spans="1:6">
      <c r="A1711" s="103"/>
      <c r="B1711" s="61"/>
      <c r="C1711" s="103"/>
      <c r="D1711" s="103"/>
      <c r="E1711" s="103"/>
      <c r="F1711" s="103"/>
    </row>
    <row r="1712" spans="1:6">
      <c r="A1712" s="103"/>
      <c r="B1712" s="61"/>
      <c r="C1712" s="103"/>
      <c r="D1712" s="103"/>
      <c r="E1712" s="103"/>
      <c r="F1712" s="103"/>
    </row>
    <row r="1713" spans="1:6">
      <c r="A1713" s="103"/>
      <c r="B1713" s="61"/>
      <c r="C1713" s="103"/>
      <c r="D1713" s="103"/>
      <c r="E1713" s="103"/>
      <c r="F1713" s="103"/>
    </row>
    <row r="1714" spans="1:6">
      <c r="A1714" s="103"/>
      <c r="B1714" s="61"/>
      <c r="C1714" s="103"/>
      <c r="D1714" s="103"/>
      <c r="E1714" s="103"/>
      <c r="F1714" s="103"/>
    </row>
    <row r="1715" spans="1:6">
      <c r="A1715" s="103"/>
      <c r="B1715" s="61"/>
      <c r="C1715" s="103"/>
      <c r="D1715" s="103"/>
      <c r="E1715" s="103"/>
      <c r="F1715" s="103"/>
    </row>
    <row r="1716" spans="1:6">
      <c r="A1716" s="103"/>
      <c r="B1716" s="61"/>
      <c r="C1716" s="103"/>
      <c r="D1716" s="103"/>
      <c r="E1716" s="103"/>
      <c r="F1716" s="103"/>
    </row>
    <row r="1717" spans="1:6">
      <c r="A1717" s="103"/>
      <c r="B1717" s="61"/>
      <c r="C1717" s="103"/>
      <c r="D1717" s="103"/>
      <c r="E1717" s="103"/>
      <c r="F1717" s="103"/>
    </row>
    <row r="1718" spans="1:6">
      <c r="A1718" s="103"/>
      <c r="B1718" s="61"/>
      <c r="C1718" s="103"/>
      <c r="D1718" s="103"/>
      <c r="E1718" s="103"/>
      <c r="F1718" s="103"/>
    </row>
    <row r="1719" spans="1:6">
      <c r="A1719" s="103"/>
      <c r="B1719" s="61"/>
      <c r="C1719" s="103"/>
      <c r="D1719" s="103"/>
      <c r="E1719" s="103"/>
      <c r="F1719" s="103"/>
    </row>
    <row r="1720" spans="1:6">
      <c r="A1720" s="103"/>
      <c r="B1720" s="61"/>
      <c r="C1720" s="103"/>
      <c r="D1720" s="103"/>
      <c r="E1720" s="103"/>
      <c r="F1720" s="103"/>
    </row>
    <row r="1721" spans="1:6">
      <c r="A1721" s="103"/>
      <c r="B1721" s="61"/>
      <c r="C1721" s="103"/>
      <c r="D1721" s="103"/>
      <c r="E1721" s="103"/>
      <c r="F1721" s="103"/>
    </row>
    <row r="1722" spans="1:6">
      <c r="A1722" s="103"/>
      <c r="B1722" s="61"/>
      <c r="C1722" s="103"/>
      <c r="D1722" s="103"/>
      <c r="E1722" s="103"/>
      <c r="F1722" s="103"/>
    </row>
    <row r="1723" spans="1:6">
      <c r="A1723" s="103"/>
      <c r="B1723" s="61"/>
      <c r="C1723" s="103"/>
      <c r="D1723" s="103"/>
      <c r="E1723" s="103"/>
      <c r="F1723" s="103"/>
    </row>
    <row r="1724" spans="1:6">
      <c r="A1724" s="103"/>
      <c r="B1724" s="61"/>
      <c r="C1724" s="103"/>
      <c r="D1724" s="103"/>
      <c r="E1724" s="103"/>
      <c r="F1724" s="103"/>
    </row>
    <row r="1725" spans="1:6">
      <c r="A1725" s="103"/>
      <c r="B1725" s="61"/>
      <c r="C1725" s="103"/>
      <c r="D1725" s="103"/>
      <c r="E1725" s="103"/>
      <c r="F1725" s="103"/>
    </row>
    <row r="1726" spans="1:6">
      <c r="A1726" s="103"/>
      <c r="B1726" s="61"/>
      <c r="C1726" s="103"/>
      <c r="D1726" s="103"/>
      <c r="E1726" s="103"/>
      <c r="F1726" s="103"/>
    </row>
    <row r="1727" spans="1:6">
      <c r="A1727" s="103"/>
      <c r="B1727" s="61"/>
      <c r="C1727" s="103"/>
      <c r="D1727" s="103"/>
      <c r="E1727" s="103"/>
      <c r="F1727" s="103"/>
    </row>
    <row r="1728" spans="1:6">
      <c r="A1728" s="103"/>
      <c r="B1728" s="61"/>
      <c r="C1728" s="103"/>
      <c r="D1728" s="103"/>
      <c r="E1728" s="103"/>
      <c r="F1728" s="103"/>
    </row>
    <row r="1729" spans="1:6">
      <c r="A1729" s="103"/>
      <c r="B1729" s="61"/>
      <c r="C1729" s="103"/>
      <c r="D1729" s="103"/>
      <c r="E1729" s="103"/>
      <c r="F1729" s="103"/>
    </row>
    <row r="1730" spans="1:6">
      <c r="A1730" s="103"/>
      <c r="B1730" s="61"/>
      <c r="C1730" s="103"/>
      <c r="D1730" s="103"/>
      <c r="E1730" s="103"/>
      <c r="F1730" s="103"/>
    </row>
    <row r="1731" spans="1:6">
      <c r="A1731" s="103"/>
      <c r="B1731" s="61"/>
      <c r="C1731" s="103"/>
      <c r="D1731" s="103"/>
      <c r="E1731" s="103"/>
      <c r="F1731" s="103"/>
    </row>
    <row r="1732" spans="1:6">
      <c r="A1732" s="103"/>
      <c r="B1732" s="61"/>
      <c r="C1732" s="103"/>
      <c r="D1732" s="103"/>
      <c r="E1732" s="103"/>
      <c r="F1732" s="103"/>
    </row>
    <row r="1733" spans="1:6">
      <c r="A1733" s="103"/>
      <c r="B1733" s="61"/>
      <c r="C1733" s="103"/>
      <c r="D1733" s="103"/>
      <c r="E1733" s="103"/>
      <c r="F1733" s="103"/>
    </row>
    <row r="1734" spans="1:6">
      <c r="A1734" s="103"/>
      <c r="B1734" s="61"/>
      <c r="C1734" s="103"/>
      <c r="D1734" s="103"/>
      <c r="E1734" s="103"/>
      <c r="F1734" s="103"/>
    </row>
    <row r="1735" spans="1:6">
      <c r="A1735" s="103"/>
      <c r="B1735" s="61"/>
      <c r="C1735" s="103"/>
      <c r="D1735" s="103"/>
      <c r="E1735" s="103"/>
      <c r="F1735" s="103"/>
    </row>
    <row r="1736" spans="1:6">
      <c r="A1736" s="103"/>
      <c r="B1736" s="61"/>
      <c r="C1736" s="103"/>
      <c r="D1736" s="103"/>
      <c r="E1736" s="103"/>
      <c r="F1736" s="103"/>
    </row>
    <row r="1737" spans="1:6">
      <c r="A1737" s="103"/>
      <c r="B1737" s="61"/>
      <c r="C1737" s="103"/>
      <c r="D1737" s="103"/>
      <c r="E1737" s="103"/>
      <c r="F1737" s="103"/>
    </row>
    <row r="1738" spans="1:6">
      <c r="A1738" s="103"/>
      <c r="B1738" s="61"/>
      <c r="C1738" s="103"/>
      <c r="D1738" s="103"/>
      <c r="E1738" s="103"/>
      <c r="F1738" s="103"/>
    </row>
    <row r="1739" spans="1:6">
      <c r="A1739" s="103"/>
      <c r="B1739" s="61"/>
      <c r="C1739" s="103"/>
      <c r="D1739" s="103"/>
      <c r="E1739" s="103"/>
      <c r="F1739" s="103"/>
    </row>
    <row r="1740" spans="1:6">
      <c r="A1740" s="103"/>
      <c r="B1740" s="61"/>
      <c r="C1740" s="103"/>
      <c r="D1740" s="103"/>
      <c r="E1740" s="103"/>
      <c r="F1740" s="103"/>
    </row>
    <row r="1741" spans="1:6">
      <c r="A1741" s="103"/>
      <c r="B1741" s="61"/>
      <c r="C1741" s="103"/>
      <c r="D1741" s="103"/>
      <c r="E1741" s="103"/>
      <c r="F1741" s="103"/>
    </row>
    <row r="1742" spans="1:6">
      <c r="A1742" s="103"/>
      <c r="B1742" s="61"/>
      <c r="C1742" s="103"/>
      <c r="D1742" s="103"/>
      <c r="E1742" s="103"/>
      <c r="F1742" s="103"/>
    </row>
    <row r="1743" spans="1:6">
      <c r="A1743" s="103"/>
      <c r="B1743" s="61"/>
      <c r="C1743" s="103"/>
      <c r="D1743" s="103"/>
      <c r="E1743" s="103"/>
      <c r="F1743" s="103"/>
    </row>
    <row r="1744" spans="1:6">
      <c r="A1744" s="103"/>
      <c r="B1744" s="61"/>
      <c r="C1744" s="103"/>
      <c r="D1744" s="103"/>
      <c r="E1744" s="103"/>
      <c r="F1744" s="103"/>
    </row>
    <row r="1745" spans="1:6">
      <c r="A1745" s="103"/>
      <c r="B1745" s="61"/>
      <c r="C1745" s="103"/>
      <c r="D1745" s="103"/>
      <c r="E1745" s="103"/>
      <c r="F1745" s="103"/>
    </row>
    <row r="1746" spans="1:6">
      <c r="A1746" s="103"/>
      <c r="B1746" s="61"/>
      <c r="C1746" s="103"/>
      <c r="D1746" s="103"/>
      <c r="E1746" s="103"/>
      <c r="F1746" s="103"/>
    </row>
    <row r="1747" spans="1:6">
      <c r="A1747" s="103"/>
      <c r="B1747" s="61"/>
      <c r="C1747" s="103"/>
      <c r="D1747" s="103"/>
      <c r="E1747" s="103"/>
      <c r="F1747" s="103"/>
    </row>
    <row r="1748" spans="1:6">
      <c r="A1748" s="103"/>
      <c r="B1748" s="61"/>
      <c r="C1748" s="103"/>
      <c r="D1748" s="103"/>
      <c r="E1748" s="103"/>
      <c r="F1748" s="103"/>
    </row>
    <row r="1749" spans="1:6">
      <c r="A1749" s="103"/>
      <c r="B1749" s="61"/>
      <c r="C1749" s="103"/>
      <c r="D1749" s="103"/>
      <c r="E1749" s="103"/>
      <c r="F1749" s="103"/>
    </row>
    <row r="1750" spans="1:6">
      <c r="A1750" s="103"/>
      <c r="B1750" s="61"/>
      <c r="C1750" s="103"/>
      <c r="D1750" s="103"/>
      <c r="E1750" s="103"/>
      <c r="F1750" s="103"/>
    </row>
    <row r="1751" spans="1:6">
      <c r="A1751" s="103"/>
      <c r="B1751" s="61"/>
      <c r="C1751" s="103"/>
      <c r="D1751" s="103"/>
      <c r="E1751" s="103"/>
      <c r="F1751" s="103"/>
    </row>
    <row r="1752" spans="1:6">
      <c r="A1752" s="103"/>
      <c r="B1752" s="61"/>
      <c r="C1752" s="103"/>
      <c r="D1752" s="103"/>
      <c r="E1752" s="103"/>
      <c r="F1752" s="103"/>
    </row>
    <row r="1753" spans="1:6">
      <c r="A1753" s="103"/>
      <c r="B1753" s="61"/>
      <c r="C1753" s="103"/>
      <c r="D1753" s="103"/>
      <c r="E1753" s="103"/>
      <c r="F1753" s="103"/>
    </row>
    <row r="1754" spans="1:6">
      <c r="A1754" s="103"/>
      <c r="B1754" s="61"/>
      <c r="C1754" s="103"/>
      <c r="D1754" s="103"/>
      <c r="E1754" s="103"/>
      <c r="F1754" s="103"/>
    </row>
    <row r="1755" spans="1:6">
      <c r="A1755" s="103"/>
      <c r="B1755" s="61"/>
      <c r="C1755" s="103"/>
      <c r="D1755" s="103"/>
      <c r="E1755" s="103"/>
      <c r="F1755" s="103"/>
    </row>
    <row r="1756" spans="1:6">
      <c r="A1756" s="103"/>
      <c r="B1756" s="61"/>
      <c r="C1756" s="103"/>
      <c r="D1756" s="103"/>
      <c r="E1756" s="103"/>
      <c r="F1756" s="103"/>
    </row>
    <row r="1757" spans="1:6">
      <c r="A1757" s="103"/>
      <c r="B1757" s="61"/>
      <c r="C1757" s="103"/>
      <c r="D1757" s="103"/>
      <c r="E1757" s="103"/>
      <c r="F1757" s="103"/>
    </row>
    <row r="1758" spans="1:6">
      <c r="A1758" s="103"/>
      <c r="B1758" s="61"/>
      <c r="C1758" s="103"/>
      <c r="D1758" s="103"/>
      <c r="E1758" s="103"/>
      <c r="F1758" s="103"/>
    </row>
    <row r="1759" spans="1:6">
      <c r="A1759" s="103"/>
      <c r="B1759" s="61"/>
      <c r="C1759" s="103"/>
      <c r="D1759" s="103"/>
      <c r="E1759" s="103"/>
      <c r="F1759" s="103"/>
    </row>
    <row r="1760" spans="1:6">
      <c r="A1760" s="103"/>
      <c r="B1760" s="61"/>
      <c r="C1760" s="103"/>
      <c r="D1760" s="103"/>
      <c r="E1760" s="103"/>
      <c r="F1760" s="103"/>
    </row>
    <row r="1761" spans="1:6">
      <c r="A1761" s="103"/>
      <c r="B1761" s="61"/>
      <c r="C1761" s="103"/>
      <c r="D1761" s="103"/>
      <c r="E1761" s="103"/>
      <c r="F1761" s="103"/>
    </row>
    <row r="1762" spans="1:6">
      <c r="A1762" s="103"/>
      <c r="B1762" s="61"/>
      <c r="C1762" s="103"/>
      <c r="D1762" s="103"/>
      <c r="E1762" s="103"/>
      <c r="F1762" s="103"/>
    </row>
    <row r="1763" spans="1:6">
      <c r="A1763" s="103"/>
      <c r="B1763" s="61"/>
      <c r="C1763" s="103"/>
      <c r="D1763" s="103"/>
      <c r="E1763" s="103"/>
      <c r="F1763" s="103"/>
    </row>
    <row r="1764" spans="1:6">
      <c r="A1764" s="103"/>
      <c r="B1764" s="61"/>
      <c r="C1764" s="103"/>
      <c r="D1764" s="103"/>
      <c r="E1764" s="103"/>
      <c r="F1764" s="103"/>
    </row>
    <row r="1765" spans="1:6">
      <c r="A1765" s="103"/>
      <c r="B1765" s="61"/>
      <c r="C1765" s="103"/>
      <c r="D1765" s="103"/>
      <c r="E1765" s="103"/>
      <c r="F1765" s="103"/>
    </row>
    <row r="1766" spans="1:6">
      <c r="A1766" s="103"/>
      <c r="B1766" s="61"/>
      <c r="C1766" s="103"/>
      <c r="D1766" s="103"/>
      <c r="E1766" s="103"/>
      <c r="F1766" s="103"/>
    </row>
    <row r="1767" spans="1:6">
      <c r="A1767" s="103"/>
      <c r="B1767" s="61"/>
      <c r="C1767" s="103"/>
      <c r="D1767" s="103"/>
      <c r="E1767" s="103"/>
      <c r="F1767" s="103"/>
    </row>
    <row r="1768" spans="1:6">
      <c r="A1768" s="103"/>
      <c r="B1768" s="61"/>
      <c r="C1768" s="103"/>
      <c r="D1768" s="103"/>
      <c r="E1768" s="103"/>
      <c r="F1768" s="103"/>
    </row>
    <row r="1769" spans="1:6">
      <c r="A1769" s="103"/>
      <c r="B1769" s="61"/>
      <c r="C1769" s="103"/>
      <c r="D1769" s="103"/>
      <c r="E1769" s="103"/>
      <c r="F1769" s="103"/>
    </row>
    <row r="1770" spans="1:6">
      <c r="A1770" s="103"/>
      <c r="B1770" s="61"/>
      <c r="C1770" s="103"/>
      <c r="D1770" s="103"/>
      <c r="E1770" s="103"/>
      <c r="F1770" s="103"/>
    </row>
    <row r="1771" spans="1:6">
      <c r="A1771" s="103"/>
      <c r="B1771" s="61"/>
      <c r="C1771" s="103"/>
      <c r="D1771" s="103"/>
      <c r="E1771" s="103"/>
      <c r="F1771" s="103"/>
    </row>
    <row r="1772" spans="1:6">
      <c r="A1772" s="103"/>
      <c r="B1772" s="61"/>
      <c r="C1772" s="103"/>
      <c r="D1772" s="103"/>
      <c r="E1772" s="103"/>
      <c r="F1772" s="103"/>
    </row>
    <row r="1773" spans="1:6">
      <c r="A1773" s="103"/>
      <c r="B1773" s="61"/>
      <c r="C1773" s="103"/>
      <c r="D1773" s="103"/>
      <c r="E1773" s="103"/>
      <c r="F1773" s="103"/>
    </row>
    <row r="1774" spans="1:6">
      <c r="A1774" s="103"/>
      <c r="B1774" s="61"/>
      <c r="C1774" s="103"/>
      <c r="D1774" s="103"/>
      <c r="E1774" s="103"/>
      <c r="F1774" s="103"/>
    </row>
    <row r="1775" spans="1:6">
      <c r="A1775" s="103"/>
      <c r="B1775" s="61"/>
      <c r="C1775" s="103"/>
      <c r="D1775" s="103"/>
      <c r="E1775" s="103"/>
      <c r="F1775" s="103"/>
    </row>
    <row r="1776" spans="1:6">
      <c r="A1776" s="103"/>
      <c r="B1776" s="61"/>
      <c r="C1776" s="103"/>
      <c r="D1776" s="103"/>
      <c r="E1776" s="103"/>
      <c r="F1776" s="103"/>
    </row>
    <row r="1777" spans="1:6">
      <c r="A1777" s="103"/>
      <c r="B1777" s="61"/>
      <c r="C1777" s="103"/>
      <c r="D1777" s="103"/>
      <c r="E1777" s="103"/>
      <c r="F1777" s="103"/>
    </row>
    <row r="1778" spans="1:6">
      <c r="A1778" s="103"/>
      <c r="B1778" s="61"/>
      <c r="C1778" s="103"/>
      <c r="D1778" s="103"/>
      <c r="E1778" s="103"/>
      <c r="F1778" s="103"/>
    </row>
    <row r="1779" spans="1:6">
      <c r="A1779" s="103"/>
      <c r="B1779" s="61"/>
      <c r="C1779" s="103"/>
      <c r="D1779" s="103"/>
      <c r="E1779" s="103"/>
      <c r="F1779" s="103"/>
    </row>
    <row r="1780" spans="1:6">
      <c r="A1780" s="103"/>
      <c r="B1780" s="61"/>
      <c r="C1780" s="103"/>
      <c r="D1780" s="103"/>
      <c r="E1780" s="103"/>
      <c r="F1780" s="103"/>
    </row>
    <row r="1781" spans="1:6">
      <c r="A1781" s="103"/>
      <c r="B1781" s="61"/>
      <c r="C1781" s="103"/>
      <c r="D1781" s="103"/>
      <c r="E1781" s="103"/>
      <c r="F1781" s="103"/>
    </row>
    <row r="1782" spans="1:6">
      <c r="A1782" s="103"/>
      <c r="B1782" s="61"/>
      <c r="C1782" s="103"/>
      <c r="D1782" s="103"/>
      <c r="E1782" s="103"/>
      <c r="F1782" s="103"/>
    </row>
    <row r="1783" spans="1:6">
      <c r="A1783" s="103"/>
      <c r="B1783" s="61"/>
      <c r="C1783" s="103"/>
      <c r="D1783" s="103"/>
      <c r="E1783" s="103"/>
      <c r="F1783" s="103"/>
    </row>
    <row r="1784" spans="1:6">
      <c r="A1784" s="103"/>
      <c r="B1784" s="61"/>
      <c r="C1784" s="103"/>
      <c r="D1784" s="103"/>
      <c r="E1784" s="103"/>
      <c r="F1784" s="103"/>
    </row>
    <row r="1785" spans="1:6">
      <c r="A1785" s="103"/>
      <c r="B1785" s="61"/>
      <c r="C1785" s="103"/>
      <c r="D1785" s="103"/>
      <c r="E1785" s="103"/>
      <c r="F1785" s="103"/>
    </row>
    <row r="1786" spans="1:6">
      <c r="A1786" s="103"/>
      <c r="B1786" s="61"/>
      <c r="C1786" s="103"/>
      <c r="D1786" s="103"/>
      <c r="E1786" s="103"/>
      <c r="F1786" s="103"/>
    </row>
    <row r="1787" spans="1:6">
      <c r="A1787" s="103"/>
      <c r="B1787" s="61"/>
      <c r="C1787" s="103"/>
      <c r="D1787" s="103"/>
      <c r="E1787" s="103"/>
      <c r="F1787" s="103"/>
    </row>
    <row r="1788" spans="1:6">
      <c r="A1788" s="103"/>
      <c r="B1788" s="61"/>
      <c r="C1788" s="103"/>
      <c r="D1788" s="103"/>
      <c r="E1788" s="103"/>
      <c r="F1788" s="103"/>
    </row>
    <row r="1789" spans="1:6">
      <c r="A1789" s="103"/>
      <c r="B1789" s="61"/>
      <c r="C1789" s="103"/>
      <c r="D1789" s="103"/>
      <c r="E1789" s="103"/>
      <c r="F1789" s="103"/>
    </row>
    <row r="1790" spans="1:6">
      <c r="A1790" s="103"/>
      <c r="B1790" s="61"/>
      <c r="C1790" s="103"/>
      <c r="D1790" s="103"/>
      <c r="E1790" s="103"/>
      <c r="F1790" s="103"/>
    </row>
    <row r="1791" spans="1:6">
      <c r="A1791" s="103"/>
      <c r="B1791" s="61"/>
      <c r="C1791" s="103"/>
      <c r="D1791" s="103"/>
      <c r="E1791" s="103"/>
      <c r="F1791" s="103"/>
    </row>
    <row r="1792" spans="1:6">
      <c r="A1792" s="103"/>
      <c r="B1792" s="61"/>
      <c r="C1792" s="103"/>
      <c r="D1792" s="103"/>
      <c r="E1792" s="103"/>
      <c r="F1792" s="103"/>
    </row>
    <row r="1793" spans="1:6">
      <c r="A1793" s="103"/>
      <c r="B1793" s="61"/>
      <c r="C1793" s="103"/>
      <c r="D1793" s="103"/>
      <c r="E1793" s="103"/>
      <c r="F1793" s="103"/>
    </row>
    <row r="1794" spans="1:6">
      <c r="A1794" s="103"/>
      <c r="B1794" s="61"/>
      <c r="C1794" s="103"/>
      <c r="D1794" s="103"/>
      <c r="E1794" s="103"/>
      <c r="F1794" s="103"/>
    </row>
    <row r="1795" spans="1:6">
      <c r="A1795" s="103"/>
      <c r="B1795" s="61"/>
      <c r="C1795" s="103"/>
      <c r="D1795" s="103"/>
      <c r="E1795" s="103"/>
      <c r="F1795" s="103"/>
    </row>
    <row r="1796" spans="1:6">
      <c r="A1796" s="103"/>
      <c r="B1796" s="61"/>
      <c r="C1796" s="103"/>
      <c r="D1796" s="103"/>
      <c r="E1796" s="103"/>
      <c r="F1796" s="103"/>
    </row>
    <row r="1797" spans="1:6">
      <c r="A1797" s="103"/>
      <c r="B1797" s="61"/>
      <c r="C1797" s="103"/>
      <c r="D1797" s="103"/>
      <c r="E1797" s="103"/>
      <c r="F1797" s="103"/>
    </row>
    <row r="1798" spans="1:6">
      <c r="A1798" s="103"/>
      <c r="B1798" s="61"/>
      <c r="C1798" s="103"/>
      <c r="D1798" s="103"/>
      <c r="E1798" s="103"/>
      <c r="F1798" s="103"/>
    </row>
    <row r="1799" spans="1:6">
      <c r="A1799" s="103"/>
      <c r="B1799" s="61"/>
      <c r="C1799" s="103"/>
      <c r="D1799" s="103"/>
      <c r="E1799" s="103"/>
      <c r="F1799" s="103"/>
    </row>
    <row r="1800" spans="1:6">
      <c r="A1800" s="103"/>
      <c r="B1800" s="61"/>
      <c r="C1800" s="103"/>
      <c r="D1800" s="103"/>
      <c r="E1800" s="103"/>
      <c r="F1800" s="103"/>
    </row>
    <row r="1801" spans="1:6">
      <c r="A1801" s="103"/>
      <c r="B1801" s="61"/>
      <c r="C1801" s="103"/>
      <c r="D1801" s="103"/>
      <c r="E1801" s="103"/>
      <c r="F1801" s="103"/>
    </row>
    <row r="1802" spans="1:6">
      <c r="A1802" s="103"/>
      <c r="B1802" s="61"/>
      <c r="C1802" s="103"/>
      <c r="D1802" s="103"/>
      <c r="E1802" s="103"/>
      <c r="F1802" s="103"/>
    </row>
    <row r="1803" spans="1:6">
      <c r="A1803" s="103"/>
      <c r="B1803" s="61"/>
      <c r="C1803" s="103"/>
      <c r="D1803" s="103"/>
      <c r="E1803" s="103"/>
      <c r="F1803" s="103"/>
    </row>
    <row r="1804" spans="1:6">
      <c r="A1804" s="103"/>
      <c r="B1804" s="61"/>
      <c r="C1804" s="103"/>
      <c r="D1804" s="103"/>
      <c r="E1804" s="103"/>
      <c r="F1804" s="103"/>
    </row>
    <row r="1805" spans="1:6">
      <c r="A1805" s="103"/>
      <c r="B1805" s="61"/>
      <c r="C1805" s="103"/>
      <c r="D1805" s="103"/>
      <c r="E1805" s="103"/>
      <c r="F1805" s="103"/>
    </row>
    <row r="1806" spans="1:6">
      <c r="A1806" s="103"/>
      <c r="B1806" s="61"/>
      <c r="C1806" s="103"/>
      <c r="D1806" s="103"/>
      <c r="E1806" s="103"/>
      <c r="F1806" s="103"/>
    </row>
    <row r="1807" spans="1:6">
      <c r="A1807" s="103"/>
      <c r="B1807" s="61"/>
      <c r="C1807" s="103"/>
      <c r="D1807" s="103"/>
      <c r="E1807" s="103"/>
      <c r="F1807" s="103"/>
    </row>
    <row r="1808" spans="1:6">
      <c r="A1808" s="103"/>
      <c r="B1808" s="61"/>
      <c r="C1808" s="103"/>
      <c r="D1808" s="103"/>
      <c r="E1808" s="103"/>
      <c r="F1808" s="103"/>
    </row>
    <row r="1809" spans="1:6">
      <c r="A1809" s="103"/>
      <c r="B1809" s="61"/>
      <c r="C1809" s="103"/>
      <c r="D1809" s="103"/>
      <c r="E1809" s="103"/>
      <c r="F1809" s="103"/>
    </row>
    <row r="1810" spans="1:6">
      <c r="A1810" s="103"/>
      <c r="B1810" s="61"/>
      <c r="C1810" s="103"/>
      <c r="D1810" s="103"/>
      <c r="E1810" s="103"/>
      <c r="F1810" s="103"/>
    </row>
    <row r="1811" spans="1:6">
      <c r="A1811" s="103"/>
      <c r="B1811" s="61"/>
      <c r="C1811" s="103"/>
      <c r="D1811" s="103"/>
      <c r="E1811" s="103"/>
      <c r="F1811" s="103"/>
    </row>
    <row r="1812" spans="1:6">
      <c r="A1812" s="103"/>
      <c r="B1812" s="61"/>
      <c r="C1812" s="103"/>
      <c r="D1812" s="103"/>
      <c r="E1812" s="103"/>
      <c r="F1812" s="103"/>
    </row>
    <row r="1813" spans="1:6">
      <c r="A1813" s="103"/>
      <c r="B1813" s="61"/>
      <c r="C1813" s="103"/>
      <c r="D1813" s="103"/>
      <c r="E1813" s="103"/>
      <c r="F1813" s="103"/>
    </row>
    <row r="1814" spans="1:6">
      <c r="A1814" s="103"/>
      <c r="B1814" s="61"/>
      <c r="C1814" s="103"/>
      <c r="D1814" s="103"/>
      <c r="E1814" s="103"/>
      <c r="F1814" s="103"/>
    </row>
    <row r="1815" spans="1:6">
      <c r="A1815" s="103"/>
      <c r="B1815" s="61"/>
      <c r="C1815" s="103"/>
      <c r="D1815" s="103"/>
      <c r="E1815" s="103"/>
      <c r="F1815" s="103"/>
    </row>
    <row r="1816" spans="1:6">
      <c r="A1816" s="103"/>
      <c r="B1816" s="61"/>
      <c r="C1816" s="103"/>
      <c r="D1816" s="103"/>
      <c r="E1816" s="103"/>
      <c r="F1816" s="103"/>
    </row>
    <row r="1817" spans="1:6">
      <c r="A1817" s="103"/>
      <c r="B1817" s="61"/>
      <c r="C1817" s="103"/>
      <c r="D1817" s="103"/>
      <c r="E1817" s="103"/>
      <c r="F1817" s="103"/>
    </row>
    <row r="1818" spans="1:6">
      <c r="A1818" s="103"/>
      <c r="B1818" s="61"/>
      <c r="C1818" s="103"/>
      <c r="D1818" s="103"/>
      <c r="E1818" s="103"/>
      <c r="F1818" s="103"/>
    </row>
    <row r="1819" spans="1:6">
      <c r="A1819" s="103"/>
      <c r="B1819" s="61"/>
      <c r="C1819" s="103"/>
      <c r="D1819" s="103"/>
      <c r="E1819" s="103"/>
      <c r="F1819" s="103"/>
    </row>
    <row r="1820" spans="1:6">
      <c r="A1820" s="103"/>
      <c r="B1820" s="61"/>
      <c r="C1820" s="103"/>
      <c r="D1820" s="103"/>
      <c r="E1820" s="103"/>
      <c r="F1820" s="103"/>
    </row>
    <row r="1821" spans="1:6">
      <c r="A1821" s="103"/>
      <c r="B1821" s="61"/>
      <c r="C1821" s="103"/>
      <c r="D1821" s="103"/>
      <c r="E1821" s="103"/>
      <c r="F1821" s="103"/>
    </row>
    <row r="1822" spans="1:6">
      <c r="A1822" s="103"/>
      <c r="B1822" s="61"/>
      <c r="C1822" s="103"/>
      <c r="D1822" s="103"/>
      <c r="E1822" s="103"/>
      <c r="F1822" s="103"/>
    </row>
    <row r="1823" spans="1:6">
      <c r="A1823" s="103"/>
      <c r="B1823" s="61"/>
      <c r="C1823" s="103"/>
      <c r="D1823" s="103"/>
      <c r="E1823" s="103"/>
      <c r="F1823" s="103"/>
    </row>
    <row r="1824" spans="1:6">
      <c r="A1824" s="103"/>
      <c r="B1824" s="61"/>
      <c r="C1824" s="103"/>
      <c r="D1824" s="103"/>
      <c r="E1824" s="103"/>
      <c r="F1824" s="103"/>
    </row>
    <row r="1825" spans="1:6">
      <c r="A1825" s="103"/>
      <c r="B1825" s="61"/>
      <c r="C1825" s="103"/>
      <c r="D1825" s="103"/>
      <c r="E1825" s="103"/>
      <c r="F1825" s="103"/>
    </row>
    <row r="1826" spans="1:6">
      <c r="A1826" s="103"/>
      <c r="B1826" s="61"/>
      <c r="C1826" s="103"/>
      <c r="D1826" s="103"/>
      <c r="E1826" s="103"/>
      <c r="F1826" s="103"/>
    </row>
    <row r="1827" spans="1:6">
      <c r="A1827" s="103"/>
      <c r="B1827" s="61"/>
      <c r="C1827" s="103"/>
      <c r="D1827" s="103"/>
      <c r="E1827" s="103"/>
      <c r="F1827" s="103"/>
    </row>
    <row r="1828" spans="1:6">
      <c r="A1828" s="103"/>
      <c r="B1828" s="61"/>
      <c r="C1828" s="103"/>
      <c r="D1828" s="103"/>
      <c r="E1828" s="103"/>
      <c r="F1828" s="103"/>
    </row>
    <row r="1829" spans="1:6">
      <c r="A1829" s="103"/>
      <c r="B1829" s="61"/>
      <c r="C1829" s="103"/>
      <c r="D1829" s="103"/>
      <c r="E1829" s="103"/>
      <c r="F1829" s="103"/>
    </row>
    <row r="1830" spans="1:6">
      <c r="A1830" s="103"/>
      <c r="B1830" s="61"/>
      <c r="C1830" s="103"/>
      <c r="D1830" s="103"/>
      <c r="E1830" s="103"/>
      <c r="F1830" s="103"/>
    </row>
    <row r="1831" spans="1:6">
      <c r="A1831" s="103"/>
      <c r="B1831" s="61"/>
      <c r="C1831" s="103"/>
      <c r="D1831" s="103"/>
      <c r="E1831" s="103"/>
      <c r="F1831" s="103"/>
    </row>
    <row r="1832" spans="1:6">
      <c r="A1832" s="103"/>
      <c r="B1832" s="61"/>
      <c r="C1832" s="103"/>
      <c r="D1832" s="103"/>
      <c r="E1832" s="103"/>
      <c r="F1832" s="103"/>
    </row>
    <row r="1833" spans="1:6">
      <c r="A1833" s="103"/>
      <c r="B1833" s="61"/>
      <c r="C1833" s="103"/>
      <c r="D1833" s="103"/>
      <c r="E1833" s="103"/>
      <c r="F1833" s="103"/>
    </row>
    <row r="1834" spans="1:6">
      <c r="A1834" s="103"/>
      <c r="B1834" s="61"/>
      <c r="C1834" s="103"/>
      <c r="D1834" s="103"/>
      <c r="E1834" s="103"/>
      <c r="F1834" s="103"/>
    </row>
    <row r="1835" spans="1:6">
      <c r="A1835" s="103"/>
      <c r="B1835" s="61"/>
      <c r="C1835" s="103"/>
      <c r="D1835" s="103"/>
      <c r="E1835" s="103"/>
      <c r="F1835" s="103"/>
    </row>
    <row r="1836" spans="1:6">
      <c r="A1836" s="103"/>
      <c r="B1836" s="61"/>
      <c r="C1836" s="103"/>
      <c r="D1836" s="103"/>
      <c r="E1836" s="103"/>
      <c r="F1836" s="103"/>
    </row>
    <row r="1837" spans="1:6">
      <c r="A1837" s="103"/>
      <c r="B1837" s="61"/>
      <c r="C1837" s="103"/>
      <c r="D1837" s="103"/>
      <c r="E1837" s="103"/>
      <c r="F1837" s="103"/>
    </row>
    <row r="1838" spans="1:6">
      <c r="A1838" s="103"/>
      <c r="B1838" s="61"/>
      <c r="C1838" s="103"/>
      <c r="D1838" s="103"/>
      <c r="E1838" s="103"/>
      <c r="F1838" s="103"/>
    </row>
    <row r="1839" spans="1:6">
      <c r="A1839" s="103"/>
      <c r="B1839" s="61"/>
      <c r="C1839" s="103"/>
      <c r="D1839" s="103"/>
      <c r="E1839" s="103"/>
      <c r="F1839" s="103"/>
    </row>
    <row r="1840" spans="1:6">
      <c r="A1840" s="103"/>
      <c r="B1840" s="61"/>
      <c r="C1840" s="103"/>
      <c r="D1840" s="103"/>
      <c r="E1840" s="103"/>
      <c r="F1840" s="103"/>
    </row>
    <row r="1841" spans="1:6">
      <c r="A1841" s="103"/>
      <c r="B1841" s="61"/>
      <c r="C1841" s="103"/>
      <c r="D1841" s="103"/>
      <c r="E1841" s="103"/>
      <c r="F1841" s="103"/>
    </row>
    <row r="1842" spans="1:6">
      <c r="A1842" s="103"/>
      <c r="B1842" s="61"/>
      <c r="C1842" s="103"/>
      <c r="D1842" s="103"/>
      <c r="E1842" s="103"/>
      <c r="F1842" s="103"/>
    </row>
    <row r="1843" spans="1:6">
      <c r="A1843" s="103"/>
      <c r="B1843" s="61"/>
      <c r="C1843" s="103"/>
      <c r="D1843" s="103"/>
      <c r="E1843" s="103"/>
      <c r="F1843" s="103"/>
    </row>
    <row r="1844" spans="1:6">
      <c r="A1844" s="103"/>
      <c r="B1844" s="61"/>
      <c r="C1844" s="103"/>
      <c r="D1844" s="103"/>
      <c r="E1844" s="103"/>
      <c r="F1844" s="103"/>
    </row>
    <row r="1845" spans="1:6">
      <c r="A1845" s="103"/>
      <c r="B1845" s="61"/>
      <c r="C1845" s="103"/>
      <c r="D1845" s="103"/>
      <c r="E1845" s="103"/>
      <c r="F1845" s="103"/>
    </row>
    <row r="1846" spans="1:6">
      <c r="A1846" s="103"/>
      <c r="B1846" s="61"/>
      <c r="C1846" s="103"/>
      <c r="D1846" s="103"/>
      <c r="E1846" s="103"/>
      <c r="F1846" s="103"/>
    </row>
    <row r="1847" spans="1:6">
      <c r="A1847" s="103"/>
      <c r="B1847" s="61"/>
      <c r="C1847" s="103"/>
      <c r="D1847" s="103"/>
      <c r="E1847" s="103"/>
      <c r="F1847" s="103"/>
    </row>
    <row r="1848" spans="1:6">
      <c r="A1848" s="103"/>
      <c r="B1848" s="61"/>
      <c r="C1848" s="103"/>
      <c r="D1848" s="103"/>
      <c r="E1848" s="103"/>
      <c r="F1848" s="103"/>
    </row>
    <row r="1849" spans="1:6">
      <c r="A1849" s="103"/>
      <c r="B1849" s="61"/>
      <c r="C1849" s="103"/>
      <c r="D1849" s="103"/>
      <c r="E1849" s="103"/>
      <c r="F1849" s="103"/>
    </row>
    <row r="1850" spans="1:6">
      <c r="A1850" s="103"/>
      <c r="B1850" s="61"/>
      <c r="C1850" s="103"/>
      <c r="D1850" s="103"/>
      <c r="E1850" s="103"/>
      <c r="F1850" s="103"/>
    </row>
    <row r="1851" spans="1:6">
      <c r="A1851" s="103"/>
      <c r="B1851" s="61"/>
      <c r="C1851" s="103"/>
      <c r="D1851" s="103"/>
      <c r="E1851" s="103"/>
      <c r="F1851" s="103"/>
    </row>
    <row r="1852" spans="1:6">
      <c r="A1852" s="103"/>
      <c r="B1852" s="61"/>
      <c r="C1852" s="103"/>
      <c r="D1852" s="103"/>
      <c r="E1852" s="103"/>
      <c r="F1852" s="103"/>
    </row>
    <row r="1853" spans="1:6">
      <c r="A1853" s="103"/>
      <c r="B1853" s="61"/>
      <c r="C1853" s="103"/>
      <c r="D1853" s="103"/>
      <c r="E1853" s="103"/>
      <c r="F1853" s="103"/>
    </row>
    <row r="1854" spans="1:6">
      <c r="A1854" s="103"/>
      <c r="B1854" s="61"/>
      <c r="C1854" s="103"/>
      <c r="D1854" s="103"/>
      <c r="E1854" s="103"/>
      <c r="F1854" s="103"/>
    </row>
    <row r="1855" spans="1:6">
      <c r="A1855" s="103"/>
      <c r="B1855" s="61"/>
      <c r="C1855" s="103"/>
      <c r="D1855" s="103"/>
      <c r="E1855" s="103"/>
      <c r="F1855" s="103"/>
    </row>
    <row r="1856" spans="1:6">
      <c r="A1856" s="103"/>
      <c r="B1856" s="61"/>
      <c r="C1856" s="103"/>
      <c r="D1856" s="103"/>
      <c r="E1856" s="103"/>
      <c r="F1856" s="103"/>
    </row>
    <row r="1857" spans="1:6">
      <c r="A1857" s="103"/>
      <c r="B1857" s="61"/>
      <c r="C1857" s="103"/>
      <c r="D1857" s="103"/>
      <c r="E1857" s="103"/>
      <c r="F1857" s="103"/>
    </row>
    <row r="1858" spans="1:6">
      <c r="A1858" s="103"/>
      <c r="B1858" s="61"/>
      <c r="C1858" s="103"/>
      <c r="D1858" s="103"/>
      <c r="E1858" s="103"/>
      <c r="F1858" s="103"/>
    </row>
    <row r="1859" spans="1:6">
      <c r="A1859" s="103"/>
      <c r="B1859" s="61"/>
      <c r="C1859" s="103"/>
      <c r="D1859" s="103"/>
      <c r="E1859" s="103"/>
      <c r="F1859" s="103"/>
    </row>
    <row r="1860" spans="1:6">
      <c r="A1860" s="103"/>
      <c r="B1860" s="61"/>
      <c r="C1860" s="103"/>
      <c r="D1860" s="103"/>
      <c r="E1860" s="103"/>
      <c r="F1860" s="103"/>
    </row>
    <row r="1861" spans="1:6">
      <c r="A1861" s="103"/>
      <c r="B1861" s="61"/>
      <c r="C1861" s="103"/>
      <c r="D1861" s="103"/>
      <c r="E1861" s="103"/>
      <c r="F1861" s="103"/>
    </row>
    <row r="1862" spans="1:6">
      <c r="A1862" s="103"/>
      <c r="B1862" s="61"/>
      <c r="C1862" s="103"/>
      <c r="D1862" s="103"/>
      <c r="E1862" s="103"/>
      <c r="F1862" s="103"/>
    </row>
    <row r="1863" spans="1:6">
      <c r="A1863" s="103"/>
      <c r="B1863" s="61"/>
      <c r="C1863" s="103"/>
      <c r="D1863" s="103"/>
      <c r="E1863" s="103"/>
      <c r="F1863" s="103"/>
    </row>
    <row r="1864" spans="1:6">
      <c r="A1864" s="103"/>
      <c r="B1864" s="61"/>
      <c r="C1864" s="103"/>
      <c r="D1864" s="103"/>
      <c r="E1864" s="103"/>
      <c r="F1864" s="103"/>
    </row>
    <row r="1865" spans="1:6">
      <c r="A1865" s="103"/>
      <c r="B1865" s="61"/>
      <c r="C1865" s="103"/>
      <c r="D1865" s="103"/>
      <c r="E1865" s="103"/>
      <c r="F1865" s="103"/>
    </row>
    <row r="1866" spans="1:6">
      <c r="A1866" s="103"/>
      <c r="B1866" s="61"/>
      <c r="C1866" s="103"/>
      <c r="D1866" s="103"/>
      <c r="E1866" s="103"/>
      <c r="F1866" s="103"/>
    </row>
    <row r="1867" spans="1:6">
      <c r="A1867" s="103"/>
      <c r="B1867" s="61"/>
      <c r="C1867" s="103"/>
      <c r="D1867" s="103"/>
      <c r="E1867" s="103"/>
      <c r="F1867" s="103"/>
    </row>
    <row r="1868" spans="1:6">
      <c r="A1868" s="103"/>
      <c r="B1868" s="61"/>
      <c r="C1868" s="103"/>
      <c r="D1868" s="103"/>
      <c r="E1868" s="103"/>
      <c r="F1868" s="103"/>
    </row>
    <row r="1869" spans="1:6">
      <c r="A1869" s="103"/>
      <c r="B1869" s="61"/>
      <c r="C1869" s="103"/>
      <c r="D1869" s="103"/>
      <c r="E1869" s="103"/>
      <c r="F1869" s="103"/>
    </row>
    <row r="1870" spans="1:6">
      <c r="A1870" s="103"/>
      <c r="B1870" s="61"/>
      <c r="C1870" s="103"/>
      <c r="D1870" s="103"/>
      <c r="E1870" s="103"/>
      <c r="F1870" s="103"/>
    </row>
    <row r="1871" spans="1:6">
      <c r="A1871" s="103"/>
      <c r="B1871" s="61"/>
      <c r="C1871" s="103"/>
      <c r="D1871" s="103"/>
      <c r="E1871" s="103"/>
      <c r="F1871" s="103"/>
    </row>
    <row r="1872" spans="1:6">
      <c r="A1872" s="103"/>
      <c r="B1872" s="61"/>
      <c r="C1872" s="103"/>
      <c r="D1872" s="103"/>
      <c r="E1872" s="103"/>
      <c r="F1872" s="103"/>
    </row>
    <row r="1873" spans="1:6">
      <c r="A1873" s="103"/>
      <c r="B1873" s="61"/>
      <c r="C1873" s="103"/>
      <c r="D1873" s="103"/>
      <c r="E1873" s="103"/>
      <c r="F1873" s="103"/>
    </row>
    <row r="1874" spans="1:6">
      <c r="A1874" s="103"/>
      <c r="B1874" s="61"/>
      <c r="C1874" s="103"/>
      <c r="D1874" s="103"/>
      <c r="E1874" s="103"/>
      <c r="F1874" s="103"/>
    </row>
    <row r="1875" spans="1:6">
      <c r="A1875" s="103"/>
      <c r="B1875" s="61"/>
      <c r="C1875" s="103"/>
      <c r="D1875" s="103"/>
      <c r="E1875" s="103"/>
      <c r="F1875" s="103"/>
    </row>
    <row r="1876" spans="1:6">
      <c r="A1876" s="103"/>
      <c r="B1876" s="61"/>
      <c r="C1876" s="103"/>
      <c r="D1876" s="103"/>
      <c r="E1876" s="103"/>
      <c r="F1876" s="103"/>
    </row>
    <row r="1877" spans="1:6">
      <c r="A1877" s="103"/>
      <c r="B1877" s="61"/>
      <c r="C1877" s="103"/>
      <c r="D1877" s="103"/>
      <c r="E1877" s="103"/>
      <c r="F1877" s="103"/>
    </row>
    <row r="1878" spans="1:6">
      <c r="A1878" s="103"/>
      <c r="B1878" s="61"/>
      <c r="C1878" s="103"/>
      <c r="D1878" s="103"/>
      <c r="E1878" s="103"/>
      <c r="F1878" s="103"/>
    </row>
    <row r="1879" spans="1:6">
      <c r="A1879" s="103"/>
      <c r="B1879" s="61"/>
      <c r="C1879" s="103"/>
      <c r="D1879" s="103"/>
      <c r="E1879" s="103"/>
      <c r="F1879" s="103"/>
    </row>
    <row r="1880" spans="1:6">
      <c r="A1880" s="103"/>
      <c r="B1880" s="61"/>
      <c r="C1880" s="103"/>
      <c r="D1880" s="103"/>
      <c r="E1880" s="103"/>
      <c r="F1880" s="103"/>
    </row>
    <row r="1881" spans="1:6">
      <c r="A1881" s="103"/>
      <c r="B1881" s="61"/>
      <c r="C1881" s="103"/>
      <c r="D1881" s="103"/>
      <c r="E1881" s="103"/>
      <c r="F1881" s="103"/>
    </row>
    <row r="1882" spans="1:6">
      <c r="A1882" s="103"/>
      <c r="B1882" s="61"/>
      <c r="C1882" s="103"/>
      <c r="D1882" s="103"/>
      <c r="E1882" s="103"/>
      <c r="F1882" s="103"/>
    </row>
    <row r="1883" spans="1:6">
      <c r="A1883" s="103"/>
      <c r="B1883" s="61"/>
      <c r="C1883" s="103"/>
      <c r="D1883" s="103"/>
      <c r="E1883" s="103"/>
      <c r="F1883" s="103"/>
    </row>
    <row r="1884" spans="1:6">
      <c r="A1884" s="103"/>
      <c r="B1884" s="61"/>
      <c r="C1884" s="103"/>
      <c r="D1884" s="103"/>
      <c r="E1884" s="103"/>
      <c r="F1884" s="103"/>
    </row>
    <row r="1885" spans="1:6">
      <c r="A1885" s="103"/>
      <c r="B1885" s="61"/>
      <c r="C1885" s="103"/>
      <c r="D1885" s="103"/>
      <c r="E1885" s="103"/>
      <c r="F1885" s="103"/>
    </row>
    <row r="1886" spans="1:6">
      <c r="A1886" s="103"/>
      <c r="B1886" s="61"/>
      <c r="C1886" s="103"/>
      <c r="D1886" s="103"/>
      <c r="E1886" s="103"/>
      <c r="F1886" s="103"/>
    </row>
    <row r="1887" spans="1:6">
      <c r="A1887" s="103"/>
      <c r="B1887" s="61"/>
      <c r="C1887" s="103"/>
      <c r="D1887" s="103"/>
      <c r="E1887" s="103"/>
      <c r="F1887" s="103"/>
    </row>
    <row r="1888" spans="1:6">
      <c r="A1888" s="103"/>
      <c r="B1888" s="61"/>
      <c r="C1888" s="103"/>
      <c r="D1888" s="103"/>
      <c r="E1888" s="103"/>
      <c r="F1888" s="103"/>
    </row>
    <row r="1889" spans="1:6">
      <c r="A1889" s="103"/>
      <c r="B1889" s="61"/>
      <c r="C1889" s="103"/>
      <c r="D1889" s="103"/>
      <c r="E1889" s="103"/>
      <c r="F1889" s="103"/>
    </row>
    <row r="1890" spans="1:6">
      <c r="A1890" s="103"/>
      <c r="B1890" s="61"/>
      <c r="C1890" s="103"/>
      <c r="D1890" s="103"/>
      <c r="E1890" s="103"/>
      <c r="F1890" s="103"/>
    </row>
    <row r="1891" spans="1:6">
      <c r="A1891" s="103"/>
      <c r="B1891" s="61"/>
      <c r="C1891" s="103"/>
      <c r="D1891" s="103"/>
      <c r="E1891" s="103"/>
      <c r="F1891" s="103"/>
    </row>
    <row r="1892" spans="1:6">
      <c r="A1892" s="103"/>
      <c r="B1892" s="61"/>
      <c r="C1892" s="103"/>
      <c r="D1892" s="103"/>
      <c r="E1892" s="103"/>
      <c r="F1892" s="103"/>
    </row>
    <row r="1893" spans="1:6">
      <c r="A1893" s="103"/>
      <c r="B1893" s="61"/>
      <c r="C1893" s="103"/>
      <c r="D1893" s="103"/>
      <c r="E1893" s="103"/>
      <c r="F1893" s="103"/>
    </row>
    <row r="1894" spans="1:6">
      <c r="A1894" s="103"/>
      <c r="B1894" s="61"/>
      <c r="C1894" s="103"/>
      <c r="D1894" s="103"/>
      <c r="E1894" s="103"/>
      <c r="F1894" s="103"/>
    </row>
    <row r="1895" spans="1:6">
      <c r="A1895" s="103"/>
      <c r="B1895" s="61"/>
      <c r="C1895" s="103"/>
      <c r="D1895" s="103"/>
      <c r="E1895" s="103"/>
      <c r="F1895" s="103"/>
    </row>
    <row r="1896" spans="1:6">
      <c r="A1896" s="103"/>
      <c r="B1896" s="61"/>
      <c r="C1896" s="103"/>
      <c r="D1896" s="103"/>
      <c r="E1896" s="103"/>
      <c r="F1896" s="103"/>
    </row>
    <row r="1897" spans="1:6">
      <c r="A1897" s="103"/>
      <c r="B1897" s="61"/>
      <c r="C1897" s="103"/>
      <c r="D1897" s="103"/>
      <c r="E1897" s="103"/>
      <c r="F1897" s="103"/>
    </row>
    <row r="1898" spans="1:6">
      <c r="A1898" s="103"/>
      <c r="B1898" s="61"/>
      <c r="C1898" s="103"/>
      <c r="D1898" s="103"/>
      <c r="E1898" s="103"/>
      <c r="F1898" s="103"/>
    </row>
    <row r="1899" spans="1:6">
      <c r="A1899" s="103"/>
      <c r="B1899" s="61"/>
      <c r="C1899" s="103"/>
      <c r="D1899" s="103"/>
      <c r="E1899" s="103"/>
      <c r="F1899" s="103"/>
    </row>
    <row r="1900" spans="1:6">
      <c r="A1900" s="103"/>
      <c r="B1900" s="61"/>
      <c r="C1900" s="103"/>
      <c r="D1900" s="103"/>
      <c r="E1900" s="103"/>
      <c r="F1900" s="103"/>
    </row>
    <row r="1901" spans="1:6">
      <c r="A1901" s="103"/>
      <c r="B1901" s="61"/>
      <c r="C1901" s="103"/>
      <c r="D1901" s="103"/>
      <c r="E1901" s="103"/>
      <c r="F1901" s="103"/>
    </row>
    <row r="1902" spans="1:6">
      <c r="A1902" s="103"/>
      <c r="B1902" s="61"/>
      <c r="C1902" s="103"/>
      <c r="D1902" s="103"/>
      <c r="E1902" s="103"/>
      <c r="F1902" s="103"/>
    </row>
    <row r="1903" spans="1:6">
      <c r="A1903" s="103"/>
      <c r="B1903" s="61"/>
      <c r="C1903" s="103"/>
      <c r="D1903" s="103"/>
      <c r="E1903" s="103"/>
      <c r="F1903" s="103"/>
    </row>
    <row r="1904" spans="1:6">
      <c r="A1904" s="103"/>
      <c r="B1904" s="61"/>
      <c r="C1904" s="103"/>
      <c r="D1904" s="103"/>
      <c r="E1904" s="103"/>
      <c r="F1904" s="103"/>
    </row>
    <row r="1905" spans="1:6">
      <c r="A1905" s="103"/>
      <c r="B1905" s="61"/>
      <c r="C1905" s="103"/>
      <c r="D1905" s="103"/>
      <c r="E1905" s="103"/>
      <c r="F1905" s="103"/>
    </row>
    <row r="1906" spans="1:6">
      <c r="A1906" s="103"/>
      <c r="B1906" s="61"/>
      <c r="C1906" s="103"/>
      <c r="D1906" s="103"/>
      <c r="E1906" s="103"/>
      <c r="F1906" s="103"/>
    </row>
    <row r="1907" spans="1:6">
      <c r="A1907" s="103"/>
      <c r="B1907" s="61"/>
      <c r="C1907" s="103"/>
      <c r="D1907" s="103"/>
      <c r="E1907" s="103"/>
      <c r="F1907" s="103"/>
    </row>
    <row r="1908" spans="1:6">
      <c r="A1908" s="103"/>
      <c r="B1908" s="61"/>
      <c r="C1908" s="103"/>
      <c r="D1908" s="103"/>
      <c r="E1908" s="103"/>
      <c r="F1908" s="103"/>
    </row>
    <row r="1909" spans="1:6">
      <c r="A1909" s="103"/>
      <c r="B1909" s="61"/>
      <c r="C1909" s="103"/>
      <c r="D1909" s="103"/>
      <c r="E1909" s="103"/>
      <c r="F1909" s="103"/>
    </row>
    <row r="1910" spans="1:6">
      <c r="A1910" s="103"/>
      <c r="B1910" s="61"/>
      <c r="C1910" s="103"/>
      <c r="D1910" s="103"/>
      <c r="E1910" s="103"/>
      <c r="F1910" s="103"/>
    </row>
    <row r="1911" spans="1:6">
      <c r="A1911" s="103"/>
      <c r="B1911" s="61"/>
      <c r="C1911" s="103"/>
      <c r="D1911" s="103"/>
      <c r="E1911" s="103"/>
      <c r="F1911" s="103"/>
    </row>
    <row r="1912" spans="1:6">
      <c r="A1912" s="103"/>
      <c r="B1912" s="61"/>
      <c r="C1912" s="103"/>
      <c r="D1912" s="103"/>
      <c r="E1912" s="103"/>
      <c r="F1912" s="103"/>
    </row>
    <row r="1913" spans="1:6">
      <c r="A1913" s="103"/>
      <c r="B1913" s="61"/>
      <c r="C1913" s="103"/>
      <c r="D1913" s="103"/>
      <c r="E1913" s="103"/>
      <c r="F1913" s="103"/>
    </row>
    <row r="1914" spans="1:6">
      <c r="A1914" s="103"/>
      <c r="B1914" s="61"/>
      <c r="C1914" s="103"/>
      <c r="D1914" s="103"/>
      <c r="E1914" s="103"/>
      <c r="F1914" s="103"/>
    </row>
    <row r="1915" spans="1:6">
      <c r="A1915" s="103"/>
      <c r="B1915" s="61"/>
      <c r="C1915" s="103"/>
      <c r="D1915" s="103"/>
      <c r="E1915" s="103"/>
      <c r="F1915" s="103"/>
    </row>
    <row r="1916" spans="1:6">
      <c r="A1916" s="103"/>
      <c r="B1916" s="61"/>
      <c r="C1916" s="103"/>
      <c r="D1916" s="103"/>
      <c r="E1916" s="103"/>
      <c r="F1916" s="103"/>
    </row>
    <row r="1917" spans="1:6">
      <c r="A1917" s="103"/>
      <c r="B1917" s="61"/>
      <c r="C1917" s="103"/>
      <c r="D1917" s="103"/>
      <c r="E1917" s="103"/>
      <c r="F1917" s="103"/>
    </row>
    <row r="1918" spans="1:6">
      <c r="A1918" s="103"/>
      <c r="B1918" s="61"/>
      <c r="C1918" s="103"/>
      <c r="D1918" s="103"/>
      <c r="E1918" s="103"/>
      <c r="F1918" s="103"/>
    </row>
    <row r="1919" spans="1:6">
      <c r="A1919" s="103"/>
      <c r="B1919" s="61"/>
      <c r="C1919" s="103"/>
      <c r="D1919" s="103"/>
      <c r="E1919" s="103"/>
      <c r="F1919" s="103"/>
    </row>
    <row r="1920" spans="1:6">
      <c r="A1920" s="103"/>
      <c r="B1920" s="61"/>
      <c r="C1920" s="103"/>
      <c r="D1920" s="103"/>
      <c r="E1920" s="103"/>
      <c r="F1920" s="103"/>
    </row>
    <row r="1921" spans="1:6">
      <c r="A1921" s="103"/>
      <c r="B1921" s="61"/>
      <c r="C1921" s="103"/>
      <c r="D1921" s="103"/>
      <c r="E1921" s="103"/>
      <c r="F1921" s="103"/>
    </row>
    <row r="1922" spans="1:6">
      <c r="A1922" s="103"/>
      <c r="B1922" s="61"/>
      <c r="C1922" s="103"/>
      <c r="D1922" s="103"/>
      <c r="E1922" s="103"/>
      <c r="F1922" s="103"/>
    </row>
    <row r="1923" spans="1:6">
      <c r="A1923" s="103"/>
      <c r="B1923" s="61"/>
      <c r="C1923" s="103"/>
      <c r="D1923" s="103"/>
      <c r="E1923" s="103"/>
      <c r="F1923" s="103"/>
    </row>
    <row r="1924" spans="1:6">
      <c r="A1924" s="103"/>
      <c r="B1924" s="61"/>
      <c r="C1924" s="103"/>
      <c r="D1924" s="103"/>
      <c r="E1924" s="103"/>
      <c r="F1924" s="103"/>
    </row>
    <row r="1925" spans="1:6">
      <c r="A1925" s="103"/>
      <c r="B1925" s="61"/>
      <c r="C1925" s="103"/>
      <c r="D1925" s="103"/>
      <c r="E1925" s="103"/>
      <c r="F1925" s="103"/>
    </row>
    <row r="1926" spans="1:6">
      <c r="A1926" s="103"/>
      <c r="B1926" s="61"/>
      <c r="C1926" s="103"/>
      <c r="D1926" s="103"/>
      <c r="E1926" s="103"/>
      <c r="F1926" s="103"/>
    </row>
    <row r="1927" spans="1:6">
      <c r="A1927" s="103"/>
      <c r="B1927" s="61"/>
      <c r="C1927" s="103"/>
      <c r="D1927" s="103"/>
      <c r="E1927" s="103"/>
      <c r="F1927" s="103"/>
    </row>
    <row r="1928" spans="1:6">
      <c r="A1928" s="103"/>
      <c r="B1928" s="61"/>
      <c r="C1928" s="103"/>
      <c r="D1928" s="103"/>
      <c r="E1928" s="103"/>
      <c r="F1928" s="103"/>
    </row>
    <row r="1929" spans="1:6">
      <c r="A1929" s="103"/>
      <c r="B1929" s="61"/>
      <c r="C1929" s="103"/>
      <c r="D1929" s="103"/>
      <c r="E1929" s="103"/>
      <c r="F1929" s="103"/>
    </row>
    <row r="1930" spans="1:6">
      <c r="A1930" s="103"/>
      <c r="B1930" s="61"/>
      <c r="C1930" s="103"/>
      <c r="D1930" s="103"/>
      <c r="E1930" s="103"/>
      <c r="F1930" s="103"/>
    </row>
    <row r="1931" spans="1:6">
      <c r="A1931" s="103"/>
      <c r="B1931" s="61"/>
      <c r="C1931" s="103"/>
      <c r="D1931" s="103"/>
      <c r="E1931" s="103"/>
      <c r="F1931" s="103"/>
    </row>
    <row r="1932" spans="1:6">
      <c r="A1932" s="103"/>
      <c r="B1932" s="61"/>
      <c r="C1932" s="103"/>
      <c r="D1932" s="103"/>
      <c r="E1932" s="103"/>
      <c r="F1932" s="103"/>
    </row>
    <row r="1933" spans="1:6">
      <c r="A1933" s="103"/>
      <c r="B1933" s="61"/>
      <c r="C1933" s="103"/>
      <c r="D1933" s="103"/>
      <c r="E1933" s="103"/>
      <c r="F1933" s="103"/>
    </row>
    <row r="1934" spans="1:6">
      <c r="A1934" s="103"/>
      <c r="B1934" s="61"/>
      <c r="C1934" s="103"/>
      <c r="D1934" s="103"/>
      <c r="E1934" s="103"/>
      <c r="F1934" s="103"/>
    </row>
    <row r="1935" spans="1:6">
      <c r="A1935" s="103"/>
      <c r="B1935" s="61"/>
      <c r="C1935" s="103"/>
      <c r="D1935" s="103"/>
      <c r="E1935" s="103"/>
      <c r="F1935" s="103"/>
    </row>
    <row r="1936" spans="1:6">
      <c r="A1936" s="103"/>
      <c r="B1936" s="61"/>
      <c r="C1936" s="103"/>
      <c r="D1936" s="103"/>
      <c r="E1936" s="103"/>
      <c r="F1936" s="103"/>
    </row>
    <row r="1937" spans="1:6">
      <c r="A1937" s="103"/>
      <c r="B1937" s="61"/>
      <c r="C1937" s="103"/>
      <c r="D1937" s="103"/>
      <c r="E1937" s="103"/>
      <c r="F1937" s="103"/>
    </row>
    <row r="1938" spans="1:6">
      <c r="A1938" s="103"/>
      <c r="B1938" s="61"/>
      <c r="C1938" s="103"/>
      <c r="D1938" s="103"/>
      <c r="E1938" s="103"/>
      <c r="F1938" s="103"/>
    </row>
    <row r="1939" spans="1:6">
      <c r="A1939" s="103"/>
      <c r="B1939" s="61"/>
      <c r="C1939" s="103"/>
      <c r="D1939" s="103"/>
      <c r="E1939" s="103"/>
      <c r="F1939" s="103"/>
    </row>
    <row r="1940" spans="1:6">
      <c r="A1940" s="103"/>
      <c r="B1940" s="61"/>
      <c r="C1940" s="103"/>
      <c r="D1940" s="103"/>
      <c r="E1940" s="103"/>
      <c r="F1940" s="103"/>
    </row>
    <row r="1941" spans="1:6">
      <c r="A1941" s="103"/>
      <c r="B1941" s="61"/>
      <c r="C1941" s="103"/>
      <c r="D1941" s="103"/>
      <c r="E1941" s="103"/>
      <c r="F1941" s="103"/>
    </row>
    <row r="1942" spans="1:6">
      <c r="A1942" s="103"/>
      <c r="B1942" s="61"/>
      <c r="C1942" s="103"/>
      <c r="D1942" s="103"/>
      <c r="E1942" s="103"/>
      <c r="F1942" s="103"/>
    </row>
    <row r="1943" spans="1:6">
      <c r="A1943" s="103"/>
      <c r="B1943" s="61"/>
      <c r="C1943" s="103"/>
      <c r="D1943" s="103"/>
      <c r="E1943" s="103"/>
      <c r="F1943" s="103"/>
    </row>
    <row r="1944" spans="1:6">
      <c r="A1944" s="103"/>
      <c r="B1944" s="61"/>
      <c r="C1944" s="103"/>
      <c r="D1944" s="103"/>
      <c r="E1944" s="103"/>
      <c r="F1944" s="103"/>
    </row>
    <row r="1945" spans="1:6">
      <c r="A1945" s="103"/>
      <c r="B1945" s="61"/>
      <c r="C1945" s="103"/>
      <c r="D1945" s="103"/>
      <c r="E1945" s="103"/>
      <c r="F1945" s="103"/>
    </row>
    <row r="1946" spans="1:6">
      <c r="A1946" s="103"/>
      <c r="B1946" s="61"/>
      <c r="C1946" s="103"/>
      <c r="D1946" s="103"/>
      <c r="E1946" s="103"/>
      <c r="F1946" s="103"/>
    </row>
    <row r="1947" spans="1:6">
      <c r="A1947" s="103"/>
      <c r="B1947" s="61"/>
      <c r="C1947" s="103"/>
      <c r="D1947" s="103"/>
      <c r="E1947" s="103"/>
      <c r="F1947" s="103"/>
    </row>
    <row r="1948" spans="1:6">
      <c r="A1948" s="103"/>
      <c r="B1948" s="61"/>
      <c r="C1948" s="103"/>
      <c r="D1948" s="103"/>
      <c r="E1948" s="103"/>
      <c r="F1948" s="103"/>
    </row>
    <row r="1949" spans="1:6">
      <c r="A1949" s="103"/>
      <c r="B1949" s="61"/>
      <c r="C1949" s="103"/>
      <c r="D1949" s="103"/>
      <c r="E1949" s="103"/>
      <c r="F1949" s="103"/>
    </row>
    <row r="1950" spans="1:6">
      <c r="A1950" s="103"/>
      <c r="B1950" s="61"/>
      <c r="C1950" s="103"/>
      <c r="D1950" s="103"/>
      <c r="E1950" s="103"/>
      <c r="F1950" s="103"/>
    </row>
    <row r="1951" spans="1:6">
      <c r="A1951" s="103"/>
      <c r="B1951" s="61"/>
      <c r="C1951" s="103"/>
      <c r="D1951" s="103"/>
      <c r="E1951" s="103"/>
      <c r="F1951" s="103"/>
    </row>
    <row r="1952" spans="1:6">
      <c r="A1952" s="103"/>
      <c r="B1952" s="61"/>
      <c r="C1952" s="103"/>
      <c r="D1952" s="103"/>
      <c r="E1952" s="103"/>
      <c r="F1952" s="103"/>
    </row>
    <row r="1953" spans="1:6">
      <c r="A1953" s="103"/>
      <c r="B1953" s="61"/>
      <c r="C1953" s="103"/>
      <c r="D1953" s="103"/>
      <c r="E1953" s="103"/>
      <c r="F1953" s="103"/>
    </row>
    <row r="1954" spans="1:6">
      <c r="A1954" s="103"/>
      <c r="B1954" s="61"/>
      <c r="C1954" s="103"/>
      <c r="D1954" s="103"/>
      <c r="E1954" s="103"/>
      <c r="F1954" s="103"/>
    </row>
    <row r="1955" spans="1:6">
      <c r="A1955" s="103"/>
      <c r="B1955" s="61"/>
      <c r="C1955" s="103"/>
      <c r="D1955" s="103"/>
      <c r="E1955" s="103"/>
      <c r="F1955" s="103"/>
    </row>
    <row r="1956" spans="1:6">
      <c r="A1956" s="103"/>
      <c r="B1956" s="61"/>
      <c r="C1956" s="103"/>
      <c r="D1956" s="103"/>
      <c r="E1956" s="103"/>
      <c r="F1956" s="103"/>
    </row>
    <row r="1957" spans="1:6">
      <c r="A1957" s="103"/>
      <c r="B1957" s="61"/>
      <c r="C1957" s="103"/>
      <c r="D1957" s="103"/>
      <c r="E1957" s="103"/>
      <c r="F1957" s="103"/>
    </row>
    <row r="1958" spans="1:6">
      <c r="A1958" s="103"/>
      <c r="B1958" s="61"/>
      <c r="C1958" s="103"/>
      <c r="D1958" s="103"/>
      <c r="E1958" s="103"/>
      <c r="F1958" s="103"/>
    </row>
    <row r="1959" spans="1:6">
      <c r="A1959" s="103"/>
      <c r="B1959" s="61"/>
      <c r="C1959" s="103"/>
      <c r="D1959" s="103"/>
      <c r="E1959" s="103"/>
      <c r="F1959" s="103"/>
    </row>
    <row r="1960" spans="1:6">
      <c r="A1960" s="103"/>
      <c r="B1960" s="61"/>
      <c r="C1960" s="103"/>
      <c r="D1960" s="103"/>
      <c r="E1960" s="103"/>
      <c r="F1960" s="103"/>
    </row>
    <row r="1961" spans="1:6">
      <c r="A1961" s="103"/>
      <c r="B1961" s="61"/>
      <c r="C1961" s="103"/>
      <c r="D1961" s="103"/>
      <c r="E1961" s="103"/>
      <c r="F1961" s="103"/>
    </row>
    <row r="1962" spans="1:6">
      <c r="A1962" s="103"/>
      <c r="B1962" s="61"/>
      <c r="C1962" s="103"/>
      <c r="D1962" s="103"/>
      <c r="E1962" s="103"/>
      <c r="F1962" s="103"/>
    </row>
    <row r="1963" spans="1:6">
      <c r="A1963" s="103"/>
      <c r="B1963" s="61"/>
      <c r="C1963" s="103"/>
      <c r="D1963" s="103"/>
      <c r="E1963" s="103"/>
      <c r="F1963" s="103"/>
    </row>
    <row r="1964" spans="1:6">
      <c r="A1964" s="103"/>
      <c r="B1964" s="61"/>
      <c r="C1964" s="103"/>
      <c r="D1964" s="103"/>
      <c r="E1964" s="103"/>
      <c r="F1964" s="103"/>
    </row>
    <row r="1965" spans="1:6">
      <c r="A1965" s="103"/>
      <c r="B1965" s="61"/>
      <c r="C1965" s="103"/>
      <c r="D1965" s="103"/>
      <c r="E1965" s="103"/>
      <c r="F1965" s="103"/>
    </row>
    <row r="1966" spans="1:6">
      <c r="A1966" s="103"/>
      <c r="B1966" s="61"/>
      <c r="C1966" s="103"/>
      <c r="D1966" s="103"/>
      <c r="E1966" s="103"/>
      <c r="F1966" s="103"/>
    </row>
    <row r="1967" spans="1:6">
      <c r="A1967" s="103"/>
      <c r="B1967" s="61"/>
      <c r="C1967" s="103"/>
      <c r="D1967" s="103"/>
      <c r="E1967" s="103"/>
      <c r="F1967" s="103"/>
    </row>
    <row r="1968" spans="1:6">
      <c r="A1968" s="103"/>
      <c r="B1968" s="61"/>
      <c r="C1968" s="103"/>
      <c r="D1968" s="103"/>
      <c r="E1968" s="103"/>
      <c r="F1968" s="103"/>
    </row>
    <row r="1969" spans="1:6">
      <c r="A1969" s="103"/>
      <c r="B1969" s="61"/>
      <c r="C1969" s="103"/>
      <c r="D1969" s="103"/>
      <c r="E1969" s="103"/>
      <c r="F1969" s="103"/>
    </row>
    <row r="1970" spans="1:6">
      <c r="A1970" s="103"/>
      <c r="B1970" s="61"/>
      <c r="C1970" s="103"/>
      <c r="D1970" s="103"/>
      <c r="E1970" s="103"/>
      <c r="F1970" s="103"/>
    </row>
    <row r="1971" spans="1:6">
      <c r="A1971" s="103"/>
      <c r="B1971" s="61"/>
      <c r="C1971" s="103"/>
      <c r="D1971" s="103"/>
      <c r="E1971" s="103"/>
      <c r="F1971" s="103"/>
    </row>
    <row r="1972" spans="1:6">
      <c r="A1972" s="103"/>
      <c r="B1972" s="61"/>
      <c r="C1972" s="103"/>
      <c r="D1972" s="103"/>
      <c r="E1972" s="103"/>
      <c r="F1972" s="103"/>
    </row>
    <row r="1973" spans="1:6">
      <c r="A1973" s="103"/>
      <c r="B1973" s="61"/>
      <c r="C1973" s="103"/>
      <c r="D1973" s="103"/>
      <c r="E1973" s="103"/>
      <c r="F1973" s="103"/>
    </row>
    <row r="1974" spans="1:6">
      <c r="A1974" s="103"/>
      <c r="B1974" s="61"/>
      <c r="C1974" s="103"/>
      <c r="D1974" s="103"/>
      <c r="E1974" s="103"/>
      <c r="F1974" s="103"/>
    </row>
    <row r="1975" spans="1:6">
      <c r="A1975" s="103"/>
      <c r="B1975" s="61"/>
      <c r="C1975" s="103"/>
      <c r="D1975" s="103"/>
      <c r="E1975" s="103"/>
      <c r="F1975" s="103"/>
    </row>
    <row r="1976" spans="1:6">
      <c r="A1976" s="103"/>
      <c r="B1976" s="61"/>
      <c r="C1976" s="103"/>
      <c r="D1976" s="103"/>
      <c r="E1976" s="103"/>
      <c r="F1976" s="103"/>
    </row>
    <row r="1977" spans="1:6">
      <c r="A1977" s="103"/>
      <c r="B1977" s="61"/>
      <c r="C1977" s="103"/>
      <c r="D1977" s="103"/>
      <c r="E1977" s="103"/>
      <c r="F1977" s="103"/>
    </row>
    <row r="1978" spans="1:6">
      <c r="A1978" s="103"/>
      <c r="B1978" s="61"/>
      <c r="C1978" s="103"/>
      <c r="D1978" s="103"/>
      <c r="E1978" s="103"/>
      <c r="F1978" s="103"/>
    </row>
    <row r="1979" spans="1:6">
      <c r="A1979" s="103"/>
      <c r="B1979" s="61"/>
      <c r="C1979" s="103"/>
      <c r="D1979" s="103"/>
      <c r="E1979" s="103"/>
      <c r="F1979" s="103"/>
    </row>
    <row r="1980" spans="1:6">
      <c r="A1980" s="103"/>
      <c r="B1980" s="61"/>
      <c r="C1980" s="103"/>
      <c r="D1980" s="103"/>
      <c r="E1980" s="103"/>
      <c r="F1980" s="103"/>
    </row>
    <row r="1981" spans="1:6">
      <c r="A1981" s="103"/>
      <c r="B1981" s="61"/>
      <c r="C1981" s="103"/>
      <c r="D1981" s="103"/>
      <c r="E1981" s="103"/>
      <c r="F1981" s="103"/>
    </row>
    <row r="1982" spans="1:6">
      <c r="A1982" s="103"/>
      <c r="B1982" s="61"/>
      <c r="C1982" s="103"/>
      <c r="D1982" s="103"/>
      <c r="E1982" s="103"/>
      <c r="F1982" s="103"/>
    </row>
    <row r="1983" spans="1:6">
      <c r="A1983" s="103"/>
      <c r="B1983" s="61"/>
      <c r="C1983" s="103"/>
      <c r="D1983" s="103"/>
      <c r="E1983" s="103"/>
      <c r="F1983" s="103"/>
    </row>
    <row r="1984" spans="1:6">
      <c r="A1984" s="103"/>
      <c r="B1984" s="61"/>
      <c r="C1984" s="103"/>
      <c r="D1984" s="103"/>
      <c r="E1984" s="103"/>
      <c r="F1984" s="103"/>
    </row>
    <row r="1985" spans="1:6">
      <c r="A1985" s="103"/>
      <c r="B1985" s="61"/>
      <c r="C1985" s="103"/>
      <c r="D1985" s="103"/>
      <c r="E1985" s="103"/>
      <c r="F1985" s="103"/>
    </row>
    <row r="1986" spans="1:6">
      <c r="A1986" s="103"/>
      <c r="B1986" s="61"/>
      <c r="C1986" s="103"/>
      <c r="D1986" s="103"/>
      <c r="E1986" s="103"/>
      <c r="F1986" s="103"/>
    </row>
    <row r="1987" spans="1:6">
      <c r="A1987" s="103"/>
      <c r="B1987" s="61"/>
      <c r="C1987" s="103"/>
      <c r="D1987" s="103"/>
      <c r="E1987" s="103"/>
      <c r="F1987" s="103"/>
    </row>
    <row r="1988" spans="1:6">
      <c r="A1988" s="103"/>
      <c r="B1988" s="61"/>
      <c r="C1988" s="103"/>
      <c r="D1988" s="103"/>
      <c r="E1988" s="103"/>
      <c r="F1988" s="103"/>
    </row>
    <row r="1989" spans="1:6">
      <c r="A1989" s="103"/>
      <c r="B1989" s="61"/>
      <c r="C1989" s="103"/>
      <c r="D1989" s="103"/>
      <c r="E1989" s="103"/>
      <c r="F1989" s="103"/>
    </row>
    <row r="1990" spans="1:6">
      <c r="A1990" s="103"/>
      <c r="B1990" s="61"/>
      <c r="C1990" s="103"/>
      <c r="D1990" s="103"/>
      <c r="E1990" s="103"/>
      <c r="F1990" s="103"/>
    </row>
    <row r="1991" spans="1:6">
      <c r="A1991" s="103"/>
      <c r="B1991" s="61"/>
      <c r="C1991" s="103"/>
      <c r="D1991" s="103"/>
      <c r="E1991" s="103"/>
      <c r="F1991" s="103"/>
    </row>
    <row r="1992" spans="1:6">
      <c r="A1992" s="103"/>
      <c r="B1992" s="61"/>
      <c r="C1992" s="103"/>
      <c r="D1992" s="103"/>
      <c r="E1992" s="103"/>
      <c r="F1992" s="103"/>
    </row>
    <row r="1993" spans="1:6">
      <c r="A1993" s="103"/>
      <c r="B1993" s="61"/>
      <c r="C1993" s="103"/>
      <c r="D1993" s="103"/>
      <c r="E1993" s="103"/>
      <c r="F1993" s="103"/>
    </row>
    <row r="1994" spans="1:6">
      <c r="A1994" s="103"/>
      <c r="B1994" s="61"/>
      <c r="C1994" s="103"/>
      <c r="D1994" s="103"/>
      <c r="E1994" s="103"/>
      <c r="F1994" s="103"/>
    </row>
    <row r="1995" spans="1:6">
      <c r="A1995" s="103"/>
      <c r="B1995" s="61"/>
      <c r="C1995" s="103"/>
      <c r="D1995" s="103"/>
      <c r="E1995" s="103"/>
      <c r="F1995" s="103"/>
    </row>
    <row r="1996" spans="1:6">
      <c r="A1996" s="103"/>
      <c r="B1996" s="61"/>
      <c r="C1996" s="103"/>
      <c r="D1996" s="103"/>
      <c r="E1996" s="103"/>
      <c r="F1996" s="103"/>
    </row>
    <row r="1997" spans="1:6">
      <c r="A1997" s="103"/>
      <c r="B1997" s="61"/>
      <c r="C1997" s="103"/>
      <c r="D1997" s="103"/>
      <c r="E1997" s="103"/>
      <c r="F1997" s="103"/>
    </row>
    <row r="1998" spans="1:6">
      <c r="A1998" s="103"/>
      <c r="B1998" s="61"/>
      <c r="C1998" s="103"/>
      <c r="D1998" s="103"/>
      <c r="E1998" s="103"/>
      <c r="F1998" s="103"/>
    </row>
    <row r="1999" spans="1:6">
      <c r="A1999" s="103"/>
      <c r="B1999" s="61"/>
      <c r="C1999" s="103"/>
      <c r="D1999" s="103"/>
      <c r="E1999" s="103"/>
      <c r="F1999" s="103"/>
    </row>
    <row r="2000" spans="1:6">
      <c r="A2000" s="103"/>
      <c r="B2000" s="61"/>
      <c r="C2000" s="103"/>
      <c r="D2000" s="103"/>
      <c r="E2000" s="103"/>
      <c r="F2000" s="103"/>
    </row>
    <row r="2001" spans="1:6">
      <c r="A2001" s="103"/>
      <c r="B2001" s="61"/>
      <c r="C2001" s="103"/>
      <c r="D2001" s="103"/>
      <c r="E2001" s="103"/>
      <c r="F2001" s="103"/>
    </row>
    <row r="2002" spans="1:6">
      <c r="A2002" s="103"/>
      <c r="B2002" s="61"/>
      <c r="C2002" s="103"/>
      <c r="D2002" s="103"/>
      <c r="E2002" s="103"/>
      <c r="F2002" s="103"/>
    </row>
    <row r="2003" spans="1:6">
      <c r="A2003" s="103"/>
      <c r="B2003" s="61"/>
      <c r="C2003" s="103"/>
      <c r="D2003" s="103"/>
      <c r="E2003" s="103"/>
      <c r="F2003" s="103"/>
    </row>
    <row r="2004" spans="1:6">
      <c r="A2004" s="103"/>
      <c r="B2004" s="61"/>
      <c r="C2004" s="103"/>
      <c r="D2004" s="103"/>
      <c r="E2004" s="103"/>
      <c r="F2004" s="103"/>
    </row>
    <row r="2005" spans="1:6">
      <c r="A2005" s="103"/>
      <c r="B2005" s="61"/>
      <c r="C2005" s="103"/>
      <c r="D2005" s="103"/>
      <c r="E2005" s="103"/>
      <c r="F2005" s="103"/>
    </row>
    <row r="2006" spans="1:6">
      <c r="A2006" s="103"/>
      <c r="B2006" s="61"/>
      <c r="C2006" s="103"/>
      <c r="D2006" s="103"/>
      <c r="E2006" s="103"/>
      <c r="F2006" s="103"/>
    </row>
    <row r="2007" spans="1:6">
      <c r="A2007" s="103"/>
      <c r="B2007" s="61"/>
      <c r="C2007" s="103"/>
      <c r="D2007" s="103"/>
      <c r="E2007" s="103"/>
      <c r="F2007" s="103"/>
    </row>
    <row r="2008" spans="1:6">
      <c r="A2008" s="103"/>
      <c r="B2008" s="61"/>
      <c r="C2008" s="103"/>
      <c r="D2008" s="103"/>
      <c r="E2008" s="103"/>
      <c r="F2008" s="103"/>
    </row>
    <row r="2009" spans="1:6">
      <c r="A2009" s="103"/>
      <c r="B2009" s="61"/>
      <c r="C2009" s="103"/>
      <c r="D2009" s="103"/>
      <c r="E2009" s="103"/>
      <c r="F2009" s="103"/>
    </row>
    <row r="2010" spans="1:6">
      <c r="A2010" s="103"/>
      <c r="B2010" s="61"/>
      <c r="C2010" s="103"/>
      <c r="D2010" s="103"/>
      <c r="E2010" s="103"/>
      <c r="F2010" s="103"/>
    </row>
    <row r="2011" spans="1:6">
      <c r="A2011" s="103"/>
      <c r="B2011" s="61"/>
      <c r="C2011" s="103"/>
      <c r="D2011" s="103"/>
      <c r="E2011" s="103"/>
      <c r="F2011" s="103"/>
    </row>
    <row r="2012" spans="1:6">
      <c r="A2012" s="103"/>
      <c r="B2012" s="61"/>
      <c r="C2012" s="103"/>
      <c r="D2012" s="103"/>
      <c r="E2012" s="103"/>
      <c r="F2012" s="103"/>
    </row>
    <row r="2013" spans="1:6">
      <c r="A2013" s="103"/>
      <c r="B2013" s="61"/>
      <c r="C2013" s="103"/>
      <c r="D2013" s="103"/>
      <c r="E2013" s="103"/>
      <c r="F2013" s="103"/>
    </row>
    <row r="2014" spans="1:6">
      <c r="A2014" s="103"/>
      <c r="B2014" s="61"/>
      <c r="C2014" s="103"/>
      <c r="D2014" s="103"/>
      <c r="E2014" s="103"/>
      <c r="F2014" s="103"/>
    </row>
    <row r="2015" spans="1:6">
      <c r="A2015" s="103"/>
      <c r="B2015" s="61"/>
      <c r="C2015" s="103"/>
      <c r="D2015" s="103"/>
      <c r="E2015" s="103"/>
      <c r="F2015" s="103"/>
    </row>
    <row r="2016" spans="1:6">
      <c r="A2016" s="103"/>
      <c r="B2016" s="61"/>
      <c r="C2016" s="103"/>
      <c r="D2016" s="103"/>
      <c r="E2016" s="103"/>
      <c r="F2016" s="103"/>
    </row>
    <row r="2017" spans="1:6">
      <c r="A2017" s="103"/>
      <c r="B2017" s="61"/>
      <c r="C2017" s="103"/>
      <c r="D2017" s="103"/>
      <c r="E2017" s="103"/>
      <c r="F2017" s="103"/>
    </row>
    <row r="2018" spans="1:6">
      <c r="A2018" s="103"/>
      <c r="B2018" s="61"/>
      <c r="C2018" s="103"/>
      <c r="D2018" s="103"/>
      <c r="E2018" s="103"/>
      <c r="F2018" s="103"/>
    </row>
    <row r="2019" spans="1:6">
      <c r="A2019" s="103"/>
      <c r="B2019" s="61"/>
      <c r="C2019" s="103"/>
      <c r="D2019" s="103"/>
      <c r="E2019" s="103"/>
      <c r="F2019" s="103"/>
    </row>
    <row r="2020" spans="1:6">
      <c r="A2020" s="103"/>
      <c r="B2020" s="61"/>
      <c r="C2020" s="103"/>
      <c r="D2020" s="103"/>
      <c r="E2020" s="103"/>
      <c r="F2020" s="103"/>
    </row>
    <row r="2021" spans="1:6">
      <c r="A2021" s="103"/>
      <c r="B2021" s="61"/>
      <c r="C2021" s="103"/>
      <c r="D2021" s="103"/>
      <c r="E2021" s="103"/>
      <c r="F2021" s="103"/>
    </row>
    <row r="2022" spans="1:6">
      <c r="A2022" s="103"/>
      <c r="B2022" s="61"/>
      <c r="C2022" s="103"/>
      <c r="D2022" s="103"/>
      <c r="E2022" s="103"/>
      <c r="F2022" s="103"/>
    </row>
    <row r="2023" spans="1:6">
      <c r="A2023" s="103"/>
      <c r="B2023" s="61"/>
      <c r="C2023" s="103"/>
      <c r="D2023" s="103"/>
      <c r="E2023" s="103"/>
      <c r="F2023" s="103"/>
    </row>
    <row r="2024" spans="1:6">
      <c r="A2024" s="103"/>
      <c r="B2024" s="61"/>
      <c r="C2024" s="103"/>
      <c r="D2024" s="103"/>
      <c r="E2024" s="103"/>
      <c r="F2024" s="103"/>
    </row>
    <row r="2025" spans="1:6">
      <c r="A2025" s="103"/>
      <c r="B2025" s="61"/>
      <c r="C2025" s="103"/>
      <c r="D2025" s="103"/>
      <c r="E2025" s="103"/>
      <c r="F2025" s="103"/>
    </row>
    <row r="2026" spans="1:6">
      <c r="A2026" s="103"/>
      <c r="B2026" s="61"/>
      <c r="C2026" s="103"/>
      <c r="D2026" s="103"/>
      <c r="E2026" s="103"/>
      <c r="F2026" s="103"/>
    </row>
    <row r="2027" spans="1:6">
      <c r="A2027" s="103"/>
      <c r="B2027" s="61"/>
      <c r="C2027" s="103"/>
      <c r="D2027" s="103"/>
      <c r="E2027" s="103"/>
      <c r="F2027" s="103"/>
    </row>
    <row r="2028" spans="1:6">
      <c r="A2028" s="103"/>
      <c r="B2028" s="61"/>
      <c r="C2028" s="103"/>
      <c r="D2028" s="103"/>
      <c r="E2028" s="103"/>
      <c r="F2028" s="103"/>
    </row>
    <row r="2029" spans="1:6">
      <c r="A2029" s="103"/>
      <c r="B2029" s="61"/>
      <c r="C2029" s="103"/>
      <c r="D2029" s="103"/>
      <c r="E2029" s="103"/>
      <c r="F2029" s="103"/>
    </row>
    <row r="2030" spans="1:6">
      <c r="A2030" s="103"/>
      <c r="B2030" s="61"/>
      <c r="C2030" s="103"/>
      <c r="D2030" s="103"/>
      <c r="E2030" s="103"/>
      <c r="F2030" s="103"/>
    </row>
    <row r="2031" spans="1:6">
      <c r="A2031" s="103"/>
      <c r="B2031" s="61"/>
      <c r="C2031" s="103"/>
      <c r="D2031" s="103"/>
      <c r="E2031" s="103"/>
      <c r="F2031" s="103"/>
    </row>
    <row r="2032" spans="1:6">
      <c r="A2032" s="103"/>
      <c r="B2032" s="61"/>
      <c r="C2032" s="103"/>
      <c r="D2032" s="103"/>
      <c r="E2032" s="103"/>
      <c r="F2032" s="103"/>
    </row>
    <row r="2033" spans="1:6">
      <c r="A2033" s="103"/>
      <c r="B2033" s="61"/>
      <c r="C2033" s="103"/>
      <c r="D2033" s="103"/>
      <c r="E2033" s="103"/>
      <c r="F2033" s="103"/>
    </row>
    <row r="2034" spans="1:6">
      <c r="A2034" s="103"/>
      <c r="B2034" s="61"/>
      <c r="C2034" s="103"/>
      <c r="D2034" s="103"/>
      <c r="E2034" s="103"/>
      <c r="F2034" s="103"/>
    </row>
    <row r="2035" spans="1:6">
      <c r="A2035" s="103"/>
      <c r="B2035" s="61"/>
      <c r="C2035" s="103"/>
      <c r="D2035" s="103"/>
      <c r="E2035" s="103"/>
      <c r="F2035" s="103"/>
    </row>
    <row r="2036" spans="1:6">
      <c r="A2036" s="103"/>
      <c r="B2036" s="61"/>
      <c r="C2036" s="103"/>
      <c r="D2036" s="103"/>
      <c r="E2036" s="103"/>
      <c r="F2036" s="103"/>
    </row>
    <row r="2037" spans="1:6">
      <c r="A2037" s="103"/>
      <c r="B2037" s="61"/>
      <c r="C2037" s="103"/>
      <c r="D2037" s="103"/>
      <c r="E2037" s="103"/>
      <c r="F2037" s="103"/>
    </row>
    <row r="2038" spans="1:6">
      <c r="A2038" s="103"/>
      <c r="B2038" s="61"/>
      <c r="C2038" s="103"/>
      <c r="D2038" s="103"/>
      <c r="E2038" s="103"/>
      <c r="F2038" s="103"/>
    </row>
    <row r="2039" spans="1:6">
      <c r="A2039" s="103"/>
      <c r="B2039" s="61"/>
      <c r="C2039" s="103"/>
      <c r="D2039" s="103"/>
      <c r="E2039" s="103"/>
      <c r="F2039" s="103"/>
    </row>
    <row r="2040" spans="1:6">
      <c r="A2040" s="103"/>
      <c r="B2040" s="61"/>
      <c r="C2040" s="103"/>
      <c r="D2040" s="103"/>
      <c r="E2040" s="103"/>
      <c r="F2040" s="103"/>
    </row>
    <row r="2041" spans="1:6">
      <c r="A2041" s="103"/>
      <c r="B2041" s="61"/>
      <c r="C2041" s="103"/>
      <c r="D2041" s="103"/>
      <c r="E2041" s="103"/>
      <c r="F2041" s="103"/>
    </row>
    <row r="2042" spans="1:6">
      <c r="A2042" s="103"/>
      <c r="B2042" s="61"/>
      <c r="C2042" s="103"/>
      <c r="D2042" s="103"/>
      <c r="E2042" s="103"/>
      <c r="F2042" s="103"/>
    </row>
    <row r="2043" spans="1:6">
      <c r="A2043" s="103"/>
      <c r="B2043" s="61"/>
      <c r="C2043" s="103"/>
      <c r="D2043" s="103"/>
      <c r="E2043" s="103"/>
      <c r="F2043" s="103"/>
    </row>
    <row r="2044" spans="1:6">
      <c r="A2044" s="103"/>
      <c r="B2044" s="61"/>
      <c r="C2044" s="103"/>
      <c r="D2044" s="103"/>
      <c r="E2044" s="103"/>
      <c r="F2044" s="103"/>
    </row>
    <row r="2045" spans="1:6">
      <c r="A2045" s="103"/>
      <c r="B2045" s="61"/>
      <c r="C2045" s="103"/>
      <c r="D2045" s="103"/>
      <c r="E2045" s="103"/>
      <c r="F2045" s="103"/>
    </row>
    <row r="2046" spans="1:6">
      <c r="A2046" s="103"/>
      <c r="B2046" s="61"/>
      <c r="C2046" s="103"/>
      <c r="D2046" s="103"/>
      <c r="E2046" s="103"/>
      <c r="F2046" s="103"/>
    </row>
    <row r="2047" spans="1:6">
      <c r="A2047" s="103"/>
      <c r="B2047" s="61"/>
      <c r="C2047" s="103"/>
      <c r="D2047" s="103"/>
      <c r="E2047" s="103"/>
      <c r="F2047" s="103"/>
    </row>
    <row r="2048" spans="1:6">
      <c r="A2048" s="103"/>
      <c r="B2048" s="61"/>
      <c r="C2048" s="103"/>
      <c r="D2048" s="103"/>
      <c r="E2048" s="103"/>
      <c r="F2048" s="103"/>
    </row>
    <row r="2049" spans="1:6">
      <c r="A2049" s="103"/>
      <c r="B2049" s="61"/>
      <c r="C2049" s="103"/>
      <c r="D2049" s="103"/>
      <c r="E2049" s="103"/>
      <c r="F2049" s="103"/>
    </row>
    <row r="2050" spans="1:6">
      <c r="A2050" s="103"/>
      <c r="B2050" s="61"/>
      <c r="C2050" s="103"/>
      <c r="D2050" s="103"/>
      <c r="E2050" s="103"/>
      <c r="F2050" s="103"/>
    </row>
    <row r="2051" spans="1:6">
      <c r="A2051" s="103"/>
      <c r="B2051" s="61"/>
      <c r="C2051" s="103"/>
      <c r="D2051" s="103"/>
      <c r="E2051" s="103"/>
      <c r="F2051" s="103"/>
    </row>
    <row r="2052" spans="1:6">
      <c r="A2052" s="103"/>
      <c r="B2052" s="61"/>
      <c r="C2052" s="103"/>
      <c r="D2052" s="103"/>
      <c r="E2052" s="103"/>
      <c r="F2052" s="103"/>
    </row>
    <row r="2053" spans="1:6">
      <c r="A2053" s="103"/>
      <c r="B2053" s="61"/>
      <c r="C2053" s="103"/>
      <c r="D2053" s="103"/>
      <c r="E2053" s="103"/>
      <c r="F2053" s="103"/>
    </row>
    <row r="2054" spans="1:6">
      <c r="A2054" s="103"/>
      <c r="B2054" s="61"/>
      <c r="C2054" s="103"/>
      <c r="D2054" s="103"/>
      <c r="E2054" s="103"/>
      <c r="F2054" s="103"/>
    </row>
    <row r="2055" spans="1:6">
      <c r="A2055" s="103"/>
      <c r="B2055" s="61"/>
      <c r="C2055" s="103"/>
      <c r="D2055" s="103"/>
      <c r="E2055" s="103"/>
      <c r="F2055" s="103"/>
    </row>
    <row r="2056" spans="1:6">
      <c r="A2056" s="103"/>
      <c r="B2056" s="61"/>
      <c r="C2056" s="103"/>
      <c r="D2056" s="103"/>
      <c r="E2056" s="103"/>
      <c r="F2056" s="103"/>
    </row>
    <row r="2057" spans="1:6">
      <c r="A2057" s="103"/>
      <c r="B2057" s="61"/>
      <c r="C2057" s="103"/>
      <c r="D2057" s="103"/>
      <c r="E2057" s="103"/>
      <c r="F2057" s="103"/>
    </row>
    <row r="2058" spans="1:6">
      <c r="A2058" s="103"/>
      <c r="B2058" s="61"/>
      <c r="C2058" s="103"/>
      <c r="D2058" s="103"/>
      <c r="E2058" s="103"/>
      <c r="F2058" s="103"/>
    </row>
    <row r="2059" spans="1:6">
      <c r="A2059" s="103"/>
      <c r="B2059" s="61"/>
      <c r="C2059" s="103"/>
      <c r="D2059" s="103"/>
      <c r="E2059" s="103"/>
      <c r="F2059" s="103"/>
    </row>
    <row r="2060" spans="1:6">
      <c r="A2060" s="103"/>
      <c r="B2060" s="61"/>
      <c r="C2060" s="103"/>
      <c r="D2060" s="103"/>
      <c r="E2060" s="103"/>
      <c r="F2060" s="103"/>
    </row>
    <row r="2061" spans="1:6">
      <c r="A2061" s="103"/>
      <c r="B2061" s="61"/>
      <c r="C2061" s="103"/>
      <c r="D2061" s="103"/>
      <c r="E2061" s="103"/>
      <c r="F2061" s="103"/>
    </row>
    <row r="2062" spans="1:6">
      <c r="A2062" s="103"/>
      <c r="B2062" s="61"/>
      <c r="C2062" s="103"/>
      <c r="D2062" s="103"/>
      <c r="E2062" s="103"/>
      <c r="F2062" s="103"/>
    </row>
    <row r="2063" spans="1:6">
      <c r="A2063" s="103"/>
      <c r="B2063" s="61"/>
      <c r="C2063" s="103"/>
      <c r="D2063" s="103"/>
      <c r="E2063" s="103"/>
      <c r="F2063" s="103"/>
    </row>
    <row r="2064" spans="1:6">
      <c r="A2064" s="103"/>
      <c r="B2064" s="61"/>
      <c r="C2064" s="103"/>
      <c r="D2064" s="103"/>
      <c r="E2064" s="103"/>
      <c r="F2064" s="103"/>
    </row>
    <row r="2065" spans="1:6">
      <c r="A2065" s="103"/>
      <c r="B2065" s="61"/>
      <c r="C2065" s="103"/>
      <c r="D2065" s="103"/>
      <c r="E2065" s="103"/>
      <c r="F2065" s="103"/>
    </row>
    <row r="2066" spans="1:6">
      <c r="A2066" s="103"/>
      <c r="B2066" s="61"/>
      <c r="C2066" s="103"/>
      <c r="D2066" s="103"/>
      <c r="E2066" s="103"/>
      <c r="F2066" s="103"/>
    </row>
    <row r="2067" spans="1:6">
      <c r="A2067" s="103"/>
      <c r="B2067" s="61"/>
      <c r="C2067" s="103"/>
      <c r="D2067" s="103"/>
      <c r="E2067" s="103"/>
      <c r="F2067" s="103"/>
    </row>
    <row r="2068" spans="1:6">
      <c r="A2068" s="103"/>
      <c r="B2068" s="61"/>
      <c r="C2068" s="103"/>
      <c r="D2068" s="103"/>
      <c r="E2068" s="103"/>
      <c r="F2068" s="103"/>
    </row>
    <row r="2069" spans="1:6">
      <c r="A2069" s="103"/>
      <c r="B2069" s="61"/>
      <c r="C2069" s="103"/>
      <c r="D2069" s="103"/>
      <c r="E2069" s="103"/>
      <c r="F2069" s="103"/>
    </row>
    <row r="2070" spans="1:6">
      <c r="A2070" s="103"/>
      <c r="B2070" s="61"/>
      <c r="C2070" s="103"/>
      <c r="D2070" s="103"/>
      <c r="E2070" s="103"/>
      <c r="F2070" s="103"/>
    </row>
    <row r="2071" spans="1:6">
      <c r="A2071" s="103"/>
      <c r="B2071" s="61"/>
      <c r="C2071" s="103"/>
      <c r="D2071" s="103"/>
      <c r="E2071" s="103"/>
      <c r="F2071" s="103"/>
    </row>
    <row r="2072" spans="1:6">
      <c r="A2072" s="103"/>
      <c r="B2072" s="61"/>
      <c r="C2072" s="103"/>
      <c r="D2072" s="103"/>
      <c r="E2072" s="103"/>
      <c r="F2072" s="103"/>
    </row>
    <row r="2073" spans="1:6">
      <c r="A2073" s="103"/>
      <c r="B2073" s="61"/>
      <c r="C2073" s="103"/>
      <c r="D2073" s="103"/>
      <c r="E2073" s="103"/>
      <c r="F2073" s="103"/>
    </row>
    <row r="2074" spans="1:6">
      <c r="A2074" s="103"/>
      <c r="B2074" s="61"/>
      <c r="C2074" s="103"/>
      <c r="D2074" s="103"/>
      <c r="E2074" s="103"/>
      <c r="F2074" s="103"/>
    </row>
    <row r="2075" spans="1:6">
      <c r="A2075" s="103"/>
      <c r="B2075" s="61"/>
      <c r="C2075" s="103"/>
      <c r="D2075" s="103"/>
      <c r="E2075" s="103"/>
      <c r="F2075" s="103"/>
    </row>
    <row r="2076" spans="1:6">
      <c r="A2076" s="103"/>
      <c r="B2076" s="61"/>
      <c r="C2076" s="103"/>
      <c r="D2076" s="103"/>
      <c r="E2076" s="103"/>
      <c r="F2076" s="103"/>
    </row>
    <row r="2077" spans="1:6">
      <c r="A2077" s="103"/>
      <c r="B2077" s="61"/>
      <c r="C2077" s="103"/>
      <c r="D2077" s="103"/>
      <c r="E2077" s="103"/>
      <c r="F2077" s="103"/>
    </row>
    <row r="2078" spans="1:6">
      <c r="A2078" s="103"/>
      <c r="B2078" s="61"/>
      <c r="C2078" s="103"/>
      <c r="D2078" s="103"/>
      <c r="E2078" s="103"/>
      <c r="F2078" s="103"/>
    </row>
    <row r="2079" spans="1:6">
      <c r="A2079" s="103"/>
      <c r="B2079" s="61"/>
      <c r="C2079" s="103"/>
      <c r="D2079" s="103"/>
      <c r="E2079" s="103"/>
      <c r="F2079" s="103"/>
    </row>
    <row r="2080" spans="1:6">
      <c r="A2080" s="103"/>
      <c r="B2080" s="61"/>
      <c r="C2080" s="103"/>
      <c r="D2080" s="103"/>
      <c r="E2080" s="103"/>
      <c r="F2080" s="103"/>
    </row>
    <row r="2081" spans="1:6">
      <c r="A2081" s="103"/>
      <c r="B2081" s="61"/>
      <c r="C2081" s="103"/>
      <c r="D2081" s="103"/>
      <c r="E2081" s="103"/>
      <c r="F2081" s="103"/>
    </row>
    <row r="2082" spans="1:6">
      <c r="A2082" s="103"/>
      <c r="B2082" s="61"/>
      <c r="C2082" s="103"/>
      <c r="D2082" s="103"/>
      <c r="E2082" s="103"/>
      <c r="F2082" s="103"/>
    </row>
    <row r="2083" spans="1:6">
      <c r="A2083" s="103"/>
      <c r="B2083" s="61"/>
      <c r="C2083" s="103"/>
      <c r="D2083" s="103"/>
      <c r="E2083" s="103"/>
      <c r="F2083" s="103"/>
    </row>
    <row r="2084" spans="1:6">
      <c r="A2084" s="103"/>
      <c r="B2084" s="61"/>
      <c r="C2084" s="103"/>
      <c r="D2084" s="103"/>
      <c r="E2084" s="103"/>
      <c r="F2084" s="103"/>
    </row>
    <row r="2085" spans="1:6">
      <c r="A2085" s="103"/>
      <c r="B2085" s="61"/>
      <c r="C2085" s="103"/>
      <c r="D2085" s="103"/>
      <c r="E2085" s="103"/>
      <c r="F2085" s="103"/>
    </row>
    <row r="2086" spans="1:6">
      <c r="A2086" s="103"/>
      <c r="B2086" s="61"/>
      <c r="C2086" s="103"/>
      <c r="D2086" s="103"/>
      <c r="E2086" s="103"/>
      <c r="F2086" s="103"/>
    </row>
    <row r="2087" spans="1:6">
      <c r="A2087" s="103"/>
      <c r="B2087" s="61"/>
      <c r="C2087" s="103"/>
      <c r="D2087" s="103"/>
      <c r="E2087" s="103"/>
      <c r="F2087" s="103"/>
    </row>
    <row r="2088" spans="1:6">
      <c r="A2088" s="103"/>
      <c r="B2088" s="61"/>
      <c r="C2088" s="103"/>
      <c r="D2088" s="103"/>
      <c r="E2088" s="103"/>
      <c r="F2088" s="103"/>
    </row>
    <row r="2089" spans="1:6">
      <c r="A2089" s="103"/>
      <c r="B2089" s="61"/>
      <c r="C2089" s="103"/>
      <c r="D2089" s="103"/>
      <c r="E2089" s="103"/>
      <c r="F2089" s="103"/>
    </row>
    <row r="2090" spans="1:6">
      <c r="A2090" s="103"/>
      <c r="B2090" s="61"/>
      <c r="C2090" s="103"/>
      <c r="D2090" s="103"/>
      <c r="E2090" s="103"/>
      <c r="F2090" s="103"/>
    </row>
    <row r="2091" spans="1:6">
      <c r="A2091" s="103"/>
      <c r="B2091" s="61"/>
      <c r="C2091" s="103"/>
      <c r="D2091" s="103"/>
      <c r="E2091" s="103"/>
      <c r="F2091" s="103"/>
    </row>
    <row r="2092" spans="1:6">
      <c r="A2092" s="103"/>
      <c r="B2092" s="61"/>
      <c r="C2092" s="103"/>
      <c r="D2092" s="103"/>
      <c r="E2092" s="103"/>
      <c r="F2092" s="103"/>
    </row>
    <row r="2093" spans="1:6">
      <c r="A2093" s="103"/>
      <c r="B2093" s="61"/>
      <c r="C2093" s="103"/>
      <c r="D2093" s="103"/>
      <c r="E2093" s="103"/>
      <c r="F2093" s="103"/>
    </row>
    <row r="2094" spans="1:6">
      <c r="A2094" s="103"/>
      <c r="B2094" s="61"/>
      <c r="C2094" s="103"/>
      <c r="D2094" s="103"/>
      <c r="E2094" s="103"/>
      <c r="F2094" s="103"/>
    </row>
    <row r="2095" spans="1:6">
      <c r="A2095" s="103"/>
      <c r="B2095" s="61"/>
      <c r="C2095" s="103"/>
      <c r="D2095" s="103"/>
      <c r="E2095" s="103"/>
      <c r="F2095" s="103"/>
    </row>
    <row r="2096" spans="1:6">
      <c r="A2096" s="103"/>
      <c r="B2096" s="61"/>
      <c r="C2096" s="103"/>
      <c r="D2096" s="103"/>
      <c r="E2096" s="103"/>
      <c r="F2096" s="103"/>
    </row>
    <row r="2097" spans="1:6">
      <c r="A2097" s="103"/>
      <c r="B2097" s="61"/>
      <c r="C2097" s="103"/>
      <c r="D2097" s="103"/>
      <c r="E2097" s="103"/>
      <c r="F2097" s="103"/>
    </row>
    <row r="2098" spans="1:6">
      <c r="A2098" s="103"/>
      <c r="B2098" s="61"/>
      <c r="C2098" s="103"/>
      <c r="D2098" s="103"/>
      <c r="E2098" s="103"/>
      <c r="F2098" s="103"/>
    </row>
    <row r="2099" spans="1:6">
      <c r="A2099" s="103"/>
      <c r="B2099" s="61"/>
      <c r="C2099" s="103"/>
      <c r="D2099" s="103"/>
      <c r="E2099" s="103"/>
      <c r="F2099" s="103"/>
    </row>
    <row r="2100" spans="1:6">
      <c r="A2100" s="103"/>
      <c r="B2100" s="61"/>
      <c r="C2100" s="103"/>
      <c r="D2100" s="103"/>
      <c r="E2100" s="103"/>
      <c r="F2100" s="103"/>
    </row>
    <row r="2101" spans="1:6">
      <c r="A2101" s="103"/>
      <c r="B2101" s="61"/>
      <c r="C2101" s="103"/>
      <c r="D2101" s="103"/>
      <c r="E2101" s="103"/>
      <c r="F2101" s="103"/>
    </row>
    <row r="2102" spans="1:6">
      <c r="A2102" s="103"/>
      <c r="B2102" s="61"/>
      <c r="C2102" s="103"/>
      <c r="D2102" s="103"/>
      <c r="E2102" s="103"/>
      <c r="F2102" s="103"/>
    </row>
    <row r="2103" spans="1:6">
      <c r="A2103" s="103"/>
      <c r="B2103" s="61"/>
      <c r="C2103" s="103"/>
      <c r="D2103" s="103"/>
      <c r="E2103" s="103"/>
      <c r="F2103" s="103"/>
    </row>
    <row r="2104" spans="1:6">
      <c r="A2104" s="103"/>
      <c r="B2104" s="61"/>
      <c r="C2104" s="103"/>
      <c r="D2104" s="103"/>
      <c r="E2104" s="103"/>
      <c r="F2104" s="103"/>
    </row>
    <row r="2105" spans="1:6">
      <c r="A2105" s="103"/>
      <c r="B2105" s="61"/>
      <c r="C2105" s="103"/>
      <c r="D2105" s="103"/>
      <c r="E2105" s="103"/>
      <c r="F2105" s="103"/>
    </row>
    <row r="2106" spans="1:6">
      <c r="A2106" s="103"/>
      <c r="B2106" s="61"/>
      <c r="C2106" s="103"/>
      <c r="D2106" s="103"/>
      <c r="E2106" s="103"/>
      <c r="F2106" s="103"/>
    </row>
    <row r="2107" spans="1:6">
      <c r="A2107" s="103"/>
      <c r="B2107" s="61"/>
      <c r="C2107" s="103"/>
      <c r="D2107" s="103"/>
      <c r="E2107" s="103"/>
      <c r="F2107" s="103"/>
    </row>
    <row r="2108" spans="1:6">
      <c r="A2108" s="103"/>
      <c r="B2108" s="61"/>
      <c r="C2108" s="103"/>
      <c r="D2108" s="103"/>
      <c r="E2108" s="103"/>
      <c r="F2108" s="103"/>
    </row>
    <row r="2109" spans="1:6">
      <c r="A2109" s="103"/>
      <c r="B2109" s="61"/>
      <c r="C2109" s="103"/>
      <c r="D2109" s="103"/>
      <c r="E2109" s="103"/>
      <c r="F2109" s="103"/>
    </row>
    <row r="2110" spans="1:6">
      <c r="A2110" s="103"/>
      <c r="B2110" s="61"/>
      <c r="C2110" s="103"/>
      <c r="D2110" s="103"/>
      <c r="E2110" s="103"/>
      <c r="F2110" s="103"/>
    </row>
    <row r="2111" spans="1:6">
      <c r="A2111" s="103"/>
      <c r="B2111" s="61"/>
      <c r="C2111" s="103"/>
      <c r="D2111" s="103"/>
      <c r="E2111" s="103"/>
      <c r="F2111" s="103"/>
    </row>
    <row r="2112" spans="1:6">
      <c r="A2112" s="103"/>
      <c r="B2112" s="61"/>
      <c r="C2112" s="103"/>
      <c r="D2112" s="103"/>
      <c r="E2112" s="103"/>
      <c r="F2112" s="103"/>
    </row>
    <row r="2113" spans="1:6">
      <c r="A2113" s="103"/>
      <c r="B2113" s="61"/>
      <c r="C2113" s="103"/>
      <c r="D2113" s="103"/>
      <c r="E2113" s="103"/>
      <c r="F2113" s="103"/>
    </row>
    <row r="2114" spans="1:6">
      <c r="A2114" s="103"/>
      <c r="B2114" s="61"/>
      <c r="C2114" s="103"/>
      <c r="D2114" s="103"/>
      <c r="E2114" s="103"/>
      <c r="F2114" s="103"/>
    </row>
    <row r="2115" spans="1:6">
      <c r="A2115" s="103"/>
      <c r="B2115" s="61"/>
      <c r="C2115" s="103"/>
      <c r="D2115" s="103"/>
      <c r="E2115" s="103"/>
      <c r="F2115" s="103"/>
    </row>
    <row r="2116" spans="1:6">
      <c r="A2116" s="103"/>
      <c r="B2116" s="61"/>
      <c r="C2116" s="103"/>
      <c r="D2116" s="103"/>
      <c r="E2116" s="103"/>
      <c r="F2116" s="103"/>
    </row>
    <row r="2117" spans="1:6">
      <c r="A2117" s="103"/>
      <c r="B2117" s="61"/>
      <c r="C2117" s="103"/>
      <c r="D2117" s="103"/>
      <c r="E2117" s="103"/>
      <c r="F2117" s="103"/>
    </row>
    <row r="2118" spans="1:6">
      <c r="A2118" s="103"/>
      <c r="B2118" s="61"/>
      <c r="C2118" s="103"/>
      <c r="D2118" s="103"/>
      <c r="E2118" s="103"/>
      <c r="F2118" s="103"/>
    </row>
    <row r="2119" spans="1:6">
      <c r="A2119" s="103"/>
      <c r="B2119" s="61"/>
      <c r="C2119" s="103"/>
      <c r="D2119" s="103"/>
      <c r="E2119" s="103"/>
      <c r="F2119" s="103"/>
    </row>
    <row r="2120" spans="1:6">
      <c r="A2120" s="103"/>
      <c r="B2120" s="61"/>
      <c r="C2120" s="103"/>
      <c r="D2120" s="103"/>
      <c r="E2120" s="103"/>
      <c r="F2120" s="103"/>
    </row>
    <row r="2121" spans="1:6">
      <c r="A2121" s="103"/>
      <c r="B2121" s="61"/>
      <c r="C2121" s="103"/>
      <c r="D2121" s="103"/>
      <c r="E2121" s="103"/>
      <c r="F2121" s="103"/>
    </row>
    <row r="2122" spans="1:6">
      <c r="A2122" s="103"/>
      <c r="B2122" s="61"/>
      <c r="C2122" s="103"/>
      <c r="D2122" s="103"/>
      <c r="E2122" s="103"/>
      <c r="F2122" s="103"/>
    </row>
    <row r="2123" spans="1:6">
      <c r="A2123" s="103"/>
      <c r="B2123" s="61"/>
      <c r="C2123" s="103"/>
      <c r="D2123" s="103"/>
      <c r="E2123" s="103"/>
      <c r="F2123" s="103"/>
    </row>
    <row r="2124" spans="1:6">
      <c r="A2124" s="103"/>
      <c r="B2124" s="61"/>
      <c r="C2124" s="103"/>
      <c r="D2124" s="103"/>
      <c r="E2124" s="103"/>
      <c r="F2124" s="103"/>
    </row>
    <row r="2125" spans="1:6">
      <c r="A2125" s="103"/>
      <c r="B2125" s="61"/>
      <c r="C2125" s="103"/>
      <c r="D2125" s="103"/>
      <c r="E2125" s="103"/>
      <c r="F2125" s="103"/>
    </row>
    <row r="2126" spans="1:6">
      <c r="A2126" s="103"/>
      <c r="B2126" s="61"/>
      <c r="C2126" s="103"/>
      <c r="D2126" s="103"/>
      <c r="E2126" s="103"/>
      <c r="F2126" s="103"/>
    </row>
    <row r="2127" spans="1:6">
      <c r="A2127" s="103"/>
      <c r="B2127" s="61"/>
      <c r="C2127" s="103"/>
      <c r="D2127" s="103"/>
      <c r="E2127" s="103"/>
      <c r="F2127" s="103"/>
    </row>
    <row r="2128" spans="1:6">
      <c r="A2128" s="103"/>
      <c r="B2128" s="61"/>
      <c r="C2128" s="103"/>
      <c r="D2128" s="103"/>
      <c r="E2128" s="103"/>
      <c r="F2128" s="103"/>
    </row>
    <row r="2129" spans="1:6">
      <c r="A2129" s="103"/>
      <c r="B2129" s="61"/>
      <c r="C2129" s="103"/>
      <c r="D2129" s="103"/>
      <c r="E2129" s="103"/>
      <c r="F2129" s="103"/>
    </row>
    <row r="2130" spans="1:6">
      <c r="A2130" s="103"/>
      <c r="B2130" s="61"/>
      <c r="C2130" s="103"/>
      <c r="D2130" s="103"/>
      <c r="E2130" s="103"/>
      <c r="F2130" s="103"/>
    </row>
    <row r="2131" spans="1:6">
      <c r="A2131" s="103"/>
      <c r="B2131" s="61"/>
      <c r="C2131" s="103"/>
      <c r="D2131" s="103"/>
      <c r="E2131" s="103"/>
      <c r="F2131" s="103"/>
    </row>
    <row r="2132" spans="1:6">
      <c r="A2132" s="103"/>
      <c r="B2132" s="61"/>
      <c r="C2132" s="103"/>
      <c r="D2132" s="103"/>
      <c r="E2132" s="103"/>
      <c r="F2132" s="103"/>
    </row>
    <row r="2133" spans="1:6">
      <c r="A2133" s="103"/>
      <c r="B2133" s="61"/>
      <c r="C2133" s="103"/>
      <c r="D2133" s="103"/>
      <c r="E2133" s="103"/>
      <c r="F2133" s="103"/>
    </row>
    <row r="2134" spans="1:6">
      <c r="A2134" s="103"/>
      <c r="B2134" s="61"/>
      <c r="C2134" s="103"/>
      <c r="D2134" s="103"/>
      <c r="E2134" s="103"/>
      <c r="F2134" s="103"/>
    </row>
    <row r="2135" spans="1:6">
      <c r="A2135" s="103"/>
      <c r="B2135" s="61"/>
      <c r="C2135" s="103"/>
      <c r="D2135" s="103"/>
      <c r="E2135" s="103"/>
      <c r="F2135" s="103"/>
    </row>
    <row r="2136" spans="1:6">
      <c r="A2136" s="103"/>
      <c r="B2136" s="61"/>
      <c r="C2136" s="103"/>
      <c r="D2136" s="103"/>
      <c r="E2136" s="103"/>
      <c r="F2136" s="103"/>
    </row>
    <row r="2137" spans="1:6">
      <c r="A2137" s="103"/>
      <c r="B2137" s="61"/>
      <c r="C2137" s="103"/>
      <c r="D2137" s="103"/>
      <c r="E2137" s="103"/>
      <c r="F2137" s="103"/>
    </row>
    <row r="2138" spans="1:6">
      <c r="A2138" s="103"/>
      <c r="B2138" s="61"/>
      <c r="C2138" s="103"/>
      <c r="D2138" s="103"/>
      <c r="E2138" s="103"/>
      <c r="F2138" s="103"/>
    </row>
    <row r="2139" spans="1:6">
      <c r="A2139" s="103"/>
      <c r="B2139" s="61"/>
      <c r="C2139" s="103"/>
      <c r="D2139" s="103"/>
      <c r="E2139" s="103"/>
      <c r="F2139" s="103"/>
    </row>
    <row r="2140" spans="1:6">
      <c r="A2140" s="103"/>
      <c r="B2140" s="61"/>
      <c r="C2140" s="103"/>
      <c r="D2140" s="103"/>
      <c r="E2140" s="103"/>
      <c r="F2140" s="103"/>
    </row>
    <row r="2141" spans="1:6">
      <c r="A2141" s="103"/>
      <c r="B2141" s="61"/>
      <c r="C2141" s="103"/>
      <c r="D2141" s="103"/>
      <c r="E2141" s="103"/>
      <c r="F2141" s="103"/>
    </row>
    <row r="2142" spans="1:6">
      <c r="A2142" s="103"/>
      <c r="B2142" s="61"/>
      <c r="C2142" s="103"/>
      <c r="D2142" s="103"/>
      <c r="E2142" s="103"/>
      <c r="F2142" s="103"/>
    </row>
    <row r="2143" spans="1:6">
      <c r="A2143" s="103"/>
      <c r="B2143" s="61"/>
      <c r="C2143" s="103"/>
      <c r="D2143" s="103"/>
      <c r="E2143" s="103"/>
      <c r="F2143" s="103"/>
    </row>
    <row r="2144" spans="1:6">
      <c r="A2144" s="103"/>
      <c r="B2144" s="61"/>
      <c r="C2144" s="103"/>
      <c r="D2144" s="103"/>
      <c r="E2144" s="103"/>
      <c r="F2144" s="103"/>
    </row>
    <row r="2145" spans="1:6">
      <c r="A2145" s="103"/>
      <c r="B2145" s="61"/>
      <c r="C2145" s="103"/>
      <c r="D2145" s="103"/>
      <c r="E2145" s="103"/>
      <c r="F2145" s="103"/>
    </row>
    <row r="2146" spans="1:6">
      <c r="A2146" s="103"/>
      <c r="B2146" s="61"/>
      <c r="C2146" s="103"/>
      <c r="D2146" s="103"/>
      <c r="E2146" s="103"/>
      <c r="F2146" s="103"/>
    </row>
    <row r="2147" spans="1:6">
      <c r="A2147" s="103"/>
      <c r="B2147" s="61"/>
      <c r="C2147" s="103"/>
      <c r="D2147" s="103"/>
      <c r="E2147" s="103"/>
      <c r="F2147" s="103"/>
    </row>
    <row r="2148" spans="1:6">
      <c r="A2148" s="103"/>
      <c r="B2148" s="61"/>
      <c r="C2148" s="103"/>
      <c r="D2148" s="103"/>
      <c r="E2148" s="103"/>
      <c r="F2148" s="103"/>
    </row>
    <row r="2149" spans="1:6">
      <c r="A2149" s="103"/>
      <c r="B2149" s="61"/>
      <c r="C2149" s="103"/>
      <c r="D2149" s="103"/>
      <c r="E2149" s="103"/>
      <c r="F2149" s="103"/>
    </row>
    <row r="2150" spans="1:6">
      <c r="A2150" s="103"/>
      <c r="B2150" s="61"/>
      <c r="C2150" s="103"/>
      <c r="D2150" s="103"/>
      <c r="E2150" s="103"/>
      <c r="F2150" s="103"/>
    </row>
    <row r="2151" spans="1:6">
      <c r="A2151" s="103"/>
      <c r="B2151" s="61"/>
      <c r="C2151" s="103"/>
      <c r="D2151" s="103"/>
      <c r="E2151" s="103"/>
      <c r="F2151" s="103"/>
    </row>
    <row r="2152" spans="1:6">
      <c r="A2152" s="103"/>
      <c r="B2152" s="61"/>
      <c r="C2152" s="103"/>
      <c r="D2152" s="103"/>
      <c r="E2152" s="103"/>
      <c r="F2152" s="103"/>
    </row>
    <row r="2153" spans="1:6">
      <c r="A2153" s="103"/>
      <c r="B2153" s="61"/>
      <c r="C2153" s="103"/>
      <c r="D2153" s="103"/>
      <c r="E2153" s="103"/>
      <c r="F2153" s="103"/>
    </row>
    <row r="2154" spans="1:6">
      <c r="A2154" s="103"/>
      <c r="B2154" s="61"/>
      <c r="C2154" s="103"/>
      <c r="D2154" s="103"/>
      <c r="E2154" s="103"/>
      <c r="F2154" s="103"/>
    </row>
    <row r="2155" spans="1:6">
      <c r="A2155" s="103"/>
      <c r="B2155" s="61"/>
      <c r="C2155" s="103"/>
      <c r="D2155" s="103"/>
      <c r="E2155" s="103"/>
      <c r="F2155" s="103"/>
    </row>
    <row r="2156" spans="1:6">
      <c r="A2156" s="103"/>
      <c r="B2156" s="61"/>
      <c r="C2156" s="103"/>
      <c r="D2156" s="103"/>
      <c r="E2156" s="103"/>
      <c r="F2156" s="103"/>
    </row>
    <row r="2157" spans="1:6">
      <c r="A2157" s="103"/>
      <c r="B2157" s="61"/>
      <c r="C2157" s="103"/>
      <c r="D2157" s="103"/>
      <c r="E2157" s="103"/>
      <c r="F2157" s="103"/>
    </row>
    <row r="2158" spans="1:6">
      <c r="A2158" s="103"/>
      <c r="B2158" s="61"/>
      <c r="C2158" s="103"/>
      <c r="D2158" s="103"/>
      <c r="E2158" s="103"/>
      <c r="F2158" s="103"/>
    </row>
    <row r="2159" spans="1:6">
      <c r="A2159" s="103"/>
      <c r="B2159" s="61"/>
      <c r="C2159" s="103"/>
      <c r="D2159" s="103"/>
      <c r="E2159" s="103"/>
      <c r="F2159" s="103"/>
    </row>
    <row r="2160" spans="1:6">
      <c r="A2160" s="103"/>
      <c r="B2160" s="61"/>
      <c r="C2160" s="103"/>
      <c r="D2160" s="103"/>
      <c r="E2160" s="103"/>
      <c r="F2160" s="103"/>
    </row>
    <row r="2161" spans="1:6">
      <c r="A2161" s="103"/>
      <c r="B2161" s="61"/>
      <c r="C2161" s="103"/>
      <c r="D2161" s="103"/>
      <c r="E2161" s="103"/>
      <c r="F2161" s="103"/>
    </row>
    <row r="2162" spans="1:6">
      <c r="A2162" s="103"/>
      <c r="B2162" s="61"/>
      <c r="C2162" s="103"/>
      <c r="D2162" s="103"/>
      <c r="E2162" s="103"/>
      <c r="F2162" s="103"/>
    </row>
    <row r="2163" spans="1:6">
      <c r="A2163" s="103"/>
      <c r="B2163" s="61"/>
      <c r="C2163" s="103"/>
      <c r="D2163" s="103"/>
      <c r="E2163" s="103"/>
      <c r="F2163" s="103"/>
    </row>
    <row r="2164" spans="1:6">
      <c r="A2164" s="103"/>
      <c r="B2164" s="61"/>
      <c r="C2164" s="103"/>
      <c r="D2164" s="103"/>
      <c r="E2164" s="103"/>
      <c r="F2164" s="103"/>
    </row>
    <row r="2165" spans="1:6">
      <c r="A2165" s="103"/>
      <c r="B2165" s="61"/>
      <c r="C2165" s="103"/>
      <c r="D2165" s="103"/>
      <c r="E2165" s="103"/>
      <c r="F2165" s="103"/>
    </row>
    <row r="2166" spans="1:6">
      <c r="A2166" s="103"/>
      <c r="B2166" s="61"/>
      <c r="C2166" s="103"/>
      <c r="D2166" s="103"/>
      <c r="E2166" s="103"/>
      <c r="F2166" s="103"/>
    </row>
    <row r="2167" spans="1:6">
      <c r="A2167" s="103"/>
      <c r="B2167" s="61"/>
      <c r="C2167" s="103"/>
      <c r="D2167" s="103"/>
      <c r="E2167" s="103"/>
      <c r="F2167" s="103"/>
    </row>
    <row r="2168" spans="1:6">
      <c r="A2168" s="103"/>
      <c r="B2168" s="61"/>
      <c r="C2168" s="103"/>
      <c r="D2168" s="103"/>
      <c r="E2168" s="103"/>
      <c r="F2168" s="103"/>
    </row>
    <row r="2169" spans="1:6">
      <c r="A2169" s="103"/>
      <c r="B2169" s="61"/>
      <c r="C2169" s="103"/>
      <c r="D2169" s="103"/>
      <c r="E2169" s="103"/>
      <c r="F2169" s="103"/>
    </row>
    <row r="2170" spans="1:6">
      <c r="A2170" s="103"/>
      <c r="B2170" s="61"/>
      <c r="C2170" s="103"/>
      <c r="D2170" s="103"/>
      <c r="E2170" s="103"/>
      <c r="F2170" s="103"/>
    </row>
    <row r="2171" spans="1:6">
      <c r="A2171" s="103"/>
      <c r="B2171" s="61"/>
      <c r="C2171" s="103"/>
      <c r="D2171" s="103"/>
      <c r="E2171" s="103"/>
      <c r="F2171" s="103"/>
    </row>
    <row r="2172" spans="1:6">
      <c r="A2172" s="103"/>
      <c r="B2172" s="61"/>
      <c r="C2172" s="103"/>
      <c r="D2172" s="103"/>
      <c r="E2172" s="103"/>
      <c r="F2172" s="103"/>
    </row>
    <row r="2173" spans="1:6">
      <c r="A2173" s="103"/>
      <c r="B2173" s="61"/>
      <c r="C2173" s="103"/>
      <c r="D2173" s="103"/>
      <c r="E2173" s="103"/>
      <c r="F2173" s="103"/>
    </row>
    <row r="2174" spans="1:6">
      <c r="A2174" s="103"/>
      <c r="B2174" s="61"/>
      <c r="C2174" s="103"/>
      <c r="D2174" s="103"/>
      <c r="E2174" s="103"/>
      <c r="F2174" s="103"/>
    </row>
    <row r="2175" spans="1:6">
      <c r="A2175" s="103"/>
      <c r="B2175" s="61"/>
      <c r="C2175" s="103"/>
      <c r="D2175" s="103"/>
      <c r="E2175" s="103"/>
      <c r="F2175" s="103"/>
    </row>
    <row r="2176" spans="1:6">
      <c r="A2176" s="103"/>
      <c r="B2176" s="61"/>
      <c r="C2176" s="103"/>
      <c r="D2176" s="103"/>
      <c r="E2176" s="103"/>
      <c r="F2176" s="103"/>
    </row>
    <row r="2177" spans="1:6">
      <c r="A2177" s="103"/>
      <c r="B2177" s="61"/>
      <c r="C2177" s="103"/>
      <c r="D2177" s="103"/>
      <c r="E2177" s="103"/>
      <c r="F2177" s="103"/>
    </row>
    <row r="2178" spans="1:6">
      <c r="A2178" s="103"/>
      <c r="B2178" s="61"/>
      <c r="C2178" s="103"/>
      <c r="D2178" s="103"/>
      <c r="E2178" s="103"/>
      <c r="F2178" s="103"/>
    </row>
    <row r="2179" spans="1:6">
      <c r="A2179" s="103"/>
      <c r="B2179" s="61"/>
      <c r="C2179" s="103"/>
      <c r="D2179" s="103"/>
      <c r="E2179" s="103"/>
      <c r="F2179" s="103"/>
    </row>
    <row r="2180" spans="1:6">
      <c r="A2180" s="103"/>
      <c r="B2180" s="61"/>
      <c r="C2180" s="103"/>
      <c r="D2180" s="103"/>
      <c r="E2180" s="103"/>
      <c r="F2180" s="103"/>
    </row>
    <row r="2181" spans="1:6">
      <c r="A2181" s="103"/>
      <c r="B2181" s="61"/>
      <c r="C2181" s="103"/>
      <c r="D2181" s="103"/>
      <c r="E2181" s="103"/>
      <c r="F2181" s="103"/>
    </row>
    <row r="2182" spans="1:6">
      <c r="A2182" s="103"/>
      <c r="B2182" s="61"/>
      <c r="C2182" s="103"/>
      <c r="D2182" s="103"/>
      <c r="E2182" s="103"/>
      <c r="F2182" s="103"/>
    </row>
    <row r="2183" spans="1:6">
      <c r="A2183" s="103"/>
      <c r="B2183" s="61"/>
      <c r="C2183" s="103"/>
      <c r="D2183" s="103"/>
      <c r="E2183" s="103"/>
      <c r="F2183" s="103"/>
    </row>
    <row r="2184" spans="1:6">
      <c r="A2184" s="103"/>
      <c r="B2184" s="61"/>
      <c r="C2184" s="103"/>
      <c r="D2184" s="103"/>
      <c r="E2184" s="103"/>
      <c r="F2184" s="103"/>
    </row>
    <row r="2185" spans="1:6">
      <c r="A2185" s="103"/>
      <c r="B2185" s="61"/>
      <c r="C2185" s="103"/>
      <c r="D2185" s="103"/>
      <c r="E2185" s="103"/>
      <c r="F2185" s="103"/>
    </row>
    <row r="2186" spans="1:6">
      <c r="A2186" s="103"/>
      <c r="B2186" s="61"/>
      <c r="C2186" s="103"/>
      <c r="D2186" s="103"/>
      <c r="E2186" s="103"/>
      <c r="F2186" s="103"/>
    </row>
    <row r="2187" spans="1:6">
      <c r="A2187" s="103"/>
      <c r="B2187" s="61"/>
      <c r="C2187" s="103"/>
      <c r="D2187" s="103"/>
      <c r="E2187" s="103"/>
      <c r="F2187" s="103"/>
    </row>
    <row r="2188" spans="1:6">
      <c r="A2188" s="103"/>
      <c r="B2188" s="61"/>
      <c r="C2188" s="103"/>
      <c r="D2188" s="103"/>
      <c r="E2188" s="103"/>
      <c r="F2188" s="103"/>
    </row>
    <row r="2189" spans="1:6">
      <c r="A2189" s="103"/>
      <c r="B2189" s="61"/>
      <c r="C2189" s="103"/>
      <c r="D2189" s="103"/>
      <c r="E2189" s="103"/>
      <c r="F2189" s="103"/>
    </row>
    <row r="2190" spans="1:6">
      <c r="A2190" s="103"/>
      <c r="B2190" s="61"/>
      <c r="C2190" s="103"/>
      <c r="D2190" s="103"/>
      <c r="E2190" s="103"/>
      <c r="F2190" s="103"/>
    </row>
    <row r="2191" spans="1:6">
      <c r="A2191" s="103"/>
      <c r="B2191" s="61"/>
      <c r="C2191" s="103"/>
      <c r="D2191" s="103"/>
      <c r="E2191" s="103"/>
      <c r="F2191" s="103"/>
    </row>
    <row r="2192" spans="1:6">
      <c r="A2192" s="103"/>
      <c r="B2192" s="61"/>
      <c r="C2192" s="103"/>
      <c r="D2192" s="103"/>
      <c r="E2192" s="103"/>
      <c r="F2192" s="103"/>
    </row>
    <row r="2193" spans="1:6">
      <c r="A2193" s="103"/>
      <c r="B2193" s="61"/>
      <c r="C2193" s="103"/>
      <c r="D2193" s="103"/>
      <c r="E2193" s="103"/>
      <c r="F2193" s="103"/>
    </row>
    <row r="2194" spans="1:6">
      <c r="A2194" s="103"/>
      <c r="B2194" s="61"/>
      <c r="C2194" s="103"/>
      <c r="D2194" s="103"/>
      <c r="E2194" s="103"/>
      <c r="F2194" s="103"/>
    </row>
    <row r="2195" spans="1:6">
      <c r="A2195" s="103"/>
      <c r="B2195" s="61"/>
      <c r="C2195" s="103"/>
      <c r="D2195" s="103"/>
      <c r="E2195" s="103"/>
      <c r="F2195" s="103"/>
    </row>
    <row r="2196" spans="1:6">
      <c r="A2196" s="103"/>
      <c r="B2196" s="61"/>
      <c r="C2196" s="103"/>
      <c r="D2196" s="103"/>
      <c r="E2196" s="103"/>
      <c r="F2196" s="103"/>
    </row>
    <row r="2197" spans="1:6">
      <c r="A2197" s="103"/>
      <c r="B2197" s="61"/>
      <c r="C2197" s="103"/>
      <c r="D2197" s="103"/>
      <c r="E2197" s="103"/>
      <c r="F2197" s="103"/>
    </row>
    <row r="2198" spans="1:6">
      <c r="A2198" s="103"/>
      <c r="B2198" s="61"/>
      <c r="C2198" s="103"/>
      <c r="D2198" s="103"/>
      <c r="E2198" s="103"/>
      <c r="F2198" s="103"/>
    </row>
    <row r="2199" spans="1:6">
      <c r="A2199" s="103"/>
      <c r="B2199" s="61"/>
      <c r="C2199" s="103"/>
      <c r="D2199" s="103"/>
      <c r="E2199" s="103"/>
      <c r="F2199" s="103"/>
    </row>
    <row r="2200" spans="1:6">
      <c r="A2200" s="103"/>
      <c r="B2200" s="61"/>
      <c r="C2200" s="103"/>
      <c r="D2200" s="103"/>
      <c r="E2200" s="103"/>
      <c r="F2200" s="103"/>
    </row>
    <row r="2201" spans="1:6">
      <c r="A2201" s="103"/>
      <c r="B2201" s="61"/>
      <c r="C2201" s="103"/>
      <c r="D2201" s="103"/>
      <c r="E2201" s="103"/>
      <c r="F2201" s="103"/>
    </row>
    <row r="2202" spans="1:6">
      <c r="A2202" s="103"/>
      <c r="B2202" s="61"/>
      <c r="C2202" s="103"/>
      <c r="D2202" s="103"/>
      <c r="E2202" s="103"/>
      <c r="F2202" s="103"/>
    </row>
    <row r="2203" spans="1:6">
      <c r="A2203" s="103"/>
      <c r="B2203" s="61"/>
      <c r="C2203" s="103"/>
      <c r="D2203" s="103"/>
      <c r="E2203" s="103"/>
      <c r="F2203" s="103"/>
    </row>
    <row r="2204" spans="1:6">
      <c r="A2204" s="103"/>
      <c r="B2204" s="61"/>
      <c r="C2204" s="103"/>
      <c r="D2204" s="103"/>
      <c r="E2204" s="103"/>
      <c r="F2204" s="103"/>
    </row>
    <row r="2205" spans="1:6">
      <c r="A2205" s="103"/>
      <c r="B2205" s="61"/>
      <c r="C2205" s="103"/>
      <c r="D2205" s="103"/>
      <c r="E2205" s="103"/>
      <c r="F2205" s="103"/>
    </row>
    <row r="2206" spans="1:6">
      <c r="A2206" s="103"/>
      <c r="B2206" s="61"/>
      <c r="C2206" s="103"/>
      <c r="D2206" s="103"/>
      <c r="E2206" s="103"/>
      <c r="F2206" s="103"/>
    </row>
    <row r="2207" spans="1:6">
      <c r="A2207" s="103"/>
      <c r="B2207" s="61"/>
      <c r="C2207" s="103"/>
      <c r="D2207" s="103"/>
      <c r="E2207" s="103"/>
      <c r="F2207" s="103"/>
    </row>
    <row r="2208" spans="1:6">
      <c r="A2208" s="103"/>
      <c r="B2208" s="61"/>
      <c r="C2208" s="103"/>
      <c r="D2208" s="103"/>
      <c r="E2208" s="103"/>
      <c r="F2208" s="103"/>
    </row>
    <row r="2209" spans="1:6">
      <c r="A2209" s="103"/>
      <c r="B2209" s="61"/>
      <c r="C2209" s="103"/>
      <c r="D2209" s="103"/>
      <c r="E2209" s="103"/>
      <c r="F2209" s="103"/>
    </row>
    <row r="2210" spans="1:6">
      <c r="A2210" s="103"/>
      <c r="B2210" s="61"/>
      <c r="C2210" s="103"/>
      <c r="D2210" s="103"/>
      <c r="E2210" s="103"/>
      <c r="F2210" s="103"/>
    </row>
    <row r="2211" spans="1:6">
      <c r="A2211" s="103"/>
      <c r="B2211" s="61"/>
      <c r="C2211" s="103"/>
      <c r="D2211" s="103"/>
      <c r="E2211" s="103"/>
      <c r="F2211" s="103"/>
    </row>
    <row r="2212" spans="1:6">
      <c r="A2212" s="103"/>
      <c r="B2212" s="61"/>
      <c r="C2212" s="103"/>
      <c r="D2212" s="103"/>
      <c r="E2212" s="103"/>
      <c r="F2212" s="103"/>
    </row>
    <row r="2213" spans="1:6">
      <c r="A2213" s="103"/>
      <c r="B2213" s="61"/>
      <c r="C2213" s="103"/>
      <c r="D2213" s="103"/>
      <c r="E2213" s="103"/>
      <c r="F2213" s="103"/>
    </row>
    <row r="2214" spans="1:6">
      <c r="A2214" s="103"/>
      <c r="B2214" s="61"/>
      <c r="C2214" s="103"/>
      <c r="D2214" s="103"/>
      <c r="E2214" s="103"/>
      <c r="F2214" s="103"/>
    </row>
    <row r="2215" spans="1:6">
      <c r="A2215" s="103"/>
      <c r="B2215" s="61"/>
      <c r="C2215" s="103"/>
      <c r="D2215" s="103"/>
      <c r="E2215" s="103"/>
      <c r="F2215" s="103"/>
    </row>
    <row r="2216" spans="1:6">
      <c r="A2216" s="103"/>
      <c r="B2216" s="61"/>
      <c r="C2216" s="103"/>
      <c r="D2216" s="103"/>
      <c r="E2216" s="103"/>
      <c r="F2216" s="103"/>
    </row>
    <row r="2217" spans="1:6">
      <c r="A2217" s="103"/>
      <c r="B2217" s="61"/>
      <c r="C2217" s="103"/>
      <c r="D2217" s="103"/>
      <c r="E2217" s="103"/>
      <c r="F2217" s="103"/>
    </row>
    <row r="2218" spans="1:6">
      <c r="A2218" s="103"/>
      <c r="B2218" s="61"/>
      <c r="C2218" s="103"/>
      <c r="D2218" s="103"/>
      <c r="E2218" s="103"/>
      <c r="F2218" s="103"/>
    </row>
    <row r="2219" spans="1:6">
      <c r="A2219" s="103"/>
      <c r="B2219" s="61"/>
      <c r="C2219" s="103"/>
      <c r="D2219" s="103"/>
      <c r="E2219" s="103"/>
      <c r="F2219" s="103"/>
    </row>
    <row r="2220" spans="1:6">
      <c r="A2220" s="103"/>
      <c r="B2220" s="61"/>
      <c r="C2220" s="103"/>
      <c r="D2220" s="103"/>
      <c r="E2220" s="103"/>
      <c r="F2220" s="103"/>
    </row>
    <row r="2221" spans="1:6">
      <c r="A2221" s="103"/>
      <c r="B2221" s="61"/>
      <c r="C2221" s="103"/>
      <c r="D2221" s="103"/>
      <c r="E2221" s="103"/>
      <c r="F2221" s="103"/>
    </row>
    <row r="2222" spans="1:6">
      <c r="A2222" s="103"/>
      <c r="B2222" s="61"/>
      <c r="C2222" s="103"/>
      <c r="D2222" s="103"/>
      <c r="E2222" s="103"/>
      <c r="F2222" s="103"/>
    </row>
    <row r="2223" spans="1:6">
      <c r="A2223" s="103"/>
      <c r="B2223" s="61"/>
      <c r="C2223" s="103"/>
      <c r="D2223" s="103"/>
      <c r="E2223" s="103"/>
      <c r="F2223" s="103"/>
    </row>
    <row r="2224" spans="1:6">
      <c r="A2224" s="103"/>
      <c r="B2224" s="61"/>
      <c r="C2224" s="103"/>
      <c r="D2224" s="103"/>
      <c r="E2224" s="103"/>
      <c r="F2224" s="103"/>
    </row>
    <row r="2225" spans="1:6">
      <c r="A2225" s="103"/>
      <c r="B2225" s="61"/>
      <c r="C2225" s="103"/>
      <c r="D2225" s="103"/>
      <c r="E2225" s="103"/>
      <c r="F2225" s="103"/>
    </row>
    <row r="2226" spans="1:6">
      <c r="A2226" s="103"/>
      <c r="B2226" s="61"/>
      <c r="C2226" s="103"/>
      <c r="D2226" s="103"/>
      <c r="E2226" s="103"/>
      <c r="F2226" s="103"/>
    </row>
    <row r="2227" spans="1:6">
      <c r="A2227" s="103"/>
      <c r="B2227" s="61"/>
      <c r="C2227" s="103"/>
      <c r="D2227" s="103"/>
      <c r="E2227" s="103"/>
      <c r="F2227" s="103"/>
    </row>
    <row r="2228" spans="1:6">
      <c r="A2228" s="103"/>
      <c r="B2228" s="61"/>
      <c r="C2228" s="103"/>
      <c r="D2228" s="103"/>
      <c r="E2228" s="103"/>
      <c r="F2228" s="103"/>
    </row>
    <row r="2229" spans="1:6">
      <c r="A2229" s="103"/>
      <c r="B2229" s="61"/>
      <c r="C2229" s="103"/>
      <c r="D2229" s="103"/>
      <c r="E2229" s="103"/>
      <c r="F2229" s="103"/>
    </row>
    <row r="2230" spans="1:6">
      <c r="A2230" s="103"/>
      <c r="B2230" s="61"/>
      <c r="C2230" s="103"/>
      <c r="D2230" s="103"/>
      <c r="E2230" s="103"/>
      <c r="F2230" s="103"/>
    </row>
    <row r="2231" spans="1:6">
      <c r="A2231" s="103"/>
      <c r="B2231" s="61"/>
      <c r="C2231" s="103"/>
      <c r="D2231" s="103"/>
      <c r="E2231" s="103"/>
      <c r="F2231" s="103"/>
    </row>
    <row r="2232" spans="1:6">
      <c r="A2232" s="103"/>
      <c r="B2232" s="61"/>
      <c r="C2232" s="103"/>
      <c r="D2232" s="103"/>
      <c r="E2232" s="103"/>
      <c r="F2232" s="103"/>
    </row>
    <row r="2233" spans="1:6">
      <c r="A2233" s="103"/>
      <c r="B2233" s="61"/>
      <c r="C2233" s="103"/>
      <c r="D2233" s="103"/>
      <c r="E2233" s="103"/>
      <c r="F2233" s="103"/>
    </row>
    <row r="2234" spans="1:6">
      <c r="A2234" s="103"/>
      <c r="B2234" s="61"/>
      <c r="C2234" s="103"/>
      <c r="D2234" s="103"/>
      <c r="E2234" s="103"/>
      <c r="F2234" s="103"/>
    </row>
    <row r="2235" spans="1:6">
      <c r="A2235" s="103"/>
      <c r="B2235" s="61"/>
      <c r="C2235" s="103"/>
      <c r="D2235" s="103"/>
      <c r="E2235" s="103"/>
      <c r="F2235" s="103"/>
    </row>
    <row r="2236" spans="1:6">
      <c r="A2236" s="103"/>
      <c r="B2236" s="61"/>
      <c r="C2236" s="103"/>
      <c r="D2236" s="103"/>
      <c r="E2236" s="103"/>
      <c r="F2236" s="103"/>
    </row>
    <row r="2237" spans="1:6">
      <c r="A2237" s="103"/>
      <c r="B2237" s="61"/>
      <c r="C2237" s="103"/>
      <c r="D2237" s="103"/>
      <c r="E2237" s="103"/>
      <c r="F2237" s="103"/>
    </row>
    <row r="2238" spans="1:6">
      <c r="A2238" s="103"/>
      <c r="B2238" s="61"/>
      <c r="C2238" s="103"/>
      <c r="D2238" s="103"/>
      <c r="E2238" s="103"/>
      <c r="F2238" s="103"/>
    </row>
    <row r="2239" spans="1:6">
      <c r="A2239" s="103"/>
      <c r="B2239" s="61"/>
      <c r="C2239" s="103"/>
      <c r="D2239" s="103"/>
      <c r="E2239" s="103"/>
      <c r="F2239" s="103"/>
    </row>
    <row r="2240" spans="1:6">
      <c r="A2240" s="103"/>
      <c r="B2240" s="61"/>
      <c r="C2240" s="103"/>
      <c r="D2240" s="103"/>
      <c r="E2240" s="103"/>
      <c r="F2240" s="103"/>
    </row>
    <row r="2241" spans="1:6">
      <c r="A2241" s="103"/>
      <c r="B2241" s="61"/>
      <c r="C2241" s="103"/>
      <c r="D2241" s="103"/>
      <c r="E2241" s="103"/>
      <c r="F2241" s="103"/>
    </row>
    <row r="2242" spans="1:6">
      <c r="A2242" s="103"/>
      <c r="B2242" s="61"/>
      <c r="C2242" s="103"/>
      <c r="D2242" s="103"/>
      <c r="E2242" s="103"/>
      <c r="F2242" s="103"/>
    </row>
    <row r="2243" spans="1:6">
      <c r="A2243" s="103"/>
      <c r="B2243" s="61"/>
      <c r="C2243" s="103"/>
      <c r="D2243" s="103"/>
      <c r="E2243" s="103"/>
      <c r="F2243" s="103"/>
    </row>
    <row r="2244" spans="1:6">
      <c r="A2244" s="103"/>
      <c r="B2244" s="61"/>
      <c r="C2244" s="103"/>
      <c r="D2244" s="103"/>
      <c r="E2244" s="103"/>
      <c r="F2244" s="103"/>
    </row>
    <row r="2245" spans="1:6">
      <c r="A2245" s="103"/>
      <c r="B2245" s="61"/>
      <c r="C2245" s="103"/>
      <c r="D2245" s="103"/>
      <c r="E2245" s="103"/>
      <c r="F2245" s="103"/>
    </row>
    <row r="2246" spans="1:6">
      <c r="A2246" s="103"/>
      <c r="B2246" s="61"/>
      <c r="C2246" s="103"/>
      <c r="D2246" s="103"/>
      <c r="E2246" s="103"/>
      <c r="F2246" s="103"/>
    </row>
    <row r="2247" spans="1:6">
      <c r="A2247" s="103"/>
      <c r="B2247" s="61"/>
      <c r="C2247" s="103"/>
      <c r="D2247" s="103"/>
      <c r="E2247" s="103"/>
      <c r="F2247" s="103"/>
    </row>
    <row r="2248" spans="1:6">
      <c r="A2248" s="103"/>
      <c r="B2248" s="61"/>
      <c r="C2248" s="103"/>
      <c r="D2248" s="103"/>
      <c r="E2248" s="103"/>
      <c r="F2248" s="103"/>
    </row>
    <row r="2249" spans="1:6">
      <c r="A2249" s="103"/>
      <c r="B2249" s="61"/>
      <c r="C2249" s="103"/>
      <c r="D2249" s="103"/>
      <c r="E2249" s="103"/>
      <c r="F2249" s="103"/>
    </row>
    <row r="2250" spans="1:6">
      <c r="A2250" s="103"/>
      <c r="B2250" s="61"/>
      <c r="C2250" s="103"/>
      <c r="D2250" s="103"/>
      <c r="E2250" s="103"/>
      <c r="F2250" s="103"/>
    </row>
    <row r="2251" spans="1:6">
      <c r="A2251" s="103"/>
      <c r="B2251" s="61"/>
      <c r="C2251" s="103"/>
      <c r="D2251" s="103"/>
      <c r="E2251" s="103"/>
      <c r="F2251" s="103"/>
    </row>
    <row r="2252" spans="1:6">
      <c r="A2252" s="103"/>
      <c r="B2252" s="61"/>
      <c r="C2252" s="103"/>
      <c r="D2252" s="103"/>
      <c r="E2252" s="103"/>
      <c r="F2252" s="103"/>
    </row>
    <row r="2253" spans="1:6">
      <c r="A2253" s="103"/>
      <c r="B2253" s="61"/>
      <c r="C2253" s="103"/>
      <c r="D2253" s="103"/>
      <c r="E2253" s="103"/>
      <c r="F2253" s="103"/>
    </row>
    <row r="2254" spans="1:6">
      <c r="A2254" s="103"/>
      <c r="B2254" s="61"/>
      <c r="C2254" s="103"/>
      <c r="D2254" s="103"/>
      <c r="E2254" s="103"/>
      <c r="F2254" s="103"/>
    </row>
    <row r="2255" spans="1:6">
      <c r="A2255" s="103"/>
      <c r="B2255" s="61"/>
      <c r="C2255" s="103"/>
      <c r="D2255" s="103"/>
      <c r="E2255" s="103"/>
      <c r="F2255" s="103"/>
    </row>
    <row r="2256" spans="1:6">
      <c r="A2256" s="103"/>
      <c r="B2256" s="61"/>
      <c r="C2256" s="103"/>
      <c r="D2256" s="103"/>
      <c r="E2256" s="103"/>
      <c r="F2256" s="103"/>
    </row>
    <row r="2257" spans="1:6">
      <c r="A2257" s="103"/>
      <c r="B2257" s="61"/>
      <c r="C2257" s="103"/>
      <c r="D2257" s="103"/>
      <c r="E2257" s="103"/>
      <c r="F2257" s="103"/>
    </row>
    <row r="2258" spans="1:6">
      <c r="A2258" s="103"/>
      <c r="B2258" s="61"/>
      <c r="C2258" s="103"/>
      <c r="D2258" s="103"/>
      <c r="E2258" s="103"/>
      <c r="F2258" s="103"/>
    </row>
    <row r="2259" spans="1:6">
      <c r="A2259" s="103"/>
      <c r="B2259" s="61"/>
      <c r="C2259" s="103"/>
      <c r="D2259" s="103"/>
      <c r="E2259" s="103"/>
      <c r="F2259" s="103"/>
    </row>
    <row r="2260" spans="1:6">
      <c r="A2260" s="103"/>
      <c r="B2260" s="61"/>
      <c r="C2260" s="103"/>
      <c r="D2260" s="103"/>
      <c r="E2260" s="103"/>
      <c r="F2260" s="103"/>
    </row>
    <row r="2261" spans="1:6">
      <c r="A2261" s="103"/>
      <c r="B2261" s="61"/>
      <c r="C2261" s="103"/>
      <c r="D2261" s="103"/>
      <c r="E2261" s="103"/>
      <c r="F2261" s="103"/>
    </row>
    <row r="2262" spans="1:6">
      <c r="A2262" s="103"/>
      <c r="B2262" s="61"/>
      <c r="C2262" s="103"/>
      <c r="D2262" s="103"/>
      <c r="E2262" s="103"/>
      <c r="F2262" s="103"/>
    </row>
    <row r="2263" spans="1:6">
      <c r="A2263" s="103"/>
      <c r="B2263" s="61"/>
      <c r="C2263" s="103"/>
      <c r="D2263" s="103"/>
      <c r="E2263" s="103"/>
      <c r="F2263" s="103"/>
    </row>
    <row r="2264" spans="1:6">
      <c r="A2264" s="103"/>
      <c r="B2264" s="61"/>
      <c r="C2264" s="103"/>
      <c r="D2264" s="103"/>
      <c r="E2264" s="103"/>
      <c r="F2264" s="103"/>
    </row>
    <row r="2265" spans="1:6">
      <c r="A2265" s="103"/>
      <c r="B2265" s="61"/>
      <c r="C2265" s="103"/>
      <c r="D2265" s="103"/>
      <c r="E2265" s="103"/>
      <c r="F2265" s="103"/>
    </row>
    <row r="2266" spans="1:6">
      <c r="A2266" s="103"/>
      <c r="B2266" s="61"/>
      <c r="C2266" s="103"/>
      <c r="D2266" s="103"/>
      <c r="E2266" s="103"/>
      <c r="F2266" s="103"/>
    </row>
    <row r="2267" spans="1:6">
      <c r="A2267" s="103"/>
      <c r="B2267" s="61"/>
      <c r="C2267" s="103"/>
      <c r="D2267" s="103"/>
      <c r="E2267" s="103"/>
      <c r="F2267" s="103"/>
    </row>
    <row r="2268" spans="1:6">
      <c r="A2268" s="103"/>
      <c r="B2268" s="61"/>
      <c r="C2268" s="103"/>
      <c r="D2268" s="103"/>
      <c r="E2268" s="103"/>
      <c r="F2268" s="103"/>
    </row>
    <row r="2269" spans="1:6">
      <c r="A2269" s="103"/>
      <c r="B2269" s="61"/>
      <c r="C2269" s="103"/>
      <c r="D2269" s="103"/>
      <c r="E2269" s="103"/>
      <c r="F2269" s="103"/>
    </row>
    <row r="2270" spans="1:6">
      <c r="A2270" s="103"/>
      <c r="B2270" s="61"/>
      <c r="C2270" s="103"/>
      <c r="D2270" s="103"/>
      <c r="E2270" s="103"/>
      <c r="F2270" s="103"/>
    </row>
    <row r="2271" spans="1:6">
      <c r="A2271" s="103"/>
      <c r="B2271" s="61"/>
      <c r="C2271" s="103"/>
      <c r="D2271" s="103"/>
      <c r="E2271" s="103"/>
      <c r="F2271" s="103"/>
    </row>
    <row r="2272" spans="1:6">
      <c r="A2272" s="103"/>
      <c r="B2272" s="61"/>
      <c r="C2272" s="103"/>
      <c r="D2272" s="103"/>
      <c r="E2272" s="103"/>
      <c r="F2272" s="103"/>
    </row>
    <row r="2273" spans="1:6">
      <c r="A2273" s="103"/>
      <c r="B2273" s="61"/>
      <c r="C2273" s="103"/>
      <c r="D2273" s="103"/>
      <c r="E2273" s="103"/>
      <c r="F2273" s="103"/>
    </row>
    <row r="2274" spans="1:6">
      <c r="A2274" s="103"/>
      <c r="B2274" s="61"/>
      <c r="C2274" s="103"/>
      <c r="D2274" s="103"/>
      <c r="E2274" s="103"/>
      <c r="F2274" s="103"/>
    </row>
    <row r="2275" spans="1:6">
      <c r="A2275" s="103"/>
      <c r="B2275" s="61"/>
      <c r="C2275" s="103"/>
      <c r="D2275" s="103"/>
      <c r="E2275" s="103"/>
      <c r="F2275" s="103"/>
    </row>
    <row r="2276" spans="1:6">
      <c r="A2276" s="103"/>
      <c r="B2276" s="61"/>
      <c r="C2276" s="103"/>
      <c r="D2276" s="103"/>
      <c r="E2276" s="103"/>
      <c r="F2276" s="103"/>
    </row>
    <row r="2277" spans="1:6">
      <c r="A2277" s="103"/>
      <c r="B2277" s="61"/>
      <c r="C2277" s="103"/>
      <c r="D2277" s="103"/>
      <c r="E2277" s="103"/>
      <c r="F2277" s="103"/>
    </row>
    <row r="2278" spans="1:6">
      <c r="A2278" s="103"/>
      <c r="B2278" s="61"/>
      <c r="C2278" s="103"/>
      <c r="D2278" s="103"/>
      <c r="E2278" s="103"/>
      <c r="F2278" s="103"/>
    </row>
    <row r="2279" spans="1:6">
      <c r="A2279" s="103"/>
      <c r="B2279" s="61"/>
      <c r="C2279" s="103"/>
      <c r="D2279" s="103"/>
      <c r="E2279" s="103"/>
      <c r="F2279" s="103"/>
    </row>
    <row r="2280" spans="1:6">
      <c r="A2280" s="103"/>
      <c r="B2280" s="61"/>
      <c r="C2280" s="103"/>
      <c r="D2280" s="103"/>
      <c r="E2280" s="103"/>
      <c r="F2280" s="103"/>
    </row>
    <row r="2281" spans="1:6">
      <c r="A2281" s="103"/>
      <c r="B2281" s="61"/>
      <c r="C2281" s="103"/>
      <c r="D2281" s="103"/>
      <c r="E2281" s="103"/>
      <c r="F2281" s="103"/>
    </row>
    <row r="2282" spans="1:6">
      <c r="A2282" s="103"/>
      <c r="B2282" s="61"/>
      <c r="C2282" s="103"/>
      <c r="D2282" s="103"/>
      <c r="E2282" s="103"/>
      <c r="F2282" s="103"/>
    </row>
    <row r="2283" spans="1:6">
      <c r="A2283" s="103"/>
      <c r="B2283" s="61"/>
      <c r="C2283" s="103"/>
      <c r="D2283" s="103"/>
      <c r="E2283" s="103"/>
      <c r="F2283" s="103"/>
    </row>
    <row r="2284" spans="1:6">
      <c r="A2284" s="103"/>
      <c r="B2284" s="61"/>
      <c r="C2284" s="103"/>
      <c r="D2284" s="103"/>
      <c r="E2284" s="103"/>
      <c r="F2284" s="103"/>
    </row>
    <row r="2285" spans="1:6">
      <c r="A2285" s="103"/>
      <c r="B2285" s="61"/>
      <c r="C2285" s="103"/>
      <c r="D2285" s="103"/>
      <c r="E2285" s="103"/>
      <c r="F2285" s="103"/>
    </row>
    <row r="2286" spans="1:6">
      <c r="A2286" s="103"/>
      <c r="B2286" s="61"/>
      <c r="C2286" s="103"/>
      <c r="D2286" s="103"/>
      <c r="E2286" s="103"/>
      <c r="F2286" s="103"/>
    </row>
    <row r="2287" spans="1:6">
      <c r="A2287" s="103"/>
      <c r="B2287" s="61"/>
      <c r="C2287" s="103"/>
      <c r="D2287" s="103"/>
      <c r="E2287" s="103"/>
      <c r="F2287" s="103"/>
    </row>
    <row r="2288" spans="1:6">
      <c r="A2288" s="103"/>
      <c r="B2288" s="61"/>
      <c r="C2288" s="103"/>
      <c r="D2288" s="103"/>
      <c r="E2288" s="103"/>
      <c r="F2288" s="103"/>
    </row>
    <row r="2289" spans="1:6">
      <c r="A2289" s="103"/>
      <c r="B2289" s="61"/>
      <c r="C2289" s="103"/>
      <c r="D2289" s="103"/>
      <c r="E2289" s="103"/>
      <c r="F2289" s="103"/>
    </row>
    <row r="2290" spans="1:6">
      <c r="A2290" s="103"/>
      <c r="B2290" s="61"/>
      <c r="C2290" s="103"/>
      <c r="D2290" s="103"/>
      <c r="E2290" s="103"/>
      <c r="F2290" s="103"/>
    </row>
    <row r="2291" spans="1:6">
      <c r="A2291" s="103"/>
      <c r="B2291" s="61"/>
      <c r="C2291" s="103"/>
      <c r="D2291" s="103"/>
      <c r="E2291" s="103"/>
      <c r="F2291" s="103"/>
    </row>
    <row r="2292" spans="1:6">
      <c r="A2292" s="103"/>
      <c r="B2292" s="61"/>
      <c r="C2292" s="103"/>
      <c r="D2292" s="103"/>
      <c r="E2292" s="103"/>
      <c r="F2292" s="103"/>
    </row>
    <row r="2293" spans="1:6">
      <c r="A2293" s="103"/>
      <c r="B2293" s="61"/>
      <c r="C2293" s="103"/>
      <c r="D2293" s="103"/>
      <c r="E2293" s="103"/>
      <c r="F2293" s="103"/>
    </row>
    <row r="2294" spans="1:6">
      <c r="A2294" s="103"/>
      <c r="B2294" s="61"/>
      <c r="C2294" s="103"/>
      <c r="D2294" s="103"/>
      <c r="E2294" s="103"/>
      <c r="F2294" s="103"/>
    </row>
    <row r="2295" spans="1:6">
      <c r="A2295" s="103"/>
      <c r="B2295" s="61"/>
      <c r="C2295" s="103"/>
      <c r="D2295" s="103"/>
      <c r="E2295" s="103"/>
      <c r="F2295" s="103"/>
    </row>
    <row r="2296" spans="1:6">
      <c r="A2296" s="103"/>
      <c r="B2296" s="61"/>
      <c r="C2296" s="103"/>
      <c r="D2296" s="103"/>
      <c r="E2296" s="103"/>
      <c r="F2296" s="103"/>
    </row>
    <row r="2297" spans="1:6">
      <c r="A2297" s="103"/>
      <c r="B2297" s="61"/>
      <c r="C2297" s="103"/>
      <c r="D2297" s="103"/>
      <c r="E2297" s="103"/>
      <c r="F2297" s="103"/>
    </row>
    <row r="2298" spans="1:6">
      <c r="A2298" s="103"/>
      <c r="B2298" s="61"/>
      <c r="C2298" s="103"/>
      <c r="D2298" s="103"/>
      <c r="E2298" s="103"/>
      <c r="F2298" s="103"/>
    </row>
    <row r="2299" spans="1:6">
      <c r="A2299" s="103"/>
      <c r="B2299" s="61"/>
      <c r="C2299" s="103"/>
      <c r="D2299" s="103"/>
      <c r="E2299" s="103"/>
      <c r="F2299" s="103"/>
    </row>
    <row r="2300" spans="1:6">
      <c r="A2300" s="103"/>
      <c r="B2300" s="61"/>
      <c r="C2300" s="103"/>
      <c r="D2300" s="103"/>
      <c r="E2300" s="103"/>
      <c r="F2300" s="103"/>
    </row>
    <row r="2301" spans="1:6">
      <c r="A2301" s="103"/>
      <c r="B2301" s="61"/>
      <c r="C2301" s="103"/>
      <c r="D2301" s="103"/>
      <c r="E2301" s="103"/>
      <c r="F2301" s="103"/>
    </row>
    <row r="2302" spans="1:6">
      <c r="A2302" s="103"/>
      <c r="B2302" s="61"/>
      <c r="C2302" s="103"/>
      <c r="D2302" s="103"/>
      <c r="E2302" s="103"/>
      <c r="F2302" s="103"/>
    </row>
    <row r="2303" spans="1:6">
      <c r="A2303" s="103"/>
      <c r="B2303" s="61"/>
      <c r="C2303" s="103"/>
      <c r="D2303" s="103"/>
      <c r="E2303" s="103"/>
      <c r="F2303" s="103"/>
    </row>
    <row r="2304" spans="1:6">
      <c r="A2304" s="103"/>
      <c r="B2304" s="61"/>
      <c r="C2304" s="103"/>
      <c r="D2304" s="103"/>
      <c r="E2304" s="103"/>
      <c r="F2304" s="103"/>
    </row>
    <row r="2305" spans="1:6">
      <c r="A2305" s="103"/>
      <c r="B2305" s="61"/>
      <c r="C2305" s="103"/>
      <c r="D2305" s="103"/>
      <c r="E2305" s="103"/>
      <c r="F2305" s="103"/>
    </row>
    <row r="2306" spans="1:6">
      <c r="A2306" s="103"/>
      <c r="B2306" s="61"/>
      <c r="C2306" s="103"/>
      <c r="D2306" s="103"/>
      <c r="E2306" s="103"/>
      <c r="F2306" s="103"/>
    </row>
    <row r="2307" spans="1:6">
      <c r="A2307" s="103"/>
      <c r="B2307" s="61"/>
      <c r="C2307" s="103"/>
      <c r="D2307" s="103"/>
      <c r="E2307" s="103"/>
      <c r="F2307" s="103"/>
    </row>
    <row r="2308" spans="1:6">
      <c r="A2308" s="103"/>
      <c r="B2308" s="61"/>
      <c r="C2308" s="103"/>
      <c r="D2308" s="103"/>
      <c r="E2308" s="103"/>
      <c r="F2308" s="103"/>
    </row>
    <row r="2309" spans="1:6">
      <c r="A2309" s="103"/>
      <c r="B2309" s="61"/>
      <c r="C2309" s="103"/>
      <c r="D2309" s="103"/>
      <c r="E2309" s="103"/>
      <c r="F2309" s="103"/>
    </row>
    <row r="2310" spans="1:6">
      <c r="A2310" s="103"/>
      <c r="B2310" s="61"/>
      <c r="C2310" s="103"/>
      <c r="D2310" s="103"/>
      <c r="E2310" s="103"/>
      <c r="F2310" s="103"/>
    </row>
    <row r="2311" spans="1:6">
      <c r="A2311" s="103"/>
      <c r="B2311" s="61"/>
      <c r="C2311" s="103"/>
      <c r="D2311" s="103"/>
      <c r="E2311" s="103"/>
      <c r="F2311" s="103"/>
    </row>
    <row r="2312" spans="1:6">
      <c r="A2312" s="103"/>
      <c r="B2312" s="61"/>
      <c r="C2312" s="103"/>
      <c r="D2312" s="103"/>
      <c r="E2312" s="103"/>
      <c r="F2312" s="103"/>
    </row>
    <row r="2313" spans="1:6">
      <c r="A2313" s="103"/>
      <c r="B2313" s="61"/>
      <c r="C2313" s="103"/>
      <c r="D2313" s="103"/>
      <c r="E2313" s="103"/>
      <c r="F2313" s="103"/>
    </row>
    <row r="2314" spans="1:6">
      <c r="A2314" s="103"/>
      <c r="B2314" s="61"/>
      <c r="C2314" s="103"/>
      <c r="D2314" s="103"/>
      <c r="E2314" s="103"/>
      <c r="F2314" s="103"/>
    </row>
    <row r="2315" spans="1:6">
      <c r="A2315" s="103"/>
      <c r="B2315" s="61"/>
      <c r="C2315" s="103"/>
      <c r="D2315" s="103"/>
      <c r="E2315" s="103"/>
      <c r="F2315" s="103"/>
    </row>
    <row r="2316" spans="1:6">
      <c r="A2316" s="103"/>
      <c r="B2316" s="61"/>
      <c r="C2316" s="103"/>
      <c r="D2316" s="103"/>
      <c r="E2316" s="103"/>
      <c r="F2316" s="103"/>
    </row>
    <row r="2317" spans="1:6">
      <c r="A2317" s="103"/>
      <c r="B2317" s="61"/>
      <c r="C2317" s="103"/>
      <c r="D2317" s="103"/>
      <c r="E2317" s="103"/>
      <c r="F2317" s="103"/>
    </row>
    <row r="2318" spans="1:6">
      <c r="A2318" s="103"/>
      <c r="B2318" s="61"/>
      <c r="C2318" s="103"/>
      <c r="D2318" s="103"/>
      <c r="E2318" s="103"/>
      <c r="F2318" s="103"/>
    </row>
    <row r="2319" spans="1:6">
      <c r="A2319" s="103"/>
      <c r="B2319" s="61"/>
      <c r="C2319" s="103"/>
      <c r="D2319" s="103"/>
      <c r="E2319" s="103"/>
      <c r="F2319" s="103"/>
    </row>
    <row r="2320" spans="1:6">
      <c r="A2320" s="103"/>
      <c r="B2320" s="61"/>
      <c r="C2320" s="103"/>
      <c r="D2320" s="103"/>
      <c r="E2320" s="103"/>
      <c r="F2320" s="103"/>
    </row>
    <row r="2321" spans="1:6">
      <c r="A2321" s="103"/>
      <c r="B2321" s="61"/>
      <c r="C2321" s="103"/>
      <c r="D2321" s="103"/>
      <c r="E2321" s="103"/>
      <c r="F2321" s="103"/>
    </row>
    <row r="2322" spans="1:6">
      <c r="A2322" s="103"/>
      <c r="B2322" s="61"/>
      <c r="C2322" s="103"/>
      <c r="D2322" s="103"/>
      <c r="E2322" s="103"/>
      <c r="F2322" s="103"/>
    </row>
    <row r="2323" spans="1:6">
      <c r="A2323" s="103"/>
      <c r="B2323" s="61"/>
      <c r="C2323" s="103"/>
      <c r="D2323" s="103"/>
      <c r="E2323" s="103"/>
      <c r="F2323" s="103"/>
    </row>
    <row r="2324" spans="1:6">
      <c r="A2324" s="103"/>
      <c r="B2324" s="61"/>
      <c r="C2324" s="103"/>
      <c r="D2324" s="103"/>
      <c r="E2324" s="103"/>
      <c r="F2324" s="103"/>
    </row>
    <row r="2325" spans="1:6">
      <c r="A2325" s="103"/>
      <c r="B2325" s="61"/>
      <c r="C2325" s="103"/>
      <c r="D2325" s="103"/>
      <c r="E2325" s="103"/>
      <c r="F2325" s="103"/>
    </row>
    <row r="2326" spans="1:6">
      <c r="A2326" s="103"/>
      <c r="B2326" s="61"/>
      <c r="C2326" s="103"/>
      <c r="D2326" s="103"/>
      <c r="E2326" s="103"/>
      <c r="F2326" s="103"/>
    </row>
    <row r="2327" spans="1:6">
      <c r="A2327" s="103"/>
      <c r="B2327" s="61"/>
      <c r="C2327" s="103"/>
      <c r="D2327" s="103"/>
      <c r="E2327" s="103"/>
      <c r="F2327" s="103"/>
    </row>
    <row r="2328" spans="1:6">
      <c r="A2328" s="103"/>
      <c r="B2328" s="61"/>
      <c r="C2328" s="103"/>
      <c r="D2328" s="103"/>
      <c r="E2328" s="103"/>
      <c r="F2328" s="103"/>
    </row>
    <row r="2329" spans="1:6">
      <c r="A2329" s="103"/>
      <c r="B2329" s="61"/>
      <c r="C2329" s="103"/>
      <c r="D2329" s="103"/>
      <c r="E2329" s="103"/>
      <c r="F2329" s="103"/>
    </row>
    <row r="2330" spans="1:6">
      <c r="A2330" s="103"/>
      <c r="B2330" s="61"/>
      <c r="C2330" s="103"/>
      <c r="D2330" s="103"/>
      <c r="E2330" s="103"/>
      <c r="F2330" s="103"/>
    </row>
    <row r="2331" spans="1:6">
      <c r="A2331" s="103"/>
      <c r="B2331" s="61"/>
      <c r="C2331" s="103"/>
      <c r="D2331" s="103"/>
      <c r="E2331" s="103"/>
      <c r="F2331" s="103"/>
    </row>
    <row r="2332" spans="1:6">
      <c r="A2332" s="103"/>
      <c r="B2332" s="61"/>
      <c r="C2332" s="103"/>
      <c r="D2332" s="103"/>
      <c r="E2332" s="103"/>
      <c r="F2332" s="103"/>
    </row>
    <row r="2333" spans="1:6">
      <c r="A2333" s="103"/>
      <c r="B2333" s="61"/>
      <c r="C2333" s="103"/>
      <c r="D2333" s="103"/>
      <c r="E2333" s="103"/>
      <c r="F2333" s="103"/>
    </row>
    <row r="2334" spans="1:6">
      <c r="A2334" s="103"/>
      <c r="B2334" s="61"/>
      <c r="C2334" s="103"/>
      <c r="D2334" s="103"/>
      <c r="E2334" s="103"/>
      <c r="F2334" s="103"/>
    </row>
    <row r="2335" spans="1:6">
      <c r="A2335" s="103"/>
      <c r="B2335" s="61"/>
      <c r="C2335" s="103"/>
      <c r="D2335" s="103"/>
      <c r="E2335" s="103"/>
      <c r="F2335" s="103"/>
    </row>
    <row r="2336" spans="1:6">
      <c r="A2336" s="103"/>
      <c r="B2336" s="61"/>
      <c r="C2336" s="103"/>
      <c r="D2336" s="103"/>
      <c r="E2336" s="103"/>
      <c r="F2336" s="103"/>
    </row>
    <row r="2337" spans="1:6">
      <c r="A2337" s="103"/>
      <c r="B2337" s="61"/>
      <c r="C2337" s="103"/>
      <c r="D2337" s="103"/>
      <c r="E2337" s="103"/>
      <c r="F2337" s="103"/>
    </row>
    <row r="2338" spans="1:6">
      <c r="A2338" s="103"/>
      <c r="B2338" s="61"/>
      <c r="C2338" s="103"/>
      <c r="D2338" s="103"/>
      <c r="E2338" s="103"/>
      <c r="F2338" s="103"/>
    </row>
    <row r="2339" spans="1:6">
      <c r="A2339" s="103"/>
      <c r="B2339" s="61"/>
      <c r="C2339" s="103"/>
      <c r="D2339" s="103"/>
      <c r="E2339" s="103"/>
      <c r="F2339" s="103"/>
    </row>
    <row r="2340" spans="1:6">
      <c r="A2340" s="103"/>
      <c r="B2340" s="61"/>
      <c r="C2340" s="103"/>
      <c r="D2340" s="103"/>
      <c r="E2340" s="103"/>
      <c r="F2340" s="103"/>
    </row>
    <row r="2341" spans="1:6">
      <c r="A2341" s="103"/>
      <c r="B2341" s="61"/>
      <c r="C2341" s="103"/>
      <c r="D2341" s="103"/>
      <c r="E2341" s="103"/>
      <c r="F2341" s="103"/>
    </row>
    <row r="2342" spans="1:6">
      <c r="A2342" s="103"/>
      <c r="B2342" s="61"/>
      <c r="C2342" s="103"/>
      <c r="D2342" s="103"/>
      <c r="E2342" s="103"/>
      <c r="F2342" s="103"/>
    </row>
    <row r="2343" spans="1:6">
      <c r="A2343" s="103"/>
      <c r="B2343" s="61"/>
      <c r="C2343" s="103"/>
      <c r="D2343" s="103"/>
      <c r="E2343" s="103"/>
      <c r="F2343" s="103"/>
    </row>
    <row r="2344" spans="1:6">
      <c r="A2344" s="103"/>
      <c r="B2344" s="61"/>
      <c r="C2344" s="103"/>
      <c r="D2344" s="103"/>
      <c r="E2344" s="103"/>
      <c r="F2344" s="103"/>
    </row>
    <row r="2345" spans="1:6">
      <c r="A2345" s="103"/>
      <c r="B2345" s="61"/>
      <c r="C2345" s="103"/>
      <c r="D2345" s="103"/>
      <c r="E2345" s="103"/>
      <c r="F2345" s="103"/>
    </row>
    <row r="2346" spans="1:6">
      <c r="A2346" s="103"/>
      <c r="B2346" s="61"/>
      <c r="C2346" s="103"/>
      <c r="D2346" s="103"/>
      <c r="E2346" s="103"/>
      <c r="F2346" s="103"/>
    </row>
    <row r="2347" spans="1:6">
      <c r="A2347" s="103"/>
      <c r="B2347" s="61"/>
      <c r="C2347" s="103"/>
      <c r="D2347" s="103"/>
      <c r="E2347" s="103"/>
      <c r="F2347" s="103"/>
    </row>
    <row r="2348" spans="1:6">
      <c r="A2348" s="103"/>
      <c r="B2348" s="61"/>
      <c r="C2348" s="103"/>
      <c r="D2348" s="103"/>
      <c r="E2348" s="103"/>
      <c r="F2348" s="103"/>
    </row>
    <row r="2349" spans="1:6">
      <c r="A2349" s="103"/>
      <c r="B2349" s="61"/>
      <c r="C2349" s="103"/>
      <c r="D2349" s="103"/>
      <c r="E2349" s="103"/>
      <c r="F2349" s="103"/>
    </row>
    <row r="2350" spans="1:6">
      <c r="A2350" s="103"/>
      <c r="B2350" s="61"/>
      <c r="C2350" s="103"/>
      <c r="D2350" s="103"/>
      <c r="E2350" s="103"/>
      <c r="F2350" s="103"/>
    </row>
    <row r="2351" spans="1:6">
      <c r="A2351" s="103"/>
      <c r="B2351" s="61"/>
      <c r="C2351" s="103"/>
      <c r="D2351" s="103"/>
      <c r="E2351" s="103"/>
      <c r="F2351" s="103"/>
    </row>
    <row r="2352" spans="1:6">
      <c r="A2352" s="103"/>
      <c r="B2352" s="61"/>
      <c r="C2352" s="103"/>
      <c r="D2352" s="103"/>
      <c r="E2352" s="103"/>
      <c r="F2352" s="103"/>
    </row>
    <row r="2353" spans="1:6">
      <c r="A2353" s="103"/>
      <c r="B2353" s="61"/>
      <c r="C2353" s="103"/>
      <c r="D2353" s="103"/>
      <c r="E2353" s="103"/>
      <c r="F2353" s="103"/>
    </row>
    <row r="2354" spans="1:6">
      <c r="A2354" s="103"/>
      <c r="B2354" s="61"/>
      <c r="C2354" s="103"/>
      <c r="D2354" s="103"/>
      <c r="E2354" s="103"/>
      <c r="F2354" s="103"/>
    </row>
    <row r="2355" spans="1:6">
      <c r="A2355" s="103"/>
      <c r="B2355" s="61"/>
      <c r="C2355" s="103"/>
      <c r="D2355" s="103"/>
      <c r="E2355" s="103"/>
      <c r="F2355" s="103"/>
    </row>
    <row r="2356" spans="1:6">
      <c r="A2356" s="103"/>
      <c r="B2356" s="61"/>
      <c r="C2356" s="103"/>
      <c r="D2356" s="103"/>
      <c r="E2356" s="103"/>
      <c r="F2356" s="103"/>
    </row>
    <row r="2357" spans="1:6">
      <c r="A2357" s="103"/>
      <c r="B2357" s="61"/>
      <c r="C2357" s="103"/>
      <c r="D2357" s="103"/>
      <c r="E2357" s="103"/>
      <c r="F2357" s="103"/>
    </row>
    <row r="2358" spans="1:6">
      <c r="A2358" s="103"/>
      <c r="B2358" s="61"/>
      <c r="C2358" s="103"/>
      <c r="D2358" s="103"/>
      <c r="E2358" s="103"/>
      <c r="F2358" s="103"/>
    </row>
    <row r="2359" spans="1:6">
      <c r="A2359" s="103"/>
      <c r="B2359" s="61"/>
      <c r="C2359" s="103"/>
      <c r="D2359" s="103"/>
      <c r="E2359" s="103"/>
      <c r="F2359" s="103"/>
    </row>
    <row r="2360" spans="1:6">
      <c r="A2360" s="103"/>
      <c r="B2360" s="61"/>
      <c r="C2360" s="103"/>
      <c r="D2360" s="103"/>
      <c r="E2360" s="103"/>
      <c r="F2360" s="103"/>
    </row>
    <row r="2361" spans="1:6">
      <c r="A2361" s="103"/>
      <c r="B2361" s="61"/>
      <c r="C2361" s="103"/>
      <c r="D2361" s="103"/>
      <c r="E2361" s="103"/>
      <c r="F2361" s="103"/>
    </row>
    <row r="2362" spans="1:6">
      <c r="A2362" s="103"/>
      <c r="B2362" s="61"/>
      <c r="C2362" s="103"/>
      <c r="D2362" s="103"/>
      <c r="E2362" s="103"/>
      <c r="F2362" s="103"/>
    </row>
    <row r="2363" spans="1:6">
      <c r="A2363" s="103"/>
      <c r="B2363" s="61"/>
      <c r="C2363" s="103"/>
      <c r="D2363" s="103"/>
      <c r="E2363" s="103"/>
      <c r="F2363" s="103"/>
    </row>
    <row r="2364" spans="1:6">
      <c r="A2364" s="103"/>
      <c r="B2364" s="61"/>
      <c r="C2364" s="103"/>
      <c r="D2364" s="103"/>
      <c r="E2364" s="103"/>
      <c r="F2364" s="103"/>
    </row>
    <row r="2365" spans="1:6">
      <c r="A2365" s="103"/>
      <c r="B2365" s="61"/>
      <c r="C2365" s="103"/>
      <c r="D2365" s="103"/>
      <c r="E2365" s="103"/>
      <c r="F2365" s="103"/>
    </row>
    <row r="2366" spans="1:6">
      <c r="A2366" s="103"/>
      <c r="B2366" s="61"/>
      <c r="C2366" s="103"/>
      <c r="D2366" s="103"/>
      <c r="E2366" s="103"/>
      <c r="F2366" s="103"/>
    </row>
    <row r="2367" spans="1:6">
      <c r="A2367" s="103"/>
      <c r="B2367" s="61"/>
      <c r="C2367" s="103"/>
      <c r="D2367" s="103"/>
      <c r="E2367" s="103"/>
      <c r="F2367" s="103"/>
    </row>
    <row r="2368" spans="1:6">
      <c r="A2368" s="103"/>
      <c r="B2368" s="61"/>
      <c r="C2368" s="103"/>
      <c r="D2368" s="103"/>
      <c r="E2368" s="103"/>
      <c r="F2368" s="103"/>
    </row>
    <row r="2369" spans="1:6">
      <c r="A2369" s="103"/>
      <c r="B2369" s="61"/>
      <c r="C2369" s="103"/>
      <c r="D2369" s="103"/>
      <c r="E2369" s="103"/>
      <c r="F2369" s="103"/>
    </row>
    <row r="2370" spans="1:6">
      <c r="A2370" s="103"/>
      <c r="B2370" s="61"/>
      <c r="C2370" s="103"/>
      <c r="D2370" s="103"/>
      <c r="E2370" s="103"/>
      <c r="F2370" s="103"/>
    </row>
    <row r="2371" spans="1:6">
      <c r="A2371" s="103"/>
      <c r="B2371" s="61"/>
      <c r="C2371" s="103"/>
      <c r="D2371" s="103"/>
      <c r="E2371" s="103"/>
      <c r="F2371" s="103"/>
    </row>
    <row r="2372" spans="1:6">
      <c r="A2372" s="103"/>
      <c r="B2372" s="61"/>
      <c r="C2372" s="103"/>
      <c r="D2372" s="103"/>
      <c r="E2372" s="103"/>
      <c r="F2372" s="103"/>
    </row>
    <row r="2373" spans="1:6">
      <c r="A2373" s="103"/>
      <c r="B2373" s="61"/>
      <c r="C2373" s="103"/>
      <c r="D2373" s="103"/>
      <c r="E2373" s="103"/>
      <c r="F2373" s="103"/>
    </row>
    <row r="2374" spans="1:6">
      <c r="A2374" s="103"/>
      <c r="B2374" s="61"/>
      <c r="C2374" s="103"/>
      <c r="D2374" s="103"/>
      <c r="E2374" s="103"/>
      <c r="F2374" s="103"/>
    </row>
    <row r="2375" spans="1:6">
      <c r="A2375" s="103"/>
      <c r="B2375" s="61"/>
      <c r="C2375" s="103"/>
      <c r="D2375" s="103"/>
      <c r="E2375" s="103"/>
      <c r="F2375" s="103"/>
    </row>
    <row r="2376" spans="1:6">
      <c r="A2376" s="103"/>
      <c r="B2376" s="61"/>
      <c r="C2376" s="103"/>
      <c r="D2376" s="103"/>
      <c r="E2376" s="103"/>
      <c r="F2376" s="103"/>
    </row>
    <row r="2377" spans="1:6">
      <c r="A2377" s="103"/>
      <c r="B2377" s="61"/>
      <c r="C2377" s="103"/>
      <c r="D2377" s="103"/>
      <c r="E2377" s="103"/>
      <c r="F2377" s="103"/>
    </row>
    <row r="2378" spans="1:6">
      <c r="A2378" s="103"/>
      <c r="B2378" s="61"/>
      <c r="C2378" s="103"/>
      <c r="D2378" s="103"/>
      <c r="E2378" s="103"/>
      <c r="F2378" s="103"/>
    </row>
    <row r="2379" spans="1:6">
      <c r="A2379" s="103"/>
      <c r="B2379" s="61"/>
      <c r="C2379" s="103"/>
      <c r="D2379" s="103"/>
      <c r="E2379" s="103"/>
      <c r="F2379" s="103"/>
    </row>
    <row r="2380" spans="1:6">
      <c r="A2380" s="103"/>
      <c r="B2380" s="61"/>
      <c r="C2380" s="103"/>
      <c r="D2380" s="103"/>
      <c r="E2380" s="103"/>
      <c r="F2380" s="103"/>
    </row>
    <row r="2381" spans="1:6">
      <c r="A2381" s="103"/>
      <c r="B2381" s="61"/>
      <c r="C2381" s="103"/>
      <c r="D2381" s="103"/>
      <c r="E2381" s="103"/>
      <c r="F2381" s="103"/>
    </row>
    <row r="2382" spans="1:6">
      <c r="A2382" s="103"/>
      <c r="B2382" s="61"/>
      <c r="C2382" s="103"/>
      <c r="D2382" s="103"/>
      <c r="E2382" s="103"/>
      <c r="F2382" s="103"/>
    </row>
    <row r="2383" spans="1:6">
      <c r="A2383" s="103"/>
      <c r="B2383" s="61"/>
      <c r="C2383" s="103"/>
      <c r="D2383" s="103"/>
      <c r="E2383" s="103"/>
      <c r="F2383" s="103"/>
    </row>
    <row r="2384" spans="1:6">
      <c r="A2384" s="103"/>
      <c r="B2384" s="61"/>
      <c r="C2384" s="103"/>
      <c r="D2384" s="103"/>
      <c r="E2384" s="103"/>
      <c r="F2384" s="103"/>
    </row>
    <row r="2385" spans="1:6">
      <c r="A2385" s="103"/>
      <c r="B2385" s="61"/>
      <c r="C2385" s="103"/>
      <c r="D2385" s="103"/>
      <c r="E2385" s="103"/>
      <c r="F2385" s="103"/>
    </row>
    <row r="2386" spans="1:6">
      <c r="A2386" s="103"/>
      <c r="B2386" s="61"/>
      <c r="C2386" s="103"/>
      <c r="D2386" s="103"/>
      <c r="E2386" s="103"/>
      <c r="F2386" s="103"/>
    </row>
    <row r="2387" spans="1:6">
      <c r="A2387" s="103"/>
      <c r="B2387" s="61"/>
      <c r="C2387" s="103"/>
      <c r="D2387" s="103"/>
      <c r="E2387" s="103"/>
      <c r="F2387" s="103"/>
    </row>
    <row r="2388" spans="1:6">
      <c r="A2388" s="103"/>
      <c r="B2388" s="61"/>
      <c r="C2388" s="103"/>
      <c r="D2388" s="103"/>
      <c r="E2388" s="103"/>
      <c r="F2388" s="103"/>
    </row>
    <row r="2389" spans="1:6">
      <c r="A2389" s="103"/>
      <c r="B2389" s="61"/>
      <c r="C2389" s="103"/>
      <c r="D2389" s="103"/>
      <c r="E2389" s="103"/>
      <c r="F2389" s="103"/>
    </row>
    <row r="2390" spans="1:6">
      <c r="A2390" s="103"/>
      <c r="B2390" s="61"/>
      <c r="C2390" s="103"/>
      <c r="D2390" s="103"/>
      <c r="E2390" s="103"/>
      <c r="F2390" s="103"/>
    </row>
    <row r="2391" spans="1:6">
      <c r="A2391" s="103"/>
      <c r="B2391" s="61"/>
      <c r="C2391" s="103"/>
      <c r="D2391" s="103"/>
      <c r="E2391" s="103"/>
      <c r="F2391" s="103"/>
    </row>
    <row r="2392" spans="1:6">
      <c r="A2392" s="103"/>
      <c r="B2392" s="61"/>
      <c r="C2392" s="103"/>
      <c r="D2392" s="103"/>
      <c r="E2392" s="103"/>
      <c r="F2392" s="103"/>
    </row>
    <row r="2393" spans="1:6">
      <c r="A2393" s="103"/>
      <c r="B2393" s="61"/>
      <c r="C2393" s="103"/>
      <c r="D2393" s="103"/>
      <c r="E2393" s="103"/>
      <c r="F2393" s="103"/>
    </row>
    <row r="2394" spans="1:6">
      <c r="A2394" s="103"/>
      <c r="B2394" s="61"/>
      <c r="C2394" s="103"/>
      <c r="D2394" s="103"/>
      <c r="E2394" s="103"/>
      <c r="F2394" s="103"/>
    </row>
    <row r="2395" spans="1:6">
      <c r="A2395" s="103"/>
      <c r="B2395" s="61"/>
      <c r="C2395" s="103"/>
      <c r="D2395" s="103"/>
      <c r="E2395" s="103"/>
      <c r="F2395" s="103"/>
    </row>
    <row r="2396" spans="1:6">
      <c r="A2396" s="103"/>
      <c r="B2396" s="61"/>
      <c r="C2396" s="103"/>
      <c r="D2396" s="103"/>
      <c r="E2396" s="103"/>
      <c r="F2396" s="103"/>
    </row>
    <row r="2397" spans="1:6">
      <c r="A2397" s="103"/>
      <c r="B2397" s="61"/>
      <c r="C2397" s="103"/>
      <c r="D2397" s="103"/>
      <c r="E2397" s="103"/>
      <c r="F2397" s="103"/>
    </row>
    <row r="2398" spans="1:6">
      <c r="A2398" s="103"/>
      <c r="B2398" s="61"/>
      <c r="C2398" s="103"/>
      <c r="D2398" s="103"/>
      <c r="E2398" s="103"/>
      <c r="F2398" s="103"/>
    </row>
    <row r="2399" spans="1:6">
      <c r="A2399" s="103"/>
      <c r="B2399" s="61"/>
      <c r="C2399" s="103"/>
      <c r="D2399" s="103"/>
      <c r="E2399" s="103"/>
      <c r="F2399" s="103"/>
    </row>
    <row r="2400" spans="1:6">
      <c r="A2400" s="103"/>
      <c r="B2400" s="61"/>
      <c r="C2400" s="103"/>
      <c r="D2400" s="103"/>
      <c r="E2400" s="103"/>
      <c r="F2400" s="103"/>
    </row>
    <row r="2401" spans="1:6">
      <c r="A2401" s="103"/>
      <c r="B2401" s="61"/>
      <c r="C2401" s="103"/>
      <c r="D2401" s="103"/>
      <c r="E2401" s="103"/>
      <c r="F2401" s="103"/>
    </row>
    <row r="2402" spans="1:6">
      <c r="A2402" s="103"/>
      <c r="B2402" s="61"/>
      <c r="C2402" s="103"/>
      <c r="D2402" s="103"/>
      <c r="E2402" s="103"/>
      <c r="F2402" s="103"/>
    </row>
    <row r="2403" spans="1:6">
      <c r="A2403" s="103"/>
      <c r="B2403" s="61"/>
      <c r="C2403" s="103"/>
      <c r="D2403" s="103"/>
      <c r="E2403" s="103"/>
      <c r="F2403" s="103"/>
    </row>
    <row r="2404" spans="1:6">
      <c r="A2404" s="103"/>
      <c r="B2404" s="61"/>
      <c r="C2404" s="103"/>
      <c r="D2404" s="103"/>
      <c r="E2404" s="103"/>
      <c r="F2404" s="103"/>
    </row>
    <row r="2405" spans="1:6">
      <c r="A2405" s="103"/>
      <c r="B2405" s="61"/>
      <c r="C2405" s="103"/>
      <c r="D2405" s="103"/>
      <c r="E2405" s="103"/>
      <c r="F2405" s="103"/>
    </row>
    <row r="2406" spans="1:6">
      <c r="A2406" s="103"/>
      <c r="B2406" s="61"/>
      <c r="C2406" s="103"/>
      <c r="D2406" s="103"/>
      <c r="E2406" s="103"/>
      <c r="F2406" s="103"/>
    </row>
    <row r="2407" spans="1:6">
      <c r="A2407" s="103"/>
      <c r="B2407" s="61"/>
      <c r="C2407" s="103"/>
      <c r="D2407" s="103"/>
      <c r="E2407" s="103"/>
      <c r="F2407" s="103"/>
    </row>
    <row r="2408" spans="1:6">
      <c r="A2408" s="103"/>
      <c r="B2408" s="61"/>
      <c r="C2408" s="103"/>
      <c r="D2408" s="103"/>
      <c r="E2408" s="103"/>
      <c r="F2408" s="103"/>
    </row>
    <row r="2409" spans="1:6">
      <c r="A2409" s="103"/>
      <c r="B2409" s="61"/>
      <c r="C2409" s="103"/>
      <c r="D2409" s="103"/>
      <c r="E2409" s="103"/>
      <c r="F2409" s="103"/>
    </row>
    <row r="2410" spans="1:6">
      <c r="A2410" s="103"/>
      <c r="B2410" s="61"/>
      <c r="C2410" s="103"/>
      <c r="D2410" s="103"/>
      <c r="E2410" s="103"/>
      <c r="F2410" s="103"/>
    </row>
    <row r="2411" spans="1:6">
      <c r="A2411" s="103"/>
      <c r="B2411" s="61"/>
      <c r="C2411" s="103"/>
      <c r="D2411" s="103"/>
      <c r="E2411" s="103"/>
      <c r="F2411" s="103"/>
    </row>
    <row r="2412" spans="1:6">
      <c r="A2412" s="103"/>
      <c r="B2412" s="61"/>
      <c r="C2412" s="103"/>
      <c r="D2412" s="103"/>
      <c r="E2412" s="103"/>
      <c r="F2412" s="103"/>
    </row>
    <row r="2413" spans="1:6">
      <c r="A2413" s="103"/>
      <c r="B2413" s="61"/>
      <c r="C2413" s="103"/>
      <c r="D2413" s="103"/>
      <c r="E2413" s="103"/>
      <c r="F2413" s="103"/>
    </row>
    <row r="2414" spans="1:6">
      <c r="A2414" s="103"/>
      <c r="B2414" s="61"/>
      <c r="C2414" s="103"/>
      <c r="D2414" s="103"/>
      <c r="E2414" s="103"/>
      <c r="F2414" s="103"/>
    </row>
    <row r="2415" spans="1:6">
      <c r="A2415" s="103"/>
      <c r="B2415" s="61"/>
      <c r="C2415" s="103"/>
      <c r="D2415" s="103"/>
      <c r="E2415" s="103"/>
      <c r="F2415" s="103"/>
    </row>
    <row r="2416" spans="1:6">
      <c r="A2416" s="103"/>
      <c r="B2416" s="61"/>
      <c r="C2416" s="103"/>
      <c r="D2416" s="103"/>
      <c r="E2416" s="103"/>
      <c r="F2416" s="103"/>
    </row>
    <row r="2417" spans="1:6">
      <c r="A2417" s="103"/>
      <c r="B2417" s="61"/>
      <c r="C2417" s="103"/>
      <c r="D2417" s="103"/>
      <c r="E2417" s="103"/>
      <c r="F2417" s="103"/>
    </row>
    <row r="2418" spans="1:6">
      <c r="A2418" s="103"/>
      <c r="B2418" s="61"/>
      <c r="C2418" s="103"/>
      <c r="D2418" s="103"/>
      <c r="E2418" s="103"/>
      <c r="F2418" s="103"/>
    </row>
    <row r="2419" spans="1:6">
      <c r="A2419" s="103"/>
      <c r="B2419" s="61"/>
      <c r="C2419" s="103"/>
      <c r="D2419" s="103"/>
      <c r="E2419" s="103"/>
      <c r="F2419" s="103"/>
    </row>
    <row r="2420" spans="1:6">
      <c r="A2420" s="103"/>
      <c r="B2420" s="61"/>
      <c r="C2420" s="103"/>
      <c r="D2420" s="103"/>
      <c r="E2420" s="103"/>
      <c r="F2420" s="103"/>
    </row>
    <row r="2421" spans="1:6">
      <c r="A2421" s="103"/>
      <c r="B2421" s="61"/>
      <c r="C2421" s="103"/>
      <c r="D2421" s="103"/>
      <c r="E2421" s="103"/>
      <c r="F2421" s="103"/>
    </row>
    <row r="2422" spans="1:6">
      <c r="A2422" s="103"/>
      <c r="B2422" s="61"/>
      <c r="C2422" s="103"/>
      <c r="D2422" s="103"/>
      <c r="E2422" s="103"/>
      <c r="F2422" s="103"/>
    </row>
    <row r="2423" spans="1:6">
      <c r="A2423" s="103"/>
      <c r="B2423" s="61"/>
      <c r="C2423" s="103"/>
      <c r="D2423" s="103"/>
      <c r="E2423" s="103"/>
      <c r="F2423" s="103"/>
    </row>
    <row r="2424" spans="1:6">
      <c r="A2424" s="103"/>
      <c r="B2424" s="61"/>
      <c r="C2424" s="103"/>
      <c r="D2424" s="103"/>
      <c r="E2424" s="103"/>
      <c r="F2424" s="103"/>
    </row>
    <row r="2425" spans="1:6">
      <c r="A2425" s="103"/>
      <c r="B2425" s="61"/>
      <c r="C2425" s="103"/>
      <c r="D2425" s="103"/>
      <c r="E2425" s="103"/>
      <c r="F2425" s="103"/>
    </row>
    <row r="2426" spans="1:6">
      <c r="A2426" s="103"/>
      <c r="B2426" s="61"/>
      <c r="C2426" s="103"/>
      <c r="D2426" s="103"/>
      <c r="E2426" s="103"/>
      <c r="F2426" s="103"/>
    </row>
    <row r="2427" spans="1:6">
      <c r="A2427" s="103"/>
      <c r="B2427" s="61"/>
      <c r="C2427" s="103"/>
      <c r="D2427" s="103"/>
      <c r="E2427" s="103"/>
      <c r="F2427" s="103"/>
    </row>
    <row r="2428" spans="1:6">
      <c r="A2428" s="103"/>
      <c r="B2428" s="61"/>
      <c r="C2428" s="103"/>
      <c r="D2428" s="103"/>
      <c r="E2428" s="103"/>
      <c r="F2428" s="103"/>
    </row>
    <row r="2429" spans="1:6">
      <c r="A2429" s="103"/>
      <c r="B2429" s="61"/>
      <c r="C2429" s="103"/>
      <c r="D2429" s="103"/>
      <c r="E2429" s="103"/>
      <c r="F2429" s="103"/>
    </row>
    <row r="2430" spans="1:6">
      <c r="A2430" s="103"/>
      <c r="B2430" s="61"/>
      <c r="C2430" s="103"/>
      <c r="D2430" s="103"/>
      <c r="E2430" s="103"/>
      <c r="F2430" s="103"/>
    </row>
    <row r="2431" spans="1:6">
      <c r="A2431" s="103"/>
      <c r="B2431" s="61"/>
      <c r="C2431" s="103"/>
      <c r="D2431" s="103"/>
      <c r="E2431" s="103"/>
      <c r="F2431" s="103"/>
    </row>
    <row r="2432" spans="1:6">
      <c r="A2432" s="103"/>
      <c r="B2432" s="61"/>
      <c r="C2432" s="103"/>
      <c r="D2432" s="103"/>
      <c r="E2432" s="103"/>
      <c r="F2432" s="103"/>
    </row>
    <row r="2433" spans="1:6">
      <c r="A2433" s="103"/>
      <c r="B2433" s="61"/>
      <c r="C2433" s="103"/>
      <c r="D2433" s="103"/>
      <c r="E2433" s="103"/>
      <c r="F2433" s="103"/>
    </row>
    <row r="2434" spans="1:6">
      <c r="A2434" s="103"/>
      <c r="B2434" s="61"/>
      <c r="C2434" s="103"/>
      <c r="D2434" s="103"/>
      <c r="E2434" s="103"/>
      <c r="F2434" s="103"/>
    </row>
    <row r="2435" spans="1:6">
      <c r="A2435" s="103"/>
      <c r="B2435" s="61"/>
      <c r="C2435" s="103"/>
      <c r="D2435" s="103"/>
      <c r="E2435" s="103"/>
      <c r="F2435" s="103"/>
    </row>
    <row r="2436" spans="1:6">
      <c r="A2436" s="103"/>
      <c r="B2436" s="61"/>
      <c r="C2436" s="103"/>
      <c r="D2436" s="103"/>
      <c r="E2436" s="103"/>
      <c r="F2436" s="103"/>
    </row>
    <row r="2437" spans="1:6">
      <c r="A2437" s="103"/>
      <c r="B2437" s="61"/>
      <c r="C2437" s="103"/>
      <c r="D2437" s="103"/>
      <c r="E2437" s="103"/>
      <c r="F2437" s="103"/>
    </row>
    <row r="2438" spans="1:6">
      <c r="A2438" s="103"/>
      <c r="B2438" s="61"/>
      <c r="C2438" s="103"/>
      <c r="D2438" s="103"/>
      <c r="E2438" s="103"/>
      <c r="F2438" s="103"/>
    </row>
    <row r="2439" spans="1:6">
      <c r="A2439" s="103"/>
      <c r="B2439" s="61"/>
      <c r="C2439" s="103"/>
      <c r="D2439" s="103"/>
      <c r="E2439" s="103"/>
      <c r="F2439" s="103"/>
    </row>
    <row r="2440" spans="1:6">
      <c r="A2440" s="103"/>
      <c r="B2440" s="61"/>
      <c r="C2440" s="103"/>
      <c r="D2440" s="103"/>
      <c r="E2440" s="103"/>
      <c r="F2440" s="103"/>
    </row>
    <row r="2441" spans="1:6">
      <c r="A2441" s="103"/>
      <c r="B2441" s="61"/>
      <c r="C2441" s="103"/>
      <c r="D2441" s="103"/>
      <c r="E2441" s="103"/>
      <c r="F2441" s="103"/>
    </row>
    <row r="2442" spans="1:6">
      <c r="A2442" s="103"/>
      <c r="B2442" s="61"/>
      <c r="C2442" s="103"/>
      <c r="D2442" s="103"/>
      <c r="E2442" s="103"/>
      <c r="F2442" s="103"/>
    </row>
    <row r="2443" spans="1:6">
      <c r="A2443" s="103"/>
      <c r="B2443" s="61"/>
      <c r="C2443" s="103"/>
      <c r="D2443" s="103"/>
      <c r="E2443" s="103"/>
      <c r="F2443" s="103"/>
    </row>
    <row r="2444" spans="1:6">
      <c r="A2444" s="103"/>
      <c r="B2444" s="61"/>
      <c r="C2444" s="103"/>
      <c r="D2444" s="103"/>
      <c r="E2444" s="103"/>
      <c r="F2444" s="103"/>
    </row>
    <row r="2445" spans="1:6">
      <c r="A2445" s="103"/>
      <c r="B2445" s="61"/>
      <c r="C2445" s="103"/>
      <c r="D2445" s="103"/>
      <c r="E2445" s="103"/>
      <c r="F2445" s="103"/>
    </row>
    <row r="2446" spans="1:6">
      <c r="A2446" s="103"/>
      <c r="B2446" s="61"/>
      <c r="C2446" s="103"/>
      <c r="D2446" s="103"/>
      <c r="E2446" s="103"/>
      <c r="F2446" s="103"/>
    </row>
    <row r="2447" spans="1:6">
      <c r="A2447" s="103"/>
      <c r="B2447" s="61"/>
      <c r="C2447" s="103"/>
      <c r="D2447" s="103"/>
      <c r="E2447" s="103"/>
      <c r="F2447" s="103"/>
    </row>
    <row r="2448" spans="1:6">
      <c r="A2448" s="103"/>
      <c r="B2448" s="61"/>
      <c r="C2448" s="103"/>
      <c r="D2448" s="103"/>
      <c r="E2448" s="103"/>
      <c r="F2448" s="103"/>
    </row>
    <row r="2449" spans="1:6">
      <c r="A2449" s="103"/>
      <c r="B2449" s="61"/>
      <c r="C2449" s="103"/>
      <c r="D2449" s="103"/>
      <c r="E2449" s="103"/>
      <c r="F2449" s="103"/>
    </row>
    <row r="2450" spans="1:6">
      <c r="A2450" s="103"/>
      <c r="B2450" s="61"/>
      <c r="C2450" s="103"/>
      <c r="D2450" s="103"/>
      <c r="E2450" s="103"/>
      <c r="F2450" s="103"/>
    </row>
    <row r="2451" spans="1:6">
      <c r="A2451" s="103"/>
      <c r="B2451" s="61"/>
      <c r="C2451" s="103"/>
      <c r="D2451" s="103"/>
      <c r="E2451" s="103"/>
      <c r="F2451" s="103"/>
    </row>
    <row r="2452" spans="1:6">
      <c r="A2452" s="103"/>
      <c r="B2452" s="61"/>
      <c r="C2452" s="103"/>
      <c r="D2452" s="103"/>
      <c r="E2452" s="103"/>
      <c r="F2452" s="103"/>
    </row>
    <row r="2453" spans="1:6">
      <c r="A2453" s="103"/>
      <c r="B2453" s="61"/>
      <c r="C2453" s="103"/>
      <c r="D2453" s="103"/>
      <c r="E2453" s="103"/>
      <c r="F2453" s="103"/>
    </row>
    <row r="2454" spans="1:6">
      <c r="A2454" s="103"/>
      <c r="B2454" s="61"/>
      <c r="C2454" s="103"/>
      <c r="D2454" s="103"/>
      <c r="E2454" s="103"/>
      <c r="F2454" s="103"/>
    </row>
    <row r="2455" spans="1:6">
      <c r="A2455" s="103"/>
      <c r="B2455" s="61"/>
      <c r="C2455" s="103"/>
      <c r="D2455" s="103"/>
      <c r="E2455" s="103"/>
      <c r="F2455" s="103"/>
    </row>
    <row r="2456" spans="1:6">
      <c r="A2456" s="103"/>
      <c r="B2456" s="61"/>
      <c r="C2456" s="103"/>
      <c r="D2456" s="103"/>
      <c r="E2456" s="103"/>
      <c r="F2456" s="103"/>
    </row>
    <row r="2457" spans="1:6">
      <c r="A2457" s="103"/>
      <c r="B2457" s="61"/>
      <c r="C2457" s="103"/>
      <c r="D2457" s="103"/>
      <c r="E2457" s="103"/>
      <c r="F2457" s="103"/>
    </row>
    <row r="2458" spans="1:6">
      <c r="A2458" s="103"/>
      <c r="B2458" s="61"/>
      <c r="C2458" s="103"/>
      <c r="D2458" s="103"/>
      <c r="E2458" s="103"/>
      <c r="F2458" s="103"/>
    </row>
    <row r="2459" spans="1:6">
      <c r="A2459" s="103"/>
      <c r="B2459" s="61"/>
      <c r="C2459" s="103"/>
      <c r="D2459" s="103"/>
      <c r="E2459" s="103"/>
      <c r="F2459" s="103"/>
    </row>
    <row r="2460" spans="1:6">
      <c r="A2460" s="103"/>
      <c r="B2460" s="61"/>
      <c r="C2460" s="103"/>
      <c r="D2460" s="103"/>
      <c r="E2460" s="103"/>
      <c r="F2460" s="103"/>
    </row>
    <row r="2461" spans="1:6">
      <c r="A2461" s="103"/>
      <c r="B2461" s="61"/>
      <c r="C2461" s="103"/>
      <c r="D2461" s="103"/>
      <c r="E2461" s="103"/>
      <c r="F2461" s="103"/>
    </row>
    <row r="2462" spans="1:6">
      <c r="A2462" s="103"/>
      <c r="B2462" s="61"/>
      <c r="C2462" s="103"/>
      <c r="D2462" s="103"/>
      <c r="E2462" s="103"/>
      <c r="F2462" s="103"/>
    </row>
    <row r="2463" spans="1:6">
      <c r="A2463" s="103"/>
      <c r="B2463" s="61"/>
      <c r="C2463" s="103"/>
      <c r="D2463" s="103"/>
      <c r="E2463" s="103"/>
      <c r="F2463" s="103"/>
    </row>
    <row r="2464" spans="1:6">
      <c r="A2464" s="103"/>
      <c r="B2464" s="61"/>
      <c r="C2464" s="103"/>
      <c r="D2464" s="103"/>
      <c r="E2464" s="103"/>
      <c r="F2464" s="103"/>
    </row>
    <row r="2465" spans="1:6">
      <c r="A2465" s="103"/>
      <c r="B2465" s="61"/>
      <c r="C2465" s="103"/>
      <c r="D2465" s="103"/>
      <c r="E2465" s="103"/>
      <c r="F2465" s="103"/>
    </row>
    <row r="2466" spans="1:6">
      <c r="A2466" s="103"/>
      <c r="B2466" s="61"/>
      <c r="C2466" s="103"/>
      <c r="D2466" s="103"/>
      <c r="E2466" s="103"/>
      <c r="F2466" s="103"/>
    </row>
    <row r="2467" spans="1:6">
      <c r="A2467" s="103"/>
      <c r="B2467" s="61"/>
      <c r="C2467" s="103"/>
      <c r="D2467" s="103"/>
      <c r="E2467" s="103"/>
      <c r="F2467" s="103"/>
    </row>
    <row r="2468" spans="1:6">
      <c r="A2468" s="103"/>
      <c r="B2468" s="61"/>
      <c r="C2468" s="103"/>
      <c r="D2468" s="103"/>
      <c r="E2468" s="103"/>
      <c r="F2468" s="103"/>
    </row>
    <row r="2469" spans="1:6">
      <c r="A2469" s="103"/>
      <c r="B2469" s="61"/>
      <c r="C2469" s="103"/>
      <c r="D2469" s="103"/>
      <c r="E2469" s="103"/>
      <c r="F2469" s="103"/>
    </row>
    <row r="2470" spans="1:6">
      <c r="A2470" s="103"/>
      <c r="B2470" s="61"/>
      <c r="C2470" s="103"/>
      <c r="D2470" s="103"/>
      <c r="E2470" s="103"/>
      <c r="F2470" s="103"/>
    </row>
    <row r="2471" spans="1:6">
      <c r="A2471" s="103"/>
      <c r="B2471" s="61"/>
      <c r="C2471" s="103"/>
      <c r="D2471" s="103"/>
      <c r="E2471" s="103"/>
      <c r="F2471" s="103"/>
    </row>
    <row r="2472" spans="1:6">
      <c r="A2472" s="103"/>
      <c r="B2472" s="61"/>
      <c r="C2472" s="103"/>
      <c r="D2472" s="103"/>
      <c r="E2472" s="103"/>
      <c r="F2472" s="103"/>
    </row>
    <row r="2473" spans="1:6">
      <c r="A2473" s="103"/>
      <c r="B2473" s="61"/>
      <c r="C2473" s="103"/>
      <c r="D2473" s="103"/>
      <c r="E2473" s="103"/>
      <c r="F2473" s="103"/>
    </row>
    <row r="2474" spans="1:6">
      <c r="A2474" s="103"/>
      <c r="B2474" s="61"/>
      <c r="C2474" s="103"/>
      <c r="D2474" s="103"/>
      <c r="E2474" s="103"/>
      <c r="F2474" s="103"/>
    </row>
    <row r="2475" spans="1:6">
      <c r="A2475" s="103"/>
      <c r="B2475" s="61"/>
      <c r="C2475" s="103"/>
      <c r="D2475" s="103"/>
      <c r="E2475" s="103"/>
      <c r="F2475" s="103"/>
    </row>
    <row r="2476" spans="1:6">
      <c r="A2476" s="103"/>
      <c r="B2476" s="61"/>
      <c r="C2476" s="103"/>
      <c r="D2476" s="103"/>
      <c r="E2476" s="103"/>
      <c r="F2476" s="103"/>
    </row>
    <row r="2477" spans="1:6">
      <c r="A2477" s="103"/>
      <c r="B2477" s="61"/>
      <c r="C2477" s="103"/>
      <c r="D2477" s="103"/>
      <c r="E2477" s="103"/>
      <c r="F2477" s="103"/>
    </row>
    <row r="2478" spans="1:6">
      <c r="A2478" s="103"/>
      <c r="B2478" s="61"/>
      <c r="C2478" s="103"/>
      <c r="D2478" s="103"/>
      <c r="E2478" s="103"/>
      <c r="F2478" s="103"/>
    </row>
    <row r="2479" spans="1:6">
      <c r="A2479" s="103"/>
      <c r="B2479" s="61"/>
      <c r="C2479" s="103"/>
      <c r="D2479" s="103"/>
      <c r="E2479" s="103"/>
      <c r="F2479" s="103"/>
    </row>
    <row r="2480" spans="1:6">
      <c r="A2480" s="103"/>
      <c r="B2480" s="61"/>
      <c r="C2480" s="103"/>
      <c r="D2480" s="103"/>
      <c r="E2480" s="103"/>
      <c r="F2480" s="103"/>
    </row>
    <row r="2481" spans="1:6">
      <c r="A2481" s="103"/>
      <c r="B2481" s="61"/>
      <c r="C2481" s="103"/>
      <c r="D2481" s="103"/>
      <c r="E2481" s="103"/>
      <c r="F2481" s="103"/>
    </row>
    <row r="2482" spans="1:6">
      <c r="A2482" s="103"/>
      <c r="B2482" s="61"/>
      <c r="C2482" s="103"/>
      <c r="D2482" s="103"/>
      <c r="E2482" s="103"/>
      <c r="F2482" s="103"/>
    </row>
    <row r="2483" spans="1:6">
      <c r="A2483" s="103"/>
      <c r="B2483" s="61"/>
      <c r="C2483" s="103"/>
      <c r="D2483" s="103"/>
      <c r="E2483" s="103"/>
      <c r="F2483" s="103"/>
    </row>
    <row r="2484" spans="1:6">
      <c r="A2484" s="103"/>
      <c r="B2484" s="61"/>
      <c r="C2484" s="103"/>
      <c r="D2484" s="103"/>
      <c r="E2484" s="103"/>
      <c r="F2484" s="103"/>
    </row>
    <row r="2485" spans="1:6">
      <c r="A2485" s="103"/>
      <c r="B2485" s="61"/>
      <c r="C2485" s="103"/>
      <c r="D2485" s="103"/>
      <c r="E2485" s="103"/>
      <c r="F2485" s="103"/>
    </row>
    <row r="2486" spans="1:6">
      <c r="A2486" s="103"/>
      <c r="B2486" s="61"/>
      <c r="C2486" s="103"/>
      <c r="D2486" s="103"/>
      <c r="E2486" s="103"/>
      <c r="F2486" s="103"/>
    </row>
    <row r="2487" spans="1:6">
      <c r="A2487" s="103"/>
      <c r="B2487" s="61"/>
      <c r="C2487" s="103"/>
      <c r="D2487" s="103"/>
      <c r="E2487" s="103"/>
      <c r="F2487" s="103"/>
    </row>
    <row r="2488" spans="1:6">
      <c r="A2488" s="103"/>
      <c r="B2488" s="61"/>
      <c r="C2488" s="103"/>
      <c r="D2488" s="103"/>
      <c r="E2488" s="103"/>
      <c r="F2488" s="103"/>
    </row>
    <row r="2489" spans="1:6">
      <c r="A2489" s="103"/>
      <c r="B2489" s="61"/>
      <c r="C2489" s="103"/>
      <c r="D2489" s="103"/>
      <c r="E2489" s="103"/>
      <c r="F2489" s="103"/>
    </row>
    <row r="2490" spans="1:6">
      <c r="A2490" s="103"/>
      <c r="B2490" s="61"/>
      <c r="C2490" s="103"/>
      <c r="D2490" s="103"/>
      <c r="E2490" s="103"/>
      <c r="F2490" s="103"/>
    </row>
    <row r="2491" spans="1:6">
      <c r="A2491" s="103"/>
      <c r="B2491" s="61"/>
      <c r="C2491" s="103"/>
      <c r="D2491" s="103"/>
      <c r="E2491" s="103"/>
      <c r="F2491" s="103"/>
    </row>
    <row r="2492" spans="1:6">
      <c r="A2492" s="103"/>
      <c r="B2492" s="61"/>
      <c r="C2492" s="103"/>
      <c r="D2492" s="103"/>
      <c r="E2492" s="103"/>
      <c r="F2492" s="103"/>
    </row>
    <row r="2493" spans="1:6">
      <c r="A2493" s="103"/>
      <c r="B2493" s="61"/>
      <c r="C2493" s="103"/>
      <c r="D2493" s="103"/>
      <c r="E2493" s="103"/>
      <c r="F2493" s="103"/>
    </row>
    <row r="2494" spans="1:6">
      <c r="A2494" s="103"/>
      <c r="B2494" s="61"/>
      <c r="C2494" s="103"/>
      <c r="D2494" s="103"/>
      <c r="E2494" s="103"/>
      <c r="F2494" s="103"/>
    </row>
    <row r="2495" spans="1:6">
      <c r="A2495" s="103"/>
      <c r="B2495" s="61"/>
      <c r="C2495" s="103"/>
      <c r="D2495" s="103"/>
      <c r="E2495" s="103"/>
      <c r="F2495" s="103"/>
    </row>
    <row r="2496" spans="1:6">
      <c r="A2496" s="103"/>
      <c r="B2496" s="61"/>
      <c r="C2496" s="103"/>
      <c r="D2496" s="103"/>
      <c r="E2496" s="103"/>
      <c r="F2496" s="103"/>
    </row>
    <row r="2497" spans="1:6">
      <c r="A2497" s="103"/>
      <c r="B2497" s="61"/>
      <c r="C2497" s="103"/>
      <c r="D2497" s="103"/>
      <c r="E2497" s="103"/>
      <c r="F2497" s="103"/>
    </row>
    <row r="2498" spans="1:6">
      <c r="A2498" s="103"/>
      <c r="B2498" s="61"/>
      <c r="C2498" s="103"/>
      <c r="D2498" s="103"/>
      <c r="E2498" s="103"/>
      <c r="F2498" s="103"/>
    </row>
    <row r="2499" spans="1:6">
      <c r="A2499" s="103"/>
      <c r="B2499" s="61"/>
      <c r="C2499" s="103"/>
      <c r="D2499" s="103"/>
      <c r="E2499" s="103"/>
      <c r="F2499" s="103"/>
    </row>
    <row r="2500" spans="1:6">
      <c r="A2500" s="103"/>
      <c r="B2500" s="61"/>
      <c r="C2500" s="103"/>
      <c r="D2500" s="103"/>
      <c r="E2500" s="103"/>
      <c r="F2500" s="103"/>
    </row>
    <row r="2501" spans="1:6">
      <c r="A2501" s="103"/>
      <c r="B2501" s="61"/>
      <c r="C2501" s="103"/>
      <c r="D2501" s="103"/>
      <c r="E2501" s="103"/>
      <c r="F2501" s="103"/>
    </row>
    <row r="2502" spans="1:6">
      <c r="A2502" s="103"/>
      <c r="B2502" s="61"/>
      <c r="C2502" s="103"/>
      <c r="D2502" s="103"/>
      <c r="E2502" s="103"/>
      <c r="F2502" s="103"/>
    </row>
    <row r="2503" spans="1:6">
      <c r="A2503" s="103"/>
      <c r="B2503" s="61"/>
      <c r="C2503" s="103"/>
      <c r="D2503" s="103"/>
      <c r="E2503" s="103"/>
      <c r="F2503" s="103"/>
    </row>
    <row r="2504" spans="1:6">
      <c r="A2504" s="103"/>
      <c r="B2504" s="61"/>
      <c r="C2504" s="103"/>
      <c r="D2504" s="103"/>
      <c r="E2504" s="103"/>
      <c r="F2504" s="103"/>
    </row>
    <row r="2505" spans="1:6">
      <c r="A2505" s="103"/>
      <c r="B2505" s="61"/>
      <c r="C2505" s="103"/>
      <c r="D2505" s="103"/>
      <c r="E2505" s="103"/>
      <c r="F2505" s="103"/>
    </row>
    <row r="2506" spans="1:6">
      <c r="A2506" s="103"/>
      <c r="B2506" s="61"/>
      <c r="C2506" s="103"/>
      <c r="D2506" s="103"/>
      <c r="E2506" s="103"/>
      <c r="F2506" s="103"/>
    </row>
    <row r="2507" spans="1:6">
      <c r="A2507" s="103"/>
      <c r="B2507" s="61"/>
      <c r="C2507" s="103"/>
      <c r="D2507" s="103"/>
      <c r="E2507" s="103"/>
      <c r="F2507" s="103"/>
    </row>
    <row r="2508" spans="1:6">
      <c r="A2508" s="103"/>
      <c r="B2508" s="61"/>
      <c r="C2508" s="103"/>
      <c r="D2508" s="103"/>
      <c r="E2508" s="103"/>
      <c r="F2508" s="103"/>
    </row>
    <row r="2509" spans="1:6">
      <c r="A2509" s="103"/>
      <c r="B2509" s="61"/>
      <c r="C2509" s="103"/>
      <c r="D2509" s="103"/>
      <c r="E2509" s="103"/>
      <c r="F2509" s="103"/>
    </row>
    <row r="2510" spans="1:6">
      <c r="A2510" s="103"/>
      <c r="B2510" s="61"/>
      <c r="C2510" s="103"/>
      <c r="D2510" s="103"/>
      <c r="E2510" s="103"/>
      <c r="F2510" s="103"/>
    </row>
    <row r="2511" spans="1:6">
      <c r="A2511" s="103"/>
      <c r="B2511" s="61"/>
      <c r="C2511" s="103"/>
      <c r="D2511" s="103"/>
      <c r="E2511" s="103"/>
      <c r="F2511" s="103"/>
    </row>
    <row r="2512" spans="1:6">
      <c r="A2512" s="103"/>
      <c r="B2512" s="61"/>
      <c r="C2512" s="103"/>
      <c r="D2512" s="103"/>
      <c r="E2512" s="103"/>
      <c r="F2512" s="103"/>
    </row>
    <row r="2513" spans="1:6">
      <c r="A2513" s="103"/>
      <c r="B2513" s="61"/>
      <c r="C2513" s="103"/>
      <c r="D2513" s="103"/>
      <c r="E2513" s="103"/>
      <c r="F2513" s="103"/>
    </row>
    <row r="2514" spans="1:6">
      <c r="A2514" s="103"/>
      <c r="B2514" s="61"/>
      <c r="C2514" s="103"/>
      <c r="D2514" s="103"/>
      <c r="E2514" s="103"/>
      <c r="F2514" s="103"/>
    </row>
    <row r="2515" spans="1:6">
      <c r="A2515" s="103"/>
      <c r="B2515" s="61"/>
      <c r="C2515" s="103"/>
      <c r="D2515" s="103"/>
      <c r="E2515" s="103"/>
      <c r="F2515" s="103"/>
    </row>
    <row r="2516" spans="1:6">
      <c r="A2516" s="103"/>
      <c r="B2516" s="61"/>
      <c r="C2516" s="103"/>
      <c r="D2516" s="103"/>
      <c r="E2516" s="103"/>
      <c r="F2516" s="103"/>
    </row>
    <row r="2517" spans="1:6">
      <c r="A2517" s="103"/>
      <c r="B2517" s="61"/>
      <c r="C2517" s="103"/>
      <c r="D2517" s="103"/>
      <c r="E2517" s="103"/>
      <c r="F2517" s="103"/>
    </row>
    <row r="2518" spans="1:6">
      <c r="A2518" s="103"/>
      <c r="B2518" s="61"/>
      <c r="C2518" s="103"/>
      <c r="D2518" s="103"/>
      <c r="E2518" s="103"/>
      <c r="F2518" s="103"/>
    </row>
    <row r="2519" spans="1:6">
      <c r="A2519" s="103"/>
      <c r="B2519" s="61"/>
      <c r="C2519" s="103"/>
      <c r="D2519" s="103"/>
      <c r="E2519" s="103"/>
      <c r="F2519" s="103"/>
    </row>
    <row r="2520" spans="1:6">
      <c r="A2520" s="103"/>
      <c r="B2520" s="61"/>
      <c r="C2520" s="103"/>
      <c r="D2520" s="103"/>
      <c r="E2520" s="103"/>
      <c r="F2520" s="103"/>
    </row>
    <row r="2521" spans="1:6">
      <c r="A2521" s="103"/>
      <c r="B2521" s="61"/>
      <c r="C2521" s="103"/>
      <c r="D2521" s="103"/>
      <c r="E2521" s="103"/>
      <c r="F2521" s="103"/>
    </row>
    <row r="2522" spans="1:6">
      <c r="A2522" s="103"/>
      <c r="B2522" s="61"/>
      <c r="C2522" s="103"/>
      <c r="D2522" s="103"/>
      <c r="E2522" s="103"/>
      <c r="F2522" s="103"/>
    </row>
    <row r="2523" spans="1:6">
      <c r="A2523" s="103"/>
      <c r="B2523" s="61"/>
      <c r="C2523" s="103"/>
      <c r="D2523" s="103"/>
      <c r="E2523" s="103"/>
      <c r="F2523" s="103"/>
    </row>
    <row r="2524" spans="1:6">
      <c r="A2524" s="103"/>
      <c r="B2524" s="61"/>
      <c r="C2524" s="103"/>
      <c r="D2524" s="103"/>
      <c r="E2524" s="103"/>
      <c r="F2524" s="103"/>
    </row>
    <row r="2525" spans="1:6">
      <c r="A2525" s="103"/>
      <c r="B2525" s="61"/>
      <c r="C2525" s="103"/>
      <c r="D2525" s="103"/>
      <c r="E2525" s="103"/>
      <c r="F2525" s="103"/>
    </row>
    <row r="2526" spans="1:6">
      <c r="A2526" s="103"/>
      <c r="B2526" s="61"/>
      <c r="C2526" s="103"/>
      <c r="D2526" s="103"/>
      <c r="E2526" s="103"/>
      <c r="F2526" s="103"/>
    </row>
    <row r="2527" spans="1:6">
      <c r="A2527" s="103"/>
      <c r="B2527" s="61"/>
      <c r="C2527" s="103"/>
      <c r="D2527" s="103"/>
      <c r="E2527" s="103"/>
      <c r="F2527" s="103"/>
    </row>
    <row r="2528" spans="1:6">
      <c r="A2528" s="103"/>
      <c r="B2528" s="61"/>
      <c r="C2528" s="103"/>
      <c r="D2528" s="103"/>
      <c r="E2528" s="103"/>
      <c r="F2528" s="103"/>
    </row>
    <row r="2529" spans="1:6">
      <c r="A2529" s="103"/>
      <c r="B2529" s="61"/>
      <c r="C2529" s="103"/>
      <c r="D2529" s="103"/>
      <c r="E2529" s="103"/>
      <c r="F2529" s="103"/>
    </row>
    <row r="2530" spans="1:6">
      <c r="A2530" s="103"/>
      <c r="B2530" s="61"/>
      <c r="C2530" s="103"/>
      <c r="D2530" s="103"/>
      <c r="E2530" s="103"/>
      <c r="F2530" s="103"/>
    </row>
    <row r="2531" spans="1:6">
      <c r="A2531" s="103"/>
      <c r="B2531" s="61"/>
      <c r="C2531" s="103"/>
      <c r="D2531" s="103"/>
      <c r="E2531" s="103"/>
      <c r="F2531" s="103"/>
    </row>
    <row r="2532" spans="1:6">
      <c r="A2532" s="103"/>
      <c r="B2532" s="61"/>
      <c r="C2532" s="103"/>
      <c r="D2532" s="103"/>
      <c r="E2532" s="103"/>
      <c r="F2532" s="103"/>
    </row>
    <row r="2533" spans="1:6">
      <c r="A2533" s="103"/>
      <c r="B2533" s="61"/>
      <c r="C2533" s="103"/>
      <c r="D2533" s="103"/>
      <c r="E2533" s="103"/>
      <c r="F2533" s="103"/>
    </row>
    <row r="2534" spans="1:6">
      <c r="A2534" s="103"/>
      <c r="B2534" s="61"/>
      <c r="C2534" s="103"/>
      <c r="D2534" s="103"/>
      <c r="E2534" s="103"/>
      <c r="F2534" s="103"/>
    </row>
    <row r="2535" spans="1:6">
      <c r="A2535" s="103"/>
      <c r="B2535" s="61"/>
      <c r="C2535" s="103"/>
      <c r="D2535" s="103"/>
      <c r="E2535" s="103"/>
      <c r="F2535" s="103"/>
    </row>
    <row r="2536" spans="1:6">
      <c r="A2536" s="103"/>
      <c r="B2536" s="61"/>
      <c r="C2536" s="103"/>
      <c r="D2536" s="103"/>
      <c r="E2536" s="103"/>
      <c r="F2536" s="103"/>
    </row>
    <row r="2537" spans="1:6">
      <c r="A2537" s="103"/>
      <c r="B2537" s="61"/>
      <c r="C2537" s="103"/>
      <c r="D2537" s="103"/>
      <c r="E2537" s="103"/>
      <c r="F2537" s="103"/>
    </row>
    <row r="2538" spans="1:6">
      <c r="A2538" s="103"/>
      <c r="B2538" s="61"/>
      <c r="C2538" s="103"/>
      <c r="D2538" s="103"/>
      <c r="E2538" s="103"/>
      <c r="F2538" s="103"/>
    </row>
    <row r="2539" spans="1:6">
      <c r="A2539" s="103"/>
      <c r="B2539" s="61"/>
      <c r="C2539" s="103"/>
      <c r="D2539" s="103"/>
      <c r="E2539" s="103"/>
      <c r="F2539" s="103"/>
    </row>
    <row r="2540" spans="1:6">
      <c r="A2540" s="103"/>
      <c r="B2540" s="61"/>
      <c r="C2540" s="103"/>
      <c r="D2540" s="103"/>
      <c r="E2540" s="103"/>
      <c r="F2540" s="103"/>
    </row>
    <row r="2541" spans="1:6">
      <c r="A2541" s="103"/>
      <c r="B2541" s="61"/>
      <c r="C2541" s="103"/>
      <c r="D2541" s="103"/>
      <c r="E2541" s="103"/>
      <c r="F2541" s="103"/>
    </row>
    <row r="2542" spans="1:6">
      <c r="A2542" s="103"/>
      <c r="B2542" s="61"/>
      <c r="C2542" s="103"/>
      <c r="D2542" s="103"/>
      <c r="E2542" s="103"/>
      <c r="F2542" s="103"/>
    </row>
    <row r="2543" spans="1:6">
      <c r="A2543" s="103"/>
      <c r="B2543" s="61"/>
      <c r="C2543" s="103"/>
      <c r="D2543" s="103"/>
      <c r="E2543" s="103"/>
      <c r="F2543" s="103"/>
    </row>
    <row r="2544" spans="1:6">
      <c r="A2544" s="103"/>
      <c r="B2544" s="61"/>
      <c r="C2544" s="103"/>
      <c r="D2544" s="103"/>
      <c r="E2544" s="103"/>
      <c r="F2544" s="103"/>
    </row>
    <row r="2545" spans="1:6">
      <c r="A2545" s="103"/>
      <c r="B2545" s="61"/>
      <c r="C2545" s="103"/>
      <c r="D2545" s="103"/>
      <c r="E2545" s="103"/>
      <c r="F2545" s="103"/>
    </row>
    <row r="2546" spans="1:6">
      <c r="A2546" s="103"/>
      <c r="B2546" s="61"/>
      <c r="C2546" s="103"/>
      <c r="D2546" s="103"/>
      <c r="E2546" s="103"/>
      <c r="F2546" s="103"/>
    </row>
    <row r="2547" spans="1:6">
      <c r="A2547" s="103"/>
      <c r="B2547" s="61"/>
      <c r="C2547" s="103"/>
      <c r="D2547" s="103"/>
      <c r="E2547" s="103"/>
      <c r="F2547" s="103"/>
    </row>
    <row r="2548" spans="1:6">
      <c r="A2548" s="103"/>
      <c r="B2548" s="61"/>
      <c r="C2548" s="103"/>
      <c r="D2548" s="103"/>
      <c r="E2548" s="103"/>
      <c r="F2548" s="103"/>
    </row>
    <row r="2549" spans="1:6">
      <c r="A2549" s="103"/>
      <c r="B2549" s="61"/>
      <c r="C2549" s="103"/>
      <c r="D2549" s="103"/>
      <c r="E2549" s="103"/>
      <c r="F2549" s="103"/>
    </row>
    <row r="2550" spans="1:6">
      <c r="A2550" s="103"/>
      <c r="B2550" s="61"/>
      <c r="C2550" s="103"/>
      <c r="D2550" s="103"/>
      <c r="E2550" s="103"/>
      <c r="F2550" s="103"/>
    </row>
    <row r="2551" spans="1:6">
      <c r="A2551" s="103"/>
      <c r="B2551" s="61"/>
      <c r="C2551" s="103"/>
      <c r="D2551" s="103"/>
      <c r="E2551" s="103"/>
      <c r="F2551" s="103"/>
    </row>
    <row r="2552" spans="1:6">
      <c r="A2552" s="103"/>
      <c r="B2552" s="61"/>
      <c r="C2552" s="103"/>
      <c r="D2552" s="103"/>
      <c r="E2552" s="103"/>
      <c r="F2552" s="103"/>
    </row>
    <row r="2553" spans="1:6">
      <c r="A2553" s="103"/>
      <c r="B2553" s="61"/>
      <c r="C2553" s="103"/>
      <c r="D2553" s="103"/>
      <c r="E2553" s="103"/>
      <c r="F2553" s="103"/>
    </row>
    <row r="2554" spans="1:6">
      <c r="A2554" s="103"/>
      <c r="B2554" s="61"/>
      <c r="C2554" s="103"/>
      <c r="D2554" s="103"/>
      <c r="E2554" s="103"/>
      <c r="F2554" s="103"/>
    </row>
    <row r="2555" spans="1:6">
      <c r="A2555" s="103"/>
      <c r="B2555" s="61"/>
      <c r="C2555" s="103"/>
      <c r="D2555" s="103"/>
      <c r="E2555" s="103"/>
      <c r="F2555" s="103"/>
    </row>
    <row r="2556" spans="1:6">
      <c r="A2556" s="103"/>
      <c r="B2556" s="61"/>
      <c r="C2556" s="103"/>
      <c r="D2556" s="103"/>
      <c r="E2556" s="103"/>
      <c r="F2556" s="103"/>
    </row>
    <row r="2557" spans="1:6">
      <c r="A2557" s="103"/>
      <c r="B2557" s="61"/>
      <c r="C2557" s="103"/>
      <c r="D2557" s="103"/>
      <c r="E2557" s="103"/>
      <c r="F2557" s="103"/>
    </row>
    <row r="2558" spans="1:6">
      <c r="A2558" s="103"/>
      <c r="B2558" s="61"/>
      <c r="C2558" s="103"/>
      <c r="D2558" s="103"/>
      <c r="E2558" s="103"/>
      <c r="F2558" s="103"/>
    </row>
    <row r="2559" spans="1:6">
      <c r="A2559" s="103"/>
      <c r="B2559" s="61"/>
      <c r="C2559" s="103"/>
      <c r="D2559" s="103"/>
      <c r="E2559" s="103"/>
      <c r="F2559" s="103"/>
    </row>
    <row r="2560" spans="1:6">
      <c r="A2560" s="103"/>
      <c r="B2560" s="61"/>
      <c r="C2560" s="103"/>
      <c r="D2560" s="103"/>
      <c r="E2560" s="103"/>
      <c r="F2560" s="103"/>
    </row>
    <row r="2561" spans="1:6">
      <c r="A2561" s="103"/>
      <c r="B2561" s="61"/>
      <c r="C2561" s="103"/>
      <c r="D2561" s="103"/>
      <c r="E2561" s="103"/>
      <c r="F2561" s="103"/>
    </row>
    <row r="2562" spans="1:6">
      <c r="A2562" s="103"/>
      <c r="B2562" s="61"/>
      <c r="C2562" s="103"/>
      <c r="D2562" s="103"/>
      <c r="E2562" s="103"/>
      <c r="F2562" s="103"/>
    </row>
    <row r="2563" spans="1:6">
      <c r="A2563" s="103"/>
      <c r="B2563" s="61"/>
      <c r="C2563" s="103"/>
      <c r="D2563" s="103"/>
      <c r="E2563" s="103"/>
      <c r="F2563" s="103"/>
    </row>
    <row r="2564" spans="1:6">
      <c r="A2564" s="103"/>
      <c r="B2564" s="61"/>
      <c r="C2564" s="103"/>
      <c r="D2564" s="103"/>
      <c r="E2564" s="103"/>
      <c r="F2564" s="103"/>
    </row>
    <row r="2565" spans="1:6">
      <c r="A2565" s="103"/>
      <c r="B2565" s="61"/>
      <c r="C2565" s="103"/>
      <c r="D2565" s="103"/>
      <c r="E2565" s="103"/>
      <c r="F2565" s="103"/>
    </row>
    <row r="2566" spans="1:6">
      <c r="A2566" s="103"/>
      <c r="B2566" s="61"/>
      <c r="C2566" s="103"/>
      <c r="D2566" s="103"/>
      <c r="E2566" s="103"/>
      <c r="F2566" s="103"/>
    </row>
    <row r="2567" spans="1:6">
      <c r="A2567" s="103"/>
      <c r="B2567" s="61"/>
      <c r="C2567" s="103"/>
      <c r="D2567" s="103"/>
      <c r="E2567" s="103"/>
      <c r="F2567" s="103"/>
    </row>
    <row r="2568" spans="1:6">
      <c r="A2568" s="103"/>
      <c r="B2568" s="61"/>
      <c r="C2568" s="103"/>
      <c r="D2568" s="103"/>
      <c r="E2568" s="103"/>
      <c r="F2568" s="103"/>
    </row>
    <row r="2569" spans="1:6">
      <c r="A2569" s="103"/>
      <c r="B2569" s="61"/>
      <c r="C2569" s="103"/>
      <c r="D2569" s="103"/>
      <c r="E2569" s="103"/>
      <c r="F2569" s="103"/>
    </row>
    <row r="2570" spans="1:6">
      <c r="A2570" s="103"/>
      <c r="B2570" s="61"/>
      <c r="C2570" s="103"/>
      <c r="D2570" s="103"/>
      <c r="E2570" s="103"/>
      <c r="F2570" s="103"/>
    </row>
    <row r="2571" spans="1:6">
      <c r="A2571" s="103"/>
      <c r="B2571" s="61"/>
      <c r="C2571" s="103"/>
      <c r="D2571" s="103"/>
      <c r="E2571" s="103"/>
      <c r="F2571" s="103"/>
    </row>
    <row r="2572" spans="1:6">
      <c r="A2572" s="103"/>
      <c r="B2572" s="61"/>
      <c r="C2572" s="103"/>
      <c r="D2572" s="103"/>
      <c r="E2572" s="103"/>
      <c r="F2572" s="103"/>
    </row>
    <row r="2573" spans="1:6">
      <c r="A2573" s="103"/>
      <c r="B2573" s="61"/>
      <c r="C2573" s="103"/>
      <c r="D2573" s="103"/>
      <c r="E2573" s="103"/>
      <c r="F2573" s="103"/>
    </row>
    <row r="2574" spans="1:6">
      <c r="A2574" s="103"/>
      <c r="B2574" s="61"/>
      <c r="C2574" s="103"/>
      <c r="D2574" s="103"/>
      <c r="E2574" s="103"/>
      <c r="F2574" s="103"/>
    </row>
    <row r="2575" spans="1:6">
      <c r="A2575" s="103"/>
      <c r="B2575" s="61"/>
      <c r="C2575" s="103"/>
      <c r="D2575" s="103"/>
      <c r="E2575" s="103"/>
      <c r="F2575" s="103"/>
    </row>
    <row r="2576" spans="1:6">
      <c r="A2576" s="103"/>
      <c r="B2576" s="61"/>
      <c r="C2576" s="103"/>
      <c r="D2576" s="103"/>
      <c r="E2576" s="103"/>
      <c r="F2576" s="103"/>
    </row>
    <row r="2577" spans="1:6">
      <c r="A2577" s="103"/>
      <c r="B2577" s="61"/>
      <c r="C2577" s="103"/>
      <c r="D2577" s="103"/>
      <c r="E2577" s="103"/>
      <c r="F2577" s="103"/>
    </row>
    <row r="2578" spans="1:6">
      <c r="A2578" s="103"/>
      <c r="B2578" s="61"/>
      <c r="C2578" s="103"/>
      <c r="D2578" s="103"/>
      <c r="E2578" s="103"/>
      <c r="F2578" s="103"/>
    </row>
    <row r="2579" spans="1:6">
      <c r="A2579" s="103"/>
      <c r="B2579" s="61"/>
      <c r="C2579" s="103"/>
      <c r="D2579" s="103"/>
      <c r="E2579" s="103"/>
      <c r="F2579" s="103"/>
    </row>
    <row r="2580" spans="1:6">
      <c r="A2580" s="103"/>
      <c r="B2580" s="61"/>
      <c r="C2580" s="103"/>
      <c r="D2580" s="103"/>
      <c r="E2580" s="103"/>
      <c r="F2580" s="103"/>
    </row>
    <row r="2581" spans="1:6">
      <c r="A2581" s="103"/>
      <c r="B2581" s="61"/>
      <c r="C2581" s="103"/>
      <c r="D2581" s="103"/>
      <c r="E2581" s="103"/>
      <c r="F2581" s="103"/>
    </row>
    <row r="2582" spans="1:6">
      <c r="A2582" s="103"/>
      <c r="B2582" s="61"/>
      <c r="C2582" s="103"/>
      <c r="D2582" s="103"/>
      <c r="E2582" s="103"/>
      <c r="F2582" s="103"/>
    </row>
    <row r="2583" spans="1:6">
      <c r="A2583" s="103"/>
      <c r="B2583" s="61"/>
      <c r="C2583" s="103"/>
      <c r="D2583" s="103"/>
      <c r="E2583" s="103"/>
      <c r="F2583" s="103"/>
    </row>
    <row r="2584" spans="1:6">
      <c r="A2584" s="103"/>
      <c r="B2584" s="61"/>
      <c r="C2584" s="103"/>
      <c r="D2584" s="103"/>
      <c r="E2584" s="103"/>
      <c r="F2584" s="103"/>
    </row>
    <row r="2585" spans="1:6">
      <c r="A2585" s="103"/>
      <c r="B2585" s="61"/>
      <c r="C2585" s="103"/>
      <c r="D2585" s="103"/>
      <c r="E2585" s="103"/>
      <c r="F2585" s="103"/>
    </row>
    <row r="2586" spans="1:6">
      <c r="A2586" s="103"/>
      <c r="B2586" s="61"/>
      <c r="C2586" s="103"/>
      <c r="D2586" s="103"/>
      <c r="E2586" s="103"/>
      <c r="F2586" s="103"/>
    </row>
    <row r="2587" spans="1:6">
      <c r="A2587" s="103"/>
      <c r="B2587" s="61"/>
      <c r="C2587" s="103"/>
      <c r="D2587" s="103"/>
      <c r="E2587" s="103"/>
      <c r="F2587" s="103"/>
    </row>
    <row r="2588" spans="1:6">
      <c r="A2588" s="103"/>
      <c r="B2588" s="61"/>
      <c r="C2588" s="103"/>
      <c r="D2588" s="103"/>
      <c r="E2588" s="103"/>
      <c r="F2588" s="103"/>
    </row>
    <row r="2589" spans="1:6">
      <c r="A2589" s="103"/>
      <c r="B2589" s="61"/>
      <c r="C2589" s="103"/>
      <c r="D2589" s="103"/>
      <c r="E2589" s="103"/>
      <c r="F2589" s="103"/>
    </row>
    <row r="2590" spans="1:6">
      <c r="A2590" s="103"/>
      <c r="B2590" s="61"/>
      <c r="C2590" s="103"/>
      <c r="D2590" s="103"/>
      <c r="E2590" s="103"/>
      <c r="F2590" s="103"/>
    </row>
    <row r="2591" spans="1:6">
      <c r="A2591" s="103"/>
      <c r="B2591" s="61"/>
      <c r="C2591" s="103"/>
      <c r="D2591" s="103"/>
      <c r="E2591" s="103"/>
      <c r="F2591" s="103"/>
    </row>
    <row r="2592" spans="1:6">
      <c r="A2592" s="103"/>
      <c r="B2592" s="61"/>
      <c r="C2592" s="103"/>
      <c r="D2592" s="103"/>
      <c r="E2592" s="103"/>
      <c r="F2592" s="103"/>
    </row>
    <row r="2593" spans="1:6">
      <c r="A2593" s="103"/>
      <c r="B2593" s="61"/>
      <c r="C2593" s="103"/>
      <c r="D2593" s="103"/>
      <c r="E2593" s="103"/>
      <c r="F2593" s="103"/>
    </row>
    <row r="2594" spans="1:6">
      <c r="A2594" s="103"/>
      <c r="B2594" s="61"/>
      <c r="C2594" s="103"/>
      <c r="D2594" s="103"/>
      <c r="E2594" s="103"/>
      <c r="F2594" s="103"/>
    </row>
    <row r="2595" spans="1:6">
      <c r="A2595" s="103"/>
      <c r="B2595" s="61"/>
      <c r="C2595" s="103"/>
      <c r="D2595" s="103"/>
      <c r="E2595" s="103"/>
      <c r="F2595" s="103"/>
    </row>
    <row r="2596" spans="1:6">
      <c r="A2596" s="103"/>
      <c r="B2596" s="61"/>
      <c r="C2596" s="103"/>
      <c r="D2596" s="103"/>
      <c r="E2596" s="103"/>
      <c r="F2596" s="103"/>
    </row>
    <row r="2597" spans="1:6">
      <c r="A2597" s="103"/>
      <c r="B2597" s="61"/>
      <c r="C2597" s="103"/>
      <c r="D2597" s="103"/>
      <c r="E2597" s="103"/>
      <c r="F2597" s="103"/>
    </row>
    <row r="2598" spans="1:6">
      <c r="A2598" s="103"/>
      <c r="B2598" s="61"/>
      <c r="C2598" s="103"/>
      <c r="D2598" s="103"/>
      <c r="E2598" s="103"/>
      <c r="F2598" s="103"/>
    </row>
    <row r="2599" spans="1:6">
      <c r="A2599" s="103"/>
      <c r="B2599" s="61"/>
      <c r="C2599" s="103"/>
      <c r="D2599" s="103"/>
      <c r="E2599" s="103"/>
      <c r="F2599" s="103"/>
    </row>
    <row r="2600" spans="1:6">
      <c r="A2600" s="103"/>
      <c r="B2600" s="61"/>
      <c r="C2600" s="103"/>
      <c r="D2600" s="103"/>
      <c r="E2600" s="103"/>
      <c r="F2600" s="103"/>
    </row>
    <row r="2601" spans="1:6">
      <c r="A2601" s="103"/>
      <c r="B2601" s="61"/>
      <c r="C2601" s="103"/>
      <c r="D2601" s="103"/>
      <c r="E2601" s="103"/>
      <c r="F2601" s="103"/>
    </row>
    <row r="2602" spans="1:6">
      <c r="A2602" s="103"/>
      <c r="B2602" s="61"/>
      <c r="C2602" s="103"/>
      <c r="D2602" s="103"/>
      <c r="E2602" s="103"/>
      <c r="F2602" s="103"/>
    </row>
    <row r="2603" spans="1:6">
      <c r="A2603" s="103"/>
      <c r="B2603" s="61"/>
      <c r="C2603" s="103"/>
      <c r="D2603" s="103"/>
      <c r="E2603" s="103"/>
      <c r="F2603" s="103"/>
    </row>
    <row r="2604" spans="1:6">
      <c r="A2604" s="103"/>
      <c r="B2604" s="61"/>
      <c r="C2604" s="103"/>
      <c r="D2604" s="103"/>
      <c r="E2604" s="103"/>
      <c r="F2604" s="103"/>
    </row>
    <row r="2605" spans="1:6">
      <c r="A2605" s="103"/>
      <c r="B2605" s="61"/>
      <c r="C2605" s="103"/>
      <c r="D2605" s="103"/>
      <c r="E2605" s="103"/>
      <c r="F2605" s="103"/>
    </row>
    <row r="2606" spans="1:6">
      <c r="A2606" s="103"/>
      <c r="B2606" s="61"/>
      <c r="C2606" s="103"/>
      <c r="D2606" s="103"/>
      <c r="E2606" s="103"/>
      <c r="F2606" s="103"/>
    </row>
    <row r="2607" spans="1:6">
      <c r="A2607" s="103"/>
      <c r="B2607" s="61"/>
      <c r="C2607" s="103"/>
      <c r="D2607" s="103"/>
      <c r="E2607" s="103"/>
      <c r="F2607" s="103"/>
    </row>
    <row r="2608" spans="1:6">
      <c r="A2608" s="103"/>
      <c r="B2608" s="61"/>
      <c r="C2608" s="103"/>
      <c r="D2608" s="103"/>
      <c r="E2608" s="103"/>
      <c r="F2608" s="103"/>
    </row>
    <row r="2609" spans="1:6">
      <c r="A2609" s="103"/>
      <c r="B2609" s="61"/>
      <c r="C2609" s="103"/>
      <c r="D2609" s="103"/>
      <c r="E2609" s="103"/>
      <c r="F2609" s="103"/>
    </row>
    <row r="2610" spans="1:6">
      <c r="A2610" s="103"/>
      <c r="B2610" s="61"/>
      <c r="C2610" s="103"/>
      <c r="D2610" s="103"/>
      <c r="E2610" s="103"/>
      <c r="F2610" s="103"/>
    </row>
    <row r="2611" spans="1:6">
      <c r="A2611" s="103"/>
      <c r="B2611" s="61"/>
      <c r="C2611" s="103"/>
      <c r="D2611" s="103"/>
      <c r="E2611" s="103"/>
      <c r="F2611" s="103"/>
    </row>
    <row r="2612" spans="1:6">
      <c r="A2612" s="103"/>
      <c r="B2612" s="61"/>
      <c r="C2612" s="103"/>
      <c r="D2612" s="103"/>
      <c r="E2612" s="103"/>
      <c r="F2612" s="103"/>
    </row>
    <row r="2613" spans="1:6">
      <c r="A2613" s="103"/>
      <c r="B2613" s="61"/>
      <c r="C2613" s="103"/>
      <c r="D2613" s="103"/>
      <c r="E2613" s="103"/>
      <c r="F2613" s="103"/>
    </row>
    <row r="2614" spans="1:6">
      <c r="A2614" s="103"/>
      <c r="B2614" s="61"/>
      <c r="C2614" s="103"/>
      <c r="D2614" s="103"/>
      <c r="E2614" s="103"/>
      <c r="F2614" s="103"/>
    </row>
    <row r="2615" spans="1:6">
      <c r="A2615" s="103"/>
      <c r="B2615" s="61"/>
      <c r="C2615" s="103"/>
      <c r="D2615" s="103"/>
      <c r="E2615" s="103"/>
      <c r="F2615" s="103"/>
    </row>
    <row r="2616" spans="1:6">
      <c r="A2616" s="103"/>
      <c r="B2616" s="61"/>
      <c r="C2616" s="103"/>
      <c r="D2616" s="103"/>
      <c r="E2616" s="103"/>
      <c r="F2616" s="103"/>
    </row>
    <row r="2617" spans="1:6">
      <c r="A2617" s="103"/>
      <c r="B2617" s="61"/>
      <c r="C2617" s="103"/>
      <c r="D2617" s="103"/>
      <c r="E2617" s="103"/>
      <c r="F2617" s="103"/>
    </row>
    <row r="2618" spans="1:6">
      <c r="A2618" s="103"/>
      <c r="B2618" s="61"/>
      <c r="C2618" s="103"/>
      <c r="D2618" s="103"/>
      <c r="E2618" s="103"/>
      <c r="F2618" s="103"/>
    </row>
    <row r="2619" spans="1:6">
      <c r="A2619" s="103"/>
      <c r="B2619" s="61"/>
      <c r="C2619" s="103"/>
      <c r="D2619" s="103"/>
      <c r="E2619" s="103"/>
      <c r="F2619" s="103"/>
    </row>
    <row r="2620" spans="1:6">
      <c r="A2620" s="103"/>
      <c r="B2620" s="61"/>
      <c r="C2620" s="103"/>
      <c r="D2620" s="103"/>
      <c r="E2620" s="103"/>
      <c r="F2620" s="103"/>
    </row>
    <row r="2621" spans="1:6">
      <c r="A2621" s="103"/>
      <c r="B2621" s="61"/>
      <c r="C2621" s="103"/>
      <c r="D2621" s="103"/>
      <c r="E2621" s="103"/>
      <c r="F2621" s="103"/>
    </row>
    <row r="2622" spans="1:6">
      <c r="A2622" s="103"/>
      <c r="B2622" s="61"/>
      <c r="C2622" s="103"/>
      <c r="D2622" s="103"/>
      <c r="E2622" s="103"/>
      <c r="F2622" s="103"/>
    </row>
    <row r="2623" spans="1:6">
      <c r="A2623" s="103"/>
      <c r="B2623" s="61"/>
      <c r="C2623" s="103"/>
      <c r="D2623" s="103"/>
      <c r="E2623" s="103"/>
      <c r="F2623" s="103"/>
    </row>
    <row r="2624" spans="1:6">
      <c r="A2624" s="103"/>
      <c r="B2624" s="61"/>
      <c r="C2624" s="103"/>
      <c r="D2624" s="103"/>
      <c r="E2624" s="103"/>
      <c r="F2624" s="103"/>
    </row>
    <row r="2625" spans="1:6">
      <c r="A2625" s="103"/>
      <c r="B2625" s="61"/>
      <c r="C2625" s="103"/>
      <c r="D2625" s="103"/>
      <c r="E2625" s="103"/>
      <c r="F2625" s="103"/>
    </row>
    <row r="2626" spans="1:6">
      <c r="A2626" s="103"/>
      <c r="B2626" s="61"/>
      <c r="C2626" s="103"/>
      <c r="D2626" s="103"/>
      <c r="E2626" s="103"/>
      <c r="F2626" s="103"/>
    </row>
    <row r="2627" spans="1:6">
      <c r="A2627" s="103"/>
      <c r="B2627" s="61"/>
      <c r="C2627" s="103"/>
      <c r="D2627" s="103"/>
      <c r="E2627" s="103"/>
      <c r="F2627" s="103"/>
    </row>
    <row r="2628" spans="1:6">
      <c r="A2628" s="103"/>
      <c r="B2628" s="61"/>
      <c r="C2628" s="103"/>
      <c r="D2628" s="103"/>
      <c r="E2628" s="103"/>
      <c r="F2628" s="103"/>
    </row>
    <row r="2629" spans="1:6">
      <c r="A2629" s="103"/>
      <c r="B2629" s="61"/>
      <c r="C2629" s="103"/>
      <c r="D2629" s="103"/>
      <c r="E2629" s="103"/>
      <c r="F2629" s="103"/>
    </row>
    <row r="2630" spans="1:6">
      <c r="A2630" s="103"/>
      <c r="B2630" s="61"/>
      <c r="C2630" s="103"/>
      <c r="D2630" s="103"/>
      <c r="E2630" s="103"/>
      <c r="F2630" s="103"/>
    </row>
    <row r="2631" spans="1:6">
      <c r="A2631" s="103"/>
      <c r="B2631" s="61"/>
      <c r="C2631" s="103"/>
      <c r="D2631" s="103"/>
      <c r="E2631" s="103"/>
      <c r="F2631" s="103"/>
    </row>
    <row r="2632" spans="1:6">
      <c r="A2632" s="103"/>
      <c r="B2632" s="61"/>
      <c r="C2632" s="103"/>
      <c r="D2632" s="103"/>
      <c r="E2632" s="103"/>
      <c r="F2632" s="103"/>
    </row>
    <row r="2633" spans="1:6">
      <c r="A2633" s="103"/>
      <c r="B2633" s="61"/>
      <c r="C2633" s="103"/>
      <c r="D2633" s="103"/>
      <c r="E2633" s="103"/>
      <c r="F2633" s="103"/>
    </row>
    <row r="2634" spans="1:6">
      <c r="A2634" s="103"/>
      <c r="B2634" s="61"/>
      <c r="C2634" s="103"/>
      <c r="D2634" s="103"/>
      <c r="E2634" s="103"/>
      <c r="F2634" s="103"/>
    </row>
    <row r="2635" spans="1:6">
      <c r="A2635" s="103"/>
      <c r="B2635" s="61"/>
      <c r="C2635" s="103"/>
      <c r="D2635" s="103"/>
      <c r="E2635" s="103"/>
      <c r="F2635" s="103"/>
    </row>
    <row r="2636" spans="1:6">
      <c r="A2636" s="103"/>
      <c r="B2636" s="61"/>
      <c r="C2636" s="103"/>
      <c r="D2636" s="103"/>
      <c r="E2636" s="103"/>
      <c r="F2636" s="103"/>
    </row>
    <row r="2637" spans="1:6">
      <c r="A2637" s="103"/>
      <c r="B2637" s="61"/>
      <c r="C2637" s="103"/>
      <c r="D2637" s="103"/>
      <c r="E2637" s="103"/>
      <c r="F2637" s="103"/>
    </row>
    <row r="2638" spans="1:6">
      <c r="A2638" s="103"/>
      <c r="B2638" s="61"/>
      <c r="C2638" s="103"/>
      <c r="D2638" s="103"/>
      <c r="E2638" s="103"/>
      <c r="F2638" s="103"/>
    </row>
    <row r="2639" spans="1:6">
      <c r="A2639" s="103"/>
      <c r="B2639" s="61"/>
      <c r="C2639" s="103"/>
      <c r="D2639" s="103"/>
      <c r="E2639" s="103"/>
      <c r="F2639" s="103"/>
    </row>
    <row r="2640" spans="1:6">
      <c r="A2640" s="103"/>
      <c r="B2640" s="61"/>
      <c r="C2640" s="103"/>
      <c r="D2640" s="103"/>
      <c r="E2640" s="103"/>
      <c r="F2640" s="103"/>
    </row>
    <row r="2641" spans="1:6">
      <c r="A2641" s="103"/>
      <c r="B2641" s="61"/>
      <c r="C2641" s="103"/>
      <c r="D2641" s="103"/>
      <c r="E2641" s="103"/>
      <c r="F2641" s="103"/>
    </row>
    <row r="2642" spans="1:6">
      <c r="A2642" s="103"/>
      <c r="B2642" s="61"/>
      <c r="C2642" s="103"/>
      <c r="D2642" s="103"/>
      <c r="E2642" s="103"/>
      <c r="F2642" s="103"/>
    </row>
    <row r="2643" spans="1:6">
      <c r="A2643" s="103"/>
      <c r="B2643" s="61"/>
      <c r="C2643" s="103"/>
      <c r="D2643" s="103"/>
      <c r="E2643" s="103"/>
      <c r="F2643" s="103"/>
    </row>
    <row r="2644" spans="1:6">
      <c r="A2644" s="103"/>
      <c r="B2644" s="61"/>
      <c r="C2644" s="103"/>
      <c r="D2644" s="103"/>
      <c r="E2644" s="103"/>
      <c r="F2644" s="103"/>
    </row>
    <row r="2645" spans="1:6">
      <c r="A2645" s="103"/>
      <c r="B2645" s="61"/>
      <c r="C2645" s="103"/>
      <c r="D2645" s="103"/>
      <c r="E2645" s="103"/>
      <c r="F2645" s="103"/>
    </row>
    <row r="2646" spans="1:6">
      <c r="A2646" s="103"/>
      <c r="B2646" s="61"/>
      <c r="C2646" s="103"/>
      <c r="D2646" s="103"/>
      <c r="E2646" s="103"/>
      <c r="F2646" s="103"/>
    </row>
    <row r="2647" spans="1:6">
      <c r="A2647" s="103"/>
      <c r="B2647" s="61"/>
      <c r="C2647" s="103"/>
      <c r="D2647" s="103"/>
      <c r="E2647" s="103"/>
      <c r="F2647" s="103"/>
    </row>
    <row r="2648" spans="1:6">
      <c r="A2648" s="103"/>
      <c r="B2648" s="61"/>
      <c r="C2648" s="103"/>
      <c r="D2648" s="103"/>
      <c r="E2648" s="103"/>
      <c r="F2648" s="103"/>
    </row>
    <row r="2649" spans="1:6">
      <c r="A2649" s="103"/>
      <c r="B2649" s="61"/>
      <c r="C2649" s="103"/>
      <c r="D2649" s="103"/>
      <c r="E2649" s="103"/>
      <c r="F2649" s="103"/>
    </row>
    <row r="2650" spans="1:6">
      <c r="A2650" s="103"/>
      <c r="B2650" s="61"/>
      <c r="C2650" s="103"/>
      <c r="D2650" s="103"/>
      <c r="E2650" s="103"/>
      <c r="F2650" s="103"/>
    </row>
    <row r="2651" spans="1:6">
      <c r="A2651" s="103"/>
      <c r="B2651" s="61"/>
      <c r="C2651" s="103"/>
      <c r="D2651" s="103"/>
      <c r="E2651" s="103"/>
      <c r="F2651" s="103"/>
    </row>
    <row r="2652" spans="1:6">
      <c r="A2652" s="103"/>
      <c r="B2652" s="61"/>
      <c r="C2652" s="103"/>
      <c r="D2652" s="103"/>
      <c r="E2652" s="103"/>
      <c r="F2652" s="103"/>
    </row>
    <row r="2653" spans="1:6">
      <c r="A2653" s="103"/>
      <c r="B2653" s="61"/>
      <c r="C2653" s="103"/>
      <c r="D2653" s="103"/>
      <c r="E2653" s="103"/>
      <c r="F2653" s="103"/>
    </row>
    <row r="2654" spans="1:6">
      <c r="A2654" s="103"/>
      <c r="B2654" s="61"/>
      <c r="C2654" s="103"/>
      <c r="D2654" s="103"/>
      <c r="E2654" s="103"/>
      <c r="F2654" s="103"/>
    </row>
    <row r="2655" spans="1:6">
      <c r="A2655" s="103"/>
      <c r="B2655" s="61"/>
      <c r="C2655" s="103"/>
      <c r="D2655" s="103"/>
      <c r="E2655" s="103"/>
      <c r="F2655" s="103"/>
    </row>
    <row r="2656" spans="1:6">
      <c r="A2656" s="103"/>
      <c r="B2656" s="61"/>
      <c r="C2656" s="103"/>
      <c r="D2656" s="103"/>
      <c r="E2656" s="103"/>
      <c r="F2656" s="103"/>
    </row>
    <row r="2657" spans="1:6">
      <c r="A2657" s="103"/>
      <c r="B2657" s="61"/>
      <c r="C2657" s="103"/>
      <c r="D2657" s="103"/>
      <c r="E2657" s="103"/>
      <c r="F2657" s="103"/>
    </row>
    <row r="2658" spans="1:6">
      <c r="A2658" s="103"/>
      <c r="B2658" s="61"/>
      <c r="C2658" s="103"/>
      <c r="D2658" s="103"/>
      <c r="E2658" s="103"/>
      <c r="F2658" s="103"/>
    </row>
    <row r="2659" spans="1:6">
      <c r="A2659" s="103"/>
      <c r="B2659" s="61"/>
      <c r="C2659" s="103"/>
      <c r="D2659" s="103"/>
      <c r="E2659" s="103"/>
      <c r="F2659" s="103"/>
    </row>
    <row r="2660" spans="1:6">
      <c r="A2660" s="103"/>
      <c r="B2660" s="61"/>
      <c r="C2660" s="103"/>
      <c r="D2660" s="103"/>
      <c r="E2660" s="103"/>
      <c r="F2660" s="103"/>
    </row>
    <row r="2661" spans="1:6">
      <c r="A2661" s="103"/>
      <c r="B2661" s="61"/>
      <c r="C2661" s="103"/>
      <c r="D2661" s="103"/>
      <c r="E2661" s="103"/>
      <c r="F2661" s="103"/>
    </row>
    <row r="2662" spans="1:6">
      <c r="A2662" s="103"/>
      <c r="B2662" s="61"/>
      <c r="C2662" s="103"/>
      <c r="D2662" s="103"/>
      <c r="E2662" s="103"/>
      <c r="F2662" s="103"/>
    </row>
    <row r="2663" spans="1:6">
      <c r="A2663" s="103"/>
      <c r="B2663" s="61"/>
      <c r="C2663" s="103"/>
      <c r="D2663" s="103"/>
      <c r="E2663" s="103"/>
      <c r="F2663" s="103"/>
    </row>
    <row r="2664" spans="1:6">
      <c r="A2664" s="103"/>
      <c r="B2664" s="61"/>
      <c r="C2664" s="103"/>
      <c r="D2664" s="103"/>
      <c r="E2664" s="103"/>
      <c r="F2664" s="103"/>
    </row>
    <row r="2665" spans="1:6">
      <c r="A2665" s="103"/>
      <c r="B2665" s="61"/>
      <c r="C2665" s="103"/>
      <c r="D2665" s="103"/>
      <c r="E2665" s="103"/>
      <c r="F2665" s="103"/>
    </row>
    <row r="2666" spans="1:6">
      <c r="A2666" s="103"/>
      <c r="B2666" s="61"/>
      <c r="C2666" s="103"/>
      <c r="D2666" s="103"/>
      <c r="E2666" s="103"/>
      <c r="F2666" s="103"/>
    </row>
    <row r="2667" spans="1:6">
      <c r="A2667" s="103"/>
      <c r="B2667" s="61"/>
      <c r="C2667" s="103"/>
      <c r="D2667" s="103"/>
      <c r="E2667" s="103"/>
      <c r="F2667" s="103"/>
    </row>
    <row r="2668" spans="1:6">
      <c r="A2668" s="103"/>
      <c r="B2668" s="61"/>
      <c r="C2668" s="103"/>
      <c r="D2668" s="103"/>
      <c r="E2668" s="103"/>
      <c r="F2668" s="103"/>
    </row>
    <row r="2669" spans="1:6">
      <c r="A2669" s="103"/>
      <c r="B2669" s="61"/>
      <c r="C2669" s="103"/>
      <c r="D2669" s="103"/>
      <c r="E2669" s="103"/>
      <c r="F2669" s="103"/>
    </row>
    <row r="2670" spans="1:6">
      <c r="A2670" s="103"/>
      <c r="B2670" s="61"/>
      <c r="C2670" s="103"/>
      <c r="D2670" s="103"/>
      <c r="E2670" s="103"/>
      <c r="F2670" s="103"/>
    </row>
    <row r="2671" spans="1:6">
      <c r="A2671" s="103"/>
      <c r="B2671" s="61"/>
      <c r="C2671" s="103"/>
      <c r="D2671" s="103"/>
      <c r="E2671" s="103"/>
      <c r="F2671" s="103"/>
    </row>
    <row r="2672" spans="1:6">
      <c r="A2672" s="103"/>
      <c r="B2672" s="61"/>
      <c r="C2672" s="103"/>
      <c r="D2672" s="103"/>
      <c r="E2672" s="103"/>
      <c r="F2672" s="103"/>
    </row>
    <row r="2673" spans="1:6">
      <c r="A2673" s="103"/>
      <c r="B2673" s="61"/>
      <c r="C2673" s="103"/>
      <c r="D2673" s="103"/>
      <c r="E2673" s="103"/>
      <c r="F2673" s="103"/>
    </row>
    <row r="2674" spans="1:6">
      <c r="A2674" s="103"/>
      <c r="B2674" s="61"/>
      <c r="C2674" s="103"/>
      <c r="D2674" s="103"/>
      <c r="E2674" s="103"/>
      <c r="F2674" s="103"/>
    </row>
    <row r="2675" spans="1:6">
      <c r="A2675" s="103"/>
      <c r="B2675" s="61"/>
      <c r="C2675" s="103"/>
      <c r="D2675" s="103"/>
      <c r="E2675" s="103"/>
      <c r="F2675" s="103"/>
    </row>
    <row r="2676" spans="1:6">
      <c r="A2676" s="103"/>
      <c r="B2676" s="61"/>
      <c r="C2676" s="103"/>
      <c r="D2676" s="103"/>
      <c r="E2676" s="103"/>
      <c r="F2676" s="103"/>
    </row>
    <row r="2677" spans="1:6">
      <c r="A2677" s="103"/>
      <c r="B2677" s="61"/>
      <c r="C2677" s="103"/>
      <c r="D2677" s="103"/>
      <c r="E2677" s="103"/>
      <c r="F2677" s="103"/>
    </row>
    <row r="2678" spans="1:6">
      <c r="A2678" s="103"/>
      <c r="B2678" s="61"/>
      <c r="C2678" s="103"/>
      <c r="D2678" s="103"/>
      <c r="E2678" s="103"/>
      <c r="F2678" s="103"/>
    </row>
    <row r="2679" spans="1:6">
      <c r="A2679" s="103"/>
      <c r="B2679" s="61"/>
      <c r="C2679" s="103"/>
      <c r="D2679" s="103"/>
      <c r="E2679" s="103"/>
      <c r="F2679" s="103"/>
    </row>
    <row r="2680" spans="1:6">
      <c r="A2680" s="103"/>
      <c r="B2680" s="61"/>
      <c r="C2680" s="103"/>
      <c r="D2680" s="103"/>
      <c r="E2680" s="103"/>
      <c r="F2680" s="103"/>
    </row>
    <row r="2681" spans="1:6">
      <c r="A2681" s="103"/>
      <c r="B2681" s="61"/>
      <c r="C2681" s="103"/>
      <c r="D2681" s="103"/>
      <c r="E2681" s="103"/>
      <c r="F2681" s="103"/>
    </row>
    <row r="2682" spans="1:6">
      <c r="A2682" s="103"/>
      <c r="B2682" s="61"/>
      <c r="C2682" s="103"/>
      <c r="D2682" s="103"/>
      <c r="E2682" s="103"/>
      <c r="F2682" s="103"/>
    </row>
    <row r="2683" spans="1:6">
      <c r="A2683" s="103"/>
      <c r="B2683" s="61"/>
      <c r="C2683" s="103"/>
      <c r="D2683" s="103"/>
      <c r="E2683" s="103"/>
      <c r="F2683" s="103"/>
    </row>
    <row r="2684" spans="1:6">
      <c r="A2684" s="103"/>
      <c r="B2684" s="61"/>
      <c r="C2684" s="103"/>
      <c r="D2684" s="103"/>
      <c r="E2684" s="103"/>
      <c r="F2684" s="103"/>
    </row>
    <row r="2685" spans="1:6">
      <c r="A2685" s="103"/>
      <c r="B2685" s="61"/>
      <c r="C2685" s="103"/>
      <c r="D2685" s="103"/>
      <c r="E2685" s="103"/>
      <c r="F2685" s="103"/>
    </row>
    <row r="2686" spans="1:6">
      <c r="A2686" s="103"/>
      <c r="B2686" s="61"/>
      <c r="C2686" s="103"/>
      <c r="D2686" s="103"/>
      <c r="E2686" s="103"/>
      <c r="F2686" s="103"/>
    </row>
    <row r="2687" spans="1:6">
      <c r="A2687" s="103"/>
      <c r="B2687" s="61"/>
      <c r="C2687" s="103"/>
      <c r="D2687" s="103"/>
      <c r="E2687" s="103"/>
      <c r="F2687" s="103"/>
    </row>
    <row r="2688" spans="1:6">
      <c r="A2688" s="103"/>
      <c r="B2688" s="61"/>
      <c r="C2688" s="103"/>
      <c r="D2688" s="103"/>
      <c r="E2688" s="103"/>
      <c r="F2688" s="103"/>
    </row>
    <row r="2689" spans="1:6">
      <c r="A2689" s="103"/>
      <c r="B2689" s="61"/>
      <c r="C2689" s="103"/>
      <c r="D2689" s="103"/>
      <c r="E2689" s="103"/>
      <c r="F2689" s="103"/>
    </row>
    <row r="2690" spans="1:6">
      <c r="A2690" s="103"/>
      <c r="B2690" s="61"/>
      <c r="C2690" s="103"/>
      <c r="D2690" s="103"/>
      <c r="E2690" s="103"/>
      <c r="F2690" s="103"/>
    </row>
    <row r="2691" spans="1:6">
      <c r="A2691" s="103"/>
      <c r="B2691" s="61"/>
      <c r="C2691" s="103"/>
      <c r="D2691" s="103"/>
      <c r="E2691" s="103"/>
      <c r="F2691" s="103"/>
    </row>
    <row r="2692" spans="1:6">
      <c r="A2692" s="103"/>
      <c r="B2692" s="61"/>
      <c r="C2692" s="103"/>
      <c r="D2692" s="103"/>
      <c r="E2692" s="103"/>
      <c r="F2692" s="103"/>
    </row>
    <row r="2693" spans="1:6">
      <c r="A2693" s="103"/>
      <c r="B2693" s="61"/>
      <c r="C2693" s="103"/>
      <c r="D2693" s="103"/>
      <c r="E2693" s="103"/>
      <c r="F2693" s="103"/>
    </row>
    <row r="2694" spans="1:6">
      <c r="A2694" s="103"/>
      <c r="B2694" s="61"/>
      <c r="C2694" s="103"/>
      <c r="D2694" s="103"/>
      <c r="E2694" s="103"/>
      <c r="F2694" s="103"/>
    </row>
    <row r="2695" spans="1:6">
      <c r="A2695" s="103"/>
      <c r="B2695" s="61"/>
      <c r="C2695" s="103"/>
      <c r="D2695" s="103"/>
      <c r="E2695" s="103"/>
      <c r="F2695" s="103"/>
    </row>
    <row r="2696" spans="1:6">
      <c r="A2696" s="103"/>
      <c r="B2696" s="61"/>
      <c r="C2696" s="103"/>
      <c r="D2696" s="103"/>
      <c r="E2696" s="103"/>
      <c r="F2696" s="103"/>
    </row>
    <row r="2697" spans="1:6">
      <c r="A2697" s="103"/>
      <c r="B2697" s="61"/>
      <c r="C2697" s="103"/>
      <c r="D2697" s="103"/>
      <c r="E2697" s="103"/>
      <c r="F2697" s="103"/>
    </row>
    <row r="2698" spans="1:6">
      <c r="A2698" s="103"/>
      <c r="B2698" s="61"/>
      <c r="C2698" s="103"/>
      <c r="D2698" s="103"/>
      <c r="E2698" s="103"/>
      <c r="F2698" s="103"/>
    </row>
    <row r="2699" spans="1:6">
      <c r="A2699" s="103"/>
      <c r="B2699" s="61"/>
      <c r="C2699" s="103"/>
      <c r="D2699" s="103"/>
      <c r="E2699" s="103"/>
      <c r="F2699" s="103"/>
    </row>
    <row r="2700" spans="1:6">
      <c r="A2700" s="103"/>
      <c r="B2700" s="61"/>
      <c r="C2700" s="103"/>
      <c r="D2700" s="103"/>
      <c r="E2700" s="103"/>
      <c r="F2700" s="103"/>
    </row>
    <row r="2701" spans="1:6">
      <c r="A2701" s="103"/>
      <c r="B2701" s="61"/>
      <c r="C2701" s="103"/>
      <c r="D2701" s="103"/>
      <c r="E2701" s="103"/>
      <c r="F2701" s="103"/>
    </row>
    <row r="2702" spans="1:6">
      <c r="A2702" s="103"/>
      <c r="B2702" s="61"/>
      <c r="C2702" s="103"/>
      <c r="D2702" s="103"/>
      <c r="E2702" s="103"/>
      <c r="F2702" s="103"/>
    </row>
    <row r="2703" spans="1:6">
      <c r="A2703" s="103"/>
      <c r="B2703" s="61"/>
      <c r="C2703" s="103"/>
      <c r="D2703" s="103"/>
      <c r="E2703" s="103"/>
      <c r="F2703" s="103"/>
    </row>
    <row r="2704" spans="1:6">
      <c r="A2704" s="103"/>
      <c r="B2704" s="61"/>
      <c r="C2704" s="103"/>
      <c r="D2704" s="103"/>
      <c r="E2704" s="103"/>
      <c r="F2704" s="103"/>
    </row>
    <row r="2705" spans="1:6">
      <c r="A2705" s="103"/>
      <c r="B2705" s="61"/>
      <c r="C2705" s="103"/>
      <c r="D2705" s="103"/>
      <c r="E2705" s="103"/>
      <c r="F2705" s="103"/>
    </row>
    <row r="2706" spans="1:6">
      <c r="A2706" s="103"/>
      <c r="B2706" s="61"/>
      <c r="C2706" s="103"/>
      <c r="D2706" s="103"/>
      <c r="E2706" s="103"/>
      <c r="F2706" s="103"/>
    </row>
    <row r="2707" spans="1:6">
      <c r="A2707" s="103"/>
      <c r="B2707" s="61"/>
      <c r="C2707" s="103"/>
      <c r="D2707" s="103"/>
      <c r="E2707" s="103"/>
      <c r="F2707" s="103"/>
    </row>
    <row r="2708" spans="1:6">
      <c r="A2708" s="103"/>
      <c r="B2708" s="61"/>
      <c r="C2708" s="103"/>
      <c r="D2708" s="103"/>
      <c r="E2708" s="103"/>
      <c r="F2708" s="103"/>
    </row>
    <row r="2709" spans="1:6">
      <c r="A2709" s="103"/>
      <c r="B2709" s="61"/>
      <c r="C2709" s="103"/>
      <c r="D2709" s="103"/>
      <c r="E2709" s="103"/>
      <c r="F2709" s="103"/>
    </row>
    <row r="2710" spans="1:6">
      <c r="A2710" s="103"/>
      <c r="B2710" s="61"/>
      <c r="C2710" s="103"/>
      <c r="D2710" s="103"/>
      <c r="E2710" s="103"/>
      <c r="F2710" s="103"/>
    </row>
    <row r="2711" spans="1:6">
      <c r="A2711" s="103"/>
      <c r="B2711" s="61"/>
      <c r="C2711" s="103"/>
      <c r="D2711" s="103"/>
      <c r="E2711" s="103"/>
      <c r="F2711" s="103"/>
    </row>
    <row r="2712" spans="1:6">
      <c r="A2712" s="103"/>
      <c r="B2712" s="61"/>
      <c r="C2712" s="103"/>
      <c r="D2712" s="103"/>
      <c r="E2712" s="103"/>
      <c r="F2712" s="103"/>
    </row>
    <row r="2713" spans="1:6">
      <c r="A2713" s="103"/>
      <c r="B2713" s="61"/>
      <c r="C2713" s="103"/>
      <c r="D2713" s="103"/>
      <c r="E2713" s="103"/>
      <c r="F2713" s="103"/>
    </row>
    <row r="2714" spans="1:6">
      <c r="A2714" s="103"/>
      <c r="B2714" s="61"/>
      <c r="C2714" s="103"/>
      <c r="D2714" s="103"/>
      <c r="E2714" s="103"/>
      <c r="F2714" s="103"/>
    </row>
    <row r="2715" spans="1:6">
      <c r="A2715" s="103"/>
      <c r="B2715" s="61"/>
      <c r="C2715" s="103"/>
      <c r="D2715" s="103"/>
      <c r="E2715" s="103"/>
      <c r="F2715" s="103"/>
    </row>
    <row r="2716" spans="1:6">
      <c r="A2716" s="103"/>
      <c r="B2716" s="61"/>
      <c r="C2716" s="103"/>
      <c r="D2716" s="103"/>
      <c r="E2716" s="103"/>
      <c r="F2716" s="103"/>
    </row>
    <row r="2717" spans="1:6">
      <c r="A2717" s="103"/>
      <c r="B2717" s="61"/>
      <c r="C2717" s="103"/>
      <c r="D2717" s="103"/>
      <c r="E2717" s="103"/>
      <c r="F2717" s="103"/>
    </row>
    <row r="2718" spans="1:6">
      <c r="A2718" s="103"/>
      <c r="B2718" s="61"/>
      <c r="C2718" s="103"/>
      <c r="D2718" s="103"/>
      <c r="E2718" s="103"/>
      <c r="F2718" s="103"/>
    </row>
    <row r="2719" spans="1:6">
      <c r="A2719" s="103"/>
      <c r="B2719" s="61"/>
      <c r="C2719" s="103"/>
      <c r="D2719" s="103"/>
      <c r="E2719" s="103"/>
      <c r="F2719" s="103"/>
    </row>
    <row r="2720" spans="1:6">
      <c r="A2720" s="103"/>
      <c r="B2720" s="61"/>
      <c r="C2720" s="103"/>
      <c r="D2720" s="103"/>
      <c r="E2720" s="103"/>
      <c r="F2720" s="103"/>
    </row>
    <row r="2721" spans="1:6">
      <c r="A2721" s="103"/>
      <c r="B2721" s="61"/>
      <c r="C2721" s="103"/>
      <c r="D2721" s="103"/>
      <c r="E2721" s="103"/>
      <c r="F2721" s="103"/>
    </row>
    <row r="2722" spans="1:6">
      <c r="A2722" s="103"/>
      <c r="B2722" s="61"/>
      <c r="C2722" s="103"/>
      <c r="D2722" s="103"/>
      <c r="E2722" s="103"/>
      <c r="F2722" s="103"/>
    </row>
    <row r="2723" spans="1:6">
      <c r="A2723" s="103"/>
      <c r="B2723" s="61"/>
      <c r="C2723" s="103"/>
      <c r="D2723" s="103"/>
      <c r="E2723" s="103"/>
      <c r="F2723" s="103"/>
    </row>
    <row r="2724" spans="1:6">
      <c r="A2724" s="103"/>
      <c r="B2724" s="61"/>
      <c r="C2724" s="103"/>
      <c r="D2724" s="103"/>
      <c r="E2724" s="103"/>
      <c r="F2724" s="103"/>
    </row>
    <row r="2725" spans="1:6">
      <c r="A2725" s="103"/>
      <c r="B2725" s="61"/>
      <c r="C2725" s="103"/>
      <c r="D2725" s="103"/>
      <c r="E2725" s="103"/>
      <c r="F2725" s="103"/>
    </row>
    <row r="2726" spans="1:6">
      <c r="A2726" s="103"/>
      <c r="B2726" s="61"/>
      <c r="C2726" s="103"/>
      <c r="D2726" s="103"/>
      <c r="E2726" s="103"/>
      <c r="F2726" s="103"/>
    </row>
    <row r="2727" spans="1:6">
      <c r="A2727" s="103"/>
      <c r="B2727" s="61"/>
      <c r="C2727" s="103"/>
      <c r="D2727" s="103"/>
      <c r="E2727" s="103"/>
      <c r="F2727" s="103"/>
    </row>
    <row r="2728" spans="1:6">
      <c r="A2728" s="103"/>
      <c r="B2728" s="61"/>
      <c r="C2728" s="103"/>
      <c r="D2728" s="103"/>
      <c r="E2728" s="103"/>
      <c r="F2728" s="103"/>
    </row>
    <row r="2729" spans="1:6">
      <c r="A2729" s="103"/>
      <c r="B2729" s="61"/>
      <c r="C2729" s="103"/>
      <c r="D2729" s="103"/>
      <c r="E2729" s="103"/>
      <c r="F2729" s="103"/>
    </row>
    <row r="2730" spans="1:6">
      <c r="A2730" s="103"/>
      <c r="B2730" s="61"/>
      <c r="C2730" s="103"/>
      <c r="D2730" s="103"/>
      <c r="E2730" s="103"/>
      <c r="F2730" s="103"/>
    </row>
    <row r="2731" spans="1:6">
      <c r="A2731" s="103"/>
      <c r="B2731" s="61"/>
      <c r="C2731" s="103"/>
      <c r="D2731" s="103"/>
      <c r="E2731" s="103"/>
      <c r="F2731" s="103"/>
    </row>
    <row r="2732" spans="1:6">
      <c r="A2732" s="103"/>
      <c r="B2732" s="61"/>
      <c r="C2732" s="103"/>
      <c r="D2732" s="103"/>
      <c r="E2732" s="103"/>
      <c r="F2732" s="103"/>
    </row>
    <row r="2733" spans="1:6">
      <c r="A2733" s="103"/>
      <c r="B2733" s="61"/>
      <c r="C2733" s="103"/>
      <c r="D2733" s="103"/>
      <c r="E2733" s="103"/>
      <c r="F2733" s="103"/>
    </row>
    <row r="2734" spans="1:6">
      <c r="A2734" s="103"/>
      <c r="B2734" s="61"/>
      <c r="C2734" s="103"/>
      <c r="D2734" s="103"/>
      <c r="E2734" s="103"/>
      <c r="F2734" s="103"/>
    </row>
    <row r="2735" spans="1:6">
      <c r="A2735" s="103"/>
      <c r="B2735" s="61"/>
      <c r="C2735" s="103"/>
      <c r="D2735" s="103"/>
      <c r="E2735" s="103"/>
      <c r="F2735" s="103"/>
    </row>
    <row r="2736" spans="1:6">
      <c r="A2736" s="103"/>
      <c r="B2736" s="61"/>
      <c r="C2736" s="103"/>
      <c r="D2736" s="103"/>
      <c r="E2736" s="103"/>
      <c r="F2736" s="103"/>
    </row>
    <row r="2737" spans="1:6">
      <c r="A2737" s="103"/>
      <c r="B2737" s="61"/>
      <c r="C2737" s="103"/>
      <c r="D2737" s="103"/>
      <c r="E2737" s="103"/>
      <c r="F2737" s="103"/>
    </row>
    <row r="2738" spans="1:6">
      <c r="A2738" s="103"/>
      <c r="B2738" s="61"/>
      <c r="C2738" s="103"/>
      <c r="D2738" s="103"/>
      <c r="E2738" s="103"/>
      <c r="F2738" s="103"/>
    </row>
    <row r="2739" spans="1:6">
      <c r="A2739" s="103"/>
      <c r="B2739" s="61"/>
      <c r="C2739" s="103"/>
      <c r="D2739" s="103"/>
      <c r="E2739" s="103"/>
      <c r="F2739" s="103"/>
    </row>
    <row r="2740" spans="1:6">
      <c r="A2740" s="103"/>
      <c r="B2740" s="61"/>
      <c r="C2740" s="103"/>
      <c r="D2740" s="103"/>
      <c r="E2740" s="103"/>
      <c r="F2740" s="103"/>
    </row>
    <row r="2741" spans="1:6">
      <c r="A2741" s="103"/>
      <c r="B2741" s="61"/>
      <c r="C2741" s="103"/>
      <c r="D2741" s="103"/>
      <c r="E2741" s="103"/>
      <c r="F2741" s="103"/>
    </row>
    <row r="2742" spans="1:6">
      <c r="A2742" s="103"/>
      <c r="B2742" s="61"/>
      <c r="C2742" s="103"/>
      <c r="D2742" s="103"/>
      <c r="E2742" s="103"/>
      <c r="F2742" s="103"/>
    </row>
    <row r="2743" spans="1:6">
      <c r="A2743" s="103"/>
      <c r="B2743" s="61"/>
      <c r="C2743" s="103"/>
      <c r="D2743" s="103"/>
      <c r="E2743" s="103"/>
      <c r="F2743" s="103"/>
    </row>
    <row r="2744" spans="1:6">
      <c r="A2744" s="103"/>
      <c r="B2744" s="61"/>
      <c r="C2744" s="103"/>
      <c r="D2744" s="103"/>
      <c r="E2744" s="103"/>
      <c r="F2744" s="103"/>
    </row>
    <row r="2745" spans="1:6">
      <c r="A2745" s="103"/>
      <c r="B2745" s="61"/>
      <c r="C2745" s="103"/>
      <c r="D2745" s="103"/>
      <c r="E2745" s="103"/>
      <c r="F2745" s="103"/>
    </row>
    <row r="2746" spans="1:6">
      <c r="A2746" s="103"/>
      <c r="B2746" s="61"/>
      <c r="C2746" s="103"/>
      <c r="D2746" s="103"/>
      <c r="E2746" s="103"/>
      <c r="F2746" s="103"/>
    </row>
    <row r="2747" spans="1:6">
      <c r="A2747" s="103"/>
      <c r="B2747" s="61"/>
      <c r="C2747" s="103"/>
      <c r="D2747" s="103"/>
      <c r="E2747" s="103"/>
      <c r="F2747" s="103"/>
    </row>
    <row r="2748" spans="1:6">
      <c r="A2748" s="103"/>
      <c r="B2748" s="61"/>
      <c r="C2748" s="103"/>
      <c r="D2748" s="103"/>
      <c r="E2748" s="103"/>
      <c r="F2748" s="103"/>
    </row>
    <row r="2749" spans="1:6">
      <c r="A2749" s="103"/>
      <c r="B2749" s="61"/>
      <c r="C2749" s="103"/>
      <c r="D2749" s="103"/>
      <c r="E2749" s="103"/>
      <c r="F2749" s="103"/>
    </row>
    <row r="2750" spans="1:6">
      <c r="A2750" s="103"/>
      <c r="B2750" s="61"/>
      <c r="C2750" s="103"/>
      <c r="D2750" s="103"/>
      <c r="E2750" s="103"/>
      <c r="F2750" s="103"/>
    </row>
    <row r="2751" spans="1:6">
      <c r="A2751" s="103"/>
      <c r="B2751" s="61"/>
      <c r="C2751" s="103"/>
      <c r="D2751" s="103"/>
      <c r="E2751" s="103"/>
      <c r="F2751" s="103"/>
    </row>
    <row r="2752" spans="1:6">
      <c r="A2752" s="103"/>
      <c r="B2752" s="61"/>
      <c r="C2752" s="103"/>
      <c r="D2752" s="103"/>
      <c r="E2752" s="103"/>
      <c r="F2752" s="103"/>
    </row>
    <row r="2753" spans="1:6">
      <c r="A2753" s="103"/>
      <c r="B2753" s="61"/>
      <c r="C2753" s="103"/>
      <c r="D2753" s="103"/>
      <c r="E2753" s="103"/>
      <c r="F2753" s="103"/>
    </row>
    <row r="2754" spans="1:6">
      <c r="A2754" s="103"/>
      <c r="B2754" s="61"/>
      <c r="C2754" s="103"/>
      <c r="D2754" s="103"/>
      <c r="E2754" s="103"/>
      <c r="F2754" s="103"/>
    </row>
    <row r="2755" spans="1:6">
      <c r="A2755" s="103"/>
      <c r="B2755" s="61"/>
      <c r="C2755" s="103"/>
      <c r="D2755" s="103"/>
      <c r="E2755" s="103"/>
      <c r="F2755" s="103"/>
    </row>
    <row r="2756" spans="1:6">
      <c r="A2756" s="103"/>
      <c r="B2756" s="61"/>
      <c r="C2756" s="103"/>
      <c r="D2756" s="103"/>
      <c r="E2756" s="103"/>
      <c r="F2756" s="103"/>
    </row>
    <row r="2757" spans="1:6">
      <c r="A2757" s="103"/>
      <c r="B2757" s="61"/>
      <c r="C2757" s="103"/>
      <c r="D2757" s="103"/>
      <c r="E2757" s="103"/>
      <c r="F2757" s="103"/>
    </row>
    <row r="2758" spans="1:6">
      <c r="A2758" s="103"/>
      <c r="B2758" s="61"/>
      <c r="C2758" s="103"/>
      <c r="D2758" s="103"/>
      <c r="E2758" s="103"/>
      <c r="F2758" s="103"/>
    </row>
    <row r="2759" spans="1:6">
      <c r="A2759" s="103"/>
      <c r="B2759" s="61"/>
      <c r="C2759" s="103"/>
      <c r="D2759" s="103"/>
      <c r="E2759" s="103"/>
      <c r="F2759" s="103"/>
    </row>
    <row r="2760" spans="1:6">
      <c r="A2760" s="103"/>
      <c r="B2760" s="61"/>
      <c r="C2760" s="103"/>
      <c r="D2760" s="103"/>
      <c r="E2760" s="103"/>
      <c r="F2760" s="103"/>
    </row>
    <row r="2761" spans="1:6">
      <c r="A2761" s="103"/>
      <c r="B2761" s="61"/>
      <c r="C2761" s="103"/>
      <c r="D2761" s="103"/>
      <c r="E2761" s="103"/>
      <c r="F2761" s="103"/>
    </row>
    <row r="2762" spans="1:6">
      <c r="A2762" s="103"/>
      <c r="B2762" s="61"/>
      <c r="C2762" s="103"/>
      <c r="D2762" s="103"/>
      <c r="E2762" s="103"/>
      <c r="F2762" s="103"/>
    </row>
    <row r="2763" spans="1:6">
      <c r="A2763" s="103"/>
      <c r="B2763" s="61"/>
      <c r="C2763" s="103"/>
      <c r="D2763" s="103"/>
      <c r="E2763" s="103"/>
      <c r="F2763" s="103"/>
    </row>
    <row r="2764" spans="1:6">
      <c r="A2764" s="103"/>
      <c r="B2764" s="61"/>
      <c r="C2764" s="103"/>
      <c r="D2764" s="103"/>
      <c r="E2764" s="103"/>
      <c r="F2764" s="103"/>
    </row>
    <row r="2765" spans="1:6">
      <c r="A2765" s="103"/>
      <c r="B2765" s="61"/>
      <c r="C2765" s="103"/>
      <c r="D2765" s="103"/>
      <c r="E2765" s="103"/>
      <c r="F2765" s="103"/>
    </row>
    <row r="2766" spans="1:6">
      <c r="A2766" s="103"/>
      <c r="B2766" s="61"/>
      <c r="C2766" s="103"/>
      <c r="D2766" s="103"/>
      <c r="E2766" s="103"/>
      <c r="F2766" s="103"/>
    </row>
    <row r="2767" spans="1:6">
      <c r="A2767" s="103"/>
      <c r="B2767" s="61"/>
      <c r="C2767" s="103"/>
      <c r="D2767" s="103"/>
      <c r="E2767" s="103"/>
      <c r="F2767" s="103"/>
    </row>
    <row r="2768" spans="1:6">
      <c r="A2768" s="103"/>
      <c r="B2768" s="61"/>
      <c r="C2768" s="103"/>
      <c r="D2768" s="103"/>
      <c r="E2768" s="103"/>
      <c r="F2768" s="103"/>
    </row>
    <row r="2769" spans="1:6">
      <c r="A2769" s="103"/>
      <c r="B2769" s="61"/>
      <c r="C2769" s="103"/>
      <c r="D2769" s="103"/>
      <c r="E2769" s="103"/>
      <c r="F2769" s="103"/>
    </row>
    <row r="2770" spans="1:6">
      <c r="A2770" s="103"/>
      <c r="B2770" s="61"/>
      <c r="C2770" s="103"/>
      <c r="D2770" s="103"/>
      <c r="E2770" s="103"/>
      <c r="F2770" s="103"/>
    </row>
    <row r="2771" spans="1:6">
      <c r="A2771" s="103"/>
      <c r="B2771" s="61"/>
      <c r="C2771" s="103"/>
      <c r="D2771" s="103"/>
      <c r="E2771" s="103"/>
      <c r="F2771" s="103"/>
    </row>
    <row r="2772" spans="1:6">
      <c r="A2772" s="103"/>
      <c r="B2772" s="61"/>
      <c r="C2772" s="103"/>
      <c r="D2772" s="103"/>
      <c r="E2772" s="103"/>
      <c r="F2772" s="103"/>
    </row>
    <row r="2773" spans="1:6">
      <c r="A2773" s="103"/>
      <c r="B2773" s="61"/>
      <c r="C2773" s="103"/>
      <c r="D2773" s="103"/>
      <c r="E2773" s="103"/>
      <c r="F2773" s="103"/>
    </row>
    <row r="2774" spans="1:6">
      <c r="A2774" s="103"/>
      <c r="B2774" s="61"/>
      <c r="C2774" s="103"/>
      <c r="D2774" s="103"/>
      <c r="E2774" s="103"/>
      <c r="F2774" s="103"/>
    </row>
    <row r="2775" spans="1:6">
      <c r="A2775" s="103"/>
      <c r="B2775" s="61"/>
      <c r="C2775" s="103"/>
      <c r="D2775" s="103"/>
      <c r="E2775" s="103"/>
      <c r="F2775" s="103"/>
    </row>
    <row r="2776" spans="1:6">
      <c r="A2776" s="103"/>
      <c r="B2776" s="61"/>
      <c r="C2776" s="103"/>
      <c r="D2776" s="103"/>
      <c r="E2776" s="103"/>
      <c r="F2776" s="103"/>
    </row>
    <row r="2777" spans="1:6">
      <c r="A2777" s="103"/>
      <c r="B2777" s="61"/>
      <c r="C2777" s="103"/>
      <c r="D2777" s="103"/>
      <c r="E2777" s="103"/>
      <c r="F2777" s="103"/>
    </row>
    <row r="2778" spans="1:6">
      <c r="A2778" s="103"/>
      <c r="B2778" s="61"/>
      <c r="C2778" s="103"/>
      <c r="D2778" s="103"/>
      <c r="E2778" s="103"/>
      <c r="F2778" s="103"/>
    </row>
    <row r="2779" spans="1:6">
      <c r="A2779" s="103"/>
      <c r="B2779" s="61"/>
      <c r="C2779" s="103"/>
      <c r="D2779" s="103"/>
      <c r="E2779" s="103"/>
      <c r="F2779" s="103"/>
    </row>
    <row r="2780" spans="1:6">
      <c r="A2780" s="103"/>
      <c r="B2780" s="61"/>
      <c r="C2780" s="103"/>
      <c r="D2780" s="103"/>
      <c r="E2780" s="103"/>
      <c r="F2780" s="103"/>
    </row>
    <row r="2781" spans="1:6">
      <c r="A2781" s="103"/>
      <c r="B2781" s="61"/>
      <c r="C2781" s="103"/>
      <c r="D2781" s="103"/>
      <c r="E2781" s="103"/>
      <c r="F2781" s="103"/>
    </row>
    <row r="2782" spans="1:6">
      <c r="A2782" s="103"/>
      <c r="B2782" s="61"/>
      <c r="C2782" s="103"/>
      <c r="D2782" s="103"/>
      <c r="E2782" s="103"/>
      <c r="F2782" s="103"/>
    </row>
    <row r="2783" spans="1:6">
      <c r="A2783" s="103"/>
      <c r="B2783" s="61"/>
      <c r="C2783" s="103"/>
      <c r="D2783" s="103"/>
      <c r="E2783" s="103"/>
      <c r="F2783" s="103"/>
    </row>
    <row r="2784" spans="1:6">
      <c r="A2784" s="103"/>
      <c r="B2784" s="61"/>
      <c r="C2784" s="103"/>
      <c r="D2784" s="103"/>
      <c r="E2784" s="103"/>
      <c r="F2784" s="103"/>
    </row>
    <row r="2785" spans="1:6">
      <c r="A2785" s="103"/>
      <c r="B2785" s="61"/>
      <c r="C2785" s="103"/>
      <c r="D2785" s="103"/>
      <c r="E2785" s="103"/>
      <c r="F2785" s="103"/>
    </row>
    <row r="2786" spans="1:6">
      <c r="A2786" s="103"/>
      <c r="B2786" s="61"/>
      <c r="C2786" s="103"/>
      <c r="D2786" s="103"/>
      <c r="E2786" s="103"/>
      <c r="F2786" s="103"/>
    </row>
    <row r="2787" spans="1:6">
      <c r="A2787" s="103"/>
      <c r="B2787" s="61"/>
      <c r="C2787" s="103"/>
      <c r="D2787" s="103"/>
      <c r="E2787" s="103"/>
      <c r="F2787" s="103"/>
    </row>
    <row r="2788" spans="1:6">
      <c r="A2788" s="103"/>
      <c r="B2788" s="61"/>
      <c r="C2788" s="103"/>
      <c r="D2788" s="103"/>
      <c r="E2788" s="103"/>
      <c r="F2788" s="103"/>
    </row>
    <row r="2789" spans="1:6">
      <c r="A2789" s="103"/>
      <c r="B2789" s="61"/>
      <c r="C2789" s="103"/>
      <c r="D2789" s="103"/>
      <c r="E2789" s="103"/>
      <c r="F2789" s="103"/>
    </row>
    <row r="2790" spans="1:6">
      <c r="A2790" s="103"/>
      <c r="B2790" s="61"/>
      <c r="C2790" s="103"/>
      <c r="D2790" s="103"/>
      <c r="E2790" s="103"/>
      <c r="F2790" s="103"/>
    </row>
    <row r="2791" spans="1:6">
      <c r="A2791" s="103"/>
      <c r="B2791" s="61"/>
      <c r="C2791" s="103"/>
      <c r="D2791" s="103"/>
      <c r="E2791" s="103"/>
      <c r="F2791" s="103"/>
    </row>
    <row r="2792" spans="1:6">
      <c r="A2792" s="103"/>
      <c r="B2792" s="61"/>
      <c r="C2792" s="103"/>
      <c r="D2792" s="103"/>
      <c r="E2792" s="103"/>
      <c r="F2792" s="103"/>
    </row>
    <row r="2793" spans="1:6">
      <c r="A2793" s="103"/>
      <c r="B2793" s="61"/>
      <c r="C2793" s="103"/>
      <c r="D2793" s="103"/>
      <c r="E2793" s="103"/>
      <c r="F2793" s="103"/>
    </row>
    <row r="2794" spans="1:6">
      <c r="A2794" s="103"/>
      <c r="B2794" s="61"/>
      <c r="C2794" s="103"/>
      <c r="D2794" s="103"/>
      <c r="E2794" s="103"/>
      <c r="F2794" s="103"/>
    </row>
    <row r="2795" spans="1:6">
      <c r="A2795" s="103"/>
      <c r="B2795" s="61"/>
      <c r="C2795" s="103"/>
      <c r="D2795" s="103"/>
      <c r="E2795" s="103"/>
      <c r="F2795" s="103"/>
    </row>
    <row r="2796" spans="1:6">
      <c r="A2796" s="103"/>
      <c r="B2796" s="61"/>
      <c r="C2796" s="103"/>
      <c r="D2796" s="103"/>
      <c r="E2796" s="103"/>
      <c r="F2796" s="103"/>
    </row>
    <row r="2797" spans="1:6">
      <c r="A2797" s="103"/>
      <c r="B2797" s="61"/>
      <c r="C2797" s="103"/>
      <c r="D2797" s="103"/>
      <c r="E2797" s="103"/>
      <c r="F2797" s="103"/>
    </row>
    <row r="2798" spans="1:6">
      <c r="A2798" s="103"/>
      <c r="B2798" s="61"/>
      <c r="C2798" s="103"/>
      <c r="D2798" s="103"/>
      <c r="E2798" s="103"/>
      <c r="F2798" s="103"/>
    </row>
    <row r="2799" spans="1:6">
      <c r="A2799" s="103"/>
      <c r="B2799" s="61"/>
      <c r="C2799" s="103"/>
      <c r="D2799" s="103"/>
      <c r="E2799" s="103"/>
      <c r="F2799" s="103"/>
    </row>
    <row r="2800" spans="1:6">
      <c r="A2800" s="103"/>
      <c r="B2800" s="61"/>
      <c r="C2800" s="103"/>
      <c r="D2800" s="103"/>
      <c r="E2800" s="103"/>
      <c r="F2800" s="103"/>
    </row>
    <row r="2801" spans="1:6">
      <c r="A2801" s="103"/>
      <c r="B2801" s="61"/>
      <c r="C2801" s="103"/>
      <c r="D2801" s="103"/>
      <c r="E2801" s="103"/>
      <c r="F2801" s="103"/>
    </row>
    <row r="2802" spans="1:6">
      <c r="A2802" s="103"/>
      <c r="B2802" s="61"/>
      <c r="C2802" s="103"/>
      <c r="D2802" s="103"/>
      <c r="E2802" s="103"/>
      <c r="F2802" s="103"/>
    </row>
    <row r="2803" spans="1:6">
      <c r="A2803" s="103"/>
      <c r="B2803" s="61"/>
      <c r="C2803" s="103"/>
      <c r="D2803" s="103"/>
      <c r="E2803" s="103"/>
      <c r="F2803" s="103"/>
    </row>
    <row r="2804" spans="1:6">
      <c r="A2804" s="103"/>
      <c r="B2804" s="61"/>
      <c r="C2804" s="103"/>
      <c r="D2804" s="103"/>
      <c r="E2804" s="103"/>
      <c r="F2804" s="103"/>
    </row>
    <row r="2805" spans="1:6">
      <c r="A2805" s="103"/>
      <c r="B2805" s="61"/>
      <c r="C2805" s="103"/>
      <c r="D2805" s="103"/>
      <c r="E2805" s="103"/>
      <c r="F2805" s="103"/>
    </row>
    <row r="2806" spans="1:6">
      <c r="A2806" s="103"/>
      <c r="B2806" s="61"/>
      <c r="C2806" s="103"/>
      <c r="D2806" s="103"/>
      <c r="E2806" s="103"/>
      <c r="F2806" s="103"/>
    </row>
    <row r="2807" spans="1:6">
      <c r="A2807" s="103"/>
      <c r="B2807" s="61"/>
      <c r="C2807" s="103"/>
      <c r="D2807" s="103"/>
      <c r="E2807" s="103"/>
      <c r="F2807" s="103"/>
    </row>
    <row r="2808" spans="1:6">
      <c r="A2808" s="103"/>
      <c r="B2808" s="61"/>
      <c r="C2808" s="103"/>
      <c r="D2808" s="103"/>
      <c r="E2808" s="103"/>
      <c r="F2808" s="103"/>
    </row>
    <row r="2809" spans="1:6">
      <c r="A2809" s="103"/>
      <c r="B2809" s="61"/>
      <c r="C2809" s="103"/>
      <c r="D2809" s="103"/>
      <c r="E2809" s="103"/>
      <c r="F2809" s="103"/>
    </row>
    <row r="2810" spans="1:6">
      <c r="A2810" s="103"/>
      <c r="B2810" s="61"/>
      <c r="C2810" s="103"/>
      <c r="D2810" s="103"/>
      <c r="E2810" s="103"/>
      <c r="F2810" s="103"/>
    </row>
    <row r="2811" spans="1:6">
      <c r="A2811" s="103"/>
      <c r="B2811" s="61"/>
      <c r="C2811" s="103"/>
      <c r="D2811" s="103"/>
      <c r="E2811" s="103"/>
      <c r="F2811" s="103"/>
    </row>
    <row r="2812" spans="1:6">
      <c r="A2812" s="103"/>
      <c r="B2812" s="61"/>
      <c r="C2812" s="103"/>
      <c r="D2812" s="103"/>
      <c r="E2812" s="103"/>
      <c r="F2812" s="103"/>
    </row>
    <row r="2813" spans="1:6">
      <c r="A2813" s="103"/>
      <c r="B2813" s="61"/>
      <c r="C2813" s="103"/>
      <c r="D2813" s="103"/>
      <c r="E2813" s="103"/>
      <c r="F2813" s="103"/>
    </row>
    <row r="2814" spans="1:6">
      <c r="A2814" s="103"/>
      <c r="B2814" s="61"/>
      <c r="C2814" s="103"/>
      <c r="D2814" s="103"/>
      <c r="E2814" s="103"/>
      <c r="F2814" s="103"/>
    </row>
    <row r="2815" spans="1:6">
      <c r="A2815" s="103"/>
      <c r="B2815" s="61"/>
      <c r="C2815" s="103"/>
      <c r="D2815" s="103"/>
      <c r="E2815" s="103"/>
      <c r="F2815" s="103"/>
    </row>
    <row r="2816" spans="1:6">
      <c r="A2816" s="103"/>
      <c r="B2816" s="61"/>
      <c r="C2816" s="103"/>
      <c r="D2816" s="103"/>
      <c r="E2816" s="103"/>
      <c r="F2816" s="103"/>
    </row>
    <row r="2817" spans="1:6">
      <c r="A2817" s="103"/>
      <c r="B2817" s="61"/>
      <c r="C2817" s="103"/>
      <c r="D2817" s="103"/>
      <c r="E2817" s="103"/>
      <c r="F2817" s="103"/>
    </row>
    <row r="2818" spans="1:6">
      <c r="A2818" s="103"/>
      <c r="B2818" s="61"/>
      <c r="C2818" s="103"/>
      <c r="D2818" s="103"/>
      <c r="E2818" s="103"/>
      <c r="F2818" s="103"/>
    </row>
    <row r="2819" spans="1:6">
      <c r="A2819" s="103"/>
      <c r="B2819" s="61"/>
      <c r="C2819" s="103"/>
      <c r="D2819" s="103"/>
      <c r="E2819" s="103"/>
      <c r="F2819" s="103"/>
    </row>
    <row r="2820" spans="1:6">
      <c r="A2820" s="103"/>
      <c r="B2820" s="61"/>
      <c r="C2820" s="103"/>
      <c r="D2820" s="103"/>
      <c r="E2820" s="103"/>
      <c r="F2820" s="103"/>
    </row>
    <row r="2821" spans="1:6">
      <c r="A2821" s="103"/>
      <c r="B2821" s="61"/>
      <c r="C2821" s="103"/>
      <c r="D2821" s="103"/>
      <c r="E2821" s="103"/>
      <c r="F2821" s="103"/>
    </row>
    <row r="2822" spans="1:6">
      <c r="A2822" s="103"/>
      <c r="B2822" s="61"/>
      <c r="C2822" s="103"/>
      <c r="D2822" s="103"/>
      <c r="E2822" s="103"/>
      <c r="F2822" s="103"/>
    </row>
    <row r="2823" spans="1:6">
      <c r="A2823" s="103"/>
      <c r="B2823" s="61"/>
      <c r="C2823" s="103"/>
      <c r="D2823" s="103"/>
      <c r="E2823" s="103"/>
      <c r="F2823" s="103"/>
    </row>
    <row r="2824" spans="1:6">
      <c r="A2824" s="103"/>
      <c r="B2824" s="61"/>
      <c r="C2824" s="103"/>
      <c r="D2824" s="103"/>
      <c r="E2824" s="103"/>
      <c r="F2824" s="103"/>
    </row>
    <row r="2825" spans="1:6">
      <c r="A2825" s="103"/>
      <c r="B2825" s="61"/>
      <c r="C2825" s="103"/>
      <c r="D2825" s="103"/>
      <c r="E2825" s="103"/>
      <c r="F2825" s="103"/>
    </row>
    <row r="2826" spans="1:6">
      <c r="A2826" s="103"/>
      <c r="B2826" s="61"/>
      <c r="C2826" s="103"/>
      <c r="D2826" s="103"/>
      <c r="E2826" s="103"/>
      <c r="F2826" s="103"/>
    </row>
    <row r="2827" spans="1:6">
      <c r="A2827" s="103"/>
      <c r="B2827" s="61"/>
      <c r="C2827" s="103"/>
      <c r="D2827" s="103"/>
      <c r="E2827" s="103"/>
      <c r="F2827" s="103"/>
    </row>
    <row r="2828" spans="1:6">
      <c r="A2828" s="103"/>
      <c r="B2828" s="61"/>
      <c r="C2828" s="103"/>
      <c r="D2828" s="103"/>
      <c r="E2828" s="103"/>
      <c r="F2828" s="103"/>
    </row>
    <row r="2829" spans="1:6">
      <c r="A2829" s="103"/>
      <c r="B2829" s="61"/>
      <c r="C2829" s="103"/>
      <c r="D2829" s="103"/>
      <c r="E2829" s="103"/>
      <c r="F2829" s="103"/>
    </row>
    <row r="2830" spans="1:6">
      <c r="A2830" s="103"/>
      <c r="B2830" s="61"/>
      <c r="C2830" s="103"/>
      <c r="D2830" s="103"/>
      <c r="E2830" s="103"/>
      <c r="F2830" s="103"/>
    </row>
    <row r="2831" spans="1:6">
      <c r="A2831" s="103"/>
      <c r="B2831" s="61"/>
      <c r="C2831" s="103"/>
      <c r="D2831" s="103"/>
      <c r="E2831" s="103"/>
      <c r="F2831" s="103"/>
    </row>
    <row r="2832" spans="1:6">
      <c r="A2832" s="103"/>
      <c r="B2832" s="61"/>
      <c r="C2832" s="103"/>
      <c r="D2832" s="103"/>
      <c r="E2832" s="103"/>
      <c r="F2832" s="103"/>
    </row>
    <row r="2833" spans="1:6">
      <c r="A2833" s="103"/>
      <c r="B2833" s="61"/>
      <c r="C2833" s="103"/>
      <c r="D2833" s="103"/>
      <c r="E2833" s="103"/>
      <c r="F2833" s="103"/>
    </row>
    <row r="2834" spans="1:6">
      <c r="A2834" s="103"/>
      <c r="B2834" s="61"/>
      <c r="C2834" s="103"/>
      <c r="D2834" s="103"/>
      <c r="E2834" s="103"/>
      <c r="F2834" s="103"/>
    </row>
    <row r="2835" spans="1:6">
      <c r="A2835" s="103"/>
      <c r="B2835" s="61"/>
      <c r="C2835" s="103"/>
      <c r="D2835" s="103"/>
      <c r="E2835" s="103"/>
      <c r="F2835" s="103"/>
    </row>
    <row r="2836" spans="1:6">
      <c r="A2836" s="103"/>
      <c r="B2836" s="61"/>
      <c r="C2836" s="103"/>
      <c r="D2836" s="103"/>
      <c r="E2836" s="103"/>
      <c r="F2836" s="103"/>
    </row>
    <row r="2837" spans="1:6">
      <c r="A2837" s="103"/>
      <c r="B2837" s="61"/>
      <c r="C2837" s="103"/>
      <c r="D2837" s="103"/>
      <c r="E2837" s="103"/>
      <c r="F2837" s="103"/>
    </row>
    <row r="2838" spans="1:6">
      <c r="A2838" s="103"/>
      <c r="B2838" s="61"/>
      <c r="C2838" s="103"/>
      <c r="D2838" s="103"/>
      <c r="E2838" s="103"/>
      <c r="F2838" s="103"/>
    </row>
    <row r="2839" spans="1:6">
      <c r="A2839" s="103"/>
      <c r="B2839" s="61"/>
      <c r="C2839" s="103"/>
      <c r="D2839" s="103"/>
      <c r="E2839" s="103"/>
      <c r="F2839" s="103"/>
    </row>
    <row r="2840" spans="1:6">
      <c r="A2840" s="103"/>
      <c r="B2840" s="61"/>
      <c r="C2840" s="103"/>
      <c r="D2840" s="103"/>
      <c r="E2840" s="103"/>
      <c r="F2840" s="103"/>
    </row>
    <row r="2841" spans="1:6">
      <c r="A2841" s="103"/>
      <c r="B2841" s="61"/>
      <c r="C2841" s="103"/>
      <c r="D2841" s="103"/>
      <c r="E2841" s="103"/>
      <c r="F2841" s="103"/>
    </row>
    <row r="2842" spans="1:6">
      <c r="A2842" s="103"/>
      <c r="B2842" s="61"/>
      <c r="C2842" s="103"/>
      <c r="D2842" s="103"/>
      <c r="E2842" s="103"/>
      <c r="F2842" s="103"/>
    </row>
    <row r="2843" spans="1:6">
      <c r="A2843" s="103"/>
      <c r="B2843" s="61"/>
      <c r="C2843" s="103"/>
      <c r="D2843" s="103"/>
      <c r="E2843" s="103"/>
      <c r="F2843" s="103"/>
    </row>
    <row r="2844" spans="1:6">
      <c r="A2844" s="103"/>
      <c r="B2844" s="61"/>
      <c r="C2844" s="103"/>
      <c r="D2844" s="103"/>
      <c r="E2844" s="103"/>
      <c r="F2844" s="103"/>
    </row>
    <row r="2845" spans="1:6">
      <c r="A2845" s="103"/>
      <c r="B2845" s="61"/>
      <c r="C2845" s="103"/>
      <c r="D2845" s="103"/>
      <c r="E2845" s="103"/>
      <c r="F2845" s="103"/>
    </row>
    <row r="2846" spans="1:6">
      <c r="A2846" s="103"/>
      <c r="B2846" s="61"/>
      <c r="C2846" s="103"/>
      <c r="D2846" s="103"/>
      <c r="E2846" s="103"/>
      <c r="F2846" s="103"/>
    </row>
    <row r="2847" spans="1:6">
      <c r="A2847" s="103"/>
      <c r="B2847" s="61"/>
      <c r="C2847" s="103"/>
      <c r="D2847" s="103"/>
      <c r="E2847" s="103"/>
      <c r="F2847" s="103"/>
    </row>
    <row r="2848" spans="1:6">
      <c r="A2848" s="103"/>
      <c r="B2848" s="61"/>
      <c r="C2848" s="103"/>
      <c r="D2848" s="103"/>
      <c r="E2848" s="103"/>
      <c r="F2848" s="103"/>
    </row>
    <row r="2849" spans="1:6">
      <c r="A2849" s="103"/>
      <c r="B2849" s="61"/>
      <c r="C2849" s="103"/>
      <c r="D2849" s="103"/>
      <c r="E2849" s="103"/>
      <c r="F2849" s="103"/>
    </row>
    <row r="2850" spans="1:6">
      <c r="A2850" s="103"/>
      <c r="B2850" s="61"/>
      <c r="C2850" s="103"/>
      <c r="D2850" s="103"/>
      <c r="E2850" s="103"/>
      <c r="F2850" s="103"/>
    </row>
    <row r="2851" spans="1:6">
      <c r="A2851" s="103"/>
      <c r="B2851" s="61"/>
      <c r="C2851" s="103"/>
      <c r="D2851" s="103"/>
      <c r="E2851" s="103"/>
      <c r="F2851" s="103"/>
    </row>
    <row r="2852" spans="1:6">
      <c r="A2852" s="103"/>
      <c r="B2852" s="61"/>
      <c r="C2852" s="103"/>
      <c r="D2852" s="103"/>
      <c r="E2852" s="103"/>
      <c r="F2852" s="103"/>
    </row>
    <row r="2853" spans="1:6">
      <c r="A2853" s="103"/>
      <c r="B2853" s="61"/>
      <c r="C2853" s="103"/>
      <c r="D2853" s="103"/>
      <c r="E2853" s="103"/>
      <c r="F2853" s="103"/>
    </row>
    <row r="2854" spans="1:6">
      <c r="A2854" s="103"/>
      <c r="B2854" s="61"/>
      <c r="C2854" s="103"/>
      <c r="D2854" s="103"/>
      <c r="E2854" s="103"/>
      <c r="F2854" s="103"/>
    </row>
    <row r="2855" spans="1:6">
      <c r="A2855" s="103"/>
      <c r="B2855" s="61"/>
      <c r="C2855" s="103"/>
      <c r="D2855" s="103"/>
      <c r="E2855" s="103"/>
      <c r="F2855" s="103"/>
    </row>
    <row r="2856" spans="1:6">
      <c r="A2856" s="103"/>
      <c r="B2856" s="61"/>
      <c r="C2856" s="103"/>
      <c r="D2856" s="103"/>
      <c r="E2856" s="103"/>
      <c r="F2856" s="103"/>
    </row>
    <row r="2857" spans="1:6">
      <c r="A2857" s="103"/>
      <c r="B2857" s="61"/>
      <c r="C2857" s="103"/>
      <c r="D2857" s="103"/>
      <c r="E2857" s="103"/>
      <c r="F2857" s="103"/>
    </row>
    <row r="2858" spans="1:6">
      <c r="A2858" s="103"/>
      <c r="B2858" s="61"/>
      <c r="C2858" s="103"/>
      <c r="D2858" s="103"/>
      <c r="E2858" s="103"/>
      <c r="F2858" s="103"/>
    </row>
    <row r="2859" spans="1:6">
      <c r="A2859" s="103"/>
      <c r="B2859" s="61"/>
      <c r="C2859" s="103"/>
      <c r="D2859" s="103"/>
      <c r="E2859" s="103"/>
      <c r="F2859" s="103"/>
    </row>
    <row r="2860" spans="1:6">
      <c r="A2860" s="103"/>
      <c r="B2860" s="61"/>
      <c r="C2860" s="103"/>
      <c r="D2860" s="103"/>
      <c r="E2860" s="103"/>
      <c r="F2860" s="103"/>
    </row>
    <row r="2861" spans="1:6">
      <c r="A2861" s="103"/>
      <c r="B2861" s="61"/>
      <c r="C2861" s="103"/>
      <c r="D2861" s="103"/>
      <c r="E2861" s="103"/>
      <c r="F2861" s="103"/>
    </row>
    <row r="2862" spans="1:6">
      <c r="A2862" s="103"/>
      <c r="B2862" s="61"/>
      <c r="C2862" s="103"/>
      <c r="D2862" s="103"/>
      <c r="E2862" s="103"/>
      <c r="F2862" s="103"/>
    </row>
    <row r="2863" spans="1:6">
      <c r="A2863" s="103"/>
      <c r="B2863" s="61"/>
      <c r="C2863" s="103"/>
      <c r="D2863" s="103"/>
      <c r="E2863" s="103"/>
      <c r="F2863" s="103"/>
    </row>
    <row r="2864" spans="1:6">
      <c r="A2864" s="103"/>
      <c r="B2864" s="61"/>
      <c r="C2864" s="103"/>
      <c r="D2864" s="103"/>
      <c r="E2864" s="103"/>
      <c r="F2864" s="103"/>
    </row>
    <row r="2865" spans="1:6">
      <c r="A2865" s="103"/>
      <c r="B2865" s="61"/>
      <c r="C2865" s="103"/>
      <c r="D2865" s="103"/>
      <c r="E2865" s="103"/>
      <c r="F2865" s="103"/>
    </row>
    <row r="2866" spans="1:6">
      <c r="A2866" s="103"/>
      <c r="B2866" s="61"/>
      <c r="C2866" s="103"/>
      <c r="D2866" s="103"/>
      <c r="E2866" s="103"/>
      <c r="F2866" s="103"/>
    </row>
    <row r="2867" spans="1:6">
      <c r="A2867" s="103"/>
      <c r="B2867" s="61"/>
      <c r="C2867" s="103"/>
      <c r="D2867" s="103"/>
      <c r="E2867" s="103"/>
      <c r="F2867" s="103"/>
    </row>
    <row r="2868" spans="1:6">
      <c r="A2868" s="103"/>
      <c r="B2868" s="61"/>
      <c r="C2868" s="103"/>
      <c r="D2868" s="103"/>
      <c r="E2868" s="103"/>
      <c r="F2868" s="103"/>
    </row>
    <row r="2869" spans="1:6">
      <c r="A2869" s="103"/>
      <c r="B2869" s="61"/>
      <c r="C2869" s="103"/>
      <c r="D2869" s="103"/>
      <c r="E2869" s="103"/>
      <c r="F2869" s="103"/>
    </row>
    <row r="2870" spans="1:6">
      <c r="A2870" s="103"/>
      <c r="B2870" s="61"/>
      <c r="C2870" s="103"/>
      <c r="D2870" s="103"/>
      <c r="E2870" s="103"/>
      <c r="F2870" s="103"/>
    </row>
    <row r="2871" spans="1:6">
      <c r="A2871" s="103"/>
      <c r="B2871" s="61"/>
      <c r="C2871" s="103"/>
      <c r="D2871" s="103"/>
      <c r="E2871" s="103"/>
      <c r="F2871" s="103"/>
    </row>
    <row r="2872" spans="1:6">
      <c r="A2872" s="103"/>
      <c r="B2872" s="61"/>
      <c r="C2872" s="103"/>
      <c r="D2872" s="103"/>
      <c r="E2872" s="103"/>
      <c r="F2872" s="103"/>
    </row>
    <row r="2873" spans="1:6">
      <c r="A2873" s="103"/>
      <c r="B2873" s="61"/>
      <c r="C2873" s="103"/>
      <c r="D2873" s="103"/>
      <c r="E2873" s="103"/>
      <c r="F2873" s="103"/>
    </row>
    <row r="2874" spans="1:6">
      <c r="A2874" s="103"/>
      <c r="B2874" s="61"/>
      <c r="C2874" s="103"/>
      <c r="D2874" s="103"/>
      <c r="E2874" s="103"/>
      <c r="F2874" s="103"/>
    </row>
    <row r="2875" spans="1:6">
      <c r="A2875" s="103"/>
      <c r="B2875" s="61"/>
      <c r="C2875" s="103"/>
      <c r="D2875" s="103"/>
      <c r="E2875" s="103"/>
      <c r="F2875" s="103"/>
    </row>
    <row r="2876" spans="1:6">
      <c r="A2876" s="103"/>
      <c r="B2876" s="61"/>
      <c r="C2876" s="103"/>
      <c r="D2876" s="103"/>
      <c r="E2876" s="103"/>
      <c r="F2876" s="103"/>
    </row>
    <row r="2877" spans="1:6">
      <c r="A2877" s="103"/>
      <c r="B2877" s="61"/>
      <c r="C2877" s="103"/>
      <c r="D2877" s="103"/>
      <c r="E2877" s="103"/>
      <c r="F2877" s="103"/>
    </row>
    <row r="2878" spans="1:6">
      <c r="A2878" s="103"/>
      <c r="B2878" s="61"/>
      <c r="C2878" s="103"/>
      <c r="D2878" s="103"/>
      <c r="E2878" s="103"/>
      <c r="F2878" s="103"/>
    </row>
    <row r="2879" spans="1:6">
      <c r="A2879" s="103"/>
      <c r="B2879" s="61"/>
      <c r="C2879" s="103"/>
      <c r="D2879" s="103"/>
      <c r="E2879" s="103"/>
      <c r="F2879" s="103"/>
    </row>
    <row r="2880" spans="1:6">
      <c r="A2880" s="103"/>
      <c r="B2880" s="61"/>
      <c r="C2880" s="103"/>
      <c r="D2880" s="103"/>
      <c r="E2880" s="103"/>
      <c r="F2880" s="103"/>
    </row>
    <row r="2881" spans="1:6">
      <c r="A2881" s="103"/>
      <c r="B2881" s="61"/>
      <c r="C2881" s="103"/>
      <c r="D2881" s="103"/>
      <c r="E2881" s="103"/>
      <c r="F2881" s="103"/>
    </row>
    <row r="2882" spans="1:6">
      <c r="A2882" s="103"/>
      <c r="B2882" s="61"/>
      <c r="C2882" s="103"/>
      <c r="D2882" s="103"/>
      <c r="E2882" s="103"/>
      <c r="F2882" s="103"/>
    </row>
    <row r="2883" spans="1:6">
      <c r="A2883" s="103"/>
      <c r="B2883" s="61"/>
      <c r="C2883" s="103"/>
      <c r="D2883" s="103"/>
      <c r="E2883" s="103"/>
      <c r="F2883" s="103"/>
    </row>
    <row r="2884" spans="1:6">
      <c r="A2884" s="103"/>
      <c r="B2884" s="61"/>
      <c r="C2884" s="103"/>
      <c r="D2884" s="103"/>
      <c r="E2884" s="103"/>
      <c r="F2884" s="103"/>
    </row>
    <row r="2885" spans="1:6">
      <c r="A2885" s="103"/>
      <c r="B2885" s="61"/>
      <c r="C2885" s="103"/>
      <c r="D2885" s="103"/>
      <c r="E2885" s="103"/>
      <c r="F2885" s="103"/>
    </row>
    <row r="2886" spans="1:6">
      <c r="A2886" s="103"/>
      <c r="B2886" s="61"/>
      <c r="C2886" s="103"/>
      <c r="D2886" s="103"/>
      <c r="E2886" s="103"/>
      <c r="F2886" s="103"/>
    </row>
    <row r="2887" spans="1:6">
      <c r="A2887" s="103"/>
      <c r="B2887" s="61"/>
      <c r="C2887" s="103"/>
      <c r="D2887" s="103"/>
      <c r="E2887" s="103"/>
      <c r="F2887" s="103"/>
    </row>
    <row r="2888" spans="1:6">
      <c r="A2888" s="103"/>
      <c r="B2888" s="61"/>
      <c r="C2888" s="103"/>
      <c r="D2888" s="103"/>
      <c r="E2888" s="103"/>
      <c r="F2888" s="103"/>
    </row>
    <row r="2889" spans="1:6">
      <c r="A2889" s="103"/>
      <c r="B2889" s="61"/>
      <c r="C2889" s="103"/>
      <c r="D2889" s="103"/>
      <c r="E2889" s="103"/>
      <c r="F2889" s="103"/>
    </row>
    <row r="2890" spans="1:6">
      <c r="A2890" s="103"/>
      <c r="B2890" s="61"/>
      <c r="C2890" s="103"/>
      <c r="D2890" s="103"/>
      <c r="E2890" s="103"/>
      <c r="F2890" s="103"/>
    </row>
    <row r="2891" spans="1:6">
      <c r="A2891" s="103"/>
      <c r="B2891" s="61"/>
      <c r="C2891" s="103"/>
      <c r="D2891" s="103"/>
      <c r="E2891" s="103"/>
      <c r="F2891" s="103"/>
    </row>
    <row r="2892" spans="1:6">
      <c r="A2892" s="103"/>
      <c r="B2892" s="61"/>
      <c r="C2892" s="103"/>
      <c r="D2892" s="103"/>
      <c r="E2892" s="103"/>
      <c r="F2892" s="103"/>
    </row>
    <row r="2893" spans="1:6">
      <c r="A2893" s="103"/>
      <c r="B2893" s="61"/>
      <c r="C2893" s="103"/>
      <c r="D2893" s="103"/>
      <c r="E2893" s="103"/>
      <c r="F2893" s="103"/>
    </row>
    <row r="2894" spans="1:6">
      <c r="A2894" s="103"/>
      <c r="B2894" s="61"/>
      <c r="C2894" s="103"/>
      <c r="D2894" s="103"/>
      <c r="E2894" s="103"/>
      <c r="F2894" s="103"/>
    </row>
    <row r="2895" spans="1:6">
      <c r="A2895" s="103"/>
      <c r="B2895" s="61"/>
      <c r="C2895" s="103"/>
      <c r="D2895" s="103"/>
      <c r="E2895" s="103"/>
      <c r="F2895" s="103"/>
    </row>
    <row r="2896" spans="1:6">
      <c r="A2896" s="103"/>
      <c r="B2896" s="61"/>
      <c r="C2896" s="103"/>
      <c r="D2896" s="103"/>
      <c r="E2896" s="103"/>
      <c r="F2896" s="103"/>
    </row>
    <row r="2897" spans="1:6">
      <c r="A2897" s="103"/>
      <c r="B2897" s="61"/>
      <c r="C2897" s="103"/>
      <c r="D2897" s="103"/>
      <c r="E2897" s="103"/>
      <c r="F2897" s="103"/>
    </row>
    <row r="2898" spans="1:6">
      <c r="A2898" s="103"/>
      <c r="B2898" s="61"/>
      <c r="C2898" s="103"/>
      <c r="D2898" s="103"/>
      <c r="E2898" s="103"/>
      <c r="F2898" s="103"/>
    </row>
    <row r="2899" spans="1:6">
      <c r="A2899" s="103"/>
      <c r="B2899" s="61"/>
      <c r="C2899" s="103"/>
      <c r="D2899" s="103"/>
      <c r="E2899" s="103"/>
      <c r="F2899" s="103"/>
    </row>
    <row r="2900" spans="1:6">
      <c r="A2900" s="103"/>
      <c r="B2900" s="61"/>
      <c r="C2900" s="103"/>
      <c r="D2900" s="103"/>
      <c r="E2900" s="103"/>
      <c r="F2900" s="103"/>
    </row>
    <row r="2901" spans="1:6">
      <c r="A2901" s="103"/>
      <c r="B2901" s="61"/>
      <c r="C2901" s="103"/>
      <c r="D2901" s="103"/>
      <c r="E2901" s="103"/>
      <c r="F2901" s="103"/>
    </row>
    <row r="2902" spans="1:6">
      <c r="A2902" s="103"/>
      <c r="B2902" s="61"/>
      <c r="C2902" s="103"/>
      <c r="D2902" s="103"/>
      <c r="E2902" s="103"/>
      <c r="F2902" s="103"/>
    </row>
    <row r="2903" spans="1:6">
      <c r="A2903" s="103"/>
      <c r="B2903" s="61"/>
      <c r="C2903" s="103"/>
      <c r="D2903" s="103"/>
      <c r="E2903" s="103"/>
      <c r="F2903" s="103"/>
    </row>
    <row r="2904" spans="1:6">
      <c r="A2904" s="103"/>
      <c r="B2904" s="61"/>
      <c r="C2904" s="103"/>
      <c r="D2904" s="103"/>
      <c r="E2904" s="103"/>
      <c r="F2904" s="103"/>
    </row>
    <row r="2905" spans="1:6">
      <c r="A2905" s="103"/>
      <c r="B2905" s="61"/>
      <c r="C2905" s="103"/>
      <c r="D2905" s="103"/>
      <c r="E2905" s="103"/>
      <c r="F2905" s="103"/>
    </row>
    <row r="2906" spans="1:6">
      <c r="A2906" s="103"/>
      <c r="B2906" s="61"/>
      <c r="C2906" s="103"/>
      <c r="D2906" s="103"/>
      <c r="E2906" s="103"/>
      <c r="F2906" s="103"/>
    </row>
    <row r="2907" spans="1:6">
      <c r="A2907" s="103"/>
      <c r="B2907" s="61"/>
      <c r="C2907" s="103"/>
      <c r="D2907" s="103"/>
      <c r="E2907" s="103"/>
      <c r="F2907" s="103"/>
    </row>
    <row r="2908" spans="1:6">
      <c r="A2908" s="103"/>
      <c r="B2908" s="61"/>
      <c r="C2908" s="103"/>
      <c r="D2908" s="103"/>
      <c r="E2908" s="103"/>
      <c r="F2908" s="103"/>
    </row>
    <row r="2909" spans="1:6">
      <c r="A2909" s="103"/>
      <c r="B2909" s="61"/>
      <c r="C2909" s="103"/>
      <c r="D2909" s="103"/>
      <c r="E2909" s="103"/>
      <c r="F2909" s="103"/>
    </row>
    <row r="2910" spans="1:6">
      <c r="A2910" s="103"/>
      <c r="B2910" s="61"/>
      <c r="C2910" s="103"/>
      <c r="D2910" s="103"/>
      <c r="E2910" s="103"/>
      <c r="F2910" s="103"/>
    </row>
    <row r="2911" spans="1:6">
      <c r="A2911" s="103"/>
      <c r="B2911" s="61"/>
      <c r="C2911" s="103"/>
      <c r="D2911" s="103"/>
      <c r="E2911" s="103"/>
      <c r="F2911" s="103"/>
    </row>
    <row r="2912" spans="1:6">
      <c r="A2912" s="103"/>
      <c r="B2912" s="61"/>
      <c r="C2912" s="103"/>
      <c r="D2912" s="103"/>
      <c r="E2912" s="103"/>
      <c r="F2912" s="103"/>
    </row>
    <row r="2913" spans="1:6">
      <c r="A2913" s="103"/>
      <c r="B2913" s="61"/>
      <c r="C2913" s="103"/>
      <c r="D2913" s="103"/>
      <c r="E2913" s="103"/>
      <c r="F2913" s="103"/>
    </row>
    <row r="2914" spans="1:6">
      <c r="A2914" s="103"/>
      <c r="B2914" s="61"/>
      <c r="C2914" s="103"/>
      <c r="D2914" s="103"/>
      <c r="E2914" s="103"/>
      <c r="F2914" s="103"/>
    </row>
    <row r="2915" spans="1:6">
      <c r="A2915" s="103"/>
      <c r="B2915" s="61"/>
      <c r="C2915" s="103"/>
      <c r="D2915" s="103"/>
      <c r="E2915" s="103"/>
      <c r="F2915" s="103"/>
    </row>
    <row r="2916" spans="1:6">
      <c r="A2916" s="103"/>
      <c r="B2916" s="61"/>
      <c r="C2916" s="103"/>
      <c r="D2916" s="103"/>
      <c r="E2916" s="103"/>
      <c r="F2916" s="103"/>
    </row>
    <row r="2917" spans="1:6">
      <c r="A2917" s="103"/>
      <c r="B2917" s="61"/>
      <c r="C2917" s="103"/>
      <c r="D2917" s="103"/>
      <c r="E2917" s="103"/>
      <c r="F2917" s="103"/>
    </row>
    <row r="2918" spans="1:6">
      <c r="A2918" s="103"/>
      <c r="B2918" s="61"/>
      <c r="C2918" s="103"/>
      <c r="D2918" s="103"/>
      <c r="E2918" s="103"/>
      <c r="F2918" s="103"/>
    </row>
    <row r="2919" spans="1:6">
      <c r="A2919" s="103"/>
      <c r="B2919" s="61"/>
      <c r="C2919" s="103"/>
      <c r="D2919" s="103"/>
      <c r="E2919" s="103"/>
      <c r="F2919" s="103"/>
    </row>
    <row r="2920" spans="1:6">
      <c r="A2920" s="103"/>
      <c r="B2920" s="61"/>
      <c r="C2920" s="103"/>
      <c r="D2920" s="103"/>
      <c r="E2920" s="103"/>
      <c r="F2920" s="103"/>
    </row>
    <row r="2921" spans="1:6">
      <c r="A2921" s="103"/>
      <c r="B2921" s="61"/>
      <c r="C2921" s="103"/>
      <c r="D2921" s="103"/>
      <c r="E2921" s="103"/>
      <c r="F2921" s="103"/>
    </row>
    <row r="2922" spans="1:6">
      <c r="A2922" s="103"/>
      <c r="B2922" s="61"/>
      <c r="C2922" s="103"/>
      <c r="D2922" s="103"/>
      <c r="E2922" s="103"/>
      <c r="F2922" s="103"/>
    </row>
    <row r="2923" spans="1:6">
      <c r="A2923" s="103"/>
      <c r="B2923" s="61"/>
      <c r="C2923" s="103"/>
      <c r="D2923" s="103"/>
      <c r="E2923" s="103"/>
      <c r="F2923" s="103"/>
    </row>
    <row r="2924" spans="1:6">
      <c r="A2924" s="103"/>
      <c r="B2924" s="61"/>
      <c r="C2924" s="103"/>
      <c r="D2924" s="103"/>
      <c r="E2924" s="103"/>
      <c r="F2924" s="103"/>
    </row>
    <row r="2925" spans="1:6">
      <c r="A2925" s="103"/>
      <c r="B2925" s="61"/>
      <c r="C2925" s="103"/>
      <c r="D2925" s="103"/>
      <c r="E2925" s="103"/>
      <c r="F2925" s="103"/>
    </row>
    <row r="2926" spans="1:6">
      <c r="A2926" s="103"/>
      <c r="B2926" s="61"/>
      <c r="C2926" s="103"/>
      <c r="D2926" s="103"/>
      <c r="E2926" s="103"/>
      <c r="F2926" s="103"/>
    </row>
    <row r="2927" spans="1:6">
      <c r="A2927" s="103"/>
      <c r="B2927" s="61"/>
      <c r="C2927" s="103"/>
      <c r="D2927" s="103"/>
      <c r="E2927" s="103"/>
      <c r="F2927" s="103"/>
    </row>
    <row r="2928" spans="1:6">
      <c r="A2928" s="103"/>
      <c r="B2928" s="61"/>
      <c r="C2928" s="103"/>
      <c r="D2928" s="103"/>
      <c r="E2928" s="103"/>
      <c r="F2928" s="103"/>
    </row>
    <row r="2929" spans="1:6">
      <c r="A2929" s="103"/>
      <c r="B2929" s="61"/>
      <c r="C2929" s="103"/>
      <c r="D2929" s="103"/>
      <c r="E2929" s="103"/>
      <c r="F2929" s="103"/>
    </row>
    <row r="2930" spans="1:6">
      <c r="A2930" s="103"/>
      <c r="B2930" s="61"/>
      <c r="C2930" s="103"/>
      <c r="D2930" s="103"/>
      <c r="E2930" s="103"/>
      <c r="F2930" s="103"/>
    </row>
    <row r="2931" spans="1:6">
      <c r="A2931" s="103"/>
      <c r="B2931" s="61"/>
      <c r="C2931" s="103"/>
      <c r="D2931" s="103"/>
      <c r="E2931" s="103"/>
      <c r="F2931" s="103"/>
    </row>
    <row r="2932" spans="1:6">
      <c r="A2932" s="103"/>
      <c r="B2932" s="61"/>
      <c r="C2932" s="103"/>
      <c r="D2932" s="103"/>
      <c r="E2932" s="103"/>
      <c r="F2932" s="103"/>
    </row>
    <row r="2933" spans="1:6">
      <c r="A2933" s="103"/>
      <c r="B2933" s="61"/>
      <c r="C2933" s="103"/>
      <c r="D2933" s="103"/>
      <c r="E2933" s="103"/>
      <c r="F2933" s="103"/>
    </row>
    <row r="2934" spans="1:6">
      <c r="A2934" s="103"/>
      <c r="B2934" s="61"/>
      <c r="C2934" s="103"/>
      <c r="D2934" s="103"/>
      <c r="E2934" s="103"/>
      <c r="F2934" s="103"/>
    </row>
    <row r="2935" spans="1:6">
      <c r="A2935" s="103"/>
      <c r="B2935" s="61"/>
      <c r="C2935" s="103"/>
      <c r="D2935" s="103"/>
      <c r="E2935" s="103"/>
      <c r="F2935" s="103"/>
    </row>
    <row r="2936" spans="1:6">
      <c r="A2936" s="103"/>
      <c r="B2936" s="61"/>
      <c r="C2936" s="103"/>
      <c r="D2936" s="103"/>
      <c r="E2936" s="103"/>
      <c r="F2936" s="103"/>
    </row>
    <row r="2937" spans="1:6">
      <c r="A2937" s="103"/>
      <c r="B2937" s="61"/>
      <c r="C2937" s="103"/>
      <c r="D2937" s="103"/>
      <c r="E2937" s="103"/>
      <c r="F2937" s="103"/>
    </row>
    <row r="2938" spans="1:6">
      <c r="A2938" s="103"/>
      <c r="B2938" s="61"/>
      <c r="C2938" s="103"/>
      <c r="D2938" s="103"/>
      <c r="E2938" s="103"/>
      <c r="F2938" s="103"/>
    </row>
    <row r="2939" spans="1:6">
      <c r="A2939" s="103"/>
      <c r="B2939" s="61"/>
      <c r="C2939" s="103"/>
      <c r="D2939" s="103"/>
      <c r="E2939" s="103"/>
      <c r="F2939" s="103"/>
    </row>
    <row r="2940" spans="1:6">
      <c r="A2940" s="103"/>
      <c r="B2940" s="61"/>
      <c r="C2940" s="103"/>
      <c r="D2940" s="103"/>
      <c r="E2940" s="103"/>
      <c r="F2940" s="103"/>
    </row>
    <row r="2941" spans="1:6">
      <c r="A2941" s="103"/>
      <c r="B2941" s="61"/>
      <c r="C2941" s="103"/>
      <c r="D2941" s="103"/>
      <c r="E2941" s="103"/>
      <c r="F2941" s="103"/>
    </row>
    <row r="2942" spans="1:6">
      <c r="A2942" s="103"/>
      <c r="B2942" s="61"/>
      <c r="C2942" s="103"/>
      <c r="D2942" s="103"/>
      <c r="E2942" s="103"/>
      <c r="F2942" s="103"/>
    </row>
    <row r="2943" spans="1:6">
      <c r="A2943" s="103"/>
      <c r="B2943" s="61"/>
      <c r="C2943" s="103"/>
      <c r="D2943" s="103"/>
      <c r="E2943" s="103"/>
      <c r="F2943" s="103"/>
    </row>
    <row r="2944" spans="1:6">
      <c r="A2944" s="103"/>
      <c r="B2944" s="61"/>
      <c r="C2944" s="103"/>
      <c r="D2944" s="103"/>
      <c r="E2944" s="103"/>
      <c r="F2944" s="103"/>
    </row>
    <row r="2945" spans="1:6">
      <c r="A2945" s="103"/>
      <c r="B2945" s="61"/>
      <c r="C2945" s="103"/>
      <c r="D2945" s="103"/>
      <c r="E2945" s="103"/>
      <c r="F2945" s="103"/>
    </row>
    <row r="2946" spans="1:6">
      <c r="A2946" s="103"/>
      <c r="B2946" s="61"/>
      <c r="C2946" s="103"/>
      <c r="D2946" s="103"/>
      <c r="E2946" s="103"/>
      <c r="F2946" s="103"/>
    </row>
    <row r="2947" spans="1:6">
      <c r="A2947" s="103"/>
      <c r="B2947" s="61"/>
      <c r="C2947" s="103"/>
      <c r="D2947" s="103"/>
      <c r="E2947" s="103"/>
      <c r="F2947" s="103"/>
    </row>
    <row r="2948" spans="1:6">
      <c r="A2948" s="103"/>
      <c r="B2948" s="61"/>
      <c r="C2948" s="103"/>
      <c r="D2948" s="103"/>
      <c r="E2948" s="103"/>
      <c r="F2948" s="103"/>
    </row>
    <row r="2949" spans="1:6">
      <c r="A2949" s="103"/>
      <c r="B2949" s="61"/>
      <c r="C2949" s="103"/>
      <c r="D2949" s="103"/>
      <c r="E2949" s="103"/>
      <c r="F2949" s="103"/>
    </row>
    <row r="2950" spans="1:6">
      <c r="A2950" s="103"/>
      <c r="B2950" s="61"/>
      <c r="C2950" s="103"/>
      <c r="D2950" s="103"/>
      <c r="E2950" s="103"/>
      <c r="F2950" s="103"/>
    </row>
    <row r="2951" spans="1:6">
      <c r="A2951" s="103"/>
      <c r="B2951" s="61"/>
      <c r="C2951" s="103"/>
      <c r="D2951" s="103"/>
      <c r="E2951" s="103"/>
      <c r="F2951" s="103"/>
    </row>
    <row r="2952" spans="1:6">
      <c r="A2952" s="103"/>
      <c r="B2952" s="61"/>
      <c r="C2952" s="103"/>
      <c r="D2952" s="103"/>
      <c r="E2952" s="103"/>
      <c r="F2952" s="103"/>
    </row>
    <row r="2953" spans="1:6">
      <c r="A2953" s="103"/>
      <c r="B2953" s="61"/>
      <c r="C2953" s="103"/>
      <c r="D2953" s="103"/>
      <c r="E2953" s="103"/>
      <c r="F2953" s="103"/>
    </row>
    <row r="2954" spans="1:6">
      <c r="A2954" s="103"/>
      <c r="B2954" s="61"/>
      <c r="C2954" s="103"/>
      <c r="D2954" s="103"/>
      <c r="E2954" s="103"/>
      <c r="F2954" s="103"/>
    </row>
    <row r="2955" spans="1:6">
      <c r="A2955" s="103"/>
      <c r="B2955" s="61"/>
      <c r="C2955" s="103"/>
      <c r="D2955" s="103"/>
      <c r="E2955" s="103"/>
      <c r="F2955" s="103"/>
    </row>
    <row r="2956" spans="1:6">
      <c r="A2956" s="103"/>
      <c r="B2956" s="61"/>
      <c r="C2956" s="103"/>
      <c r="D2956" s="103"/>
      <c r="E2956" s="103"/>
      <c r="F2956" s="103"/>
    </row>
    <row r="2957" spans="1:6">
      <c r="A2957" s="103"/>
      <c r="B2957" s="61"/>
      <c r="C2957" s="103"/>
      <c r="D2957" s="103"/>
      <c r="E2957" s="103"/>
      <c r="F2957" s="103"/>
    </row>
    <row r="2958" spans="1:6">
      <c r="A2958" s="103"/>
      <c r="B2958" s="61"/>
      <c r="C2958" s="103"/>
      <c r="D2958" s="103"/>
      <c r="E2958" s="103"/>
      <c r="F2958" s="103"/>
    </row>
    <row r="2959" spans="1:6">
      <c r="A2959" s="103"/>
      <c r="B2959" s="61"/>
      <c r="C2959" s="103"/>
      <c r="D2959" s="103"/>
      <c r="E2959" s="103"/>
      <c r="F2959" s="103"/>
    </row>
    <row r="2960" spans="1:6">
      <c r="A2960" s="103"/>
      <c r="B2960" s="61"/>
      <c r="C2960" s="103"/>
      <c r="D2960" s="103"/>
      <c r="E2960" s="103"/>
      <c r="F2960" s="103"/>
    </row>
    <row r="2961" spans="1:6">
      <c r="A2961" s="103"/>
      <c r="B2961" s="61"/>
      <c r="C2961" s="103"/>
      <c r="D2961" s="103"/>
      <c r="E2961" s="103"/>
      <c r="F2961" s="103"/>
    </row>
    <row r="2962" spans="1:6">
      <c r="A2962" s="103"/>
      <c r="B2962" s="61"/>
      <c r="C2962" s="103"/>
      <c r="D2962" s="103"/>
      <c r="E2962" s="103"/>
      <c r="F2962" s="103"/>
    </row>
    <row r="2963" spans="1:6">
      <c r="A2963" s="103"/>
      <c r="B2963" s="61"/>
      <c r="C2963" s="103"/>
      <c r="D2963" s="103"/>
      <c r="E2963" s="103"/>
      <c r="F2963" s="103"/>
    </row>
    <row r="2964" spans="1:6">
      <c r="A2964" s="103"/>
      <c r="B2964" s="61"/>
      <c r="C2964" s="103"/>
      <c r="D2964" s="103"/>
      <c r="E2964" s="103"/>
      <c r="F2964" s="103"/>
    </row>
    <row r="2965" spans="1:6">
      <c r="A2965" s="103"/>
      <c r="B2965" s="61"/>
      <c r="C2965" s="103"/>
      <c r="D2965" s="103"/>
      <c r="E2965" s="103"/>
      <c r="F2965" s="103"/>
    </row>
    <row r="2966" spans="1:6">
      <c r="A2966" s="103"/>
      <c r="B2966" s="61"/>
      <c r="C2966" s="103"/>
      <c r="D2966" s="103"/>
      <c r="E2966" s="103"/>
      <c r="F2966" s="103"/>
    </row>
    <row r="2967" spans="1:6">
      <c r="A2967" s="103"/>
      <c r="B2967" s="61"/>
      <c r="C2967" s="103"/>
      <c r="D2967" s="103"/>
      <c r="E2967" s="103"/>
      <c r="F2967" s="103"/>
    </row>
    <row r="2968" spans="1:6">
      <c r="A2968" s="103"/>
      <c r="B2968" s="61"/>
      <c r="C2968" s="103"/>
      <c r="D2968" s="103"/>
      <c r="E2968" s="103"/>
      <c r="F2968" s="103"/>
    </row>
    <row r="2969" spans="1:6">
      <c r="A2969" s="103"/>
      <c r="B2969" s="61"/>
      <c r="C2969" s="103"/>
      <c r="D2969" s="103"/>
      <c r="E2969" s="103"/>
      <c r="F2969" s="103"/>
    </row>
    <row r="2970" spans="1:6">
      <c r="A2970" s="103"/>
      <c r="B2970" s="61"/>
      <c r="C2970" s="103"/>
      <c r="D2970" s="103"/>
      <c r="E2970" s="103"/>
      <c r="F2970" s="103"/>
    </row>
    <row r="2971" spans="1:6">
      <c r="A2971" s="103"/>
      <c r="B2971" s="61"/>
      <c r="C2971" s="103"/>
      <c r="D2971" s="103"/>
      <c r="E2971" s="103"/>
      <c r="F2971" s="103"/>
    </row>
    <row r="2972" spans="1:6">
      <c r="A2972" s="103"/>
      <c r="B2972" s="61"/>
      <c r="C2972" s="103"/>
      <c r="D2972" s="103"/>
      <c r="E2972" s="103"/>
      <c r="F2972" s="103"/>
    </row>
    <row r="2973" spans="1:6">
      <c r="A2973" s="103"/>
      <c r="B2973" s="61"/>
      <c r="C2973" s="103"/>
      <c r="D2973" s="103"/>
      <c r="E2973" s="103"/>
      <c r="F2973" s="103"/>
    </row>
    <row r="2974" spans="1:6">
      <c r="A2974" s="103"/>
      <c r="B2974" s="61"/>
      <c r="C2974" s="103"/>
      <c r="D2974" s="103"/>
      <c r="E2974" s="103"/>
      <c r="F2974" s="103"/>
    </row>
    <row r="2975" spans="1:6">
      <c r="A2975" s="103"/>
      <c r="B2975" s="61"/>
      <c r="C2975" s="103"/>
      <c r="D2975" s="103"/>
      <c r="E2975" s="103"/>
      <c r="F2975" s="103"/>
    </row>
    <row r="2976" spans="1:6">
      <c r="A2976" s="103"/>
      <c r="B2976" s="61"/>
      <c r="C2976" s="103"/>
      <c r="D2976" s="103"/>
      <c r="E2976" s="103"/>
      <c r="F2976" s="103"/>
    </row>
    <row r="2977" spans="1:6">
      <c r="A2977" s="103"/>
      <c r="B2977" s="61"/>
      <c r="C2977" s="103"/>
      <c r="D2977" s="103"/>
      <c r="E2977" s="103"/>
      <c r="F2977" s="103"/>
    </row>
    <row r="2978" spans="1:6">
      <c r="A2978" s="103"/>
      <c r="B2978" s="61"/>
      <c r="C2978" s="103"/>
      <c r="D2978" s="103"/>
      <c r="E2978" s="103"/>
      <c r="F2978" s="103"/>
    </row>
    <row r="2979" spans="1:6">
      <c r="A2979" s="103"/>
      <c r="B2979" s="61"/>
      <c r="C2979" s="103"/>
      <c r="D2979" s="103"/>
      <c r="E2979" s="103"/>
      <c r="F2979" s="103"/>
    </row>
    <row r="2980" spans="1:6">
      <c r="A2980" s="103"/>
      <c r="B2980" s="61"/>
      <c r="C2980" s="103"/>
      <c r="D2980" s="103"/>
      <c r="E2980" s="103"/>
      <c r="F2980" s="103"/>
    </row>
    <row r="2981" spans="1:6">
      <c r="A2981" s="103"/>
      <c r="B2981" s="61"/>
      <c r="C2981" s="103"/>
      <c r="D2981" s="103"/>
      <c r="E2981" s="103"/>
      <c r="F2981" s="103"/>
    </row>
    <row r="2982" spans="1:6">
      <c r="A2982" s="103"/>
      <c r="B2982" s="61"/>
      <c r="C2982" s="103"/>
      <c r="D2982" s="103"/>
      <c r="E2982" s="103"/>
      <c r="F2982" s="103"/>
    </row>
    <row r="2983" spans="1:6">
      <c r="A2983" s="103"/>
      <c r="B2983" s="61"/>
      <c r="C2983" s="103"/>
      <c r="D2983" s="103"/>
      <c r="E2983" s="103"/>
      <c r="F2983" s="103"/>
    </row>
    <row r="2984" spans="1:6">
      <c r="A2984" s="103"/>
      <c r="B2984" s="61"/>
      <c r="C2984" s="103"/>
      <c r="D2984" s="103"/>
      <c r="E2984" s="103"/>
      <c r="F2984" s="103"/>
    </row>
    <row r="2985" spans="1:6">
      <c r="A2985" s="103"/>
      <c r="B2985" s="61"/>
      <c r="C2985" s="103"/>
      <c r="D2985" s="103"/>
      <c r="E2985" s="103"/>
      <c r="F2985" s="103"/>
    </row>
    <row r="2986" spans="1:6">
      <c r="A2986" s="103"/>
      <c r="B2986" s="61"/>
      <c r="C2986" s="103"/>
      <c r="D2986" s="103"/>
      <c r="E2986" s="103"/>
      <c r="F2986" s="103"/>
    </row>
    <row r="2987" spans="1:6">
      <c r="A2987" s="103"/>
      <c r="B2987" s="61"/>
      <c r="C2987" s="103"/>
      <c r="D2987" s="103"/>
      <c r="E2987" s="103"/>
      <c r="F2987" s="103"/>
    </row>
    <row r="2988" spans="1:6">
      <c r="A2988" s="103"/>
      <c r="B2988" s="61"/>
      <c r="C2988" s="103"/>
      <c r="D2988" s="103"/>
      <c r="E2988" s="103"/>
      <c r="F2988" s="103"/>
    </row>
    <row r="2989" spans="1:6">
      <c r="A2989" s="103"/>
      <c r="B2989" s="61"/>
      <c r="C2989" s="103"/>
      <c r="D2989" s="103"/>
      <c r="E2989" s="103"/>
      <c r="F2989" s="103"/>
    </row>
    <row r="2990" spans="1:6">
      <c r="A2990" s="103"/>
      <c r="B2990" s="61"/>
      <c r="C2990" s="103"/>
      <c r="D2990" s="103"/>
      <c r="E2990" s="103"/>
      <c r="F2990" s="103"/>
    </row>
    <row r="2991" spans="1:6">
      <c r="A2991" s="103"/>
      <c r="B2991" s="61"/>
      <c r="C2991" s="103"/>
      <c r="D2991" s="103"/>
      <c r="E2991" s="103"/>
      <c r="F2991" s="103"/>
    </row>
    <row r="2992" spans="1:6">
      <c r="A2992" s="103"/>
      <c r="B2992" s="61"/>
      <c r="C2992" s="103"/>
      <c r="D2992" s="103"/>
      <c r="E2992" s="103"/>
      <c r="F2992" s="103"/>
    </row>
    <row r="2993" spans="1:6">
      <c r="A2993" s="103"/>
      <c r="B2993" s="61"/>
      <c r="C2993" s="103"/>
      <c r="D2993" s="103"/>
      <c r="E2993" s="103"/>
      <c r="F2993" s="103"/>
    </row>
    <row r="2994" spans="1:6">
      <c r="A2994" s="103"/>
      <c r="B2994" s="61"/>
      <c r="C2994" s="103"/>
      <c r="D2994" s="103"/>
      <c r="E2994" s="103"/>
      <c r="F2994" s="103"/>
    </row>
    <row r="2995" spans="1:6">
      <c r="A2995" s="103"/>
      <c r="B2995" s="61"/>
      <c r="C2995" s="103"/>
      <c r="D2995" s="103"/>
      <c r="E2995" s="103"/>
      <c r="F2995" s="103"/>
    </row>
    <row r="2996" spans="1:6">
      <c r="A2996" s="103"/>
      <c r="B2996" s="61"/>
      <c r="C2996" s="103"/>
      <c r="D2996" s="103"/>
      <c r="E2996" s="103"/>
      <c r="F2996" s="103"/>
    </row>
    <row r="2997" spans="1:6">
      <c r="A2997" s="103"/>
      <c r="B2997" s="61"/>
      <c r="C2997" s="103"/>
      <c r="D2997" s="103"/>
      <c r="E2997" s="103"/>
      <c r="F2997" s="103"/>
    </row>
    <row r="2998" spans="1:6">
      <c r="A2998" s="103"/>
      <c r="B2998" s="61"/>
      <c r="C2998" s="103"/>
      <c r="D2998" s="103"/>
      <c r="E2998" s="103"/>
      <c r="F2998" s="103"/>
    </row>
    <row r="2999" spans="1:6">
      <c r="A2999" s="103"/>
      <c r="B2999" s="61"/>
      <c r="C2999" s="103"/>
      <c r="D2999" s="103"/>
      <c r="E2999" s="103"/>
      <c r="F2999" s="103"/>
    </row>
    <row r="3000" spans="1:6">
      <c r="A3000" s="103"/>
      <c r="B3000" s="61"/>
      <c r="C3000" s="103"/>
      <c r="D3000" s="103"/>
      <c r="E3000" s="103"/>
      <c r="F3000" s="103"/>
    </row>
    <row r="3001" spans="1:6">
      <c r="A3001" s="103"/>
      <c r="B3001" s="61"/>
      <c r="C3001" s="103"/>
      <c r="D3001" s="103"/>
      <c r="E3001" s="103"/>
      <c r="F3001" s="103"/>
    </row>
    <row r="3002" spans="1:6">
      <c r="A3002" s="103"/>
      <c r="B3002" s="61"/>
      <c r="C3002" s="103"/>
      <c r="D3002" s="103"/>
      <c r="E3002" s="103"/>
      <c r="F3002" s="103"/>
    </row>
    <row r="3003" spans="1:6">
      <c r="A3003" s="103"/>
      <c r="B3003" s="61"/>
      <c r="C3003" s="103"/>
      <c r="D3003" s="103"/>
      <c r="E3003" s="103"/>
      <c r="F3003" s="103"/>
    </row>
    <row r="3004" spans="1:6">
      <c r="A3004" s="103"/>
      <c r="B3004" s="61"/>
      <c r="C3004" s="103"/>
      <c r="D3004" s="103"/>
      <c r="E3004" s="103"/>
      <c r="F3004" s="103"/>
    </row>
    <row r="3005" spans="1:6">
      <c r="A3005" s="103"/>
      <c r="B3005" s="61"/>
      <c r="C3005" s="103"/>
      <c r="D3005" s="103"/>
      <c r="E3005" s="103"/>
      <c r="F3005" s="103"/>
    </row>
    <row r="3006" spans="1:6">
      <c r="A3006" s="103"/>
      <c r="B3006" s="61"/>
      <c r="C3006" s="103"/>
      <c r="D3006" s="103"/>
      <c r="E3006" s="103"/>
      <c r="F3006" s="103"/>
    </row>
    <row r="3007" spans="1:6">
      <c r="A3007" s="103"/>
      <c r="B3007" s="61"/>
      <c r="C3007" s="103"/>
      <c r="D3007" s="103"/>
      <c r="E3007" s="103"/>
      <c r="F3007" s="103"/>
    </row>
    <row r="3008" spans="1:6">
      <c r="A3008" s="103"/>
      <c r="B3008" s="61"/>
      <c r="C3008" s="103"/>
      <c r="D3008" s="103"/>
      <c r="E3008" s="103"/>
      <c r="F3008" s="103"/>
    </row>
    <row r="3009" spans="1:6">
      <c r="A3009" s="103"/>
      <c r="B3009" s="61"/>
      <c r="C3009" s="103"/>
      <c r="D3009" s="103"/>
      <c r="E3009" s="103"/>
      <c r="F3009" s="103"/>
    </row>
    <row r="3010" spans="1:6">
      <c r="A3010" s="103"/>
      <c r="B3010" s="61"/>
      <c r="C3010" s="103"/>
      <c r="D3010" s="103"/>
      <c r="E3010" s="103"/>
      <c r="F3010" s="103"/>
    </row>
    <row r="3011" spans="1:6">
      <c r="A3011" s="103"/>
      <c r="B3011" s="61"/>
      <c r="C3011" s="103"/>
      <c r="D3011" s="103"/>
      <c r="E3011" s="103"/>
      <c r="F3011" s="103"/>
    </row>
    <row r="3012" spans="1:6">
      <c r="A3012" s="103"/>
      <c r="B3012" s="61"/>
      <c r="C3012" s="103"/>
      <c r="D3012" s="103"/>
      <c r="E3012" s="103"/>
      <c r="F3012" s="103"/>
    </row>
    <row r="3013" spans="1:6">
      <c r="A3013" s="103"/>
      <c r="B3013" s="61"/>
      <c r="C3013" s="103"/>
      <c r="D3013" s="103"/>
      <c r="E3013" s="103"/>
      <c r="F3013" s="103"/>
    </row>
    <row r="3014" spans="1:6">
      <c r="A3014" s="103"/>
      <c r="B3014" s="61"/>
      <c r="C3014" s="103"/>
      <c r="D3014" s="103"/>
      <c r="E3014" s="103"/>
      <c r="F3014" s="103"/>
    </row>
    <row r="3015" spans="1:6">
      <c r="A3015" s="103"/>
      <c r="B3015" s="61"/>
      <c r="C3015" s="103"/>
      <c r="D3015" s="103"/>
      <c r="E3015" s="103"/>
      <c r="F3015" s="103"/>
    </row>
    <row r="3016" spans="1:6">
      <c r="A3016" s="103"/>
      <c r="B3016" s="61"/>
      <c r="C3016" s="103"/>
      <c r="D3016" s="103"/>
      <c r="E3016" s="103"/>
      <c r="F3016" s="103"/>
    </row>
    <row r="3017" spans="1:6">
      <c r="A3017" s="103"/>
      <c r="B3017" s="61"/>
      <c r="C3017" s="103"/>
      <c r="D3017" s="103"/>
      <c r="E3017" s="103"/>
      <c r="F3017" s="103"/>
    </row>
    <row r="3018" spans="1:6">
      <c r="A3018" s="103"/>
      <c r="B3018" s="61"/>
      <c r="C3018" s="103"/>
      <c r="D3018" s="103"/>
      <c r="E3018" s="103"/>
      <c r="F3018" s="103"/>
    </row>
    <row r="3019" spans="1:6">
      <c r="A3019" s="103"/>
      <c r="B3019" s="61"/>
      <c r="C3019" s="103"/>
      <c r="D3019" s="103"/>
      <c r="E3019" s="103"/>
      <c r="F3019" s="103"/>
    </row>
    <row r="3020" spans="1:6">
      <c r="A3020" s="103"/>
      <c r="B3020" s="61"/>
      <c r="C3020" s="103"/>
      <c r="D3020" s="103"/>
      <c r="E3020" s="103"/>
      <c r="F3020" s="103"/>
    </row>
    <row r="3021" spans="1:6">
      <c r="A3021" s="103"/>
      <c r="B3021" s="61"/>
      <c r="C3021" s="103"/>
      <c r="D3021" s="103"/>
      <c r="E3021" s="103"/>
      <c r="F3021" s="103"/>
    </row>
    <row r="3022" spans="1:6">
      <c r="A3022" s="103"/>
      <c r="B3022" s="61"/>
      <c r="C3022" s="103"/>
      <c r="D3022" s="103"/>
      <c r="E3022" s="103"/>
      <c r="F3022" s="103"/>
    </row>
    <row r="3023" spans="1:6">
      <c r="A3023" s="103"/>
      <c r="B3023" s="61"/>
      <c r="C3023" s="103"/>
      <c r="D3023" s="103"/>
      <c r="E3023" s="103"/>
      <c r="F3023" s="103"/>
    </row>
    <row r="3024" spans="1:6">
      <c r="A3024" s="103"/>
      <c r="B3024" s="61"/>
      <c r="C3024" s="103"/>
      <c r="D3024" s="103"/>
      <c r="E3024" s="103"/>
      <c r="F3024" s="103"/>
    </row>
    <row r="3025" spans="1:6">
      <c r="A3025" s="103"/>
      <c r="B3025" s="61"/>
      <c r="C3025" s="103"/>
      <c r="D3025" s="103"/>
      <c r="E3025" s="103"/>
      <c r="F3025" s="103"/>
    </row>
    <row r="3026" spans="1:6">
      <c r="A3026" s="103"/>
      <c r="B3026" s="61"/>
      <c r="C3026" s="103"/>
      <c r="D3026" s="103"/>
      <c r="E3026" s="103"/>
      <c r="F3026" s="103"/>
    </row>
    <row r="3027" spans="1:6">
      <c r="A3027" s="103"/>
      <c r="B3027" s="61"/>
      <c r="C3027" s="103"/>
      <c r="D3027" s="103"/>
      <c r="E3027" s="103"/>
      <c r="F3027" s="103"/>
    </row>
    <row r="3028" spans="1:6">
      <c r="A3028" s="103"/>
      <c r="B3028" s="61"/>
      <c r="C3028" s="103"/>
      <c r="D3028" s="103"/>
      <c r="E3028" s="103"/>
      <c r="F3028" s="103"/>
    </row>
    <row r="3029" spans="1:6">
      <c r="A3029" s="103"/>
      <c r="B3029" s="61"/>
      <c r="C3029" s="103"/>
      <c r="D3029" s="103"/>
      <c r="E3029" s="103"/>
      <c r="F3029" s="103"/>
    </row>
    <row r="3030" spans="1:6">
      <c r="A3030" s="103"/>
      <c r="B3030" s="61"/>
      <c r="C3030" s="103"/>
      <c r="D3030" s="103"/>
      <c r="E3030" s="103"/>
      <c r="F3030" s="103"/>
    </row>
    <row r="3031" spans="1:6">
      <c r="A3031" s="103"/>
      <c r="B3031" s="61"/>
      <c r="C3031" s="103"/>
      <c r="D3031" s="103"/>
      <c r="E3031" s="103"/>
      <c r="F3031" s="103"/>
    </row>
    <row r="3032" spans="1:6">
      <c r="A3032" s="103"/>
      <c r="B3032" s="61"/>
      <c r="C3032" s="103"/>
      <c r="D3032" s="103"/>
      <c r="E3032" s="103"/>
      <c r="F3032" s="103"/>
    </row>
    <row r="3033" spans="1:6">
      <c r="A3033" s="103"/>
      <c r="B3033" s="61"/>
      <c r="C3033" s="103"/>
      <c r="D3033" s="103"/>
      <c r="E3033" s="103"/>
      <c r="F3033" s="103"/>
    </row>
    <row r="3034" spans="1:6">
      <c r="A3034" s="103"/>
      <c r="B3034" s="61"/>
      <c r="C3034" s="103"/>
      <c r="D3034" s="103"/>
      <c r="E3034" s="103"/>
      <c r="F3034" s="103"/>
    </row>
    <row r="3035" spans="1:6">
      <c r="A3035" s="103"/>
      <c r="B3035" s="61"/>
      <c r="C3035" s="103"/>
      <c r="D3035" s="103"/>
      <c r="E3035" s="103"/>
      <c r="F3035" s="103"/>
    </row>
    <row r="3036" spans="1:6">
      <c r="A3036" s="103"/>
      <c r="B3036" s="61"/>
      <c r="C3036" s="103"/>
      <c r="D3036" s="103"/>
      <c r="E3036" s="103"/>
      <c r="F3036" s="103"/>
    </row>
    <row r="3037" spans="1:6">
      <c r="A3037" s="103"/>
      <c r="B3037" s="61"/>
      <c r="C3037" s="103"/>
      <c r="D3037" s="103"/>
      <c r="E3037" s="103"/>
      <c r="F3037" s="103"/>
    </row>
    <row r="3038" spans="1:6">
      <c r="A3038" s="103"/>
      <c r="B3038" s="61"/>
      <c r="C3038" s="103"/>
      <c r="D3038" s="103"/>
      <c r="E3038" s="103"/>
      <c r="F3038" s="103"/>
    </row>
    <row r="3039" spans="1:6">
      <c r="A3039" s="103"/>
      <c r="B3039" s="61"/>
      <c r="C3039" s="103"/>
      <c r="D3039" s="103"/>
      <c r="E3039" s="103"/>
      <c r="F3039" s="103"/>
    </row>
    <row r="3040" spans="1:6">
      <c r="A3040" s="103"/>
      <c r="B3040" s="61"/>
      <c r="C3040" s="103"/>
      <c r="D3040" s="103"/>
      <c r="E3040" s="103"/>
      <c r="F3040" s="103"/>
    </row>
    <row r="3041" spans="1:6">
      <c r="A3041" s="103"/>
      <c r="B3041" s="61"/>
      <c r="C3041" s="103"/>
      <c r="D3041" s="103"/>
      <c r="E3041" s="103"/>
      <c r="F3041" s="103"/>
    </row>
    <row r="3042" spans="1:6">
      <c r="A3042" s="103"/>
      <c r="B3042" s="61"/>
      <c r="C3042" s="103"/>
      <c r="D3042" s="103"/>
      <c r="E3042" s="103"/>
      <c r="F3042" s="103"/>
    </row>
    <row r="3043" spans="1:6">
      <c r="A3043" s="103"/>
      <c r="B3043" s="61"/>
      <c r="C3043" s="103"/>
      <c r="D3043" s="103"/>
      <c r="E3043" s="103"/>
      <c r="F3043" s="103"/>
    </row>
    <row r="3044" spans="1:6">
      <c r="A3044" s="103"/>
      <c r="B3044" s="61"/>
      <c r="C3044" s="103"/>
      <c r="D3044" s="103"/>
      <c r="E3044" s="103"/>
      <c r="F3044" s="103"/>
    </row>
    <row r="3045" spans="1:6">
      <c r="A3045" s="103"/>
      <c r="B3045" s="61"/>
      <c r="C3045" s="103"/>
      <c r="D3045" s="103"/>
      <c r="E3045" s="103"/>
      <c r="F3045" s="103"/>
    </row>
    <row r="3046" spans="1:6">
      <c r="A3046" s="103"/>
      <c r="B3046" s="61"/>
      <c r="C3046" s="103"/>
      <c r="D3046" s="103"/>
      <c r="E3046" s="103"/>
      <c r="F3046" s="103"/>
    </row>
    <row r="3047" spans="1:6">
      <c r="A3047" s="103"/>
      <c r="B3047" s="61"/>
      <c r="C3047" s="103"/>
      <c r="D3047" s="103"/>
      <c r="E3047" s="103"/>
      <c r="F3047" s="103"/>
    </row>
    <row r="3048" spans="1:6">
      <c r="A3048" s="103"/>
      <c r="B3048" s="61"/>
      <c r="C3048" s="103"/>
      <c r="D3048" s="103"/>
      <c r="E3048" s="103"/>
      <c r="F3048" s="103"/>
    </row>
    <row r="3049" spans="1:6">
      <c r="A3049" s="103"/>
      <c r="B3049" s="61"/>
      <c r="C3049" s="103"/>
      <c r="D3049" s="103"/>
      <c r="E3049" s="103"/>
      <c r="F3049" s="103"/>
    </row>
    <row r="3050" spans="1:6">
      <c r="A3050" s="103"/>
      <c r="B3050" s="61"/>
      <c r="C3050" s="103"/>
      <c r="D3050" s="103"/>
      <c r="E3050" s="103"/>
      <c r="F3050" s="103"/>
    </row>
    <row r="3051" spans="1:6">
      <c r="A3051" s="103"/>
      <c r="B3051" s="61"/>
      <c r="C3051" s="103"/>
      <c r="D3051" s="103"/>
      <c r="E3051" s="103"/>
      <c r="F3051" s="103"/>
    </row>
    <row r="3052" spans="1:6">
      <c r="A3052" s="103"/>
      <c r="B3052" s="61"/>
      <c r="C3052" s="103"/>
      <c r="D3052" s="103"/>
      <c r="E3052" s="103"/>
      <c r="F3052" s="103"/>
    </row>
    <row r="3053" spans="1:6">
      <c r="A3053" s="103"/>
      <c r="B3053" s="61"/>
      <c r="C3053" s="103"/>
      <c r="D3053" s="103"/>
      <c r="E3053" s="103"/>
      <c r="F3053" s="103"/>
    </row>
    <row r="3054" spans="1:6">
      <c r="A3054" s="103"/>
      <c r="B3054" s="61"/>
      <c r="C3054" s="103"/>
      <c r="D3054" s="103"/>
      <c r="E3054" s="103"/>
      <c r="F3054" s="103"/>
    </row>
    <row r="3055" spans="1:6">
      <c r="A3055" s="103"/>
      <c r="B3055" s="61"/>
      <c r="C3055" s="103"/>
      <c r="D3055" s="103"/>
      <c r="E3055" s="103"/>
      <c r="F3055" s="103"/>
    </row>
    <row r="3056" spans="1:6">
      <c r="A3056" s="103"/>
      <c r="B3056" s="61"/>
      <c r="C3056" s="103"/>
      <c r="D3056" s="103"/>
      <c r="E3056" s="103"/>
      <c r="F3056" s="103"/>
    </row>
    <row r="3057" spans="1:6">
      <c r="A3057" s="103"/>
      <c r="B3057" s="61"/>
      <c r="C3057" s="103"/>
      <c r="D3057" s="103"/>
      <c r="E3057" s="103"/>
      <c r="F3057" s="103"/>
    </row>
    <row r="3058" spans="1:6">
      <c r="A3058" s="103"/>
      <c r="B3058" s="61"/>
      <c r="C3058" s="103"/>
      <c r="D3058" s="103"/>
      <c r="E3058" s="103"/>
      <c r="F3058" s="103"/>
    </row>
    <row r="3059" spans="1:6">
      <c r="A3059" s="103"/>
      <c r="B3059" s="61"/>
      <c r="C3059" s="103"/>
      <c r="D3059" s="103"/>
      <c r="E3059" s="103"/>
      <c r="F3059" s="103"/>
    </row>
    <row r="3060" spans="1:6">
      <c r="A3060" s="103"/>
      <c r="B3060" s="61"/>
      <c r="C3060" s="103"/>
      <c r="D3060" s="103"/>
      <c r="E3060" s="103"/>
      <c r="F3060" s="103"/>
    </row>
    <row r="3061" spans="1:6">
      <c r="A3061" s="103"/>
      <c r="B3061" s="61"/>
      <c r="C3061" s="103"/>
      <c r="D3061" s="103"/>
      <c r="E3061" s="103"/>
      <c r="F3061" s="103"/>
    </row>
    <row r="3062" spans="1:6">
      <c r="A3062" s="103"/>
      <c r="B3062" s="61"/>
      <c r="C3062" s="103"/>
      <c r="D3062" s="103"/>
      <c r="E3062" s="103"/>
      <c r="F3062" s="103"/>
    </row>
    <row r="3063" spans="1:6">
      <c r="A3063" s="103"/>
      <c r="B3063" s="61"/>
      <c r="C3063" s="103"/>
      <c r="D3063" s="103"/>
      <c r="E3063" s="103"/>
      <c r="F3063" s="103"/>
    </row>
    <row r="3064" spans="1:6">
      <c r="A3064" s="103"/>
      <c r="B3064" s="61"/>
      <c r="C3064" s="103"/>
      <c r="D3064" s="103"/>
      <c r="E3064" s="103"/>
      <c r="F3064" s="103"/>
    </row>
    <row r="3065" spans="1:6">
      <c r="A3065" s="103"/>
      <c r="B3065" s="61"/>
      <c r="C3065" s="103"/>
      <c r="D3065" s="103"/>
      <c r="E3065" s="103"/>
      <c r="F3065" s="103"/>
    </row>
    <row r="3066" spans="1:6">
      <c r="A3066" s="103"/>
      <c r="B3066" s="61"/>
      <c r="C3066" s="103"/>
      <c r="D3066" s="103"/>
      <c r="E3066" s="103"/>
      <c r="F3066" s="103"/>
    </row>
    <row r="3067" spans="1:6">
      <c r="A3067" s="103"/>
      <c r="B3067" s="61"/>
      <c r="C3067" s="103"/>
      <c r="D3067" s="103"/>
      <c r="E3067" s="103"/>
      <c r="F3067" s="103"/>
    </row>
    <row r="3068" spans="1:6">
      <c r="A3068" s="103"/>
      <c r="B3068" s="61"/>
      <c r="C3068" s="103"/>
      <c r="D3068" s="103"/>
      <c r="E3068" s="103"/>
      <c r="F3068" s="103"/>
    </row>
    <row r="3069" spans="1:6">
      <c r="A3069" s="103"/>
      <c r="B3069" s="61"/>
      <c r="C3069" s="103"/>
      <c r="D3069" s="103"/>
      <c r="E3069" s="103"/>
      <c r="F3069" s="103"/>
    </row>
    <row r="3070" spans="1:6">
      <c r="A3070" s="103"/>
      <c r="B3070" s="61"/>
      <c r="C3070" s="103"/>
      <c r="D3070" s="103"/>
      <c r="E3070" s="103"/>
      <c r="F3070" s="103"/>
    </row>
    <row r="3071" spans="1:6">
      <c r="A3071" s="103"/>
      <c r="B3071" s="61"/>
      <c r="C3071" s="103"/>
      <c r="D3071" s="103"/>
      <c r="E3071" s="103"/>
      <c r="F3071" s="103"/>
    </row>
    <row r="3072" spans="1:6">
      <c r="A3072" s="103"/>
      <c r="B3072" s="61"/>
      <c r="C3072" s="103"/>
      <c r="D3072" s="103"/>
      <c r="E3072" s="103"/>
      <c r="F3072" s="103"/>
    </row>
    <row r="3073" spans="1:6">
      <c r="A3073" s="103"/>
      <c r="B3073" s="61"/>
      <c r="C3073" s="103"/>
      <c r="D3073" s="103"/>
      <c r="E3073" s="103"/>
      <c r="F3073" s="103"/>
    </row>
    <row r="3074" spans="1:6">
      <c r="A3074" s="103"/>
      <c r="B3074" s="61"/>
      <c r="C3074" s="103"/>
      <c r="D3074" s="103"/>
      <c r="E3074" s="103"/>
      <c r="F3074" s="103"/>
    </row>
    <row r="3075" spans="1:6">
      <c r="A3075" s="103"/>
      <c r="B3075" s="61"/>
      <c r="C3075" s="103"/>
      <c r="D3075" s="103"/>
      <c r="E3075" s="103"/>
      <c r="F3075" s="103"/>
    </row>
    <row r="3076" spans="1:6">
      <c r="A3076" s="103"/>
      <c r="B3076" s="61"/>
      <c r="C3076" s="103"/>
      <c r="D3076" s="103"/>
      <c r="E3076" s="103"/>
      <c r="F3076" s="103"/>
    </row>
    <row r="3077" spans="1:6">
      <c r="A3077" s="103"/>
      <c r="B3077" s="61"/>
      <c r="C3077" s="103"/>
      <c r="D3077" s="103"/>
      <c r="E3077" s="103"/>
      <c r="F3077" s="103"/>
    </row>
    <row r="3078" spans="1:6">
      <c r="A3078" s="103"/>
      <c r="B3078" s="61"/>
      <c r="C3078" s="103"/>
      <c r="D3078" s="103"/>
      <c r="E3078" s="103"/>
      <c r="F3078" s="103"/>
    </row>
    <row r="3079" spans="1:6">
      <c r="A3079" s="103"/>
      <c r="B3079" s="61"/>
      <c r="C3079" s="103"/>
      <c r="D3079" s="103"/>
      <c r="E3079" s="103"/>
      <c r="F3079" s="103"/>
    </row>
    <row r="3080" spans="1:6">
      <c r="A3080" s="103"/>
      <c r="B3080" s="61"/>
      <c r="C3080" s="103"/>
      <c r="D3080" s="103"/>
      <c r="E3080" s="103"/>
      <c r="F3080" s="103"/>
    </row>
    <row r="3081" spans="1:6">
      <c r="A3081" s="103"/>
      <c r="B3081" s="61"/>
      <c r="C3081" s="103"/>
      <c r="D3081" s="103"/>
      <c r="E3081" s="103"/>
      <c r="F3081" s="103"/>
    </row>
    <row r="3082" spans="1:6">
      <c r="A3082" s="103"/>
      <c r="B3082" s="61"/>
      <c r="C3082" s="103"/>
      <c r="D3082" s="103"/>
      <c r="E3082" s="103"/>
      <c r="F3082" s="103"/>
    </row>
    <row r="3083" spans="1:6">
      <c r="A3083" s="103"/>
      <c r="B3083" s="61"/>
      <c r="C3083" s="103"/>
      <c r="D3083" s="103"/>
      <c r="E3083" s="103"/>
      <c r="F3083" s="103"/>
    </row>
    <row r="3084" spans="1:6">
      <c r="A3084" s="103"/>
      <c r="B3084" s="61"/>
      <c r="C3084" s="103"/>
      <c r="D3084" s="103"/>
      <c r="E3084" s="103"/>
      <c r="F3084" s="103"/>
    </row>
    <row r="3085" spans="1:6">
      <c r="A3085" s="103"/>
      <c r="B3085" s="61"/>
      <c r="C3085" s="103"/>
      <c r="D3085" s="103"/>
      <c r="E3085" s="103"/>
      <c r="F3085" s="103"/>
    </row>
    <row r="3086" spans="1:6">
      <c r="A3086" s="103"/>
      <c r="B3086" s="61"/>
      <c r="C3086" s="103"/>
      <c r="D3086" s="103"/>
      <c r="E3086" s="103"/>
      <c r="F3086" s="103"/>
    </row>
    <row r="3087" spans="1:6">
      <c r="A3087" s="103"/>
      <c r="B3087" s="61"/>
      <c r="C3087" s="103"/>
      <c r="D3087" s="103"/>
      <c r="E3087" s="103"/>
      <c r="F3087" s="103"/>
    </row>
    <row r="3088" spans="1:6">
      <c r="A3088" s="103"/>
      <c r="B3088" s="61"/>
      <c r="C3088" s="103"/>
      <c r="D3088" s="103"/>
      <c r="E3088" s="103"/>
      <c r="F3088" s="103"/>
    </row>
    <row r="3089" spans="1:6">
      <c r="A3089" s="103"/>
      <c r="B3089" s="61"/>
      <c r="C3089" s="103"/>
      <c r="D3089" s="103"/>
      <c r="E3089" s="103"/>
      <c r="F3089" s="103"/>
    </row>
    <row r="3090" spans="1:6">
      <c r="A3090" s="103"/>
      <c r="B3090" s="61"/>
      <c r="C3090" s="103"/>
      <c r="D3090" s="103"/>
      <c r="E3090" s="103"/>
      <c r="F3090" s="103"/>
    </row>
    <row r="3091" spans="1:6">
      <c r="A3091" s="103"/>
      <c r="B3091" s="61"/>
      <c r="C3091" s="103"/>
      <c r="D3091" s="103"/>
      <c r="E3091" s="103"/>
      <c r="F3091" s="103"/>
    </row>
    <row r="3092" spans="1:6">
      <c r="A3092" s="103"/>
      <c r="B3092" s="61"/>
      <c r="C3092" s="103"/>
      <c r="D3092" s="103"/>
      <c r="E3092" s="103"/>
      <c r="F3092" s="103"/>
    </row>
    <row r="3093" spans="1:6">
      <c r="A3093" s="103"/>
      <c r="B3093" s="61"/>
      <c r="C3093" s="103"/>
      <c r="D3093" s="103"/>
      <c r="E3093" s="103"/>
      <c r="F3093" s="103"/>
    </row>
    <row r="3094" spans="1:6">
      <c r="A3094" s="103"/>
      <c r="B3094" s="61"/>
      <c r="C3094" s="103"/>
      <c r="D3094" s="103"/>
      <c r="E3094" s="103"/>
      <c r="F3094" s="103"/>
    </row>
    <row r="3095" spans="1:6">
      <c r="A3095" s="103"/>
      <c r="B3095" s="61"/>
      <c r="C3095" s="103"/>
      <c r="D3095" s="103"/>
      <c r="E3095" s="103"/>
      <c r="F3095" s="103"/>
    </row>
    <row r="3096" spans="1:6">
      <c r="A3096" s="103"/>
      <c r="B3096" s="61"/>
      <c r="C3096" s="103"/>
      <c r="D3096" s="103"/>
      <c r="E3096" s="103"/>
      <c r="F3096" s="103"/>
    </row>
    <row r="3097" spans="1:6">
      <c r="A3097" s="103"/>
      <c r="B3097" s="61"/>
      <c r="C3097" s="103"/>
      <c r="D3097" s="103"/>
      <c r="E3097" s="103"/>
      <c r="F3097" s="103"/>
    </row>
    <row r="3098" spans="1:6">
      <c r="A3098" s="103"/>
      <c r="B3098" s="61"/>
      <c r="C3098" s="103"/>
      <c r="D3098" s="103"/>
      <c r="E3098" s="103"/>
      <c r="F3098" s="103"/>
    </row>
    <row r="3099" spans="1:6">
      <c r="A3099" s="103"/>
      <c r="B3099" s="61"/>
      <c r="C3099" s="103"/>
      <c r="D3099" s="103"/>
      <c r="E3099" s="103"/>
      <c r="F3099" s="103"/>
    </row>
    <row r="3100" spans="1:6">
      <c r="A3100" s="103"/>
      <c r="B3100" s="61"/>
      <c r="C3100" s="103"/>
      <c r="D3100" s="103"/>
      <c r="E3100" s="103"/>
      <c r="F3100" s="103"/>
    </row>
    <row r="3101" spans="1:6">
      <c r="A3101" s="103"/>
      <c r="B3101" s="61"/>
      <c r="C3101" s="103"/>
      <c r="D3101" s="103"/>
      <c r="E3101" s="103"/>
      <c r="F3101" s="103"/>
    </row>
    <row r="3102" spans="1:6">
      <c r="A3102" s="103"/>
      <c r="B3102" s="61"/>
      <c r="C3102" s="103"/>
      <c r="D3102" s="103"/>
      <c r="E3102" s="103"/>
      <c r="F3102" s="103"/>
    </row>
    <row r="3103" spans="1:6">
      <c r="A3103" s="103"/>
      <c r="B3103" s="61"/>
      <c r="C3103" s="103"/>
      <c r="D3103" s="103"/>
      <c r="E3103" s="103"/>
      <c r="F3103" s="103"/>
    </row>
    <row r="3104" spans="1:6">
      <c r="A3104" s="103"/>
      <c r="B3104" s="61"/>
      <c r="C3104" s="103"/>
      <c r="D3104" s="103"/>
      <c r="E3104" s="103"/>
      <c r="F3104" s="103"/>
    </row>
    <row r="3105" spans="1:6">
      <c r="A3105" s="103"/>
      <c r="B3105" s="61"/>
      <c r="C3105" s="103"/>
      <c r="D3105" s="103"/>
      <c r="E3105" s="103"/>
      <c r="F3105" s="103"/>
    </row>
    <row r="3106" spans="1:6">
      <c r="A3106" s="103"/>
      <c r="B3106" s="61"/>
      <c r="C3106" s="103"/>
      <c r="D3106" s="103"/>
      <c r="E3106" s="103"/>
      <c r="F3106" s="103"/>
    </row>
    <row r="3107" spans="1:6">
      <c r="A3107" s="103"/>
      <c r="B3107" s="61"/>
      <c r="C3107" s="103"/>
      <c r="D3107" s="103"/>
      <c r="E3107" s="103"/>
      <c r="F3107" s="103"/>
    </row>
    <row r="3108" spans="1:6">
      <c r="A3108" s="103"/>
      <c r="B3108" s="61"/>
      <c r="C3108" s="103"/>
      <c r="D3108" s="103"/>
      <c r="E3108" s="103"/>
      <c r="F3108" s="103"/>
    </row>
    <row r="3109" spans="1:6">
      <c r="A3109" s="103"/>
      <c r="B3109" s="61"/>
      <c r="C3109" s="103"/>
      <c r="D3109" s="103"/>
      <c r="E3109" s="103"/>
      <c r="F3109" s="103"/>
    </row>
    <row r="3110" spans="1:6">
      <c r="A3110" s="103"/>
      <c r="B3110" s="61"/>
      <c r="C3110" s="103"/>
      <c r="D3110" s="103"/>
      <c r="E3110" s="103"/>
      <c r="F3110" s="103"/>
    </row>
    <row r="3111" spans="1:6">
      <c r="A3111" s="103"/>
      <c r="B3111" s="61"/>
      <c r="C3111" s="103"/>
      <c r="D3111" s="103"/>
      <c r="E3111" s="103"/>
      <c r="F3111" s="103"/>
    </row>
    <row r="3112" spans="1:6">
      <c r="A3112" s="103"/>
      <c r="B3112" s="61"/>
      <c r="C3112" s="103"/>
      <c r="D3112" s="103"/>
      <c r="E3112" s="103"/>
      <c r="F3112" s="103"/>
    </row>
    <row r="3113" spans="1:6">
      <c r="A3113" s="103"/>
      <c r="B3113" s="61"/>
      <c r="C3113" s="103"/>
      <c r="D3113" s="103"/>
      <c r="E3113" s="103"/>
      <c r="F3113" s="103"/>
    </row>
    <row r="3114" spans="1:6">
      <c r="A3114" s="103"/>
      <c r="B3114" s="61"/>
      <c r="C3114" s="103"/>
      <c r="D3114" s="103"/>
      <c r="E3114" s="103"/>
      <c r="F3114" s="103"/>
    </row>
    <row r="3115" spans="1:6">
      <c r="A3115" s="103"/>
      <c r="B3115" s="61"/>
      <c r="C3115" s="103"/>
      <c r="D3115" s="103"/>
      <c r="E3115" s="103"/>
      <c r="F3115" s="103"/>
    </row>
    <row r="3116" spans="1:6">
      <c r="A3116" s="103"/>
      <c r="B3116" s="61"/>
      <c r="C3116" s="103"/>
      <c r="D3116" s="103"/>
      <c r="E3116" s="103"/>
      <c r="F3116" s="103"/>
    </row>
    <row r="3117" spans="1:6">
      <c r="A3117" s="103"/>
      <c r="B3117" s="61"/>
      <c r="C3117" s="103"/>
      <c r="D3117" s="103"/>
      <c r="E3117" s="103"/>
      <c r="F3117" s="103"/>
    </row>
    <row r="3118" spans="1:6">
      <c r="A3118" s="103"/>
      <c r="B3118" s="61"/>
      <c r="C3118" s="103"/>
      <c r="D3118" s="103"/>
      <c r="E3118" s="103"/>
      <c r="F3118" s="103"/>
    </row>
    <row r="3119" spans="1:6">
      <c r="A3119" s="103"/>
      <c r="B3119" s="61"/>
      <c r="C3119" s="103"/>
      <c r="D3119" s="103"/>
      <c r="E3119" s="103"/>
      <c r="F3119" s="103"/>
    </row>
    <row r="3120" spans="1:6">
      <c r="A3120" s="103"/>
      <c r="B3120" s="61"/>
      <c r="C3120" s="103"/>
      <c r="D3120" s="103"/>
      <c r="E3120" s="103"/>
      <c r="F3120" s="103"/>
    </row>
    <row r="3121" spans="1:6">
      <c r="A3121" s="103"/>
      <c r="B3121" s="61"/>
      <c r="C3121" s="103"/>
      <c r="D3121" s="103"/>
      <c r="E3121" s="103"/>
      <c r="F3121" s="103"/>
    </row>
    <row r="3122" spans="1:6">
      <c r="A3122" s="103"/>
      <c r="B3122" s="61"/>
      <c r="C3122" s="103"/>
      <c r="D3122" s="103"/>
      <c r="E3122" s="103"/>
      <c r="F3122" s="103"/>
    </row>
    <row r="3123" spans="1:6">
      <c r="A3123" s="103"/>
      <c r="B3123" s="61"/>
      <c r="C3123" s="103"/>
      <c r="D3123" s="103"/>
      <c r="E3123" s="103"/>
      <c r="F3123" s="103"/>
    </row>
    <row r="3124" spans="1:6">
      <c r="A3124" s="103"/>
      <c r="B3124" s="61"/>
      <c r="C3124" s="103"/>
      <c r="D3124" s="103"/>
      <c r="E3124" s="103"/>
      <c r="F3124" s="103"/>
    </row>
    <row r="3125" spans="1:6">
      <c r="A3125" s="103"/>
      <c r="B3125" s="61"/>
      <c r="C3125" s="103"/>
      <c r="D3125" s="103"/>
      <c r="E3125" s="103"/>
      <c r="F3125" s="103"/>
    </row>
    <row r="3126" spans="1:6">
      <c r="A3126" s="103"/>
      <c r="B3126" s="61"/>
      <c r="C3126" s="103"/>
      <c r="D3126" s="103"/>
      <c r="E3126" s="103"/>
      <c r="F3126" s="103"/>
    </row>
    <row r="3127" spans="1:6">
      <c r="A3127" s="103"/>
      <c r="B3127" s="61"/>
      <c r="C3127" s="103"/>
      <c r="D3127" s="103"/>
      <c r="E3127" s="103"/>
      <c r="F3127" s="103"/>
    </row>
    <row r="3128" spans="1:6">
      <c r="A3128" s="103"/>
      <c r="B3128" s="61"/>
      <c r="C3128" s="103"/>
      <c r="D3128" s="103"/>
      <c r="E3128" s="103"/>
      <c r="F3128" s="103"/>
    </row>
    <row r="3129" spans="1:6">
      <c r="A3129" s="103"/>
      <c r="B3129" s="61"/>
      <c r="C3129" s="103"/>
      <c r="D3129" s="103"/>
      <c r="E3129" s="103"/>
      <c r="F3129" s="103"/>
    </row>
    <row r="3130" spans="1:6">
      <c r="A3130" s="103"/>
      <c r="B3130" s="61"/>
      <c r="C3130" s="103"/>
      <c r="D3130" s="103"/>
      <c r="E3130" s="103"/>
      <c r="F3130" s="103"/>
    </row>
    <row r="3131" spans="1:6">
      <c r="A3131" s="103"/>
      <c r="B3131" s="61"/>
      <c r="C3131" s="103"/>
      <c r="D3131" s="103"/>
      <c r="E3131" s="103"/>
      <c r="F3131" s="103"/>
    </row>
    <row r="3132" spans="1:6">
      <c r="A3132" s="103"/>
      <c r="B3132" s="61"/>
      <c r="C3132" s="103"/>
      <c r="D3132" s="103"/>
      <c r="E3132" s="103"/>
      <c r="F3132" s="103"/>
    </row>
    <row r="3133" spans="1:6">
      <c r="A3133" s="103"/>
      <c r="B3133" s="61"/>
      <c r="C3133" s="103"/>
      <c r="D3133" s="103"/>
      <c r="E3133" s="103"/>
      <c r="F3133" s="103"/>
    </row>
    <row r="3134" spans="1:6">
      <c r="A3134" s="103"/>
      <c r="B3134" s="61"/>
      <c r="C3134" s="103"/>
      <c r="D3134" s="103"/>
      <c r="E3134" s="103"/>
      <c r="F3134" s="103"/>
    </row>
    <row r="3135" spans="1:6">
      <c r="A3135" s="103"/>
      <c r="B3135" s="61"/>
      <c r="C3135" s="103"/>
      <c r="D3135" s="103"/>
      <c r="E3135" s="103"/>
      <c r="F3135" s="103"/>
    </row>
    <row r="3136" spans="1:6">
      <c r="A3136" s="103"/>
      <c r="B3136" s="61"/>
      <c r="C3136" s="103"/>
      <c r="D3136" s="103"/>
      <c r="E3136" s="103"/>
      <c r="F3136" s="103"/>
    </row>
    <row r="3137" spans="1:6">
      <c r="A3137" s="103"/>
      <c r="B3137" s="61"/>
      <c r="C3137" s="103"/>
      <c r="D3137" s="103"/>
      <c r="E3137" s="103"/>
      <c r="F3137" s="103"/>
    </row>
    <row r="3138" spans="1:6">
      <c r="A3138" s="103"/>
      <c r="B3138" s="61"/>
      <c r="C3138" s="103"/>
      <c r="D3138" s="103"/>
      <c r="E3138" s="103"/>
      <c r="F3138" s="103"/>
    </row>
    <row r="3139" spans="1:6">
      <c r="A3139" s="103"/>
      <c r="B3139" s="61"/>
      <c r="C3139" s="103"/>
      <c r="D3139" s="103"/>
      <c r="E3139" s="103"/>
      <c r="F3139" s="103"/>
    </row>
    <row r="3140" spans="1:6">
      <c r="A3140" s="103"/>
      <c r="B3140" s="61"/>
      <c r="C3140" s="103"/>
      <c r="D3140" s="103"/>
      <c r="E3140" s="103"/>
      <c r="F3140" s="103"/>
    </row>
    <row r="3141" spans="1:6">
      <c r="A3141" s="103"/>
      <c r="B3141" s="61"/>
      <c r="C3141" s="103"/>
      <c r="D3141" s="103"/>
      <c r="E3141" s="103"/>
      <c r="F3141" s="103"/>
    </row>
    <row r="3142" spans="1:6">
      <c r="A3142" s="103"/>
      <c r="B3142" s="61"/>
      <c r="C3142" s="103"/>
      <c r="D3142" s="103"/>
      <c r="E3142" s="103"/>
      <c r="F3142" s="103"/>
    </row>
    <row r="3143" spans="1:6">
      <c r="A3143" s="103"/>
      <c r="B3143" s="61"/>
      <c r="C3143" s="103"/>
      <c r="D3143" s="103"/>
      <c r="E3143" s="103"/>
      <c r="F3143" s="103"/>
    </row>
    <row r="3144" spans="1:6">
      <c r="A3144" s="103"/>
      <c r="B3144" s="61"/>
      <c r="C3144" s="103"/>
      <c r="D3144" s="103"/>
      <c r="E3144" s="103"/>
      <c r="F3144" s="103"/>
    </row>
    <row r="3145" spans="1:6">
      <c r="A3145" s="103"/>
      <c r="B3145" s="61"/>
      <c r="C3145" s="103"/>
      <c r="D3145" s="103"/>
      <c r="E3145" s="103"/>
      <c r="F3145" s="103"/>
    </row>
    <row r="3146" spans="1:6">
      <c r="A3146" s="103"/>
      <c r="B3146" s="61"/>
      <c r="C3146" s="103"/>
      <c r="D3146" s="103"/>
      <c r="E3146" s="103"/>
      <c r="F3146" s="103"/>
    </row>
    <row r="3147" spans="1:6">
      <c r="A3147" s="103"/>
      <c r="B3147" s="61"/>
      <c r="C3147" s="103"/>
      <c r="D3147" s="103"/>
      <c r="E3147" s="103"/>
      <c r="F3147" s="103"/>
    </row>
    <row r="3148" spans="1:6">
      <c r="A3148" s="103"/>
      <c r="B3148" s="61"/>
      <c r="C3148" s="103"/>
      <c r="D3148" s="103"/>
      <c r="E3148" s="103"/>
      <c r="F3148" s="103"/>
    </row>
    <row r="3149" spans="1:6">
      <c r="A3149" s="103"/>
      <c r="B3149" s="61"/>
      <c r="C3149" s="103"/>
      <c r="D3149" s="103"/>
      <c r="E3149" s="103"/>
      <c r="F3149" s="103"/>
    </row>
    <row r="3150" spans="1:6">
      <c r="A3150" s="103"/>
      <c r="B3150" s="61"/>
      <c r="C3150" s="103"/>
      <c r="D3150" s="103"/>
      <c r="E3150" s="103"/>
      <c r="F3150" s="103"/>
    </row>
    <row r="3151" spans="1:6">
      <c r="A3151" s="103"/>
      <c r="B3151" s="61"/>
      <c r="C3151" s="103"/>
      <c r="D3151" s="103"/>
      <c r="E3151" s="103"/>
      <c r="F3151" s="103"/>
    </row>
    <row r="3152" spans="1:6">
      <c r="A3152" s="103"/>
      <c r="B3152" s="61"/>
      <c r="C3152" s="103"/>
      <c r="D3152" s="103"/>
      <c r="E3152" s="103"/>
      <c r="F3152" s="103"/>
    </row>
    <row r="3153" spans="1:6">
      <c r="A3153" s="103"/>
      <c r="B3153" s="61"/>
      <c r="C3153" s="103"/>
      <c r="D3153" s="103"/>
      <c r="E3153" s="103"/>
      <c r="F3153" s="103"/>
    </row>
    <row r="3154" spans="1:6">
      <c r="A3154" s="103"/>
      <c r="B3154" s="61"/>
      <c r="C3154" s="103"/>
      <c r="D3154" s="103"/>
      <c r="E3154" s="103"/>
      <c r="F3154" s="103"/>
    </row>
    <row r="3155" spans="1:6">
      <c r="A3155" s="103"/>
      <c r="B3155" s="61"/>
      <c r="C3155" s="103"/>
      <c r="D3155" s="103"/>
      <c r="E3155" s="103"/>
      <c r="F3155" s="103"/>
    </row>
    <row r="3156" spans="1:6">
      <c r="A3156" s="103"/>
      <c r="B3156" s="61"/>
      <c r="C3156" s="103"/>
      <c r="D3156" s="103"/>
      <c r="E3156" s="103"/>
      <c r="F3156" s="103"/>
    </row>
    <row r="3157" spans="1:6">
      <c r="A3157" s="103"/>
      <c r="B3157" s="61"/>
      <c r="C3157" s="103"/>
      <c r="D3157" s="103"/>
      <c r="E3157" s="103"/>
      <c r="F3157" s="103"/>
    </row>
    <row r="3158" spans="1:6">
      <c r="A3158" s="103"/>
      <c r="B3158" s="61"/>
      <c r="C3158" s="103"/>
      <c r="D3158" s="103"/>
      <c r="E3158" s="103"/>
      <c r="F3158" s="103"/>
    </row>
    <row r="3159" spans="1:6">
      <c r="A3159" s="103"/>
      <c r="B3159" s="61"/>
      <c r="C3159" s="103"/>
      <c r="D3159" s="103"/>
      <c r="E3159" s="103"/>
      <c r="F3159" s="103"/>
    </row>
    <row r="3160" spans="1:6">
      <c r="A3160" s="103"/>
      <c r="B3160" s="61"/>
      <c r="C3160" s="103"/>
      <c r="D3160" s="103"/>
      <c r="E3160" s="103"/>
      <c r="F3160" s="103"/>
    </row>
    <row r="3161" spans="1:6">
      <c r="A3161" s="103"/>
      <c r="B3161" s="61"/>
      <c r="C3161" s="103"/>
      <c r="D3161" s="103"/>
      <c r="E3161" s="103"/>
      <c r="F3161" s="103"/>
    </row>
    <row r="3162" spans="1:6">
      <c r="A3162" s="103"/>
      <c r="B3162" s="61"/>
      <c r="C3162" s="103"/>
      <c r="D3162" s="103"/>
      <c r="E3162" s="103"/>
      <c r="F3162" s="103"/>
    </row>
    <row r="3163" spans="1:6">
      <c r="A3163" s="103"/>
      <c r="B3163" s="61"/>
      <c r="C3163" s="103"/>
      <c r="D3163" s="103"/>
      <c r="E3163" s="103"/>
      <c r="F3163" s="103"/>
    </row>
    <row r="3164" spans="1:6">
      <c r="A3164" s="103"/>
      <c r="B3164" s="61"/>
      <c r="C3164" s="103"/>
      <c r="D3164" s="103"/>
      <c r="E3164" s="103"/>
      <c r="F3164" s="103"/>
    </row>
    <row r="3165" spans="1:6">
      <c r="A3165" s="103"/>
      <c r="B3165" s="61"/>
      <c r="C3165" s="103"/>
      <c r="D3165" s="103"/>
      <c r="E3165" s="103"/>
      <c r="F3165" s="103"/>
    </row>
    <row r="3166" spans="1:6">
      <c r="A3166" s="103"/>
      <c r="B3166" s="61"/>
      <c r="C3166" s="103"/>
      <c r="D3166" s="103"/>
      <c r="E3166" s="103"/>
      <c r="F3166" s="103"/>
    </row>
    <row r="3167" spans="1:6">
      <c r="A3167" s="103"/>
      <c r="B3167" s="61"/>
      <c r="C3167" s="103"/>
      <c r="D3167" s="103"/>
      <c r="E3167" s="103"/>
      <c r="F3167" s="103"/>
    </row>
    <row r="3168" spans="1:6">
      <c r="A3168" s="103"/>
      <c r="B3168" s="61"/>
      <c r="C3168" s="103"/>
      <c r="D3168" s="103"/>
      <c r="E3168" s="103"/>
      <c r="F3168" s="103"/>
    </row>
    <row r="3169" spans="1:6">
      <c r="A3169" s="103"/>
      <c r="B3169" s="61"/>
      <c r="C3169" s="103"/>
      <c r="D3169" s="103"/>
      <c r="E3169" s="103"/>
      <c r="F3169" s="103"/>
    </row>
    <row r="3170" spans="1:6">
      <c r="A3170" s="103"/>
      <c r="B3170" s="61"/>
      <c r="C3170" s="103"/>
      <c r="D3170" s="103"/>
      <c r="E3170" s="103"/>
      <c r="F3170" s="103"/>
    </row>
    <row r="3171" spans="1:6">
      <c r="A3171" s="103"/>
      <c r="B3171" s="61"/>
      <c r="C3171" s="103"/>
      <c r="D3171" s="103"/>
      <c r="E3171" s="103"/>
      <c r="F3171" s="103"/>
    </row>
    <row r="3172" spans="1:6">
      <c r="A3172" s="103"/>
      <c r="B3172" s="61"/>
      <c r="C3172" s="103"/>
      <c r="D3172" s="103"/>
      <c r="E3172" s="103"/>
      <c r="F3172" s="103"/>
    </row>
    <row r="3173" spans="1:6">
      <c r="A3173" s="103"/>
      <c r="B3173" s="61"/>
      <c r="C3173" s="103"/>
      <c r="D3173" s="103"/>
      <c r="E3173" s="103"/>
      <c r="F3173" s="103"/>
    </row>
    <row r="3174" spans="1:6">
      <c r="A3174" s="103"/>
      <c r="B3174" s="61"/>
      <c r="C3174" s="103"/>
      <c r="D3174" s="103"/>
      <c r="E3174" s="103"/>
      <c r="F3174" s="103"/>
    </row>
    <row r="3175" spans="1:6">
      <c r="A3175" s="103"/>
      <c r="B3175" s="61"/>
      <c r="C3175" s="103"/>
      <c r="D3175" s="103"/>
      <c r="E3175" s="103"/>
      <c r="F3175" s="103"/>
    </row>
    <row r="3176" spans="1:6">
      <c r="A3176" s="103"/>
      <c r="B3176" s="61"/>
      <c r="C3176" s="103"/>
      <c r="D3176" s="103"/>
      <c r="E3176" s="103"/>
      <c r="F3176" s="103"/>
    </row>
    <row r="3177" spans="1:6">
      <c r="A3177" s="103"/>
      <c r="B3177" s="61"/>
      <c r="C3177" s="103"/>
      <c r="D3177" s="103"/>
      <c r="E3177" s="103"/>
      <c r="F3177" s="103"/>
    </row>
    <row r="3178" spans="1:6">
      <c r="A3178" s="103"/>
      <c r="B3178" s="61"/>
      <c r="C3178" s="103"/>
      <c r="D3178" s="103"/>
      <c r="E3178" s="103"/>
      <c r="F3178" s="103"/>
    </row>
    <row r="3179" spans="1:6">
      <c r="A3179" s="103"/>
      <c r="B3179" s="61"/>
      <c r="C3179" s="103"/>
      <c r="D3179" s="103"/>
      <c r="E3179" s="103"/>
      <c r="F3179" s="103"/>
    </row>
    <row r="3180" spans="1:6">
      <c r="A3180" s="103"/>
      <c r="B3180" s="61"/>
      <c r="C3180" s="103"/>
      <c r="D3180" s="103"/>
      <c r="E3180" s="103"/>
      <c r="F3180" s="103"/>
    </row>
    <row r="3181" spans="1:6">
      <c r="A3181" s="103"/>
      <c r="B3181" s="61"/>
      <c r="C3181" s="103"/>
      <c r="D3181" s="103"/>
      <c r="E3181" s="103"/>
      <c r="F3181" s="103"/>
    </row>
    <row r="3182" spans="1:6">
      <c r="A3182" s="103"/>
      <c r="B3182" s="61"/>
      <c r="C3182" s="103"/>
      <c r="D3182" s="103"/>
      <c r="E3182" s="103"/>
      <c r="F3182" s="103"/>
    </row>
    <row r="3183" spans="1:6">
      <c r="A3183" s="103"/>
      <c r="B3183" s="61"/>
      <c r="C3183" s="103"/>
      <c r="D3183" s="103"/>
      <c r="E3183" s="103"/>
      <c r="F3183" s="103"/>
    </row>
    <row r="3184" spans="1:6">
      <c r="A3184" s="103"/>
      <c r="B3184" s="61"/>
      <c r="C3184" s="103"/>
      <c r="D3184" s="103"/>
      <c r="E3184" s="103"/>
      <c r="F3184" s="103"/>
    </row>
    <row r="3185" spans="1:6">
      <c r="A3185" s="103"/>
      <c r="B3185" s="61"/>
      <c r="C3185" s="103"/>
      <c r="D3185" s="103"/>
      <c r="E3185" s="103"/>
      <c r="F3185" s="103"/>
    </row>
    <row r="3186" spans="1:6">
      <c r="A3186" s="103"/>
      <c r="B3186" s="61"/>
      <c r="C3186" s="103"/>
      <c r="D3186" s="103"/>
      <c r="E3186" s="103"/>
      <c r="F3186" s="103"/>
    </row>
    <row r="3187" spans="1:6">
      <c r="A3187" s="103"/>
      <c r="B3187" s="61"/>
      <c r="C3187" s="103"/>
      <c r="D3187" s="103"/>
      <c r="E3187" s="103"/>
      <c r="F3187" s="103"/>
    </row>
    <row r="3188" spans="1:6">
      <c r="A3188" s="103"/>
      <c r="B3188" s="61"/>
      <c r="C3188" s="103"/>
      <c r="D3188" s="103"/>
      <c r="E3188" s="103"/>
      <c r="F3188" s="103"/>
    </row>
    <row r="3189" spans="1:6">
      <c r="A3189" s="103"/>
      <c r="B3189" s="61"/>
      <c r="C3189" s="103"/>
      <c r="D3189" s="103"/>
      <c r="E3189" s="103"/>
      <c r="F3189" s="103"/>
    </row>
    <row r="3190" spans="1:6">
      <c r="A3190" s="103"/>
      <c r="B3190" s="61"/>
      <c r="C3190" s="103"/>
      <c r="D3190" s="103"/>
      <c r="E3190" s="103"/>
      <c r="F3190" s="103"/>
    </row>
    <row r="3191" spans="1:6">
      <c r="A3191" s="103"/>
      <c r="B3191" s="61"/>
      <c r="C3191" s="103"/>
      <c r="D3191" s="103"/>
      <c r="E3191" s="103"/>
      <c r="F3191" s="103"/>
    </row>
    <row r="3192" spans="1:6">
      <c r="A3192" s="103"/>
      <c r="B3192" s="61"/>
      <c r="C3192" s="103"/>
      <c r="D3192" s="103"/>
      <c r="E3192" s="103"/>
      <c r="F3192" s="103"/>
    </row>
    <row r="3193" spans="1:6">
      <c r="A3193" s="103"/>
      <c r="B3193" s="61"/>
      <c r="C3193" s="103"/>
      <c r="D3193" s="103"/>
      <c r="E3193" s="103"/>
      <c r="F3193" s="103"/>
    </row>
    <row r="3194" spans="1:6">
      <c r="A3194" s="103"/>
      <c r="B3194" s="61"/>
      <c r="C3194" s="103"/>
      <c r="D3194" s="103"/>
      <c r="E3194" s="103"/>
      <c r="F3194" s="103"/>
    </row>
    <row r="3195" spans="1:6">
      <c r="A3195" s="103"/>
      <c r="B3195" s="61"/>
      <c r="C3195" s="103"/>
      <c r="D3195" s="103"/>
      <c r="E3195" s="103"/>
      <c r="F3195" s="103"/>
    </row>
    <row r="3196" spans="1:6">
      <c r="A3196" s="103"/>
      <c r="B3196" s="61"/>
      <c r="C3196" s="103"/>
      <c r="D3196" s="103"/>
      <c r="E3196" s="103"/>
      <c r="F3196" s="103"/>
    </row>
    <row r="3197" spans="1:6">
      <c r="A3197" s="103"/>
      <c r="B3197" s="61"/>
      <c r="C3197" s="103"/>
      <c r="D3197" s="103"/>
      <c r="E3197" s="103"/>
      <c r="F3197" s="103"/>
    </row>
    <row r="3198" spans="1:6">
      <c r="A3198" s="103"/>
      <c r="B3198" s="61"/>
      <c r="C3198" s="103"/>
      <c r="D3198" s="103"/>
      <c r="E3198" s="103"/>
      <c r="F3198" s="103"/>
    </row>
    <row r="3199" spans="1:6">
      <c r="A3199" s="103"/>
      <c r="B3199" s="61"/>
      <c r="C3199" s="103"/>
      <c r="D3199" s="103"/>
      <c r="E3199" s="103"/>
      <c r="F3199" s="103"/>
    </row>
    <row r="3200" spans="1:6">
      <c r="A3200" s="103"/>
      <c r="B3200" s="61"/>
      <c r="C3200" s="103"/>
      <c r="D3200" s="103"/>
      <c r="E3200" s="103"/>
      <c r="F3200" s="103"/>
    </row>
    <row r="3201" spans="1:6">
      <c r="A3201" s="103"/>
      <c r="B3201" s="61"/>
      <c r="C3201" s="103"/>
      <c r="D3201" s="103"/>
      <c r="E3201" s="103"/>
      <c r="F3201" s="103"/>
    </row>
    <row r="3202" spans="1:6">
      <c r="A3202" s="103"/>
      <c r="B3202" s="61"/>
      <c r="C3202" s="103"/>
      <c r="D3202" s="103"/>
      <c r="E3202" s="103"/>
      <c r="F3202" s="103"/>
    </row>
    <row r="3203" spans="1:6">
      <c r="A3203" s="103"/>
      <c r="B3203" s="61"/>
      <c r="C3203" s="103"/>
      <c r="D3203" s="103"/>
      <c r="E3203" s="103"/>
      <c r="F3203" s="103"/>
    </row>
    <row r="3204" spans="1:6">
      <c r="A3204" s="103"/>
      <c r="B3204" s="61"/>
      <c r="C3204" s="103"/>
      <c r="D3204" s="103"/>
      <c r="E3204" s="103"/>
      <c r="F3204" s="103"/>
    </row>
    <row r="3205" spans="1:6">
      <c r="A3205" s="103"/>
      <c r="B3205" s="61"/>
      <c r="C3205" s="103"/>
      <c r="D3205" s="103"/>
      <c r="E3205" s="103"/>
      <c r="F3205" s="103"/>
    </row>
    <row r="3206" spans="1:6">
      <c r="A3206" s="103"/>
      <c r="B3206" s="61"/>
      <c r="C3206" s="103"/>
      <c r="D3206" s="103"/>
      <c r="E3206" s="103"/>
      <c r="F3206" s="103"/>
    </row>
    <row r="3207" spans="1:6">
      <c r="A3207" s="103"/>
      <c r="B3207" s="61"/>
      <c r="C3207" s="103"/>
      <c r="D3207" s="103"/>
      <c r="E3207" s="103"/>
      <c r="F3207" s="103"/>
    </row>
    <row r="3208" spans="1:6">
      <c r="A3208" s="103"/>
      <c r="B3208" s="61"/>
      <c r="C3208" s="103"/>
      <c r="D3208" s="103"/>
      <c r="E3208" s="103"/>
      <c r="F3208" s="103"/>
    </row>
    <row r="3209" spans="1:6">
      <c r="A3209" s="103"/>
      <c r="B3209" s="61"/>
      <c r="C3209" s="103"/>
      <c r="D3209" s="103"/>
      <c r="E3209" s="103"/>
      <c r="F3209" s="103"/>
    </row>
    <row r="3210" spans="1:6">
      <c r="A3210" s="103"/>
      <c r="B3210" s="61"/>
      <c r="C3210" s="103"/>
      <c r="D3210" s="103"/>
      <c r="E3210" s="103"/>
      <c r="F3210" s="103"/>
    </row>
    <row r="3211" spans="1:6">
      <c r="A3211" s="103"/>
      <c r="B3211" s="61"/>
      <c r="C3211" s="103"/>
      <c r="D3211" s="103"/>
      <c r="E3211" s="103"/>
      <c r="F3211" s="103"/>
    </row>
    <row r="3212" spans="1:6">
      <c r="A3212" s="103"/>
      <c r="B3212" s="61"/>
      <c r="C3212" s="103"/>
      <c r="D3212" s="103"/>
      <c r="E3212" s="103"/>
      <c r="F3212" s="103"/>
    </row>
    <row r="3213" spans="1:6">
      <c r="A3213" s="103"/>
      <c r="B3213" s="61"/>
      <c r="C3213" s="103"/>
      <c r="D3213" s="103"/>
      <c r="E3213" s="103"/>
      <c r="F3213" s="103"/>
    </row>
    <row r="3214" spans="1:6">
      <c r="A3214" s="103"/>
      <c r="B3214" s="61"/>
      <c r="C3214" s="103"/>
      <c r="D3214" s="103"/>
      <c r="E3214" s="103"/>
      <c r="F3214" s="103"/>
    </row>
    <row r="3215" spans="1:6">
      <c r="A3215" s="103"/>
      <c r="B3215" s="61"/>
      <c r="C3215" s="103"/>
      <c r="D3215" s="103"/>
      <c r="E3215" s="103"/>
      <c r="F3215" s="103"/>
    </row>
    <row r="3216" spans="1:6">
      <c r="A3216" s="103"/>
      <c r="B3216" s="61"/>
      <c r="C3216" s="103"/>
      <c r="D3216" s="103"/>
      <c r="E3216" s="103"/>
      <c r="F3216" s="103"/>
    </row>
    <row r="3217" spans="1:6">
      <c r="A3217" s="103"/>
      <c r="B3217" s="61"/>
      <c r="C3217" s="103"/>
      <c r="D3217" s="103"/>
      <c r="E3217" s="103"/>
      <c r="F3217" s="103"/>
    </row>
    <row r="3218" spans="1:6">
      <c r="A3218" s="103"/>
      <c r="B3218" s="61"/>
      <c r="C3218" s="103"/>
      <c r="D3218" s="103"/>
      <c r="E3218" s="103"/>
      <c r="F3218" s="103"/>
    </row>
    <row r="3219" spans="1:6">
      <c r="A3219" s="103"/>
      <c r="B3219" s="61"/>
      <c r="C3219" s="103"/>
      <c r="D3219" s="103"/>
      <c r="E3219" s="103"/>
      <c r="F3219" s="103"/>
    </row>
    <row r="3220" spans="1:6">
      <c r="A3220" s="103"/>
      <c r="B3220" s="61"/>
      <c r="C3220" s="103"/>
      <c r="D3220" s="103"/>
      <c r="E3220" s="103"/>
      <c r="F3220" s="103"/>
    </row>
    <row r="3221" spans="1:6">
      <c r="A3221" s="103"/>
      <c r="B3221" s="61"/>
      <c r="C3221" s="103"/>
      <c r="D3221" s="103"/>
      <c r="E3221" s="103"/>
      <c r="F3221" s="103"/>
    </row>
    <row r="3222" spans="1:6">
      <c r="A3222" s="103"/>
      <c r="B3222" s="61"/>
      <c r="C3222" s="103"/>
      <c r="D3222" s="103"/>
      <c r="E3222" s="103"/>
      <c r="F3222" s="103"/>
    </row>
    <row r="3223" spans="1:6">
      <c r="A3223" s="103"/>
      <c r="B3223" s="61"/>
      <c r="C3223" s="103"/>
      <c r="D3223" s="103"/>
      <c r="E3223" s="103"/>
      <c r="F3223" s="103"/>
    </row>
    <row r="3224" spans="1:6">
      <c r="A3224" s="103"/>
      <c r="B3224" s="61"/>
      <c r="C3224" s="103"/>
      <c r="D3224" s="103"/>
      <c r="E3224" s="103"/>
      <c r="F3224" s="103"/>
    </row>
    <row r="3225" spans="1:6">
      <c r="A3225" s="103"/>
      <c r="B3225" s="61"/>
      <c r="C3225" s="103"/>
      <c r="D3225" s="103"/>
      <c r="E3225" s="103"/>
      <c r="F3225" s="103"/>
    </row>
    <row r="3226" spans="1:6">
      <c r="A3226" s="103"/>
      <c r="B3226" s="61"/>
      <c r="C3226" s="103"/>
      <c r="D3226" s="103"/>
      <c r="E3226" s="103"/>
      <c r="F3226" s="103"/>
    </row>
    <row r="3227" spans="1:6">
      <c r="A3227" s="103"/>
      <c r="B3227" s="61"/>
      <c r="C3227" s="103"/>
      <c r="D3227" s="103"/>
      <c r="E3227" s="103"/>
      <c r="F3227" s="103"/>
    </row>
    <row r="3228" spans="1:6">
      <c r="A3228" s="103"/>
      <c r="B3228" s="61"/>
      <c r="C3228" s="103"/>
      <c r="D3228" s="103"/>
      <c r="E3228" s="103"/>
      <c r="F3228" s="103"/>
    </row>
    <row r="3229" spans="1:6">
      <c r="A3229" s="103"/>
      <c r="B3229" s="61"/>
      <c r="C3229" s="103"/>
      <c r="D3229" s="103"/>
      <c r="E3229" s="103"/>
      <c r="F3229" s="103"/>
    </row>
    <row r="3230" spans="1:6">
      <c r="A3230" s="103"/>
      <c r="B3230" s="61"/>
      <c r="C3230" s="103"/>
      <c r="D3230" s="103"/>
      <c r="E3230" s="103"/>
      <c r="F3230" s="103"/>
    </row>
    <row r="3231" spans="1:6">
      <c r="A3231" s="103"/>
      <c r="B3231" s="61"/>
      <c r="C3231" s="103"/>
      <c r="D3231" s="103"/>
      <c r="E3231" s="103"/>
      <c r="F3231" s="103"/>
    </row>
    <row r="3232" spans="1:6">
      <c r="A3232" s="103"/>
      <c r="B3232" s="61"/>
      <c r="C3232" s="103"/>
      <c r="D3232" s="103"/>
      <c r="E3232" s="103"/>
      <c r="F3232" s="103"/>
    </row>
    <row r="3233" spans="1:6">
      <c r="A3233" s="103"/>
      <c r="B3233" s="61"/>
      <c r="C3233" s="103"/>
      <c r="D3233" s="103"/>
      <c r="E3233" s="103"/>
      <c r="F3233" s="103"/>
    </row>
    <row r="3234" spans="1:6">
      <c r="A3234" s="103"/>
      <c r="B3234" s="61"/>
      <c r="C3234" s="103"/>
      <c r="D3234" s="103"/>
      <c r="E3234" s="103"/>
      <c r="F3234" s="103"/>
    </row>
    <row r="3235" spans="1:6">
      <c r="A3235" s="103"/>
      <c r="B3235" s="61"/>
      <c r="C3235" s="103"/>
      <c r="D3235" s="103"/>
      <c r="E3235" s="103"/>
      <c r="F3235" s="103"/>
    </row>
    <row r="3236" spans="1:6">
      <c r="A3236" s="103"/>
      <c r="B3236" s="61"/>
      <c r="C3236" s="103"/>
      <c r="D3236" s="103"/>
      <c r="E3236" s="103"/>
      <c r="F3236" s="103"/>
    </row>
    <row r="3237" spans="1:6">
      <c r="A3237" s="103"/>
      <c r="B3237" s="61"/>
      <c r="C3237" s="103"/>
      <c r="D3237" s="103"/>
      <c r="E3237" s="103"/>
      <c r="F3237" s="103"/>
    </row>
    <row r="3238" spans="1:6">
      <c r="A3238" s="103"/>
      <c r="B3238" s="61"/>
      <c r="C3238" s="103"/>
      <c r="D3238" s="103"/>
      <c r="E3238" s="103"/>
      <c r="F3238" s="103"/>
    </row>
    <row r="3239" spans="1:6">
      <c r="A3239" s="103"/>
      <c r="B3239" s="61"/>
      <c r="C3239" s="103"/>
      <c r="D3239" s="103"/>
      <c r="E3239" s="103"/>
      <c r="F3239" s="103"/>
    </row>
    <row r="3240" spans="1:6">
      <c r="A3240" s="103"/>
      <c r="B3240" s="61"/>
      <c r="C3240" s="103"/>
      <c r="D3240" s="103"/>
      <c r="E3240" s="103"/>
      <c r="F3240" s="103"/>
    </row>
    <row r="3241" spans="1:6">
      <c r="A3241" s="103"/>
      <c r="B3241" s="61"/>
      <c r="C3241" s="103"/>
      <c r="D3241" s="103"/>
      <c r="E3241" s="103"/>
      <c r="F3241" s="103"/>
    </row>
    <row r="3242" spans="1:6">
      <c r="A3242" s="103"/>
      <c r="B3242" s="61"/>
      <c r="C3242" s="103"/>
      <c r="D3242" s="103"/>
      <c r="E3242" s="103"/>
      <c r="F3242" s="103"/>
    </row>
    <row r="3243" spans="1:6">
      <c r="A3243" s="103"/>
      <c r="B3243" s="61"/>
      <c r="C3243" s="103"/>
      <c r="D3243" s="103"/>
      <c r="E3243" s="103"/>
      <c r="F3243" s="103"/>
    </row>
    <row r="3244" spans="1:6">
      <c r="A3244" s="103"/>
      <c r="B3244" s="61"/>
      <c r="C3244" s="103"/>
      <c r="D3244" s="103"/>
      <c r="E3244" s="103"/>
      <c r="F3244" s="103"/>
    </row>
    <row r="3245" spans="1:6">
      <c r="A3245" s="103"/>
      <c r="B3245" s="61"/>
      <c r="C3245" s="103"/>
      <c r="D3245" s="103"/>
      <c r="E3245" s="103"/>
      <c r="F3245" s="103"/>
    </row>
    <row r="3246" spans="1:6">
      <c r="A3246" s="103"/>
      <c r="B3246" s="61"/>
      <c r="C3246" s="103"/>
      <c r="D3246" s="103"/>
      <c r="E3246" s="103"/>
      <c r="F3246" s="103"/>
    </row>
    <row r="3247" spans="1:6">
      <c r="A3247" s="103"/>
      <c r="B3247" s="61"/>
      <c r="C3247" s="103"/>
      <c r="D3247" s="103"/>
      <c r="E3247" s="103"/>
      <c r="F3247" s="103"/>
    </row>
    <row r="3248" spans="1:6">
      <c r="A3248" s="103"/>
      <c r="B3248" s="61"/>
      <c r="C3248" s="103"/>
      <c r="D3248" s="103"/>
      <c r="E3248" s="103"/>
      <c r="F3248" s="103"/>
    </row>
    <row r="3249" spans="1:6">
      <c r="A3249" s="103"/>
      <c r="B3249" s="61"/>
      <c r="C3249" s="103"/>
      <c r="D3249" s="103"/>
      <c r="E3249" s="103"/>
      <c r="F3249" s="103"/>
    </row>
    <row r="3250" spans="1:6">
      <c r="A3250" s="103"/>
      <c r="B3250" s="61"/>
      <c r="C3250" s="103"/>
      <c r="D3250" s="103"/>
      <c r="E3250" s="103"/>
      <c r="F3250" s="103"/>
    </row>
    <row r="3251" spans="1:6">
      <c r="A3251" s="103"/>
      <c r="B3251" s="61"/>
      <c r="C3251" s="103"/>
      <c r="D3251" s="103"/>
      <c r="E3251" s="103"/>
      <c r="F3251" s="103"/>
    </row>
    <row r="3252" spans="1:6">
      <c r="A3252" s="103"/>
      <c r="B3252" s="61"/>
      <c r="C3252" s="103"/>
      <c r="D3252" s="103"/>
      <c r="E3252" s="103"/>
      <c r="F3252" s="103"/>
    </row>
    <row r="3253" spans="1:6">
      <c r="A3253" s="103"/>
      <c r="B3253" s="61"/>
      <c r="C3253" s="103"/>
      <c r="D3253" s="103"/>
      <c r="E3253" s="103"/>
      <c r="F3253" s="103"/>
    </row>
    <row r="3254" spans="1:6">
      <c r="A3254" s="103"/>
      <c r="B3254" s="61"/>
      <c r="C3254" s="103"/>
      <c r="D3254" s="103"/>
      <c r="E3254" s="103"/>
      <c r="F3254" s="103"/>
    </row>
    <row r="3255" spans="1:6">
      <c r="A3255" s="103"/>
      <c r="B3255" s="61"/>
      <c r="C3255" s="103"/>
      <c r="D3255" s="103"/>
      <c r="E3255" s="103"/>
      <c r="F3255" s="103"/>
    </row>
    <row r="3256" spans="1:6">
      <c r="A3256" s="103"/>
      <c r="B3256" s="61"/>
      <c r="C3256" s="103"/>
      <c r="D3256" s="103"/>
      <c r="E3256" s="103"/>
      <c r="F3256" s="103"/>
    </row>
    <row r="3257" spans="1:6">
      <c r="A3257" s="103"/>
      <c r="B3257" s="61"/>
      <c r="C3257" s="103"/>
      <c r="D3257" s="103"/>
      <c r="E3257" s="103"/>
      <c r="F3257" s="103"/>
    </row>
    <row r="3258" spans="1:6">
      <c r="A3258" s="103"/>
      <c r="B3258" s="61"/>
      <c r="C3258" s="103"/>
      <c r="D3258" s="103"/>
      <c r="E3258" s="103"/>
      <c r="F3258" s="103"/>
    </row>
    <row r="3259" spans="1:6">
      <c r="A3259" s="103"/>
      <c r="B3259" s="61"/>
      <c r="C3259" s="103"/>
      <c r="D3259" s="103"/>
      <c r="E3259" s="103"/>
      <c r="F3259" s="103"/>
    </row>
    <row r="3260" spans="1:6">
      <c r="A3260" s="103"/>
      <c r="B3260" s="61"/>
      <c r="C3260" s="103"/>
      <c r="D3260" s="103"/>
      <c r="E3260" s="103"/>
      <c r="F3260" s="103"/>
    </row>
    <row r="3261" spans="1:6">
      <c r="A3261" s="103"/>
      <c r="B3261" s="61"/>
      <c r="C3261" s="103"/>
      <c r="D3261" s="103"/>
      <c r="E3261" s="103"/>
      <c r="F3261" s="103"/>
    </row>
    <row r="3262" spans="1:6">
      <c r="A3262" s="103"/>
      <c r="B3262" s="61"/>
      <c r="C3262" s="103"/>
      <c r="D3262" s="103"/>
      <c r="E3262" s="103"/>
      <c r="F3262" s="103"/>
    </row>
    <row r="3263" spans="1:6">
      <c r="A3263" s="103"/>
      <c r="B3263" s="61"/>
      <c r="C3263" s="103"/>
      <c r="D3263" s="103"/>
      <c r="E3263" s="103"/>
      <c r="F3263" s="103"/>
    </row>
    <row r="3264" spans="1:6">
      <c r="A3264" s="103"/>
      <c r="B3264" s="61"/>
      <c r="C3264" s="103"/>
      <c r="D3264" s="103"/>
      <c r="E3264" s="103"/>
      <c r="F3264" s="103"/>
    </row>
    <row r="3265" spans="1:6">
      <c r="A3265" s="103"/>
      <c r="B3265" s="61"/>
      <c r="C3265" s="103"/>
      <c r="D3265" s="103"/>
      <c r="E3265" s="103"/>
      <c r="F3265" s="103"/>
    </row>
    <row r="3266" spans="1:6">
      <c r="A3266" s="103"/>
      <c r="B3266" s="61"/>
      <c r="C3266" s="103"/>
      <c r="D3266" s="103"/>
      <c r="E3266" s="103"/>
      <c r="F3266" s="103"/>
    </row>
    <row r="3267" spans="1:6">
      <c r="A3267" s="103"/>
      <c r="B3267" s="61"/>
      <c r="C3267" s="103"/>
      <c r="D3267" s="103"/>
      <c r="E3267" s="103"/>
      <c r="F3267" s="103"/>
    </row>
    <row r="3268" spans="1:6">
      <c r="A3268" s="103"/>
      <c r="B3268" s="61"/>
      <c r="C3268" s="103"/>
      <c r="D3268" s="103"/>
      <c r="E3268" s="103"/>
      <c r="F3268" s="103"/>
    </row>
    <row r="3269" spans="1:6">
      <c r="A3269" s="103"/>
      <c r="B3269" s="61"/>
      <c r="C3269" s="103"/>
      <c r="D3269" s="103"/>
      <c r="E3269" s="103"/>
      <c r="F3269" s="103"/>
    </row>
    <row r="3270" spans="1:6">
      <c r="A3270" s="103"/>
      <c r="B3270" s="61"/>
      <c r="C3270" s="103"/>
      <c r="D3270" s="103"/>
      <c r="E3270" s="103"/>
      <c r="F3270" s="103"/>
    </row>
    <row r="3271" spans="1:6">
      <c r="A3271" s="103"/>
      <c r="B3271" s="61"/>
      <c r="C3271" s="103"/>
      <c r="D3271" s="103"/>
      <c r="E3271" s="103"/>
      <c r="F3271" s="103"/>
    </row>
    <row r="3272" spans="1:6">
      <c r="A3272" s="103"/>
      <c r="B3272" s="61"/>
      <c r="C3272" s="103"/>
      <c r="D3272" s="103"/>
      <c r="E3272" s="103"/>
      <c r="F3272" s="103"/>
    </row>
    <row r="3273" spans="1:6">
      <c r="A3273" s="103"/>
      <c r="B3273" s="61"/>
      <c r="C3273" s="103"/>
      <c r="D3273" s="103"/>
      <c r="E3273" s="103"/>
      <c r="F3273" s="103"/>
    </row>
    <row r="3274" spans="1:6">
      <c r="A3274" s="103"/>
      <c r="B3274" s="61"/>
      <c r="C3274" s="103"/>
      <c r="D3274" s="103"/>
      <c r="E3274" s="103"/>
      <c r="F3274" s="103"/>
    </row>
    <row r="3275" spans="1:6">
      <c r="A3275" s="103"/>
      <c r="B3275" s="61"/>
      <c r="C3275" s="103"/>
      <c r="D3275" s="103"/>
      <c r="E3275" s="103"/>
      <c r="F3275" s="103"/>
    </row>
    <row r="3276" spans="1:6">
      <c r="A3276" s="103"/>
      <c r="B3276" s="61"/>
      <c r="C3276" s="103"/>
      <c r="D3276" s="103"/>
      <c r="E3276" s="103"/>
      <c r="F3276" s="103"/>
    </row>
    <row r="3277" spans="1:6">
      <c r="A3277" s="103"/>
      <c r="B3277" s="61"/>
      <c r="C3277" s="103"/>
      <c r="D3277" s="103"/>
      <c r="E3277" s="103"/>
      <c r="F3277" s="103"/>
    </row>
    <row r="3278" spans="1:6">
      <c r="A3278" s="103"/>
      <c r="B3278" s="61"/>
      <c r="C3278" s="103"/>
      <c r="D3278" s="103"/>
      <c r="E3278" s="103"/>
      <c r="F3278" s="103"/>
    </row>
    <row r="3279" spans="1:6">
      <c r="A3279" s="103"/>
      <c r="B3279" s="61"/>
      <c r="C3279" s="103"/>
      <c r="D3279" s="103"/>
      <c r="E3279" s="103"/>
      <c r="F3279" s="103"/>
    </row>
    <row r="3280" spans="1:6">
      <c r="A3280" s="103"/>
      <c r="B3280" s="61"/>
      <c r="C3280" s="103"/>
      <c r="D3280" s="103"/>
      <c r="E3280" s="103"/>
      <c r="F3280" s="103"/>
    </row>
    <row r="3281" spans="1:6">
      <c r="A3281" s="103"/>
      <c r="B3281" s="61"/>
      <c r="C3281" s="103"/>
      <c r="D3281" s="103"/>
      <c r="E3281" s="103"/>
      <c r="F3281" s="103"/>
    </row>
    <row r="3282" spans="1:6">
      <c r="A3282" s="103"/>
      <c r="B3282" s="61"/>
      <c r="C3282" s="103"/>
      <c r="D3282" s="103"/>
      <c r="E3282" s="103"/>
      <c r="F3282" s="103"/>
    </row>
    <row r="3283" spans="1:6">
      <c r="A3283" s="103"/>
      <c r="B3283" s="61"/>
      <c r="C3283" s="103"/>
      <c r="D3283" s="103"/>
      <c r="E3283" s="103"/>
      <c r="F3283" s="103"/>
    </row>
    <row r="3284" spans="1:6">
      <c r="A3284" s="103"/>
      <c r="B3284" s="61"/>
      <c r="C3284" s="103"/>
      <c r="D3284" s="103"/>
      <c r="E3284" s="103"/>
      <c r="F3284" s="103"/>
    </row>
    <row r="3285" spans="1:6">
      <c r="A3285" s="103"/>
      <c r="B3285" s="61"/>
      <c r="C3285" s="103"/>
      <c r="D3285" s="103"/>
      <c r="E3285" s="103"/>
      <c r="F3285" s="103"/>
    </row>
    <row r="3286" spans="1:6">
      <c r="A3286" s="103"/>
      <c r="B3286" s="61"/>
      <c r="C3286" s="103"/>
      <c r="D3286" s="103"/>
      <c r="E3286" s="103"/>
      <c r="F3286" s="103"/>
    </row>
    <row r="3287" spans="1:6">
      <c r="A3287" s="103"/>
      <c r="B3287" s="61"/>
      <c r="C3287" s="103"/>
      <c r="D3287" s="103"/>
      <c r="E3287" s="103"/>
      <c r="F3287" s="103"/>
    </row>
    <row r="3288" spans="1:6">
      <c r="A3288" s="103"/>
      <c r="B3288" s="61"/>
      <c r="C3288" s="103"/>
      <c r="D3288" s="103"/>
      <c r="E3288" s="103"/>
      <c r="F3288" s="103"/>
    </row>
    <row r="3289" spans="1:6">
      <c r="A3289" s="103"/>
      <c r="B3289" s="61"/>
      <c r="C3289" s="103"/>
      <c r="D3289" s="103"/>
      <c r="E3289" s="103"/>
      <c r="F3289" s="103"/>
    </row>
    <row r="3290" spans="1:6">
      <c r="A3290" s="103"/>
      <c r="B3290" s="61"/>
      <c r="C3290" s="103"/>
      <c r="D3290" s="103"/>
      <c r="E3290" s="103"/>
      <c r="F3290" s="103"/>
    </row>
    <row r="3291" spans="1:6">
      <c r="A3291" s="103"/>
      <c r="B3291" s="61"/>
      <c r="C3291" s="103"/>
      <c r="D3291" s="103"/>
      <c r="E3291" s="103"/>
      <c r="F3291" s="103"/>
    </row>
    <row r="3292" spans="1:6">
      <c r="A3292" s="103"/>
      <c r="B3292" s="61"/>
      <c r="C3292" s="103"/>
      <c r="D3292" s="103"/>
      <c r="E3292" s="103"/>
      <c r="F3292" s="103"/>
    </row>
    <row r="3293" spans="1:6">
      <c r="A3293" s="103"/>
      <c r="B3293" s="61"/>
      <c r="C3293" s="103"/>
      <c r="D3293" s="103"/>
      <c r="E3293" s="103"/>
      <c r="F3293" s="103"/>
    </row>
    <row r="3294" spans="1:6">
      <c r="A3294" s="103"/>
      <c r="B3294" s="61"/>
      <c r="C3294" s="103"/>
      <c r="D3294" s="103"/>
      <c r="E3294" s="103"/>
      <c r="F3294" s="103"/>
    </row>
    <row r="3295" spans="1:6">
      <c r="A3295" s="103"/>
      <c r="B3295" s="61"/>
      <c r="C3295" s="103"/>
      <c r="D3295" s="103"/>
      <c r="E3295" s="103"/>
      <c r="F3295" s="103"/>
    </row>
    <row r="3296" spans="1:6">
      <c r="A3296" s="103"/>
      <c r="B3296" s="61"/>
      <c r="C3296" s="103"/>
      <c r="D3296" s="103"/>
      <c r="E3296" s="103"/>
      <c r="F3296" s="103"/>
    </row>
    <row r="3297" spans="1:6">
      <c r="A3297" s="103"/>
      <c r="B3297" s="61"/>
      <c r="C3297" s="103"/>
      <c r="D3297" s="103"/>
      <c r="E3297" s="103"/>
      <c r="F3297" s="103"/>
    </row>
    <row r="3298" spans="1:6">
      <c r="A3298" s="103"/>
      <c r="B3298" s="61"/>
      <c r="C3298" s="103"/>
      <c r="D3298" s="103"/>
      <c r="E3298" s="103"/>
      <c r="F3298" s="103"/>
    </row>
    <row r="3299" spans="1:6">
      <c r="A3299" s="103"/>
      <c r="B3299" s="61"/>
      <c r="C3299" s="103"/>
      <c r="D3299" s="103"/>
      <c r="E3299" s="103"/>
      <c r="F3299" s="103"/>
    </row>
    <row r="3300" spans="1:6">
      <c r="A3300" s="103"/>
      <c r="B3300" s="61"/>
      <c r="C3300" s="103"/>
      <c r="D3300" s="103"/>
      <c r="E3300" s="103"/>
      <c r="F3300" s="103"/>
    </row>
    <row r="3301" spans="1:6">
      <c r="A3301" s="103"/>
      <c r="B3301" s="61"/>
      <c r="C3301" s="103"/>
      <c r="D3301" s="103"/>
      <c r="E3301" s="103"/>
      <c r="F3301" s="103"/>
    </row>
    <row r="3302" spans="1:6">
      <c r="A3302" s="103"/>
      <c r="B3302" s="61"/>
      <c r="C3302" s="103"/>
      <c r="D3302" s="103"/>
      <c r="E3302" s="103"/>
      <c r="F3302" s="103"/>
    </row>
    <row r="3303" spans="1:6">
      <c r="A3303" s="103"/>
      <c r="B3303" s="61"/>
      <c r="C3303" s="103"/>
      <c r="D3303" s="103"/>
      <c r="E3303" s="103"/>
      <c r="F3303" s="103"/>
    </row>
    <row r="3304" spans="1:6">
      <c r="A3304" s="103"/>
      <c r="B3304" s="61"/>
      <c r="C3304" s="103"/>
      <c r="D3304" s="103"/>
      <c r="E3304" s="103"/>
      <c r="F3304" s="103"/>
    </row>
    <row r="3305" spans="1:6">
      <c r="A3305" s="103"/>
      <c r="B3305" s="61"/>
      <c r="C3305" s="103"/>
      <c r="D3305" s="103"/>
      <c r="E3305" s="103"/>
      <c r="F3305" s="103"/>
    </row>
    <row r="3306" spans="1:6">
      <c r="A3306" s="103"/>
      <c r="B3306" s="61"/>
      <c r="C3306" s="103"/>
      <c r="D3306" s="103"/>
      <c r="E3306" s="103"/>
      <c r="F3306" s="103"/>
    </row>
    <row r="3307" spans="1:6">
      <c r="A3307" s="103"/>
      <c r="B3307" s="61"/>
      <c r="C3307" s="103"/>
      <c r="D3307" s="103"/>
      <c r="E3307" s="103"/>
      <c r="F3307" s="103"/>
    </row>
    <row r="3308" spans="1:6">
      <c r="A3308" s="103"/>
      <c r="B3308" s="61"/>
      <c r="C3308" s="103"/>
      <c r="D3308" s="103"/>
      <c r="E3308" s="103"/>
      <c r="F3308" s="103"/>
    </row>
    <row r="3309" spans="1:6">
      <c r="A3309" s="103"/>
      <c r="B3309" s="61"/>
      <c r="C3309" s="103"/>
      <c r="D3309" s="103"/>
      <c r="E3309" s="103"/>
      <c r="F3309" s="103"/>
    </row>
    <row r="3310" spans="1:6">
      <c r="A3310" s="103"/>
      <c r="B3310" s="61"/>
      <c r="C3310" s="103"/>
      <c r="D3310" s="103"/>
      <c r="E3310" s="103"/>
      <c r="F3310" s="103"/>
    </row>
    <row r="3311" spans="1:6">
      <c r="A3311" s="103"/>
      <c r="B3311" s="61"/>
      <c r="C3311" s="103"/>
      <c r="D3311" s="103"/>
      <c r="E3311" s="103"/>
      <c r="F3311" s="103"/>
    </row>
    <row r="3312" spans="1:6">
      <c r="A3312" s="103"/>
      <c r="B3312" s="61"/>
      <c r="C3312" s="103"/>
      <c r="D3312" s="103"/>
      <c r="E3312" s="103"/>
      <c r="F3312" s="103"/>
    </row>
    <row r="3313" spans="1:6">
      <c r="A3313" s="103"/>
      <c r="B3313" s="61"/>
      <c r="C3313" s="103"/>
      <c r="D3313" s="103"/>
      <c r="E3313" s="103"/>
      <c r="F3313" s="103"/>
    </row>
    <row r="3314" spans="1:6">
      <c r="A3314" s="103"/>
      <c r="B3314" s="61"/>
      <c r="C3314" s="103"/>
      <c r="D3314" s="103"/>
      <c r="E3314" s="103"/>
      <c r="F3314" s="103"/>
    </row>
    <row r="3315" spans="1:6">
      <c r="A3315" s="103"/>
      <c r="B3315" s="61"/>
      <c r="C3315" s="103"/>
      <c r="D3315" s="103"/>
      <c r="E3315" s="103"/>
      <c r="F3315" s="103"/>
    </row>
    <row r="3316" spans="1:6">
      <c r="A3316" s="103"/>
      <c r="B3316" s="61"/>
      <c r="C3316" s="103"/>
      <c r="D3316" s="103"/>
      <c r="E3316" s="103"/>
      <c r="F3316" s="103"/>
    </row>
    <row r="3317" spans="1:6">
      <c r="A3317" s="103"/>
      <c r="B3317" s="61"/>
      <c r="C3317" s="103"/>
      <c r="D3317" s="103"/>
      <c r="E3317" s="103"/>
      <c r="F3317" s="103"/>
    </row>
    <row r="3318" spans="1:6">
      <c r="A3318" s="103"/>
      <c r="B3318" s="61"/>
      <c r="C3318" s="103"/>
      <c r="D3318" s="103"/>
      <c r="E3318" s="103"/>
      <c r="F3318" s="103"/>
    </row>
    <row r="3319" spans="1:6">
      <c r="A3319" s="103"/>
      <c r="B3319" s="61"/>
      <c r="C3319" s="103"/>
      <c r="D3319" s="103"/>
      <c r="E3319" s="103"/>
      <c r="F3319" s="103"/>
    </row>
    <row r="3320" spans="1:6">
      <c r="A3320" s="103"/>
      <c r="B3320" s="61"/>
      <c r="C3320" s="103"/>
      <c r="D3320" s="103"/>
      <c r="E3320" s="103"/>
      <c r="F3320" s="103"/>
    </row>
    <row r="3321" spans="1:6">
      <c r="A3321" s="103"/>
      <c r="B3321" s="61"/>
      <c r="C3321" s="103"/>
      <c r="D3321" s="103"/>
      <c r="E3321" s="103"/>
      <c r="F3321" s="103"/>
    </row>
    <row r="3322" spans="1:6">
      <c r="A3322" s="103"/>
      <c r="B3322" s="61"/>
      <c r="C3322" s="103"/>
      <c r="D3322" s="103"/>
      <c r="E3322" s="103"/>
      <c r="F3322" s="103"/>
    </row>
    <row r="3323" spans="1:6">
      <c r="A3323" s="103"/>
      <c r="B3323" s="61"/>
      <c r="C3323" s="103"/>
      <c r="D3323" s="103"/>
      <c r="E3323" s="103"/>
      <c r="F3323" s="103"/>
    </row>
    <row r="3324" spans="1:6">
      <c r="A3324" s="103"/>
      <c r="B3324" s="61"/>
      <c r="C3324" s="103"/>
      <c r="D3324" s="103"/>
      <c r="E3324" s="103"/>
      <c r="F3324" s="103"/>
    </row>
    <row r="3325" spans="1:6">
      <c r="A3325" s="103"/>
      <c r="B3325" s="61"/>
      <c r="C3325" s="103"/>
      <c r="D3325" s="103"/>
      <c r="E3325" s="103"/>
      <c r="F3325" s="103"/>
    </row>
    <row r="3326" spans="1:6">
      <c r="A3326" s="103"/>
      <c r="B3326" s="61"/>
      <c r="C3326" s="103"/>
      <c r="D3326" s="103"/>
      <c r="E3326" s="103"/>
      <c r="F3326" s="103"/>
    </row>
    <row r="3327" spans="1:6">
      <c r="A3327" s="103"/>
      <c r="B3327" s="61"/>
      <c r="C3327" s="103"/>
      <c r="D3327" s="103"/>
      <c r="E3327" s="103"/>
      <c r="F3327" s="103"/>
    </row>
    <row r="3328" spans="1:6">
      <c r="A3328" s="103"/>
      <c r="B3328" s="61"/>
      <c r="C3328" s="103"/>
      <c r="D3328" s="103"/>
      <c r="E3328" s="103"/>
      <c r="F3328" s="103"/>
    </row>
    <row r="3329" spans="1:6">
      <c r="A3329" s="103"/>
      <c r="B3329" s="61"/>
      <c r="C3329" s="103"/>
      <c r="D3329" s="103"/>
      <c r="E3329" s="103"/>
      <c r="F3329" s="103"/>
    </row>
    <row r="3330" spans="1:6">
      <c r="A3330" s="103"/>
      <c r="B3330" s="61"/>
      <c r="C3330" s="103"/>
      <c r="D3330" s="103"/>
      <c r="E3330" s="103"/>
      <c r="F3330" s="103"/>
    </row>
    <row r="3331" spans="1:6">
      <c r="A3331" s="103"/>
      <c r="B3331" s="61"/>
      <c r="C3331" s="103"/>
      <c r="D3331" s="103"/>
      <c r="E3331" s="103"/>
      <c r="F3331" s="103"/>
    </row>
    <row r="3332" spans="1:6">
      <c r="A3332" s="103"/>
      <c r="B3332" s="61"/>
      <c r="C3332" s="103"/>
      <c r="D3332" s="103"/>
      <c r="E3332" s="103"/>
      <c r="F3332" s="103"/>
    </row>
    <row r="3333" spans="1:6">
      <c r="A3333" s="103"/>
      <c r="B3333" s="61"/>
      <c r="C3333" s="103"/>
      <c r="D3333" s="103"/>
      <c r="E3333" s="103"/>
      <c r="F3333" s="103"/>
    </row>
    <row r="3334" spans="1:6">
      <c r="A3334" s="103"/>
      <c r="B3334" s="61"/>
      <c r="C3334" s="103"/>
      <c r="D3334" s="103"/>
      <c r="E3334" s="103"/>
      <c r="F3334" s="103"/>
    </row>
    <row r="3335" spans="1:6">
      <c r="A3335" s="103"/>
      <c r="B3335" s="61"/>
      <c r="C3335" s="103"/>
      <c r="D3335" s="103"/>
      <c r="E3335" s="103"/>
      <c r="F3335" s="103"/>
    </row>
    <row r="3336" spans="1:6">
      <c r="A3336" s="103"/>
      <c r="B3336" s="61"/>
      <c r="C3336" s="103"/>
      <c r="D3336" s="103"/>
      <c r="E3336" s="103"/>
      <c r="F3336" s="103"/>
    </row>
    <row r="3337" spans="1:6">
      <c r="A3337" s="103"/>
      <c r="B3337" s="61"/>
      <c r="C3337" s="103"/>
      <c r="D3337" s="103"/>
      <c r="E3337" s="103"/>
      <c r="F3337" s="103"/>
    </row>
    <row r="3338" spans="1:6">
      <c r="A3338" s="103"/>
      <c r="B3338" s="61"/>
      <c r="C3338" s="103"/>
      <c r="D3338" s="103"/>
      <c r="E3338" s="103"/>
      <c r="F3338" s="103"/>
    </row>
    <row r="3339" spans="1:6">
      <c r="A3339" s="103"/>
      <c r="B3339" s="61"/>
      <c r="C3339" s="103"/>
      <c r="D3339" s="103"/>
      <c r="E3339" s="103"/>
      <c r="F3339" s="103"/>
    </row>
    <row r="3340" spans="1:6">
      <c r="A3340" s="103"/>
      <c r="B3340" s="61"/>
      <c r="C3340" s="103"/>
      <c r="D3340" s="103"/>
      <c r="E3340" s="103"/>
      <c r="F3340" s="103"/>
    </row>
    <row r="3341" spans="1:6">
      <c r="A3341" s="103"/>
      <c r="B3341" s="61"/>
      <c r="C3341" s="103"/>
      <c r="D3341" s="103"/>
      <c r="E3341" s="103"/>
      <c r="F3341" s="103"/>
    </row>
    <row r="3342" spans="1:6">
      <c r="A3342" s="103"/>
      <c r="B3342" s="61"/>
      <c r="C3342" s="103"/>
      <c r="D3342" s="103"/>
      <c r="E3342" s="103"/>
      <c r="F3342" s="103"/>
    </row>
    <row r="3343" spans="1:6">
      <c r="A3343" s="103"/>
      <c r="B3343" s="61"/>
      <c r="C3343" s="103"/>
      <c r="D3343" s="103"/>
      <c r="E3343" s="103"/>
      <c r="F3343" s="103"/>
    </row>
    <row r="3344" spans="1:6">
      <c r="A3344" s="103"/>
      <c r="B3344" s="61"/>
      <c r="C3344" s="103"/>
      <c r="D3344" s="103"/>
      <c r="E3344" s="103"/>
      <c r="F3344" s="103"/>
    </row>
    <row r="3345" spans="1:6">
      <c r="A3345" s="103"/>
      <c r="B3345" s="61"/>
      <c r="C3345" s="103"/>
      <c r="D3345" s="103"/>
      <c r="E3345" s="103"/>
      <c r="F3345" s="103"/>
    </row>
    <row r="3346" spans="1:6">
      <c r="A3346" s="103"/>
      <c r="B3346" s="61"/>
      <c r="C3346" s="103"/>
      <c r="D3346" s="103"/>
      <c r="E3346" s="103"/>
      <c r="F3346" s="103"/>
    </row>
    <row r="3347" spans="1:6">
      <c r="A3347" s="103"/>
      <c r="B3347" s="61"/>
      <c r="C3347" s="103"/>
      <c r="D3347" s="103"/>
      <c r="E3347" s="103"/>
      <c r="F3347" s="103"/>
    </row>
    <row r="3348" spans="1:6">
      <c r="A3348" s="103"/>
      <c r="B3348" s="61"/>
      <c r="C3348" s="103"/>
      <c r="D3348" s="103"/>
      <c r="E3348" s="103"/>
      <c r="F3348" s="103"/>
    </row>
    <row r="3349" spans="1:6">
      <c r="A3349" s="103"/>
      <c r="B3349" s="61"/>
      <c r="C3349" s="103"/>
      <c r="D3349" s="103"/>
      <c r="E3349" s="103"/>
      <c r="F3349" s="103"/>
    </row>
    <row r="3350" spans="1:6">
      <c r="A3350" s="103"/>
      <c r="B3350" s="61"/>
      <c r="C3350" s="103"/>
      <c r="D3350" s="103"/>
      <c r="E3350" s="103"/>
      <c r="F3350" s="103"/>
    </row>
    <row r="3351" spans="1:6">
      <c r="A3351" s="103"/>
      <c r="B3351" s="61"/>
      <c r="C3351" s="103"/>
      <c r="D3351" s="103"/>
      <c r="E3351" s="103"/>
      <c r="F3351" s="103"/>
    </row>
    <row r="3352" spans="1:6">
      <c r="A3352" s="103"/>
      <c r="B3352" s="61"/>
      <c r="C3352" s="103"/>
      <c r="D3352" s="103"/>
      <c r="E3352" s="103"/>
      <c r="F3352" s="103"/>
    </row>
    <row r="3353" spans="1:6">
      <c r="A3353" s="103"/>
      <c r="B3353" s="61"/>
      <c r="C3353" s="103"/>
      <c r="D3353" s="103"/>
      <c r="E3353" s="103"/>
      <c r="F3353" s="103"/>
    </row>
    <row r="3354" spans="1:6">
      <c r="A3354" s="103"/>
      <c r="B3354" s="61"/>
      <c r="C3354" s="103"/>
      <c r="D3354" s="103"/>
      <c r="E3354" s="103"/>
      <c r="F3354" s="103"/>
    </row>
    <row r="3355" spans="1:6">
      <c r="A3355" s="103"/>
      <c r="B3355" s="61"/>
      <c r="C3355" s="103"/>
      <c r="D3355" s="103"/>
      <c r="E3355" s="103"/>
      <c r="F3355" s="103"/>
    </row>
    <row r="3356" spans="1:6">
      <c r="A3356" s="103"/>
      <c r="B3356" s="61"/>
      <c r="C3356" s="103"/>
      <c r="D3356" s="103"/>
      <c r="E3356" s="103"/>
      <c r="F3356" s="103"/>
    </row>
    <row r="3357" spans="1:6">
      <c r="A3357" s="103"/>
      <c r="B3357" s="61"/>
      <c r="C3357" s="103"/>
      <c r="D3357" s="103"/>
      <c r="E3357" s="103"/>
      <c r="F3357" s="103"/>
    </row>
    <row r="3358" spans="1:6">
      <c r="A3358" s="103"/>
      <c r="B3358" s="61"/>
      <c r="C3358" s="103"/>
      <c r="D3358" s="103"/>
      <c r="E3358" s="103"/>
      <c r="F3358" s="103"/>
    </row>
    <row r="3359" spans="1:6">
      <c r="A3359" s="103"/>
      <c r="B3359" s="61"/>
      <c r="C3359" s="103"/>
      <c r="D3359" s="103"/>
      <c r="E3359" s="103"/>
      <c r="F3359" s="103"/>
    </row>
    <row r="3360" spans="1:6">
      <c r="A3360" s="103"/>
      <c r="B3360" s="61"/>
      <c r="C3360" s="103"/>
      <c r="D3360" s="103"/>
      <c r="E3360" s="103"/>
      <c r="F3360" s="103"/>
    </row>
    <row r="3361" spans="1:6">
      <c r="A3361" s="103"/>
      <c r="B3361" s="61"/>
      <c r="C3361" s="103"/>
      <c r="D3361" s="103"/>
      <c r="E3361" s="103"/>
      <c r="F3361" s="103"/>
    </row>
    <row r="3362" spans="1:6">
      <c r="A3362" s="103"/>
      <c r="B3362" s="61"/>
      <c r="C3362" s="103"/>
      <c r="D3362" s="103"/>
      <c r="E3362" s="103"/>
      <c r="F3362" s="103"/>
    </row>
    <row r="3363" spans="1:6">
      <c r="A3363" s="103"/>
      <c r="B3363" s="61"/>
      <c r="C3363" s="103"/>
      <c r="D3363" s="103"/>
      <c r="E3363" s="103"/>
      <c r="F3363" s="103"/>
    </row>
    <row r="3364" spans="1:6">
      <c r="A3364" s="103"/>
      <c r="B3364" s="61"/>
      <c r="C3364" s="103"/>
      <c r="D3364" s="103"/>
      <c r="E3364" s="103"/>
      <c r="F3364" s="103"/>
    </row>
    <row r="3365" spans="1:6">
      <c r="A3365" s="103"/>
      <c r="B3365" s="61"/>
      <c r="C3365" s="103"/>
      <c r="D3365" s="103"/>
      <c r="E3365" s="103"/>
      <c r="F3365" s="103"/>
    </row>
    <row r="3366" spans="1:6">
      <c r="A3366" s="103"/>
      <c r="B3366" s="61"/>
      <c r="C3366" s="103"/>
      <c r="D3366" s="103"/>
      <c r="E3366" s="103"/>
      <c r="F3366" s="103"/>
    </row>
    <row r="3367" spans="1:6">
      <c r="A3367" s="103"/>
      <c r="B3367" s="61"/>
      <c r="C3367" s="103"/>
      <c r="D3367" s="103"/>
      <c r="E3367" s="103"/>
      <c r="F3367" s="103"/>
    </row>
    <row r="3368" spans="1:6">
      <c r="A3368" s="103"/>
      <c r="B3368" s="61"/>
      <c r="C3368" s="103"/>
      <c r="D3368" s="103"/>
      <c r="E3368" s="103"/>
      <c r="F3368" s="103"/>
    </row>
    <row r="3369" spans="1:6">
      <c r="A3369" s="103"/>
      <c r="B3369" s="61"/>
      <c r="C3369" s="103"/>
      <c r="D3369" s="103"/>
      <c r="E3369" s="103"/>
      <c r="F3369" s="103"/>
    </row>
    <row r="3370" spans="1:6">
      <c r="A3370" s="103"/>
      <c r="B3370" s="61"/>
      <c r="C3370" s="103"/>
      <c r="D3370" s="103"/>
      <c r="E3370" s="103"/>
      <c r="F3370" s="103"/>
    </row>
    <row r="3371" spans="1:6">
      <c r="A3371" s="103"/>
      <c r="B3371" s="61"/>
      <c r="C3371" s="103"/>
      <c r="D3371" s="103"/>
      <c r="E3371" s="103"/>
      <c r="F3371" s="103"/>
    </row>
    <row r="3372" spans="1:6">
      <c r="A3372" s="103"/>
      <c r="B3372" s="61"/>
      <c r="C3372" s="103"/>
      <c r="D3372" s="103"/>
      <c r="E3372" s="103"/>
      <c r="F3372" s="103"/>
    </row>
    <row r="3373" spans="1:6">
      <c r="A3373" s="103"/>
      <c r="B3373" s="61"/>
      <c r="C3373" s="103"/>
      <c r="D3373" s="103"/>
      <c r="E3373" s="103"/>
      <c r="F3373" s="103"/>
    </row>
    <row r="3374" spans="1:6">
      <c r="A3374" s="103"/>
      <c r="B3374" s="61"/>
      <c r="C3374" s="103"/>
      <c r="D3374" s="103"/>
      <c r="E3374" s="103"/>
      <c r="F3374" s="103"/>
    </row>
    <row r="3375" spans="1:6">
      <c r="A3375" s="103"/>
      <c r="B3375" s="61"/>
      <c r="C3375" s="103"/>
      <c r="D3375" s="103"/>
      <c r="E3375" s="103"/>
      <c r="F3375" s="103"/>
    </row>
    <row r="3376" spans="1:6">
      <c r="A3376" s="103"/>
      <c r="B3376" s="61"/>
      <c r="C3376" s="103"/>
      <c r="D3376" s="103"/>
      <c r="E3376" s="103"/>
      <c r="F3376" s="103"/>
    </row>
    <row r="3377" spans="1:6">
      <c r="A3377" s="103"/>
      <c r="B3377" s="61"/>
      <c r="C3377" s="103"/>
      <c r="D3377" s="103"/>
      <c r="E3377" s="103"/>
      <c r="F3377" s="103"/>
    </row>
    <row r="3378" spans="1:6">
      <c r="A3378" s="103"/>
      <c r="B3378" s="61"/>
      <c r="C3378" s="103"/>
      <c r="D3378" s="103"/>
      <c r="E3378" s="103"/>
      <c r="F3378" s="103"/>
    </row>
    <row r="3379" spans="1:6">
      <c r="A3379" s="103"/>
      <c r="B3379" s="61"/>
      <c r="C3379" s="103"/>
      <c r="D3379" s="103"/>
      <c r="E3379" s="103"/>
      <c r="F3379" s="103"/>
    </row>
    <row r="3380" spans="1:6">
      <c r="A3380" s="103"/>
      <c r="B3380" s="61"/>
      <c r="C3380" s="103"/>
      <c r="D3380" s="103"/>
      <c r="E3380" s="103"/>
      <c r="F3380" s="103"/>
    </row>
    <row r="3381" spans="1:6">
      <c r="A3381" s="103"/>
      <c r="B3381" s="61"/>
      <c r="C3381" s="103"/>
      <c r="D3381" s="103"/>
      <c r="E3381" s="103"/>
      <c r="F3381" s="103"/>
    </row>
    <row r="3382" spans="1:6">
      <c r="A3382" s="103"/>
      <c r="B3382" s="61"/>
      <c r="C3382" s="103"/>
      <c r="D3382" s="103"/>
      <c r="E3382" s="103"/>
      <c r="F3382" s="103"/>
    </row>
    <row r="3383" spans="1:6">
      <c r="A3383" s="103"/>
      <c r="B3383" s="61"/>
      <c r="C3383" s="103"/>
      <c r="D3383" s="103"/>
      <c r="E3383" s="103"/>
      <c r="F3383" s="103"/>
    </row>
    <row r="3384" spans="1:6">
      <c r="A3384" s="103"/>
      <c r="B3384" s="61"/>
      <c r="C3384" s="103"/>
      <c r="D3384" s="103"/>
      <c r="E3384" s="103"/>
      <c r="F3384" s="103"/>
    </row>
    <row r="3385" spans="1:6">
      <c r="A3385" s="103"/>
      <c r="B3385" s="61"/>
      <c r="C3385" s="103"/>
      <c r="D3385" s="103"/>
      <c r="E3385" s="103"/>
      <c r="F3385" s="103"/>
    </row>
    <row r="3386" spans="1:6">
      <c r="A3386" s="103"/>
      <c r="B3386" s="61"/>
      <c r="C3386" s="103"/>
      <c r="D3386" s="103"/>
      <c r="E3386" s="103"/>
      <c r="F3386" s="103"/>
    </row>
    <row r="3387" spans="1:6">
      <c r="A3387" s="103"/>
      <c r="B3387" s="61"/>
      <c r="C3387" s="103"/>
      <c r="D3387" s="103"/>
      <c r="E3387" s="103"/>
      <c r="F3387" s="103"/>
    </row>
    <row r="3388" spans="1:6">
      <c r="A3388" s="103"/>
      <c r="B3388" s="61"/>
      <c r="C3388" s="103"/>
      <c r="D3388" s="103"/>
      <c r="E3388" s="103"/>
      <c r="F3388" s="103"/>
    </row>
    <row r="3389" spans="1:6">
      <c r="A3389" s="103"/>
      <c r="B3389" s="61"/>
      <c r="C3389" s="103"/>
      <c r="D3389" s="103"/>
      <c r="E3389" s="103"/>
      <c r="F3389" s="103"/>
    </row>
    <row r="3390" spans="1:6">
      <c r="A3390" s="103"/>
      <c r="B3390" s="61"/>
      <c r="C3390" s="103"/>
      <c r="D3390" s="103"/>
      <c r="E3390" s="103"/>
      <c r="F3390" s="103"/>
    </row>
    <row r="3391" spans="1:6">
      <c r="A3391" s="103"/>
      <c r="B3391" s="61"/>
      <c r="C3391" s="103"/>
      <c r="D3391" s="103"/>
      <c r="E3391" s="103"/>
      <c r="F3391" s="103"/>
    </row>
    <row r="3392" spans="1:6">
      <c r="A3392" s="103"/>
      <c r="B3392" s="61"/>
      <c r="C3392" s="103"/>
      <c r="D3392" s="103"/>
      <c r="E3392" s="103"/>
      <c r="F3392" s="103"/>
    </row>
    <row r="3393" spans="1:6">
      <c r="A3393" s="103"/>
      <c r="B3393" s="61"/>
      <c r="C3393" s="103"/>
      <c r="D3393" s="103"/>
      <c r="E3393" s="103"/>
      <c r="F3393" s="103"/>
    </row>
    <row r="3394" spans="1:6">
      <c r="A3394" s="103"/>
      <c r="B3394" s="61"/>
      <c r="C3394" s="103"/>
      <c r="D3394" s="103"/>
      <c r="E3394" s="103"/>
      <c r="F3394" s="103"/>
    </row>
    <row r="3395" spans="1:6">
      <c r="A3395" s="103"/>
      <c r="B3395" s="61"/>
      <c r="C3395" s="103"/>
      <c r="D3395" s="103"/>
      <c r="E3395" s="103"/>
      <c r="F3395" s="103"/>
    </row>
    <row r="3396" spans="1:6">
      <c r="A3396" s="103"/>
      <c r="B3396" s="61"/>
      <c r="C3396" s="103"/>
      <c r="D3396" s="103"/>
      <c r="E3396" s="103"/>
      <c r="F3396" s="103"/>
    </row>
    <row r="3397" spans="1:6">
      <c r="A3397" s="103"/>
      <c r="B3397" s="61"/>
      <c r="C3397" s="103"/>
      <c r="D3397" s="103"/>
      <c r="E3397" s="103"/>
      <c r="F3397" s="103"/>
    </row>
    <row r="3398" spans="1:6">
      <c r="A3398" s="103"/>
      <c r="B3398" s="61"/>
      <c r="C3398" s="103"/>
      <c r="D3398" s="103"/>
      <c r="E3398" s="103"/>
      <c r="F3398" s="103"/>
    </row>
    <row r="3399" spans="1:6">
      <c r="A3399" s="103"/>
      <c r="B3399" s="61"/>
      <c r="C3399" s="103"/>
      <c r="D3399" s="103"/>
      <c r="E3399" s="103"/>
      <c r="F3399" s="103"/>
    </row>
    <row r="3400" spans="1:6">
      <c r="A3400" s="103"/>
      <c r="B3400" s="61"/>
      <c r="C3400" s="103"/>
      <c r="D3400" s="103"/>
      <c r="E3400" s="103"/>
      <c r="F3400" s="103"/>
    </row>
    <row r="3401" spans="1:6">
      <c r="A3401" s="103"/>
      <c r="B3401" s="61"/>
      <c r="C3401" s="103"/>
      <c r="D3401" s="103"/>
      <c r="E3401" s="103"/>
      <c r="F3401" s="103"/>
    </row>
    <row r="3402" spans="1:6">
      <c r="A3402" s="103"/>
      <c r="B3402" s="61"/>
      <c r="C3402" s="103"/>
      <c r="D3402" s="103"/>
      <c r="E3402" s="103"/>
      <c r="F3402" s="103"/>
    </row>
    <row r="3403" spans="1:6">
      <c r="A3403" s="103"/>
      <c r="B3403" s="61"/>
      <c r="C3403" s="103"/>
      <c r="D3403" s="103"/>
      <c r="E3403" s="103"/>
      <c r="F3403" s="103"/>
    </row>
    <row r="3404" spans="1:6">
      <c r="A3404" s="103"/>
      <c r="B3404" s="61"/>
      <c r="C3404" s="103"/>
      <c r="D3404" s="103"/>
      <c r="E3404" s="103"/>
      <c r="F3404" s="103"/>
    </row>
    <row r="3405" spans="1:6">
      <c r="A3405" s="103"/>
      <c r="B3405" s="61"/>
      <c r="C3405" s="103"/>
      <c r="D3405" s="103"/>
      <c r="E3405" s="103"/>
      <c r="F3405" s="103"/>
    </row>
    <row r="3406" spans="1:6">
      <c r="A3406" s="103"/>
      <c r="B3406" s="61"/>
      <c r="C3406" s="103"/>
      <c r="D3406" s="103"/>
      <c r="E3406" s="103"/>
      <c r="F3406" s="103"/>
    </row>
    <row r="3407" spans="1:6">
      <c r="A3407" s="103"/>
      <c r="B3407" s="61"/>
      <c r="C3407" s="103"/>
      <c r="D3407" s="103"/>
      <c r="E3407" s="103"/>
      <c r="F3407" s="103"/>
    </row>
    <row r="3408" spans="1:6">
      <c r="A3408" s="103"/>
      <c r="B3408" s="61"/>
      <c r="C3408" s="103"/>
      <c r="D3408" s="103"/>
      <c r="E3408" s="103"/>
      <c r="F3408" s="103"/>
    </row>
    <row r="3409" spans="1:6">
      <c r="A3409" s="103"/>
      <c r="B3409" s="61"/>
      <c r="C3409" s="103"/>
      <c r="D3409" s="103"/>
      <c r="E3409" s="103"/>
      <c r="F3409" s="103"/>
    </row>
    <row r="3410" spans="1:6">
      <c r="A3410" s="103"/>
      <c r="B3410" s="61"/>
      <c r="C3410" s="103"/>
      <c r="D3410" s="103"/>
      <c r="E3410" s="103"/>
      <c r="F3410" s="103"/>
    </row>
    <row r="3411" spans="1:6">
      <c r="A3411" s="103"/>
      <c r="B3411" s="61"/>
      <c r="C3411" s="103"/>
      <c r="D3411" s="103"/>
      <c r="E3411" s="103"/>
      <c r="F3411" s="103"/>
    </row>
    <row r="3412" spans="1:6">
      <c r="A3412" s="103"/>
      <c r="B3412" s="61"/>
      <c r="C3412" s="103"/>
      <c r="D3412" s="103"/>
      <c r="E3412" s="103"/>
      <c r="F3412" s="103"/>
    </row>
    <row r="3413" spans="1:6">
      <c r="A3413" s="103"/>
      <c r="B3413" s="61"/>
      <c r="C3413" s="103"/>
      <c r="D3413" s="103"/>
      <c r="E3413" s="103"/>
      <c r="F3413" s="103"/>
    </row>
    <row r="3414" spans="1:6">
      <c r="A3414" s="103"/>
      <c r="B3414" s="61"/>
      <c r="C3414" s="103"/>
      <c r="D3414" s="103"/>
      <c r="E3414" s="103"/>
      <c r="F3414" s="103"/>
    </row>
    <row r="3415" spans="1:6">
      <c r="A3415" s="103"/>
      <c r="B3415" s="61"/>
      <c r="C3415" s="103"/>
      <c r="D3415" s="103"/>
      <c r="E3415" s="103"/>
      <c r="F3415" s="103"/>
    </row>
    <row r="3416" spans="1:6">
      <c r="A3416" s="103"/>
      <c r="B3416" s="61"/>
      <c r="C3416" s="103"/>
      <c r="D3416" s="103"/>
      <c r="E3416" s="103"/>
      <c r="F3416" s="103"/>
    </row>
    <row r="3417" spans="1:6">
      <c r="A3417" s="103"/>
      <c r="B3417" s="61"/>
      <c r="C3417" s="103"/>
      <c r="D3417" s="103"/>
      <c r="E3417" s="103"/>
      <c r="F3417" s="103"/>
    </row>
    <row r="3418" spans="1:6">
      <c r="A3418" s="103"/>
      <c r="B3418" s="61"/>
      <c r="C3418" s="103"/>
      <c r="D3418" s="103"/>
      <c r="E3418" s="103"/>
      <c r="F3418" s="103"/>
    </row>
    <row r="3419" spans="1:6">
      <c r="A3419" s="103"/>
      <c r="B3419" s="61"/>
      <c r="C3419" s="103"/>
      <c r="D3419" s="103"/>
      <c r="E3419" s="103"/>
      <c r="F3419" s="103"/>
    </row>
    <row r="3420" spans="1:6">
      <c r="A3420" s="103"/>
      <c r="B3420" s="61"/>
      <c r="C3420" s="103"/>
      <c r="D3420" s="103"/>
      <c r="E3420" s="103"/>
      <c r="F3420" s="103"/>
    </row>
    <row r="3421" spans="1:6">
      <c r="A3421" s="103"/>
      <c r="B3421" s="61"/>
      <c r="C3421" s="103"/>
      <c r="D3421" s="103"/>
      <c r="E3421" s="103"/>
      <c r="F3421" s="103"/>
    </row>
    <row r="3422" spans="1:6">
      <c r="A3422" s="103"/>
      <c r="B3422" s="61"/>
      <c r="C3422" s="103"/>
      <c r="D3422" s="103"/>
      <c r="E3422" s="103"/>
      <c r="F3422" s="103"/>
    </row>
    <row r="3423" spans="1:6">
      <c r="A3423" s="103"/>
      <c r="B3423" s="61"/>
      <c r="C3423" s="103"/>
      <c r="D3423" s="103"/>
      <c r="E3423" s="103"/>
      <c r="F3423" s="103"/>
    </row>
    <row r="3424" spans="1:6">
      <c r="A3424" s="103"/>
      <c r="B3424" s="61"/>
      <c r="C3424" s="103"/>
      <c r="D3424" s="103"/>
      <c r="E3424" s="103"/>
      <c r="F3424" s="103"/>
    </row>
    <row r="3425" spans="1:6">
      <c r="A3425" s="103"/>
      <c r="B3425" s="61"/>
      <c r="C3425" s="103"/>
      <c r="D3425" s="103"/>
      <c r="E3425" s="103"/>
      <c r="F3425" s="103"/>
    </row>
    <row r="3426" spans="1:6">
      <c r="A3426" s="103"/>
      <c r="B3426" s="61"/>
      <c r="C3426" s="103"/>
      <c r="D3426" s="103"/>
      <c r="E3426" s="103"/>
      <c r="F3426" s="103"/>
    </row>
    <row r="3427" spans="1:6">
      <c r="A3427" s="103"/>
      <c r="B3427" s="61"/>
      <c r="C3427" s="103"/>
      <c r="D3427" s="103"/>
      <c r="E3427" s="103"/>
      <c r="F3427" s="103"/>
    </row>
    <row r="3428" spans="1:6">
      <c r="A3428" s="103"/>
      <c r="B3428" s="61"/>
      <c r="C3428" s="103"/>
      <c r="D3428" s="103"/>
      <c r="E3428" s="103"/>
      <c r="F3428" s="103"/>
    </row>
    <row r="3429" spans="1:6">
      <c r="A3429" s="103"/>
      <c r="B3429" s="61"/>
      <c r="C3429" s="103"/>
      <c r="D3429" s="103"/>
      <c r="E3429" s="103"/>
      <c r="F3429" s="103"/>
    </row>
    <row r="3430" spans="1:6">
      <c r="A3430" s="103"/>
      <c r="B3430" s="61"/>
      <c r="C3430" s="103"/>
      <c r="D3430" s="103"/>
      <c r="E3430" s="103"/>
      <c r="F3430" s="103"/>
    </row>
    <row r="3431" spans="1:6">
      <c r="A3431" s="103"/>
      <c r="B3431" s="61"/>
      <c r="C3431" s="103"/>
      <c r="D3431" s="103"/>
      <c r="E3431" s="103"/>
      <c r="F3431" s="103"/>
    </row>
    <row r="3432" spans="1:6">
      <c r="A3432" s="103"/>
      <c r="B3432" s="61"/>
      <c r="C3432" s="103"/>
      <c r="D3432" s="103"/>
      <c r="E3432" s="103"/>
      <c r="F3432" s="103"/>
    </row>
    <row r="3433" spans="1:6">
      <c r="A3433" s="103"/>
      <c r="B3433" s="61"/>
      <c r="C3433" s="103"/>
      <c r="D3433" s="103"/>
      <c r="E3433" s="103"/>
      <c r="F3433" s="103"/>
    </row>
    <row r="3434" spans="1:6">
      <c r="A3434" s="103"/>
      <c r="B3434" s="61"/>
      <c r="C3434" s="103"/>
      <c r="D3434" s="103"/>
      <c r="E3434" s="103"/>
      <c r="F3434" s="103"/>
    </row>
    <row r="3435" spans="1:6">
      <c r="A3435" s="103"/>
      <c r="B3435" s="61"/>
      <c r="C3435" s="103"/>
      <c r="D3435" s="103"/>
      <c r="E3435" s="103"/>
      <c r="F3435" s="103"/>
    </row>
    <row r="3436" spans="1:6">
      <c r="A3436" s="103"/>
      <c r="B3436" s="61"/>
      <c r="C3436" s="103"/>
      <c r="D3436" s="103"/>
      <c r="E3436" s="103"/>
      <c r="F3436" s="103"/>
    </row>
    <row r="3437" spans="1:6">
      <c r="A3437" s="103"/>
      <c r="B3437" s="61"/>
      <c r="C3437" s="103"/>
      <c r="D3437" s="103"/>
      <c r="E3437" s="103"/>
      <c r="F3437" s="103"/>
    </row>
    <row r="3438" spans="1:6">
      <c r="A3438" s="103"/>
      <c r="B3438" s="61"/>
      <c r="C3438" s="103"/>
      <c r="D3438" s="103"/>
      <c r="E3438" s="103"/>
      <c r="F3438" s="103"/>
    </row>
    <row r="3439" spans="1:6">
      <c r="A3439" s="103"/>
      <c r="B3439" s="61"/>
      <c r="C3439" s="103"/>
      <c r="D3439" s="103"/>
      <c r="E3439" s="103"/>
      <c r="F3439" s="103"/>
    </row>
    <row r="3440" spans="1:6">
      <c r="A3440" s="103"/>
      <c r="B3440" s="61"/>
      <c r="C3440" s="103"/>
      <c r="D3440" s="103"/>
      <c r="E3440" s="103"/>
      <c r="F3440" s="103"/>
    </row>
    <row r="3441" spans="1:6">
      <c r="A3441" s="103"/>
      <c r="B3441" s="61"/>
      <c r="C3441" s="103"/>
      <c r="D3441" s="103"/>
      <c r="E3441" s="103"/>
      <c r="F3441" s="103"/>
    </row>
    <row r="3442" spans="1:6">
      <c r="A3442" s="103"/>
      <c r="B3442" s="61"/>
      <c r="C3442" s="103"/>
      <c r="D3442" s="103"/>
      <c r="E3442" s="103"/>
      <c r="F3442" s="103"/>
    </row>
    <row r="3443" spans="1:6">
      <c r="A3443" s="103"/>
      <c r="B3443" s="61"/>
      <c r="C3443" s="103"/>
      <c r="D3443" s="103"/>
      <c r="E3443" s="103"/>
      <c r="F3443" s="103"/>
    </row>
    <row r="3444" spans="1:6">
      <c r="A3444" s="103"/>
      <c r="B3444" s="61"/>
      <c r="C3444" s="103"/>
      <c r="D3444" s="103"/>
      <c r="E3444" s="103"/>
      <c r="F3444" s="103"/>
    </row>
    <row r="3445" spans="1:6">
      <c r="A3445" s="103"/>
      <c r="B3445" s="61"/>
      <c r="C3445" s="103"/>
      <c r="D3445" s="103"/>
      <c r="E3445" s="103"/>
      <c r="F3445" s="103"/>
    </row>
    <row r="3446" spans="1:6">
      <c r="A3446" s="103"/>
      <c r="B3446" s="61"/>
      <c r="C3446" s="103"/>
      <c r="D3446" s="103"/>
      <c r="E3446" s="103"/>
      <c r="F3446" s="103"/>
    </row>
    <row r="3447" spans="1:6">
      <c r="A3447" s="103"/>
      <c r="B3447" s="61"/>
      <c r="C3447" s="103"/>
      <c r="D3447" s="103"/>
      <c r="E3447" s="103"/>
      <c r="F3447" s="103"/>
    </row>
    <row r="3448" spans="1:6">
      <c r="A3448" s="103"/>
      <c r="B3448" s="61"/>
      <c r="C3448" s="103"/>
      <c r="D3448" s="103"/>
      <c r="E3448" s="103"/>
      <c r="F3448" s="103"/>
    </row>
    <row r="3449" spans="1:6">
      <c r="A3449" s="103"/>
      <c r="B3449" s="61"/>
      <c r="C3449" s="103"/>
      <c r="D3449" s="103"/>
      <c r="E3449" s="103"/>
      <c r="F3449" s="103"/>
    </row>
    <row r="3450" spans="1:6">
      <c r="A3450" s="103"/>
      <c r="B3450" s="61"/>
      <c r="C3450" s="103"/>
      <c r="D3450" s="103"/>
      <c r="E3450" s="103"/>
      <c r="F3450" s="103"/>
    </row>
    <row r="3451" spans="1:6">
      <c r="A3451" s="103"/>
      <c r="B3451" s="61"/>
      <c r="C3451" s="103"/>
      <c r="D3451" s="103"/>
      <c r="E3451" s="103"/>
      <c r="F3451" s="103"/>
    </row>
    <row r="3452" spans="1:6">
      <c r="A3452" s="103"/>
      <c r="B3452" s="61"/>
      <c r="C3452" s="103"/>
      <c r="D3452" s="103"/>
      <c r="E3452" s="103"/>
      <c r="F3452" s="103"/>
    </row>
    <row r="3453" spans="1:6">
      <c r="A3453" s="103"/>
      <c r="B3453" s="61"/>
      <c r="C3453" s="103"/>
      <c r="D3453" s="103"/>
      <c r="E3453" s="103"/>
      <c r="F3453" s="103"/>
    </row>
    <row r="3454" spans="1:6">
      <c r="A3454" s="103"/>
      <c r="B3454" s="61"/>
      <c r="C3454" s="103"/>
      <c r="D3454" s="103"/>
      <c r="E3454" s="103"/>
      <c r="F3454" s="103"/>
    </row>
    <row r="3455" spans="1:6">
      <c r="A3455" s="103"/>
      <c r="B3455" s="61"/>
      <c r="C3455" s="103"/>
      <c r="D3455" s="103"/>
      <c r="E3455" s="103"/>
      <c r="F3455" s="103"/>
    </row>
    <row r="3456" spans="1:6">
      <c r="A3456" s="103"/>
      <c r="B3456" s="61"/>
      <c r="C3456" s="103"/>
      <c r="D3456" s="103"/>
      <c r="E3456" s="103"/>
      <c r="F3456" s="103"/>
    </row>
    <row r="3457" spans="1:6">
      <c r="A3457" s="103"/>
      <c r="B3457" s="61"/>
      <c r="C3457" s="103"/>
      <c r="D3457" s="103"/>
      <c r="E3457" s="103"/>
      <c r="F3457" s="103"/>
    </row>
    <row r="3458" spans="1:6">
      <c r="A3458" s="103"/>
      <c r="B3458" s="61"/>
      <c r="C3458" s="103"/>
      <c r="D3458" s="103"/>
      <c r="E3458" s="103"/>
      <c r="F3458" s="103"/>
    </row>
    <row r="3459" spans="1:6">
      <c r="A3459" s="103"/>
      <c r="B3459" s="61"/>
      <c r="C3459" s="103"/>
      <c r="D3459" s="103"/>
      <c r="E3459" s="103"/>
      <c r="F3459" s="103"/>
    </row>
    <row r="3460" spans="1:6">
      <c r="A3460" s="103"/>
      <c r="B3460" s="61"/>
      <c r="C3460" s="103"/>
      <c r="D3460" s="103"/>
      <c r="E3460" s="103"/>
      <c r="F3460" s="103"/>
    </row>
    <row r="3461" spans="1:6">
      <c r="A3461" s="103"/>
      <c r="B3461" s="61"/>
      <c r="C3461" s="103"/>
      <c r="D3461" s="103"/>
      <c r="E3461" s="103"/>
      <c r="F3461" s="103"/>
    </row>
    <row r="3462" spans="1:6">
      <c r="A3462" s="103"/>
      <c r="B3462" s="61"/>
      <c r="C3462" s="103"/>
      <c r="D3462" s="103"/>
      <c r="E3462" s="103"/>
      <c r="F3462" s="103"/>
    </row>
    <row r="3463" spans="1:6">
      <c r="A3463" s="103"/>
      <c r="B3463" s="61"/>
      <c r="C3463" s="103"/>
      <c r="D3463" s="103"/>
      <c r="E3463" s="103"/>
      <c r="F3463" s="103"/>
    </row>
    <row r="3464" spans="1:6">
      <c r="A3464" s="103"/>
      <c r="B3464" s="61"/>
      <c r="C3464" s="103"/>
      <c r="D3464" s="103"/>
      <c r="E3464" s="103"/>
      <c r="F3464" s="103"/>
    </row>
    <row r="3465" spans="1:6">
      <c r="A3465" s="103"/>
      <c r="B3465" s="61"/>
      <c r="C3465" s="103"/>
      <c r="D3465" s="103"/>
      <c r="E3465" s="103"/>
      <c r="F3465" s="103"/>
    </row>
    <row r="3466" spans="1:6">
      <c r="A3466" s="103"/>
      <c r="B3466" s="61"/>
      <c r="C3466" s="103"/>
      <c r="D3466" s="103"/>
      <c r="E3466" s="103"/>
      <c r="F3466" s="103"/>
    </row>
    <row r="3467" spans="1:6">
      <c r="A3467" s="103"/>
      <c r="B3467" s="61"/>
      <c r="C3467" s="103"/>
      <c r="D3467" s="103"/>
      <c r="E3467" s="103"/>
      <c r="F3467" s="103"/>
    </row>
    <row r="3468" spans="1:6">
      <c r="A3468" s="103"/>
      <c r="B3468" s="61"/>
      <c r="C3468" s="103"/>
      <c r="D3468" s="103"/>
      <c r="E3468" s="103"/>
      <c r="F3468" s="103"/>
    </row>
    <row r="3469" spans="1:6">
      <c r="A3469" s="103"/>
      <c r="B3469" s="61"/>
      <c r="C3469" s="103"/>
      <c r="D3469" s="103"/>
      <c r="E3469" s="103"/>
      <c r="F3469" s="103"/>
    </row>
    <row r="3470" spans="1:6">
      <c r="A3470" s="103"/>
      <c r="B3470" s="61"/>
      <c r="C3470" s="103"/>
      <c r="D3470" s="103"/>
      <c r="E3470" s="103"/>
      <c r="F3470" s="103"/>
    </row>
    <row r="3471" spans="1:6">
      <c r="A3471" s="103"/>
      <c r="B3471" s="61"/>
      <c r="C3471" s="103"/>
      <c r="D3471" s="103"/>
      <c r="E3471" s="103"/>
      <c r="F3471" s="103"/>
    </row>
    <row r="3472" spans="1:6">
      <c r="A3472" s="103"/>
      <c r="B3472" s="61"/>
      <c r="C3472" s="103"/>
      <c r="D3472" s="103"/>
      <c r="E3472" s="103"/>
      <c r="F3472" s="103"/>
    </row>
    <row r="3473" spans="1:6">
      <c r="A3473" s="103"/>
      <c r="B3473" s="61"/>
      <c r="C3473" s="103"/>
      <c r="D3473" s="103"/>
      <c r="E3473" s="103"/>
      <c r="F3473" s="103"/>
    </row>
    <row r="3474" spans="1:6">
      <c r="A3474" s="103"/>
      <c r="B3474" s="61"/>
      <c r="C3474" s="103"/>
      <c r="D3474" s="103"/>
      <c r="E3474" s="103"/>
      <c r="F3474" s="103"/>
    </row>
    <row r="3475" spans="1:6">
      <c r="A3475" s="103"/>
      <c r="B3475" s="61"/>
      <c r="C3475" s="103"/>
      <c r="D3475" s="103"/>
      <c r="E3475" s="103"/>
      <c r="F3475" s="103"/>
    </row>
    <row r="3476" spans="1:6">
      <c r="A3476" s="103"/>
      <c r="B3476" s="61"/>
      <c r="C3476" s="103"/>
      <c r="D3476" s="103"/>
      <c r="E3476" s="103"/>
      <c r="F3476" s="103"/>
    </row>
    <row r="3477" spans="1:6">
      <c r="A3477" s="103"/>
      <c r="B3477" s="61"/>
      <c r="C3477" s="103"/>
      <c r="D3477" s="103"/>
      <c r="E3477" s="103"/>
      <c r="F3477" s="103"/>
    </row>
    <row r="3478" spans="1:6">
      <c r="A3478" s="103"/>
      <c r="B3478" s="61"/>
      <c r="C3478" s="103"/>
      <c r="D3478" s="103"/>
      <c r="E3478" s="103"/>
      <c r="F3478" s="103"/>
    </row>
    <row r="3479" spans="1:6">
      <c r="A3479" s="103"/>
      <c r="B3479" s="61"/>
      <c r="C3479" s="103"/>
      <c r="D3479" s="103"/>
      <c r="E3479" s="103"/>
      <c r="F3479" s="103"/>
    </row>
    <row r="3480" spans="1:6">
      <c r="A3480" s="103"/>
      <c r="B3480" s="61"/>
      <c r="C3480" s="103"/>
      <c r="D3480" s="103"/>
      <c r="E3480" s="103"/>
      <c r="F3480" s="103"/>
    </row>
    <row r="3481" spans="1:6">
      <c r="A3481" s="103"/>
      <c r="B3481" s="61"/>
      <c r="C3481" s="103"/>
      <c r="D3481" s="103"/>
      <c r="E3481" s="103"/>
      <c r="F3481" s="103"/>
    </row>
    <row r="3482" spans="1:6">
      <c r="A3482" s="103"/>
      <c r="B3482" s="61"/>
      <c r="C3482" s="103"/>
      <c r="D3482" s="103"/>
      <c r="E3482" s="103"/>
      <c r="F3482" s="103"/>
    </row>
    <row r="3483" spans="1:6">
      <c r="A3483" s="103"/>
      <c r="B3483" s="61"/>
      <c r="C3483" s="103"/>
      <c r="D3483" s="103"/>
      <c r="E3483" s="103"/>
      <c r="F3483" s="103"/>
    </row>
    <row r="3484" spans="1:6">
      <c r="A3484" s="103"/>
      <c r="B3484" s="61"/>
      <c r="C3484" s="103"/>
      <c r="D3484" s="103"/>
      <c r="E3484" s="103"/>
      <c r="F3484" s="103"/>
    </row>
    <row r="3485" spans="1:6">
      <c r="A3485" s="103"/>
      <c r="B3485" s="61"/>
      <c r="C3485" s="103"/>
      <c r="D3485" s="103"/>
      <c r="E3485" s="103"/>
      <c r="F3485" s="103"/>
    </row>
    <row r="3486" spans="1:6">
      <c r="A3486" s="103"/>
      <c r="B3486" s="61"/>
      <c r="C3486" s="103"/>
      <c r="D3486" s="103"/>
      <c r="E3486" s="103"/>
      <c r="F3486" s="103"/>
    </row>
    <row r="3487" spans="1:6">
      <c r="A3487" s="103"/>
      <c r="B3487" s="61"/>
      <c r="C3487" s="103"/>
      <c r="D3487" s="103"/>
      <c r="E3487" s="103"/>
      <c r="F3487" s="103"/>
    </row>
    <row r="3488" spans="1:6">
      <c r="A3488" s="103"/>
      <c r="B3488" s="61"/>
      <c r="C3488" s="103"/>
      <c r="D3488" s="103"/>
      <c r="E3488" s="103"/>
      <c r="F3488" s="103"/>
    </row>
    <row r="3489" spans="1:6">
      <c r="A3489" s="103"/>
      <c r="B3489" s="61"/>
      <c r="C3489" s="103"/>
      <c r="D3489" s="103"/>
      <c r="E3489" s="103"/>
      <c r="F3489" s="103"/>
    </row>
    <row r="3490" spans="1:6">
      <c r="A3490" s="103"/>
      <c r="B3490" s="61"/>
      <c r="C3490" s="103"/>
      <c r="D3490" s="103"/>
      <c r="E3490" s="103"/>
      <c r="F3490" s="103"/>
    </row>
    <row r="3491" spans="1:6">
      <c r="A3491" s="103"/>
      <c r="B3491" s="61"/>
      <c r="C3491" s="103"/>
      <c r="D3491" s="103"/>
      <c r="E3491" s="103"/>
      <c r="F3491" s="103"/>
    </row>
    <row r="3492" spans="1:6">
      <c r="A3492" s="103"/>
      <c r="B3492" s="61"/>
      <c r="C3492" s="103"/>
      <c r="D3492" s="103"/>
      <c r="E3492" s="103"/>
      <c r="F3492" s="103"/>
    </row>
    <row r="3493" spans="1:6">
      <c r="A3493" s="103"/>
      <c r="B3493" s="61"/>
      <c r="C3493" s="103"/>
      <c r="D3493" s="103"/>
      <c r="E3493" s="103"/>
      <c r="F3493" s="103"/>
    </row>
    <row r="3494" spans="1:6">
      <c r="A3494" s="103"/>
      <c r="B3494" s="61"/>
      <c r="C3494" s="103"/>
      <c r="D3494" s="103"/>
      <c r="E3494" s="103"/>
      <c r="F3494" s="103"/>
    </row>
    <row r="3495" spans="1:6">
      <c r="A3495" s="103"/>
      <c r="B3495" s="61"/>
      <c r="C3495" s="103"/>
      <c r="D3495" s="103"/>
      <c r="E3495" s="103"/>
      <c r="F3495" s="103"/>
    </row>
    <row r="3496" spans="1:6">
      <c r="A3496" s="103"/>
      <c r="B3496" s="61"/>
      <c r="C3496" s="103"/>
      <c r="D3496" s="103"/>
      <c r="E3496" s="103"/>
      <c r="F3496" s="103"/>
    </row>
    <row r="3497" spans="1:6">
      <c r="A3497" s="103"/>
      <c r="B3497" s="61"/>
      <c r="C3497" s="103"/>
      <c r="D3497" s="103"/>
      <c r="E3497" s="103"/>
      <c r="F3497" s="103"/>
    </row>
    <row r="3498" spans="1:6">
      <c r="A3498" s="103"/>
      <c r="B3498" s="61"/>
      <c r="C3498" s="103"/>
      <c r="D3498" s="103"/>
      <c r="E3498" s="103"/>
      <c r="F3498" s="103"/>
    </row>
    <row r="3499" spans="1:6">
      <c r="A3499" s="103"/>
      <c r="B3499" s="61"/>
      <c r="C3499" s="103"/>
      <c r="D3499" s="103"/>
      <c r="E3499" s="103"/>
      <c r="F3499" s="103"/>
    </row>
    <row r="3500" spans="1:6">
      <c r="A3500" s="103"/>
      <c r="B3500" s="61"/>
      <c r="C3500" s="103"/>
      <c r="D3500" s="103"/>
      <c r="E3500" s="103"/>
      <c r="F3500" s="103"/>
    </row>
    <row r="3501" spans="1:6">
      <c r="A3501" s="103"/>
      <c r="B3501" s="61"/>
      <c r="C3501" s="103"/>
      <c r="D3501" s="103"/>
      <c r="E3501" s="103"/>
      <c r="F3501" s="103"/>
    </row>
    <row r="3502" spans="1:6">
      <c r="A3502" s="103"/>
      <c r="B3502" s="61"/>
      <c r="C3502" s="103"/>
      <c r="D3502" s="103"/>
      <c r="E3502" s="103"/>
      <c r="F3502" s="103"/>
    </row>
    <row r="3503" spans="1:6">
      <c r="A3503" s="103"/>
      <c r="B3503" s="61"/>
      <c r="C3503" s="103"/>
      <c r="D3503" s="103"/>
      <c r="E3503" s="103"/>
      <c r="F3503" s="103"/>
    </row>
    <row r="3504" spans="1:6">
      <c r="A3504" s="103"/>
      <c r="B3504" s="61"/>
      <c r="C3504" s="103"/>
      <c r="D3504" s="103"/>
      <c r="E3504" s="103"/>
      <c r="F3504" s="103"/>
    </row>
    <row r="3505" spans="1:6">
      <c r="A3505" s="103"/>
      <c r="B3505" s="61"/>
      <c r="C3505" s="103"/>
      <c r="D3505" s="103"/>
      <c r="E3505" s="103"/>
      <c r="F3505" s="103"/>
    </row>
    <row r="3506" spans="1:6">
      <c r="A3506" s="103"/>
      <c r="B3506" s="61"/>
      <c r="C3506" s="103"/>
      <c r="D3506" s="103"/>
      <c r="E3506" s="103"/>
      <c r="F3506" s="103"/>
    </row>
    <row r="3507" spans="1:6">
      <c r="A3507" s="103"/>
      <c r="B3507" s="61"/>
      <c r="C3507" s="103"/>
      <c r="D3507" s="103"/>
      <c r="E3507" s="103"/>
      <c r="F3507" s="103"/>
    </row>
    <row r="3508" spans="1:6">
      <c r="A3508" s="103"/>
      <c r="B3508" s="61"/>
      <c r="C3508" s="103"/>
      <c r="D3508" s="103"/>
      <c r="E3508" s="103"/>
      <c r="F3508" s="103"/>
    </row>
    <row r="3509" spans="1:6">
      <c r="A3509" s="103"/>
      <c r="B3509" s="61"/>
      <c r="C3509" s="103"/>
      <c r="D3509" s="103"/>
      <c r="E3509" s="103"/>
      <c r="F3509" s="103"/>
    </row>
    <row r="3510" spans="1:6">
      <c r="A3510" s="103"/>
      <c r="B3510" s="61"/>
      <c r="C3510" s="103"/>
      <c r="D3510" s="103"/>
      <c r="E3510" s="103"/>
      <c r="F3510" s="103"/>
    </row>
    <row r="3511" spans="1:6">
      <c r="A3511" s="103"/>
      <c r="B3511" s="61"/>
      <c r="C3511" s="103"/>
      <c r="D3511" s="103"/>
      <c r="E3511" s="103"/>
      <c r="F3511" s="103"/>
    </row>
    <row r="3512" spans="1:6">
      <c r="A3512" s="103"/>
      <c r="B3512" s="61"/>
      <c r="C3512" s="103"/>
      <c r="D3512" s="103"/>
      <c r="E3512" s="103"/>
      <c r="F3512" s="103"/>
    </row>
    <row r="3513" spans="1:6">
      <c r="A3513" s="103"/>
      <c r="B3513" s="61"/>
      <c r="C3513" s="103"/>
      <c r="D3513" s="103"/>
      <c r="E3513" s="103"/>
      <c r="F3513" s="103"/>
    </row>
    <row r="3514" spans="1:6">
      <c r="A3514" s="103"/>
      <c r="B3514" s="61"/>
      <c r="C3514" s="103"/>
      <c r="D3514" s="103"/>
      <c r="E3514" s="103"/>
      <c r="F3514" s="103"/>
    </row>
    <row r="3515" spans="1:6">
      <c r="A3515" s="103"/>
      <c r="B3515" s="61"/>
      <c r="C3515" s="103"/>
      <c r="D3515" s="103"/>
      <c r="E3515" s="103"/>
      <c r="F3515" s="103"/>
    </row>
    <row r="3516" spans="1:6">
      <c r="A3516" s="103"/>
      <c r="B3516" s="61"/>
      <c r="C3516" s="103"/>
      <c r="D3516" s="103"/>
      <c r="E3516" s="103"/>
      <c r="F3516" s="103"/>
    </row>
    <row r="3517" spans="1:6">
      <c r="A3517" s="103"/>
      <c r="B3517" s="61"/>
      <c r="C3517" s="103"/>
      <c r="D3517" s="103"/>
      <c r="E3517" s="103"/>
      <c r="F3517" s="103"/>
    </row>
    <row r="3518" spans="1:6">
      <c r="A3518" s="103"/>
      <c r="B3518" s="61"/>
      <c r="C3518" s="103"/>
      <c r="D3518" s="103"/>
      <c r="E3518" s="103"/>
      <c r="F3518" s="103"/>
    </row>
    <row r="3519" spans="1:6">
      <c r="A3519" s="103"/>
      <c r="B3519" s="61"/>
      <c r="C3519" s="103"/>
      <c r="D3519" s="103"/>
      <c r="E3519" s="103"/>
      <c r="F3519" s="103"/>
    </row>
    <row r="3520" spans="1:6">
      <c r="A3520" s="103"/>
      <c r="B3520" s="61"/>
      <c r="C3520" s="103"/>
      <c r="D3520" s="103"/>
      <c r="E3520" s="103"/>
      <c r="F3520" s="103"/>
    </row>
    <row r="3521" spans="1:6">
      <c r="A3521" s="103"/>
      <c r="B3521" s="61"/>
      <c r="C3521" s="103"/>
      <c r="D3521" s="103"/>
      <c r="E3521" s="103"/>
      <c r="F3521" s="103"/>
    </row>
    <row r="3522" spans="1:6">
      <c r="A3522" s="103"/>
      <c r="B3522" s="61"/>
      <c r="C3522" s="103"/>
      <c r="D3522" s="103"/>
      <c r="E3522" s="103"/>
      <c r="F3522" s="103"/>
    </row>
    <row r="3523" spans="1:6">
      <c r="A3523" s="103"/>
      <c r="B3523" s="61"/>
      <c r="C3523" s="103"/>
      <c r="D3523" s="103"/>
      <c r="E3523" s="103"/>
      <c r="F3523" s="103"/>
    </row>
    <row r="3524" spans="1:6">
      <c r="A3524" s="103"/>
      <c r="B3524" s="61"/>
      <c r="C3524" s="103"/>
      <c r="D3524" s="103"/>
      <c r="E3524" s="103"/>
      <c r="F3524" s="103"/>
    </row>
    <row r="3525" spans="1:6">
      <c r="A3525" s="103"/>
      <c r="B3525" s="61"/>
      <c r="C3525" s="103"/>
      <c r="D3525" s="103"/>
      <c r="E3525" s="103"/>
      <c r="F3525" s="103"/>
    </row>
    <row r="3526" spans="1:6">
      <c r="A3526" s="103"/>
      <c r="B3526" s="61"/>
      <c r="C3526" s="103"/>
      <c r="D3526" s="103"/>
      <c r="E3526" s="103"/>
      <c r="F3526" s="103"/>
    </row>
    <row r="3527" spans="1:6">
      <c r="A3527" s="103"/>
      <c r="B3527" s="61"/>
      <c r="C3527" s="103"/>
      <c r="D3527" s="103"/>
      <c r="E3527" s="103"/>
      <c r="F3527" s="103"/>
    </row>
    <row r="3528" spans="1:6">
      <c r="A3528" s="103"/>
      <c r="B3528" s="61"/>
      <c r="C3528" s="103"/>
      <c r="D3528" s="103"/>
      <c r="E3528" s="103"/>
      <c r="F3528" s="103"/>
    </row>
    <row r="3529" spans="1:6">
      <c r="A3529" s="103"/>
      <c r="B3529" s="61"/>
      <c r="C3529" s="103"/>
      <c r="D3529" s="103"/>
      <c r="E3529" s="103"/>
      <c r="F3529" s="103"/>
    </row>
    <row r="3530" spans="1:6">
      <c r="A3530" s="103"/>
      <c r="B3530" s="61"/>
      <c r="C3530" s="103"/>
      <c r="D3530" s="103"/>
      <c r="E3530" s="103"/>
      <c r="F3530" s="103"/>
    </row>
    <row r="3531" spans="1:6">
      <c r="A3531" s="103"/>
      <c r="B3531" s="61"/>
      <c r="C3531" s="103"/>
      <c r="D3531" s="103"/>
      <c r="E3531" s="103"/>
      <c r="F3531" s="103"/>
    </row>
    <row r="3532" spans="1:6">
      <c r="A3532" s="103"/>
      <c r="B3532" s="61"/>
      <c r="C3532" s="103"/>
      <c r="D3532" s="103"/>
      <c r="E3532" s="103"/>
      <c r="F3532" s="103"/>
    </row>
    <row r="3533" spans="1:6">
      <c r="A3533" s="103"/>
      <c r="B3533" s="61"/>
      <c r="C3533" s="103"/>
      <c r="D3533" s="103"/>
      <c r="E3533" s="103"/>
      <c r="F3533" s="103"/>
    </row>
    <row r="3534" spans="1:6">
      <c r="A3534" s="103"/>
      <c r="B3534" s="61"/>
      <c r="C3534" s="103"/>
      <c r="D3534" s="103"/>
      <c r="E3534" s="103"/>
      <c r="F3534" s="103"/>
    </row>
    <row r="3535" spans="1:6">
      <c r="A3535" s="103"/>
      <c r="B3535" s="61"/>
      <c r="C3535" s="103"/>
      <c r="D3535" s="103"/>
      <c r="E3535" s="103"/>
      <c r="F3535" s="103"/>
    </row>
    <row r="3536" spans="1:6">
      <c r="A3536" s="103"/>
      <c r="B3536" s="61"/>
      <c r="C3536" s="103"/>
      <c r="D3536" s="103"/>
      <c r="E3536" s="103"/>
      <c r="F3536" s="103"/>
    </row>
    <row r="3537" spans="1:6">
      <c r="A3537" s="103"/>
      <c r="B3537" s="61"/>
      <c r="C3537" s="103"/>
      <c r="D3537" s="103"/>
      <c r="E3537" s="103"/>
      <c r="F3537" s="103"/>
    </row>
    <row r="3538" spans="1:6">
      <c r="A3538" s="103"/>
      <c r="B3538" s="61"/>
      <c r="C3538" s="103"/>
      <c r="D3538" s="103"/>
      <c r="E3538" s="103"/>
      <c r="F3538" s="103"/>
    </row>
    <row r="3539" spans="1:6">
      <c r="A3539" s="103"/>
      <c r="B3539" s="61"/>
      <c r="C3539" s="103"/>
      <c r="D3539" s="103"/>
      <c r="E3539" s="103"/>
      <c r="F3539" s="103"/>
    </row>
    <row r="3540" spans="1:6">
      <c r="A3540" s="103"/>
      <c r="B3540" s="61"/>
      <c r="C3540" s="103"/>
      <c r="D3540" s="103"/>
      <c r="E3540" s="103"/>
      <c r="F3540" s="103"/>
    </row>
    <row r="3541" spans="1:6">
      <c r="A3541" s="103"/>
      <c r="B3541" s="61"/>
      <c r="C3541" s="103"/>
      <c r="D3541" s="103"/>
      <c r="E3541" s="103"/>
      <c r="F3541" s="103"/>
    </row>
    <row r="3542" spans="1:6">
      <c r="A3542" s="103"/>
      <c r="B3542" s="61"/>
      <c r="C3542" s="103"/>
      <c r="D3542" s="103"/>
      <c r="E3542" s="103"/>
      <c r="F3542" s="103"/>
    </row>
    <row r="3543" spans="1:6">
      <c r="A3543" s="103"/>
      <c r="B3543" s="61"/>
      <c r="C3543" s="103"/>
      <c r="D3543" s="103"/>
      <c r="E3543" s="103"/>
      <c r="F3543" s="103"/>
    </row>
    <row r="3544" spans="1:6">
      <c r="A3544" s="103"/>
      <c r="B3544" s="61"/>
      <c r="C3544" s="103"/>
      <c r="D3544" s="103"/>
      <c r="E3544" s="103"/>
      <c r="F3544" s="103"/>
    </row>
    <row r="3545" spans="1:6">
      <c r="A3545" s="103"/>
      <c r="B3545" s="61"/>
      <c r="C3545" s="103"/>
      <c r="D3545" s="103"/>
      <c r="E3545" s="103"/>
      <c r="F3545" s="103"/>
    </row>
    <row r="3546" spans="1:6">
      <c r="A3546" s="103"/>
      <c r="B3546" s="61"/>
      <c r="C3546" s="103"/>
      <c r="D3546" s="103"/>
      <c r="E3546" s="103"/>
      <c r="F3546" s="103"/>
    </row>
    <row r="3547" spans="1:6">
      <c r="A3547" s="103"/>
      <c r="B3547" s="61"/>
      <c r="C3547" s="103"/>
      <c r="D3547" s="103"/>
      <c r="E3547" s="103"/>
      <c r="F3547" s="103"/>
    </row>
    <row r="3548" spans="1:6">
      <c r="A3548" s="103"/>
      <c r="B3548" s="61"/>
      <c r="C3548" s="103"/>
      <c r="D3548" s="103"/>
      <c r="E3548" s="103"/>
      <c r="F3548" s="103"/>
    </row>
    <row r="3549" spans="1:6">
      <c r="A3549" s="103"/>
      <c r="B3549" s="61"/>
      <c r="C3549" s="103"/>
      <c r="D3549" s="103"/>
      <c r="E3549" s="103"/>
      <c r="F3549" s="103"/>
    </row>
    <row r="3550" spans="1:6">
      <c r="A3550" s="103"/>
      <c r="B3550" s="61"/>
      <c r="C3550" s="103"/>
      <c r="D3550" s="103"/>
      <c r="E3550" s="103"/>
      <c r="F3550" s="103"/>
    </row>
    <row r="3551" spans="1:6">
      <c r="A3551" s="103"/>
      <c r="B3551" s="61"/>
      <c r="C3551" s="103"/>
      <c r="D3551" s="103"/>
      <c r="E3551" s="103"/>
      <c r="F3551" s="103"/>
    </row>
    <row r="3552" spans="1:6">
      <c r="A3552" s="103"/>
      <c r="B3552" s="61"/>
      <c r="C3552" s="103"/>
      <c r="D3552" s="103"/>
      <c r="E3552" s="103"/>
      <c r="F3552" s="103"/>
    </row>
    <row r="3553" spans="1:6">
      <c r="A3553" s="103"/>
      <c r="B3553" s="61"/>
      <c r="C3553" s="103"/>
      <c r="D3553" s="103"/>
      <c r="E3553" s="103"/>
      <c r="F3553" s="103"/>
    </row>
    <row r="3554" spans="1:6">
      <c r="A3554" s="103"/>
      <c r="B3554" s="61"/>
      <c r="C3554" s="103"/>
      <c r="D3554" s="103"/>
      <c r="E3554" s="103"/>
      <c r="F3554" s="103"/>
    </row>
    <row r="3555" spans="1:6">
      <c r="A3555" s="103"/>
      <c r="B3555" s="61"/>
      <c r="C3555" s="103"/>
      <c r="D3555" s="103"/>
      <c r="E3555" s="103"/>
      <c r="F3555" s="103"/>
    </row>
    <row r="3556" spans="1:6">
      <c r="A3556" s="103"/>
      <c r="B3556" s="61"/>
      <c r="C3556" s="103"/>
      <c r="D3556" s="103"/>
      <c r="E3556" s="103"/>
      <c r="F3556" s="103"/>
    </row>
    <row r="3557" spans="1:6">
      <c r="A3557" s="103"/>
      <c r="B3557" s="61"/>
      <c r="C3557" s="103"/>
      <c r="D3557" s="103"/>
      <c r="E3557" s="103"/>
      <c r="F3557" s="103"/>
    </row>
    <row r="3558" spans="1:6">
      <c r="A3558" s="103"/>
      <c r="B3558" s="61"/>
      <c r="C3558" s="103"/>
      <c r="D3558" s="103"/>
      <c r="E3558" s="103"/>
      <c r="F3558" s="103"/>
    </row>
    <row r="3559" spans="1:6">
      <c r="A3559" s="103"/>
      <c r="B3559" s="61"/>
      <c r="C3559" s="103"/>
      <c r="D3559" s="103"/>
      <c r="E3559" s="103"/>
      <c r="F3559" s="103"/>
    </row>
    <row r="3560" spans="1:6">
      <c r="A3560" s="103"/>
      <c r="B3560" s="61"/>
      <c r="C3560" s="103"/>
      <c r="D3560" s="103"/>
      <c r="E3560" s="103"/>
      <c r="F3560" s="103"/>
    </row>
    <row r="3561" spans="1:6">
      <c r="A3561" s="103"/>
      <c r="B3561" s="61"/>
      <c r="C3561" s="103"/>
      <c r="D3561" s="103"/>
      <c r="E3561" s="103"/>
      <c r="F3561" s="103"/>
    </row>
    <row r="3562" spans="1:6">
      <c r="A3562" s="103"/>
      <c r="B3562" s="61"/>
      <c r="C3562" s="103"/>
      <c r="D3562" s="103"/>
      <c r="E3562" s="103"/>
      <c r="F3562" s="103"/>
    </row>
    <row r="3563" spans="1:6">
      <c r="A3563" s="103"/>
      <c r="B3563" s="61"/>
      <c r="C3563" s="103"/>
      <c r="D3563" s="103"/>
      <c r="E3563" s="103"/>
      <c r="F3563" s="103"/>
    </row>
    <row r="3564" spans="1:6">
      <c r="A3564" s="103"/>
      <c r="B3564" s="61"/>
      <c r="C3564" s="103"/>
      <c r="D3564" s="103"/>
      <c r="E3564" s="103"/>
      <c r="F3564" s="103"/>
    </row>
    <row r="3565" spans="1:6">
      <c r="A3565" s="103"/>
      <c r="B3565" s="61"/>
      <c r="C3565" s="103"/>
      <c r="D3565" s="103"/>
      <c r="E3565" s="103"/>
      <c r="F3565" s="103"/>
    </row>
    <row r="3566" spans="1:6">
      <c r="A3566" s="103"/>
      <c r="B3566" s="61"/>
      <c r="C3566" s="103"/>
      <c r="D3566" s="103"/>
      <c r="E3566" s="103"/>
      <c r="F3566" s="103"/>
    </row>
    <row r="3567" spans="1:6">
      <c r="A3567" s="103"/>
      <c r="B3567" s="61"/>
      <c r="C3567" s="103"/>
      <c r="D3567" s="103"/>
      <c r="E3567" s="103"/>
      <c r="F3567" s="103"/>
    </row>
    <row r="3568" spans="1:6">
      <c r="A3568" s="103"/>
      <c r="B3568" s="61"/>
      <c r="C3568" s="103"/>
      <c r="D3568" s="103"/>
      <c r="E3568" s="103"/>
      <c r="F3568" s="103"/>
    </row>
    <row r="3569" spans="1:6">
      <c r="A3569" s="103"/>
      <c r="B3569" s="61"/>
      <c r="C3569" s="103"/>
      <c r="D3569" s="103"/>
      <c r="E3569" s="103"/>
      <c r="F3569" s="103"/>
    </row>
    <row r="3570" spans="1:6">
      <c r="A3570" s="103"/>
      <c r="B3570" s="61"/>
      <c r="C3570" s="103"/>
      <c r="D3570" s="103"/>
      <c r="E3570" s="103"/>
      <c r="F3570" s="103"/>
    </row>
    <row r="3571" spans="1:6">
      <c r="A3571" s="103"/>
      <c r="B3571" s="61"/>
      <c r="C3571" s="103"/>
      <c r="D3571" s="103"/>
      <c r="E3571" s="103"/>
      <c r="F3571" s="103"/>
    </row>
    <row r="3572" spans="1:6">
      <c r="A3572" s="103"/>
      <c r="B3572" s="61"/>
      <c r="C3572" s="103"/>
      <c r="D3572" s="103"/>
      <c r="E3572" s="103"/>
      <c r="F3572" s="103"/>
    </row>
    <row r="3573" spans="1:6">
      <c r="A3573" s="103"/>
      <c r="B3573" s="61"/>
      <c r="C3573" s="103"/>
      <c r="D3573" s="103"/>
      <c r="E3573" s="103"/>
      <c r="F3573" s="103"/>
    </row>
    <row r="3574" spans="1:6">
      <c r="A3574" s="103"/>
      <c r="B3574" s="61"/>
      <c r="C3574" s="103"/>
      <c r="D3574" s="103"/>
      <c r="E3574" s="103"/>
      <c r="F3574" s="103"/>
    </row>
    <row r="3575" spans="1:6">
      <c r="A3575" s="103"/>
      <c r="B3575" s="61"/>
      <c r="C3575" s="103"/>
      <c r="D3575" s="103"/>
      <c r="E3575" s="103"/>
      <c r="F3575" s="103"/>
    </row>
    <row r="3576" spans="1:6">
      <c r="A3576" s="103"/>
      <c r="B3576" s="61"/>
      <c r="C3576" s="103"/>
      <c r="D3576" s="103"/>
      <c r="E3576" s="103"/>
      <c r="F3576" s="103"/>
    </row>
    <row r="3577" spans="1:6">
      <c r="A3577" s="103"/>
      <c r="B3577" s="61"/>
      <c r="C3577" s="103"/>
      <c r="D3577" s="103"/>
      <c r="E3577" s="103"/>
      <c r="F3577" s="103"/>
    </row>
    <row r="3578" spans="1:6">
      <c r="A3578" s="103"/>
      <c r="B3578" s="61"/>
      <c r="C3578" s="103"/>
      <c r="D3578" s="103"/>
      <c r="E3578" s="103"/>
      <c r="F3578" s="103"/>
    </row>
    <row r="3579" spans="1:6">
      <c r="A3579" s="103"/>
      <c r="B3579" s="61"/>
      <c r="C3579" s="103"/>
      <c r="D3579" s="103"/>
      <c r="E3579" s="103"/>
      <c r="F3579" s="103"/>
    </row>
    <row r="3580" spans="1:6">
      <c r="A3580" s="103"/>
      <c r="B3580" s="61"/>
      <c r="C3580" s="103"/>
      <c r="D3580" s="103"/>
      <c r="E3580" s="103"/>
      <c r="F3580" s="103"/>
    </row>
    <row r="3581" spans="1:6">
      <c r="A3581" s="103"/>
      <c r="B3581" s="61"/>
      <c r="C3581" s="103"/>
      <c r="D3581" s="103"/>
      <c r="E3581" s="103"/>
      <c r="F3581" s="103"/>
    </row>
    <row r="3582" spans="1:6">
      <c r="A3582" s="103"/>
      <c r="B3582" s="61"/>
      <c r="C3582" s="103"/>
      <c r="D3582" s="103"/>
      <c r="E3582" s="103"/>
      <c r="F3582" s="103"/>
    </row>
    <row r="3583" spans="1:6">
      <c r="A3583" s="103"/>
      <c r="B3583" s="61"/>
      <c r="C3583" s="103"/>
      <c r="D3583" s="103"/>
      <c r="E3583" s="103"/>
      <c r="F3583" s="103"/>
    </row>
    <row r="3584" spans="1:6">
      <c r="A3584" s="103"/>
      <c r="B3584" s="61"/>
      <c r="C3584" s="103"/>
      <c r="D3584" s="103"/>
      <c r="E3584" s="103"/>
      <c r="F3584" s="103"/>
    </row>
    <row r="3585" spans="1:6">
      <c r="A3585" s="103"/>
      <c r="B3585" s="61"/>
      <c r="C3585" s="103"/>
      <c r="D3585" s="103"/>
      <c r="E3585" s="103"/>
      <c r="F3585" s="103"/>
    </row>
    <row r="3586" spans="1:6">
      <c r="A3586" s="103"/>
      <c r="B3586" s="61"/>
      <c r="C3586" s="103"/>
      <c r="D3586" s="103"/>
      <c r="E3586" s="103"/>
      <c r="F3586" s="103"/>
    </row>
    <row r="3587" spans="1:6">
      <c r="A3587" s="103"/>
      <c r="B3587" s="61"/>
      <c r="C3587" s="103"/>
      <c r="D3587" s="103"/>
      <c r="E3587" s="103"/>
      <c r="F3587" s="103"/>
    </row>
    <row r="3588" spans="1:6">
      <c r="A3588" s="103"/>
      <c r="B3588" s="61"/>
      <c r="C3588" s="103"/>
      <c r="D3588" s="103"/>
      <c r="E3588" s="103"/>
      <c r="F3588" s="103"/>
    </row>
    <row r="3589" spans="1:6">
      <c r="A3589" s="103"/>
      <c r="B3589" s="61"/>
      <c r="C3589" s="103"/>
      <c r="D3589" s="103"/>
      <c r="E3589" s="103"/>
      <c r="F3589" s="103"/>
    </row>
    <row r="3590" spans="1:6">
      <c r="A3590" s="103"/>
      <c r="B3590" s="61"/>
      <c r="C3590" s="103"/>
      <c r="D3590" s="103"/>
      <c r="E3590" s="103"/>
      <c r="F3590" s="103"/>
    </row>
    <row r="3591" spans="1:6">
      <c r="A3591" s="103"/>
      <c r="B3591" s="61"/>
      <c r="C3591" s="103"/>
      <c r="D3591" s="103"/>
      <c r="E3591" s="103"/>
      <c r="F3591" s="103"/>
    </row>
    <row r="3592" spans="1:6">
      <c r="A3592" s="103"/>
      <c r="B3592" s="61"/>
      <c r="C3592" s="103"/>
      <c r="D3592" s="103"/>
      <c r="E3592" s="103"/>
      <c r="F3592" s="103"/>
    </row>
    <row r="3593" spans="1:6">
      <c r="A3593" s="103"/>
      <c r="B3593" s="61"/>
      <c r="C3593" s="103"/>
      <c r="D3593" s="103"/>
      <c r="E3593" s="103"/>
      <c r="F3593" s="103"/>
    </row>
    <row r="3594" spans="1:6">
      <c r="A3594" s="103"/>
      <c r="B3594" s="61"/>
      <c r="C3594" s="103"/>
      <c r="D3594" s="103"/>
      <c r="E3594" s="103"/>
      <c r="F3594" s="103"/>
    </row>
    <row r="3595" spans="1:6">
      <c r="A3595" s="103"/>
      <c r="B3595" s="61"/>
      <c r="C3595" s="103"/>
      <c r="D3595" s="103"/>
      <c r="E3595" s="103"/>
      <c r="F3595" s="103"/>
    </row>
    <row r="3596" spans="1:6">
      <c r="A3596" s="103"/>
      <c r="B3596" s="61"/>
      <c r="C3596" s="103"/>
      <c r="D3596" s="103"/>
      <c r="E3596" s="103"/>
      <c r="F3596" s="103"/>
    </row>
    <row r="3597" spans="1:6">
      <c r="A3597" s="103"/>
      <c r="B3597" s="61"/>
      <c r="C3597" s="103"/>
      <c r="D3597" s="103"/>
      <c r="E3597" s="103"/>
      <c r="F3597" s="103"/>
    </row>
    <row r="3598" spans="1:6">
      <c r="A3598" s="103"/>
      <c r="B3598" s="61"/>
      <c r="C3598" s="103"/>
      <c r="D3598" s="103"/>
      <c r="E3598" s="103"/>
      <c r="F3598" s="103"/>
    </row>
    <row r="3599" spans="1:6">
      <c r="A3599" s="103"/>
      <c r="B3599" s="61"/>
      <c r="C3599" s="103"/>
      <c r="D3599" s="103"/>
      <c r="E3599" s="103"/>
      <c r="F3599" s="103"/>
    </row>
    <row r="3600" spans="1:6">
      <c r="A3600" s="103"/>
      <c r="B3600" s="61"/>
      <c r="C3600" s="103"/>
      <c r="D3600" s="103"/>
      <c r="E3600" s="103"/>
      <c r="F3600" s="103"/>
    </row>
    <row r="3601" spans="1:6">
      <c r="A3601" s="103"/>
      <c r="B3601" s="61"/>
      <c r="C3601" s="103"/>
      <c r="D3601" s="103"/>
      <c r="E3601" s="103"/>
      <c r="F3601" s="103"/>
    </row>
    <row r="3602" spans="1:6">
      <c r="A3602" s="103"/>
      <c r="B3602" s="61"/>
      <c r="C3602" s="103"/>
      <c r="D3602" s="103"/>
      <c r="E3602" s="103"/>
      <c r="F3602" s="103"/>
    </row>
    <row r="3603" spans="1:6">
      <c r="A3603" s="103"/>
      <c r="B3603" s="61"/>
      <c r="C3603" s="103"/>
      <c r="D3603" s="103"/>
      <c r="E3603" s="103"/>
      <c r="F3603" s="103"/>
    </row>
    <row r="3604" spans="1:6">
      <c r="A3604" s="103"/>
      <c r="B3604" s="61"/>
      <c r="C3604" s="103"/>
      <c r="D3604" s="103"/>
      <c r="E3604" s="103"/>
      <c r="F3604" s="103"/>
    </row>
    <row r="3605" spans="1:6">
      <c r="A3605" s="103"/>
      <c r="B3605" s="61"/>
      <c r="C3605" s="103"/>
      <c r="D3605" s="103"/>
      <c r="E3605" s="103"/>
      <c r="F3605" s="103"/>
    </row>
  </sheetData>
  <mergeCells count="2">
    <mergeCell ref="E1:F1"/>
    <mergeCell ref="G1:H1"/>
  </mergeCells>
  <pageMargins left="0.9055118110236221" right="0.11811023622047245" top="1.1417322834645669" bottom="0.35433070866141736" header="0.51181102362204722" footer="0.11811023622047245"/>
  <pageSetup paperSize="9" scale="83" orientation="portrait" r:id="rId1"/>
  <headerFooter>
    <oddHeader>&amp;L22P013.E_AKUMULÁCIA TEPELNEJ ENERGIE
PS 42 - STROJNO-TECHNOLOGICKÁ ČASŤ
MH TEPLÁRENSKÝ HOLDING, a.s. TURBÍNOVÁ 3, 831 04 BRATISLAVA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8BE1-8744-4DDF-94BC-6CB50AF358C2}">
  <sheetPr>
    <pageSetUpPr fitToPage="1"/>
  </sheetPr>
  <dimension ref="B2:BM181"/>
  <sheetViews>
    <sheetView showGridLines="0" topLeftCell="A120" workbookViewId="0">
      <selection activeCell="I127" sqref="I127"/>
    </sheetView>
  </sheetViews>
  <sheetFormatPr defaultColWidth="9.1796875" defaultRowHeight="10"/>
  <cols>
    <col min="1" max="1" width="7.1796875" style="461" customWidth="1"/>
    <col min="2" max="2" width="1" style="461" customWidth="1"/>
    <col min="3" max="3" width="3.54296875" style="461" customWidth="1"/>
    <col min="4" max="4" width="3.7265625" style="461" customWidth="1"/>
    <col min="5" max="5" width="14.7265625" style="461" customWidth="1"/>
    <col min="6" max="6" width="43.54296875" style="461" customWidth="1"/>
    <col min="7" max="7" width="6.453125" style="461" customWidth="1"/>
    <col min="8" max="8" width="12" style="461" customWidth="1"/>
    <col min="9" max="9" width="13.54296875" style="461" customWidth="1"/>
    <col min="10" max="10" width="19.1796875" style="461" customWidth="1"/>
    <col min="11" max="11" width="19.1796875" style="461" hidden="1" customWidth="1"/>
    <col min="12" max="12" width="8" style="461" customWidth="1"/>
    <col min="13" max="13" width="9.26953125" style="461" hidden="1" customWidth="1"/>
    <col min="14" max="14" width="0" style="461" hidden="1" customWidth="1"/>
    <col min="15" max="20" width="12.1796875" style="461" hidden="1" customWidth="1"/>
    <col min="21" max="21" width="14" style="461" hidden="1" customWidth="1"/>
    <col min="22" max="22" width="10.54296875" style="461" customWidth="1"/>
    <col min="23" max="23" width="14" style="461" customWidth="1"/>
    <col min="24" max="24" width="10.54296875" style="461" customWidth="1"/>
    <col min="25" max="25" width="12.81640625" style="461" customWidth="1"/>
    <col min="26" max="26" width="9.453125" style="461" customWidth="1"/>
    <col min="27" max="27" width="12.81640625" style="461" customWidth="1"/>
    <col min="28" max="28" width="14" style="461" customWidth="1"/>
    <col min="29" max="29" width="9.453125" style="461" customWidth="1"/>
    <col min="30" max="30" width="12.81640625" style="461" customWidth="1"/>
    <col min="31" max="31" width="14" style="461" customWidth="1"/>
    <col min="32" max="16384" width="9.1796875" style="461"/>
  </cols>
  <sheetData>
    <row r="2" spans="2:46" ht="37" customHeight="1">
      <c r="L2" s="850" t="s">
        <v>672</v>
      </c>
      <c r="M2" s="851"/>
      <c r="N2" s="851"/>
      <c r="O2" s="851"/>
      <c r="P2" s="851"/>
      <c r="Q2" s="851"/>
      <c r="R2" s="851"/>
      <c r="S2" s="851"/>
      <c r="T2" s="851"/>
      <c r="U2" s="851"/>
      <c r="V2" s="851"/>
      <c r="AT2" s="462" t="s">
        <v>758</v>
      </c>
    </row>
    <row r="3" spans="2:46" ht="7" customHeight="1">
      <c r="B3" s="463"/>
      <c r="C3" s="464"/>
      <c r="D3" s="464"/>
      <c r="E3" s="464"/>
      <c r="F3" s="464"/>
      <c r="G3" s="464"/>
      <c r="H3" s="464"/>
      <c r="I3" s="464"/>
      <c r="J3" s="464"/>
      <c r="K3" s="464"/>
      <c r="L3" s="465"/>
      <c r="AT3" s="462" t="s">
        <v>738</v>
      </c>
    </row>
    <row r="4" spans="2:46" ht="25" customHeight="1">
      <c r="B4" s="465"/>
      <c r="D4" s="466" t="s">
        <v>759</v>
      </c>
      <c r="L4" s="465"/>
      <c r="M4" s="542" t="s">
        <v>676</v>
      </c>
      <c r="AT4" s="462" t="s">
        <v>670</v>
      </c>
    </row>
    <row r="5" spans="2:46" ht="7" customHeight="1">
      <c r="B5" s="465"/>
      <c r="L5" s="465"/>
    </row>
    <row r="6" spans="2:46" ht="12" customHeight="1">
      <c r="B6" s="465"/>
      <c r="D6" s="471" t="s">
        <v>680</v>
      </c>
      <c r="L6" s="465"/>
    </row>
    <row r="7" spans="2:46" ht="26.25" customHeight="1">
      <c r="B7" s="465"/>
      <c r="E7" s="887" t="str">
        <f>'Rekapitulácia stavby'!K6</f>
        <v>Akumulácia tepelnej energie</v>
      </c>
      <c r="F7" s="888"/>
      <c r="G7" s="888"/>
      <c r="H7" s="888"/>
      <c r="L7" s="465"/>
    </row>
    <row r="8" spans="2:46" s="478" customFormat="1" ht="12" customHeight="1">
      <c r="B8" s="477"/>
      <c r="D8" s="471" t="s">
        <v>760</v>
      </c>
      <c r="L8" s="477"/>
    </row>
    <row r="9" spans="2:46" s="478" customFormat="1" ht="16.5" customHeight="1">
      <c r="B9" s="477"/>
      <c r="E9" s="863" t="s">
        <v>1936</v>
      </c>
      <c r="F9" s="886"/>
      <c r="G9" s="886"/>
      <c r="H9" s="886"/>
      <c r="L9" s="477"/>
    </row>
    <row r="10" spans="2:46" s="478" customFormat="1">
      <c r="B10" s="477"/>
      <c r="L10" s="477"/>
    </row>
    <row r="11" spans="2:46" s="478" customFormat="1" ht="12" customHeight="1">
      <c r="B11" s="477"/>
      <c r="D11" s="471" t="s">
        <v>682</v>
      </c>
      <c r="F11" s="469" t="s">
        <v>668</v>
      </c>
      <c r="I11" s="471" t="s">
        <v>683</v>
      </c>
      <c r="J11" s="469" t="s">
        <v>668</v>
      </c>
      <c r="L11" s="477"/>
    </row>
    <row r="12" spans="2:46" s="478" customFormat="1" ht="12" customHeight="1">
      <c r="B12" s="477"/>
      <c r="D12" s="471" t="s">
        <v>684</v>
      </c>
      <c r="F12" s="469" t="s">
        <v>685</v>
      </c>
      <c r="I12" s="471" t="s">
        <v>686</v>
      </c>
      <c r="J12" s="504">
        <f>'Rekapitulácia stavby'!AN8</f>
        <v>45252</v>
      </c>
      <c r="L12" s="477"/>
    </row>
    <row r="13" spans="2:46" s="478" customFormat="1" ht="10.9" customHeight="1">
      <c r="B13" s="477"/>
      <c r="L13" s="477"/>
    </row>
    <row r="14" spans="2:46" s="478" customFormat="1" ht="12" customHeight="1">
      <c r="B14" s="477"/>
      <c r="D14" s="471" t="s">
        <v>687</v>
      </c>
      <c r="I14" s="471" t="s">
        <v>688</v>
      </c>
      <c r="J14" s="469" t="s">
        <v>668</v>
      </c>
      <c r="L14" s="477"/>
    </row>
    <row r="15" spans="2:46" s="478" customFormat="1" ht="18" customHeight="1">
      <c r="B15" s="477"/>
      <c r="E15" s="469" t="s">
        <v>762</v>
      </c>
      <c r="I15" s="471" t="s">
        <v>689</v>
      </c>
      <c r="J15" s="469" t="s">
        <v>668</v>
      </c>
      <c r="L15" s="477"/>
    </row>
    <row r="16" spans="2:46" s="478" customFormat="1" ht="7" customHeight="1">
      <c r="B16" s="477"/>
      <c r="L16" s="477"/>
    </row>
    <row r="17" spans="2:12" s="478" customFormat="1" ht="12" customHeight="1">
      <c r="B17" s="477"/>
      <c r="D17" s="471" t="s">
        <v>690</v>
      </c>
      <c r="I17" s="471" t="s">
        <v>688</v>
      </c>
      <c r="J17" s="469" t="str">
        <f>'Rekapitulácia stavby'!AN13</f>
        <v/>
      </c>
      <c r="L17" s="477"/>
    </row>
    <row r="18" spans="2:12" s="478" customFormat="1" ht="18" customHeight="1">
      <c r="B18" s="477"/>
      <c r="E18" s="852" t="str">
        <f>'Rekapitulácia stavby'!E14</f>
        <v xml:space="preserve"> </v>
      </c>
      <c r="F18" s="852"/>
      <c r="G18" s="852"/>
      <c r="H18" s="852"/>
      <c r="I18" s="471" t="s">
        <v>689</v>
      </c>
      <c r="J18" s="469" t="str">
        <f>'Rekapitulácia stavby'!AN14</f>
        <v/>
      </c>
      <c r="L18" s="477"/>
    </row>
    <row r="19" spans="2:12" s="478" customFormat="1" ht="7" customHeight="1">
      <c r="B19" s="477"/>
      <c r="L19" s="477"/>
    </row>
    <row r="20" spans="2:12" s="478" customFormat="1" ht="12" customHeight="1">
      <c r="B20" s="477"/>
      <c r="D20" s="471" t="s">
        <v>692</v>
      </c>
      <c r="I20" s="471" t="s">
        <v>688</v>
      </c>
      <c r="J20" s="469" t="str">
        <f>IF('Rekapitulácia stavby'!AN16="","",'Rekapitulácia stavby'!AN16)</f>
        <v/>
      </c>
      <c r="L20" s="477"/>
    </row>
    <row r="21" spans="2:12" s="478" customFormat="1" ht="18" customHeight="1">
      <c r="B21" s="477"/>
      <c r="E21" s="469" t="str">
        <f>IF('Rekapitulácia stavby'!E17="","",'Rekapitulácia stavby'!E17)</f>
        <v xml:space="preserve"> </v>
      </c>
      <c r="I21" s="471" t="s">
        <v>689</v>
      </c>
      <c r="J21" s="469" t="str">
        <f>IF('Rekapitulácia stavby'!AN17="","",'Rekapitulácia stavby'!AN17)</f>
        <v/>
      </c>
      <c r="L21" s="477"/>
    </row>
    <row r="22" spans="2:12" s="478" customFormat="1" ht="7" customHeight="1">
      <c r="B22" s="477"/>
      <c r="L22" s="477"/>
    </row>
    <row r="23" spans="2:12" s="478" customFormat="1" ht="12" customHeight="1">
      <c r="B23" s="477"/>
      <c r="D23" s="471" t="s">
        <v>695</v>
      </c>
      <c r="I23" s="471" t="s">
        <v>688</v>
      </c>
      <c r="J23" s="469" t="str">
        <f>IF('Rekapitulácia stavby'!AN19="","",'Rekapitulácia stavby'!AN19)</f>
        <v/>
      </c>
      <c r="L23" s="477"/>
    </row>
    <row r="24" spans="2:12" s="478" customFormat="1" ht="18" customHeight="1">
      <c r="B24" s="477"/>
      <c r="E24" s="469" t="str">
        <f>IF('Rekapitulácia stavby'!E20="","",'Rekapitulácia stavby'!E20)</f>
        <v xml:space="preserve"> </v>
      </c>
      <c r="I24" s="471" t="s">
        <v>689</v>
      </c>
      <c r="J24" s="469" t="str">
        <f>IF('Rekapitulácia stavby'!AN20="","",'Rekapitulácia stavby'!AN20)</f>
        <v/>
      </c>
      <c r="L24" s="477"/>
    </row>
    <row r="25" spans="2:12" s="478" customFormat="1" ht="7" customHeight="1">
      <c r="B25" s="477"/>
      <c r="L25" s="477"/>
    </row>
    <row r="26" spans="2:12" s="478" customFormat="1" ht="12" customHeight="1">
      <c r="B26" s="477"/>
      <c r="D26" s="471" t="s">
        <v>697</v>
      </c>
      <c r="L26" s="477"/>
    </row>
    <row r="27" spans="2:12" s="544" customFormat="1" ht="16.5" customHeight="1">
      <c r="B27" s="543"/>
      <c r="E27" s="854" t="s">
        <v>668</v>
      </c>
      <c r="F27" s="854"/>
      <c r="G27" s="854"/>
      <c r="H27" s="854"/>
      <c r="L27" s="543"/>
    </row>
    <row r="28" spans="2:12" s="478" customFormat="1" ht="7" customHeight="1">
      <c r="B28" s="477"/>
      <c r="L28" s="477"/>
    </row>
    <row r="29" spans="2:12" s="478" customFormat="1" ht="7" customHeight="1">
      <c r="B29" s="477"/>
      <c r="D29" s="505"/>
      <c r="E29" s="505"/>
      <c r="F29" s="505"/>
      <c r="G29" s="505"/>
      <c r="H29" s="505"/>
      <c r="I29" s="505"/>
      <c r="J29" s="505"/>
      <c r="K29" s="505"/>
      <c r="L29" s="477"/>
    </row>
    <row r="30" spans="2:12" s="478" customFormat="1" ht="25.4" customHeight="1">
      <c r="B30" s="477"/>
      <c r="D30" s="545" t="s">
        <v>699</v>
      </c>
      <c r="J30" s="519">
        <f>ROUND(J124, 2)</f>
        <v>0</v>
      </c>
      <c r="L30" s="477"/>
    </row>
    <row r="31" spans="2:12" s="478" customFormat="1" ht="7" customHeight="1">
      <c r="B31" s="477"/>
      <c r="D31" s="505"/>
      <c r="E31" s="505"/>
      <c r="F31" s="505"/>
      <c r="G31" s="505"/>
      <c r="H31" s="505"/>
      <c r="I31" s="505"/>
      <c r="J31" s="505"/>
      <c r="K31" s="505"/>
      <c r="L31" s="477"/>
    </row>
    <row r="32" spans="2:12" s="478" customFormat="1" ht="14.5" customHeight="1">
      <c r="B32" s="477"/>
      <c r="F32" s="481" t="s">
        <v>701</v>
      </c>
      <c r="I32" s="481" t="s">
        <v>700</v>
      </c>
      <c r="J32" s="481" t="s">
        <v>702</v>
      </c>
      <c r="L32" s="477"/>
    </row>
    <row r="33" spans="2:12" s="478" customFormat="1" ht="14.5" customHeight="1">
      <c r="B33" s="477"/>
      <c r="D33" s="507" t="s">
        <v>703</v>
      </c>
      <c r="E33" s="484" t="s">
        <v>704</v>
      </c>
      <c r="F33" s="546">
        <f>ROUND((SUM(BE124:BE180)),  2)</f>
        <v>0</v>
      </c>
      <c r="G33" s="547"/>
      <c r="H33" s="547"/>
      <c r="I33" s="548">
        <v>0.2</v>
      </c>
      <c r="J33" s="546">
        <f>ROUND(((SUM(BE124:BE180))*I33),  2)</f>
        <v>0</v>
      </c>
      <c r="L33" s="477"/>
    </row>
    <row r="34" spans="2:12" s="478" customFormat="1" ht="14.5" customHeight="1">
      <c r="B34" s="477"/>
      <c r="E34" s="484" t="s">
        <v>705</v>
      </c>
      <c r="F34" s="549">
        <f>ROUND((SUM(BF124:BF180)),  2)</f>
        <v>0</v>
      </c>
      <c r="I34" s="550">
        <v>0.2</v>
      </c>
      <c r="J34" s="549">
        <f>ROUND(((SUM(BF124:BF180))*I34),  2)</f>
        <v>0</v>
      </c>
      <c r="L34" s="477"/>
    </row>
    <row r="35" spans="2:12" s="478" customFormat="1" ht="14.5" hidden="1" customHeight="1">
      <c r="B35" s="477"/>
      <c r="E35" s="471" t="s">
        <v>706</v>
      </c>
      <c r="F35" s="549">
        <f>ROUND((SUM(BG124:BG180)),  2)</f>
        <v>0</v>
      </c>
      <c r="I35" s="550">
        <v>0.2</v>
      </c>
      <c r="J35" s="549">
        <f>0</f>
        <v>0</v>
      </c>
      <c r="L35" s="477"/>
    </row>
    <row r="36" spans="2:12" s="478" customFormat="1" ht="14.5" hidden="1" customHeight="1">
      <c r="B36" s="477"/>
      <c r="E36" s="471" t="s">
        <v>707</v>
      </c>
      <c r="F36" s="549">
        <f>ROUND((SUM(BH124:BH180)),  2)</f>
        <v>0</v>
      </c>
      <c r="I36" s="550">
        <v>0.2</v>
      </c>
      <c r="J36" s="549">
        <f>0</f>
        <v>0</v>
      </c>
      <c r="L36" s="477"/>
    </row>
    <row r="37" spans="2:12" s="478" customFormat="1" ht="14.5" hidden="1" customHeight="1">
      <c r="B37" s="477"/>
      <c r="E37" s="484" t="s">
        <v>708</v>
      </c>
      <c r="F37" s="546">
        <f>ROUND((SUM(BI124:BI180)),  2)</f>
        <v>0</v>
      </c>
      <c r="G37" s="547"/>
      <c r="H37" s="547"/>
      <c r="I37" s="548">
        <v>0</v>
      </c>
      <c r="J37" s="546">
        <f>0</f>
        <v>0</v>
      </c>
      <c r="L37" s="477"/>
    </row>
    <row r="38" spans="2:12" s="478" customFormat="1" ht="7" customHeight="1">
      <c r="B38" s="477"/>
      <c r="L38" s="477"/>
    </row>
    <row r="39" spans="2:12" s="478" customFormat="1" ht="25.4" customHeight="1">
      <c r="B39" s="477"/>
      <c r="C39" s="551"/>
      <c r="D39" s="552" t="s">
        <v>709</v>
      </c>
      <c r="E39" s="509"/>
      <c r="F39" s="509"/>
      <c r="G39" s="553" t="s">
        <v>710</v>
      </c>
      <c r="H39" s="554" t="s">
        <v>711</v>
      </c>
      <c r="I39" s="509"/>
      <c r="J39" s="555">
        <f>SUM(J30:J37)</f>
        <v>0</v>
      </c>
      <c r="K39" s="556"/>
      <c r="L39" s="477"/>
    </row>
    <row r="40" spans="2:12" s="478" customFormat="1" ht="14.5" customHeight="1">
      <c r="B40" s="477"/>
      <c r="L40" s="477"/>
    </row>
    <row r="41" spans="2:12" ht="14.5" customHeight="1">
      <c r="B41" s="465"/>
      <c r="L41" s="465"/>
    </row>
    <row r="42" spans="2:12" ht="14.5" customHeight="1">
      <c r="B42" s="465"/>
      <c r="L42" s="465"/>
    </row>
    <row r="43" spans="2:12" ht="14.5" customHeight="1">
      <c r="B43" s="465"/>
      <c r="L43" s="465"/>
    </row>
    <row r="44" spans="2:12" ht="14.5" customHeight="1">
      <c r="B44" s="465"/>
      <c r="L44" s="465"/>
    </row>
    <row r="45" spans="2:12" ht="14.5" customHeight="1">
      <c r="B45" s="465"/>
      <c r="L45" s="465"/>
    </row>
    <row r="46" spans="2:12" ht="14.5" customHeight="1">
      <c r="B46" s="465"/>
      <c r="L46" s="465"/>
    </row>
    <row r="47" spans="2:12" ht="14.5" customHeight="1">
      <c r="B47" s="465"/>
      <c r="L47" s="465"/>
    </row>
    <row r="48" spans="2:12" ht="14.5" customHeight="1">
      <c r="B48" s="465"/>
      <c r="L48" s="465"/>
    </row>
    <row r="49" spans="2:12" ht="14.5" customHeight="1">
      <c r="B49" s="465"/>
      <c r="L49" s="465"/>
    </row>
    <row r="50" spans="2:12" s="478" customFormat="1" ht="14.5" customHeight="1">
      <c r="B50" s="477"/>
      <c r="D50" s="491" t="s">
        <v>438</v>
      </c>
      <c r="E50" s="492"/>
      <c r="F50" s="492"/>
      <c r="G50" s="491" t="s">
        <v>712</v>
      </c>
      <c r="H50" s="492"/>
      <c r="I50" s="492"/>
      <c r="J50" s="492"/>
      <c r="K50" s="492"/>
      <c r="L50" s="477"/>
    </row>
    <row r="51" spans="2:12">
      <c r="B51" s="465"/>
      <c r="L51" s="465"/>
    </row>
    <row r="52" spans="2:12">
      <c r="B52" s="465"/>
      <c r="L52" s="465"/>
    </row>
    <row r="53" spans="2:12">
      <c r="B53" s="465"/>
      <c r="L53" s="465"/>
    </row>
    <row r="54" spans="2:12">
      <c r="B54" s="465"/>
      <c r="L54" s="465"/>
    </row>
    <row r="55" spans="2:12">
      <c r="B55" s="465"/>
      <c r="L55" s="465"/>
    </row>
    <row r="56" spans="2:12">
      <c r="B56" s="465"/>
      <c r="L56" s="465"/>
    </row>
    <row r="57" spans="2:12">
      <c r="B57" s="465"/>
      <c r="L57" s="465"/>
    </row>
    <row r="58" spans="2:12">
      <c r="B58" s="465"/>
      <c r="L58" s="465"/>
    </row>
    <row r="59" spans="2:12">
      <c r="B59" s="465"/>
      <c r="L59" s="465"/>
    </row>
    <row r="60" spans="2:12">
      <c r="B60" s="465"/>
      <c r="L60" s="465"/>
    </row>
    <row r="61" spans="2:12" s="478" customFormat="1" ht="12.5">
      <c r="B61" s="477"/>
      <c r="D61" s="493" t="s">
        <v>713</v>
      </c>
      <c r="E61" s="480"/>
      <c r="F61" s="557" t="s">
        <v>714</v>
      </c>
      <c r="G61" s="493" t="s">
        <v>713</v>
      </c>
      <c r="H61" s="480"/>
      <c r="I61" s="480"/>
      <c r="J61" s="558" t="s">
        <v>714</v>
      </c>
      <c r="K61" s="480"/>
      <c r="L61" s="477"/>
    </row>
    <row r="62" spans="2:12">
      <c r="B62" s="465"/>
      <c r="L62" s="465"/>
    </row>
    <row r="63" spans="2:12">
      <c r="B63" s="465"/>
      <c r="L63" s="465"/>
    </row>
    <row r="64" spans="2:12">
      <c r="B64" s="465"/>
      <c r="L64" s="465"/>
    </row>
    <row r="65" spans="2:12" s="478" customFormat="1" ht="13">
      <c r="B65" s="477"/>
      <c r="D65" s="491" t="s">
        <v>715</v>
      </c>
      <c r="E65" s="492"/>
      <c r="F65" s="492"/>
      <c r="G65" s="491" t="s">
        <v>716</v>
      </c>
      <c r="H65" s="492"/>
      <c r="I65" s="492"/>
      <c r="J65" s="492"/>
      <c r="K65" s="492"/>
      <c r="L65" s="477"/>
    </row>
    <row r="66" spans="2:12">
      <c r="B66" s="465"/>
      <c r="L66" s="465"/>
    </row>
    <row r="67" spans="2:12">
      <c r="B67" s="465"/>
      <c r="L67" s="465"/>
    </row>
    <row r="68" spans="2:12">
      <c r="B68" s="465"/>
      <c r="L68" s="465"/>
    </row>
    <row r="69" spans="2:12">
      <c r="B69" s="465"/>
      <c r="L69" s="465"/>
    </row>
    <row r="70" spans="2:12">
      <c r="B70" s="465"/>
      <c r="L70" s="465"/>
    </row>
    <row r="71" spans="2:12">
      <c r="B71" s="465"/>
      <c r="L71" s="465"/>
    </row>
    <row r="72" spans="2:12">
      <c r="B72" s="465"/>
      <c r="L72" s="465"/>
    </row>
    <row r="73" spans="2:12">
      <c r="B73" s="465"/>
      <c r="L73" s="465"/>
    </row>
    <row r="74" spans="2:12">
      <c r="B74" s="465"/>
      <c r="L74" s="465"/>
    </row>
    <row r="75" spans="2:12">
      <c r="B75" s="465"/>
      <c r="L75" s="465"/>
    </row>
    <row r="76" spans="2:12" s="478" customFormat="1" ht="12.5">
      <c r="B76" s="477"/>
      <c r="D76" s="493" t="s">
        <v>713</v>
      </c>
      <c r="E76" s="480"/>
      <c r="F76" s="557" t="s">
        <v>714</v>
      </c>
      <c r="G76" s="493" t="s">
        <v>713</v>
      </c>
      <c r="H76" s="480"/>
      <c r="I76" s="480"/>
      <c r="J76" s="558" t="s">
        <v>714</v>
      </c>
      <c r="K76" s="480"/>
      <c r="L76" s="477"/>
    </row>
    <row r="77" spans="2:12" s="478" customFormat="1" ht="14.5" customHeight="1">
      <c r="B77" s="494"/>
      <c r="C77" s="495"/>
      <c r="D77" s="495"/>
      <c r="E77" s="495"/>
      <c r="F77" s="495"/>
      <c r="G77" s="495"/>
      <c r="H77" s="495"/>
      <c r="I77" s="495"/>
      <c r="J77" s="495"/>
      <c r="K77" s="495"/>
      <c r="L77" s="477"/>
    </row>
    <row r="81" spans="2:47" s="478" customFormat="1" ht="7" hidden="1" customHeight="1">
      <c r="B81" s="496"/>
      <c r="C81" s="497"/>
      <c r="D81" s="497"/>
      <c r="E81" s="497"/>
      <c r="F81" s="497"/>
      <c r="G81" s="497"/>
      <c r="H81" s="497"/>
      <c r="I81" s="497"/>
      <c r="J81" s="497"/>
      <c r="K81" s="497"/>
      <c r="L81" s="477"/>
    </row>
    <row r="82" spans="2:47" s="478" customFormat="1" ht="25" hidden="1" customHeight="1">
      <c r="B82" s="477"/>
      <c r="C82" s="466" t="s">
        <v>763</v>
      </c>
      <c r="L82" s="477"/>
    </row>
    <row r="83" spans="2:47" s="478" customFormat="1" ht="7" hidden="1" customHeight="1">
      <c r="B83" s="477"/>
      <c r="L83" s="477"/>
    </row>
    <row r="84" spans="2:47" s="478" customFormat="1" ht="12" hidden="1" customHeight="1">
      <c r="B84" s="477"/>
      <c r="C84" s="471" t="s">
        <v>680</v>
      </c>
      <c r="L84" s="477"/>
    </row>
    <row r="85" spans="2:47" s="478" customFormat="1" ht="26.25" hidden="1" customHeight="1">
      <c r="B85" s="477"/>
      <c r="E85" s="887" t="str">
        <f>E7</f>
        <v>Akumulácia tepelnej energie</v>
      </c>
      <c r="F85" s="888"/>
      <c r="G85" s="888"/>
      <c r="H85" s="888"/>
      <c r="L85" s="477"/>
    </row>
    <row r="86" spans="2:47" s="478" customFormat="1" ht="12" hidden="1" customHeight="1">
      <c r="B86" s="477"/>
      <c r="C86" s="471" t="s">
        <v>760</v>
      </c>
      <c r="L86" s="477"/>
    </row>
    <row r="87" spans="2:47" s="478" customFormat="1" ht="16.5" hidden="1" customHeight="1">
      <c r="B87" s="477"/>
      <c r="E87" s="863" t="str">
        <f>E9</f>
        <v xml:space="preserve">06 - SO 36 Vonkajšia kanalizácia </v>
      </c>
      <c r="F87" s="886"/>
      <c r="G87" s="886"/>
      <c r="H87" s="886"/>
      <c r="L87" s="477"/>
    </row>
    <row r="88" spans="2:47" s="478" customFormat="1" ht="7" hidden="1" customHeight="1">
      <c r="B88" s="477"/>
      <c r="L88" s="477"/>
    </row>
    <row r="89" spans="2:47" s="478" customFormat="1" ht="12" hidden="1" customHeight="1">
      <c r="B89" s="477"/>
      <c r="C89" s="471" t="s">
        <v>684</v>
      </c>
      <c r="F89" s="469" t="str">
        <f>F12</f>
        <v xml:space="preserve">Bratislava </v>
      </c>
      <c r="I89" s="471" t="s">
        <v>686</v>
      </c>
      <c r="J89" s="504">
        <f>IF(J12="","",J12)</f>
        <v>45252</v>
      </c>
      <c r="L89" s="477"/>
    </row>
    <row r="90" spans="2:47" s="478" customFormat="1" ht="7" hidden="1" customHeight="1">
      <c r="B90" s="477"/>
      <c r="L90" s="477"/>
    </row>
    <row r="91" spans="2:47" s="478" customFormat="1" ht="15.25" hidden="1" customHeight="1">
      <c r="B91" s="477"/>
      <c r="C91" s="471" t="s">
        <v>687</v>
      </c>
      <c r="F91" s="469" t="str">
        <f>E15</f>
        <v xml:space="preserve">MH Teplárenský holding, a.s., Bratislava </v>
      </c>
      <c r="I91" s="471" t="s">
        <v>692</v>
      </c>
      <c r="J91" s="475" t="str">
        <f>E21</f>
        <v xml:space="preserve"> </v>
      </c>
      <c r="L91" s="477"/>
    </row>
    <row r="92" spans="2:47" s="478" customFormat="1" ht="15.25" hidden="1" customHeight="1">
      <c r="B92" s="477"/>
      <c r="C92" s="471" t="s">
        <v>690</v>
      </c>
      <c r="F92" s="469" t="str">
        <f>IF(E18="","",E18)</f>
        <v xml:space="preserve"> </v>
      </c>
      <c r="I92" s="471" t="s">
        <v>695</v>
      </c>
      <c r="J92" s="475" t="str">
        <f>E24</f>
        <v xml:space="preserve"> </v>
      </c>
      <c r="L92" s="477"/>
    </row>
    <row r="93" spans="2:47" s="478" customFormat="1" ht="10.4" hidden="1" customHeight="1">
      <c r="B93" s="477"/>
      <c r="L93" s="477"/>
    </row>
    <row r="94" spans="2:47" s="478" customFormat="1" ht="29.25" hidden="1" customHeight="1">
      <c r="B94" s="477"/>
      <c r="C94" s="559" t="s">
        <v>764</v>
      </c>
      <c r="D94" s="551"/>
      <c r="E94" s="551"/>
      <c r="F94" s="551"/>
      <c r="G94" s="551"/>
      <c r="H94" s="551"/>
      <c r="I94" s="551"/>
      <c r="J94" s="560" t="s">
        <v>765</v>
      </c>
      <c r="K94" s="551"/>
      <c r="L94" s="477"/>
    </row>
    <row r="95" spans="2:47" s="478" customFormat="1" ht="10.4" hidden="1" customHeight="1">
      <c r="B95" s="477"/>
      <c r="L95" s="477"/>
    </row>
    <row r="96" spans="2:47" s="478" customFormat="1" ht="22.9" hidden="1" customHeight="1">
      <c r="B96" s="477"/>
      <c r="C96" s="561" t="s">
        <v>766</v>
      </c>
      <c r="J96" s="519">
        <f>J124</f>
        <v>0</v>
      </c>
      <c r="L96" s="477"/>
      <c r="AU96" s="462" t="s">
        <v>767</v>
      </c>
    </row>
    <row r="97" spans="2:12" s="563" customFormat="1" ht="25" hidden="1" customHeight="1">
      <c r="B97" s="562"/>
      <c r="D97" s="564" t="s">
        <v>768</v>
      </c>
      <c r="E97" s="565"/>
      <c r="F97" s="565"/>
      <c r="G97" s="565"/>
      <c r="H97" s="565"/>
      <c r="I97" s="565"/>
      <c r="J97" s="566">
        <f>J125</f>
        <v>0</v>
      </c>
      <c r="L97" s="562"/>
    </row>
    <row r="98" spans="2:12" s="568" customFormat="1" ht="19.899999999999999" hidden="1" customHeight="1">
      <c r="B98" s="567"/>
      <c r="D98" s="569" t="s">
        <v>769</v>
      </c>
      <c r="E98" s="570"/>
      <c r="F98" s="570"/>
      <c r="G98" s="570"/>
      <c r="H98" s="570"/>
      <c r="I98" s="570"/>
      <c r="J98" s="571">
        <f>J126</f>
        <v>0</v>
      </c>
      <c r="L98" s="567"/>
    </row>
    <row r="99" spans="2:12" s="568" customFormat="1" ht="19.899999999999999" hidden="1" customHeight="1">
      <c r="B99" s="567"/>
      <c r="D99" s="569" t="s">
        <v>1801</v>
      </c>
      <c r="E99" s="570"/>
      <c r="F99" s="570"/>
      <c r="G99" s="570"/>
      <c r="H99" s="570"/>
      <c r="I99" s="570"/>
      <c r="J99" s="571">
        <f>J138</f>
        <v>0</v>
      </c>
      <c r="L99" s="567"/>
    </row>
    <row r="100" spans="2:12" s="568" customFormat="1" ht="19.899999999999999" hidden="1" customHeight="1">
      <c r="B100" s="567"/>
      <c r="D100" s="569" t="s">
        <v>915</v>
      </c>
      <c r="E100" s="570"/>
      <c r="F100" s="570"/>
      <c r="G100" s="570"/>
      <c r="H100" s="570"/>
      <c r="I100" s="570"/>
      <c r="J100" s="571">
        <f>J140</f>
        <v>0</v>
      </c>
      <c r="L100" s="567"/>
    </row>
    <row r="101" spans="2:12" s="568" customFormat="1" ht="19.899999999999999" hidden="1" customHeight="1">
      <c r="B101" s="567"/>
      <c r="D101" s="569" t="s">
        <v>770</v>
      </c>
      <c r="E101" s="570"/>
      <c r="F101" s="570"/>
      <c r="G101" s="570"/>
      <c r="H101" s="570"/>
      <c r="I101" s="570"/>
      <c r="J101" s="571">
        <f>J168</f>
        <v>0</v>
      </c>
      <c r="L101" s="567"/>
    </row>
    <row r="102" spans="2:12" s="568" customFormat="1" ht="19.899999999999999" hidden="1" customHeight="1">
      <c r="B102" s="567"/>
      <c r="D102" s="569" t="s">
        <v>916</v>
      </c>
      <c r="E102" s="570"/>
      <c r="F102" s="570"/>
      <c r="G102" s="570"/>
      <c r="H102" s="570"/>
      <c r="I102" s="570"/>
      <c r="J102" s="571">
        <f>J175</f>
        <v>0</v>
      </c>
      <c r="L102" s="567"/>
    </row>
    <row r="103" spans="2:12" s="563" customFormat="1" ht="25" hidden="1" customHeight="1">
      <c r="B103" s="562"/>
      <c r="D103" s="564" t="s">
        <v>771</v>
      </c>
      <c r="E103" s="565"/>
      <c r="F103" s="565"/>
      <c r="G103" s="565"/>
      <c r="H103" s="565"/>
      <c r="I103" s="565"/>
      <c r="J103" s="566">
        <f>J177</f>
        <v>0</v>
      </c>
      <c r="L103" s="562"/>
    </row>
    <row r="104" spans="2:12" s="568" customFormat="1" ht="19.899999999999999" hidden="1" customHeight="1">
      <c r="B104" s="567"/>
      <c r="D104" s="569" t="s">
        <v>1937</v>
      </c>
      <c r="E104" s="570"/>
      <c r="F104" s="570"/>
      <c r="G104" s="570"/>
      <c r="H104" s="570"/>
      <c r="I104" s="570"/>
      <c r="J104" s="571">
        <f>J178</f>
        <v>0</v>
      </c>
      <c r="L104" s="567"/>
    </row>
    <row r="105" spans="2:12" s="478" customFormat="1" ht="21.75" hidden="1" customHeight="1">
      <c r="B105" s="477"/>
      <c r="L105" s="477"/>
    </row>
    <row r="106" spans="2:12" s="478" customFormat="1" ht="7" hidden="1" customHeight="1">
      <c r="B106" s="494"/>
      <c r="C106" s="495"/>
      <c r="D106" s="495"/>
      <c r="E106" s="495"/>
      <c r="F106" s="495"/>
      <c r="G106" s="495"/>
      <c r="H106" s="495"/>
      <c r="I106" s="495"/>
      <c r="J106" s="495"/>
      <c r="K106" s="495"/>
      <c r="L106" s="477"/>
    </row>
    <row r="107" spans="2:12" hidden="1"/>
    <row r="108" spans="2:12" hidden="1"/>
    <row r="109" spans="2:12" hidden="1"/>
    <row r="110" spans="2:12" s="478" customFormat="1" ht="7" customHeight="1">
      <c r="B110" s="496"/>
      <c r="C110" s="497"/>
      <c r="D110" s="497"/>
      <c r="E110" s="497"/>
      <c r="F110" s="497"/>
      <c r="G110" s="497"/>
      <c r="H110" s="497"/>
      <c r="I110" s="497"/>
      <c r="J110" s="497"/>
      <c r="K110" s="497"/>
      <c r="L110" s="477"/>
    </row>
    <row r="111" spans="2:12" s="478" customFormat="1" ht="25" customHeight="1">
      <c r="B111" s="477"/>
      <c r="C111" s="466" t="s">
        <v>776</v>
      </c>
      <c r="L111" s="477"/>
    </row>
    <row r="112" spans="2:12" s="478" customFormat="1" ht="7" customHeight="1">
      <c r="B112" s="477"/>
      <c r="L112" s="477"/>
    </row>
    <row r="113" spans="2:65" s="478" customFormat="1" ht="12" customHeight="1">
      <c r="B113" s="477"/>
      <c r="C113" s="471" t="s">
        <v>680</v>
      </c>
      <c r="L113" s="477"/>
    </row>
    <row r="114" spans="2:65" s="478" customFormat="1" ht="26.25" customHeight="1">
      <c r="B114" s="477"/>
      <c r="E114" s="887" t="str">
        <f>E7</f>
        <v>Akumulácia tepelnej energie</v>
      </c>
      <c r="F114" s="888"/>
      <c r="G114" s="888"/>
      <c r="H114" s="888"/>
      <c r="L114" s="477"/>
    </row>
    <row r="115" spans="2:65" s="478" customFormat="1" ht="12" customHeight="1">
      <c r="B115" s="477"/>
      <c r="C115" s="471" t="s">
        <v>760</v>
      </c>
      <c r="L115" s="477"/>
    </row>
    <row r="116" spans="2:65" s="478" customFormat="1" ht="16.5" customHeight="1">
      <c r="B116" s="477"/>
      <c r="E116" s="863" t="str">
        <f>E9</f>
        <v xml:space="preserve">06 - SO 36 Vonkajšia kanalizácia </v>
      </c>
      <c r="F116" s="886"/>
      <c r="G116" s="886"/>
      <c r="H116" s="886"/>
      <c r="L116" s="477"/>
    </row>
    <row r="117" spans="2:65" s="478" customFormat="1" ht="7" customHeight="1">
      <c r="B117" s="477"/>
      <c r="L117" s="477"/>
    </row>
    <row r="118" spans="2:65" s="478" customFormat="1" ht="12" customHeight="1">
      <c r="B118" s="477"/>
      <c r="C118" s="471" t="s">
        <v>684</v>
      </c>
      <c r="F118" s="469" t="str">
        <f>F12</f>
        <v xml:space="preserve">Bratislava </v>
      </c>
      <c r="I118" s="471" t="s">
        <v>686</v>
      </c>
      <c r="J118" s="504">
        <f>IF(J12="","",J12)</f>
        <v>45252</v>
      </c>
      <c r="L118" s="477"/>
    </row>
    <row r="119" spans="2:65" s="478" customFormat="1" ht="7" customHeight="1">
      <c r="B119" s="477"/>
      <c r="L119" s="477"/>
    </row>
    <row r="120" spans="2:65" s="478" customFormat="1" ht="15.25" customHeight="1">
      <c r="B120" s="477"/>
      <c r="C120" s="471" t="s">
        <v>687</v>
      </c>
      <c r="F120" s="469" t="str">
        <f>E15</f>
        <v xml:space="preserve">MH Teplárenský holding, a.s., Bratislava </v>
      </c>
      <c r="I120" s="471" t="s">
        <v>692</v>
      </c>
      <c r="J120" s="475" t="str">
        <f>E21</f>
        <v xml:space="preserve"> </v>
      </c>
      <c r="L120" s="477"/>
    </row>
    <row r="121" spans="2:65" s="478" customFormat="1" ht="15.25" customHeight="1">
      <c r="B121" s="477"/>
      <c r="C121" s="471" t="s">
        <v>690</v>
      </c>
      <c r="F121" s="469" t="str">
        <f>IF(E18="","",E18)</f>
        <v xml:space="preserve"> </v>
      </c>
      <c r="I121" s="471" t="s">
        <v>695</v>
      </c>
      <c r="J121" s="475" t="str">
        <f>E24</f>
        <v xml:space="preserve"> </v>
      </c>
      <c r="L121" s="477"/>
    </row>
    <row r="122" spans="2:65" s="478" customFormat="1" ht="10.4" customHeight="1">
      <c r="B122" s="477"/>
      <c r="L122" s="477"/>
    </row>
    <row r="123" spans="2:65" s="577" customFormat="1" ht="29.25" customHeight="1">
      <c r="B123" s="572"/>
      <c r="C123" s="573" t="s">
        <v>777</v>
      </c>
      <c r="D123" s="574" t="s">
        <v>723</v>
      </c>
      <c r="E123" s="574" t="s">
        <v>719</v>
      </c>
      <c r="F123" s="574" t="s">
        <v>720</v>
      </c>
      <c r="G123" s="574" t="s">
        <v>778</v>
      </c>
      <c r="H123" s="574" t="s">
        <v>66</v>
      </c>
      <c r="I123" s="574" t="s">
        <v>779</v>
      </c>
      <c r="J123" s="575" t="s">
        <v>765</v>
      </c>
      <c r="K123" s="576" t="s">
        <v>780</v>
      </c>
      <c r="L123" s="572"/>
      <c r="M123" s="511" t="s">
        <v>668</v>
      </c>
      <c r="N123" s="512" t="s">
        <v>703</v>
      </c>
      <c r="O123" s="512" t="s">
        <v>781</v>
      </c>
      <c r="P123" s="512" t="s">
        <v>782</v>
      </c>
      <c r="Q123" s="512" t="s">
        <v>783</v>
      </c>
      <c r="R123" s="512" t="s">
        <v>784</v>
      </c>
      <c r="S123" s="512" t="s">
        <v>785</v>
      </c>
      <c r="T123" s="513" t="s">
        <v>786</v>
      </c>
    </row>
    <row r="124" spans="2:65" s="478" customFormat="1" ht="22.9" customHeight="1">
      <c r="B124" s="477"/>
      <c r="C124" s="517" t="s">
        <v>766</v>
      </c>
      <c r="J124" s="578">
        <f>BK124</f>
        <v>0</v>
      </c>
      <c r="L124" s="477"/>
      <c r="M124" s="514"/>
      <c r="N124" s="505"/>
      <c r="O124" s="505"/>
      <c r="P124" s="579">
        <f>P125+P177</f>
        <v>935.87501699999984</v>
      </c>
      <c r="Q124" s="505"/>
      <c r="R124" s="579">
        <f>R125+R177</f>
        <v>77.8395206</v>
      </c>
      <c r="S124" s="505"/>
      <c r="T124" s="580">
        <f>T125+T177</f>
        <v>5.4223399999999993</v>
      </c>
      <c r="AT124" s="462" t="s">
        <v>737</v>
      </c>
      <c r="AU124" s="462" t="s">
        <v>767</v>
      </c>
      <c r="BK124" s="581">
        <f>BK125+BK177</f>
        <v>0</v>
      </c>
    </row>
    <row r="125" spans="2:65" s="583" customFormat="1" ht="25.9" customHeight="1">
      <c r="B125" s="582"/>
      <c r="D125" s="584" t="s">
        <v>737</v>
      </c>
      <c r="E125" s="585" t="s">
        <v>787</v>
      </c>
      <c r="F125" s="585" t="s">
        <v>788</v>
      </c>
      <c r="J125" s="586">
        <f>BK125</f>
        <v>0</v>
      </c>
      <c r="L125" s="582"/>
      <c r="M125" s="587"/>
      <c r="P125" s="588">
        <f>P126+P138+P140+P168+P175</f>
        <v>934.35523699999987</v>
      </c>
      <c r="R125" s="588">
        <f>R126+R138+R140+R168+R175</f>
        <v>77.788920599999997</v>
      </c>
      <c r="T125" s="589">
        <f>T126+T138+T140+T168+T175</f>
        <v>5.4223399999999993</v>
      </c>
      <c r="AR125" s="584" t="s">
        <v>491</v>
      </c>
      <c r="AT125" s="590" t="s">
        <v>737</v>
      </c>
      <c r="AU125" s="590" t="s">
        <v>738</v>
      </c>
      <c r="AY125" s="584" t="s">
        <v>789</v>
      </c>
      <c r="BK125" s="591">
        <f>BK126+BK138+BK140+BK168+BK175</f>
        <v>0</v>
      </c>
    </row>
    <row r="126" spans="2:65" s="583" customFormat="1" ht="22.9" customHeight="1">
      <c r="B126" s="582"/>
      <c r="D126" s="584" t="s">
        <v>737</v>
      </c>
      <c r="E126" s="592" t="s">
        <v>491</v>
      </c>
      <c r="F126" s="592" t="s">
        <v>790</v>
      </c>
      <c r="J126" s="593">
        <f>BK126</f>
        <v>0</v>
      </c>
      <c r="L126" s="582"/>
      <c r="M126" s="587"/>
      <c r="P126" s="588">
        <f>SUM(P127:P137)</f>
        <v>723.12699999999995</v>
      </c>
      <c r="R126" s="588">
        <f>SUM(R127:R137)</f>
        <v>47.589149999999997</v>
      </c>
      <c r="T126" s="589">
        <f>SUM(T127:T137)</f>
        <v>0</v>
      </c>
      <c r="AR126" s="584" t="s">
        <v>491</v>
      </c>
      <c r="AT126" s="590" t="s">
        <v>737</v>
      </c>
      <c r="AU126" s="590" t="s">
        <v>491</v>
      </c>
      <c r="AY126" s="584" t="s">
        <v>789</v>
      </c>
      <c r="BK126" s="591">
        <f>SUM(BK127:BK137)</f>
        <v>0</v>
      </c>
    </row>
    <row r="127" spans="2:65" s="478" customFormat="1" ht="21.75" customHeight="1">
      <c r="B127" s="594"/>
      <c r="C127" s="595" t="s">
        <v>491</v>
      </c>
      <c r="D127" s="595" t="s">
        <v>791</v>
      </c>
      <c r="E127" s="596" t="s">
        <v>1938</v>
      </c>
      <c r="F127" s="597" t="s">
        <v>1939</v>
      </c>
      <c r="G127" s="598" t="s">
        <v>800</v>
      </c>
      <c r="H127" s="599">
        <v>120</v>
      </c>
      <c r="I127" s="600">
        <v>0</v>
      </c>
      <c r="J127" s="600">
        <f t="shared" ref="J127:J137" si="0">ROUND(I127*H127,2)</f>
        <v>0</v>
      </c>
      <c r="K127" s="601"/>
      <c r="L127" s="477"/>
      <c r="M127" s="602" t="s">
        <v>668</v>
      </c>
      <c r="N127" s="603" t="s">
        <v>705</v>
      </c>
      <c r="O127" s="604">
        <v>1.3009999999999999</v>
      </c>
      <c r="P127" s="604">
        <f t="shared" ref="P127:P137" si="1">O127*H127</f>
        <v>156.12</v>
      </c>
      <c r="Q127" s="604">
        <v>0</v>
      </c>
      <c r="R127" s="604">
        <f t="shared" ref="R127:R137" si="2">Q127*H127</f>
        <v>0</v>
      </c>
      <c r="S127" s="604">
        <v>0</v>
      </c>
      <c r="T127" s="605">
        <f t="shared" ref="T127:T137" si="3">S127*H127</f>
        <v>0</v>
      </c>
      <c r="AR127" s="606" t="s">
        <v>497</v>
      </c>
      <c r="AT127" s="606" t="s">
        <v>791</v>
      </c>
      <c r="AU127" s="606" t="s">
        <v>493</v>
      </c>
      <c r="AY127" s="462" t="s">
        <v>789</v>
      </c>
      <c r="BE127" s="607">
        <f t="shared" ref="BE127:BE137" si="4">IF(N127="základná",J127,0)</f>
        <v>0</v>
      </c>
      <c r="BF127" s="607">
        <f t="shared" ref="BF127:BF137" si="5">IF(N127="znížená",J127,0)</f>
        <v>0</v>
      </c>
      <c r="BG127" s="607">
        <f t="shared" ref="BG127:BG137" si="6">IF(N127="zákl. prenesená",J127,0)</f>
        <v>0</v>
      </c>
      <c r="BH127" s="607">
        <f t="shared" ref="BH127:BH137" si="7">IF(N127="zníž. prenesená",J127,0)</f>
        <v>0</v>
      </c>
      <c r="BI127" s="607">
        <f t="shared" ref="BI127:BI137" si="8">IF(N127="nulová",J127,0)</f>
        <v>0</v>
      </c>
      <c r="BJ127" s="462" t="s">
        <v>493</v>
      </c>
      <c r="BK127" s="607">
        <f t="shared" ref="BK127:BK137" si="9">ROUND(I127*H127,2)</f>
        <v>0</v>
      </c>
      <c r="BL127" s="462" t="s">
        <v>497</v>
      </c>
      <c r="BM127" s="606" t="s">
        <v>1940</v>
      </c>
    </row>
    <row r="128" spans="2:65" s="478" customFormat="1" ht="37.9" customHeight="1">
      <c r="B128" s="594"/>
      <c r="C128" s="595" t="s">
        <v>493</v>
      </c>
      <c r="D128" s="595" t="s">
        <v>791</v>
      </c>
      <c r="E128" s="596" t="s">
        <v>949</v>
      </c>
      <c r="F128" s="597" t="s">
        <v>950</v>
      </c>
      <c r="G128" s="598" t="s">
        <v>800</v>
      </c>
      <c r="H128" s="599">
        <v>120</v>
      </c>
      <c r="I128" s="600">
        <v>0</v>
      </c>
      <c r="J128" s="600">
        <f t="shared" si="0"/>
        <v>0</v>
      </c>
      <c r="K128" s="601"/>
      <c r="L128" s="477"/>
      <c r="M128" s="602" t="s">
        <v>668</v>
      </c>
      <c r="N128" s="603" t="s">
        <v>705</v>
      </c>
      <c r="O128" s="604">
        <v>0.61299999999999999</v>
      </c>
      <c r="P128" s="604">
        <f t="shared" si="1"/>
        <v>73.56</v>
      </c>
      <c r="Q128" s="604">
        <v>0</v>
      </c>
      <c r="R128" s="604">
        <f t="shared" si="2"/>
        <v>0</v>
      </c>
      <c r="S128" s="604">
        <v>0</v>
      </c>
      <c r="T128" s="605">
        <f t="shared" si="3"/>
        <v>0</v>
      </c>
      <c r="AR128" s="606" t="s">
        <v>497</v>
      </c>
      <c r="AT128" s="606" t="s">
        <v>791</v>
      </c>
      <c r="AU128" s="606" t="s">
        <v>493</v>
      </c>
      <c r="AY128" s="462" t="s">
        <v>789</v>
      </c>
      <c r="BE128" s="607">
        <f t="shared" si="4"/>
        <v>0</v>
      </c>
      <c r="BF128" s="607">
        <f t="shared" si="5"/>
        <v>0</v>
      </c>
      <c r="BG128" s="607">
        <f t="shared" si="6"/>
        <v>0</v>
      </c>
      <c r="BH128" s="607">
        <f t="shared" si="7"/>
        <v>0</v>
      </c>
      <c r="BI128" s="607">
        <f t="shared" si="8"/>
        <v>0</v>
      </c>
      <c r="BJ128" s="462" t="s">
        <v>493</v>
      </c>
      <c r="BK128" s="607">
        <f t="shared" si="9"/>
        <v>0</v>
      </c>
      <c r="BL128" s="462" t="s">
        <v>497</v>
      </c>
      <c r="BM128" s="606" t="s">
        <v>1941</v>
      </c>
    </row>
    <row r="129" spans="2:65" s="478" customFormat="1" ht="24.25" customHeight="1">
      <c r="B129" s="594"/>
      <c r="C129" s="595" t="s">
        <v>495</v>
      </c>
      <c r="D129" s="595" t="s">
        <v>791</v>
      </c>
      <c r="E129" s="596" t="s">
        <v>1942</v>
      </c>
      <c r="F129" s="597" t="s">
        <v>1943</v>
      </c>
      <c r="G129" s="598" t="s">
        <v>203</v>
      </c>
      <c r="H129" s="599">
        <v>399</v>
      </c>
      <c r="I129" s="600">
        <v>0</v>
      </c>
      <c r="J129" s="600">
        <f t="shared" si="0"/>
        <v>0</v>
      </c>
      <c r="K129" s="601"/>
      <c r="L129" s="477"/>
      <c r="M129" s="602" t="s">
        <v>668</v>
      </c>
      <c r="N129" s="603" t="s">
        <v>705</v>
      </c>
      <c r="O129" s="604">
        <v>0.48299999999999998</v>
      </c>
      <c r="P129" s="604">
        <f t="shared" si="1"/>
        <v>192.71699999999998</v>
      </c>
      <c r="Q129" s="604">
        <v>8.4999999999999995E-4</v>
      </c>
      <c r="R129" s="604">
        <f t="shared" si="2"/>
        <v>0.33915000000000001</v>
      </c>
      <c r="S129" s="604">
        <v>0</v>
      </c>
      <c r="T129" s="605">
        <f t="shared" si="3"/>
        <v>0</v>
      </c>
      <c r="AR129" s="606" t="s">
        <v>497</v>
      </c>
      <c r="AT129" s="606" t="s">
        <v>791</v>
      </c>
      <c r="AU129" s="606" t="s">
        <v>493</v>
      </c>
      <c r="AY129" s="462" t="s">
        <v>789</v>
      </c>
      <c r="BE129" s="607">
        <f t="shared" si="4"/>
        <v>0</v>
      </c>
      <c r="BF129" s="607">
        <f t="shared" si="5"/>
        <v>0</v>
      </c>
      <c r="BG129" s="607">
        <f t="shared" si="6"/>
        <v>0</v>
      </c>
      <c r="BH129" s="607">
        <f t="shared" si="7"/>
        <v>0</v>
      </c>
      <c r="BI129" s="607">
        <f t="shared" si="8"/>
        <v>0</v>
      </c>
      <c r="BJ129" s="462" t="s">
        <v>493</v>
      </c>
      <c r="BK129" s="607">
        <f t="shared" si="9"/>
        <v>0</v>
      </c>
      <c r="BL129" s="462" t="s">
        <v>497</v>
      </c>
      <c r="BM129" s="606" t="s">
        <v>1944</v>
      </c>
    </row>
    <row r="130" spans="2:65" s="478" customFormat="1" ht="24.25" customHeight="1">
      <c r="B130" s="594"/>
      <c r="C130" s="595" t="s">
        <v>497</v>
      </c>
      <c r="D130" s="595" t="s">
        <v>791</v>
      </c>
      <c r="E130" s="596" t="s">
        <v>1945</v>
      </c>
      <c r="F130" s="597" t="s">
        <v>1946</v>
      </c>
      <c r="G130" s="598" t="s">
        <v>203</v>
      </c>
      <c r="H130" s="599">
        <v>399</v>
      </c>
      <c r="I130" s="600">
        <v>0</v>
      </c>
      <c r="J130" s="600">
        <f t="shared" si="0"/>
        <v>0</v>
      </c>
      <c r="K130" s="601"/>
      <c r="L130" s="477"/>
      <c r="M130" s="602" t="s">
        <v>668</v>
      </c>
      <c r="N130" s="603" t="s">
        <v>705</v>
      </c>
      <c r="O130" s="604">
        <v>0.31</v>
      </c>
      <c r="P130" s="604">
        <f t="shared" si="1"/>
        <v>123.69</v>
      </c>
      <c r="Q130" s="604">
        <v>0</v>
      </c>
      <c r="R130" s="604">
        <f t="shared" si="2"/>
        <v>0</v>
      </c>
      <c r="S130" s="604">
        <v>0</v>
      </c>
      <c r="T130" s="605">
        <f t="shared" si="3"/>
        <v>0</v>
      </c>
      <c r="AR130" s="606" t="s">
        <v>497</v>
      </c>
      <c r="AT130" s="606" t="s">
        <v>791</v>
      </c>
      <c r="AU130" s="606" t="s">
        <v>493</v>
      </c>
      <c r="AY130" s="462" t="s">
        <v>789</v>
      </c>
      <c r="BE130" s="607">
        <f t="shared" si="4"/>
        <v>0</v>
      </c>
      <c r="BF130" s="607">
        <f t="shared" si="5"/>
        <v>0</v>
      </c>
      <c r="BG130" s="607">
        <f t="shared" si="6"/>
        <v>0</v>
      </c>
      <c r="BH130" s="607">
        <f t="shared" si="7"/>
        <v>0</v>
      </c>
      <c r="BI130" s="607">
        <f t="shared" si="8"/>
        <v>0</v>
      </c>
      <c r="BJ130" s="462" t="s">
        <v>493</v>
      </c>
      <c r="BK130" s="607">
        <f t="shared" si="9"/>
        <v>0</v>
      </c>
      <c r="BL130" s="462" t="s">
        <v>497</v>
      </c>
      <c r="BM130" s="606" t="s">
        <v>1947</v>
      </c>
    </row>
    <row r="131" spans="2:65" s="478" customFormat="1" ht="33" customHeight="1">
      <c r="B131" s="594"/>
      <c r="C131" s="595" t="s">
        <v>498</v>
      </c>
      <c r="D131" s="595" t="s">
        <v>791</v>
      </c>
      <c r="E131" s="596" t="s">
        <v>964</v>
      </c>
      <c r="F131" s="597" t="s">
        <v>965</v>
      </c>
      <c r="G131" s="598" t="s">
        <v>800</v>
      </c>
      <c r="H131" s="599">
        <v>50</v>
      </c>
      <c r="I131" s="600">
        <v>0</v>
      </c>
      <c r="J131" s="600">
        <f t="shared" si="0"/>
        <v>0</v>
      </c>
      <c r="K131" s="601"/>
      <c r="L131" s="477"/>
      <c r="M131" s="602" t="s">
        <v>668</v>
      </c>
      <c r="N131" s="603" t="s">
        <v>705</v>
      </c>
      <c r="O131" s="604">
        <v>7.0999999999999994E-2</v>
      </c>
      <c r="P131" s="604">
        <f t="shared" si="1"/>
        <v>3.55</v>
      </c>
      <c r="Q131" s="604">
        <v>0</v>
      </c>
      <c r="R131" s="604">
        <f t="shared" si="2"/>
        <v>0</v>
      </c>
      <c r="S131" s="604">
        <v>0</v>
      </c>
      <c r="T131" s="605">
        <f t="shared" si="3"/>
        <v>0</v>
      </c>
      <c r="AR131" s="606" t="s">
        <v>497</v>
      </c>
      <c r="AT131" s="606" t="s">
        <v>791</v>
      </c>
      <c r="AU131" s="606" t="s">
        <v>493</v>
      </c>
      <c r="AY131" s="462" t="s">
        <v>789</v>
      </c>
      <c r="BE131" s="607">
        <f t="shared" si="4"/>
        <v>0</v>
      </c>
      <c r="BF131" s="607">
        <f t="shared" si="5"/>
        <v>0</v>
      </c>
      <c r="BG131" s="607">
        <f t="shared" si="6"/>
        <v>0</v>
      </c>
      <c r="BH131" s="607">
        <f t="shared" si="7"/>
        <v>0</v>
      </c>
      <c r="BI131" s="607">
        <f t="shared" si="8"/>
        <v>0</v>
      </c>
      <c r="BJ131" s="462" t="s">
        <v>493</v>
      </c>
      <c r="BK131" s="607">
        <f t="shared" si="9"/>
        <v>0</v>
      </c>
      <c r="BL131" s="462" t="s">
        <v>497</v>
      </c>
      <c r="BM131" s="606" t="s">
        <v>1948</v>
      </c>
    </row>
    <row r="132" spans="2:65" s="478" customFormat="1" ht="24.25" customHeight="1">
      <c r="B132" s="594"/>
      <c r="C132" s="595" t="s">
        <v>811</v>
      </c>
      <c r="D132" s="595" t="s">
        <v>791</v>
      </c>
      <c r="E132" s="596" t="s">
        <v>967</v>
      </c>
      <c r="F132" s="597" t="s">
        <v>968</v>
      </c>
      <c r="G132" s="598" t="s">
        <v>800</v>
      </c>
      <c r="H132" s="599">
        <v>50</v>
      </c>
      <c r="I132" s="600">
        <v>0</v>
      </c>
      <c r="J132" s="600">
        <f t="shared" si="0"/>
        <v>0</v>
      </c>
      <c r="K132" s="601"/>
      <c r="L132" s="477"/>
      <c r="M132" s="602" t="s">
        <v>668</v>
      </c>
      <c r="N132" s="603" t="s">
        <v>705</v>
      </c>
      <c r="O132" s="604">
        <v>0.61699999999999999</v>
      </c>
      <c r="P132" s="604">
        <f t="shared" si="1"/>
        <v>30.85</v>
      </c>
      <c r="Q132" s="604">
        <v>0</v>
      </c>
      <c r="R132" s="604">
        <f t="shared" si="2"/>
        <v>0</v>
      </c>
      <c r="S132" s="604">
        <v>0</v>
      </c>
      <c r="T132" s="605">
        <f t="shared" si="3"/>
        <v>0</v>
      </c>
      <c r="AR132" s="606" t="s">
        <v>497</v>
      </c>
      <c r="AT132" s="606" t="s">
        <v>791</v>
      </c>
      <c r="AU132" s="606" t="s">
        <v>493</v>
      </c>
      <c r="AY132" s="462" t="s">
        <v>789</v>
      </c>
      <c r="BE132" s="607">
        <f t="shared" si="4"/>
        <v>0</v>
      </c>
      <c r="BF132" s="607">
        <f t="shared" si="5"/>
        <v>0</v>
      </c>
      <c r="BG132" s="607">
        <f t="shared" si="6"/>
        <v>0</v>
      </c>
      <c r="BH132" s="607">
        <f t="shared" si="7"/>
        <v>0</v>
      </c>
      <c r="BI132" s="607">
        <f t="shared" si="8"/>
        <v>0</v>
      </c>
      <c r="BJ132" s="462" t="s">
        <v>493</v>
      </c>
      <c r="BK132" s="607">
        <f t="shared" si="9"/>
        <v>0</v>
      </c>
      <c r="BL132" s="462" t="s">
        <v>497</v>
      </c>
      <c r="BM132" s="606" t="s">
        <v>1949</v>
      </c>
    </row>
    <row r="133" spans="2:65" s="478" customFormat="1" ht="16.5" customHeight="1">
      <c r="B133" s="594"/>
      <c r="C133" s="595" t="s">
        <v>815</v>
      </c>
      <c r="D133" s="595" t="s">
        <v>791</v>
      </c>
      <c r="E133" s="596" t="s">
        <v>1950</v>
      </c>
      <c r="F133" s="597" t="s">
        <v>1951</v>
      </c>
      <c r="G133" s="598" t="s">
        <v>800</v>
      </c>
      <c r="H133" s="599">
        <v>50</v>
      </c>
      <c r="I133" s="600">
        <v>0</v>
      </c>
      <c r="J133" s="600">
        <f t="shared" si="0"/>
        <v>0</v>
      </c>
      <c r="K133" s="601"/>
      <c r="L133" s="477"/>
      <c r="M133" s="602" t="s">
        <v>668</v>
      </c>
      <c r="N133" s="603" t="s">
        <v>705</v>
      </c>
      <c r="O133" s="604">
        <v>8.9999999999999993E-3</v>
      </c>
      <c r="P133" s="604">
        <f t="shared" si="1"/>
        <v>0.44999999999999996</v>
      </c>
      <c r="Q133" s="604">
        <v>0</v>
      </c>
      <c r="R133" s="604">
        <f t="shared" si="2"/>
        <v>0</v>
      </c>
      <c r="S133" s="604">
        <v>0</v>
      </c>
      <c r="T133" s="605">
        <f t="shared" si="3"/>
        <v>0</v>
      </c>
      <c r="AR133" s="606" t="s">
        <v>497</v>
      </c>
      <c r="AT133" s="606" t="s">
        <v>791</v>
      </c>
      <c r="AU133" s="606" t="s">
        <v>493</v>
      </c>
      <c r="AY133" s="462" t="s">
        <v>789</v>
      </c>
      <c r="BE133" s="607">
        <f t="shared" si="4"/>
        <v>0</v>
      </c>
      <c r="BF133" s="607">
        <f t="shared" si="5"/>
        <v>0</v>
      </c>
      <c r="BG133" s="607">
        <f t="shared" si="6"/>
        <v>0</v>
      </c>
      <c r="BH133" s="607">
        <f t="shared" si="7"/>
        <v>0</v>
      </c>
      <c r="BI133" s="607">
        <f t="shared" si="8"/>
        <v>0</v>
      </c>
      <c r="BJ133" s="462" t="s">
        <v>493</v>
      </c>
      <c r="BK133" s="607">
        <f t="shared" si="9"/>
        <v>0</v>
      </c>
      <c r="BL133" s="462" t="s">
        <v>497</v>
      </c>
      <c r="BM133" s="606" t="s">
        <v>1952</v>
      </c>
    </row>
    <row r="134" spans="2:65" s="478" customFormat="1" ht="24.25" customHeight="1">
      <c r="B134" s="594"/>
      <c r="C134" s="595" t="s">
        <v>819</v>
      </c>
      <c r="D134" s="595" t="s">
        <v>791</v>
      </c>
      <c r="E134" s="596" t="s">
        <v>802</v>
      </c>
      <c r="F134" s="597" t="s">
        <v>1822</v>
      </c>
      <c r="G134" s="598" t="s">
        <v>804</v>
      </c>
      <c r="H134" s="599">
        <v>99</v>
      </c>
      <c r="I134" s="600">
        <v>0</v>
      </c>
      <c r="J134" s="600">
        <f t="shared" si="0"/>
        <v>0</v>
      </c>
      <c r="K134" s="601"/>
      <c r="L134" s="477"/>
      <c r="M134" s="602" t="s">
        <v>668</v>
      </c>
      <c r="N134" s="603" t="s">
        <v>705</v>
      </c>
      <c r="O134" s="604">
        <v>0</v>
      </c>
      <c r="P134" s="604">
        <f t="shared" si="1"/>
        <v>0</v>
      </c>
      <c r="Q134" s="604">
        <v>0</v>
      </c>
      <c r="R134" s="604">
        <f t="shared" si="2"/>
        <v>0</v>
      </c>
      <c r="S134" s="604">
        <v>0</v>
      </c>
      <c r="T134" s="605">
        <f t="shared" si="3"/>
        <v>0</v>
      </c>
      <c r="AR134" s="606" t="s">
        <v>497</v>
      </c>
      <c r="AT134" s="606" t="s">
        <v>791</v>
      </c>
      <c r="AU134" s="606" t="s">
        <v>493</v>
      </c>
      <c r="AY134" s="462" t="s">
        <v>789</v>
      </c>
      <c r="BE134" s="607">
        <f t="shared" si="4"/>
        <v>0</v>
      </c>
      <c r="BF134" s="607">
        <f t="shared" si="5"/>
        <v>0</v>
      </c>
      <c r="BG134" s="607">
        <f t="shared" si="6"/>
        <v>0</v>
      </c>
      <c r="BH134" s="607">
        <f t="shared" si="7"/>
        <v>0</v>
      </c>
      <c r="BI134" s="607">
        <f t="shared" si="8"/>
        <v>0</v>
      </c>
      <c r="BJ134" s="462" t="s">
        <v>493</v>
      </c>
      <c r="BK134" s="607">
        <f t="shared" si="9"/>
        <v>0</v>
      </c>
      <c r="BL134" s="462" t="s">
        <v>497</v>
      </c>
      <c r="BM134" s="606" t="s">
        <v>1953</v>
      </c>
    </row>
    <row r="135" spans="2:65" s="478" customFormat="1" ht="33" customHeight="1">
      <c r="B135" s="594"/>
      <c r="C135" s="595" t="s">
        <v>806</v>
      </c>
      <c r="D135" s="595" t="s">
        <v>791</v>
      </c>
      <c r="E135" s="596" t="s">
        <v>1954</v>
      </c>
      <c r="F135" s="597" t="s">
        <v>1955</v>
      </c>
      <c r="G135" s="598" t="s">
        <v>800</v>
      </c>
      <c r="H135" s="599">
        <v>360</v>
      </c>
      <c r="I135" s="600">
        <v>0</v>
      </c>
      <c r="J135" s="600">
        <f t="shared" si="0"/>
        <v>0</v>
      </c>
      <c r="K135" s="601"/>
      <c r="L135" s="477"/>
      <c r="M135" s="602" t="s">
        <v>668</v>
      </c>
      <c r="N135" s="603" t="s">
        <v>705</v>
      </c>
      <c r="O135" s="604">
        <v>0.22900000000000001</v>
      </c>
      <c r="P135" s="604">
        <f t="shared" si="1"/>
        <v>82.44</v>
      </c>
      <c r="Q135" s="604">
        <v>0</v>
      </c>
      <c r="R135" s="604">
        <f t="shared" si="2"/>
        <v>0</v>
      </c>
      <c r="S135" s="604">
        <v>0</v>
      </c>
      <c r="T135" s="605">
        <f t="shared" si="3"/>
        <v>0</v>
      </c>
      <c r="AR135" s="606" t="s">
        <v>497</v>
      </c>
      <c r="AT135" s="606" t="s">
        <v>791</v>
      </c>
      <c r="AU135" s="606" t="s">
        <v>493</v>
      </c>
      <c r="AY135" s="462" t="s">
        <v>789</v>
      </c>
      <c r="BE135" s="607">
        <f t="shared" si="4"/>
        <v>0</v>
      </c>
      <c r="BF135" s="607">
        <f t="shared" si="5"/>
        <v>0</v>
      </c>
      <c r="BG135" s="607">
        <f t="shared" si="6"/>
        <v>0</v>
      </c>
      <c r="BH135" s="607">
        <f t="shared" si="7"/>
        <v>0</v>
      </c>
      <c r="BI135" s="607">
        <f t="shared" si="8"/>
        <v>0</v>
      </c>
      <c r="BJ135" s="462" t="s">
        <v>493</v>
      </c>
      <c r="BK135" s="607">
        <f t="shared" si="9"/>
        <v>0</v>
      </c>
      <c r="BL135" s="462" t="s">
        <v>497</v>
      </c>
      <c r="BM135" s="606" t="s">
        <v>1956</v>
      </c>
    </row>
    <row r="136" spans="2:65" s="478" customFormat="1" ht="24.25" customHeight="1">
      <c r="B136" s="594"/>
      <c r="C136" s="595" t="s">
        <v>826</v>
      </c>
      <c r="D136" s="595" t="s">
        <v>791</v>
      </c>
      <c r="E136" s="596" t="s">
        <v>1957</v>
      </c>
      <c r="F136" s="597" t="s">
        <v>1958</v>
      </c>
      <c r="G136" s="598" t="s">
        <v>800</v>
      </c>
      <c r="H136" s="599">
        <v>25</v>
      </c>
      <c r="I136" s="600">
        <v>0</v>
      </c>
      <c r="J136" s="600">
        <f t="shared" si="0"/>
        <v>0</v>
      </c>
      <c r="K136" s="601"/>
      <c r="L136" s="477"/>
      <c r="M136" s="602" t="s">
        <v>668</v>
      </c>
      <c r="N136" s="603" t="s">
        <v>705</v>
      </c>
      <c r="O136" s="604">
        <v>2.39</v>
      </c>
      <c r="P136" s="604">
        <f t="shared" si="1"/>
        <v>59.75</v>
      </c>
      <c r="Q136" s="604">
        <v>0</v>
      </c>
      <c r="R136" s="604">
        <f t="shared" si="2"/>
        <v>0</v>
      </c>
      <c r="S136" s="604">
        <v>0</v>
      </c>
      <c r="T136" s="605">
        <f t="shared" si="3"/>
        <v>0</v>
      </c>
      <c r="AR136" s="606" t="s">
        <v>497</v>
      </c>
      <c r="AT136" s="606" t="s">
        <v>791</v>
      </c>
      <c r="AU136" s="606" t="s">
        <v>493</v>
      </c>
      <c r="AY136" s="462" t="s">
        <v>789</v>
      </c>
      <c r="BE136" s="607">
        <f t="shared" si="4"/>
        <v>0</v>
      </c>
      <c r="BF136" s="607">
        <f t="shared" si="5"/>
        <v>0</v>
      </c>
      <c r="BG136" s="607">
        <f t="shared" si="6"/>
        <v>0</v>
      </c>
      <c r="BH136" s="607">
        <f t="shared" si="7"/>
        <v>0</v>
      </c>
      <c r="BI136" s="607">
        <f t="shared" si="8"/>
        <v>0</v>
      </c>
      <c r="BJ136" s="462" t="s">
        <v>493</v>
      </c>
      <c r="BK136" s="607">
        <f t="shared" si="9"/>
        <v>0</v>
      </c>
      <c r="BL136" s="462" t="s">
        <v>497</v>
      </c>
      <c r="BM136" s="606" t="s">
        <v>1959</v>
      </c>
    </row>
    <row r="137" spans="2:65" s="478" customFormat="1" ht="16.5" customHeight="1">
      <c r="B137" s="594"/>
      <c r="C137" s="612" t="s">
        <v>830</v>
      </c>
      <c r="D137" s="612" t="s">
        <v>1038</v>
      </c>
      <c r="E137" s="613" t="s">
        <v>1960</v>
      </c>
      <c r="F137" s="614" t="s">
        <v>1961</v>
      </c>
      <c r="G137" s="615" t="s">
        <v>804</v>
      </c>
      <c r="H137" s="616">
        <v>47.25</v>
      </c>
      <c r="I137" s="600">
        <v>0</v>
      </c>
      <c r="J137" s="617">
        <f t="shared" si="0"/>
        <v>0</v>
      </c>
      <c r="K137" s="618"/>
      <c r="L137" s="619"/>
      <c r="M137" s="620" t="s">
        <v>668</v>
      </c>
      <c r="N137" s="621" t="s">
        <v>705</v>
      </c>
      <c r="O137" s="604">
        <v>0</v>
      </c>
      <c r="P137" s="604">
        <f t="shared" si="1"/>
        <v>0</v>
      </c>
      <c r="Q137" s="604">
        <v>1</v>
      </c>
      <c r="R137" s="604">
        <f t="shared" si="2"/>
        <v>47.25</v>
      </c>
      <c r="S137" s="604">
        <v>0</v>
      </c>
      <c r="T137" s="605">
        <f t="shared" si="3"/>
        <v>0</v>
      </c>
      <c r="AR137" s="606" t="s">
        <v>819</v>
      </c>
      <c r="AT137" s="606" t="s">
        <v>1038</v>
      </c>
      <c r="AU137" s="606" t="s">
        <v>493</v>
      </c>
      <c r="AY137" s="462" t="s">
        <v>789</v>
      </c>
      <c r="BE137" s="607">
        <f t="shared" si="4"/>
        <v>0</v>
      </c>
      <c r="BF137" s="607">
        <f t="shared" si="5"/>
        <v>0</v>
      </c>
      <c r="BG137" s="607">
        <f t="shared" si="6"/>
        <v>0</v>
      </c>
      <c r="BH137" s="607">
        <f t="shared" si="7"/>
        <v>0</v>
      </c>
      <c r="BI137" s="607">
        <f t="shared" si="8"/>
        <v>0</v>
      </c>
      <c r="BJ137" s="462" t="s">
        <v>493</v>
      </c>
      <c r="BK137" s="607">
        <f t="shared" si="9"/>
        <v>0</v>
      </c>
      <c r="BL137" s="462" t="s">
        <v>497</v>
      </c>
      <c r="BM137" s="606" t="s">
        <v>1962</v>
      </c>
    </row>
    <row r="138" spans="2:65" s="583" customFormat="1" ht="22.9" customHeight="1">
      <c r="B138" s="582"/>
      <c r="D138" s="584" t="s">
        <v>737</v>
      </c>
      <c r="E138" s="592" t="s">
        <v>497</v>
      </c>
      <c r="F138" s="592" t="s">
        <v>1836</v>
      </c>
      <c r="J138" s="593">
        <f>BK138</f>
        <v>0</v>
      </c>
      <c r="L138" s="582"/>
      <c r="M138" s="587"/>
      <c r="P138" s="588">
        <f>P139</f>
        <v>24.044999999999998</v>
      </c>
      <c r="R138" s="588">
        <f>R139</f>
        <v>28.361550000000001</v>
      </c>
      <c r="T138" s="589">
        <f>T139</f>
        <v>0</v>
      </c>
      <c r="AR138" s="584" t="s">
        <v>491</v>
      </c>
      <c r="AT138" s="590" t="s">
        <v>737</v>
      </c>
      <c r="AU138" s="590" t="s">
        <v>491</v>
      </c>
      <c r="AY138" s="584" t="s">
        <v>789</v>
      </c>
      <c r="BK138" s="591">
        <f>BK139</f>
        <v>0</v>
      </c>
    </row>
    <row r="139" spans="2:65" s="478" customFormat="1" ht="37.9" customHeight="1">
      <c r="B139" s="594"/>
      <c r="C139" s="595" t="s">
        <v>834</v>
      </c>
      <c r="D139" s="595" t="s">
        <v>791</v>
      </c>
      <c r="E139" s="596" t="s">
        <v>1963</v>
      </c>
      <c r="F139" s="597" t="s">
        <v>1964</v>
      </c>
      <c r="G139" s="598" t="s">
        <v>800</v>
      </c>
      <c r="H139" s="599">
        <v>15</v>
      </c>
      <c r="I139" s="600">
        <v>0</v>
      </c>
      <c r="J139" s="600">
        <f>ROUND(I139*H139,2)</f>
        <v>0</v>
      </c>
      <c r="K139" s="601"/>
      <c r="L139" s="477"/>
      <c r="M139" s="602" t="s">
        <v>668</v>
      </c>
      <c r="N139" s="603" t="s">
        <v>705</v>
      </c>
      <c r="O139" s="604">
        <v>1.603</v>
      </c>
      <c r="P139" s="604">
        <f>O139*H139</f>
        <v>24.044999999999998</v>
      </c>
      <c r="Q139" s="604">
        <v>1.8907700000000001</v>
      </c>
      <c r="R139" s="604">
        <f>Q139*H139</f>
        <v>28.361550000000001</v>
      </c>
      <c r="S139" s="604">
        <v>0</v>
      </c>
      <c r="T139" s="605">
        <f>S139*H139</f>
        <v>0</v>
      </c>
      <c r="AR139" s="606" t="s">
        <v>497</v>
      </c>
      <c r="AT139" s="606" t="s">
        <v>791</v>
      </c>
      <c r="AU139" s="606" t="s">
        <v>493</v>
      </c>
      <c r="AY139" s="462" t="s">
        <v>789</v>
      </c>
      <c r="BE139" s="607">
        <f>IF(N139="základná",J139,0)</f>
        <v>0</v>
      </c>
      <c r="BF139" s="607">
        <f>IF(N139="znížená",J139,0)</f>
        <v>0</v>
      </c>
      <c r="BG139" s="607">
        <f>IF(N139="zákl. prenesená",J139,0)</f>
        <v>0</v>
      </c>
      <c r="BH139" s="607">
        <f>IF(N139="zníž. prenesená",J139,0)</f>
        <v>0</v>
      </c>
      <c r="BI139" s="607">
        <f>IF(N139="nulová",J139,0)</f>
        <v>0</v>
      </c>
      <c r="BJ139" s="462" t="s">
        <v>493</v>
      </c>
      <c r="BK139" s="607">
        <f>ROUND(I139*H139,2)</f>
        <v>0</v>
      </c>
      <c r="BL139" s="462" t="s">
        <v>497</v>
      </c>
      <c r="BM139" s="606" t="s">
        <v>1965</v>
      </c>
    </row>
    <row r="140" spans="2:65" s="583" customFormat="1" ht="22.9" customHeight="1">
      <c r="B140" s="582"/>
      <c r="D140" s="584" t="s">
        <v>737</v>
      </c>
      <c r="E140" s="592" t="s">
        <v>819</v>
      </c>
      <c r="F140" s="592" t="s">
        <v>1196</v>
      </c>
      <c r="J140" s="593">
        <f>BK140</f>
        <v>0</v>
      </c>
      <c r="L140" s="582"/>
      <c r="M140" s="587"/>
      <c r="P140" s="588">
        <f>SUM(P141:P167)</f>
        <v>71.815719999999999</v>
      </c>
      <c r="R140" s="588">
        <f>SUM(R141:R167)</f>
        <v>1.8368605999999998</v>
      </c>
      <c r="T140" s="589">
        <f>SUM(T141:T167)</f>
        <v>5.1099999999999994</v>
      </c>
      <c r="AR140" s="584" t="s">
        <v>491</v>
      </c>
      <c r="AT140" s="590" t="s">
        <v>737</v>
      </c>
      <c r="AU140" s="590" t="s">
        <v>491</v>
      </c>
      <c r="AY140" s="584" t="s">
        <v>789</v>
      </c>
      <c r="BK140" s="591">
        <f>SUM(BK141:BK167)</f>
        <v>0</v>
      </c>
    </row>
    <row r="141" spans="2:65" s="478" customFormat="1" ht="24.25" customHeight="1">
      <c r="B141" s="594"/>
      <c r="C141" s="595" t="s">
        <v>838</v>
      </c>
      <c r="D141" s="595" t="s">
        <v>791</v>
      </c>
      <c r="E141" s="596" t="s">
        <v>1966</v>
      </c>
      <c r="F141" s="597" t="s">
        <v>1967</v>
      </c>
      <c r="G141" s="598" t="s">
        <v>181</v>
      </c>
      <c r="H141" s="599">
        <v>70</v>
      </c>
      <c r="I141" s="600">
        <v>0</v>
      </c>
      <c r="J141" s="600">
        <f t="shared" ref="J141:J167" si="10">ROUND(I141*H141,2)</f>
        <v>0</v>
      </c>
      <c r="K141" s="601"/>
      <c r="L141" s="477"/>
      <c r="M141" s="602" t="s">
        <v>668</v>
      </c>
      <c r="N141" s="603" t="s">
        <v>705</v>
      </c>
      <c r="O141" s="604">
        <v>0.71128800000000003</v>
      </c>
      <c r="P141" s="604">
        <f t="shared" ref="P141:P167" si="11">O141*H141</f>
        <v>49.79016</v>
      </c>
      <c r="Q141" s="604">
        <v>0</v>
      </c>
      <c r="R141" s="604">
        <f t="shared" ref="R141:R167" si="12">Q141*H141</f>
        <v>0</v>
      </c>
      <c r="S141" s="604">
        <v>7.2999999999999995E-2</v>
      </c>
      <c r="T141" s="605">
        <f t="shared" ref="T141:T167" si="13">S141*H141</f>
        <v>5.1099999999999994</v>
      </c>
      <c r="AR141" s="606" t="s">
        <v>497</v>
      </c>
      <c r="AT141" s="606" t="s">
        <v>791</v>
      </c>
      <c r="AU141" s="606" t="s">
        <v>493</v>
      </c>
      <c r="AY141" s="462" t="s">
        <v>789</v>
      </c>
      <c r="BE141" s="607">
        <f t="shared" ref="BE141:BE167" si="14">IF(N141="základná",J141,0)</f>
        <v>0</v>
      </c>
      <c r="BF141" s="607">
        <f t="shared" ref="BF141:BF167" si="15">IF(N141="znížená",J141,0)</f>
        <v>0</v>
      </c>
      <c r="BG141" s="607">
        <f t="shared" ref="BG141:BG167" si="16">IF(N141="zákl. prenesená",J141,0)</f>
        <v>0</v>
      </c>
      <c r="BH141" s="607">
        <f t="shared" ref="BH141:BH167" si="17">IF(N141="zníž. prenesená",J141,0)</f>
        <v>0</v>
      </c>
      <c r="BI141" s="607">
        <f t="shared" ref="BI141:BI167" si="18">IF(N141="nulová",J141,0)</f>
        <v>0</v>
      </c>
      <c r="BJ141" s="462" t="s">
        <v>493</v>
      </c>
      <c r="BK141" s="607">
        <f t="shared" ref="BK141:BK167" si="19">ROUND(I141*H141,2)</f>
        <v>0</v>
      </c>
      <c r="BL141" s="462" t="s">
        <v>497</v>
      </c>
      <c r="BM141" s="606" t="s">
        <v>1968</v>
      </c>
    </row>
    <row r="142" spans="2:65" s="478" customFormat="1" ht="24.25" customHeight="1">
      <c r="B142" s="594"/>
      <c r="C142" s="595" t="s">
        <v>842</v>
      </c>
      <c r="D142" s="595" t="s">
        <v>791</v>
      </c>
      <c r="E142" s="596" t="s">
        <v>1969</v>
      </c>
      <c r="F142" s="597" t="s">
        <v>1970</v>
      </c>
      <c r="G142" s="598" t="s">
        <v>181</v>
      </c>
      <c r="H142" s="599">
        <v>10</v>
      </c>
      <c r="I142" s="600">
        <v>0</v>
      </c>
      <c r="J142" s="600">
        <f t="shared" si="10"/>
        <v>0</v>
      </c>
      <c r="K142" s="601"/>
      <c r="L142" s="477"/>
      <c r="M142" s="602" t="s">
        <v>668</v>
      </c>
      <c r="N142" s="603" t="s">
        <v>705</v>
      </c>
      <c r="O142" s="604">
        <v>4.2999999999999997E-2</v>
      </c>
      <c r="P142" s="604">
        <f t="shared" si="11"/>
        <v>0.42999999999999994</v>
      </c>
      <c r="Q142" s="604">
        <v>1.0000000000000001E-5</v>
      </c>
      <c r="R142" s="604">
        <f t="shared" si="12"/>
        <v>1E-4</v>
      </c>
      <c r="S142" s="604">
        <v>0</v>
      </c>
      <c r="T142" s="605">
        <f t="shared" si="13"/>
        <v>0</v>
      </c>
      <c r="AR142" s="606" t="s">
        <v>497</v>
      </c>
      <c r="AT142" s="606" t="s">
        <v>791</v>
      </c>
      <c r="AU142" s="606" t="s">
        <v>493</v>
      </c>
      <c r="AY142" s="462" t="s">
        <v>789</v>
      </c>
      <c r="BE142" s="607">
        <f t="shared" si="14"/>
        <v>0</v>
      </c>
      <c r="BF142" s="607">
        <f t="shared" si="15"/>
        <v>0</v>
      </c>
      <c r="BG142" s="607">
        <f t="shared" si="16"/>
        <v>0</v>
      </c>
      <c r="BH142" s="607">
        <f t="shared" si="17"/>
        <v>0</v>
      </c>
      <c r="BI142" s="607">
        <f t="shared" si="18"/>
        <v>0</v>
      </c>
      <c r="BJ142" s="462" t="s">
        <v>493</v>
      </c>
      <c r="BK142" s="607">
        <f t="shared" si="19"/>
        <v>0</v>
      </c>
      <c r="BL142" s="462" t="s">
        <v>497</v>
      </c>
      <c r="BM142" s="606" t="s">
        <v>1971</v>
      </c>
    </row>
    <row r="143" spans="2:65" s="478" customFormat="1" ht="24.25" customHeight="1">
      <c r="B143" s="594"/>
      <c r="C143" s="612" t="s">
        <v>846</v>
      </c>
      <c r="D143" s="612" t="s">
        <v>1038</v>
      </c>
      <c r="E143" s="613" t="s">
        <v>1972</v>
      </c>
      <c r="F143" s="614" t="s">
        <v>1973</v>
      </c>
      <c r="G143" s="615" t="s">
        <v>81</v>
      </c>
      <c r="H143" s="616">
        <v>2</v>
      </c>
      <c r="I143" s="600">
        <v>0</v>
      </c>
      <c r="J143" s="617">
        <f t="shared" si="10"/>
        <v>0</v>
      </c>
      <c r="K143" s="618"/>
      <c r="L143" s="619"/>
      <c r="M143" s="620" t="s">
        <v>668</v>
      </c>
      <c r="N143" s="621" t="s">
        <v>705</v>
      </c>
      <c r="O143" s="604">
        <v>0</v>
      </c>
      <c r="P143" s="604">
        <f t="shared" si="11"/>
        <v>0</v>
      </c>
      <c r="Q143" s="604">
        <v>1.01E-2</v>
      </c>
      <c r="R143" s="604">
        <f t="shared" si="12"/>
        <v>2.0199999999999999E-2</v>
      </c>
      <c r="S143" s="604">
        <v>0</v>
      </c>
      <c r="T143" s="605">
        <f t="shared" si="13"/>
        <v>0</v>
      </c>
      <c r="AR143" s="606" t="s">
        <v>819</v>
      </c>
      <c r="AT143" s="606" t="s">
        <v>1038</v>
      </c>
      <c r="AU143" s="606" t="s">
        <v>493</v>
      </c>
      <c r="AY143" s="462" t="s">
        <v>789</v>
      </c>
      <c r="BE143" s="607">
        <f t="shared" si="14"/>
        <v>0</v>
      </c>
      <c r="BF143" s="607">
        <f t="shared" si="15"/>
        <v>0</v>
      </c>
      <c r="BG143" s="607">
        <f t="shared" si="16"/>
        <v>0</v>
      </c>
      <c r="BH143" s="607">
        <f t="shared" si="17"/>
        <v>0</v>
      </c>
      <c r="BI143" s="607">
        <f t="shared" si="18"/>
        <v>0</v>
      </c>
      <c r="BJ143" s="462" t="s">
        <v>493</v>
      </c>
      <c r="BK143" s="607">
        <f t="shared" si="19"/>
        <v>0</v>
      </c>
      <c r="BL143" s="462" t="s">
        <v>497</v>
      </c>
      <c r="BM143" s="606" t="s">
        <v>1974</v>
      </c>
    </row>
    <row r="144" spans="2:65" s="478" customFormat="1" ht="24.25" customHeight="1">
      <c r="B144" s="594"/>
      <c r="C144" s="595" t="s">
        <v>421</v>
      </c>
      <c r="D144" s="595" t="s">
        <v>791</v>
      </c>
      <c r="E144" s="596" t="s">
        <v>1975</v>
      </c>
      <c r="F144" s="597" t="s">
        <v>1976</v>
      </c>
      <c r="G144" s="598" t="s">
        <v>181</v>
      </c>
      <c r="H144" s="599">
        <v>60</v>
      </c>
      <c r="I144" s="600">
        <v>0</v>
      </c>
      <c r="J144" s="600">
        <f t="shared" si="10"/>
        <v>0</v>
      </c>
      <c r="K144" s="601"/>
      <c r="L144" s="477"/>
      <c r="M144" s="602" t="s">
        <v>668</v>
      </c>
      <c r="N144" s="603" t="s">
        <v>705</v>
      </c>
      <c r="O144" s="604">
        <v>0.06</v>
      </c>
      <c r="P144" s="604">
        <f t="shared" si="11"/>
        <v>3.5999999999999996</v>
      </c>
      <c r="Q144" s="604">
        <v>2.0000000000000002E-5</v>
      </c>
      <c r="R144" s="604">
        <f t="shared" si="12"/>
        <v>1.2000000000000001E-3</v>
      </c>
      <c r="S144" s="604">
        <v>0</v>
      </c>
      <c r="T144" s="605">
        <f t="shared" si="13"/>
        <v>0</v>
      </c>
      <c r="AR144" s="606" t="s">
        <v>497</v>
      </c>
      <c r="AT144" s="606" t="s">
        <v>791</v>
      </c>
      <c r="AU144" s="606" t="s">
        <v>493</v>
      </c>
      <c r="AY144" s="462" t="s">
        <v>789</v>
      </c>
      <c r="BE144" s="607">
        <f t="shared" si="14"/>
        <v>0</v>
      </c>
      <c r="BF144" s="607">
        <f t="shared" si="15"/>
        <v>0</v>
      </c>
      <c r="BG144" s="607">
        <f t="shared" si="16"/>
        <v>0</v>
      </c>
      <c r="BH144" s="607">
        <f t="shared" si="17"/>
        <v>0</v>
      </c>
      <c r="BI144" s="607">
        <f t="shared" si="18"/>
        <v>0</v>
      </c>
      <c r="BJ144" s="462" t="s">
        <v>493</v>
      </c>
      <c r="BK144" s="607">
        <f t="shared" si="19"/>
        <v>0</v>
      </c>
      <c r="BL144" s="462" t="s">
        <v>497</v>
      </c>
      <c r="BM144" s="606" t="s">
        <v>1977</v>
      </c>
    </row>
    <row r="145" spans="2:65" s="478" customFormat="1" ht="24.25" customHeight="1">
      <c r="B145" s="594"/>
      <c r="C145" s="612" t="s">
        <v>853</v>
      </c>
      <c r="D145" s="612" t="s">
        <v>1038</v>
      </c>
      <c r="E145" s="613" t="s">
        <v>1978</v>
      </c>
      <c r="F145" s="614" t="s">
        <v>1979</v>
      </c>
      <c r="G145" s="615" t="s">
        <v>81</v>
      </c>
      <c r="H145" s="616">
        <v>10.02</v>
      </c>
      <c r="I145" s="600">
        <v>0</v>
      </c>
      <c r="J145" s="617">
        <f t="shared" si="10"/>
        <v>0</v>
      </c>
      <c r="K145" s="618"/>
      <c r="L145" s="619"/>
      <c r="M145" s="620" t="s">
        <v>668</v>
      </c>
      <c r="N145" s="621" t="s">
        <v>705</v>
      </c>
      <c r="O145" s="604">
        <v>0</v>
      </c>
      <c r="P145" s="604">
        <f t="shared" si="11"/>
        <v>0</v>
      </c>
      <c r="Q145" s="604">
        <v>7.8030000000000002E-2</v>
      </c>
      <c r="R145" s="604">
        <f t="shared" si="12"/>
        <v>0.78186060000000002</v>
      </c>
      <c r="S145" s="604">
        <v>0</v>
      </c>
      <c r="T145" s="605">
        <f t="shared" si="13"/>
        <v>0</v>
      </c>
      <c r="AR145" s="606" t="s">
        <v>819</v>
      </c>
      <c r="AT145" s="606" t="s">
        <v>1038</v>
      </c>
      <c r="AU145" s="606" t="s">
        <v>493</v>
      </c>
      <c r="AY145" s="462" t="s">
        <v>789</v>
      </c>
      <c r="BE145" s="607">
        <f t="shared" si="14"/>
        <v>0</v>
      </c>
      <c r="BF145" s="607">
        <f t="shared" si="15"/>
        <v>0</v>
      </c>
      <c r="BG145" s="607">
        <f t="shared" si="16"/>
        <v>0</v>
      </c>
      <c r="BH145" s="607">
        <f t="shared" si="17"/>
        <v>0</v>
      </c>
      <c r="BI145" s="607">
        <f t="shared" si="18"/>
        <v>0</v>
      </c>
      <c r="BJ145" s="462" t="s">
        <v>493</v>
      </c>
      <c r="BK145" s="607">
        <f t="shared" si="19"/>
        <v>0</v>
      </c>
      <c r="BL145" s="462" t="s">
        <v>497</v>
      </c>
      <c r="BM145" s="606" t="s">
        <v>1980</v>
      </c>
    </row>
    <row r="146" spans="2:65" s="478" customFormat="1" ht="16.5" customHeight="1">
      <c r="B146" s="594"/>
      <c r="C146" s="595" t="s">
        <v>857</v>
      </c>
      <c r="D146" s="595" t="s">
        <v>791</v>
      </c>
      <c r="E146" s="596" t="s">
        <v>1981</v>
      </c>
      <c r="F146" s="597" t="s">
        <v>1982</v>
      </c>
      <c r="G146" s="598" t="s">
        <v>81</v>
      </c>
      <c r="H146" s="599">
        <v>2</v>
      </c>
      <c r="I146" s="600">
        <v>0</v>
      </c>
      <c r="J146" s="600">
        <f t="shared" si="10"/>
        <v>0</v>
      </c>
      <c r="K146" s="601"/>
      <c r="L146" s="477"/>
      <c r="M146" s="602" t="s">
        <v>668</v>
      </c>
      <c r="N146" s="603" t="s">
        <v>705</v>
      </c>
      <c r="O146" s="604">
        <v>0.36</v>
      </c>
      <c r="P146" s="604">
        <f t="shared" si="11"/>
        <v>0.72</v>
      </c>
      <c r="Q146" s="604">
        <v>1E-4</v>
      </c>
      <c r="R146" s="604">
        <f t="shared" si="12"/>
        <v>2.0000000000000001E-4</v>
      </c>
      <c r="S146" s="604">
        <v>0</v>
      </c>
      <c r="T146" s="605">
        <f t="shared" si="13"/>
        <v>0</v>
      </c>
      <c r="AR146" s="606" t="s">
        <v>497</v>
      </c>
      <c r="AT146" s="606" t="s">
        <v>791</v>
      </c>
      <c r="AU146" s="606" t="s">
        <v>493</v>
      </c>
      <c r="AY146" s="462" t="s">
        <v>789</v>
      </c>
      <c r="BE146" s="607">
        <f t="shared" si="14"/>
        <v>0</v>
      </c>
      <c r="BF146" s="607">
        <f t="shared" si="15"/>
        <v>0</v>
      </c>
      <c r="BG146" s="607">
        <f t="shared" si="16"/>
        <v>0</v>
      </c>
      <c r="BH146" s="607">
        <f t="shared" si="17"/>
        <v>0</v>
      </c>
      <c r="BI146" s="607">
        <f t="shared" si="18"/>
        <v>0</v>
      </c>
      <c r="BJ146" s="462" t="s">
        <v>493</v>
      </c>
      <c r="BK146" s="607">
        <f t="shared" si="19"/>
        <v>0</v>
      </c>
      <c r="BL146" s="462" t="s">
        <v>497</v>
      </c>
      <c r="BM146" s="606" t="s">
        <v>1983</v>
      </c>
    </row>
    <row r="147" spans="2:65" s="478" customFormat="1" ht="24.25" customHeight="1">
      <c r="B147" s="594"/>
      <c r="C147" s="612" t="s">
        <v>861</v>
      </c>
      <c r="D147" s="612" t="s">
        <v>1038</v>
      </c>
      <c r="E147" s="613" t="s">
        <v>1984</v>
      </c>
      <c r="F147" s="614" t="s">
        <v>1985</v>
      </c>
      <c r="G147" s="615" t="s">
        <v>81</v>
      </c>
      <c r="H147" s="616">
        <v>2</v>
      </c>
      <c r="I147" s="600">
        <v>0</v>
      </c>
      <c r="J147" s="617">
        <f t="shared" si="10"/>
        <v>0</v>
      </c>
      <c r="K147" s="618"/>
      <c r="L147" s="619"/>
      <c r="M147" s="620" t="s">
        <v>668</v>
      </c>
      <c r="N147" s="621" t="s">
        <v>705</v>
      </c>
      <c r="O147" s="604">
        <v>0</v>
      </c>
      <c r="P147" s="604">
        <f t="shared" si="11"/>
        <v>0</v>
      </c>
      <c r="Q147" s="604">
        <v>3.3E-3</v>
      </c>
      <c r="R147" s="604">
        <f t="shared" si="12"/>
        <v>6.6E-3</v>
      </c>
      <c r="S147" s="604">
        <v>0</v>
      </c>
      <c r="T147" s="605">
        <f t="shared" si="13"/>
        <v>0</v>
      </c>
      <c r="AR147" s="606" t="s">
        <v>819</v>
      </c>
      <c r="AT147" s="606" t="s">
        <v>1038</v>
      </c>
      <c r="AU147" s="606" t="s">
        <v>493</v>
      </c>
      <c r="AY147" s="462" t="s">
        <v>789</v>
      </c>
      <c r="BE147" s="607">
        <f t="shared" si="14"/>
        <v>0</v>
      </c>
      <c r="BF147" s="607">
        <f t="shared" si="15"/>
        <v>0</v>
      </c>
      <c r="BG147" s="607">
        <f t="shared" si="16"/>
        <v>0</v>
      </c>
      <c r="BH147" s="607">
        <f t="shared" si="17"/>
        <v>0</v>
      </c>
      <c r="BI147" s="607">
        <f t="shared" si="18"/>
        <v>0</v>
      </c>
      <c r="BJ147" s="462" t="s">
        <v>493</v>
      </c>
      <c r="BK147" s="607">
        <f t="shared" si="19"/>
        <v>0</v>
      </c>
      <c r="BL147" s="462" t="s">
        <v>497</v>
      </c>
      <c r="BM147" s="606" t="s">
        <v>1986</v>
      </c>
    </row>
    <row r="148" spans="2:65" s="478" customFormat="1" ht="37.9" customHeight="1">
      <c r="B148" s="594"/>
      <c r="C148" s="595" t="s">
        <v>674</v>
      </c>
      <c r="D148" s="595" t="s">
        <v>791</v>
      </c>
      <c r="E148" s="596" t="s">
        <v>1987</v>
      </c>
      <c r="F148" s="597" t="s">
        <v>1988</v>
      </c>
      <c r="G148" s="598" t="s">
        <v>81</v>
      </c>
      <c r="H148" s="599">
        <v>2</v>
      </c>
      <c r="I148" s="600">
        <v>0</v>
      </c>
      <c r="J148" s="600">
        <f t="shared" si="10"/>
        <v>0</v>
      </c>
      <c r="K148" s="601"/>
      <c r="L148" s="477"/>
      <c r="M148" s="602" t="s">
        <v>668</v>
      </c>
      <c r="N148" s="603" t="s">
        <v>705</v>
      </c>
      <c r="O148" s="604">
        <v>3.36</v>
      </c>
      <c r="P148" s="604">
        <f t="shared" si="11"/>
        <v>6.72</v>
      </c>
      <c r="Q148" s="604">
        <v>0</v>
      </c>
      <c r="R148" s="604">
        <f t="shared" si="12"/>
        <v>0</v>
      </c>
      <c r="S148" s="604">
        <v>0</v>
      </c>
      <c r="T148" s="605">
        <f t="shared" si="13"/>
        <v>0</v>
      </c>
      <c r="AR148" s="606" t="s">
        <v>497</v>
      </c>
      <c r="AT148" s="606" t="s">
        <v>791</v>
      </c>
      <c r="AU148" s="606" t="s">
        <v>493</v>
      </c>
      <c r="AY148" s="462" t="s">
        <v>789</v>
      </c>
      <c r="BE148" s="607">
        <f t="shared" si="14"/>
        <v>0</v>
      </c>
      <c r="BF148" s="607">
        <f t="shared" si="15"/>
        <v>0</v>
      </c>
      <c r="BG148" s="607">
        <f t="shared" si="16"/>
        <v>0</v>
      </c>
      <c r="BH148" s="607">
        <f t="shared" si="17"/>
        <v>0</v>
      </c>
      <c r="BI148" s="607">
        <f t="shared" si="18"/>
        <v>0</v>
      </c>
      <c r="BJ148" s="462" t="s">
        <v>493</v>
      </c>
      <c r="BK148" s="607">
        <f t="shared" si="19"/>
        <v>0</v>
      </c>
      <c r="BL148" s="462" t="s">
        <v>497</v>
      </c>
      <c r="BM148" s="606" t="s">
        <v>1989</v>
      </c>
    </row>
    <row r="149" spans="2:65" s="478" customFormat="1" ht="37.9" customHeight="1">
      <c r="B149" s="594"/>
      <c r="C149" s="612" t="s">
        <v>868</v>
      </c>
      <c r="D149" s="612" t="s">
        <v>1038</v>
      </c>
      <c r="E149" s="613" t="s">
        <v>1990</v>
      </c>
      <c r="F149" s="614" t="s">
        <v>1991</v>
      </c>
      <c r="G149" s="615" t="s">
        <v>81</v>
      </c>
      <c r="H149" s="616">
        <v>1</v>
      </c>
      <c r="I149" s="600">
        <v>0</v>
      </c>
      <c r="J149" s="617">
        <f t="shared" si="10"/>
        <v>0</v>
      </c>
      <c r="K149" s="618"/>
      <c r="L149" s="619"/>
      <c r="M149" s="620" t="s">
        <v>668</v>
      </c>
      <c r="N149" s="621" t="s">
        <v>705</v>
      </c>
      <c r="O149" s="604">
        <v>0</v>
      </c>
      <c r="P149" s="604">
        <f t="shared" si="11"/>
        <v>0</v>
      </c>
      <c r="Q149" s="604">
        <v>6.3299999999999995E-2</v>
      </c>
      <c r="R149" s="604">
        <f t="shared" si="12"/>
        <v>6.3299999999999995E-2</v>
      </c>
      <c r="S149" s="604">
        <v>0</v>
      </c>
      <c r="T149" s="605">
        <f t="shared" si="13"/>
        <v>0</v>
      </c>
      <c r="AR149" s="606" t="s">
        <v>819</v>
      </c>
      <c r="AT149" s="606" t="s">
        <v>1038</v>
      </c>
      <c r="AU149" s="606" t="s">
        <v>493</v>
      </c>
      <c r="AY149" s="462" t="s">
        <v>789</v>
      </c>
      <c r="BE149" s="607">
        <f t="shared" si="14"/>
        <v>0</v>
      </c>
      <c r="BF149" s="607">
        <f t="shared" si="15"/>
        <v>0</v>
      </c>
      <c r="BG149" s="607">
        <f t="shared" si="16"/>
        <v>0</v>
      </c>
      <c r="BH149" s="607">
        <f t="shared" si="17"/>
        <v>0</v>
      </c>
      <c r="BI149" s="607">
        <f t="shared" si="18"/>
        <v>0</v>
      </c>
      <c r="BJ149" s="462" t="s">
        <v>493</v>
      </c>
      <c r="BK149" s="607">
        <f t="shared" si="19"/>
        <v>0</v>
      </c>
      <c r="BL149" s="462" t="s">
        <v>497</v>
      </c>
      <c r="BM149" s="606" t="s">
        <v>1992</v>
      </c>
    </row>
    <row r="150" spans="2:65" s="478" customFormat="1" ht="37.9" customHeight="1">
      <c r="B150" s="594"/>
      <c r="C150" s="612" t="s">
        <v>876</v>
      </c>
      <c r="D150" s="612" t="s">
        <v>1038</v>
      </c>
      <c r="E150" s="613" t="s">
        <v>1993</v>
      </c>
      <c r="F150" s="614" t="s">
        <v>1994</v>
      </c>
      <c r="G150" s="615" t="s">
        <v>81</v>
      </c>
      <c r="H150" s="616">
        <v>1</v>
      </c>
      <c r="I150" s="600">
        <v>0</v>
      </c>
      <c r="J150" s="617">
        <f t="shared" si="10"/>
        <v>0</v>
      </c>
      <c r="K150" s="618"/>
      <c r="L150" s="619"/>
      <c r="M150" s="620" t="s">
        <v>668</v>
      </c>
      <c r="N150" s="621" t="s">
        <v>705</v>
      </c>
      <c r="O150" s="604">
        <v>0</v>
      </c>
      <c r="P150" s="604">
        <f t="shared" si="11"/>
        <v>0</v>
      </c>
      <c r="Q150" s="604">
        <v>6.0100000000000001E-2</v>
      </c>
      <c r="R150" s="604">
        <f t="shared" si="12"/>
        <v>6.0100000000000001E-2</v>
      </c>
      <c r="S150" s="604">
        <v>0</v>
      </c>
      <c r="T150" s="605">
        <f t="shared" si="13"/>
        <v>0</v>
      </c>
      <c r="AR150" s="606" t="s">
        <v>819</v>
      </c>
      <c r="AT150" s="606" t="s">
        <v>1038</v>
      </c>
      <c r="AU150" s="606" t="s">
        <v>493</v>
      </c>
      <c r="AY150" s="462" t="s">
        <v>789</v>
      </c>
      <c r="BE150" s="607">
        <f t="shared" si="14"/>
        <v>0</v>
      </c>
      <c r="BF150" s="607">
        <f t="shared" si="15"/>
        <v>0</v>
      </c>
      <c r="BG150" s="607">
        <f t="shared" si="16"/>
        <v>0</v>
      </c>
      <c r="BH150" s="607">
        <f t="shared" si="17"/>
        <v>0</v>
      </c>
      <c r="BI150" s="607">
        <f t="shared" si="18"/>
        <v>0</v>
      </c>
      <c r="BJ150" s="462" t="s">
        <v>493</v>
      </c>
      <c r="BK150" s="607">
        <f t="shared" si="19"/>
        <v>0</v>
      </c>
      <c r="BL150" s="462" t="s">
        <v>497</v>
      </c>
      <c r="BM150" s="606" t="s">
        <v>1995</v>
      </c>
    </row>
    <row r="151" spans="2:65" s="478" customFormat="1" ht="24.25" customHeight="1">
      <c r="B151" s="594"/>
      <c r="C151" s="612" t="s">
        <v>882</v>
      </c>
      <c r="D151" s="612" t="s">
        <v>1038</v>
      </c>
      <c r="E151" s="613" t="s">
        <v>1996</v>
      </c>
      <c r="F151" s="614" t="s">
        <v>1997</v>
      </c>
      <c r="G151" s="615" t="s">
        <v>81</v>
      </c>
      <c r="H151" s="616">
        <v>2</v>
      </c>
      <c r="I151" s="600">
        <v>0</v>
      </c>
      <c r="J151" s="617">
        <f t="shared" si="10"/>
        <v>0</v>
      </c>
      <c r="K151" s="618"/>
      <c r="L151" s="619"/>
      <c r="M151" s="620" t="s">
        <v>668</v>
      </c>
      <c r="N151" s="621" t="s">
        <v>705</v>
      </c>
      <c r="O151" s="604">
        <v>0</v>
      </c>
      <c r="P151" s="604">
        <f t="shared" si="11"/>
        <v>0</v>
      </c>
      <c r="Q151" s="604">
        <v>7.0000000000000007E-2</v>
      </c>
      <c r="R151" s="604">
        <f t="shared" si="12"/>
        <v>0.14000000000000001</v>
      </c>
      <c r="S151" s="604">
        <v>0</v>
      </c>
      <c r="T151" s="605">
        <f t="shared" si="13"/>
        <v>0</v>
      </c>
      <c r="AR151" s="606" t="s">
        <v>819</v>
      </c>
      <c r="AT151" s="606" t="s">
        <v>1038</v>
      </c>
      <c r="AU151" s="606" t="s">
        <v>493</v>
      </c>
      <c r="AY151" s="462" t="s">
        <v>789</v>
      </c>
      <c r="BE151" s="607">
        <f t="shared" si="14"/>
        <v>0</v>
      </c>
      <c r="BF151" s="607">
        <f t="shared" si="15"/>
        <v>0</v>
      </c>
      <c r="BG151" s="607">
        <f t="shared" si="16"/>
        <v>0</v>
      </c>
      <c r="BH151" s="607">
        <f t="shared" si="17"/>
        <v>0</v>
      </c>
      <c r="BI151" s="607">
        <f t="shared" si="18"/>
        <v>0</v>
      </c>
      <c r="BJ151" s="462" t="s">
        <v>493</v>
      </c>
      <c r="BK151" s="607">
        <f t="shared" si="19"/>
        <v>0</v>
      </c>
      <c r="BL151" s="462" t="s">
        <v>497</v>
      </c>
      <c r="BM151" s="606" t="s">
        <v>1998</v>
      </c>
    </row>
    <row r="152" spans="2:65" s="478" customFormat="1" ht="24.25" customHeight="1">
      <c r="B152" s="594"/>
      <c r="C152" s="612" t="s">
        <v>886</v>
      </c>
      <c r="D152" s="612" t="s">
        <v>1038</v>
      </c>
      <c r="E152" s="613" t="s">
        <v>1999</v>
      </c>
      <c r="F152" s="614" t="s">
        <v>2000</v>
      </c>
      <c r="G152" s="615" t="s">
        <v>81</v>
      </c>
      <c r="H152" s="616">
        <v>2</v>
      </c>
      <c r="I152" s="600">
        <v>0</v>
      </c>
      <c r="J152" s="617">
        <f t="shared" si="10"/>
        <v>0</v>
      </c>
      <c r="K152" s="618"/>
      <c r="L152" s="619"/>
      <c r="M152" s="620" t="s">
        <v>668</v>
      </c>
      <c r="N152" s="621" t="s">
        <v>705</v>
      </c>
      <c r="O152" s="604">
        <v>0</v>
      </c>
      <c r="P152" s="604">
        <f t="shared" si="11"/>
        <v>0</v>
      </c>
      <c r="Q152" s="604">
        <v>2.5999999999999999E-2</v>
      </c>
      <c r="R152" s="604">
        <f t="shared" si="12"/>
        <v>5.1999999999999998E-2</v>
      </c>
      <c r="S152" s="604">
        <v>0</v>
      </c>
      <c r="T152" s="605">
        <f t="shared" si="13"/>
        <v>0</v>
      </c>
      <c r="AR152" s="606" t="s">
        <v>819</v>
      </c>
      <c r="AT152" s="606" t="s">
        <v>1038</v>
      </c>
      <c r="AU152" s="606" t="s">
        <v>493</v>
      </c>
      <c r="AY152" s="462" t="s">
        <v>789</v>
      </c>
      <c r="BE152" s="607">
        <f t="shared" si="14"/>
        <v>0</v>
      </c>
      <c r="BF152" s="607">
        <f t="shared" si="15"/>
        <v>0</v>
      </c>
      <c r="BG152" s="607">
        <f t="shared" si="16"/>
        <v>0</v>
      </c>
      <c r="BH152" s="607">
        <f t="shared" si="17"/>
        <v>0</v>
      </c>
      <c r="BI152" s="607">
        <f t="shared" si="18"/>
        <v>0</v>
      </c>
      <c r="BJ152" s="462" t="s">
        <v>493</v>
      </c>
      <c r="BK152" s="607">
        <f t="shared" si="19"/>
        <v>0</v>
      </c>
      <c r="BL152" s="462" t="s">
        <v>497</v>
      </c>
      <c r="BM152" s="606" t="s">
        <v>2001</v>
      </c>
    </row>
    <row r="153" spans="2:65" s="478" customFormat="1" ht="37.9" customHeight="1">
      <c r="B153" s="594"/>
      <c r="C153" s="612" t="s">
        <v>890</v>
      </c>
      <c r="D153" s="612" t="s">
        <v>1038</v>
      </c>
      <c r="E153" s="613" t="s">
        <v>2002</v>
      </c>
      <c r="F153" s="614" t="s">
        <v>2003</v>
      </c>
      <c r="G153" s="615" t="s">
        <v>81</v>
      </c>
      <c r="H153" s="616">
        <v>2</v>
      </c>
      <c r="I153" s="600">
        <v>0</v>
      </c>
      <c r="J153" s="617">
        <f t="shared" si="10"/>
        <v>0</v>
      </c>
      <c r="K153" s="618"/>
      <c r="L153" s="619"/>
      <c r="M153" s="620" t="s">
        <v>668</v>
      </c>
      <c r="N153" s="621" t="s">
        <v>705</v>
      </c>
      <c r="O153" s="604">
        <v>0</v>
      </c>
      <c r="P153" s="604">
        <f t="shared" si="11"/>
        <v>0</v>
      </c>
      <c r="Q153" s="604">
        <v>7.5599999999999999E-3</v>
      </c>
      <c r="R153" s="604">
        <f t="shared" si="12"/>
        <v>1.512E-2</v>
      </c>
      <c r="S153" s="604">
        <v>0</v>
      </c>
      <c r="T153" s="605">
        <f t="shared" si="13"/>
        <v>0</v>
      </c>
      <c r="AR153" s="606" t="s">
        <v>819</v>
      </c>
      <c r="AT153" s="606" t="s">
        <v>1038</v>
      </c>
      <c r="AU153" s="606" t="s">
        <v>493</v>
      </c>
      <c r="AY153" s="462" t="s">
        <v>789</v>
      </c>
      <c r="BE153" s="607">
        <f t="shared" si="14"/>
        <v>0</v>
      </c>
      <c r="BF153" s="607">
        <f t="shared" si="15"/>
        <v>0</v>
      </c>
      <c r="BG153" s="607">
        <f t="shared" si="16"/>
        <v>0</v>
      </c>
      <c r="BH153" s="607">
        <f t="shared" si="17"/>
        <v>0</v>
      </c>
      <c r="BI153" s="607">
        <f t="shared" si="18"/>
        <v>0</v>
      </c>
      <c r="BJ153" s="462" t="s">
        <v>493</v>
      </c>
      <c r="BK153" s="607">
        <f t="shared" si="19"/>
        <v>0</v>
      </c>
      <c r="BL153" s="462" t="s">
        <v>497</v>
      </c>
      <c r="BM153" s="606" t="s">
        <v>2004</v>
      </c>
    </row>
    <row r="154" spans="2:65" s="478" customFormat="1" ht="24.25" customHeight="1">
      <c r="B154" s="594"/>
      <c r="C154" s="612" t="s">
        <v>896</v>
      </c>
      <c r="D154" s="612" t="s">
        <v>1038</v>
      </c>
      <c r="E154" s="613" t="s">
        <v>2005</v>
      </c>
      <c r="F154" s="614" t="s">
        <v>2006</v>
      </c>
      <c r="G154" s="615" t="s">
        <v>81</v>
      </c>
      <c r="H154" s="616">
        <v>2</v>
      </c>
      <c r="I154" s="600">
        <v>0</v>
      </c>
      <c r="J154" s="617">
        <f t="shared" si="10"/>
        <v>0</v>
      </c>
      <c r="K154" s="618"/>
      <c r="L154" s="619"/>
      <c r="M154" s="620" t="s">
        <v>668</v>
      </c>
      <c r="N154" s="621" t="s">
        <v>705</v>
      </c>
      <c r="O154" s="604">
        <v>0</v>
      </c>
      <c r="P154" s="604">
        <f t="shared" si="11"/>
        <v>0</v>
      </c>
      <c r="Q154" s="604">
        <v>3.8999999999999999E-4</v>
      </c>
      <c r="R154" s="604">
        <f t="shared" si="12"/>
        <v>7.7999999999999999E-4</v>
      </c>
      <c r="S154" s="604">
        <v>0</v>
      </c>
      <c r="T154" s="605">
        <f t="shared" si="13"/>
        <v>0</v>
      </c>
      <c r="AR154" s="606" t="s">
        <v>819</v>
      </c>
      <c r="AT154" s="606" t="s">
        <v>1038</v>
      </c>
      <c r="AU154" s="606" t="s">
        <v>493</v>
      </c>
      <c r="AY154" s="462" t="s">
        <v>789</v>
      </c>
      <c r="BE154" s="607">
        <f t="shared" si="14"/>
        <v>0</v>
      </c>
      <c r="BF154" s="607">
        <f t="shared" si="15"/>
        <v>0</v>
      </c>
      <c r="BG154" s="607">
        <f t="shared" si="16"/>
        <v>0</v>
      </c>
      <c r="BH154" s="607">
        <f t="shared" si="17"/>
        <v>0</v>
      </c>
      <c r="BI154" s="607">
        <f t="shared" si="18"/>
        <v>0</v>
      </c>
      <c r="BJ154" s="462" t="s">
        <v>493</v>
      </c>
      <c r="BK154" s="607">
        <f t="shared" si="19"/>
        <v>0</v>
      </c>
      <c r="BL154" s="462" t="s">
        <v>497</v>
      </c>
      <c r="BM154" s="606" t="s">
        <v>2007</v>
      </c>
    </row>
    <row r="155" spans="2:65" s="478" customFormat="1" ht="24.25" customHeight="1">
      <c r="B155" s="594"/>
      <c r="C155" s="612" t="s">
        <v>902</v>
      </c>
      <c r="D155" s="612" t="s">
        <v>1038</v>
      </c>
      <c r="E155" s="613" t="s">
        <v>2008</v>
      </c>
      <c r="F155" s="614" t="s">
        <v>2009</v>
      </c>
      <c r="G155" s="615" t="s">
        <v>81</v>
      </c>
      <c r="H155" s="616">
        <v>4</v>
      </c>
      <c r="I155" s="600">
        <v>0</v>
      </c>
      <c r="J155" s="617">
        <f t="shared" si="10"/>
        <v>0</v>
      </c>
      <c r="K155" s="618"/>
      <c r="L155" s="619"/>
      <c r="M155" s="620" t="s">
        <v>668</v>
      </c>
      <c r="N155" s="621" t="s">
        <v>705</v>
      </c>
      <c r="O155" s="604">
        <v>0</v>
      </c>
      <c r="P155" s="604">
        <f t="shared" si="11"/>
        <v>0</v>
      </c>
      <c r="Q155" s="604">
        <v>3.2000000000000002E-3</v>
      </c>
      <c r="R155" s="604">
        <f t="shared" si="12"/>
        <v>1.2800000000000001E-2</v>
      </c>
      <c r="S155" s="604">
        <v>0</v>
      </c>
      <c r="T155" s="605">
        <f t="shared" si="13"/>
        <v>0</v>
      </c>
      <c r="AR155" s="606" t="s">
        <v>819</v>
      </c>
      <c r="AT155" s="606" t="s">
        <v>1038</v>
      </c>
      <c r="AU155" s="606" t="s">
        <v>493</v>
      </c>
      <c r="AY155" s="462" t="s">
        <v>789</v>
      </c>
      <c r="BE155" s="607">
        <f t="shared" si="14"/>
        <v>0</v>
      </c>
      <c r="BF155" s="607">
        <f t="shared" si="15"/>
        <v>0</v>
      </c>
      <c r="BG155" s="607">
        <f t="shared" si="16"/>
        <v>0</v>
      </c>
      <c r="BH155" s="607">
        <f t="shared" si="17"/>
        <v>0</v>
      </c>
      <c r="BI155" s="607">
        <f t="shared" si="18"/>
        <v>0</v>
      </c>
      <c r="BJ155" s="462" t="s">
        <v>493</v>
      </c>
      <c r="BK155" s="607">
        <f t="shared" si="19"/>
        <v>0</v>
      </c>
      <c r="BL155" s="462" t="s">
        <v>497</v>
      </c>
      <c r="BM155" s="606" t="s">
        <v>2010</v>
      </c>
    </row>
    <row r="156" spans="2:65" s="478" customFormat="1" ht="24.25" customHeight="1">
      <c r="B156" s="594"/>
      <c r="C156" s="612" t="s">
        <v>906</v>
      </c>
      <c r="D156" s="612" t="s">
        <v>1038</v>
      </c>
      <c r="E156" s="613" t="s">
        <v>2011</v>
      </c>
      <c r="F156" s="614" t="s">
        <v>2012</v>
      </c>
      <c r="G156" s="615" t="s">
        <v>81</v>
      </c>
      <c r="H156" s="616">
        <v>2</v>
      </c>
      <c r="I156" s="600">
        <v>0</v>
      </c>
      <c r="J156" s="617">
        <f t="shared" si="10"/>
        <v>0</v>
      </c>
      <c r="K156" s="618"/>
      <c r="L156" s="619"/>
      <c r="M156" s="620" t="s">
        <v>668</v>
      </c>
      <c r="N156" s="621" t="s">
        <v>705</v>
      </c>
      <c r="O156" s="604">
        <v>0</v>
      </c>
      <c r="P156" s="604">
        <f t="shared" si="11"/>
        <v>0</v>
      </c>
      <c r="Q156" s="604">
        <v>1.75E-3</v>
      </c>
      <c r="R156" s="604">
        <f t="shared" si="12"/>
        <v>3.5000000000000001E-3</v>
      </c>
      <c r="S156" s="604">
        <v>0</v>
      </c>
      <c r="T156" s="605">
        <f t="shared" si="13"/>
        <v>0</v>
      </c>
      <c r="AR156" s="606" t="s">
        <v>819</v>
      </c>
      <c r="AT156" s="606" t="s">
        <v>1038</v>
      </c>
      <c r="AU156" s="606" t="s">
        <v>493</v>
      </c>
      <c r="AY156" s="462" t="s">
        <v>789</v>
      </c>
      <c r="BE156" s="607">
        <f t="shared" si="14"/>
        <v>0</v>
      </c>
      <c r="BF156" s="607">
        <f t="shared" si="15"/>
        <v>0</v>
      </c>
      <c r="BG156" s="607">
        <f t="shared" si="16"/>
        <v>0</v>
      </c>
      <c r="BH156" s="607">
        <f t="shared" si="17"/>
        <v>0</v>
      </c>
      <c r="BI156" s="607">
        <f t="shared" si="18"/>
        <v>0</v>
      </c>
      <c r="BJ156" s="462" t="s">
        <v>493</v>
      </c>
      <c r="BK156" s="607">
        <f t="shared" si="19"/>
        <v>0</v>
      </c>
      <c r="BL156" s="462" t="s">
        <v>497</v>
      </c>
      <c r="BM156" s="606" t="s">
        <v>2013</v>
      </c>
    </row>
    <row r="157" spans="2:65" s="478" customFormat="1" ht="16.5" customHeight="1">
      <c r="B157" s="594"/>
      <c r="C157" s="612" t="s">
        <v>1013</v>
      </c>
      <c r="D157" s="612" t="s">
        <v>1038</v>
      </c>
      <c r="E157" s="613" t="s">
        <v>2014</v>
      </c>
      <c r="F157" s="614" t="s">
        <v>2015</v>
      </c>
      <c r="G157" s="615" t="s">
        <v>81</v>
      </c>
      <c r="H157" s="616">
        <v>2</v>
      </c>
      <c r="I157" s="600">
        <v>0</v>
      </c>
      <c r="J157" s="617">
        <f t="shared" si="10"/>
        <v>0</v>
      </c>
      <c r="K157" s="618"/>
      <c r="L157" s="619"/>
      <c r="M157" s="620" t="s">
        <v>668</v>
      </c>
      <c r="N157" s="621" t="s">
        <v>705</v>
      </c>
      <c r="O157" s="604">
        <v>0</v>
      </c>
      <c r="P157" s="604">
        <f t="shared" si="11"/>
        <v>0</v>
      </c>
      <c r="Q157" s="604">
        <v>4.2000000000000003E-2</v>
      </c>
      <c r="R157" s="604">
        <f t="shared" si="12"/>
        <v>8.4000000000000005E-2</v>
      </c>
      <c r="S157" s="604">
        <v>0</v>
      </c>
      <c r="T157" s="605">
        <f t="shared" si="13"/>
        <v>0</v>
      </c>
      <c r="AR157" s="606" t="s">
        <v>819</v>
      </c>
      <c r="AT157" s="606" t="s">
        <v>1038</v>
      </c>
      <c r="AU157" s="606" t="s">
        <v>493</v>
      </c>
      <c r="AY157" s="462" t="s">
        <v>789</v>
      </c>
      <c r="BE157" s="607">
        <f t="shared" si="14"/>
        <v>0</v>
      </c>
      <c r="BF157" s="607">
        <f t="shared" si="15"/>
        <v>0</v>
      </c>
      <c r="BG157" s="607">
        <f t="shared" si="16"/>
        <v>0</v>
      </c>
      <c r="BH157" s="607">
        <f t="shared" si="17"/>
        <v>0</v>
      </c>
      <c r="BI157" s="607">
        <f t="shared" si="18"/>
        <v>0</v>
      </c>
      <c r="BJ157" s="462" t="s">
        <v>493</v>
      </c>
      <c r="BK157" s="607">
        <f t="shared" si="19"/>
        <v>0</v>
      </c>
      <c r="BL157" s="462" t="s">
        <v>497</v>
      </c>
      <c r="BM157" s="606" t="s">
        <v>2016</v>
      </c>
    </row>
    <row r="158" spans="2:65" s="478" customFormat="1" ht="24.25" customHeight="1">
      <c r="B158" s="594"/>
      <c r="C158" s="612" t="s">
        <v>1017</v>
      </c>
      <c r="D158" s="612" t="s">
        <v>1038</v>
      </c>
      <c r="E158" s="613" t="s">
        <v>1885</v>
      </c>
      <c r="F158" s="614" t="s">
        <v>1886</v>
      </c>
      <c r="G158" s="615" t="s">
        <v>81</v>
      </c>
      <c r="H158" s="616">
        <v>2</v>
      </c>
      <c r="I158" s="600">
        <v>0</v>
      </c>
      <c r="J158" s="617">
        <f t="shared" si="10"/>
        <v>0</v>
      </c>
      <c r="K158" s="618"/>
      <c r="L158" s="619"/>
      <c r="M158" s="620" t="s">
        <v>668</v>
      </c>
      <c r="N158" s="621" t="s">
        <v>705</v>
      </c>
      <c r="O158" s="604">
        <v>0</v>
      </c>
      <c r="P158" s="604">
        <f t="shared" si="11"/>
        <v>0</v>
      </c>
      <c r="Q158" s="604">
        <v>0.15229999999999999</v>
      </c>
      <c r="R158" s="604">
        <f t="shared" si="12"/>
        <v>0.30459999999999998</v>
      </c>
      <c r="S158" s="604">
        <v>0</v>
      </c>
      <c r="T158" s="605">
        <f t="shared" si="13"/>
        <v>0</v>
      </c>
      <c r="AR158" s="606" t="s">
        <v>819</v>
      </c>
      <c r="AT158" s="606" t="s">
        <v>1038</v>
      </c>
      <c r="AU158" s="606" t="s">
        <v>493</v>
      </c>
      <c r="AY158" s="462" t="s">
        <v>789</v>
      </c>
      <c r="BE158" s="607">
        <f t="shared" si="14"/>
        <v>0</v>
      </c>
      <c r="BF158" s="607">
        <f t="shared" si="15"/>
        <v>0</v>
      </c>
      <c r="BG158" s="607">
        <f t="shared" si="16"/>
        <v>0</v>
      </c>
      <c r="BH158" s="607">
        <f t="shared" si="17"/>
        <v>0</v>
      </c>
      <c r="BI158" s="607">
        <f t="shared" si="18"/>
        <v>0</v>
      </c>
      <c r="BJ158" s="462" t="s">
        <v>493</v>
      </c>
      <c r="BK158" s="607">
        <f t="shared" si="19"/>
        <v>0</v>
      </c>
      <c r="BL158" s="462" t="s">
        <v>497</v>
      </c>
      <c r="BM158" s="606" t="s">
        <v>2017</v>
      </c>
    </row>
    <row r="159" spans="2:65" s="478" customFormat="1" ht="21.75" customHeight="1">
      <c r="B159" s="594"/>
      <c r="C159" s="595" t="s">
        <v>1021</v>
      </c>
      <c r="D159" s="595" t="s">
        <v>791</v>
      </c>
      <c r="E159" s="596" t="s">
        <v>2018</v>
      </c>
      <c r="F159" s="597" t="s">
        <v>2019</v>
      </c>
      <c r="G159" s="598" t="s">
        <v>81</v>
      </c>
      <c r="H159" s="599">
        <v>2</v>
      </c>
      <c r="I159" s="600">
        <v>0</v>
      </c>
      <c r="J159" s="600">
        <f t="shared" si="10"/>
        <v>0</v>
      </c>
      <c r="K159" s="601"/>
      <c r="L159" s="477"/>
      <c r="M159" s="602" t="s">
        <v>668</v>
      </c>
      <c r="N159" s="603" t="s">
        <v>705</v>
      </c>
      <c r="O159" s="604">
        <v>0.55928</v>
      </c>
      <c r="P159" s="604">
        <f t="shared" si="11"/>
        <v>1.11856</v>
      </c>
      <c r="Q159" s="604">
        <v>2.0000000000000002E-5</v>
      </c>
      <c r="R159" s="604">
        <f t="shared" si="12"/>
        <v>4.0000000000000003E-5</v>
      </c>
      <c r="S159" s="604">
        <v>0</v>
      </c>
      <c r="T159" s="605">
        <f t="shared" si="13"/>
        <v>0</v>
      </c>
      <c r="AR159" s="606" t="s">
        <v>497</v>
      </c>
      <c r="AT159" s="606" t="s">
        <v>791</v>
      </c>
      <c r="AU159" s="606" t="s">
        <v>493</v>
      </c>
      <c r="AY159" s="462" t="s">
        <v>789</v>
      </c>
      <c r="BE159" s="607">
        <f t="shared" si="14"/>
        <v>0</v>
      </c>
      <c r="BF159" s="607">
        <f t="shared" si="15"/>
        <v>0</v>
      </c>
      <c r="BG159" s="607">
        <f t="shared" si="16"/>
        <v>0</v>
      </c>
      <c r="BH159" s="607">
        <f t="shared" si="17"/>
        <v>0</v>
      </c>
      <c r="BI159" s="607">
        <f t="shared" si="18"/>
        <v>0</v>
      </c>
      <c r="BJ159" s="462" t="s">
        <v>493</v>
      </c>
      <c r="BK159" s="607">
        <f t="shared" si="19"/>
        <v>0</v>
      </c>
      <c r="BL159" s="462" t="s">
        <v>497</v>
      </c>
      <c r="BM159" s="606" t="s">
        <v>2020</v>
      </c>
    </row>
    <row r="160" spans="2:65" s="478" customFormat="1" ht="24.25" customHeight="1">
      <c r="B160" s="594"/>
      <c r="C160" s="612" t="s">
        <v>1025</v>
      </c>
      <c r="D160" s="612" t="s">
        <v>1038</v>
      </c>
      <c r="E160" s="613" t="s">
        <v>2021</v>
      </c>
      <c r="F160" s="614" t="s">
        <v>2022</v>
      </c>
      <c r="G160" s="615" t="s">
        <v>81</v>
      </c>
      <c r="H160" s="616">
        <v>2</v>
      </c>
      <c r="I160" s="600">
        <v>0</v>
      </c>
      <c r="J160" s="617">
        <f t="shared" si="10"/>
        <v>0</v>
      </c>
      <c r="K160" s="618"/>
      <c r="L160" s="619"/>
      <c r="M160" s="620" t="s">
        <v>668</v>
      </c>
      <c r="N160" s="621" t="s">
        <v>705</v>
      </c>
      <c r="O160" s="604">
        <v>0</v>
      </c>
      <c r="P160" s="604">
        <f t="shared" si="11"/>
        <v>0</v>
      </c>
      <c r="Q160" s="604">
        <v>1.7999999999999999E-2</v>
      </c>
      <c r="R160" s="604">
        <f t="shared" si="12"/>
        <v>3.5999999999999997E-2</v>
      </c>
      <c r="S160" s="604">
        <v>0</v>
      </c>
      <c r="T160" s="605">
        <f t="shared" si="13"/>
        <v>0</v>
      </c>
      <c r="AR160" s="606" t="s">
        <v>819</v>
      </c>
      <c r="AT160" s="606" t="s">
        <v>1038</v>
      </c>
      <c r="AU160" s="606" t="s">
        <v>493</v>
      </c>
      <c r="AY160" s="462" t="s">
        <v>789</v>
      </c>
      <c r="BE160" s="607">
        <f t="shared" si="14"/>
        <v>0</v>
      </c>
      <c r="BF160" s="607">
        <f t="shared" si="15"/>
        <v>0</v>
      </c>
      <c r="BG160" s="607">
        <f t="shared" si="16"/>
        <v>0</v>
      </c>
      <c r="BH160" s="607">
        <f t="shared" si="17"/>
        <v>0</v>
      </c>
      <c r="BI160" s="607">
        <f t="shared" si="18"/>
        <v>0</v>
      </c>
      <c r="BJ160" s="462" t="s">
        <v>493</v>
      </c>
      <c r="BK160" s="607">
        <f t="shared" si="19"/>
        <v>0</v>
      </c>
      <c r="BL160" s="462" t="s">
        <v>497</v>
      </c>
      <c r="BM160" s="606" t="s">
        <v>2023</v>
      </c>
    </row>
    <row r="161" spans="2:65" s="478" customFormat="1" ht="21.75" customHeight="1">
      <c r="B161" s="594"/>
      <c r="C161" s="612" t="s">
        <v>1029</v>
      </c>
      <c r="D161" s="612" t="s">
        <v>1038</v>
      </c>
      <c r="E161" s="613" t="s">
        <v>2024</v>
      </c>
      <c r="F161" s="614" t="s">
        <v>2025</v>
      </c>
      <c r="G161" s="615" t="s">
        <v>81</v>
      </c>
      <c r="H161" s="616">
        <v>2</v>
      </c>
      <c r="I161" s="600">
        <v>0</v>
      </c>
      <c r="J161" s="617">
        <f t="shared" si="10"/>
        <v>0</v>
      </c>
      <c r="K161" s="618"/>
      <c r="L161" s="619"/>
      <c r="M161" s="620" t="s">
        <v>668</v>
      </c>
      <c r="N161" s="621" t="s">
        <v>705</v>
      </c>
      <c r="O161" s="604">
        <v>0</v>
      </c>
      <c r="P161" s="604">
        <f t="shared" si="11"/>
        <v>0</v>
      </c>
      <c r="Q161" s="604">
        <v>3.4500000000000003E-2</v>
      </c>
      <c r="R161" s="604">
        <f t="shared" si="12"/>
        <v>6.9000000000000006E-2</v>
      </c>
      <c r="S161" s="604">
        <v>0</v>
      </c>
      <c r="T161" s="605">
        <f t="shared" si="13"/>
        <v>0</v>
      </c>
      <c r="AR161" s="606" t="s">
        <v>819</v>
      </c>
      <c r="AT161" s="606" t="s">
        <v>1038</v>
      </c>
      <c r="AU161" s="606" t="s">
        <v>493</v>
      </c>
      <c r="AY161" s="462" t="s">
        <v>789</v>
      </c>
      <c r="BE161" s="607">
        <f t="shared" si="14"/>
        <v>0</v>
      </c>
      <c r="BF161" s="607">
        <f t="shared" si="15"/>
        <v>0</v>
      </c>
      <c r="BG161" s="607">
        <f t="shared" si="16"/>
        <v>0</v>
      </c>
      <c r="BH161" s="607">
        <f t="shared" si="17"/>
        <v>0</v>
      </c>
      <c r="BI161" s="607">
        <f t="shared" si="18"/>
        <v>0</v>
      </c>
      <c r="BJ161" s="462" t="s">
        <v>493</v>
      </c>
      <c r="BK161" s="607">
        <f t="shared" si="19"/>
        <v>0</v>
      </c>
      <c r="BL161" s="462" t="s">
        <v>497</v>
      </c>
      <c r="BM161" s="606" t="s">
        <v>2026</v>
      </c>
    </row>
    <row r="162" spans="2:65" s="478" customFormat="1" ht="33" customHeight="1">
      <c r="B162" s="594"/>
      <c r="C162" s="612" t="s">
        <v>1033</v>
      </c>
      <c r="D162" s="612" t="s">
        <v>1038</v>
      </c>
      <c r="E162" s="613" t="s">
        <v>2027</v>
      </c>
      <c r="F162" s="614" t="s">
        <v>2028</v>
      </c>
      <c r="G162" s="615" t="s">
        <v>81</v>
      </c>
      <c r="H162" s="616">
        <v>2</v>
      </c>
      <c r="I162" s="600">
        <v>0</v>
      </c>
      <c r="J162" s="617">
        <f t="shared" si="10"/>
        <v>0</v>
      </c>
      <c r="K162" s="618"/>
      <c r="L162" s="619"/>
      <c r="M162" s="620" t="s">
        <v>668</v>
      </c>
      <c r="N162" s="621" t="s">
        <v>705</v>
      </c>
      <c r="O162" s="604">
        <v>0</v>
      </c>
      <c r="P162" s="604">
        <f t="shared" si="11"/>
        <v>0</v>
      </c>
      <c r="Q162" s="604">
        <v>5.8799999999999998E-3</v>
      </c>
      <c r="R162" s="604">
        <f t="shared" si="12"/>
        <v>1.176E-2</v>
      </c>
      <c r="S162" s="604">
        <v>0</v>
      </c>
      <c r="T162" s="605">
        <f t="shared" si="13"/>
        <v>0</v>
      </c>
      <c r="AR162" s="606" t="s">
        <v>819</v>
      </c>
      <c r="AT162" s="606" t="s">
        <v>1038</v>
      </c>
      <c r="AU162" s="606" t="s">
        <v>493</v>
      </c>
      <c r="AY162" s="462" t="s">
        <v>789</v>
      </c>
      <c r="BE162" s="607">
        <f t="shared" si="14"/>
        <v>0</v>
      </c>
      <c r="BF162" s="607">
        <f t="shared" si="15"/>
        <v>0</v>
      </c>
      <c r="BG162" s="607">
        <f t="shared" si="16"/>
        <v>0</v>
      </c>
      <c r="BH162" s="607">
        <f t="shared" si="17"/>
        <v>0</v>
      </c>
      <c r="BI162" s="607">
        <f t="shared" si="18"/>
        <v>0</v>
      </c>
      <c r="BJ162" s="462" t="s">
        <v>493</v>
      </c>
      <c r="BK162" s="607">
        <f t="shared" si="19"/>
        <v>0</v>
      </c>
      <c r="BL162" s="462" t="s">
        <v>497</v>
      </c>
      <c r="BM162" s="606" t="s">
        <v>2029</v>
      </c>
    </row>
    <row r="163" spans="2:65" s="478" customFormat="1" ht="24.25" customHeight="1">
      <c r="B163" s="594"/>
      <c r="C163" s="595" t="s">
        <v>1037</v>
      </c>
      <c r="D163" s="595" t="s">
        <v>791</v>
      </c>
      <c r="E163" s="596" t="s">
        <v>2030</v>
      </c>
      <c r="F163" s="597" t="s">
        <v>2031</v>
      </c>
      <c r="G163" s="598" t="s">
        <v>81</v>
      </c>
      <c r="H163" s="599">
        <v>2</v>
      </c>
      <c r="I163" s="600">
        <v>0</v>
      </c>
      <c r="J163" s="600">
        <f t="shared" si="10"/>
        <v>0</v>
      </c>
      <c r="K163" s="601"/>
      <c r="L163" s="477"/>
      <c r="M163" s="602" t="s">
        <v>668</v>
      </c>
      <c r="N163" s="603" t="s">
        <v>705</v>
      </c>
      <c r="O163" s="604">
        <v>0.78100000000000003</v>
      </c>
      <c r="P163" s="604">
        <f t="shared" si="11"/>
        <v>1.5620000000000001</v>
      </c>
      <c r="Q163" s="604">
        <v>4.1999999999999997E-3</v>
      </c>
      <c r="R163" s="604">
        <f t="shared" si="12"/>
        <v>8.3999999999999995E-3</v>
      </c>
      <c r="S163" s="604">
        <v>0</v>
      </c>
      <c r="T163" s="605">
        <f t="shared" si="13"/>
        <v>0</v>
      </c>
      <c r="AR163" s="606" t="s">
        <v>497</v>
      </c>
      <c r="AT163" s="606" t="s">
        <v>791</v>
      </c>
      <c r="AU163" s="606" t="s">
        <v>493</v>
      </c>
      <c r="AY163" s="462" t="s">
        <v>789</v>
      </c>
      <c r="BE163" s="607">
        <f t="shared" si="14"/>
        <v>0</v>
      </c>
      <c r="BF163" s="607">
        <f t="shared" si="15"/>
        <v>0</v>
      </c>
      <c r="BG163" s="607">
        <f t="shared" si="16"/>
        <v>0</v>
      </c>
      <c r="BH163" s="607">
        <f t="shared" si="17"/>
        <v>0</v>
      </c>
      <c r="BI163" s="607">
        <f t="shared" si="18"/>
        <v>0</v>
      </c>
      <c r="BJ163" s="462" t="s">
        <v>493</v>
      </c>
      <c r="BK163" s="607">
        <f t="shared" si="19"/>
        <v>0</v>
      </c>
      <c r="BL163" s="462" t="s">
        <v>497</v>
      </c>
      <c r="BM163" s="606" t="s">
        <v>2032</v>
      </c>
    </row>
    <row r="164" spans="2:65" s="478" customFormat="1" ht="24.25" customHeight="1">
      <c r="B164" s="594"/>
      <c r="C164" s="612" t="s">
        <v>1043</v>
      </c>
      <c r="D164" s="612" t="s">
        <v>1038</v>
      </c>
      <c r="E164" s="613" t="s">
        <v>2033</v>
      </c>
      <c r="F164" s="614" t="s">
        <v>2034</v>
      </c>
      <c r="G164" s="615" t="s">
        <v>81</v>
      </c>
      <c r="H164" s="616">
        <v>2</v>
      </c>
      <c r="I164" s="600">
        <v>0</v>
      </c>
      <c r="J164" s="617">
        <f t="shared" si="10"/>
        <v>0</v>
      </c>
      <c r="K164" s="618"/>
      <c r="L164" s="619"/>
      <c r="M164" s="620" t="s">
        <v>668</v>
      </c>
      <c r="N164" s="621" t="s">
        <v>705</v>
      </c>
      <c r="O164" s="604">
        <v>0</v>
      </c>
      <c r="P164" s="604">
        <f t="shared" si="11"/>
        <v>0</v>
      </c>
      <c r="Q164" s="604">
        <v>7.5999999999999998E-2</v>
      </c>
      <c r="R164" s="604">
        <f t="shared" si="12"/>
        <v>0.152</v>
      </c>
      <c r="S164" s="604">
        <v>0</v>
      </c>
      <c r="T164" s="605">
        <f t="shared" si="13"/>
        <v>0</v>
      </c>
      <c r="AR164" s="606" t="s">
        <v>819</v>
      </c>
      <c r="AT164" s="606" t="s">
        <v>1038</v>
      </c>
      <c r="AU164" s="606" t="s">
        <v>493</v>
      </c>
      <c r="AY164" s="462" t="s">
        <v>789</v>
      </c>
      <c r="BE164" s="607">
        <f t="shared" si="14"/>
        <v>0</v>
      </c>
      <c r="BF164" s="607">
        <f t="shared" si="15"/>
        <v>0</v>
      </c>
      <c r="BG164" s="607">
        <f t="shared" si="16"/>
        <v>0</v>
      </c>
      <c r="BH164" s="607">
        <f t="shared" si="17"/>
        <v>0</v>
      </c>
      <c r="BI164" s="607">
        <f t="shared" si="18"/>
        <v>0</v>
      </c>
      <c r="BJ164" s="462" t="s">
        <v>493</v>
      </c>
      <c r="BK164" s="607">
        <f t="shared" si="19"/>
        <v>0</v>
      </c>
      <c r="BL164" s="462" t="s">
        <v>497</v>
      </c>
      <c r="BM164" s="606" t="s">
        <v>2035</v>
      </c>
    </row>
    <row r="165" spans="2:65" s="478" customFormat="1" ht="16.5" customHeight="1">
      <c r="B165" s="594"/>
      <c r="C165" s="612" t="s">
        <v>1047</v>
      </c>
      <c r="D165" s="612" t="s">
        <v>1038</v>
      </c>
      <c r="E165" s="613" t="s">
        <v>2036</v>
      </c>
      <c r="F165" s="614" t="s">
        <v>2037</v>
      </c>
      <c r="G165" s="615" t="s">
        <v>81</v>
      </c>
      <c r="H165" s="616">
        <v>1</v>
      </c>
      <c r="I165" s="600">
        <v>0</v>
      </c>
      <c r="J165" s="617">
        <f t="shared" si="10"/>
        <v>0</v>
      </c>
      <c r="K165" s="618"/>
      <c r="L165" s="619"/>
      <c r="M165" s="620" t="s">
        <v>668</v>
      </c>
      <c r="N165" s="621" t="s">
        <v>705</v>
      </c>
      <c r="O165" s="604">
        <v>0</v>
      </c>
      <c r="P165" s="604">
        <f t="shared" si="11"/>
        <v>0</v>
      </c>
      <c r="Q165" s="604">
        <v>0</v>
      </c>
      <c r="R165" s="604">
        <f t="shared" si="12"/>
        <v>0</v>
      </c>
      <c r="S165" s="604">
        <v>0</v>
      </c>
      <c r="T165" s="605">
        <f t="shared" si="13"/>
        <v>0</v>
      </c>
      <c r="AR165" s="606" t="s">
        <v>819</v>
      </c>
      <c r="AT165" s="606" t="s">
        <v>1038</v>
      </c>
      <c r="AU165" s="606" t="s">
        <v>493</v>
      </c>
      <c r="AY165" s="462" t="s">
        <v>789</v>
      </c>
      <c r="BE165" s="607">
        <f t="shared" si="14"/>
        <v>0</v>
      </c>
      <c r="BF165" s="607">
        <f t="shared" si="15"/>
        <v>0</v>
      </c>
      <c r="BG165" s="607">
        <f t="shared" si="16"/>
        <v>0</v>
      </c>
      <c r="BH165" s="607">
        <f t="shared" si="17"/>
        <v>0</v>
      </c>
      <c r="BI165" s="607">
        <f t="shared" si="18"/>
        <v>0</v>
      </c>
      <c r="BJ165" s="462" t="s">
        <v>493</v>
      </c>
      <c r="BK165" s="607">
        <f t="shared" si="19"/>
        <v>0</v>
      </c>
      <c r="BL165" s="462" t="s">
        <v>497</v>
      </c>
      <c r="BM165" s="606" t="s">
        <v>2038</v>
      </c>
    </row>
    <row r="166" spans="2:65" s="478" customFormat="1" ht="21.75" customHeight="1">
      <c r="B166" s="594"/>
      <c r="C166" s="595" t="s">
        <v>1051</v>
      </c>
      <c r="D166" s="595" t="s">
        <v>791</v>
      </c>
      <c r="E166" s="596" t="s">
        <v>2039</v>
      </c>
      <c r="F166" s="597" t="s">
        <v>2040</v>
      </c>
      <c r="G166" s="598" t="s">
        <v>181</v>
      </c>
      <c r="H166" s="599">
        <v>70</v>
      </c>
      <c r="I166" s="600">
        <v>0</v>
      </c>
      <c r="J166" s="600">
        <f t="shared" si="10"/>
        <v>0</v>
      </c>
      <c r="K166" s="601"/>
      <c r="L166" s="477"/>
      <c r="M166" s="602" t="s">
        <v>668</v>
      </c>
      <c r="N166" s="603" t="s">
        <v>705</v>
      </c>
      <c r="O166" s="604">
        <v>0.06</v>
      </c>
      <c r="P166" s="604">
        <f t="shared" si="11"/>
        <v>4.2</v>
      </c>
      <c r="Q166" s="604">
        <v>9.0000000000000006E-5</v>
      </c>
      <c r="R166" s="604">
        <f t="shared" si="12"/>
        <v>6.3E-3</v>
      </c>
      <c r="S166" s="604">
        <v>0</v>
      </c>
      <c r="T166" s="605">
        <f t="shared" si="13"/>
        <v>0</v>
      </c>
      <c r="AR166" s="606" t="s">
        <v>497</v>
      </c>
      <c r="AT166" s="606" t="s">
        <v>791</v>
      </c>
      <c r="AU166" s="606" t="s">
        <v>493</v>
      </c>
      <c r="AY166" s="462" t="s">
        <v>789</v>
      </c>
      <c r="BE166" s="607">
        <f t="shared" si="14"/>
        <v>0</v>
      </c>
      <c r="BF166" s="607">
        <f t="shared" si="15"/>
        <v>0</v>
      </c>
      <c r="BG166" s="607">
        <f t="shared" si="16"/>
        <v>0</v>
      </c>
      <c r="BH166" s="607">
        <f t="shared" si="17"/>
        <v>0</v>
      </c>
      <c r="BI166" s="607">
        <f t="shared" si="18"/>
        <v>0</v>
      </c>
      <c r="BJ166" s="462" t="s">
        <v>493</v>
      </c>
      <c r="BK166" s="607">
        <f t="shared" si="19"/>
        <v>0</v>
      </c>
      <c r="BL166" s="462" t="s">
        <v>497</v>
      </c>
      <c r="BM166" s="606" t="s">
        <v>2041</v>
      </c>
    </row>
    <row r="167" spans="2:65" s="478" customFormat="1" ht="24.25" customHeight="1">
      <c r="B167" s="594"/>
      <c r="C167" s="595" t="s">
        <v>1055</v>
      </c>
      <c r="D167" s="595" t="s">
        <v>791</v>
      </c>
      <c r="E167" s="596" t="s">
        <v>2042</v>
      </c>
      <c r="F167" s="597" t="s">
        <v>2043</v>
      </c>
      <c r="G167" s="598" t="s">
        <v>181</v>
      </c>
      <c r="H167" s="599">
        <v>70</v>
      </c>
      <c r="I167" s="600">
        <v>0</v>
      </c>
      <c r="J167" s="600">
        <f t="shared" si="10"/>
        <v>0</v>
      </c>
      <c r="K167" s="601"/>
      <c r="L167" s="477"/>
      <c r="M167" s="602" t="s">
        <v>668</v>
      </c>
      <c r="N167" s="603" t="s">
        <v>705</v>
      </c>
      <c r="O167" s="604">
        <v>5.2499999999999998E-2</v>
      </c>
      <c r="P167" s="604">
        <f t="shared" si="11"/>
        <v>3.6749999999999998</v>
      </c>
      <c r="Q167" s="604">
        <v>1E-4</v>
      </c>
      <c r="R167" s="604">
        <f t="shared" si="12"/>
        <v>7.0000000000000001E-3</v>
      </c>
      <c r="S167" s="604">
        <v>0</v>
      </c>
      <c r="T167" s="605">
        <f t="shared" si="13"/>
        <v>0</v>
      </c>
      <c r="AR167" s="606" t="s">
        <v>497</v>
      </c>
      <c r="AT167" s="606" t="s">
        <v>791</v>
      </c>
      <c r="AU167" s="606" t="s">
        <v>493</v>
      </c>
      <c r="AY167" s="462" t="s">
        <v>789</v>
      </c>
      <c r="BE167" s="607">
        <f t="shared" si="14"/>
        <v>0</v>
      </c>
      <c r="BF167" s="607">
        <f t="shared" si="15"/>
        <v>0</v>
      </c>
      <c r="BG167" s="607">
        <f t="shared" si="16"/>
        <v>0</v>
      </c>
      <c r="BH167" s="607">
        <f t="shared" si="17"/>
        <v>0</v>
      </c>
      <c r="BI167" s="607">
        <f t="shared" si="18"/>
        <v>0</v>
      </c>
      <c r="BJ167" s="462" t="s">
        <v>493</v>
      </c>
      <c r="BK167" s="607">
        <f t="shared" si="19"/>
        <v>0</v>
      </c>
      <c r="BL167" s="462" t="s">
        <v>497</v>
      </c>
      <c r="BM167" s="606" t="s">
        <v>2044</v>
      </c>
    </row>
    <row r="168" spans="2:65" s="583" customFormat="1" ht="22.9" customHeight="1">
      <c r="B168" s="582"/>
      <c r="D168" s="584" t="s">
        <v>737</v>
      </c>
      <c r="E168" s="592" t="s">
        <v>806</v>
      </c>
      <c r="F168" s="592" t="s">
        <v>807</v>
      </c>
      <c r="J168" s="593">
        <f>BK168</f>
        <v>0</v>
      </c>
      <c r="L168" s="582"/>
      <c r="M168" s="587"/>
      <c r="P168" s="588">
        <f>SUM(P169:P174)</f>
        <v>15.097496</v>
      </c>
      <c r="R168" s="588">
        <f>SUM(R169:R174)</f>
        <v>1.3600000000000001E-3</v>
      </c>
      <c r="T168" s="589">
        <f>SUM(T169:T174)</f>
        <v>0.31234000000000001</v>
      </c>
      <c r="AR168" s="584" t="s">
        <v>491</v>
      </c>
      <c r="AT168" s="590" t="s">
        <v>737</v>
      </c>
      <c r="AU168" s="590" t="s">
        <v>491</v>
      </c>
      <c r="AY168" s="584" t="s">
        <v>789</v>
      </c>
      <c r="BK168" s="591">
        <f>SUM(BK169:BK174)</f>
        <v>0</v>
      </c>
    </row>
    <row r="169" spans="2:65" s="478" customFormat="1" ht="24.25" customHeight="1">
      <c r="B169" s="594"/>
      <c r="C169" s="595" t="s">
        <v>630</v>
      </c>
      <c r="D169" s="595" t="s">
        <v>791</v>
      </c>
      <c r="E169" s="596" t="s">
        <v>2045</v>
      </c>
      <c r="F169" s="597" t="s">
        <v>2046</v>
      </c>
      <c r="G169" s="598" t="s">
        <v>81</v>
      </c>
      <c r="H169" s="599">
        <v>2</v>
      </c>
      <c r="I169" s="600">
        <v>0</v>
      </c>
      <c r="J169" s="600">
        <f t="shared" ref="J169:J174" si="20">ROUND(I169*H169,2)</f>
        <v>0</v>
      </c>
      <c r="K169" s="601"/>
      <c r="L169" s="477"/>
      <c r="M169" s="602" t="s">
        <v>668</v>
      </c>
      <c r="N169" s="603" t="s">
        <v>705</v>
      </c>
      <c r="O169" s="604">
        <v>0.72499999999999998</v>
      </c>
      <c r="P169" s="604">
        <f t="shared" ref="P169:P174" si="21">O169*H169</f>
        <v>1.45</v>
      </c>
      <c r="Q169" s="604">
        <v>0</v>
      </c>
      <c r="R169" s="604">
        <f t="shared" ref="R169:R174" si="22">Q169*H169</f>
        <v>0</v>
      </c>
      <c r="S169" s="604">
        <v>0.01</v>
      </c>
      <c r="T169" s="605">
        <f t="shared" ref="T169:T174" si="23">S169*H169</f>
        <v>0.02</v>
      </c>
      <c r="AR169" s="606" t="s">
        <v>497</v>
      </c>
      <c r="AT169" s="606" t="s">
        <v>791</v>
      </c>
      <c r="AU169" s="606" t="s">
        <v>493</v>
      </c>
      <c r="AY169" s="462" t="s">
        <v>789</v>
      </c>
      <c r="BE169" s="607">
        <f t="shared" ref="BE169:BE174" si="24">IF(N169="základná",J169,0)</f>
        <v>0</v>
      </c>
      <c r="BF169" s="607">
        <f t="shared" ref="BF169:BF174" si="25">IF(N169="znížená",J169,0)</f>
        <v>0</v>
      </c>
      <c r="BG169" s="607">
        <f t="shared" ref="BG169:BG174" si="26">IF(N169="zákl. prenesená",J169,0)</f>
        <v>0</v>
      </c>
      <c r="BH169" s="607">
        <f t="shared" ref="BH169:BH174" si="27">IF(N169="zníž. prenesená",J169,0)</f>
        <v>0</v>
      </c>
      <c r="BI169" s="607">
        <f t="shared" ref="BI169:BI174" si="28">IF(N169="nulová",J169,0)</f>
        <v>0</v>
      </c>
      <c r="BJ169" s="462" t="s">
        <v>493</v>
      </c>
      <c r="BK169" s="607">
        <f t="shared" ref="BK169:BK174" si="29">ROUND(I169*H169,2)</f>
        <v>0</v>
      </c>
      <c r="BL169" s="462" t="s">
        <v>497</v>
      </c>
      <c r="BM169" s="606" t="s">
        <v>2047</v>
      </c>
    </row>
    <row r="170" spans="2:65" s="478" customFormat="1" ht="24.25" customHeight="1">
      <c r="B170" s="594"/>
      <c r="C170" s="595" t="s">
        <v>1062</v>
      </c>
      <c r="D170" s="595" t="s">
        <v>791</v>
      </c>
      <c r="E170" s="596" t="s">
        <v>2048</v>
      </c>
      <c r="F170" s="597" t="s">
        <v>2049</v>
      </c>
      <c r="G170" s="598" t="s">
        <v>81</v>
      </c>
      <c r="H170" s="599">
        <v>1</v>
      </c>
      <c r="I170" s="600">
        <v>0</v>
      </c>
      <c r="J170" s="600">
        <f t="shared" si="20"/>
        <v>0</v>
      </c>
      <c r="K170" s="601"/>
      <c r="L170" s="477"/>
      <c r="M170" s="602" t="s">
        <v>668</v>
      </c>
      <c r="N170" s="603" t="s">
        <v>705</v>
      </c>
      <c r="O170" s="604">
        <v>2.2919999999999998</v>
      </c>
      <c r="P170" s="604">
        <f t="shared" si="21"/>
        <v>2.2919999999999998</v>
      </c>
      <c r="Q170" s="604">
        <v>0</v>
      </c>
      <c r="R170" s="604">
        <f t="shared" si="22"/>
        <v>0</v>
      </c>
      <c r="S170" s="604">
        <v>0.19</v>
      </c>
      <c r="T170" s="605">
        <f t="shared" si="23"/>
        <v>0.19</v>
      </c>
      <c r="AR170" s="606" t="s">
        <v>497</v>
      </c>
      <c r="AT170" s="606" t="s">
        <v>791</v>
      </c>
      <c r="AU170" s="606" t="s">
        <v>493</v>
      </c>
      <c r="AY170" s="462" t="s">
        <v>789</v>
      </c>
      <c r="BE170" s="607">
        <f t="shared" si="24"/>
        <v>0</v>
      </c>
      <c r="BF170" s="607">
        <f t="shared" si="25"/>
        <v>0</v>
      </c>
      <c r="BG170" s="607">
        <f t="shared" si="26"/>
        <v>0</v>
      </c>
      <c r="BH170" s="607">
        <f t="shared" si="27"/>
        <v>0</v>
      </c>
      <c r="BI170" s="607">
        <f t="shared" si="28"/>
        <v>0</v>
      </c>
      <c r="BJ170" s="462" t="s">
        <v>493</v>
      </c>
      <c r="BK170" s="607">
        <f t="shared" si="29"/>
        <v>0</v>
      </c>
      <c r="BL170" s="462" t="s">
        <v>497</v>
      </c>
      <c r="BM170" s="606" t="s">
        <v>2050</v>
      </c>
    </row>
    <row r="171" spans="2:65" s="478" customFormat="1" ht="24.25" customHeight="1">
      <c r="B171" s="594"/>
      <c r="C171" s="595" t="s">
        <v>1066</v>
      </c>
      <c r="D171" s="595" t="s">
        <v>791</v>
      </c>
      <c r="E171" s="596" t="s">
        <v>2051</v>
      </c>
      <c r="F171" s="597" t="s">
        <v>2052</v>
      </c>
      <c r="G171" s="598" t="s">
        <v>2053</v>
      </c>
      <c r="H171" s="599">
        <v>34</v>
      </c>
      <c r="I171" s="600">
        <v>0</v>
      </c>
      <c r="J171" s="600">
        <f t="shared" si="20"/>
        <v>0</v>
      </c>
      <c r="K171" s="601"/>
      <c r="L171" s="477"/>
      <c r="M171" s="602" t="s">
        <v>668</v>
      </c>
      <c r="N171" s="603" t="s">
        <v>705</v>
      </c>
      <c r="O171" s="604">
        <v>8.5529999999999995E-2</v>
      </c>
      <c r="P171" s="604">
        <f t="shared" si="21"/>
        <v>2.9080199999999996</v>
      </c>
      <c r="Q171" s="604">
        <v>4.0000000000000003E-5</v>
      </c>
      <c r="R171" s="604">
        <f t="shared" si="22"/>
        <v>1.3600000000000001E-3</v>
      </c>
      <c r="S171" s="604">
        <v>3.0100000000000001E-3</v>
      </c>
      <c r="T171" s="605">
        <f t="shared" si="23"/>
        <v>0.10234</v>
      </c>
      <c r="AR171" s="606" t="s">
        <v>497</v>
      </c>
      <c r="AT171" s="606" t="s">
        <v>791</v>
      </c>
      <c r="AU171" s="606" t="s">
        <v>493</v>
      </c>
      <c r="AY171" s="462" t="s">
        <v>789</v>
      </c>
      <c r="BE171" s="607">
        <f t="shared" si="24"/>
        <v>0</v>
      </c>
      <c r="BF171" s="607">
        <f t="shared" si="25"/>
        <v>0</v>
      </c>
      <c r="BG171" s="607">
        <f t="shared" si="26"/>
        <v>0</v>
      </c>
      <c r="BH171" s="607">
        <f t="shared" si="27"/>
        <v>0</v>
      </c>
      <c r="BI171" s="607">
        <f t="shared" si="28"/>
        <v>0</v>
      </c>
      <c r="BJ171" s="462" t="s">
        <v>493</v>
      </c>
      <c r="BK171" s="607">
        <f t="shared" si="29"/>
        <v>0</v>
      </c>
      <c r="BL171" s="462" t="s">
        <v>497</v>
      </c>
      <c r="BM171" s="606" t="s">
        <v>2054</v>
      </c>
    </row>
    <row r="172" spans="2:65" s="478" customFormat="1" ht="33" customHeight="1">
      <c r="B172" s="594"/>
      <c r="C172" s="595" t="s">
        <v>1070</v>
      </c>
      <c r="D172" s="595" t="s">
        <v>791</v>
      </c>
      <c r="E172" s="596" t="s">
        <v>2055</v>
      </c>
      <c r="F172" s="597" t="s">
        <v>2056</v>
      </c>
      <c r="G172" s="598" t="s">
        <v>804</v>
      </c>
      <c r="H172" s="599">
        <v>5.4219999999999997</v>
      </c>
      <c r="I172" s="600">
        <v>0</v>
      </c>
      <c r="J172" s="600">
        <f t="shared" si="20"/>
        <v>0</v>
      </c>
      <c r="K172" s="601"/>
      <c r="L172" s="477"/>
      <c r="M172" s="602" t="s">
        <v>668</v>
      </c>
      <c r="N172" s="603" t="s">
        <v>705</v>
      </c>
      <c r="O172" s="604">
        <v>0.80900000000000005</v>
      </c>
      <c r="P172" s="604">
        <f t="shared" si="21"/>
        <v>4.3863979999999998</v>
      </c>
      <c r="Q172" s="604">
        <v>0</v>
      </c>
      <c r="R172" s="604">
        <f t="shared" si="22"/>
        <v>0</v>
      </c>
      <c r="S172" s="604">
        <v>0</v>
      </c>
      <c r="T172" s="605">
        <f t="shared" si="23"/>
        <v>0</v>
      </c>
      <c r="AR172" s="606" t="s">
        <v>497</v>
      </c>
      <c r="AT172" s="606" t="s">
        <v>791</v>
      </c>
      <c r="AU172" s="606" t="s">
        <v>493</v>
      </c>
      <c r="AY172" s="462" t="s">
        <v>789</v>
      </c>
      <c r="BE172" s="607">
        <f t="shared" si="24"/>
        <v>0</v>
      </c>
      <c r="BF172" s="607">
        <f t="shared" si="25"/>
        <v>0</v>
      </c>
      <c r="BG172" s="607">
        <f t="shared" si="26"/>
        <v>0</v>
      </c>
      <c r="BH172" s="607">
        <f t="shared" si="27"/>
        <v>0</v>
      </c>
      <c r="BI172" s="607">
        <f t="shared" si="28"/>
        <v>0</v>
      </c>
      <c r="BJ172" s="462" t="s">
        <v>493</v>
      </c>
      <c r="BK172" s="607">
        <f t="shared" si="29"/>
        <v>0</v>
      </c>
      <c r="BL172" s="462" t="s">
        <v>497</v>
      </c>
      <c r="BM172" s="606" t="s">
        <v>2057</v>
      </c>
    </row>
    <row r="173" spans="2:65" s="478" customFormat="1" ht="24.25" customHeight="1">
      <c r="B173" s="594"/>
      <c r="C173" s="595" t="s">
        <v>1074</v>
      </c>
      <c r="D173" s="595" t="s">
        <v>791</v>
      </c>
      <c r="E173" s="596" t="s">
        <v>862</v>
      </c>
      <c r="F173" s="597" t="s">
        <v>863</v>
      </c>
      <c r="G173" s="598" t="s">
        <v>804</v>
      </c>
      <c r="H173" s="599">
        <v>5.4219999999999997</v>
      </c>
      <c r="I173" s="600">
        <v>0</v>
      </c>
      <c r="J173" s="600">
        <f t="shared" si="20"/>
        <v>0</v>
      </c>
      <c r="K173" s="601"/>
      <c r="L173" s="477"/>
      <c r="M173" s="602" t="s">
        <v>668</v>
      </c>
      <c r="N173" s="603" t="s">
        <v>705</v>
      </c>
      <c r="O173" s="604">
        <v>0.749</v>
      </c>
      <c r="P173" s="604">
        <f t="shared" si="21"/>
        <v>4.0610780000000002</v>
      </c>
      <c r="Q173" s="604">
        <v>0</v>
      </c>
      <c r="R173" s="604">
        <f t="shared" si="22"/>
        <v>0</v>
      </c>
      <c r="S173" s="604">
        <v>0</v>
      </c>
      <c r="T173" s="605">
        <f t="shared" si="23"/>
        <v>0</v>
      </c>
      <c r="AR173" s="606" t="s">
        <v>497</v>
      </c>
      <c r="AT173" s="606" t="s">
        <v>791</v>
      </c>
      <c r="AU173" s="606" t="s">
        <v>493</v>
      </c>
      <c r="AY173" s="462" t="s">
        <v>789</v>
      </c>
      <c r="BE173" s="607">
        <f t="shared" si="24"/>
        <v>0</v>
      </c>
      <c r="BF173" s="607">
        <f t="shared" si="25"/>
        <v>0</v>
      </c>
      <c r="BG173" s="607">
        <f t="shared" si="26"/>
        <v>0</v>
      </c>
      <c r="BH173" s="607">
        <f t="shared" si="27"/>
        <v>0</v>
      </c>
      <c r="BI173" s="607">
        <f t="shared" si="28"/>
        <v>0</v>
      </c>
      <c r="BJ173" s="462" t="s">
        <v>493</v>
      </c>
      <c r="BK173" s="607">
        <f t="shared" si="29"/>
        <v>0</v>
      </c>
      <c r="BL173" s="462" t="s">
        <v>497</v>
      </c>
      <c r="BM173" s="606" t="s">
        <v>2058</v>
      </c>
    </row>
    <row r="174" spans="2:65" s="478" customFormat="1" ht="24.25" customHeight="1">
      <c r="B174" s="594"/>
      <c r="C174" s="595" t="s">
        <v>1078</v>
      </c>
      <c r="D174" s="595" t="s">
        <v>791</v>
      </c>
      <c r="E174" s="596" t="s">
        <v>865</v>
      </c>
      <c r="F174" s="597" t="s">
        <v>866</v>
      </c>
      <c r="G174" s="598" t="s">
        <v>804</v>
      </c>
      <c r="H174" s="599">
        <v>5.4219999999999997</v>
      </c>
      <c r="I174" s="600">
        <v>0</v>
      </c>
      <c r="J174" s="600">
        <f t="shared" si="20"/>
        <v>0</v>
      </c>
      <c r="K174" s="601"/>
      <c r="L174" s="477"/>
      <c r="M174" s="602" t="s">
        <v>668</v>
      </c>
      <c r="N174" s="603" t="s">
        <v>705</v>
      </c>
      <c r="O174" s="604">
        <v>0</v>
      </c>
      <c r="P174" s="604">
        <f t="shared" si="21"/>
        <v>0</v>
      </c>
      <c r="Q174" s="604">
        <v>0</v>
      </c>
      <c r="R174" s="604">
        <f t="shared" si="22"/>
        <v>0</v>
      </c>
      <c r="S174" s="604">
        <v>0</v>
      </c>
      <c r="T174" s="605">
        <f t="shared" si="23"/>
        <v>0</v>
      </c>
      <c r="AR174" s="606" t="s">
        <v>497</v>
      </c>
      <c r="AT174" s="606" t="s">
        <v>791</v>
      </c>
      <c r="AU174" s="606" t="s">
        <v>493</v>
      </c>
      <c r="AY174" s="462" t="s">
        <v>789</v>
      </c>
      <c r="BE174" s="607">
        <f t="shared" si="24"/>
        <v>0</v>
      </c>
      <c r="BF174" s="607">
        <f t="shared" si="25"/>
        <v>0</v>
      </c>
      <c r="BG174" s="607">
        <f t="shared" si="26"/>
        <v>0</v>
      </c>
      <c r="BH174" s="607">
        <f t="shared" si="27"/>
        <v>0</v>
      </c>
      <c r="BI174" s="607">
        <f t="shared" si="28"/>
        <v>0</v>
      </c>
      <c r="BJ174" s="462" t="s">
        <v>493</v>
      </c>
      <c r="BK174" s="607">
        <f t="shared" si="29"/>
        <v>0</v>
      </c>
      <c r="BL174" s="462" t="s">
        <v>497</v>
      </c>
      <c r="BM174" s="606" t="s">
        <v>2059</v>
      </c>
    </row>
    <row r="175" spans="2:65" s="583" customFormat="1" ht="22.9" customHeight="1">
      <c r="B175" s="582"/>
      <c r="D175" s="584" t="s">
        <v>737</v>
      </c>
      <c r="E175" s="592" t="s">
        <v>1240</v>
      </c>
      <c r="F175" s="592" t="s">
        <v>1241</v>
      </c>
      <c r="I175" s="600"/>
      <c r="J175" s="593">
        <f>BK175</f>
        <v>0</v>
      </c>
      <c r="L175" s="582"/>
      <c r="M175" s="587"/>
      <c r="P175" s="588">
        <f>P176</f>
        <v>100.270021</v>
      </c>
      <c r="R175" s="588">
        <f>R176</f>
        <v>0</v>
      </c>
      <c r="T175" s="589">
        <f>T176</f>
        <v>0</v>
      </c>
      <c r="AR175" s="584" t="s">
        <v>491</v>
      </c>
      <c r="AT175" s="590" t="s">
        <v>737</v>
      </c>
      <c r="AU175" s="590" t="s">
        <v>491</v>
      </c>
      <c r="AY175" s="584" t="s">
        <v>789</v>
      </c>
      <c r="BK175" s="591">
        <f>BK176</f>
        <v>0</v>
      </c>
    </row>
    <row r="176" spans="2:65" s="478" customFormat="1" ht="33" customHeight="1">
      <c r="B176" s="594"/>
      <c r="C176" s="595" t="s">
        <v>1082</v>
      </c>
      <c r="D176" s="595" t="s">
        <v>791</v>
      </c>
      <c r="E176" s="596" t="s">
        <v>2060</v>
      </c>
      <c r="F176" s="597" t="s">
        <v>2061</v>
      </c>
      <c r="G176" s="598" t="s">
        <v>804</v>
      </c>
      <c r="H176" s="599">
        <v>77.789000000000001</v>
      </c>
      <c r="I176" s="600">
        <v>0</v>
      </c>
      <c r="J176" s="600">
        <f>ROUND(I176*H176,2)</f>
        <v>0</v>
      </c>
      <c r="K176" s="601"/>
      <c r="L176" s="477"/>
      <c r="M176" s="602" t="s">
        <v>668</v>
      </c>
      <c r="N176" s="603" t="s">
        <v>705</v>
      </c>
      <c r="O176" s="604">
        <v>1.2889999999999999</v>
      </c>
      <c r="P176" s="604">
        <f>O176*H176</f>
        <v>100.270021</v>
      </c>
      <c r="Q176" s="604">
        <v>0</v>
      </c>
      <c r="R176" s="604">
        <f>Q176*H176</f>
        <v>0</v>
      </c>
      <c r="S176" s="604">
        <v>0</v>
      </c>
      <c r="T176" s="605">
        <f>S176*H176</f>
        <v>0</v>
      </c>
      <c r="AR176" s="606" t="s">
        <v>497</v>
      </c>
      <c r="AT176" s="606" t="s">
        <v>791</v>
      </c>
      <c r="AU176" s="606" t="s">
        <v>493</v>
      </c>
      <c r="AY176" s="462" t="s">
        <v>789</v>
      </c>
      <c r="BE176" s="607">
        <f>IF(N176="základná",J176,0)</f>
        <v>0</v>
      </c>
      <c r="BF176" s="607">
        <f>IF(N176="znížená",J176,0)</f>
        <v>0</v>
      </c>
      <c r="BG176" s="607">
        <f>IF(N176="zákl. prenesená",J176,0)</f>
        <v>0</v>
      </c>
      <c r="BH176" s="607">
        <f>IF(N176="zníž. prenesená",J176,0)</f>
        <v>0</v>
      </c>
      <c r="BI176" s="607">
        <f>IF(N176="nulová",J176,0)</f>
        <v>0</v>
      </c>
      <c r="BJ176" s="462" t="s">
        <v>493</v>
      </c>
      <c r="BK176" s="607">
        <f>ROUND(I176*H176,2)</f>
        <v>0</v>
      </c>
      <c r="BL176" s="462" t="s">
        <v>497</v>
      </c>
      <c r="BM176" s="606" t="s">
        <v>2062</v>
      </c>
    </row>
    <row r="177" spans="2:65" s="583" customFormat="1" ht="25.9" customHeight="1">
      <c r="B177" s="582"/>
      <c r="D177" s="584" t="s">
        <v>737</v>
      </c>
      <c r="E177" s="585" t="s">
        <v>872</v>
      </c>
      <c r="F177" s="585" t="s">
        <v>873</v>
      </c>
      <c r="J177" s="586">
        <f>BK177</f>
        <v>0</v>
      </c>
      <c r="L177" s="582"/>
      <c r="M177" s="587"/>
      <c r="P177" s="588">
        <f>P178</f>
        <v>1.5197799999999999</v>
      </c>
      <c r="R177" s="588">
        <f>R178</f>
        <v>5.0599999999999999E-2</v>
      </c>
      <c r="T177" s="589">
        <f>T178</f>
        <v>0</v>
      </c>
      <c r="AR177" s="584" t="s">
        <v>493</v>
      </c>
      <c r="AT177" s="590" t="s">
        <v>737</v>
      </c>
      <c r="AU177" s="590" t="s">
        <v>738</v>
      </c>
      <c r="AY177" s="584" t="s">
        <v>789</v>
      </c>
      <c r="BK177" s="591">
        <f>BK178</f>
        <v>0</v>
      </c>
    </row>
    <row r="178" spans="2:65" s="583" customFormat="1" ht="22.9" customHeight="1">
      <c r="B178" s="582"/>
      <c r="D178" s="584" t="s">
        <v>737</v>
      </c>
      <c r="E178" s="592" t="s">
        <v>2063</v>
      </c>
      <c r="F178" s="592" t="s">
        <v>2064</v>
      </c>
      <c r="J178" s="593">
        <f>BK178</f>
        <v>0</v>
      </c>
      <c r="L178" s="582"/>
      <c r="M178" s="587"/>
      <c r="P178" s="588">
        <f>SUM(P179:P180)</f>
        <v>1.5197799999999999</v>
      </c>
      <c r="R178" s="588">
        <f>SUM(R179:R180)</f>
        <v>5.0599999999999999E-2</v>
      </c>
      <c r="T178" s="589">
        <f>SUM(T179:T180)</f>
        <v>0</v>
      </c>
      <c r="AR178" s="584" t="s">
        <v>493</v>
      </c>
      <c r="AT178" s="590" t="s">
        <v>737</v>
      </c>
      <c r="AU178" s="590" t="s">
        <v>491</v>
      </c>
      <c r="AY178" s="584" t="s">
        <v>789</v>
      </c>
      <c r="BK178" s="591">
        <f>SUM(BK179:BK180)</f>
        <v>0</v>
      </c>
    </row>
    <row r="179" spans="2:65" s="478" customFormat="1" ht="21.75" customHeight="1">
      <c r="B179" s="594"/>
      <c r="C179" s="595" t="s">
        <v>1086</v>
      </c>
      <c r="D179" s="595" t="s">
        <v>791</v>
      </c>
      <c r="E179" s="596" t="s">
        <v>2065</v>
      </c>
      <c r="F179" s="597" t="s">
        <v>2066</v>
      </c>
      <c r="G179" s="598" t="s">
        <v>81</v>
      </c>
      <c r="H179" s="599">
        <v>2</v>
      </c>
      <c r="I179" s="600">
        <v>0</v>
      </c>
      <c r="J179" s="600">
        <f>ROUND(I179*H179,2)</f>
        <v>0</v>
      </c>
      <c r="K179" s="601"/>
      <c r="L179" s="477"/>
      <c r="M179" s="602" t="s">
        <v>668</v>
      </c>
      <c r="N179" s="603" t="s">
        <v>705</v>
      </c>
      <c r="O179" s="604">
        <v>0.75988999999999995</v>
      </c>
      <c r="P179" s="604">
        <f>O179*H179</f>
        <v>1.5197799999999999</v>
      </c>
      <c r="Q179" s="604">
        <v>2.53E-2</v>
      </c>
      <c r="R179" s="604">
        <f>Q179*H179</f>
        <v>5.0599999999999999E-2</v>
      </c>
      <c r="S179" s="604">
        <v>0</v>
      </c>
      <c r="T179" s="605">
        <f>S179*H179</f>
        <v>0</v>
      </c>
      <c r="AR179" s="606" t="s">
        <v>421</v>
      </c>
      <c r="AT179" s="606" t="s">
        <v>791</v>
      </c>
      <c r="AU179" s="606" t="s">
        <v>493</v>
      </c>
      <c r="AY179" s="462" t="s">
        <v>789</v>
      </c>
      <c r="BE179" s="607">
        <f>IF(N179="základná",J179,0)</f>
        <v>0</v>
      </c>
      <c r="BF179" s="607">
        <f>IF(N179="znížená",J179,0)</f>
        <v>0</v>
      </c>
      <c r="BG179" s="607">
        <f>IF(N179="zákl. prenesená",J179,0)</f>
        <v>0</v>
      </c>
      <c r="BH179" s="607">
        <f>IF(N179="zníž. prenesená",J179,0)</f>
        <v>0</v>
      </c>
      <c r="BI179" s="607">
        <f>IF(N179="nulová",J179,0)</f>
        <v>0</v>
      </c>
      <c r="BJ179" s="462" t="s">
        <v>493</v>
      </c>
      <c r="BK179" s="607">
        <f>ROUND(I179*H179,2)</f>
        <v>0</v>
      </c>
      <c r="BL179" s="462" t="s">
        <v>421</v>
      </c>
      <c r="BM179" s="606" t="s">
        <v>2067</v>
      </c>
    </row>
    <row r="180" spans="2:65" s="478" customFormat="1" ht="49.15" customHeight="1">
      <c r="B180" s="594"/>
      <c r="C180" s="612" t="s">
        <v>1090</v>
      </c>
      <c r="D180" s="612" t="s">
        <v>1038</v>
      </c>
      <c r="E180" s="613" t="s">
        <v>2068</v>
      </c>
      <c r="F180" s="614" t="s">
        <v>2069</v>
      </c>
      <c r="G180" s="615" t="s">
        <v>81</v>
      </c>
      <c r="H180" s="616">
        <v>2</v>
      </c>
      <c r="I180" s="600">
        <v>0</v>
      </c>
      <c r="J180" s="617">
        <f>ROUND(I180*H180,2)</f>
        <v>0</v>
      </c>
      <c r="K180" s="618"/>
      <c r="L180" s="619"/>
      <c r="M180" s="622" t="s">
        <v>668</v>
      </c>
      <c r="N180" s="623" t="s">
        <v>705</v>
      </c>
      <c r="O180" s="610">
        <v>0</v>
      </c>
      <c r="P180" s="610">
        <f>O180*H180</f>
        <v>0</v>
      </c>
      <c r="Q180" s="610">
        <v>0</v>
      </c>
      <c r="R180" s="610">
        <f>Q180*H180</f>
        <v>0</v>
      </c>
      <c r="S180" s="610">
        <v>0</v>
      </c>
      <c r="T180" s="611">
        <f>S180*H180</f>
        <v>0</v>
      </c>
      <c r="AR180" s="606" t="s">
        <v>1025</v>
      </c>
      <c r="AT180" s="606" t="s">
        <v>1038</v>
      </c>
      <c r="AU180" s="606" t="s">
        <v>493</v>
      </c>
      <c r="AY180" s="462" t="s">
        <v>789</v>
      </c>
      <c r="BE180" s="607">
        <f>IF(N180="základná",J180,0)</f>
        <v>0</v>
      </c>
      <c r="BF180" s="607">
        <f>IF(N180="znížená",J180,0)</f>
        <v>0</v>
      </c>
      <c r="BG180" s="607">
        <f>IF(N180="zákl. prenesená",J180,0)</f>
        <v>0</v>
      </c>
      <c r="BH180" s="607">
        <f>IF(N180="zníž. prenesená",J180,0)</f>
        <v>0</v>
      </c>
      <c r="BI180" s="607">
        <f>IF(N180="nulová",J180,0)</f>
        <v>0</v>
      </c>
      <c r="BJ180" s="462" t="s">
        <v>493</v>
      </c>
      <c r="BK180" s="607">
        <f>ROUND(I180*H180,2)</f>
        <v>0</v>
      </c>
      <c r="BL180" s="462" t="s">
        <v>421</v>
      </c>
      <c r="BM180" s="606" t="s">
        <v>2070</v>
      </c>
    </row>
    <row r="181" spans="2:65" s="478" customFormat="1" ht="7" customHeight="1">
      <c r="B181" s="494"/>
      <c r="C181" s="495"/>
      <c r="D181" s="495"/>
      <c r="E181" s="495"/>
      <c r="F181" s="495"/>
      <c r="G181" s="495"/>
      <c r="H181" s="495"/>
      <c r="I181" s="495"/>
      <c r="J181" s="495"/>
      <c r="K181" s="495"/>
      <c r="L181" s="477"/>
    </row>
  </sheetData>
  <autoFilter ref="C123:K180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8F4C-3C2F-48D4-B4AA-BD72C35D5C6D}">
  <dimension ref="B3:C34"/>
  <sheetViews>
    <sheetView workbookViewId="0">
      <selection activeCell="B32" sqref="B32"/>
    </sheetView>
  </sheetViews>
  <sheetFormatPr defaultRowHeight="14.5"/>
  <cols>
    <col min="2" max="2" width="36.1796875" customWidth="1"/>
    <col min="3" max="3" width="19.7265625" style="1" bestFit="1" customWidth="1"/>
  </cols>
  <sheetData>
    <row r="3" spans="2:3" ht="15.5">
      <c r="B3" s="12" t="s">
        <v>43</v>
      </c>
      <c r="C3" s="13"/>
    </row>
    <row r="4" spans="2:3">
      <c r="B4" s="2" t="s">
        <v>44</v>
      </c>
      <c r="C4" s="4" t="e">
        <f>#REF!</f>
        <v>#REF!</v>
      </c>
    </row>
    <row r="5" spans="2:3">
      <c r="B5" s="2" t="s">
        <v>45</v>
      </c>
      <c r="C5" s="5" t="e">
        <f>#REF!</f>
        <v>#REF!</v>
      </c>
    </row>
    <row r="6" spans="2:3">
      <c r="B6" s="2" t="s">
        <v>46</v>
      </c>
      <c r="C6" s="5" t="e">
        <f>#REF!</f>
        <v>#REF!</v>
      </c>
    </row>
    <row r="7" spans="2:3">
      <c r="B7" s="2" t="s">
        <v>47</v>
      </c>
      <c r="C7" s="5" t="e">
        <f>#REF!</f>
        <v>#REF!</v>
      </c>
    </row>
    <row r="8" spans="2:3">
      <c r="B8" s="2" t="s">
        <v>46</v>
      </c>
      <c r="C8" s="5" t="e">
        <f>#REF!</f>
        <v>#REF!</v>
      </c>
    </row>
    <row r="9" spans="2:3">
      <c r="B9" s="2"/>
      <c r="C9" s="5"/>
    </row>
    <row r="10" spans="2:3" hidden="1">
      <c r="B10" s="9" t="s">
        <v>35</v>
      </c>
      <c r="C10" s="5">
        <v>50000</v>
      </c>
    </row>
    <row r="11" spans="2:3" hidden="1">
      <c r="B11" s="10" t="s">
        <v>48</v>
      </c>
      <c r="C11" s="5">
        <v>30000</v>
      </c>
    </row>
    <row r="12" spans="2:3" hidden="1">
      <c r="B12" s="10" t="s">
        <v>49</v>
      </c>
      <c r="C12" s="5">
        <v>17000</v>
      </c>
    </row>
    <row r="13" spans="2:3" ht="26" hidden="1">
      <c r="B13" s="10" t="s">
        <v>36</v>
      </c>
      <c r="C13" s="4">
        <v>5000</v>
      </c>
    </row>
    <row r="14" spans="2:3">
      <c r="B14" s="10"/>
      <c r="C14" s="4"/>
    </row>
    <row r="15" spans="2:3" ht="26">
      <c r="B15" s="10" t="s">
        <v>50</v>
      </c>
      <c r="C15" s="4">
        <v>890000</v>
      </c>
    </row>
    <row r="16" spans="2:3">
      <c r="B16" s="2"/>
      <c r="C16" s="4"/>
    </row>
    <row r="17" spans="2:3" ht="15.5">
      <c r="B17" s="11" t="s">
        <v>7</v>
      </c>
      <c r="C17" s="4"/>
    </row>
    <row r="18" spans="2:3">
      <c r="B18" s="2" t="s">
        <v>51</v>
      </c>
      <c r="C18" s="3" t="e">
        <f>#REF!</f>
        <v>#REF!</v>
      </c>
    </row>
    <row r="19" spans="2:3">
      <c r="B19" s="2" t="s">
        <v>52</v>
      </c>
      <c r="C19" s="5" t="e">
        <f>#REF!</f>
        <v>#REF!</v>
      </c>
    </row>
    <row r="20" spans="2:3">
      <c r="B20" s="2" t="s">
        <v>53</v>
      </c>
      <c r="C20" s="5" t="e">
        <f>#REF!</f>
        <v>#REF!</v>
      </c>
    </row>
    <row r="21" spans="2:3">
      <c r="B21" s="2" t="s">
        <v>54</v>
      </c>
      <c r="C21" s="5" t="e">
        <f>#REF!</f>
        <v>#REF!</v>
      </c>
    </row>
    <row r="22" spans="2:3">
      <c r="B22" s="2" t="s">
        <v>55</v>
      </c>
      <c r="C22" s="5" t="e">
        <f>#REF!</f>
        <v>#REF!</v>
      </c>
    </row>
    <row r="23" spans="2:3">
      <c r="B23" s="2" t="s">
        <v>56</v>
      </c>
      <c r="C23" s="5" t="e">
        <f>#REF!</f>
        <v>#REF!</v>
      </c>
    </row>
    <row r="24" spans="2:3">
      <c r="B24" s="2" t="s">
        <v>57</v>
      </c>
      <c r="C24" s="5" t="e">
        <f>#REF!</f>
        <v>#REF!</v>
      </c>
    </row>
    <row r="25" spans="2:3">
      <c r="B25" s="2" t="s">
        <v>58</v>
      </c>
      <c r="C25" s="5" t="e">
        <f>#REF!</f>
        <v>#REF!</v>
      </c>
    </row>
    <row r="26" spans="2:3">
      <c r="B26" s="2" t="s">
        <v>59</v>
      </c>
      <c r="C26" s="5" t="e">
        <f>#REF!</f>
        <v>#REF!</v>
      </c>
    </row>
    <row r="27" spans="2:3">
      <c r="B27" s="6"/>
      <c r="C27" s="5"/>
    </row>
    <row r="28" spans="2:3" ht="15.5">
      <c r="B28" s="11" t="s">
        <v>13</v>
      </c>
      <c r="C28" s="5"/>
    </row>
    <row r="29" spans="2:3">
      <c r="B29" s="6" t="s">
        <v>60</v>
      </c>
      <c r="C29" s="5" t="e">
        <f>#REF!</f>
        <v>#REF!</v>
      </c>
    </row>
    <row r="30" spans="2:3">
      <c r="B30" s="2" t="s">
        <v>61</v>
      </c>
      <c r="C30" s="5" t="e">
        <f>#REF!</f>
        <v>#REF!</v>
      </c>
    </row>
    <row r="31" spans="2:3">
      <c r="B31" s="2" t="s">
        <v>62</v>
      </c>
      <c r="C31" s="5" t="e">
        <f>#REF!</f>
        <v>#REF!</v>
      </c>
    </row>
    <row r="32" spans="2:3">
      <c r="B32" s="2" t="s">
        <v>63</v>
      </c>
      <c r="C32" s="5" t="e">
        <f>#REF!</f>
        <v>#REF!</v>
      </c>
    </row>
    <row r="33" spans="2:3">
      <c r="B33" s="6"/>
      <c r="C33" s="5"/>
    </row>
    <row r="34" spans="2:3" ht="18.5">
      <c r="B34" s="7" t="s">
        <v>64</v>
      </c>
      <c r="C34" s="8" t="e">
        <f>SUM(C4:C8,C15:C32)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84EA-3AB4-4C65-BE8F-1D57FC683E51}">
  <dimension ref="A1:BA3550"/>
  <sheetViews>
    <sheetView workbookViewId="0">
      <pane xSplit="1" ySplit="3" topLeftCell="B4" activePane="bottomRight" state="frozen"/>
      <selection activeCell="H115" sqref="H115"/>
      <selection pane="topRight" activeCell="H115" sqref="H115"/>
      <selection pane="bottomLeft" activeCell="H115" sqref="H115"/>
      <selection pane="bottomRight" activeCell="J49" sqref="J49"/>
    </sheetView>
  </sheetViews>
  <sheetFormatPr defaultRowHeight="14.5"/>
  <cols>
    <col min="1" max="1" width="8.7265625" customWidth="1"/>
    <col min="2" max="2" width="62.7265625" customWidth="1"/>
    <col min="3" max="6" width="9.26953125" customWidth="1"/>
    <col min="7" max="7" width="13.81640625" customWidth="1"/>
    <col min="8" max="8" width="15.26953125" customWidth="1"/>
    <col min="9" max="9" width="5.54296875" customWidth="1"/>
  </cols>
  <sheetData>
    <row r="1" spans="1:26">
      <c r="A1" s="113"/>
      <c r="B1" s="114"/>
      <c r="C1" s="52" t="s">
        <v>65</v>
      </c>
      <c r="D1" s="53" t="s">
        <v>66</v>
      </c>
      <c r="E1" s="624" t="s">
        <v>67</v>
      </c>
      <c r="F1" s="625"/>
      <c r="G1" s="626" t="s">
        <v>68</v>
      </c>
      <c r="H1" s="625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>
      <c r="A2" s="115" t="s">
        <v>69</v>
      </c>
      <c r="B2" s="116" t="s">
        <v>70</v>
      </c>
      <c r="C2" s="56"/>
      <c r="D2" s="56"/>
      <c r="E2" s="57" t="s">
        <v>71</v>
      </c>
      <c r="F2" s="58" t="s">
        <v>72</v>
      </c>
      <c r="G2" s="59" t="s">
        <v>71</v>
      </c>
      <c r="H2" s="117" t="s">
        <v>72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>
      <c r="A3" s="118"/>
      <c r="B3" s="119"/>
      <c r="C3" s="63" t="s">
        <v>73</v>
      </c>
      <c r="D3" s="64">
        <v>1</v>
      </c>
      <c r="E3" s="57" t="s">
        <v>74</v>
      </c>
      <c r="F3" s="58" t="s">
        <v>74</v>
      </c>
      <c r="G3" s="59" t="s">
        <v>75</v>
      </c>
      <c r="H3" s="120" t="s">
        <v>76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15.5">
      <c r="A4" s="121"/>
      <c r="B4" s="122" t="s">
        <v>177</v>
      </c>
      <c r="C4" s="123"/>
      <c r="D4" s="124"/>
      <c r="E4" s="125"/>
      <c r="F4" s="126"/>
      <c r="G4" s="125"/>
      <c r="H4" s="127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>
      <c r="A5" s="121"/>
      <c r="B5" s="128"/>
      <c r="C5" s="123"/>
      <c r="D5" s="124"/>
      <c r="E5" s="125"/>
      <c r="F5" s="126"/>
      <c r="G5" s="125"/>
      <c r="H5" s="126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>
      <c r="A6" s="121"/>
      <c r="B6" s="128" t="s">
        <v>178</v>
      </c>
      <c r="C6" s="103"/>
      <c r="D6" s="129"/>
      <c r="E6" s="125"/>
      <c r="F6" s="126"/>
      <c r="G6" s="125"/>
      <c r="H6" s="130"/>
      <c r="I6" s="61"/>
      <c r="J6" s="61"/>
      <c r="K6" s="61"/>
      <c r="L6" s="61"/>
      <c r="M6" s="61"/>
    </row>
    <row r="7" spans="1:26">
      <c r="A7" s="121"/>
      <c r="B7" s="131"/>
      <c r="C7" s="103"/>
      <c r="D7" s="129"/>
      <c r="E7" s="103"/>
      <c r="F7" s="132"/>
      <c r="G7" s="110"/>
      <c r="H7" s="133"/>
      <c r="I7" s="78"/>
      <c r="J7" s="78"/>
      <c r="K7" s="78"/>
      <c r="L7" s="78"/>
      <c r="M7" s="78"/>
    </row>
    <row r="8" spans="1:26">
      <c r="A8" s="121">
        <v>1</v>
      </c>
      <c r="B8" s="134" t="s">
        <v>179</v>
      </c>
      <c r="C8" s="78"/>
      <c r="D8" s="131"/>
      <c r="E8" s="78"/>
      <c r="F8" s="135"/>
      <c r="G8" s="78"/>
      <c r="H8" s="135"/>
      <c r="I8" s="78"/>
      <c r="J8" s="78"/>
      <c r="K8" s="78"/>
    </row>
    <row r="9" spans="1:26">
      <c r="A9" s="121"/>
      <c r="B9" s="131" t="s">
        <v>180</v>
      </c>
      <c r="C9" s="103" t="s">
        <v>181</v>
      </c>
      <c r="D9" s="136">
        <v>2.5</v>
      </c>
      <c r="E9" s="103">
        <v>4.0999999999999996</v>
      </c>
      <c r="F9" s="137">
        <f t="shared" ref="F9:F16" si="0">D9*E9</f>
        <v>10.25</v>
      </c>
      <c r="G9" s="103"/>
      <c r="H9" s="135">
        <f>(D9*G9)</f>
        <v>0</v>
      </c>
      <c r="I9" s="78"/>
      <c r="J9" s="78"/>
      <c r="K9" s="78"/>
      <c r="L9" s="78"/>
      <c r="M9" s="78"/>
    </row>
    <row r="10" spans="1:26">
      <c r="A10" s="121"/>
      <c r="B10" s="131" t="s">
        <v>183</v>
      </c>
      <c r="C10" s="103" t="s">
        <v>181</v>
      </c>
      <c r="D10" s="136">
        <v>290</v>
      </c>
      <c r="E10" s="103">
        <v>6.76</v>
      </c>
      <c r="F10" s="137">
        <f t="shared" si="0"/>
        <v>1960.3999999999999</v>
      </c>
      <c r="G10" s="103"/>
      <c r="H10" s="135">
        <f t="shared" ref="H10:H16" si="1">(D10*G10)</f>
        <v>0</v>
      </c>
      <c r="I10" s="78"/>
      <c r="J10" s="78"/>
      <c r="K10" s="78"/>
      <c r="L10" s="78"/>
      <c r="M10" s="78"/>
    </row>
    <row r="11" spans="1:26">
      <c r="A11" s="121"/>
      <c r="B11" s="131" t="s">
        <v>184</v>
      </c>
      <c r="C11" s="103" t="s">
        <v>181</v>
      </c>
      <c r="D11" s="136">
        <v>15</v>
      </c>
      <c r="E11" s="103">
        <v>15</v>
      </c>
      <c r="F11" s="137">
        <f t="shared" si="0"/>
        <v>225</v>
      </c>
      <c r="G11" s="103"/>
      <c r="H11" s="135">
        <f t="shared" si="1"/>
        <v>0</v>
      </c>
      <c r="I11" s="78"/>
      <c r="J11" s="78"/>
      <c r="K11" s="78"/>
      <c r="L11" s="78"/>
      <c r="M11" s="78"/>
    </row>
    <row r="12" spans="1:26">
      <c r="A12" s="121"/>
      <c r="B12" s="131" t="s">
        <v>185</v>
      </c>
      <c r="C12" s="103" t="s">
        <v>181</v>
      </c>
      <c r="D12" s="136">
        <v>1</v>
      </c>
      <c r="E12" s="103">
        <v>15</v>
      </c>
      <c r="F12" s="137">
        <f t="shared" si="0"/>
        <v>15</v>
      </c>
      <c r="G12" s="103"/>
      <c r="H12" s="135">
        <f t="shared" si="1"/>
        <v>0</v>
      </c>
      <c r="I12" s="78"/>
      <c r="J12" s="78"/>
      <c r="K12" s="78"/>
      <c r="L12" s="78"/>
      <c r="M12" s="78"/>
    </row>
    <row r="13" spans="1:26">
      <c r="A13" s="121"/>
      <c r="B13" s="131" t="s">
        <v>186</v>
      </c>
      <c r="C13" s="103" t="s">
        <v>181</v>
      </c>
      <c r="D13" s="136">
        <v>4</v>
      </c>
      <c r="E13" s="103">
        <v>15</v>
      </c>
      <c r="F13" s="137">
        <f t="shared" si="0"/>
        <v>60</v>
      </c>
      <c r="G13" s="103"/>
      <c r="H13" s="135">
        <f t="shared" si="1"/>
        <v>0</v>
      </c>
      <c r="I13" s="78"/>
      <c r="J13" s="78"/>
      <c r="K13" s="78"/>
      <c r="L13" s="78"/>
      <c r="M13" s="78"/>
    </row>
    <row r="14" spans="1:26">
      <c r="A14" s="121"/>
      <c r="B14" s="131" t="s">
        <v>187</v>
      </c>
      <c r="C14" s="103" t="s">
        <v>181</v>
      </c>
      <c r="D14" s="136">
        <v>11</v>
      </c>
      <c r="E14" s="103">
        <v>55.47</v>
      </c>
      <c r="F14" s="137">
        <f t="shared" si="0"/>
        <v>610.16999999999996</v>
      </c>
      <c r="G14" s="103"/>
      <c r="H14" s="135">
        <f t="shared" si="1"/>
        <v>0</v>
      </c>
      <c r="I14" s="78"/>
      <c r="J14" s="78"/>
      <c r="K14" s="78"/>
      <c r="L14" s="78"/>
      <c r="M14" s="78"/>
    </row>
    <row r="15" spans="1:26">
      <c r="A15" s="121"/>
      <c r="B15" s="131" t="s">
        <v>188</v>
      </c>
      <c r="C15" s="103" t="s">
        <v>181</v>
      </c>
      <c r="D15" s="136">
        <v>12</v>
      </c>
      <c r="E15" s="103">
        <v>135</v>
      </c>
      <c r="F15" s="137">
        <f t="shared" si="0"/>
        <v>1620</v>
      </c>
      <c r="G15" s="103"/>
      <c r="H15" s="135">
        <f t="shared" si="1"/>
        <v>0</v>
      </c>
      <c r="I15" s="78"/>
      <c r="J15" s="78"/>
      <c r="K15" s="78"/>
      <c r="L15" s="78"/>
      <c r="M15" s="78"/>
    </row>
    <row r="16" spans="1:26">
      <c r="A16" s="121"/>
      <c r="B16" s="131" t="s">
        <v>189</v>
      </c>
      <c r="C16" s="103" t="s">
        <v>181</v>
      </c>
      <c r="D16" s="136">
        <v>2</v>
      </c>
      <c r="E16" s="103">
        <v>162</v>
      </c>
      <c r="F16" s="137">
        <f t="shared" si="0"/>
        <v>324</v>
      </c>
      <c r="G16" s="103"/>
      <c r="H16" s="135">
        <f t="shared" si="1"/>
        <v>0</v>
      </c>
      <c r="I16" s="78"/>
      <c r="J16" s="78"/>
      <c r="K16" s="78"/>
      <c r="L16" s="78"/>
      <c r="M16" s="78"/>
    </row>
    <row r="17" spans="1:13">
      <c r="A17" s="121"/>
      <c r="B17" s="134"/>
      <c r="C17" s="103"/>
      <c r="D17" s="136"/>
      <c r="E17" s="103"/>
      <c r="F17" s="137"/>
      <c r="G17" s="103"/>
      <c r="H17" s="135"/>
      <c r="I17" s="78"/>
      <c r="J17" s="78"/>
      <c r="K17" s="78"/>
    </row>
    <row r="18" spans="1:13">
      <c r="A18" s="121">
        <v>2</v>
      </c>
      <c r="B18" s="134" t="s">
        <v>190</v>
      </c>
      <c r="C18" s="103"/>
      <c r="D18" s="136"/>
      <c r="E18" s="103"/>
      <c r="F18" s="137"/>
      <c r="G18" s="103"/>
      <c r="H18" s="135"/>
    </row>
    <row r="19" spans="1:13">
      <c r="A19" s="121"/>
      <c r="B19" s="131" t="s">
        <v>188</v>
      </c>
      <c r="C19" s="103" t="s">
        <v>81</v>
      </c>
      <c r="D19" s="136">
        <v>3</v>
      </c>
      <c r="E19" s="103">
        <v>95.3</v>
      </c>
      <c r="F19" s="137">
        <f t="shared" ref="F19:F24" si="2">D19*E19</f>
        <v>285.89999999999998</v>
      </c>
      <c r="G19" s="103"/>
      <c r="H19" s="135">
        <f t="shared" ref="H19:H24" si="3">(D19*G19)</f>
        <v>0</v>
      </c>
      <c r="I19" s="78"/>
      <c r="J19" s="78"/>
      <c r="K19" s="78"/>
      <c r="L19" s="78"/>
      <c r="M19" s="78"/>
    </row>
    <row r="20" spans="1:13">
      <c r="A20" s="121"/>
      <c r="B20" s="131" t="s">
        <v>187</v>
      </c>
      <c r="C20" s="103" t="s">
        <v>81</v>
      </c>
      <c r="D20" s="136">
        <v>4</v>
      </c>
      <c r="E20" s="103">
        <v>39.799999999999997</v>
      </c>
      <c r="F20" s="137">
        <f t="shared" si="2"/>
        <v>159.19999999999999</v>
      </c>
      <c r="G20" s="103"/>
      <c r="H20" s="135">
        <f t="shared" si="3"/>
        <v>0</v>
      </c>
      <c r="I20" s="78"/>
      <c r="J20" s="78"/>
      <c r="K20" s="78"/>
      <c r="L20" s="78"/>
      <c r="M20" s="78"/>
    </row>
    <row r="21" spans="1:13">
      <c r="A21" s="121"/>
      <c r="B21" s="131" t="s">
        <v>186</v>
      </c>
      <c r="C21" s="103" t="s">
        <v>81</v>
      </c>
      <c r="D21" s="136">
        <v>2</v>
      </c>
      <c r="E21" s="103">
        <v>15.8</v>
      </c>
      <c r="F21" s="137">
        <f t="shared" si="2"/>
        <v>31.6</v>
      </c>
      <c r="G21" s="103"/>
      <c r="H21" s="135">
        <f t="shared" si="3"/>
        <v>0</v>
      </c>
      <c r="I21" s="78"/>
      <c r="J21" s="78"/>
      <c r="K21" s="78"/>
      <c r="L21" s="78"/>
      <c r="M21" s="78"/>
    </row>
    <row r="22" spans="1:13">
      <c r="A22" s="121"/>
      <c r="B22" s="131" t="s">
        <v>185</v>
      </c>
      <c r="C22" s="103" t="s">
        <v>81</v>
      </c>
      <c r="D22" s="136">
        <v>1</v>
      </c>
      <c r="E22" s="103">
        <v>6.54</v>
      </c>
      <c r="F22" s="137">
        <f t="shared" si="2"/>
        <v>6.54</v>
      </c>
      <c r="G22" s="103"/>
      <c r="H22" s="135">
        <f t="shared" si="3"/>
        <v>0</v>
      </c>
      <c r="I22" s="78"/>
      <c r="J22" s="78"/>
      <c r="K22" s="78"/>
      <c r="L22" s="78"/>
      <c r="M22" s="78"/>
    </row>
    <row r="23" spans="1:13">
      <c r="A23" s="121"/>
      <c r="B23" s="131" t="s">
        <v>184</v>
      </c>
      <c r="C23" s="103" t="s">
        <v>81</v>
      </c>
      <c r="D23" s="136">
        <v>8</v>
      </c>
      <c r="E23" s="103">
        <v>4</v>
      </c>
      <c r="F23" s="137">
        <f t="shared" si="2"/>
        <v>32</v>
      </c>
      <c r="G23" s="103"/>
      <c r="H23" s="135">
        <f t="shared" si="3"/>
        <v>0</v>
      </c>
      <c r="I23" s="78"/>
      <c r="J23" s="78"/>
      <c r="K23" s="78"/>
      <c r="L23" s="78"/>
      <c r="M23" s="78"/>
    </row>
    <row r="24" spans="1:13">
      <c r="A24" s="121"/>
      <c r="B24" s="131" t="s">
        <v>183</v>
      </c>
      <c r="C24" s="103" t="s">
        <v>81</v>
      </c>
      <c r="D24" s="136">
        <v>13</v>
      </c>
      <c r="E24" s="103">
        <v>1.21</v>
      </c>
      <c r="F24" s="137">
        <f t="shared" si="2"/>
        <v>15.73</v>
      </c>
      <c r="G24" s="103"/>
      <c r="H24" s="135">
        <f t="shared" si="3"/>
        <v>0</v>
      </c>
    </row>
    <row r="25" spans="1:13">
      <c r="A25" s="121"/>
      <c r="B25" s="134"/>
      <c r="C25" s="103"/>
      <c r="D25" s="129"/>
      <c r="E25" s="103"/>
      <c r="F25" s="138"/>
      <c r="G25" s="139"/>
      <c r="H25" s="140"/>
    </row>
    <row r="26" spans="1:13">
      <c r="A26" s="121">
        <v>3</v>
      </c>
      <c r="B26" s="134" t="s">
        <v>191</v>
      </c>
      <c r="C26" s="103"/>
      <c r="D26" s="129"/>
      <c r="E26" s="103"/>
      <c r="F26" s="132"/>
      <c r="G26" s="110"/>
      <c r="H26" s="133"/>
    </row>
    <row r="27" spans="1:13">
      <c r="A27" s="121"/>
      <c r="B27" s="131" t="s">
        <v>186</v>
      </c>
      <c r="C27" s="103" t="s">
        <v>181</v>
      </c>
      <c r="D27" s="136">
        <v>1</v>
      </c>
      <c r="E27" s="103">
        <v>4</v>
      </c>
      <c r="F27" s="137">
        <f t="shared" ref="F27:F28" si="4">D27*E27</f>
        <v>4</v>
      </c>
      <c r="G27" s="103"/>
      <c r="H27" s="135">
        <f t="shared" ref="H27:H28" si="5">(D27*G27)</f>
        <v>0</v>
      </c>
      <c r="I27" s="78"/>
      <c r="J27" s="78"/>
      <c r="K27" s="78"/>
      <c r="L27" s="78"/>
      <c r="M27" s="78"/>
    </row>
    <row r="28" spans="1:13">
      <c r="A28" s="121"/>
      <c r="B28" s="131" t="s">
        <v>189</v>
      </c>
      <c r="C28" s="103" t="s">
        <v>181</v>
      </c>
      <c r="D28" s="136">
        <v>2</v>
      </c>
      <c r="E28" s="103">
        <v>60</v>
      </c>
      <c r="F28" s="137">
        <f t="shared" si="4"/>
        <v>120</v>
      </c>
      <c r="G28" s="103"/>
      <c r="H28" s="135">
        <f t="shared" si="5"/>
        <v>0</v>
      </c>
      <c r="I28" s="78"/>
      <c r="J28" s="78"/>
      <c r="K28" s="78"/>
      <c r="L28" s="78"/>
      <c r="M28" s="78"/>
    </row>
    <row r="29" spans="1:13">
      <c r="A29" s="121"/>
      <c r="B29" s="131"/>
      <c r="C29" s="103"/>
      <c r="D29" s="136"/>
      <c r="E29" s="103"/>
      <c r="F29" s="137"/>
      <c r="G29" s="103"/>
      <c r="H29" s="135"/>
      <c r="I29" s="78"/>
      <c r="J29" s="78"/>
      <c r="K29" s="78"/>
      <c r="L29" s="78"/>
      <c r="M29" s="78"/>
    </row>
    <row r="30" spans="1:13">
      <c r="A30" s="121">
        <v>4</v>
      </c>
      <c r="B30" s="134" t="s">
        <v>192</v>
      </c>
      <c r="C30" s="103"/>
      <c r="D30" s="136"/>
      <c r="E30" s="103"/>
      <c r="F30" s="137"/>
      <c r="G30" s="103"/>
      <c r="H30" s="135"/>
    </row>
    <row r="31" spans="1:13">
      <c r="A31" s="121"/>
      <c r="B31" s="131" t="s">
        <v>183</v>
      </c>
      <c r="C31" s="103" t="s">
        <v>181</v>
      </c>
      <c r="D31" s="136">
        <v>8</v>
      </c>
      <c r="E31" s="103">
        <v>1.36</v>
      </c>
      <c r="F31" s="137">
        <f t="shared" ref="F31:F34" si="6">D31*E31</f>
        <v>10.88</v>
      </c>
      <c r="G31" s="103"/>
      <c r="H31" s="135">
        <f t="shared" ref="H31:H34" si="7">(D31*G31)</f>
        <v>0</v>
      </c>
      <c r="I31" s="78"/>
      <c r="J31" s="78"/>
      <c r="K31" s="78"/>
      <c r="L31" s="78"/>
      <c r="M31" s="78"/>
    </row>
    <row r="32" spans="1:13">
      <c r="A32" s="121"/>
      <c r="B32" s="131" t="s">
        <v>184</v>
      </c>
      <c r="C32" s="103" t="s">
        <v>181</v>
      </c>
      <c r="D32" s="136">
        <v>8</v>
      </c>
      <c r="E32" s="103">
        <v>1.37</v>
      </c>
      <c r="F32" s="137">
        <f t="shared" si="6"/>
        <v>10.96</v>
      </c>
      <c r="G32" s="103"/>
      <c r="H32" s="135">
        <f t="shared" si="7"/>
        <v>0</v>
      </c>
      <c r="I32" s="78"/>
      <c r="J32" s="78"/>
      <c r="K32" s="78"/>
      <c r="L32" s="78"/>
      <c r="M32" s="78"/>
    </row>
    <row r="33" spans="1:53">
      <c r="A33" s="121"/>
      <c r="B33" s="131" t="s">
        <v>186</v>
      </c>
      <c r="C33" s="103" t="s">
        <v>181</v>
      </c>
      <c r="D33" s="136">
        <v>2</v>
      </c>
      <c r="E33" s="103">
        <v>4.08</v>
      </c>
      <c r="F33" s="137">
        <f t="shared" si="6"/>
        <v>8.16</v>
      </c>
      <c r="G33" s="103"/>
      <c r="H33" s="135">
        <f t="shared" si="7"/>
        <v>0</v>
      </c>
      <c r="I33" s="78"/>
      <c r="J33" s="78"/>
      <c r="K33" s="78"/>
      <c r="L33" s="78"/>
      <c r="M33" s="78"/>
    </row>
    <row r="34" spans="1:53">
      <c r="A34" s="121"/>
      <c r="B34" s="131" t="s">
        <v>188</v>
      </c>
      <c r="C34" s="103" t="s">
        <v>181</v>
      </c>
      <c r="D34" s="136">
        <v>1</v>
      </c>
      <c r="E34" s="103">
        <v>21.27</v>
      </c>
      <c r="F34" s="137">
        <f t="shared" si="6"/>
        <v>21.27</v>
      </c>
      <c r="G34" s="103"/>
      <c r="H34" s="135">
        <f t="shared" si="7"/>
        <v>0</v>
      </c>
      <c r="I34" s="78"/>
      <c r="J34" s="78"/>
      <c r="K34" s="78"/>
      <c r="L34" s="78"/>
      <c r="M34" s="78"/>
    </row>
    <row r="35" spans="1:53">
      <c r="A35" s="121"/>
      <c r="B35" s="134"/>
      <c r="C35" s="103"/>
      <c r="D35" s="136"/>
      <c r="E35" s="103"/>
      <c r="F35" s="138"/>
      <c r="G35" s="139"/>
      <c r="H35" s="140"/>
      <c r="I35" s="78"/>
      <c r="J35" s="78"/>
      <c r="K35" s="78"/>
      <c r="L35" s="78"/>
      <c r="M35" s="78"/>
    </row>
    <row r="36" spans="1:53">
      <c r="A36" s="121">
        <v>5</v>
      </c>
      <c r="B36" s="134" t="s">
        <v>193</v>
      </c>
      <c r="C36" s="103"/>
      <c r="D36" s="136"/>
      <c r="E36" s="103"/>
      <c r="F36" s="138"/>
      <c r="G36" s="139"/>
      <c r="H36" s="140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</row>
    <row r="37" spans="1:53">
      <c r="A37" s="121"/>
      <c r="B37" s="131" t="s">
        <v>194</v>
      </c>
      <c r="C37" s="103" t="s">
        <v>195</v>
      </c>
      <c r="D37" s="136">
        <v>5</v>
      </c>
      <c r="E37" s="103"/>
      <c r="F37" s="138"/>
      <c r="G37" s="139"/>
      <c r="H37" s="135">
        <f t="shared" ref="H37:H38" si="8">(D37*G37)</f>
        <v>0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</row>
    <row r="38" spans="1:53">
      <c r="A38" s="121"/>
      <c r="B38" s="131" t="s">
        <v>196</v>
      </c>
      <c r="C38" s="103" t="s">
        <v>195</v>
      </c>
      <c r="D38" s="136">
        <v>5</v>
      </c>
      <c r="E38" s="136"/>
      <c r="F38" s="138"/>
      <c r="G38" s="139"/>
      <c r="H38" s="135">
        <f t="shared" si="8"/>
        <v>0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</row>
    <row r="39" spans="1:53">
      <c r="A39" s="121"/>
      <c r="B39" s="134"/>
      <c r="C39" s="103"/>
      <c r="D39" s="136"/>
      <c r="E39" s="136"/>
      <c r="F39" s="138"/>
      <c r="G39" s="139"/>
      <c r="H39" s="140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</row>
    <row r="40" spans="1:53">
      <c r="A40" s="121">
        <v>6</v>
      </c>
      <c r="B40" s="141" t="s">
        <v>197</v>
      </c>
      <c r="C40" s="103"/>
      <c r="D40" s="136"/>
      <c r="E40" s="142"/>
      <c r="F40" s="143"/>
      <c r="G40" s="142"/>
      <c r="H40" s="144"/>
      <c r="I40" s="61"/>
      <c r="J40" s="61"/>
      <c r="K40" s="61"/>
      <c r="L40" s="61"/>
    </row>
    <row r="41" spans="1:53">
      <c r="A41" s="121"/>
      <c r="B41" s="131" t="s">
        <v>198</v>
      </c>
      <c r="C41" s="103"/>
      <c r="D41" s="136"/>
      <c r="E41" s="103"/>
      <c r="F41" s="143"/>
      <c r="G41" s="142"/>
      <c r="H41" s="144"/>
      <c r="I41" s="61"/>
      <c r="J41" s="61"/>
      <c r="K41" s="61"/>
      <c r="L41" s="61"/>
    </row>
    <row r="42" spans="1:53">
      <c r="A42" s="121"/>
      <c r="B42" s="131" t="s">
        <v>199</v>
      </c>
      <c r="C42" s="103" t="s">
        <v>175</v>
      </c>
      <c r="D42" s="136"/>
      <c r="E42" s="103"/>
      <c r="F42" s="145">
        <v>1000</v>
      </c>
      <c r="G42" s="146"/>
      <c r="H42" s="135">
        <f>(F42*G42)</f>
        <v>0</v>
      </c>
      <c r="I42" s="61"/>
      <c r="J42" s="61"/>
      <c r="K42" s="61"/>
      <c r="L42" s="78"/>
    </row>
    <row r="43" spans="1:53">
      <c r="A43" s="121"/>
      <c r="B43" s="131"/>
      <c r="C43" s="103"/>
      <c r="D43" s="136"/>
      <c r="E43" s="103"/>
      <c r="F43" s="143"/>
      <c r="G43" s="142"/>
      <c r="H43" s="144"/>
      <c r="I43" s="61"/>
      <c r="J43" s="61"/>
      <c r="K43" s="61"/>
      <c r="L43" s="61"/>
    </row>
    <row r="44" spans="1:53">
      <c r="A44" s="121">
        <v>7</v>
      </c>
      <c r="B44" s="141" t="s">
        <v>200</v>
      </c>
      <c r="C44" s="103"/>
      <c r="D44" s="136"/>
      <c r="E44" s="103" t="s">
        <v>201</v>
      </c>
      <c r="F44" s="137"/>
      <c r="G44" s="103"/>
      <c r="H44" s="135"/>
    </row>
    <row r="45" spans="1:53">
      <c r="A45" s="121"/>
      <c r="B45" s="147" t="s">
        <v>202</v>
      </c>
      <c r="C45" s="103" t="s">
        <v>203</v>
      </c>
      <c r="D45" s="136">
        <v>1.5</v>
      </c>
      <c r="E45" s="103">
        <v>1.41</v>
      </c>
      <c r="F45" s="137">
        <f t="shared" ref="F45:F52" si="9">E45*D9*1.3</f>
        <v>4.5825000000000005</v>
      </c>
      <c r="G45" s="103"/>
      <c r="H45" s="135">
        <f t="shared" ref="H45:H53" si="10">(D45*G45)</f>
        <v>0</v>
      </c>
    </row>
    <row r="46" spans="1:53">
      <c r="A46" s="121"/>
      <c r="B46" s="147" t="s">
        <v>204</v>
      </c>
      <c r="C46" s="103" t="s">
        <v>203</v>
      </c>
      <c r="D46" s="136">
        <v>200</v>
      </c>
      <c r="E46" s="103">
        <v>1.69</v>
      </c>
      <c r="F46" s="137">
        <f t="shared" si="9"/>
        <v>637.13</v>
      </c>
      <c r="G46" s="103"/>
      <c r="H46" s="135">
        <f t="shared" si="10"/>
        <v>0</v>
      </c>
    </row>
    <row r="47" spans="1:53">
      <c r="A47" s="121"/>
      <c r="B47" s="147" t="s">
        <v>205</v>
      </c>
      <c r="C47" s="103" t="s">
        <v>203</v>
      </c>
      <c r="D47" s="136">
        <v>3</v>
      </c>
      <c r="E47" s="103">
        <v>2.69</v>
      </c>
      <c r="F47" s="137">
        <f t="shared" si="9"/>
        <v>52.455000000000005</v>
      </c>
      <c r="G47" s="103"/>
      <c r="H47" s="135">
        <f t="shared" si="10"/>
        <v>0</v>
      </c>
    </row>
    <row r="48" spans="1:53">
      <c r="A48" s="121"/>
      <c r="B48" s="147" t="s">
        <v>206</v>
      </c>
      <c r="C48" s="103" t="s">
        <v>203</v>
      </c>
      <c r="D48" s="136">
        <v>1.5</v>
      </c>
      <c r="E48" s="103">
        <v>9.25</v>
      </c>
      <c r="F48" s="137">
        <f t="shared" si="9"/>
        <v>12.025</v>
      </c>
      <c r="G48" s="103"/>
      <c r="H48" s="135">
        <f t="shared" si="10"/>
        <v>0</v>
      </c>
    </row>
    <row r="49" spans="1:8">
      <c r="A49" s="121"/>
      <c r="B49" s="147" t="s">
        <v>207</v>
      </c>
      <c r="C49" s="103" t="s">
        <v>203</v>
      </c>
      <c r="D49" s="136">
        <v>6.85</v>
      </c>
      <c r="E49" s="103">
        <v>10.53</v>
      </c>
      <c r="F49" s="137">
        <f t="shared" si="9"/>
        <v>54.756</v>
      </c>
      <c r="G49" s="103"/>
      <c r="H49" s="135">
        <f t="shared" si="10"/>
        <v>0</v>
      </c>
    </row>
    <row r="50" spans="1:8">
      <c r="A50" s="121"/>
      <c r="B50" s="147" t="s">
        <v>208</v>
      </c>
      <c r="C50" s="103" t="s">
        <v>203</v>
      </c>
      <c r="D50" s="136">
        <v>25.3</v>
      </c>
      <c r="E50" s="103">
        <v>16.989999999999998</v>
      </c>
      <c r="F50" s="137">
        <f t="shared" si="9"/>
        <v>242.95699999999999</v>
      </c>
      <c r="G50" s="103">
        <v>0</v>
      </c>
      <c r="H50" s="135">
        <f t="shared" si="10"/>
        <v>0</v>
      </c>
    </row>
    <row r="51" spans="1:8">
      <c r="A51" s="121"/>
      <c r="B51" s="147" t="s">
        <v>209</v>
      </c>
      <c r="C51" s="103" t="s">
        <v>203</v>
      </c>
      <c r="D51" s="136">
        <v>37</v>
      </c>
      <c r="E51" s="103">
        <v>22.54</v>
      </c>
      <c r="F51" s="137">
        <f t="shared" si="9"/>
        <v>351.62400000000002</v>
      </c>
      <c r="G51" s="103"/>
      <c r="H51" s="135">
        <f t="shared" si="10"/>
        <v>0</v>
      </c>
    </row>
    <row r="52" spans="1:8">
      <c r="A52" s="121"/>
      <c r="B52" s="147" t="s">
        <v>210</v>
      </c>
      <c r="C52" s="103" t="s">
        <v>203</v>
      </c>
      <c r="D52" s="136">
        <v>7</v>
      </c>
      <c r="E52" s="103">
        <v>25.62</v>
      </c>
      <c r="F52" s="137">
        <f t="shared" si="9"/>
        <v>66.612000000000009</v>
      </c>
      <c r="G52" s="103"/>
      <c r="H52" s="135">
        <f t="shared" si="10"/>
        <v>0</v>
      </c>
    </row>
    <row r="53" spans="1:8">
      <c r="A53" s="121"/>
      <c r="B53" s="148" t="s">
        <v>211</v>
      </c>
      <c r="C53" s="103" t="s">
        <v>203</v>
      </c>
      <c r="D53" s="136">
        <f>SUM(D45:D52)*1.1</f>
        <v>310.36500000000001</v>
      </c>
      <c r="E53" s="103">
        <v>7.85</v>
      </c>
      <c r="F53" s="137">
        <f>D53*E53</f>
        <v>2436.3652499999998</v>
      </c>
      <c r="G53" s="103"/>
      <c r="H53" s="135">
        <f t="shared" si="10"/>
        <v>0</v>
      </c>
    </row>
    <row r="54" spans="1:8" ht="15" thickBot="1">
      <c r="A54" s="121"/>
      <c r="B54" s="134"/>
      <c r="C54" s="103"/>
      <c r="D54" s="136"/>
      <c r="E54" s="103"/>
      <c r="F54" s="137"/>
      <c r="G54" s="103"/>
      <c r="H54" s="135"/>
    </row>
    <row r="55" spans="1:8" ht="15.5">
      <c r="A55" s="149"/>
      <c r="B55" s="150" t="s">
        <v>212</v>
      </c>
      <c r="C55" s="151"/>
      <c r="D55" s="152"/>
      <c r="E55" s="151"/>
      <c r="F55" s="153">
        <f>SUM(F6:F54)</f>
        <v>10389.56675</v>
      </c>
      <c r="G55" s="154"/>
      <c r="H55" s="155">
        <f>SUM(H6:H54)</f>
        <v>0</v>
      </c>
    </row>
    <row r="56" spans="1:8" ht="16" thickBot="1">
      <c r="A56" s="156"/>
      <c r="B56" s="157"/>
      <c r="C56" s="158"/>
      <c r="D56" s="159"/>
      <c r="E56" s="158"/>
      <c r="F56" s="160" t="s">
        <v>175</v>
      </c>
      <c r="G56" s="161"/>
      <c r="H56" s="102" t="s">
        <v>176</v>
      </c>
    </row>
    <row r="57" spans="1:8">
      <c r="A57" s="103"/>
      <c r="B57" s="61"/>
      <c r="C57" s="103"/>
      <c r="D57" s="103"/>
      <c r="E57" s="103"/>
      <c r="F57" s="103"/>
      <c r="G57" s="103"/>
      <c r="H57" s="103"/>
    </row>
    <row r="58" spans="1:8">
      <c r="A58" s="103"/>
      <c r="B58" s="61"/>
      <c r="C58" s="103"/>
      <c r="D58" s="103"/>
      <c r="E58" s="103"/>
      <c r="F58" s="103"/>
      <c r="G58" s="103"/>
      <c r="H58" s="103"/>
    </row>
    <row r="59" spans="1:8">
      <c r="A59" s="103"/>
      <c r="B59" s="61"/>
      <c r="C59" s="103"/>
      <c r="D59" s="103"/>
      <c r="E59" s="103"/>
      <c r="F59" s="103"/>
      <c r="G59" s="103"/>
      <c r="H59" s="103"/>
    </row>
    <row r="60" spans="1:8">
      <c r="A60" s="103"/>
      <c r="B60" s="61"/>
      <c r="C60" s="103"/>
      <c r="D60" s="103"/>
      <c r="E60" s="103"/>
      <c r="F60" s="103"/>
      <c r="G60" s="103"/>
      <c r="H60" s="103"/>
    </row>
    <row r="61" spans="1:8">
      <c r="A61" s="103"/>
      <c r="B61" s="61"/>
      <c r="C61" s="103"/>
      <c r="D61" s="103"/>
      <c r="E61" s="103"/>
      <c r="F61" s="103"/>
      <c r="G61" s="103"/>
      <c r="H61" s="103"/>
    </row>
    <row r="62" spans="1:8">
      <c r="A62" s="103"/>
      <c r="B62" s="61"/>
      <c r="C62" s="103"/>
      <c r="D62" s="103"/>
      <c r="E62" s="103"/>
      <c r="F62" s="103"/>
      <c r="G62" s="103"/>
      <c r="H62" s="103"/>
    </row>
    <row r="63" spans="1:8">
      <c r="A63" s="103"/>
      <c r="B63" s="61"/>
      <c r="C63" s="103"/>
      <c r="D63" s="103"/>
      <c r="E63" s="103"/>
      <c r="F63" s="103"/>
      <c r="G63" s="103"/>
      <c r="H63" s="103"/>
    </row>
    <row r="64" spans="1:8">
      <c r="A64" s="103"/>
      <c r="B64" s="61"/>
      <c r="C64" s="103"/>
      <c r="D64" s="103"/>
      <c r="E64" s="103"/>
      <c r="F64" s="103"/>
      <c r="G64" s="103"/>
      <c r="H64" s="103"/>
    </row>
    <row r="65" spans="1:8">
      <c r="A65" s="103"/>
      <c r="B65" s="61"/>
      <c r="C65" s="103"/>
      <c r="D65" s="103"/>
      <c r="E65" s="103"/>
      <c r="F65" s="103"/>
      <c r="G65" s="103"/>
      <c r="H65" s="103"/>
    </row>
    <row r="66" spans="1:8">
      <c r="A66" s="103"/>
      <c r="B66" s="61"/>
      <c r="C66" s="103"/>
      <c r="D66" s="103"/>
      <c r="E66" s="103"/>
      <c r="F66" s="103"/>
      <c r="G66" s="103"/>
      <c r="H66" s="103"/>
    </row>
    <row r="67" spans="1:8">
      <c r="A67" s="103"/>
      <c r="B67" s="61"/>
      <c r="C67" s="103"/>
      <c r="D67" s="103"/>
      <c r="E67" s="103"/>
      <c r="F67" s="103"/>
      <c r="G67" s="103"/>
      <c r="H67" s="103"/>
    </row>
    <row r="68" spans="1:8">
      <c r="A68" s="103"/>
      <c r="B68" s="61"/>
      <c r="C68" s="103"/>
      <c r="D68" s="103"/>
      <c r="E68" s="103"/>
      <c r="F68" s="103"/>
      <c r="G68" s="103"/>
      <c r="H68" s="103"/>
    </row>
    <row r="69" spans="1:8">
      <c r="A69" s="103"/>
      <c r="B69" s="61"/>
      <c r="C69" s="103"/>
      <c r="D69" s="103"/>
      <c r="E69" s="103"/>
      <c r="F69" s="103"/>
      <c r="G69" s="103"/>
      <c r="H69" s="103"/>
    </row>
    <row r="70" spans="1:8">
      <c r="A70" s="103"/>
      <c r="B70" s="61"/>
      <c r="C70" s="103"/>
      <c r="D70" s="103"/>
      <c r="E70" s="103"/>
      <c r="F70" s="103"/>
      <c r="G70" s="103"/>
      <c r="H70" s="103"/>
    </row>
    <row r="71" spans="1:8">
      <c r="A71" s="103"/>
      <c r="B71" s="61"/>
      <c r="C71" s="103"/>
      <c r="D71" s="103"/>
      <c r="E71" s="103"/>
      <c r="F71" s="103"/>
      <c r="G71" s="103"/>
      <c r="H71" s="103"/>
    </row>
    <row r="72" spans="1:8">
      <c r="A72" s="103"/>
      <c r="B72" s="61"/>
      <c r="C72" s="103"/>
      <c r="D72" s="103"/>
      <c r="E72" s="103"/>
      <c r="F72" s="103"/>
      <c r="G72" s="103"/>
      <c r="H72" s="103"/>
    </row>
    <row r="73" spans="1:8">
      <c r="A73" s="103"/>
      <c r="B73" s="61"/>
      <c r="C73" s="103"/>
      <c r="D73" s="103"/>
      <c r="E73" s="103"/>
      <c r="F73" s="103"/>
      <c r="G73" s="103"/>
      <c r="H73" s="103"/>
    </row>
    <row r="74" spans="1:8">
      <c r="A74" s="103"/>
      <c r="B74" s="61"/>
      <c r="C74" s="103"/>
      <c r="D74" s="103"/>
      <c r="E74" s="103"/>
      <c r="F74" s="103"/>
      <c r="G74" s="103"/>
      <c r="H74" s="103"/>
    </row>
    <row r="75" spans="1:8">
      <c r="A75" s="103"/>
      <c r="B75" s="61"/>
      <c r="C75" s="103"/>
      <c r="D75" s="103"/>
      <c r="E75" s="103"/>
      <c r="F75" s="103"/>
      <c r="G75" s="103"/>
      <c r="H75" s="103"/>
    </row>
    <row r="76" spans="1:8">
      <c r="A76" s="103"/>
      <c r="B76" s="61"/>
      <c r="C76" s="103"/>
      <c r="D76" s="103"/>
      <c r="E76" s="103"/>
      <c r="F76" s="103"/>
      <c r="G76" s="103"/>
      <c r="H76" s="103"/>
    </row>
    <row r="77" spans="1:8">
      <c r="A77" s="103"/>
      <c r="B77" s="61"/>
      <c r="C77" s="103"/>
      <c r="D77" s="103"/>
      <c r="E77" s="103"/>
      <c r="F77" s="103"/>
      <c r="G77" s="103"/>
      <c r="H77" s="103"/>
    </row>
    <row r="78" spans="1:8">
      <c r="A78" s="103"/>
      <c r="B78" s="61"/>
      <c r="C78" s="103"/>
      <c r="D78" s="103"/>
      <c r="E78" s="103"/>
      <c r="F78" s="103"/>
      <c r="G78" s="103"/>
      <c r="H78" s="103"/>
    </row>
    <row r="79" spans="1:8">
      <c r="A79" s="103"/>
      <c r="B79" s="61"/>
      <c r="C79" s="103"/>
      <c r="D79" s="103"/>
      <c r="E79" s="103"/>
      <c r="F79" s="103"/>
      <c r="G79" s="103"/>
      <c r="H79" s="103"/>
    </row>
    <row r="80" spans="1:8">
      <c r="A80" s="103"/>
      <c r="B80" s="61"/>
      <c r="C80" s="103"/>
      <c r="D80" s="103"/>
      <c r="E80" s="103"/>
      <c r="F80" s="103"/>
      <c r="G80" s="103"/>
      <c r="H80" s="103"/>
    </row>
    <row r="81" spans="1:8">
      <c r="A81" s="103"/>
      <c r="B81" s="61"/>
      <c r="C81" s="103"/>
      <c r="D81" s="103"/>
      <c r="E81" s="103"/>
      <c r="F81" s="103"/>
      <c r="G81" s="103"/>
      <c r="H81" s="103"/>
    </row>
    <row r="82" spans="1:8">
      <c r="A82" s="103"/>
      <c r="B82" s="61"/>
      <c r="C82" s="103"/>
      <c r="D82" s="103"/>
      <c r="E82" s="103"/>
      <c r="F82" s="103"/>
      <c r="G82" s="103"/>
      <c r="H82" s="103"/>
    </row>
    <row r="83" spans="1:8">
      <c r="A83" s="103"/>
      <c r="B83" s="61"/>
      <c r="C83" s="103"/>
      <c r="D83" s="103"/>
      <c r="E83" s="103"/>
      <c r="F83" s="103"/>
      <c r="G83" s="103"/>
      <c r="H83" s="103"/>
    </row>
    <row r="84" spans="1:8">
      <c r="A84" s="103"/>
      <c r="B84" s="61"/>
      <c r="C84" s="103"/>
      <c r="D84" s="103"/>
      <c r="E84" s="103"/>
      <c r="F84" s="103"/>
      <c r="G84" s="103"/>
      <c r="H84" s="103"/>
    </row>
    <row r="85" spans="1:8">
      <c r="A85" s="103"/>
      <c r="B85" s="61"/>
      <c r="C85" s="103"/>
      <c r="D85" s="103"/>
      <c r="E85" s="103"/>
      <c r="F85" s="103"/>
      <c r="G85" s="103"/>
      <c r="H85" s="103"/>
    </row>
    <row r="86" spans="1:8">
      <c r="A86" s="103"/>
      <c r="B86" s="61"/>
      <c r="C86" s="103"/>
      <c r="D86" s="103"/>
      <c r="E86" s="103"/>
      <c r="F86" s="103"/>
      <c r="G86" s="103"/>
      <c r="H86" s="103"/>
    </row>
    <row r="87" spans="1:8">
      <c r="A87" s="103"/>
      <c r="B87" s="61"/>
      <c r="C87" s="103"/>
      <c r="D87" s="103"/>
      <c r="E87" s="103"/>
      <c r="F87" s="103"/>
      <c r="G87" s="103"/>
      <c r="H87" s="103"/>
    </row>
    <row r="88" spans="1:8">
      <c r="A88" s="103"/>
      <c r="B88" s="61"/>
      <c r="C88" s="103"/>
      <c r="D88" s="103"/>
      <c r="E88" s="103"/>
      <c r="F88" s="103"/>
      <c r="G88" s="103"/>
      <c r="H88" s="103"/>
    </row>
    <row r="89" spans="1:8">
      <c r="A89" s="103"/>
      <c r="B89" s="105"/>
      <c r="C89" s="103"/>
      <c r="D89" s="103"/>
      <c r="E89" s="103"/>
      <c r="F89" s="103"/>
      <c r="G89" s="103"/>
      <c r="H89" s="103"/>
    </row>
    <row r="90" spans="1:8">
      <c r="A90" s="103"/>
      <c r="B90" s="61"/>
      <c r="C90" s="103"/>
      <c r="D90" s="103"/>
      <c r="E90" s="103"/>
      <c r="F90" s="103"/>
      <c r="G90" s="103"/>
      <c r="H90" s="103"/>
    </row>
    <row r="91" spans="1:8">
      <c r="A91" s="103"/>
      <c r="B91" s="61"/>
      <c r="C91" s="103"/>
      <c r="D91" s="103"/>
      <c r="E91" s="103"/>
      <c r="F91" s="103"/>
      <c r="G91" s="103"/>
      <c r="H91" s="103"/>
    </row>
    <row r="92" spans="1:8">
      <c r="A92" s="106"/>
      <c r="B92" s="107"/>
      <c r="C92" s="103"/>
      <c r="D92" s="103"/>
      <c r="E92" s="103"/>
      <c r="F92" s="103"/>
      <c r="G92" s="103"/>
      <c r="H92" s="103"/>
    </row>
    <row r="93" spans="1:8">
      <c r="A93" s="103"/>
      <c r="B93" s="61"/>
      <c r="C93" s="103"/>
      <c r="D93" s="103"/>
      <c r="E93" s="103"/>
      <c r="F93" s="103"/>
      <c r="G93" s="103"/>
      <c r="H93" s="103"/>
    </row>
    <row r="94" spans="1:8">
      <c r="A94" s="103"/>
      <c r="B94" s="61"/>
      <c r="C94" s="103"/>
      <c r="D94" s="103"/>
      <c r="E94" s="103"/>
      <c r="F94" s="103"/>
      <c r="G94" s="103"/>
      <c r="H94" s="103"/>
    </row>
    <row r="95" spans="1:8">
      <c r="A95" s="103"/>
      <c r="B95" s="61"/>
      <c r="C95" s="103"/>
      <c r="D95" s="103"/>
      <c r="E95" s="103"/>
      <c r="F95" s="103"/>
      <c r="G95" s="103"/>
      <c r="H95" s="103"/>
    </row>
    <row r="96" spans="1:8">
      <c r="A96" s="103"/>
      <c r="B96" s="107"/>
      <c r="C96" s="103"/>
      <c r="D96" s="103"/>
      <c r="E96" s="103"/>
      <c r="F96" s="103"/>
      <c r="G96" s="103"/>
      <c r="H96" s="103"/>
    </row>
    <row r="97" spans="1:8">
      <c r="A97" s="103"/>
      <c r="B97" s="61"/>
      <c r="C97" s="103"/>
      <c r="D97" s="103"/>
      <c r="E97" s="103"/>
      <c r="F97" s="103"/>
      <c r="G97" s="103"/>
      <c r="H97" s="103"/>
    </row>
    <row r="98" spans="1:8">
      <c r="A98" s="103"/>
      <c r="B98" s="61"/>
      <c r="C98" s="103"/>
      <c r="D98" s="103"/>
      <c r="E98" s="103"/>
      <c r="F98" s="103"/>
      <c r="G98" s="103"/>
      <c r="H98" s="103"/>
    </row>
    <row r="99" spans="1:8">
      <c r="A99" s="103"/>
      <c r="B99" s="61"/>
      <c r="C99" s="103"/>
      <c r="D99" s="103"/>
      <c r="E99" s="103"/>
      <c r="F99" s="103"/>
      <c r="G99" s="103"/>
      <c r="H99" s="103"/>
    </row>
    <row r="100" spans="1:8">
      <c r="A100" s="103"/>
      <c r="B100" s="61"/>
      <c r="C100" s="103"/>
      <c r="D100" s="103"/>
      <c r="E100" s="103"/>
      <c r="F100" s="103"/>
      <c r="G100" s="103"/>
      <c r="H100" s="103"/>
    </row>
    <row r="101" spans="1:8">
      <c r="A101" s="103"/>
      <c r="B101" s="61"/>
      <c r="C101" s="103"/>
      <c r="D101" s="103"/>
      <c r="E101" s="103"/>
      <c r="F101" s="103"/>
      <c r="G101" s="103"/>
      <c r="H101" s="103"/>
    </row>
    <row r="102" spans="1:8">
      <c r="A102" s="103"/>
      <c r="B102" s="61"/>
      <c r="C102" s="103"/>
      <c r="D102" s="103"/>
      <c r="E102" s="103"/>
      <c r="F102" s="103"/>
      <c r="G102" s="103"/>
      <c r="H102" s="103"/>
    </row>
    <row r="103" spans="1:8">
      <c r="A103" s="103"/>
      <c r="B103" s="61"/>
      <c r="C103" s="103"/>
      <c r="D103" s="103"/>
      <c r="E103" s="103"/>
      <c r="F103" s="103"/>
      <c r="G103" s="103"/>
      <c r="H103" s="103"/>
    </row>
    <row r="104" spans="1:8">
      <c r="A104" s="103"/>
      <c r="B104" s="61"/>
      <c r="C104" s="103"/>
      <c r="D104" s="103"/>
      <c r="E104" s="103"/>
      <c r="F104" s="103"/>
      <c r="G104" s="103"/>
      <c r="H104" s="103"/>
    </row>
    <row r="105" spans="1:8">
      <c r="A105" s="103"/>
      <c r="B105" s="61"/>
      <c r="C105" s="103"/>
      <c r="D105" s="103"/>
      <c r="E105" s="103"/>
      <c r="F105" s="103"/>
      <c r="G105" s="103"/>
      <c r="H105" s="103"/>
    </row>
    <row r="106" spans="1:8">
      <c r="A106" s="103"/>
      <c r="B106" s="61"/>
      <c r="C106" s="103"/>
      <c r="D106" s="103"/>
      <c r="E106" s="103"/>
      <c r="F106" s="103"/>
      <c r="G106" s="103"/>
      <c r="H106" s="103"/>
    </row>
    <row r="107" spans="1:8">
      <c r="A107" s="103"/>
      <c r="B107" s="61"/>
      <c r="C107" s="103"/>
      <c r="D107" s="103"/>
      <c r="E107" s="103"/>
      <c r="F107" s="103"/>
      <c r="G107" s="103"/>
      <c r="H107" s="103"/>
    </row>
    <row r="108" spans="1:8">
      <c r="A108" s="103"/>
      <c r="B108" s="61"/>
      <c r="C108" s="103"/>
      <c r="D108" s="103"/>
      <c r="E108" s="103"/>
      <c r="F108" s="103"/>
      <c r="G108" s="103"/>
      <c r="H108" s="103"/>
    </row>
    <row r="109" spans="1:8">
      <c r="A109" s="103"/>
      <c r="B109" s="108"/>
      <c r="C109" s="103"/>
      <c r="D109" s="103"/>
      <c r="E109" s="103"/>
      <c r="F109" s="103"/>
      <c r="G109" s="103"/>
      <c r="H109" s="103"/>
    </row>
    <row r="110" spans="1:8">
      <c r="A110" s="103"/>
      <c r="B110" s="108"/>
      <c r="C110" s="103"/>
      <c r="D110" s="103"/>
      <c r="E110" s="103"/>
      <c r="F110" s="103"/>
      <c r="G110" s="103"/>
      <c r="H110" s="103"/>
    </row>
    <row r="111" spans="1:8">
      <c r="A111" s="103"/>
      <c r="B111" s="108"/>
      <c r="C111" s="103"/>
      <c r="D111" s="103"/>
      <c r="E111" s="103"/>
      <c r="F111" s="103"/>
      <c r="G111" s="103"/>
      <c r="H111" s="103"/>
    </row>
    <row r="112" spans="1:8">
      <c r="A112" s="106"/>
      <c r="B112" s="61"/>
      <c r="C112" s="103"/>
      <c r="D112" s="103"/>
      <c r="E112" s="103"/>
      <c r="F112" s="103"/>
      <c r="G112" s="103"/>
      <c r="H112" s="103"/>
    </row>
    <row r="113" spans="1:8">
      <c r="A113" s="106"/>
      <c r="B113" s="61"/>
      <c r="C113" s="103"/>
      <c r="D113" s="103"/>
      <c r="E113" s="103"/>
      <c r="F113" s="103"/>
      <c r="G113" s="103"/>
      <c r="H113" s="103"/>
    </row>
    <row r="114" spans="1:8">
      <c r="A114" s="106"/>
      <c r="B114" s="61"/>
      <c r="C114" s="103"/>
      <c r="D114" s="103"/>
      <c r="E114" s="103"/>
      <c r="F114" s="103"/>
      <c r="G114" s="103"/>
      <c r="H114" s="103"/>
    </row>
    <row r="115" spans="1:8">
      <c r="A115" s="103"/>
      <c r="B115" s="61"/>
      <c r="C115" s="103"/>
      <c r="D115" s="103"/>
      <c r="E115" s="103"/>
      <c r="F115" s="103"/>
      <c r="G115" s="103"/>
      <c r="H115" s="103"/>
    </row>
    <row r="116" spans="1:8">
      <c r="A116" s="103"/>
      <c r="B116" s="61"/>
      <c r="C116" s="103"/>
      <c r="D116" s="103"/>
      <c r="E116" s="103"/>
      <c r="F116" s="103"/>
      <c r="G116" s="103"/>
      <c r="H116" s="103"/>
    </row>
    <row r="117" spans="1:8">
      <c r="A117" s="103"/>
      <c r="B117" s="109"/>
      <c r="C117" s="103"/>
      <c r="D117" s="103"/>
      <c r="E117" s="103"/>
      <c r="F117" s="103"/>
      <c r="G117" s="103"/>
      <c r="H117" s="103"/>
    </row>
    <row r="118" spans="1:8">
      <c r="A118" s="103"/>
      <c r="B118" s="61"/>
      <c r="C118" s="103"/>
      <c r="D118" s="103"/>
      <c r="E118" s="103"/>
      <c r="F118" s="103"/>
      <c r="G118" s="103"/>
      <c r="H118" s="103"/>
    </row>
    <row r="119" spans="1:8">
      <c r="A119" s="103"/>
      <c r="B119" s="109"/>
      <c r="C119" s="103"/>
      <c r="D119" s="103"/>
      <c r="E119" s="103"/>
      <c r="F119" s="103"/>
      <c r="G119" s="103"/>
      <c r="H119" s="103"/>
    </row>
    <row r="120" spans="1:8">
      <c r="A120" s="103"/>
      <c r="B120" s="108"/>
      <c r="C120" s="103"/>
      <c r="D120" s="103"/>
      <c r="E120" s="103"/>
      <c r="F120" s="110"/>
      <c r="G120" s="110"/>
      <c r="H120" s="110"/>
    </row>
    <row r="121" spans="1:8">
      <c r="A121" s="103"/>
      <c r="B121" s="61"/>
      <c r="C121" s="103"/>
      <c r="D121" s="103"/>
      <c r="E121" s="103"/>
      <c r="F121" s="103"/>
      <c r="G121" s="103"/>
      <c r="H121" s="103"/>
    </row>
    <row r="122" spans="1:8">
      <c r="A122" s="103"/>
      <c r="B122" s="61"/>
      <c r="C122" s="103"/>
      <c r="D122" s="103"/>
      <c r="E122" s="103"/>
      <c r="F122" s="103"/>
      <c r="G122" s="103"/>
      <c r="H122" s="103"/>
    </row>
    <row r="123" spans="1:8">
      <c r="A123" s="103"/>
      <c r="B123" s="107"/>
      <c r="C123" s="103"/>
      <c r="D123" s="103"/>
      <c r="E123" s="103"/>
      <c r="F123" s="103"/>
      <c r="G123" s="103"/>
      <c r="H123" s="103"/>
    </row>
    <row r="124" spans="1:8">
      <c r="A124" s="103"/>
      <c r="B124" s="61"/>
      <c r="C124" s="103"/>
      <c r="D124" s="103"/>
      <c r="E124" s="103"/>
      <c r="F124" s="103"/>
      <c r="G124" s="103"/>
      <c r="H124" s="103"/>
    </row>
    <row r="125" spans="1:8">
      <c r="A125" s="103"/>
      <c r="B125" s="61"/>
      <c r="C125" s="103"/>
      <c r="D125" s="103"/>
      <c r="E125" s="103"/>
      <c r="F125" s="103"/>
      <c r="G125" s="103"/>
      <c r="H125" s="103"/>
    </row>
    <row r="126" spans="1:8">
      <c r="A126" s="103"/>
      <c r="B126" s="61"/>
      <c r="C126" s="103"/>
      <c r="D126" s="103"/>
      <c r="E126" s="103"/>
      <c r="F126" s="103"/>
      <c r="G126" s="103"/>
      <c r="H126" s="103"/>
    </row>
    <row r="127" spans="1:8">
      <c r="A127" s="103"/>
      <c r="B127" s="61"/>
      <c r="C127" s="103"/>
      <c r="D127" s="103"/>
      <c r="E127" s="103"/>
      <c r="F127" s="110"/>
      <c r="G127" s="110"/>
      <c r="H127" s="110"/>
    </row>
    <row r="128" spans="1:8">
      <c r="A128" s="103"/>
      <c r="B128" s="61"/>
      <c r="C128" s="103"/>
      <c r="D128" s="103"/>
      <c r="E128" s="103"/>
      <c r="F128" s="110"/>
      <c r="G128" s="110"/>
      <c r="H128" s="110"/>
    </row>
    <row r="129" spans="1:8">
      <c r="A129" s="103"/>
      <c r="B129" s="61"/>
      <c r="C129" s="103"/>
      <c r="D129" s="103"/>
      <c r="E129" s="103"/>
      <c r="F129" s="110"/>
      <c r="G129" s="110"/>
      <c r="H129" s="110"/>
    </row>
    <row r="130" spans="1:8">
      <c r="A130" s="103"/>
      <c r="B130" s="61"/>
      <c r="C130" s="103"/>
      <c r="D130" s="103"/>
      <c r="E130" s="103"/>
      <c r="F130" s="110"/>
      <c r="G130" s="110"/>
      <c r="H130" s="110"/>
    </row>
    <row r="131" spans="1:8">
      <c r="A131" s="103"/>
      <c r="B131" s="61"/>
      <c r="C131" s="103"/>
      <c r="D131" s="103"/>
      <c r="E131" s="103"/>
      <c r="F131" s="103"/>
      <c r="G131" s="103"/>
      <c r="H131" s="103"/>
    </row>
    <row r="132" spans="1:8">
      <c r="A132" s="103"/>
      <c r="B132" s="61"/>
      <c r="C132" s="103"/>
      <c r="D132" s="103"/>
      <c r="E132" s="103"/>
      <c r="F132" s="103"/>
      <c r="G132" s="103"/>
      <c r="H132" s="103"/>
    </row>
    <row r="133" spans="1:8">
      <c r="A133" s="103"/>
      <c r="B133" s="61"/>
      <c r="C133" s="103"/>
      <c r="D133" s="103"/>
      <c r="E133" s="103"/>
      <c r="F133" s="103"/>
      <c r="G133" s="103"/>
      <c r="H133" s="103"/>
    </row>
    <row r="134" spans="1:8">
      <c r="A134" s="106"/>
      <c r="B134" s="61"/>
      <c r="C134" s="103"/>
      <c r="D134" s="103"/>
      <c r="E134" s="103"/>
      <c r="F134" s="103"/>
      <c r="G134" s="103"/>
      <c r="H134" s="103"/>
    </row>
    <row r="135" spans="1:8">
      <c r="A135" s="103"/>
      <c r="B135" s="61"/>
      <c r="C135" s="103"/>
      <c r="D135" s="103"/>
      <c r="E135" s="103"/>
      <c r="F135" s="103"/>
      <c r="G135" s="103"/>
      <c r="H135" s="103"/>
    </row>
    <row r="136" spans="1:8">
      <c r="A136" s="103"/>
      <c r="B136" s="61"/>
      <c r="C136" s="103"/>
      <c r="D136" s="103"/>
      <c r="E136" s="103"/>
      <c r="F136" s="103"/>
      <c r="G136" s="103"/>
      <c r="H136" s="103"/>
    </row>
    <row r="137" spans="1:8">
      <c r="A137" s="103"/>
      <c r="B137" s="61"/>
      <c r="C137" s="103"/>
      <c r="D137" s="103"/>
      <c r="E137" s="103"/>
      <c r="F137" s="103"/>
      <c r="G137" s="103"/>
      <c r="H137" s="103"/>
    </row>
    <row r="138" spans="1:8">
      <c r="A138" s="103"/>
      <c r="B138" s="109"/>
      <c r="C138" s="103"/>
      <c r="D138" s="103"/>
      <c r="E138" s="103"/>
      <c r="F138" s="103"/>
      <c r="G138" s="103"/>
      <c r="H138" s="103"/>
    </row>
    <row r="139" spans="1:8">
      <c r="A139" s="103"/>
      <c r="B139" s="61"/>
      <c r="C139" s="103"/>
      <c r="D139" s="103"/>
      <c r="E139" s="103"/>
      <c r="F139" s="103"/>
      <c r="G139" s="103"/>
      <c r="H139" s="103"/>
    </row>
    <row r="140" spans="1:8">
      <c r="A140" s="103"/>
      <c r="B140" s="109"/>
      <c r="C140" s="103"/>
      <c r="D140" s="103"/>
      <c r="E140" s="103"/>
      <c r="F140" s="103"/>
      <c r="G140" s="103"/>
      <c r="H140" s="103"/>
    </row>
    <row r="141" spans="1:8">
      <c r="A141" s="103"/>
      <c r="B141" s="61"/>
      <c r="C141" s="103"/>
      <c r="D141" s="103"/>
      <c r="E141" s="103"/>
      <c r="F141" s="110"/>
      <c r="G141" s="110"/>
      <c r="H141" s="110"/>
    </row>
    <row r="142" spans="1:8">
      <c r="A142" s="103"/>
      <c r="B142" s="61"/>
      <c r="C142" s="103"/>
      <c r="D142" s="103"/>
      <c r="E142" s="103"/>
      <c r="F142" s="103"/>
      <c r="G142" s="103"/>
      <c r="H142" s="103"/>
    </row>
    <row r="143" spans="1:8">
      <c r="A143" s="103"/>
      <c r="B143" s="61"/>
      <c r="C143" s="103"/>
      <c r="D143" s="103"/>
      <c r="E143" s="103"/>
      <c r="F143" s="103"/>
      <c r="G143" s="103"/>
      <c r="H143" s="103"/>
    </row>
    <row r="144" spans="1:8">
      <c r="A144" s="103"/>
      <c r="B144" s="107"/>
      <c r="C144" s="103"/>
      <c r="D144" s="103"/>
      <c r="E144" s="103"/>
      <c r="F144" s="103"/>
      <c r="G144" s="103"/>
      <c r="H144" s="103"/>
    </row>
    <row r="145" spans="1:8">
      <c r="A145" s="103"/>
      <c r="B145" s="61"/>
      <c r="C145" s="103"/>
      <c r="D145" s="103"/>
      <c r="E145" s="103"/>
      <c r="F145" s="103"/>
      <c r="G145" s="103"/>
      <c r="H145" s="103"/>
    </row>
    <row r="146" spans="1:8">
      <c r="A146" s="103"/>
      <c r="B146" s="61"/>
      <c r="C146" s="103"/>
      <c r="D146" s="103"/>
      <c r="E146" s="103"/>
      <c r="F146" s="103"/>
      <c r="G146" s="103"/>
      <c r="H146" s="103"/>
    </row>
    <row r="147" spans="1:8">
      <c r="A147" s="103"/>
      <c r="B147" s="61"/>
      <c r="C147" s="103"/>
      <c r="D147" s="103"/>
      <c r="E147" s="103"/>
      <c r="F147" s="103"/>
      <c r="G147" s="103"/>
      <c r="H147" s="103"/>
    </row>
    <row r="148" spans="1:8">
      <c r="A148" s="103"/>
      <c r="B148" s="61"/>
      <c r="C148" s="103"/>
      <c r="D148" s="103"/>
      <c r="E148" s="103"/>
      <c r="F148" s="110"/>
      <c r="G148" s="110"/>
      <c r="H148" s="110"/>
    </row>
    <row r="149" spans="1:8">
      <c r="A149" s="103"/>
      <c r="B149" s="61"/>
      <c r="C149" s="103"/>
      <c r="D149" s="103"/>
      <c r="E149" s="103"/>
      <c r="F149" s="110"/>
      <c r="G149" s="110"/>
      <c r="H149" s="110"/>
    </row>
    <row r="150" spans="1:8">
      <c r="A150" s="103"/>
      <c r="B150" s="61"/>
      <c r="C150" s="103"/>
      <c r="D150" s="103"/>
      <c r="E150" s="103"/>
      <c r="F150" s="110"/>
      <c r="G150" s="110"/>
      <c r="H150" s="110"/>
    </row>
    <row r="151" spans="1:8">
      <c r="A151" s="103"/>
      <c r="B151" s="61"/>
      <c r="C151" s="103"/>
      <c r="D151" s="103"/>
      <c r="E151" s="103"/>
      <c r="F151" s="110"/>
      <c r="G151" s="110"/>
      <c r="H151" s="110"/>
    </row>
    <row r="152" spans="1:8">
      <c r="A152" s="103"/>
      <c r="B152" s="61"/>
      <c r="C152" s="103"/>
      <c r="D152" s="103"/>
      <c r="E152" s="103"/>
      <c r="F152" s="103"/>
      <c r="G152" s="103"/>
      <c r="H152" s="103"/>
    </row>
    <row r="153" spans="1:8">
      <c r="A153" s="103"/>
      <c r="B153" s="61"/>
      <c r="C153" s="103"/>
      <c r="D153" s="103"/>
      <c r="E153" s="103"/>
      <c r="F153" s="103"/>
      <c r="G153" s="103"/>
      <c r="H153" s="103"/>
    </row>
    <row r="154" spans="1:8">
      <c r="A154" s="103"/>
      <c r="B154" s="61"/>
      <c r="C154" s="103"/>
      <c r="D154" s="103"/>
      <c r="E154" s="103"/>
      <c r="F154" s="103"/>
      <c r="G154" s="103"/>
      <c r="H154" s="103"/>
    </row>
    <row r="155" spans="1:8">
      <c r="A155" s="103"/>
      <c r="B155" s="61"/>
      <c r="C155" s="103"/>
      <c r="D155" s="103"/>
      <c r="E155" s="103"/>
      <c r="F155" s="103"/>
      <c r="G155" s="103"/>
      <c r="H155" s="103"/>
    </row>
    <row r="156" spans="1:8">
      <c r="A156" s="103"/>
      <c r="B156" s="61"/>
      <c r="C156" s="103"/>
      <c r="D156" s="103"/>
      <c r="E156" s="103"/>
      <c r="F156" s="103"/>
      <c r="G156" s="103"/>
      <c r="H156" s="103"/>
    </row>
    <row r="157" spans="1:8">
      <c r="A157" s="103"/>
      <c r="B157" s="61"/>
      <c r="C157" s="103"/>
      <c r="D157" s="103"/>
      <c r="E157" s="103"/>
      <c r="F157" s="103"/>
      <c r="G157" s="103"/>
      <c r="H157" s="103"/>
    </row>
    <row r="158" spans="1:8">
      <c r="A158" s="103"/>
      <c r="B158" s="109"/>
      <c r="C158" s="103"/>
      <c r="D158" s="103"/>
      <c r="E158" s="103"/>
      <c r="F158" s="103"/>
      <c r="G158" s="103"/>
      <c r="H158" s="103"/>
    </row>
    <row r="159" spans="1:8">
      <c r="A159" s="103"/>
      <c r="B159" s="61"/>
      <c r="C159" s="103"/>
      <c r="D159" s="103"/>
      <c r="E159" s="103"/>
      <c r="F159" s="103"/>
      <c r="G159" s="103"/>
      <c r="H159" s="103"/>
    </row>
    <row r="160" spans="1:8">
      <c r="A160" s="103"/>
      <c r="B160" s="109"/>
      <c r="C160" s="103"/>
      <c r="D160" s="103"/>
      <c r="E160" s="103"/>
      <c r="F160" s="103"/>
      <c r="G160" s="103"/>
      <c r="H160" s="103"/>
    </row>
    <row r="161" spans="1:8">
      <c r="A161" s="103"/>
      <c r="B161" s="61"/>
      <c r="C161" s="103"/>
      <c r="D161" s="103"/>
      <c r="E161" s="103"/>
      <c r="F161" s="103"/>
      <c r="G161" s="103"/>
      <c r="H161" s="103"/>
    </row>
    <row r="162" spans="1:8">
      <c r="A162" s="103"/>
      <c r="B162" s="61"/>
      <c r="C162" s="103"/>
      <c r="D162" s="103"/>
      <c r="E162" s="103"/>
      <c r="F162" s="103"/>
      <c r="G162" s="103"/>
      <c r="H162" s="103"/>
    </row>
    <row r="163" spans="1:8">
      <c r="A163" s="103"/>
      <c r="B163" s="61"/>
      <c r="C163" s="103"/>
      <c r="D163" s="103"/>
      <c r="E163" s="103"/>
      <c r="F163" s="103"/>
      <c r="G163" s="103"/>
      <c r="H163" s="103"/>
    </row>
    <row r="164" spans="1:8">
      <c r="A164" s="103"/>
      <c r="B164" s="107"/>
      <c r="C164" s="103"/>
      <c r="D164" s="103"/>
      <c r="E164" s="103"/>
      <c r="F164" s="103"/>
      <c r="G164" s="103"/>
      <c r="H164" s="103"/>
    </row>
    <row r="165" spans="1:8">
      <c r="A165" s="103"/>
      <c r="B165" s="61"/>
      <c r="C165" s="103"/>
      <c r="D165" s="103"/>
      <c r="E165" s="103"/>
      <c r="F165" s="103"/>
      <c r="G165" s="103"/>
      <c r="H165" s="103"/>
    </row>
    <row r="166" spans="1:8">
      <c r="A166" s="103"/>
      <c r="B166" s="61"/>
      <c r="C166" s="103"/>
      <c r="D166" s="103"/>
      <c r="E166" s="103"/>
      <c r="F166" s="103"/>
      <c r="G166" s="103"/>
      <c r="H166" s="103"/>
    </row>
    <row r="167" spans="1:8">
      <c r="A167" s="103"/>
      <c r="B167" s="61"/>
      <c r="C167" s="103"/>
      <c r="D167" s="103"/>
      <c r="E167" s="103"/>
      <c r="F167" s="103"/>
      <c r="G167" s="103"/>
      <c r="H167" s="103"/>
    </row>
    <row r="168" spans="1:8">
      <c r="A168" s="103"/>
      <c r="B168" s="61"/>
      <c r="C168" s="103"/>
      <c r="D168" s="103"/>
      <c r="E168" s="103"/>
      <c r="F168" s="103"/>
      <c r="G168" s="103"/>
      <c r="H168" s="103"/>
    </row>
    <row r="169" spans="1:8">
      <c r="A169" s="103"/>
      <c r="B169" s="61"/>
      <c r="C169" s="103"/>
      <c r="D169" s="103"/>
      <c r="E169" s="103"/>
      <c r="F169" s="103"/>
      <c r="G169" s="103"/>
      <c r="H169" s="103"/>
    </row>
    <row r="170" spans="1:8">
      <c r="A170" s="103"/>
      <c r="B170" s="61"/>
      <c r="C170" s="103"/>
      <c r="D170" s="103"/>
      <c r="E170" s="103"/>
      <c r="F170" s="103"/>
      <c r="G170" s="103"/>
      <c r="H170" s="103"/>
    </row>
    <row r="171" spans="1:8">
      <c r="A171" s="103"/>
      <c r="B171" s="61"/>
      <c r="C171" s="103"/>
      <c r="D171" s="103"/>
      <c r="E171" s="103"/>
      <c r="F171" s="103"/>
      <c r="G171" s="103"/>
      <c r="H171" s="103"/>
    </row>
    <row r="172" spans="1:8">
      <c r="A172" s="103"/>
      <c r="B172" s="61"/>
      <c r="C172" s="103"/>
      <c r="D172" s="103"/>
      <c r="E172" s="103"/>
      <c r="F172" s="103"/>
      <c r="G172" s="103"/>
      <c r="H172" s="103"/>
    </row>
    <row r="173" spans="1:8">
      <c r="A173" s="103"/>
      <c r="B173" s="61"/>
      <c r="C173" s="103"/>
      <c r="D173" s="103"/>
      <c r="E173" s="103"/>
      <c r="F173" s="103"/>
      <c r="G173" s="103"/>
      <c r="H173" s="103"/>
    </row>
    <row r="174" spans="1:8">
      <c r="A174" s="103"/>
      <c r="B174" s="61"/>
      <c r="C174" s="103"/>
      <c r="D174" s="103"/>
      <c r="E174" s="103"/>
      <c r="F174" s="103"/>
      <c r="G174" s="103"/>
      <c r="H174" s="103"/>
    </row>
    <row r="175" spans="1:8">
      <c r="A175" s="103"/>
      <c r="B175" s="61"/>
      <c r="C175" s="103"/>
      <c r="D175" s="103"/>
      <c r="E175" s="103"/>
      <c r="F175" s="103"/>
      <c r="G175" s="103"/>
      <c r="H175" s="103"/>
    </row>
    <row r="176" spans="1:8">
      <c r="A176" s="103"/>
      <c r="B176" s="61"/>
      <c r="C176" s="103"/>
      <c r="D176" s="103"/>
      <c r="E176" s="103"/>
      <c r="F176" s="103"/>
      <c r="G176" s="103"/>
      <c r="H176" s="103"/>
    </row>
    <row r="177" spans="1:8">
      <c r="A177" s="103"/>
      <c r="B177" s="61"/>
      <c r="C177" s="103"/>
      <c r="D177" s="103"/>
      <c r="E177" s="103"/>
      <c r="F177" s="103"/>
      <c r="G177" s="103"/>
      <c r="H177" s="103"/>
    </row>
    <row r="178" spans="1:8">
      <c r="A178" s="103"/>
      <c r="B178" s="61"/>
      <c r="C178" s="103"/>
      <c r="D178" s="103"/>
      <c r="E178" s="103"/>
      <c r="F178" s="103"/>
      <c r="G178" s="103"/>
      <c r="H178" s="103"/>
    </row>
    <row r="179" spans="1:8">
      <c r="A179" s="103"/>
      <c r="B179" s="61"/>
      <c r="C179" s="103"/>
      <c r="D179" s="103"/>
      <c r="E179" s="103"/>
      <c r="F179" s="103"/>
      <c r="G179" s="103"/>
      <c r="H179" s="103"/>
    </row>
    <row r="180" spans="1:8">
      <c r="A180" s="103"/>
      <c r="B180" s="61"/>
      <c r="C180" s="103"/>
      <c r="D180" s="103"/>
      <c r="E180" s="103"/>
      <c r="F180" s="103"/>
      <c r="G180" s="103"/>
      <c r="H180" s="103"/>
    </row>
    <row r="181" spans="1:8">
      <c r="A181" s="103"/>
      <c r="B181" s="61"/>
      <c r="C181" s="103"/>
      <c r="D181" s="103"/>
      <c r="E181" s="103"/>
      <c r="F181" s="103"/>
      <c r="G181" s="103"/>
      <c r="H181" s="103"/>
    </row>
    <row r="182" spans="1:8">
      <c r="A182" s="103"/>
      <c r="B182" s="61"/>
      <c r="C182" s="103"/>
      <c r="D182" s="103"/>
      <c r="E182" s="103"/>
      <c r="F182" s="110"/>
      <c r="G182" s="110"/>
      <c r="H182" s="110"/>
    </row>
    <row r="183" spans="1:8">
      <c r="A183" s="103"/>
      <c r="B183" s="109"/>
      <c r="C183" s="103"/>
      <c r="D183" s="103"/>
      <c r="E183" s="103"/>
      <c r="F183" s="110"/>
      <c r="G183" s="110"/>
      <c r="H183" s="110"/>
    </row>
    <row r="184" spans="1:8">
      <c r="A184" s="103"/>
      <c r="B184" s="61"/>
      <c r="C184" s="103"/>
      <c r="D184" s="103"/>
      <c r="E184" s="103"/>
      <c r="F184" s="103"/>
      <c r="G184" s="103"/>
      <c r="H184" s="103"/>
    </row>
    <row r="185" spans="1:8">
      <c r="A185" s="103"/>
      <c r="B185" s="108"/>
      <c r="C185" s="103"/>
      <c r="D185" s="103"/>
      <c r="E185" s="103"/>
      <c r="F185" s="103"/>
      <c r="G185" s="103"/>
      <c r="H185" s="103"/>
    </row>
    <row r="186" spans="1:8">
      <c r="A186" s="103"/>
      <c r="B186" s="61"/>
      <c r="C186" s="103"/>
      <c r="D186" s="103"/>
      <c r="E186" s="103"/>
      <c r="F186" s="103"/>
      <c r="G186" s="103"/>
      <c r="H186" s="103"/>
    </row>
    <row r="187" spans="1:8">
      <c r="A187" s="103"/>
      <c r="B187" s="61"/>
      <c r="C187" s="103"/>
      <c r="D187" s="103"/>
      <c r="E187" s="103"/>
      <c r="F187" s="103"/>
      <c r="G187" s="103"/>
      <c r="H187" s="103"/>
    </row>
    <row r="188" spans="1:8">
      <c r="A188" s="103"/>
      <c r="B188" s="61"/>
      <c r="C188" s="103"/>
      <c r="D188" s="103"/>
      <c r="E188" s="103"/>
      <c r="F188" s="103"/>
      <c r="G188" s="103"/>
      <c r="H188" s="103"/>
    </row>
    <row r="189" spans="1:8">
      <c r="A189" s="103"/>
      <c r="B189" s="61"/>
      <c r="C189" s="103"/>
      <c r="D189" s="103"/>
      <c r="E189" s="103"/>
      <c r="F189" s="103"/>
      <c r="G189" s="103"/>
      <c r="H189" s="103"/>
    </row>
    <row r="190" spans="1:8">
      <c r="A190" s="103"/>
      <c r="B190" s="61"/>
      <c r="C190" s="103"/>
      <c r="D190" s="103"/>
      <c r="E190" s="103"/>
      <c r="F190" s="103"/>
      <c r="G190" s="103"/>
      <c r="H190" s="103"/>
    </row>
    <row r="191" spans="1:8">
      <c r="A191" s="103"/>
      <c r="B191" s="61"/>
      <c r="C191" s="103"/>
      <c r="D191" s="103"/>
      <c r="E191" s="103"/>
      <c r="F191" s="103"/>
      <c r="G191" s="103"/>
      <c r="H191" s="103"/>
    </row>
    <row r="192" spans="1:8">
      <c r="A192" s="103"/>
      <c r="B192" s="61"/>
      <c r="C192" s="103"/>
      <c r="D192" s="103"/>
      <c r="E192" s="103"/>
      <c r="F192" s="103"/>
      <c r="G192" s="103"/>
      <c r="H192" s="103"/>
    </row>
    <row r="193" spans="1:8">
      <c r="A193" s="103"/>
      <c r="B193" s="61"/>
      <c r="C193" s="103"/>
      <c r="D193" s="103"/>
      <c r="E193" s="103"/>
      <c r="F193" s="103"/>
      <c r="G193" s="103"/>
      <c r="H193" s="103"/>
    </row>
    <row r="194" spans="1:8">
      <c r="A194" s="103"/>
      <c r="B194" s="61"/>
      <c r="C194" s="103"/>
      <c r="D194" s="103"/>
      <c r="E194" s="103"/>
      <c r="F194" s="103"/>
      <c r="G194" s="103"/>
      <c r="H194" s="103"/>
    </row>
    <row r="195" spans="1:8">
      <c r="A195" s="103"/>
      <c r="B195" s="109"/>
      <c r="C195" s="103"/>
      <c r="D195" s="103"/>
      <c r="E195" s="103"/>
      <c r="F195" s="103"/>
      <c r="G195" s="103"/>
      <c r="H195" s="103"/>
    </row>
    <row r="196" spans="1:8">
      <c r="A196" s="103"/>
      <c r="B196" s="109"/>
      <c r="C196" s="103"/>
      <c r="D196" s="103"/>
      <c r="E196" s="103"/>
      <c r="F196" s="103"/>
      <c r="G196" s="103"/>
      <c r="H196" s="103"/>
    </row>
    <row r="197" spans="1:8">
      <c r="A197" s="103"/>
      <c r="B197" s="111"/>
      <c r="C197" s="103"/>
      <c r="D197" s="103"/>
      <c r="E197" s="103"/>
      <c r="F197" s="103"/>
      <c r="G197" s="103"/>
      <c r="H197" s="103"/>
    </row>
    <row r="198" spans="1:8">
      <c r="A198" s="103"/>
      <c r="B198" s="61"/>
      <c r="C198" s="103"/>
      <c r="D198" s="103"/>
      <c r="E198" s="103"/>
      <c r="F198" s="103"/>
      <c r="G198" s="103"/>
      <c r="H198" s="103"/>
    </row>
    <row r="199" spans="1:8">
      <c r="A199" s="103"/>
      <c r="B199" s="61"/>
      <c r="C199" s="103"/>
      <c r="D199" s="103"/>
      <c r="E199" s="103"/>
      <c r="F199" s="103"/>
      <c r="G199" s="103"/>
      <c r="H199" s="103"/>
    </row>
    <row r="200" spans="1:8">
      <c r="A200" s="103"/>
      <c r="B200" s="61"/>
      <c r="C200" s="103"/>
      <c r="D200" s="103"/>
      <c r="E200" s="103"/>
      <c r="F200" s="103"/>
      <c r="G200" s="103"/>
      <c r="H200" s="103"/>
    </row>
    <row r="201" spans="1:8">
      <c r="A201" s="103"/>
      <c r="B201" s="61"/>
      <c r="C201" s="103"/>
      <c r="D201" s="103"/>
      <c r="E201" s="103"/>
      <c r="F201" s="103"/>
      <c r="G201" s="103"/>
      <c r="H201" s="103"/>
    </row>
    <row r="202" spans="1:8">
      <c r="A202" s="103"/>
      <c r="B202" s="61"/>
      <c r="C202" s="103"/>
      <c r="D202" s="103"/>
      <c r="E202" s="103"/>
      <c r="F202" s="103"/>
      <c r="G202" s="103"/>
      <c r="H202" s="103"/>
    </row>
    <row r="203" spans="1:8">
      <c r="A203" s="103"/>
      <c r="B203" s="61"/>
      <c r="C203" s="103"/>
      <c r="D203" s="103"/>
      <c r="E203" s="103"/>
      <c r="F203" s="103"/>
      <c r="G203" s="103"/>
      <c r="H203" s="103"/>
    </row>
    <row r="204" spans="1:8">
      <c r="A204" s="103"/>
      <c r="B204" s="61"/>
      <c r="C204" s="103"/>
      <c r="D204" s="103"/>
      <c r="E204" s="103"/>
      <c r="F204" s="103"/>
      <c r="G204" s="103"/>
      <c r="H204" s="103"/>
    </row>
    <row r="205" spans="1:8">
      <c r="A205" s="103"/>
      <c r="B205" s="61"/>
      <c r="C205" s="103"/>
      <c r="D205" s="103"/>
      <c r="E205" s="103"/>
      <c r="F205" s="103"/>
      <c r="G205" s="103"/>
      <c r="H205" s="103"/>
    </row>
    <row r="206" spans="1:8">
      <c r="A206" s="103"/>
      <c r="B206" s="61"/>
      <c r="C206" s="103"/>
      <c r="D206" s="103"/>
      <c r="E206" s="103"/>
      <c r="F206" s="103"/>
      <c r="G206" s="103"/>
      <c r="H206" s="103"/>
    </row>
    <row r="207" spans="1:8">
      <c r="A207" s="103"/>
      <c r="B207" s="61"/>
      <c r="C207" s="103"/>
      <c r="D207" s="103"/>
      <c r="E207" s="103"/>
      <c r="F207" s="103"/>
      <c r="G207" s="103"/>
      <c r="H207" s="103"/>
    </row>
    <row r="208" spans="1:8">
      <c r="A208" s="103"/>
      <c r="B208" s="61"/>
      <c r="C208" s="103"/>
      <c r="D208" s="103"/>
      <c r="E208" s="103"/>
      <c r="F208" s="103"/>
      <c r="G208" s="103"/>
      <c r="H208" s="103"/>
    </row>
    <row r="209" spans="1:8">
      <c r="A209" s="103"/>
      <c r="B209" s="61"/>
      <c r="C209" s="103"/>
      <c r="D209" s="103"/>
      <c r="E209" s="103"/>
      <c r="F209" s="103"/>
      <c r="G209" s="103"/>
      <c r="H209" s="103"/>
    </row>
    <row r="210" spans="1:8">
      <c r="A210" s="103"/>
      <c r="B210" s="61"/>
      <c r="C210" s="103"/>
      <c r="D210" s="103"/>
      <c r="E210" s="103"/>
      <c r="F210" s="103"/>
      <c r="G210" s="103"/>
      <c r="H210" s="103"/>
    </row>
    <row r="211" spans="1:8">
      <c r="A211" s="103"/>
      <c r="B211" s="61"/>
      <c r="C211" s="103"/>
      <c r="D211" s="103"/>
      <c r="E211" s="103"/>
      <c r="F211" s="103"/>
      <c r="G211" s="103"/>
      <c r="H211" s="103"/>
    </row>
    <row r="212" spans="1:8">
      <c r="A212" s="103"/>
      <c r="B212" s="61"/>
      <c r="C212" s="103"/>
      <c r="D212" s="103"/>
      <c r="E212" s="103"/>
      <c r="F212" s="103"/>
      <c r="G212" s="103"/>
      <c r="H212" s="103"/>
    </row>
    <row r="213" spans="1:8">
      <c r="A213" s="103"/>
      <c r="B213" s="61"/>
      <c r="C213" s="103"/>
      <c r="D213" s="103"/>
      <c r="E213" s="103"/>
      <c r="F213" s="103"/>
      <c r="G213" s="103"/>
      <c r="H213" s="103"/>
    </row>
    <row r="214" spans="1:8">
      <c r="A214" s="103"/>
      <c r="B214" s="61"/>
      <c r="C214" s="103"/>
      <c r="D214" s="103"/>
      <c r="E214" s="103"/>
      <c r="F214" s="103"/>
      <c r="G214" s="103"/>
      <c r="H214" s="103"/>
    </row>
    <row r="215" spans="1:8">
      <c r="A215" s="103"/>
      <c r="B215" s="61"/>
      <c r="C215" s="103"/>
      <c r="D215" s="103"/>
      <c r="E215" s="103"/>
      <c r="F215" s="103"/>
      <c r="G215" s="103"/>
      <c r="H215" s="103"/>
    </row>
    <row r="216" spans="1:8">
      <c r="A216" s="103"/>
      <c r="B216" s="61"/>
      <c r="C216" s="103"/>
      <c r="D216" s="103"/>
      <c r="E216" s="103"/>
      <c r="F216" s="103"/>
      <c r="G216" s="103"/>
      <c r="H216" s="103"/>
    </row>
    <row r="217" spans="1:8">
      <c r="A217" s="103"/>
      <c r="B217" s="61"/>
      <c r="C217" s="103"/>
      <c r="D217" s="103"/>
      <c r="E217" s="103"/>
      <c r="F217" s="103"/>
      <c r="G217" s="103"/>
      <c r="H217" s="103"/>
    </row>
    <row r="218" spans="1:8">
      <c r="A218" s="103"/>
      <c r="B218" s="61"/>
      <c r="C218" s="103"/>
      <c r="D218" s="103"/>
      <c r="E218" s="103"/>
      <c r="F218" s="103"/>
      <c r="G218" s="103"/>
      <c r="H218" s="103"/>
    </row>
    <row r="219" spans="1:8">
      <c r="A219" s="103"/>
      <c r="B219" s="61"/>
      <c r="C219" s="103"/>
      <c r="D219" s="103"/>
      <c r="E219" s="103"/>
      <c r="F219" s="103"/>
      <c r="G219" s="103"/>
      <c r="H219" s="103"/>
    </row>
    <row r="220" spans="1:8">
      <c r="A220" s="103"/>
      <c r="B220" s="61"/>
      <c r="C220" s="103"/>
      <c r="D220" s="103"/>
      <c r="E220" s="103"/>
      <c r="F220" s="103"/>
      <c r="G220" s="103"/>
      <c r="H220" s="103"/>
    </row>
    <row r="221" spans="1:8">
      <c r="A221" s="103"/>
      <c r="B221" s="61"/>
      <c r="C221" s="103"/>
      <c r="D221" s="103"/>
      <c r="E221" s="103"/>
      <c r="F221" s="103"/>
      <c r="G221" s="103"/>
      <c r="H221" s="103"/>
    </row>
    <row r="222" spans="1:8">
      <c r="A222" s="103"/>
      <c r="B222" s="61"/>
      <c r="C222" s="103"/>
      <c r="D222" s="103"/>
      <c r="E222" s="103"/>
      <c r="F222" s="103"/>
      <c r="G222" s="103"/>
      <c r="H222" s="103"/>
    </row>
    <row r="223" spans="1:8">
      <c r="A223" s="103"/>
      <c r="B223" s="61"/>
      <c r="C223" s="103"/>
      <c r="D223" s="103"/>
      <c r="E223" s="103"/>
      <c r="F223" s="103"/>
      <c r="G223" s="103"/>
      <c r="H223" s="103"/>
    </row>
    <row r="224" spans="1:8">
      <c r="A224" s="103"/>
      <c r="B224" s="61"/>
      <c r="C224" s="103"/>
      <c r="D224" s="103"/>
      <c r="E224" s="103"/>
      <c r="F224" s="103"/>
      <c r="G224" s="103"/>
      <c r="H224" s="103"/>
    </row>
    <row r="225" spans="1:8">
      <c r="A225" s="103"/>
      <c r="B225" s="61"/>
      <c r="C225" s="103"/>
      <c r="D225" s="103"/>
      <c r="E225" s="103"/>
      <c r="F225" s="103"/>
      <c r="G225" s="103"/>
      <c r="H225" s="103"/>
    </row>
    <row r="226" spans="1:8">
      <c r="A226" s="103"/>
      <c r="B226" s="61"/>
      <c r="C226" s="103"/>
      <c r="D226" s="103"/>
      <c r="E226" s="103"/>
      <c r="F226" s="103"/>
      <c r="G226" s="103"/>
      <c r="H226" s="103"/>
    </row>
    <row r="227" spans="1:8">
      <c r="A227" s="103"/>
      <c r="B227" s="61"/>
      <c r="C227" s="103"/>
      <c r="D227" s="103"/>
      <c r="E227" s="103"/>
      <c r="F227" s="103"/>
      <c r="G227" s="103"/>
      <c r="H227" s="103"/>
    </row>
    <row r="228" spans="1:8">
      <c r="A228" s="103"/>
      <c r="B228" s="61"/>
      <c r="C228" s="103"/>
      <c r="D228" s="103"/>
      <c r="E228" s="103"/>
      <c r="F228" s="103"/>
      <c r="G228" s="103"/>
      <c r="H228" s="103"/>
    </row>
    <row r="229" spans="1:8">
      <c r="A229" s="103"/>
      <c r="B229" s="61"/>
      <c r="C229" s="103"/>
      <c r="D229" s="103"/>
      <c r="E229" s="103"/>
      <c r="F229" s="103"/>
      <c r="G229" s="103"/>
      <c r="H229" s="103"/>
    </row>
    <row r="230" spans="1:8">
      <c r="A230" s="103"/>
      <c r="B230" s="61"/>
      <c r="C230" s="103"/>
      <c r="D230" s="103"/>
      <c r="E230" s="103"/>
      <c r="F230" s="103"/>
      <c r="G230" s="103"/>
      <c r="H230" s="103"/>
    </row>
    <row r="231" spans="1:8">
      <c r="A231" s="103"/>
      <c r="B231" s="61"/>
      <c r="C231" s="103"/>
      <c r="D231" s="103"/>
      <c r="E231" s="103"/>
      <c r="F231" s="103"/>
      <c r="G231" s="103"/>
      <c r="H231" s="103"/>
    </row>
    <row r="232" spans="1:8">
      <c r="A232" s="103"/>
      <c r="B232" s="61"/>
      <c r="C232" s="103"/>
      <c r="D232" s="103"/>
      <c r="E232" s="103"/>
      <c r="F232" s="103"/>
      <c r="G232" s="103"/>
      <c r="H232" s="103"/>
    </row>
    <row r="233" spans="1:8">
      <c r="A233" s="103"/>
      <c r="B233" s="61"/>
      <c r="C233" s="103"/>
      <c r="D233" s="103"/>
      <c r="E233" s="103"/>
      <c r="F233" s="103"/>
      <c r="G233" s="103"/>
      <c r="H233" s="103"/>
    </row>
    <row r="234" spans="1:8">
      <c r="A234" s="103"/>
      <c r="B234" s="61"/>
      <c r="C234" s="103"/>
      <c r="D234" s="103"/>
      <c r="E234" s="103"/>
      <c r="F234" s="103"/>
      <c r="G234" s="103"/>
      <c r="H234" s="103"/>
    </row>
    <row r="235" spans="1:8">
      <c r="A235" s="103"/>
      <c r="B235" s="61"/>
      <c r="C235" s="103"/>
      <c r="D235" s="103"/>
      <c r="E235" s="103"/>
      <c r="F235" s="103"/>
      <c r="G235" s="103"/>
      <c r="H235" s="103"/>
    </row>
    <row r="236" spans="1:8">
      <c r="A236" s="103"/>
      <c r="B236" s="61"/>
      <c r="C236" s="103"/>
      <c r="D236" s="103"/>
      <c r="E236" s="103"/>
      <c r="F236" s="103"/>
      <c r="G236" s="103"/>
      <c r="H236" s="103"/>
    </row>
    <row r="237" spans="1:8">
      <c r="A237" s="103"/>
      <c r="B237" s="61"/>
      <c r="C237" s="103"/>
      <c r="D237" s="103"/>
      <c r="E237" s="103"/>
      <c r="F237" s="103"/>
      <c r="G237" s="103"/>
      <c r="H237" s="103"/>
    </row>
    <row r="238" spans="1:8">
      <c r="A238" s="103"/>
      <c r="B238" s="61"/>
      <c r="C238" s="103"/>
      <c r="D238" s="103"/>
      <c r="E238" s="103"/>
      <c r="F238" s="103"/>
      <c r="G238" s="103"/>
      <c r="H238" s="103"/>
    </row>
    <row r="239" spans="1:8">
      <c r="A239" s="103"/>
      <c r="B239" s="61"/>
      <c r="C239" s="103"/>
      <c r="D239" s="103"/>
      <c r="E239" s="103"/>
      <c r="F239" s="103"/>
      <c r="G239" s="103"/>
      <c r="H239" s="103"/>
    </row>
    <row r="240" spans="1:8">
      <c r="A240" s="103"/>
      <c r="B240" s="61"/>
      <c r="C240" s="103"/>
      <c r="D240" s="103"/>
      <c r="E240" s="103"/>
      <c r="F240" s="103"/>
      <c r="G240" s="103"/>
      <c r="H240" s="103"/>
    </row>
    <row r="241" spans="1:8">
      <c r="A241" s="103"/>
      <c r="B241" s="61"/>
      <c r="C241" s="103"/>
      <c r="D241" s="103"/>
      <c r="E241" s="103"/>
      <c r="F241" s="103"/>
      <c r="G241" s="103"/>
      <c r="H241" s="103"/>
    </row>
    <row r="242" spans="1:8">
      <c r="A242" s="103"/>
      <c r="B242" s="61"/>
      <c r="C242" s="103"/>
      <c r="D242" s="103"/>
      <c r="E242" s="103"/>
      <c r="F242" s="103"/>
      <c r="G242" s="103"/>
      <c r="H242" s="103"/>
    </row>
    <row r="243" spans="1:8">
      <c r="A243" s="103"/>
      <c r="B243" s="109"/>
      <c r="C243" s="103"/>
      <c r="D243" s="103"/>
      <c r="E243" s="103"/>
      <c r="F243" s="112"/>
      <c r="G243" s="112"/>
      <c r="H243" s="112"/>
    </row>
    <row r="244" spans="1:8">
      <c r="A244" s="103"/>
      <c r="B244" s="61"/>
      <c r="C244" s="103"/>
      <c r="D244" s="103"/>
      <c r="E244" s="103"/>
      <c r="F244" s="103"/>
      <c r="G244" s="103"/>
      <c r="H244" s="103"/>
    </row>
    <row r="245" spans="1:8">
      <c r="A245" s="103"/>
      <c r="B245" s="61"/>
      <c r="C245" s="103"/>
      <c r="D245" s="103"/>
      <c r="E245" s="103"/>
      <c r="F245" s="103"/>
      <c r="G245" s="103"/>
      <c r="H245" s="103"/>
    </row>
    <row r="246" spans="1:8">
      <c r="A246" s="103"/>
      <c r="B246" s="61"/>
      <c r="C246" s="103"/>
      <c r="D246" s="103"/>
      <c r="E246" s="103"/>
      <c r="F246" s="103"/>
      <c r="G246" s="103"/>
      <c r="H246" s="103"/>
    </row>
    <row r="247" spans="1:8">
      <c r="A247" s="103"/>
      <c r="B247" s="61"/>
      <c r="C247" s="103"/>
      <c r="D247" s="103"/>
      <c r="E247" s="103"/>
      <c r="F247" s="103"/>
      <c r="G247" s="103"/>
      <c r="H247" s="103"/>
    </row>
    <row r="248" spans="1:8">
      <c r="A248" s="103"/>
      <c r="B248" s="61"/>
      <c r="C248" s="103"/>
      <c r="D248" s="103"/>
      <c r="E248" s="103"/>
      <c r="F248" s="103"/>
      <c r="G248" s="103"/>
      <c r="H248" s="103"/>
    </row>
    <row r="249" spans="1:8">
      <c r="A249" s="103"/>
      <c r="B249" s="61"/>
      <c r="C249" s="103"/>
      <c r="D249" s="103"/>
      <c r="E249" s="103"/>
      <c r="F249" s="103"/>
      <c r="G249" s="103"/>
      <c r="H249" s="103"/>
    </row>
    <row r="250" spans="1:8">
      <c r="A250" s="103"/>
      <c r="B250" s="61"/>
      <c r="C250" s="103"/>
      <c r="D250" s="103"/>
      <c r="E250" s="103"/>
      <c r="F250" s="103"/>
      <c r="G250" s="103"/>
      <c r="H250" s="103"/>
    </row>
    <row r="251" spans="1:8">
      <c r="A251" s="103"/>
      <c r="B251" s="61"/>
      <c r="C251" s="103"/>
      <c r="D251" s="103"/>
      <c r="E251" s="103"/>
      <c r="F251" s="103"/>
      <c r="G251" s="103"/>
      <c r="H251" s="103"/>
    </row>
    <row r="252" spans="1:8">
      <c r="A252" s="103"/>
      <c r="B252" s="61"/>
      <c r="C252" s="103"/>
      <c r="D252" s="103"/>
      <c r="E252" s="103"/>
      <c r="F252" s="103"/>
      <c r="G252" s="103"/>
      <c r="H252" s="103"/>
    </row>
    <row r="253" spans="1:8">
      <c r="A253" s="103"/>
      <c r="B253" s="61"/>
      <c r="C253" s="103"/>
      <c r="D253" s="103"/>
      <c r="E253" s="103"/>
      <c r="F253" s="103"/>
      <c r="G253" s="103"/>
      <c r="H253" s="103"/>
    </row>
    <row r="254" spans="1:8">
      <c r="A254" s="103"/>
      <c r="B254" s="61"/>
      <c r="C254" s="103"/>
      <c r="D254" s="103"/>
      <c r="E254" s="103"/>
      <c r="F254" s="103"/>
      <c r="G254" s="103"/>
      <c r="H254" s="103"/>
    </row>
    <row r="255" spans="1:8">
      <c r="A255" s="103"/>
      <c r="B255" s="61"/>
      <c r="C255" s="103"/>
      <c r="D255" s="103"/>
      <c r="E255" s="103"/>
      <c r="F255" s="103"/>
      <c r="G255" s="103"/>
      <c r="H255" s="103"/>
    </row>
    <row r="256" spans="1:8">
      <c r="A256" s="103"/>
      <c r="B256" s="61"/>
      <c r="C256" s="103"/>
      <c r="D256" s="103"/>
      <c r="E256" s="103"/>
      <c r="F256" s="103"/>
      <c r="G256" s="103"/>
      <c r="H256" s="103"/>
    </row>
    <row r="257" spans="1:8">
      <c r="A257" s="103"/>
      <c r="B257" s="61"/>
      <c r="C257" s="103"/>
      <c r="D257" s="103"/>
      <c r="E257" s="103"/>
      <c r="F257" s="103"/>
      <c r="G257" s="103"/>
      <c r="H257" s="103"/>
    </row>
    <row r="258" spans="1:8">
      <c r="A258" s="103"/>
      <c r="B258" s="61"/>
      <c r="C258" s="103"/>
      <c r="D258" s="103"/>
      <c r="E258" s="103"/>
      <c r="F258" s="103"/>
      <c r="G258" s="103"/>
      <c r="H258" s="103"/>
    </row>
    <row r="259" spans="1:8">
      <c r="A259" s="103"/>
      <c r="B259" s="61"/>
      <c r="C259" s="103"/>
      <c r="D259" s="103"/>
      <c r="E259" s="103"/>
      <c r="F259" s="103"/>
      <c r="G259" s="103"/>
      <c r="H259" s="103"/>
    </row>
    <row r="260" spans="1:8">
      <c r="A260" s="103"/>
      <c r="B260" s="61"/>
      <c r="C260" s="103"/>
      <c r="D260" s="103"/>
      <c r="E260" s="103"/>
      <c r="F260" s="103"/>
      <c r="G260" s="103"/>
      <c r="H260" s="103"/>
    </row>
    <row r="261" spans="1:8">
      <c r="A261" s="103"/>
      <c r="B261" s="61"/>
      <c r="C261" s="103"/>
      <c r="D261" s="103"/>
      <c r="E261" s="103"/>
      <c r="F261" s="103"/>
      <c r="G261" s="103"/>
      <c r="H261" s="103"/>
    </row>
    <row r="262" spans="1:8">
      <c r="A262" s="103"/>
      <c r="B262" s="61"/>
      <c r="C262" s="103"/>
      <c r="D262" s="103"/>
      <c r="E262" s="103"/>
      <c r="F262" s="103"/>
      <c r="G262" s="103"/>
      <c r="H262" s="103"/>
    </row>
    <row r="263" spans="1:8">
      <c r="A263" s="103"/>
      <c r="B263" s="109"/>
      <c r="C263" s="103"/>
      <c r="D263" s="103"/>
      <c r="E263" s="103"/>
      <c r="F263" s="103"/>
      <c r="G263" s="103"/>
      <c r="H263" s="103"/>
    </row>
    <row r="264" spans="1:8">
      <c r="A264" s="103"/>
      <c r="B264" s="109"/>
      <c r="C264" s="103"/>
      <c r="D264" s="103"/>
      <c r="E264" s="103"/>
      <c r="F264" s="103"/>
      <c r="G264" s="103"/>
      <c r="H264" s="103"/>
    </row>
    <row r="265" spans="1:8">
      <c r="A265" s="103"/>
      <c r="B265" s="61"/>
      <c r="C265" s="103"/>
      <c r="D265" s="103"/>
      <c r="E265" s="103"/>
      <c r="F265" s="103"/>
      <c r="G265" s="103"/>
      <c r="H265" s="103"/>
    </row>
    <row r="266" spans="1:8">
      <c r="A266" s="103"/>
      <c r="B266" s="109"/>
      <c r="C266" s="103"/>
      <c r="D266" s="103"/>
      <c r="E266" s="103"/>
      <c r="F266" s="103"/>
      <c r="G266" s="103"/>
      <c r="H266" s="103"/>
    </row>
    <row r="267" spans="1:8">
      <c r="A267" s="103"/>
      <c r="B267" s="61"/>
      <c r="C267" s="103"/>
      <c r="D267" s="103"/>
      <c r="E267" s="103"/>
      <c r="F267" s="103"/>
      <c r="G267" s="103"/>
      <c r="H267" s="103"/>
    </row>
    <row r="268" spans="1:8">
      <c r="A268" s="103"/>
      <c r="B268" s="109"/>
      <c r="C268" s="103"/>
      <c r="D268" s="103"/>
      <c r="E268" s="103"/>
      <c r="F268" s="103"/>
      <c r="G268" s="103"/>
      <c r="H268" s="103"/>
    </row>
    <row r="269" spans="1:8">
      <c r="A269" s="103"/>
      <c r="B269" s="61"/>
      <c r="C269" s="103"/>
      <c r="D269" s="103"/>
      <c r="E269" s="103"/>
      <c r="F269" s="103"/>
      <c r="G269" s="103"/>
      <c r="H269" s="103"/>
    </row>
    <row r="270" spans="1:8">
      <c r="A270" s="103"/>
      <c r="B270" s="61"/>
      <c r="C270" s="103"/>
      <c r="D270" s="103"/>
      <c r="E270" s="103"/>
      <c r="F270" s="103"/>
      <c r="G270" s="103"/>
      <c r="H270" s="103"/>
    </row>
    <row r="271" spans="1:8">
      <c r="A271" s="103"/>
      <c r="B271" s="61"/>
      <c r="C271" s="103"/>
      <c r="D271" s="103"/>
      <c r="E271" s="103"/>
      <c r="F271" s="103"/>
      <c r="G271" s="103"/>
      <c r="H271" s="103"/>
    </row>
    <row r="272" spans="1:8">
      <c r="A272" s="103"/>
      <c r="B272" s="61"/>
      <c r="C272" s="103"/>
      <c r="D272" s="103"/>
      <c r="E272" s="103"/>
      <c r="F272" s="103"/>
      <c r="G272" s="103"/>
      <c r="H272" s="103"/>
    </row>
    <row r="273" spans="1:8">
      <c r="A273" s="103"/>
      <c r="B273" s="61"/>
      <c r="C273" s="103"/>
      <c r="D273" s="103"/>
      <c r="E273" s="103"/>
      <c r="F273" s="103"/>
      <c r="G273" s="103"/>
      <c r="H273" s="103"/>
    </row>
    <row r="274" spans="1:8">
      <c r="A274" s="103"/>
      <c r="B274" s="61"/>
      <c r="C274" s="103"/>
      <c r="D274" s="103"/>
      <c r="E274" s="103"/>
      <c r="F274" s="103"/>
      <c r="G274" s="103"/>
      <c r="H274" s="103"/>
    </row>
    <row r="275" spans="1:8">
      <c r="A275" s="103"/>
      <c r="B275" s="61"/>
      <c r="C275" s="103"/>
      <c r="D275" s="103"/>
      <c r="E275" s="103"/>
      <c r="F275" s="103"/>
      <c r="G275" s="103"/>
      <c r="H275" s="103"/>
    </row>
    <row r="276" spans="1:8">
      <c r="A276" s="103"/>
      <c r="B276" s="61"/>
      <c r="C276" s="103"/>
      <c r="D276" s="103"/>
      <c r="E276" s="103"/>
      <c r="F276" s="103"/>
      <c r="G276" s="103"/>
      <c r="H276" s="103"/>
    </row>
    <row r="277" spans="1:8">
      <c r="A277" s="103"/>
      <c r="B277" s="61"/>
      <c r="C277" s="103"/>
      <c r="D277" s="103"/>
      <c r="E277" s="103"/>
      <c r="F277" s="103"/>
      <c r="G277" s="103"/>
      <c r="H277" s="103"/>
    </row>
    <row r="278" spans="1:8">
      <c r="A278" s="103"/>
      <c r="B278" s="61"/>
      <c r="C278" s="103"/>
      <c r="D278" s="103"/>
      <c r="E278" s="103"/>
      <c r="F278" s="103"/>
      <c r="G278" s="103"/>
      <c r="H278" s="103"/>
    </row>
    <row r="279" spans="1:8">
      <c r="A279" s="103"/>
      <c r="B279" s="61"/>
      <c r="C279" s="103"/>
      <c r="D279" s="103"/>
      <c r="E279" s="103"/>
      <c r="F279" s="103"/>
      <c r="G279" s="103"/>
      <c r="H279" s="103"/>
    </row>
    <row r="280" spans="1:8">
      <c r="A280" s="103"/>
      <c r="B280" s="61"/>
      <c r="C280" s="103"/>
      <c r="D280" s="103"/>
      <c r="E280" s="103"/>
      <c r="F280" s="103"/>
      <c r="G280" s="103"/>
      <c r="H280" s="103"/>
    </row>
    <row r="281" spans="1:8">
      <c r="A281" s="103"/>
      <c r="B281" s="61"/>
      <c r="C281" s="103"/>
      <c r="D281" s="103"/>
      <c r="E281" s="103"/>
      <c r="F281" s="103"/>
      <c r="G281" s="103"/>
      <c r="H281" s="103"/>
    </row>
    <row r="282" spans="1:8">
      <c r="A282" s="103"/>
      <c r="B282" s="61"/>
      <c r="C282" s="103"/>
      <c r="D282" s="103"/>
      <c r="E282" s="103"/>
      <c r="F282" s="103"/>
      <c r="G282" s="103"/>
      <c r="H282" s="103"/>
    </row>
    <row r="283" spans="1:8">
      <c r="A283" s="103"/>
      <c r="B283" s="61"/>
      <c r="C283" s="103"/>
      <c r="D283" s="103"/>
      <c r="E283" s="103"/>
      <c r="F283" s="103"/>
      <c r="G283" s="103"/>
      <c r="H283" s="103"/>
    </row>
    <row r="284" spans="1:8">
      <c r="A284" s="103"/>
      <c r="B284" s="61"/>
      <c r="C284" s="103"/>
      <c r="D284" s="103"/>
      <c r="E284" s="103"/>
      <c r="F284" s="103"/>
      <c r="G284" s="103"/>
      <c r="H284" s="103"/>
    </row>
    <row r="285" spans="1:8">
      <c r="A285" s="103"/>
      <c r="B285" s="61"/>
      <c r="C285" s="103"/>
      <c r="D285" s="103"/>
      <c r="E285" s="103"/>
      <c r="F285" s="103"/>
      <c r="G285" s="103"/>
      <c r="H285" s="103"/>
    </row>
    <row r="286" spans="1:8">
      <c r="A286" s="103"/>
      <c r="B286" s="61"/>
      <c r="C286" s="103"/>
      <c r="D286" s="103"/>
      <c r="E286" s="103"/>
      <c r="F286" s="103"/>
      <c r="G286" s="103"/>
      <c r="H286" s="103"/>
    </row>
    <row r="287" spans="1:8">
      <c r="A287" s="103"/>
      <c r="B287" s="61"/>
      <c r="C287" s="103"/>
      <c r="D287" s="103"/>
      <c r="E287" s="103"/>
      <c r="F287" s="103"/>
      <c r="G287" s="103"/>
      <c r="H287" s="103"/>
    </row>
    <row r="288" spans="1:8">
      <c r="A288" s="103"/>
      <c r="B288" s="61"/>
      <c r="C288" s="103"/>
      <c r="D288" s="103"/>
      <c r="E288" s="103"/>
      <c r="F288" s="103"/>
      <c r="G288" s="103"/>
      <c r="H288" s="103"/>
    </row>
    <row r="289" spans="1:8">
      <c r="A289" s="103"/>
      <c r="B289" s="61"/>
      <c r="C289" s="103"/>
      <c r="D289" s="103"/>
      <c r="E289" s="103"/>
      <c r="F289" s="103"/>
      <c r="G289" s="103"/>
      <c r="H289" s="103"/>
    </row>
    <row r="290" spans="1:8">
      <c r="A290" s="103"/>
      <c r="B290" s="61"/>
      <c r="C290" s="103"/>
      <c r="D290" s="103"/>
      <c r="E290" s="103"/>
      <c r="F290" s="103"/>
      <c r="G290" s="103"/>
      <c r="H290" s="103"/>
    </row>
    <row r="291" spans="1:8">
      <c r="A291" s="103"/>
      <c r="B291" s="61"/>
      <c r="C291" s="103"/>
      <c r="D291" s="103"/>
      <c r="E291" s="103"/>
      <c r="F291" s="103"/>
      <c r="G291" s="103"/>
      <c r="H291" s="103"/>
    </row>
    <row r="292" spans="1:8">
      <c r="A292" s="103"/>
      <c r="B292" s="61"/>
      <c r="C292" s="103"/>
      <c r="D292" s="103"/>
      <c r="E292" s="103"/>
      <c r="F292" s="103"/>
      <c r="G292" s="103"/>
      <c r="H292" s="103"/>
    </row>
    <row r="293" spans="1:8">
      <c r="A293" s="103"/>
      <c r="B293" s="61"/>
      <c r="C293" s="103"/>
      <c r="D293" s="103"/>
      <c r="E293" s="103"/>
      <c r="F293" s="103"/>
      <c r="G293" s="103"/>
      <c r="H293" s="103"/>
    </row>
    <row r="294" spans="1:8">
      <c r="A294" s="103"/>
      <c r="B294" s="61"/>
      <c r="C294" s="103"/>
      <c r="D294" s="103"/>
      <c r="E294" s="103"/>
      <c r="F294" s="103"/>
      <c r="G294" s="103"/>
      <c r="H294" s="103"/>
    </row>
    <row r="295" spans="1:8">
      <c r="A295" s="103"/>
      <c r="B295" s="61"/>
      <c r="C295" s="103"/>
      <c r="D295" s="103"/>
      <c r="E295" s="103"/>
      <c r="F295" s="103"/>
      <c r="G295" s="103"/>
      <c r="H295" s="103"/>
    </row>
    <row r="296" spans="1:8">
      <c r="A296" s="103"/>
      <c r="B296" s="61"/>
      <c r="C296" s="103"/>
      <c r="D296" s="103"/>
      <c r="E296" s="103"/>
      <c r="F296" s="103"/>
      <c r="G296" s="103"/>
      <c r="H296" s="103"/>
    </row>
    <row r="297" spans="1:8">
      <c r="A297" s="103"/>
      <c r="B297" s="61"/>
      <c r="C297" s="103"/>
      <c r="D297" s="103"/>
      <c r="E297" s="103"/>
      <c r="F297" s="103"/>
      <c r="G297" s="103"/>
      <c r="H297" s="103"/>
    </row>
    <row r="298" spans="1:8">
      <c r="A298" s="103"/>
      <c r="B298" s="61"/>
      <c r="C298" s="103"/>
      <c r="D298" s="103"/>
      <c r="E298" s="103"/>
      <c r="F298" s="103"/>
      <c r="G298" s="103"/>
      <c r="H298" s="103"/>
    </row>
    <row r="299" spans="1:8">
      <c r="A299" s="103"/>
      <c r="B299" s="61"/>
      <c r="C299" s="103"/>
      <c r="D299" s="103"/>
      <c r="E299" s="103"/>
      <c r="F299" s="103"/>
      <c r="G299" s="103"/>
      <c r="H299" s="103"/>
    </row>
    <row r="300" spans="1:8">
      <c r="A300" s="103"/>
      <c r="B300" s="61"/>
      <c r="C300" s="103"/>
      <c r="D300" s="103"/>
      <c r="E300" s="103"/>
      <c r="F300" s="103"/>
      <c r="G300" s="103"/>
      <c r="H300" s="103"/>
    </row>
    <row r="301" spans="1:8">
      <c r="A301" s="103"/>
      <c r="B301" s="61"/>
      <c r="C301" s="103"/>
      <c r="D301" s="103"/>
      <c r="E301" s="103"/>
      <c r="F301" s="103"/>
      <c r="G301" s="103"/>
      <c r="H301" s="103"/>
    </row>
    <row r="302" spans="1:8">
      <c r="A302" s="103"/>
      <c r="B302" s="61"/>
      <c r="C302" s="103"/>
      <c r="D302" s="103"/>
      <c r="E302" s="103"/>
      <c r="F302" s="103"/>
      <c r="G302" s="103"/>
      <c r="H302" s="103"/>
    </row>
    <row r="303" spans="1:8">
      <c r="A303" s="103"/>
      <c r="B303" s="61"/>
      <c r="C303" s="103"/>
      <c r="D303" s="103"/>
      <c r="E303" s="103"/>
      <c r="F303" s="103"/>
      <c r="G303" s="103"/>
      <c r="H303" s="103"/>
    </row>
    <row r="304" spans="1:8">
      <c r="A304" s="103"/>
      <c r="B304" s="61"/>
      <c r="C304" s="103"/>
      <c r="D304" s="103"/>
      <c r="E304" s="103"/>
      <c r="F304" s="103"/>
      <c r="G304" s="103"/>
      <c r="H304" s="103"/>
    </row>
    <row r="305" spans="1:8">
      <c r="A305" s="103"/>
      <c r="B305" s="61"/>
      <c r="C305" s="103"/>
      <c r="D305" s="103"/>
      <c r="E305" s="103"/>
      <c r="F305" s="103"/>
      <c r="G305" s="103"/>
      <c r="H305" s="103"/>
    </row>
    <row r="306" spans="1:8">
      <c r="A306" s="103"/>
      <c r="B306" s="61"/>
      <c r="C306" s="103"/>
      <c r="D306" s="103"/>
      <c r="E306" s="103"/>
      <c r="F306" s="103"/>
      <c r="G306" s="103"/>
      <c r="H306" s="103"/>
    </row>
    <row r="307" spans="1:8">
      <c r="A307" s="103"/>
      <c r="B307" s="61"/>
      <c r="C307" s="103"/>
      <c r="D307" s="103"/>
      <c r="E307" s="103"/>
      <c r="F307" s="103"/>
      <c r="G307" s="103"/>
      <c r="H307" s="103"/>
    </row>
    <row r="308" spans="1:8">
      <c r="A308" s="103"/>
      <c r="B308" s="61"/>
      <c r="C308" s="103"/>
      <c r="D308" s="103"/>
      <c r="E308" s="103"/>
      <c r="F308" s="103"/>
      <c r="G308" s="103"/>
      <c r="H308" s="103"/>
    </row>
    <row r="309" spans="1:8">
      <c r="A309" s="103"/>
      <c r="B309" s="61"/>
      <c r="C309" s="103"/>
      <c r="D309" s="103"/>
      <c r="E309" s="103"/>
      <c r="F309" s="103"/>
      <c r="G309" s="103"/>
      <c r="H309" s="103"/>
    </row>
    <row r="310" spans="1:8">
      <c r="A310" s="103"/>
      <c r="B310" s="61"/>
      <c r="C310" s="103"/>
      <c r="D310" s="103"/>
      <c r="E310" s="103"/>
      <c r="F310" s="103"/>
      <c r="G310" s="103"/>
      <c r="H310" s="103"/>
    </row>
    <row r="311" spans="1:8">
      <c r="A311" s="103"/>
      <c r="B311" s="61"/>
      <c r="C311" s="103"/>
      <c r="D311" s="103"/>
      <c r="E311" s="103"/>
      <c r="F311" s="103"/>
      <c r="G311" s="103"/>
      <c r="H311" s="103"/>
    </row>
    <row r="312" spans="1:8">
      <c r="A312" s="103"/>
      <c r="B312" s="61"/>
      <c r="C312" s="103"/>
      <c r="D312" s="103"/>
      <c r="E312" s="103"/>
      <c r="F312" s="103"/>
      <c r="G312" s="103"/>
      <c r="H312" s="103"/>
    </row>
    <row r="313" spans="1:8">
      <c r="A313" s="103"/>
      <c r="B313" s="61"/>
      <c r="C313" s="103"/>
      <c r="D313" s="103"/>
      <c r="E313" s="103"/>
      <c r="F313" s="103"/>
      <c r="G313" s="103"/>
      <c r="H313" s="103"/>
    </row>
    <row r="314" spans="1:8">
      <c r="A314" s="103"/>
      <c r="B314" s="61"/>
      <c r="C314" s="103"/>
      <c r="D314" s="103"/>
      <c r="E314" s="103"/>
      <c r="F314" s="103"/>
      <c r="G314" s="103"/>
      <c r="H314" s="103"/>
    </row>
    <row r="315" spans="1:8">
      <c r="A315" s="103"/>
      <c r="B315" s="61"/>
      <c r="C315" s="103"/>
      <c r="D315" s="103"/>
      <c r="E315" s="103"/>
      <c r="F315" s="103"/>
      <c r="G315" s="103"/>
      <c r="H315" s="103"/>
    </row>
    <row r="316" spans="1:8">
      <c r="A316" s="103"/>
      <c r="B316" s="61"/>
      <c r="C316" s="103"/>
      <c r="D316" s="103"/>
      <c r="E316" s="103"/>
      <c r="F316" s="103"/>
      <c r="G316" s="103"/>
      <c r="H316" s="103"/>
    </row>
    <row r="317" spans="1:8">
      <c r="A317" s="103"/>
      <c r="B317" s="61"/>
      <c r="C317" s="103"/>
      <c r="D317" s="103"/>
      <c r="E317" s="103"/>
      <c r="F317" s="103"/>
      <c r="G317" s="103"/>
      <c r="H317" s="103"/>
    </row>
    <row r="318" spans="1:8">
      <c r="A318" s="103"/>
      <c r="B318" s="61"/>
      <c r="C318" s="103"/>
      <c r="D318" s="103"/>
      <c r="E318" s="103"/>
      <c r="F318" s="103"/>
      <c r="G318" s="103"/>
      <c r="H318" s="103"/>
    </row>
    <row r="319" spans="1:8">
      <c r="A319" s="103"/>
      <c r="B319" s="61"/>
      <c r="C319" s="103"/>
      <c r="D319" s="103"/>
      <c r="E319" s="103"/>
      <c r="F319" s="103"/>
      <c r="G319" s="103"/>
      <c r="H319" s="103"/>
    </row>
    <row r="320" spans="1:8">
      <c r="A320" s="103"/>
      <c r="B320" s="61"/>
      <c r="C320" s="103"/>
      <c r="D320" s="103"/>
      <c r="E320" s="103"/>
      <c r="F320" s="103"/>
      <c r="G320" s="103"/>
      <c r="H320" s="103"/>
    </row>
    <row r="321" spans="1:8">
      <c r="A321" s="103"/>
      <c r="B321" s="61"/>
      <c r="C321" s="103"/>
      <c r="D321" s="103"/>
      <c r="E321" s="103"/>
      <c r="F321" s="103"/>
      <c r="G321" s="103"/>
      <c r="H321" s="103"/>
    </row>
    <row r="322" spans="1:8">
      <c r="A322" s="103"/>
      <c r="B322" s="61"/>
      <c r="C322" s="103"/>
      <c r="D322" s="103"/>
      <c r="E322" s="103"/>
      <c r="F322" s="103"/>
      <c r="G322" s="103"/>
      <c r="H322" s="103"/>
    </row>
    <row r="323" spans="1:8">
      <c r="A323" s="103"/>
      <c r="B323" s="61"/>
      <c r="C323" s="103"/>
      <c r="D323" s="103"/>
      <c r="E323" s="103"/>
      <c r="F323" s="103"/>
      <c r="G323" s="103"/>
      <c r="H323" s="103"/>
    </row>
    <row r="324" spans="1:8">
      <c r="A324" s="103"/>
      <c r="B324" s="61"/>
      <c r="C324" s="103"/>
      <c r="D324" s="103"/>
      <c r="E324" s="103"/>
      <c r="F324" s="103"/>
      <c r="G324" s="103"/>
      <c r="H324" s="103"/>
    </row>
    <row r="325" spans="1:8">
      <c r="A325" s="103"/>
      <c r="B325" s="61"/>
      <c r="C325" s="103"/>
      <c r="D325" s="103"/>
      <c r="E325" s="103"/>
      <c r="F325" s="103"/>
      <c r="G325" s="103"/>
      <c r="H325" s="103"/>
    </row>
    <row r="326" spans="1:8">
      <c r="A326" s="103"/>
      <c r="B326" s="61"/>
      <c r="C326" s="103"/>
      <c r="D326" s="103"/>
      <c r="E326" s="103"/>
      <c r="F326" s="103"/>
      <c r="G326" s="103"/>
      <c r="H326" s="103"/>
    </row>
    <row r="327" spans="1:8">
      <c r="A327" s="103"/>
      <c r="B327" s="61"/>
      <c r="C327" s="103"/>
      <c r="D327" s="103"/>
      <c r="E327" s="103"/>
      <c r="F327" s="103"/>
      <c r="G327" s="103"/>
      <c r="H327" s="103"/>
    </row>
    <row r="328" spans="1:8">
      <c r="A328" s="103"/>
      <c r="B328" s="61"/>
      <c r="C328" s="103"/>
      <c r="D328" s="103"/>
      <c r="E328" s="103"/>
      <c r="F328" s="103"/>
      <c r="G328" s="103"/>
      <c r="H328" s="103"/>
    </row>
    <row r="329" spans="1:8">
      <c r="A329" s="103"/>
      <c r="B329" s="61"/>
      <c r="C329" s="103"/>
      <c r="D329" s="103"/>
      <c r="E329" s="103"/>
      <c r="F329" s="103"/>
      <c r="G329" s="103"/>
      <c r="H329" s="103"/>
    </row>
    <row r="330" spans="1:8">
      <c r="A330" s="103"/>
      <c r="B330" s="61"/>
      <c r="C330" s="103"/>
      <c r="D330" s="103"/>
      <c r="E330" s="103"/>
      <c r="F330" s="103"/>
      <c r="G330" s="103"/>
      <c r="H330" s="103"/>
    </row>
    <row r="331" spans="1:8">
      <c r="A331" s="103"/>
      <c r="B331" s="61"/>
      <c r="C331" s="103"/>
      <c r="D331" s="103"/>
      <c r="E331" s="103"/>
      <c r="F331" s="103"/>
      <c r="G331" s="103"/>
      <c r="H331" s="103"/>
    </row>
    <row r="332" spans="1:8">
      <c r="A332" s="103"/>
      <c r="B332" s="61"/>
      <c r="C332" s="103"/>
      <c r="D332" s="103"/>
      <c r="E332" s="103"/>
      <c r="F332" s="103"/>
      <c r="G332" s="103"/>
      <c r="H332" s="103"/>
    </row>
    <row r="333" spans="1:8">
      <c r="A333" s="103"/>
      <c r="B333" s="61"/>
      <c r="C333" s="103"/>
      <c r="D333" s="103"/>
      <c r="E333" s="103"/>
      <c r="F333" s="103"/>
      <c r="G333" s="103"/>
      <c r="H333" s="103"/>
    </row>
    <row r="334" spans="1:8">
      <c r="A334" s="103"/>
      <c r="B334" s="61"/>
      <c r="C334" s="103"/>
      <c r="D334" s="103"/>
      <c r="E334" s="103"/>
      <c r="F334" s="103"/>
      <c r="G334" s="103"/>
      <c r="H334" s="103"/>
    </row>
    <row r="335" spans="1:8">
      <c r="A335" s="103"/>
      <c r="B335" s="61"/>
      <c r="C335" s="103"/>
      <c r="D335" s="103"/>
      <c r="E335" s="103"/>
      <c r="F335" s="103"/>
      <c r="G335" s="103"/>
      <c r="H335" s="103"/>
    </row>
    <row r="336" spans="1:8">
      <c r="A336" s="103"/>
      <c r="B336" s="61"/>
      <c r="C336" s="103"/>
      <c r="D336" s="103"/>
      <c r="E336" s="103"/>
      <c r="F336" s="103"/>
      <c r="G336" s="103"/>
      <c r="H336" s="103"/>
    </row>
    <row r="337" spans="1:8">
      <c r="A337" s="103"/>
      <c r="B337" s="61"/>
      <c r="C337" s="103"/>
      <c r="D337" s="103"/>
      <c r="E337" s="103"/>
      <c r="F337" s="103"/>
      <c r="G337" s="103"/>
      <c r="H337" s="103"/>
    </row>
    <row r="338" spans="1:8">
      <c r="A338" s="103"/>
      <c r="B338" s="61"/>
      <c r="C338" s="103"/>
      <c r="D338" s="103"/>
      <c r="E338" s="103"/>
      <c r="F338" s="103"/>
      <c r="G338" s="103"/>
      <c r="H338" s="103"/>
    </row>
    <row r="339" spans="1:8">
      <c r="A339" s="103"/>
      <c r="B339" s="61"/>
      <c r="C339" s="103"/>
      <c r="D339" s="103"/>
      <c r="E339" s="103"/>
      <c r="F339" s="103"/>
      <c r="G339" s="103"/>
      <c r="H339" s="103"/>
    </row>
    <row r="340" spans="1:8">
      <c r="A340" s="103"/>
      <c r="B340" s="61"/>
      <c r="C340" s="103"/>
      <c r="D340" s="103"/>
      <c r="E340" s="103"/>
      <c r="F340" s="103"/>
      <c r="G340" s="103"/>
      <c r="H340" s="103"/>
    </row>
    <row r="341" spans="1:8">
      <c r="A341" s="103"/>
      <c r="B341" s="61"/>
      <c r="C341" s="103"/>
      <c r="D341" s="103"/>
      <c r="E341" s="103"/>
      <c r="F341" s="103"/>
      <c r="G341" s="103"/>
      <c r="H341" s="103"/>
    </row>
    <row r="342" spans="1:8">
      <c r="A342" s="103"/>
      <c r="B342" s="61"/>
      <c r="C342" s="103"/>
      <c r="D342" s="103"/>
      <c r="E342" s="103"/>
      <c r="F342" s="103"/>
      <c r="G342" s="103"/>
      <c r="H342" s="103"/>
    </row>
    <row r="343" spans="1:8">
      <c r="A343" s="103"/>
      <c r="B343" s="61"/>
      <c r="C343" s="103"/>
      <c r="D343" s="103"/>
      <c r="E343" s="103"/>
      <c r="F343" s="103"/>
      <c r="G343" s="103"/>
      <c r="H343" s="103"/>
    </row>
    <row r="344" spans="1:8">
      <c r="A344" s="103"/>
      <c r="B344" s="61"/>
      <c r="C344" s="103"/>
      <c r="D344" s="103"/>
      <c r="E344" s="103"/>
      <c r="F344" s="103"/>
      <c r="G344" s="103"/>
      <c r="H344" s="103"/>
    </row>
    <row r="345" spans="1:8">
      <c r="A345" s="103"/>
      <c r="B345" s="61"/>
      <c r="C345" s="103"/>
      <c r="D345" s="103"/>
      <c r="E345" s="103"/>
      <c r="F345" s="103"/>
      <c r="G345" s="103"/>
      <c r="H345" s="103"/>
    </row>
    <row r="346" spans="1:8">
      <c r="A346" s="103"/>
      <c r="B346" s="61"/>
      <c r="C346" s="103"/>
      <c r="D346" s="103"/>
      <c r="E346" s="103"/>
      <c r="F346" s="103"/>
      <c r="G346" s="103"/>
      <c r="H346" s="103"/>
    </row>
    <row r="347" spans="1:8">
      <c r="A347" s="103"/>
      <c r="B347" s="61"/>
      <c r="C347" s="103"/>
      <c r="D347" s="103"/>
      <c r="E347" s="103"/>
      <c r="F347" s="103"/>
      <c r="G347" s="103"/>
      <c r="H347" s="103"/>
    </row>
    <row r="348" spans="1:8">
      <c r="A348" s="103"/>
      <c r="B348" s="61"/>
      <c r="C348" s="103"/>
      <c r="D348" s="103"/>
      <c r="E348" s="103"/>
      <c r="F348" s="103"/>
      <c r="G348" s="103"/>
      <c r="H348" s="103"/>
    </row>
    <row r="349" spans="1:8">
      <c r="A349" s="103"/>
      <c r="B349" s="61"/>
      <c r="C349" s="103"/>
      <c r="D349" s="103"/>
      <c r="E349" s="103"/>
      <c r="F349" s="103"/>
      <c r="G349" s="103"/>
      <c r="H349" s="103"/>
    </row>
    <row r="350" spans="1:8">
      <c r="A350" s="103"/>
      <c r="B350" s="61"/>
      <c r="C350" s="103"/>
      <c r="D350" s="103"/>
      <c r="E350" s="103"/>
      <c r="F350" s="103"/>
      <c r="G350" s="103"/>
      <c r="H350" s="103"/>
    </row>
    <row r="351" spans="1:8">
      <c r="A351" s="103"/>
      <c r="B351" s="61"/>
      <c r="C351" s="103"/>
      <c r="D351" s="103"/>
      <c r="E351" s="103"/>
      <c r="F351" s="103"/>
      <c r="G351" s="103"/>
      <c r="H351" s="103"/>
    </row>
    <row r="352" spans="1:8">
      <c r="A352" s="103"/>
      <c r="B352" s="61"/>
      <c r="C352" s="103"/>
      <c r="D352" s="103"/>
      <c r="E352" s="103"/>
      <c r="F352" s="103"/>
      <c r="G352" s="103"/>
      <c r="H352" s="103"/>
    </row>
    <row r="353" spans="1:8">
      <c r="A353" s="103"/>
      <c r="B353" s="61"/>
      <c r="C353" s="103"/>
      <c r="D353" s="103"/>
      <c r="E353" s="103"/>
      <c r="F353" s="103"/>
      <c r="G353" s="103"/>
      <c r="H353" s="103"/>
    </row>
    <row r="354" spans="1:8">
      <c r="A354" s="103"/>
      <c r="B354" s="61"/>
      <c r="C354" s="103"/>
      <c r="D354" s="103"/>
      <c r="E354" s="103"/>
      <c r="F354" s="103"/>
      <c r="G354" s="103"/>
      <c r="H354" s="103"/>
    </row>
    <row r="355" spans="1:8">
      <c r="A355" s="103"/>
      <c r="B355" s="61"/>
      <c r="C355" s="103"/>
      <c r="D355" s="103"/>
      <c r="E355" s="103"/>
      <c r="F355" s="103"/>
      <c r="G355" s="103"/>
      <c r="H355" s="103"/>
    </row>
    <row r="356" spans="1:8">
      <c r="A356" s="103"/>
      <c r="B356" s="61"/>
      <c r="C356" s="103"/>
      <c r="D356" s="103"/>
      <c r="E356" s="103"/>
      <c r="F356" s="103"/>
      <c r="G356" s="103"/>
      <c r="H356" s="103"/>
    </row>
    <row r="357" spans="1:8">
      <c r="A357" s="103"/>
      <c r="B357" s="61"/>
      <c r="C357" s="103"/>
      <c r="D357" s="103"/>
      <c r="E357" s="103"/>
      <c r="F357" s="103"/>
      <c r="G357" s="103"/>
      <c r="H357" s="103"/>
    </row>
    <row r="358" spans="1:8">
      <c r="A358" s="103"/>
      <c r="B358" s="61"/>
      <c r="C358" s="103"/>
      <c r="D358" s="103"/>
      <c r="E358" s="103"/>
      <c r="F358" s="103"/>
      <c r="G358" s="103"/>
      <c r="H358" s="103"/>
    </row>
    <row r="359" spans="1:8">
      <c r="A359" s="103"/>
      <c r="B359" s="61"/>
      <c r="C359" s="103"/>
      <c r="D359" s="103"/>
      <c r="E359" s="103"/>
      <c r="F359" s="103"/>
      <c r="G359" s="103"/>
      <c r="H359" s="103"/>
    </row>
    <row r="360" spans="1:8">
      <c r="A360" s="103"/>
      <c r="B360" s="61"/>
      <c r="C360" s="103"/>
      <c r="D360" s="103"/>
      <c r="E360" s="103"/>
      <c r="F360" s="103"/>
      <c r="G360" s="103"/>
      <c r="H360" s="103"/>
    </row>
    <row r="361" spans="1:8">
      <c r="A361" s="103"/>
      <c r="B361" s="61"/>
      <c r="C361" s="103"/>
      <c r="D361" s="103"/>
      <c r="E361" s="103"/>
      <c r="F361" s="103"/>
      <c r="G361" s="103"/>
      <c r="H361" s="103"/>
    </row>
    <row r="362" spans="1:8">
      <c r="A362" s="103"/>
      <c r="B362" s="61"/>
      <c r="C362" s="103"/>
      <c r="D362" s="103"/>
      <c r="E362" s="103"/>
      <c r="F362" s="103"/>
      <c r="G362" s="103"/>
      <c r="H362" s="103"/>
    </row>
    <row r="363" spans="1:8">
      <c r="A363" s="103"/>
      <c r="B363" s="61"/>
      <c r="C363" s="103"/>
      <c r="D363" s="103"/>
      <c r="E363" s="103"/>
      <c r="F363" s="103"/>
      <c r="G363" s="103"/>
      <c r="H363" s="103"/>
    </row>
    <row r="364" spans="1:8">
      <c r="A364" s="103"/>
      <c r="B364" s="61"/>
      <c r="C364" s="103"/>
      <c r="D364" s="103"/>
      <c r="E364" s="103"/>
      <c r="F364" s="103"/>
      <c r="G364" s="103"/>
      <c r="H364" s="103"/>
    </row>
    <row r="365" spans="1:8">
      <c r="A365" s="103"/>
      <c r="B365" s="61"/>
      <c r="C365" s="103"/>
      <c r="D365" s="103"/>
      <c r="E365" s="103"/>
      <c r="F365" s="103"/>
      <c r="G365" s="103"/>
      <c r="H365" s="103"/>
    </row>
    <row r="366" spans="1:8">
      <c r="A366" s="103"/>
      <c r="B366" s="61"/>
      <c r="C366" s="103"/>
      <c r="D366" s="103"/>
      <c r="E366" s="103"/>
      <c r="F366" s="103"/>
      <c r="G366" s="103"/>
      <c r="H366" s="103"/>
    </row>
    <row r="367" spans="1:8">
      <c r="A367" s="103"/>
      <c r="B367" s="61"/>
      <c r="C367" s="103"/>
      <c r="D367" s="103"/>
      <c r="E367" s="103"/>
      <c r="F367" s="103"/>
      <c r="G367" s="103"/>
      <c r="H367" s="103"/>
    </row>
    <row r="368" spans="1:8">
      <c r="A368" s="103"/>
      <c r="B368" s="61"/>
      <c r="C368" s="103"/>
      <c r="D368" s="103"/>
      <c r="E368" s="103"/>
      <c r="F368" s="103"/>
      <c r="G368" s="103"/>
      <c r="H368" s="103"/>
    </row>
    <row r="369" spans="1:8">
      <c r="A369" s="103"/>
      <c r="B369" s="61"/>
      <c r="C369" s="103"/>
      <c r="D369" s="103"/>
      <c r="E369" s="103"/>
      <c r="F369" s="103"/>
      <c r="G369" s="103"/>
      <c r="H369" s="103"/>
    </row>
    <row r="370" spans="1:8">
      <c r="A370" s="103"/>
      <c r="B370" s="61"/>
      <c r="C370" s="103"/>
      <c r="D370" s="103"/>
      <c r="E370" s="103"/>
      <c r="F370" s="103"/>
      <c r="G370" s="103"/>
      <c r="H370" s="103"/>
    </row>
    <row r="371" spans="1:8">
      <c r="A371" s="103"/>
      <c r="B371" s="61"/>
      <c r="C371" s="103"/>
      <c r="D371" s="103"/>
      <c r="E371" s="103"/>
      <c r="F371" s="103"/>
      <c r="G371" s="103"/>
      <c r="H371" s="103"/>
    </row>
    <row r="372" spans="1:8">
      <c r="A372" s="103"/>
      <c r="B372" s="61"/>
      <c r="C372" s="103"/>
      <c r="D372" s="103"/>
      <c r="E372" s="103"/>
      <c r="F372" s="103"/>
      <c r="G372" s="103"/>
      <c r="H372" s="103"/>
    </row>
    <row r="373" spans="1:8">
      <c r="A373" s="103"/>
      <c r="B373" s="61"/>
      <c r="C373" s="103"/>
      <c r="D373" s="103"/>
      <c r="E373" s="103"/>
      <c r="F373" s="103"/>
      <c r="G373" s="103"/>
      <c r="H373" s="103"/>
    </row>
    <row r="374" spans="1:8">
      <c r="A374" s="103"/>
      <c r="B374" s="61"/>
      <c r="C374" s="103"/>
      <c r="D374" s="103"/>
      <c r="E374" s="103"/>
      <c r="F374" s="103"/>
      <c r="G374" s="103"/>
      <c r="H374" s="103"/>
    </row>
    <row r="375" spans="1:8">
      <c r="A375" s="103"/>
      <c r="B375" s="61"/>
      <c r="C375" s="103"/>
      <c r="D375" s="103"/>
      <c r="E375" s="103"/>
      <c r="F375" s="103"/>
      <c r="G375" s="103"/>
      <c r="H375" s="103"/>
    </row>
    <row r="376" spans="1:8">
      <c r="A376" s="103"/>
      <c r="B376" s="61"/>
      <c r="C376" s="103"/>
      <c r="D376" s="103"/>
      <c r="E376" s="103"/>
      <c r="F376" s="103"/>
      <c r="G376" s="103"/>
      <c r="H376" s="103"/>
    </row>
    <row r="377" spans="1:8">
      <c r="A377" s="103"/>
      <c r="B377" s="61"/>
      <c r="C377" s="103"/>
      <c r="D377" s="103"/>
      <c r="E377" s="103"/>
      <c r="F377" s="103"/>
      <c r="G377" s="103"/>
      <c r="H377" s="103"/>
    </row>
    <row r="378" spans="1:8">
      <c r="A378" s="103"/>
      <c r="B378" s="61"/>
      <c r="C378" s="103"/>
      <c r="D378" s="103"/>
      <c r="E378" s="103"/>
      <c r="F378" s="103"/>
      <c r="G378" s="103"/>
      <c r="H378" s="103"/>
    </row>
    <row r="379" spans="1:8">
      <c r="A379" s="103"/>
      <c r="B379" s="61"/>
      <c r="C379" s="103"/>
      <c r="D379" s="103"/>
      <c r="E379" s="103"/>
      <c r="F379" s="103"/>
      <c r="G379" s="103"/>
      <c r="H379" s="103"/>
    </row>
    <row r="380" spans="1:8">
      <c r="A380" s="103"/>
      <c r="B380" s="61"/>
      <c r="C380" s="103"/>
      <c r="D380" s="103"/>
      <c r="E380" s="103"/>
      <c r="F380" s="103"/>
      <c r="G380" s="103"/>
      <c r="H380" s="103"/>
    </row>
    <row r="381" spans="1:8">
      <c r="A381" s="103"/>
      <c r="B381" s="61"/>
      <c r="C381" s="103"/>
      <c r="D381" s="103"/>
      <c r="E381" s="103"/>
      <c r="F381" s="103"/>
      <c r="G381" s="103"/>
      <c r="H381" s="103"/>
    </row>
    <row r="382" spans="1:8">
      <c r="A382" s="103"/>
      <c r="B382" s="61"/>
      <c r="C382" s="103"/>
      <c r="D382" s="103"/>
      <c r="E382" s="103"/>
      <c r="F382" s="103"/>
      <c r="G382" s="103"/>
      <c r="H382" s="103"/>
    </row>
    <row r="383" spans="1:8">
      <c r="A383" s="103"/>
      <c r="B383" s="61"/>
      <c r="C383" s="103"/>
      <c r="D383" s="103"/>
      <c r="E383" s="103"/>
      <c r="F383" s="103"/>
      <c r="G383" s="103"/>
      <c r="H383" s="103"/>
    </row>
    <row r="384" spans="1:8">
      <c r="A384" s="103"/>
      <c r="B384" s="61"/>
      <c r="C384" s="103"/>
      <c r="D384" s="103"/>
      <c r="E384" s="103"/>
      <c r="F384" s="103"/>
      <c r="G384" s="103"/>
      <c r="H384" s="103"/>
    </row>
    <row r="385" spans="1:8">
      <c r="A385" s="103"/>
      <c r="B385" s="61"/>
      <c r="C385" s="103"/>
      <c r="D385" s="103"/>
      <c r="E385" s="103"/>
      <c r="F385" s="103"/>
      <c r="G385" s="103"/>
      <c r="H385" s="103"/>
    </row>
    <row r="386" spans="1:8">
      <c r="A386" s="103"/>
      <c r="B386" s="61"/>
      <c r="C386" s="103"/>
      <c r="D386" s="103"/>
      <c r="E386" s="103"/>
      <c r="F386" s="103"/>
      <c r="G386" s="103"/>
      <c r="H386" s="103"/>
    </row>
    <row r="387" spans="1:8">
      <c r="A387" s="103"/>
      <c r="B387" s="61"/>
      <c r="C387" s="103"/>
      <c r="D387" s="103"/>
      <c r="E387" s="103"/>
      <c r="F387" s="103"/>
      <c r="G387" s="103"/>
      <c r="H387" s="103"/>
    </row>
    <row r="388" spans="1:8">
      <c r="A388" s="103"/>
      <c r="B388" s="61"/>
      <c r="C388" s="103"/>
      <c r="D388" s="103"/>
      <c r="E388" s="103"/>
      <c r="F388" s="103"/>
      <c r="G388" s="103"/>
      <c r="H388" s="103"/>
    </row>
    <row r="389" spans="1:8">
      <c r="A389" s="103"/>
      <c r="B389" s="61"/>
      <c r="C389" s="103"/>
      <c r="D389" s="103"/>
      <c r="E389" s="103"/>
      <c r="F389" s="103"/>
      <c r="G389" s="103"/>
      <c r="H389" s="103"/>
    </row>
    <row r="390" spans="1:8">
      <c r="A390" s="103"/>
      <c r="B390" s="61"/>
      <c r="C390" s="103"/>
      <c r="D390" s="103"/>
      <c r="E390" s="103"/>
      <c r="F390" s="103"/>
      <c r="G390" s="103"/>
      <c r="H390" s="103"/>
    </row>
    <row r="391" spans="1:8">
      <c r="A391" s="103"/>
      <c r="B391" s="61"/>
      <c r="C391" s="103"/>
      <c r="D391" s="103"/>
      <c r="E391" s="103"/>
      <c r="F391" s="103"/>
      <c r="G391" s="103"/>
      <c r="H391" s="103"/>
    </row>
    <row r="392" spans="1:8">
      <c r="A392" s="103"/>
      <c r="B392" s="61"/>
      <c r="C392" s="103"/>
      <c r="D392" s="103"/>
      <c r="E392" s="103"/>
      <c r="F392" s="103"/>
      <c r="G392" s="103"/>
      <c r="H392" s="103"/>
    </row>
    <row r="393" spans="1:8">
      <c r="A393" s="103"/>
      <c r="B393" s="61"/>
      <c r="C393" s="103"/>
      <c r="D393" s="103"/>
      <c r="E393" s="103"/>
      <c r="F393" s="103"/>
      <c r="G393" s="103"/>
      <c r="H393" s="103"/>
    </row>
    <row r="394" spans="1:8">
      <c r="A394" s="103"/>
      <c r="B394" s="61"/>
      <c r="C394" s="103"/>
      <c r="D394" s="103"/>
      <c r="E394" s="103"/>
      <c r="F394" s="103"/>
      <c r="G394" s="103"/>
      <c r="H394" s="103"/>
    </row>
    <row r="395" spans="1:8">
      <c r="A395" s="103"/>
      <c r="B395" s="61"/>
      <c r="C395" s="103"/>
      <c r="D395" s="103"/>
      <c r="E395" s="103"/>
      <c r="F395" s="103"/>
      <c r="G395" s="103"/>
      <c r="H395" s="103"/>
    </row>
    <row r="396" spans="1:8">
      <c r="A396" s="103"/>
      <c r="B396" s="61"/>
      <c r="C396" s="103"/>
      <c r="D396" s="103"/>
      <c r="E396" s="103"/>
      <c r="F396" s="103"/>
      <c r="G396" s="103"/>
      <c r="H396" s="103"/>
    </row>
    <row r="397" spans="1:8">
      <c r="A397" s="103"/>
      <c r="B397" s="61"/>
      <c r="C397" s="103"/>
      <c r="D397" s="103"/>
      <c r="E397" s="103"/>
      <c r="F397" s="103"/>
      <c r="G397" s="103"/>
      <c r="H397" s="103"/>
    </row>
    <row r="398" spans="1:8">
      <c r="A398" s="103"/>
      <c r="B398" s="61"/>
      <c r="C398" s="103"/>
      <c r="D398" s="103"/>
      <c r="E398" s="103"/>
      <c r="F398" s="103"/>
      <c r="G398" s="103"/>
      <c r="H398" s="103"/>
    </row>
    <row r="399" spans="1:8">
      <c r="A399" s="103"/>
      <c r="B399" s="61"/>
      <c r="C399" s="103"/>
      <c r="D399" s="103"/>
      <c r="E399" s="103"/>
      <c r="F399" s="103"/>
      <c r="G399" s="103"/>
      <c r="H399" s="103"/>
    </row>
    <row r="400" spans="1:8">
      <c r="A400" s="103"/>
      <c r="B400" s="61"/>
      <c r="C400" s="103"/>
      <c r="D400" s="103"/>
      <c r="E400" s="103"/>
      <c r="F400" s="103"/>
      <c r="G400" s="103"/>
      <c r="H400" s="103"/>
    </row>
    <row r="401" spans="1:8">
      <c r="A401" s="103"/>
      <c r="B401" s="61"/>
      <c r="C401" s="103"/>
      <c r="D401" s="103"/>
      <c r="E401" s="103"/>
      <c r="F401" s="103"/>
      <c r="G401" s="103"/>
      <c r="H401" s="103"/>
    </row>
    <row r="402" spans="1:8">
      <c r="A402" s="103"/>
      <c r="B402" s="61"/>
      <c r="C402" s="103"/>
      <c r="D402" s="103"/>
      <c r="E402" s="103"/>
      <c r="F402" s="103"/>
      <c r="G402" s="103"/>
      <c r="H402" s="103"/>
    </row>
    <row r="403" spans="1:8">
      <c r="A403" s="103"/>
      <c r="B403" s="61"/>
      <c r="C403" s="103"/>
      <c r="D403" s="103"/>
      <c r="E403" s="103"/>
      <c r="F403" s="103"/>
      <c r="G403" s="103"/>
      <c r="H403" s="103"/>
    </row>
    <row r="404" spans="1:8">
      <c r="A404" s="103"/>
      <c r="B404" s="61"/>
      <c r="C404" s="103"/>
      <c r="D404" s="103"/>
      <c r="E404" s="103"/>
      <c r="F404" s="103"/>
      <c r="G404" s="103"/>
      <c r="H404" s="103"/>
    </row>
    <row r="405" spans="1:8">
      <c r="A405" s="103"/>
      <c r="B405" s="61"/>
      <c r="C405" s="103"/>
      <c r="D405" s="103"/>
      <c r="E405" s="103"/>
      <c r="F405" s="103"/>
      <c r="G405" s="103"/>
      <c r="H405" s="103"/>
    </row>
    <row r="406" spans="1:8">
      <c r="A406" s="103"/>
      <c r="B406" s="61"/>
      <c r="C406" s="103"/>
      <c r="D406" s="103"/>
      <c r="E406" s="103"/>
      <c r="F406" s="103"/>
      <c r="G406" s="103"/>
      <c r="H406" s="103"/>
    </row>
    <row r="407" spans="1:8">
      <c r="A407" s="103"/>
      <c r="B407" s="61"/>
      <c r="C407" s="103"/>
      <c r="D407" s="103"/>
      <c r="E407" s="103"/>
      <c r="F407" s="103"/>
      <c r="G407" s="103"/>
      <c r="H407" s="103"/>
    </row>
    <row r="408" spans="1:8">
      <c r="A408" s="103"/>
      <c r="B408" s="61"/>
      <c r="C408" s="103"/>
      <c r="D408" s="103"/>
      <c r="E408" s="103"/>
      <c r="F408" s="103"/>
      <c r="G408" s="103"/>
      <c r="H408" s="103"/>
    </row>
    <row r="409" spans="1:8">
      <c r="A409" s="103"/>
      <c r="B409" s="61"/>
      <c r="C409" s="103"/>
      <c r="D409" s="103"/>
      <c r="E409" s="103"/>
      <c r="F409" s="103"/>
      <c r="G409" s="103"/>
      <c r="H409" s="103"/>
    </row>
    <row r="410" spans="1:8">
      <c r="A410" s="103"/>
      <c r="B410" s="61"/>
      <c r="C410" s="103"/>
      <c r="D410" s="103"/>
      <c r="E410" s="103"/>
      <c r="F410" s="103"/>
      <c r="G410" s="103"/>
      <c r="H410" s="103"/>
    </row>
    <row r="411" spans="1:8">
      <c r="A411" s="103"/>
      <c r="B411" s="61"/>
      <c r="C411" s="103"/>
      <c r="D411" s="103"/>
      <c r="E411" s="103"/>
      <c r="F411" s="103"/>
      <c r="G411" s="103"/>
      <c r="H411" s="103"/>
    </row>
    <row r="412" spans="1:8">
      <c r="A412" s="103"/>
      <c r="B412" s="61"/>
      <c r="C412" s="103"/>
      <c r="D412" s="103"/>
      <c r="E412" s="103"/>
      <c r="F412" s="103"/>
      <c r="G412" s="103"/>
      <c r="H412" s="103"/>
    </row>
    <row r="413" spans="1:8">
      <c r="A413" s="103"/>
      <c r="B413" s="61"/>
      <c r="C413" s="103"/>
      <c r="D413" s="103"/>
      <c r="E413" s="103"/>
      <c r="F413" s="103"/>
      <c r="G413" s="103"/>
      <c r="H413" s="103"/>
    </row>
    <row r="414" spans="1:8">
      <c r="A414" s="103"/>
      <c r="B414" s="61"/>
      <c r="C414" s="103"/>
      <c r="D414" s="103"/>
      <c r="E414" s="103"/>
      <c r="F414" s="103"/>
      <c r="G414" s="103"/>
      <c r="H414" s="103"/>
    </row>
    <row r="415" spans="1:8">
      <c r="A415" s="103"/>
      <c r="B415" s="61"/>
      <c r="C415" s="103"/>
      <c r="D415" s="103"/>
      <c r="E415" s="103"/>
      <c r="F415" s="103"/>
      <c r="G415" s="103"/>
      <c r="H415" s="103"/>
    </row>
    <row r="416" spans="1:8">
      <c r="A416" s="103"/>
      <c r="B416" s="61"/>
      <c r="C416" s="103"/>
      <c r="D416" s="103"/>
      <c r="E416" s="103"/>
      <c r="F416" s="103"/>
      <c r="G416" s="103"/>
      <c r="H416" s="103"/>
    </row>
    <row r="417" spans="1:8">
      <c r="A417" s="103"/>
      <c r="B417" s="61"/>
      <c r="C417" s="103"/>
      <c r="D417" s="103"/>
      <c r="E417" s="103"/>
      <c r="F417" s="103"/>
      <c r="G417" s="103"/>
      <c r="H417" s="103"/>
    </row>
    <row r="418" spans="1:8">
      <c r="A418" s="103"/>
      <c r="B418" s="61"/>
      <c r="C418" s="103"/>
      <c r="D418" s="103"/>
      <c r="E418" s="103"/>
      <c r="F418" s="103"/>
      <c r="G418" s="103"/>
      <c r="H418" s="103"/>
    </row>
    <row r="419" spans="1:8">
      <c r="A419" s="103"/>
      <c r="B419" s="61"/>
      <c r="C419" s="103"/>
      <c r="D419" s="103"/>
      <c r="E419" s="103"/>
      <c r="F419" s="103"/>
      <c r="G419" s="103"/>
      <c r="H419" s="103"/>
    </row>
    <row r="420" spans="1:8">
      <c r="A420" s="103"/>
      <c r="B420" s="61"/>
      <c r="C420" s="103"/>
      <c r="D420" s="103"/>
      <c r="E420" s="103"/>
      <c r="F420" s="103"/>
      <c r="G420" s="103"/>
      <c r="H420" s="103"/>
    </row>
    <row r="421" spans="1:8">
      <c r="A421" s="103"/>
      <c r="B421" s="61"/>
      <c r="C421" s="103"/>
      <c r="D421" s="103"/>
      <c r="E421" s="103"/>
      <c r="F421" s="103"/>
      <c r="G421" s="103"/>
      <c r="H421" s="103"/>
    </row>
    <row r="422" spans="1:8">
      <c r="A422" s="103"/>
      <c r="B422" s="61"/>
      <c r="C422" s="103"/>
      <c r="D422" s="103"/>
      <c r="E422" s="103"/>
      <c r="F422" s="103"/>
      <c r="G422" s="103"/>
      <c r="H422" s="103"/>
    </row>
    <row r="423" spans="1:8">
      <c r="A423" s="103"/>
      <c r="B423" s="61"/>
      <c r="C423" s="103"/>
      <c r="D423" s="103"/>
      <c r="E423" s="103"/>
      <c r="F423" s="103"/>
      <c r="G423" s="103"/>
      <c r="H423" s="103"/>
    </row>
    <row r="424" spans="1:8">
      <c r="A424" s="103"/>
      <c r="B424" s="61"/>
      <c r="C424" s="103"/>
      <c r="D424" s="103"/>
      <c r="E424" s="103"/>
      <c r="F424" s="103"/>
      <c r="G424" s="103"/>
      <c r="H424" s="103"/>
    </row>
    <row r="425" spans="1:8">
      <c r="A425" s="103"/>
      <c r="B425" s="61"/>
      <c r="C425" s="103"/>
      <c r="D425" s="103"/>
      <c r="E425" s="103"/>
      <c r="F425" s="103"/>
      <c r="G425" s="103"/>
      <c r="H425" s="103"/>
    </row>
    <row r="426" spans="1:8">
      <c r="A426" s="103"/>
      <c r="B426" s="61"/>
      <c r="C426" s="103"/>
      <c r="D426" s="103"/>
      <c r="E426" s="103"/>
      <c r="F426" s="103"/>
      <c r="G426" s="103"/>
      <c r="H426" s="103"/>
    </row>
    <row r="427" spans="1:8">
      <c r="A427" s="103"/>
      <c r="B427" s="61"/>
      <c r="C427" s="103"/>
      <c r="D427" s="103"/>
      <c r="E427" s="103"/>
      <c r="F427" s="103"/>
      <c r="G427" s="103"/>
      <c r="H427" s="103"/>
    </row>
    <row r="428" spans="1:8">
      <c r="A428" s="103"/>
      <c r="B428" s="61"/>
      <c r="C428" s="103"/>
      <c r="D428" s="103"/>
      <c r="E428" s="103"/>
      <c r="F428" s="103"/>
      <c r="G428" s="103"/>
      <c r="H428" s="103"/>
    </row>
    <row r="429" spans="1:8">
      <c r="A429" s="103"/>
      <c r="B429" s="61"/>
      <c r="C429" s="103"/>
      <c r="D429" s="103"/>
      <c r="E429" s="103"/>
      <c r="F429" s="103"/>
      <c r="G429" s="103"/>
      <c r="H429" s="103"/>
    </row>
    <row r="430" spans="1:8">
      <c r="A430" s="103"/>
      <c r="B430" s="61"/>
      <c r="C430" s="103"/>
      <c r="D430" s="103"/>
      <c r="E430" s="103"/>
      <c r="F430" s="103"/>
      <c r="G430" s="103"/>
      <c r="H430" s="103"/>
    </row>
    <row r="431" spans="1:8">
      <c r="A431" s="103"/>
      <c r="B431" s="61"/>
      <c r="C431" s="103"/>
      <c r="D431" s="103"/>
      <c r="E431" s="103"/>
      <c r="F431" s="103"/>
      <c r="G431" s="103"/>
      <c r="H431" s="103"/>
    </row>
    <row r="432" spans="1:8">
      <c r="A432" s="103"/>
      <c r="B432" s="61"/>
      <c r="C432" s="103"/>
      <c r="D432" s="103"/>
      <c r="E432" s="103"/>
      <c r="F432" s="103"/>
      <c r="G432" s="103"/>
      <c r="H432" s="103"/>
    </row>
    <row r="433" spans="1:8">
      <c r="A433" s="103"/>
      <c r="B433" s="61"/>
      <c r="C433" s="103"/>
      <c r="D433" s="103"/>
      <c r="E433" s="103"/>
      <c r="F433" s="103"/>
      <c r="G433" s="103"/>
      <c r="H433" s="103"/>
    </row>
    <row r="434" spans="1:8">
      <c r="A434" s="103"/>
      <c r="B434" s="61"/>
      <c r="C434" s="103"/>
      <c r="D434" s="103"/>
      <c r="E434" s="103"/>
      <c r="F434" s="103"/>
      <c r="G434" s="103"/>
      <c r="H434" s="103"/>
    </row>
    <row r="435" spans="1:8">
      <c r="A435" s="103"/>
      <c r="B435" s="61"/>
      <c r="C435" s="103"/>
      <c r="D435" s="103"/>
      <c r="E435" s="103"/>
      <c r="F435" s="103"/>
      <c r="G435" s="103"/>
      <c r="H435" s="103"/>
    </row>
    <row r="436" spans="1:8">
      <c r="A436" s="103"/>
      <c r="B436" s="61"/>
      <c r="C436" s="103"/>
      <c r="D436" s="103"/>
      <c r="E436" s="103"/>
      <c r="F436" s="103"/>
      <c r="G436" s="103"/>
      <c r="H436" s="103"/>
    </row>
    <row r="437" spans="1:8">
      <c r="A437" s="103"/>
      <c r="B437" s="61"/>
      <c r="C437" s="103"/>
      <c r="D437" s="103"/>
      <c r="E437" s="103"/>
      <c r="F437" s="103"/>
      <c r="G437" s="103"/>
      <c r="H437" s="103"/>
    </row>
    <row r="438" spans="1:8">
      <c r="A438" s="103"/>
      <c r="B438" s="61"/>
      <c r="C438" s="103"/>
      <c r="D438" s="103"/>
      <c r="E438" s="103"/>
      <c r="F438" s="103"/>
      <c r="G438" s="103"/>
      <c r="H438" s="103"/>
    </row>
    <row r="439" spans="1:8">
      <c r="A439" s="103"/>
      <c r="B439" s="61"/>
      <c r="C439" s="103"/>
      <c r="D439" s="103"/>
      <c r="E439" s="103"/>
      <c r="F439" s="103"/>
      <c r="G439" s="103"/>
      <c r="H439" s="103"/>
    </row>
    <row r="440" spans="1:8">
      <c r="A440" s="103"/>
      <c r="B440" s="61"/>
      <c r="C440" s="103"/>
      <c r="D440" s="103"/>
      <c r="E440" s="103"/>
      <c r="F440" s="103"/>
      <c r="G440" s="103"/>
      <c r="H440" s="103"/>
    </row>
    <row r="441" spans="1:8">
      <c r="A441" s="103"/>
      <c r="B441" s="61"/>
      <c r="C441" s="103"/>
      <c r="D441" s="103"/>
      <c r="E441" s="103"/>
      <c r="F441" s="103"/>
      <c r="G441" s="103"/>
      <c r="H441" s="103"/>
    </row>
    <row r="442" spans="1:8">
      <c r="A442" s="103"/>
      <c r="B442" s="61"/>
      <c r="C442" s="103"/>
      <c r="D442" s="103"/>
      <c r="E442" s="103"/>
      <c r="F442" s="103"/>
      <c r="G442" s="103"/>
      <c r="H442" s="103"/>
    </row>
    <row r="443" spans="1:8">
      <c r="A443" s="103"/>
      <c r="B443" s="61"/>
      <c r="C443" s="103"/>
      <c r="D443" s="103"/>
      <c r="E443" s="103"/>
      <c r="F443" s="103"/>
      <c r="G443" s="103"/>
      <c r="H443" s="103"/>
    </row>
    <row r="444" spans="1:8">
      <c r="A444" s="103"/>
      <c r="B444" s="61"/>
      <c r="C444" s="103"/>
      <c r="D444" s="103"/>
      <c r="E444" s="103"/>
      <c r="F444" s="103"/>
      <c r="G444" s="103"/>
      <c r="H444" s="103"/>
    </row>
    <row r="445" spans="1:8">
      <c r="A445" s="103"/>
      <c r="B445" s="61"/>
      <c r="C445" s="103"/>
      <c r="D445" s="103"/>
      <c r="E445" s="103"/>
      <c r="F445" s="103"/>
      <c r="G445" s="103"/>
      <c r="H445" s="103"/>
    </row>
    <row r="446" spans="1:8">
      <c r="A446" s="103"/>
      <c r="B446" s="61"/>
      <c r="C446" s="103"/>
      <c r="D446" s="103"/>
      <c r="E446" s="103"/>
      <c r="F446" s="103"/>
      <c r="G446" s="103"/>
      <c r="H446" s="103"/>
    </row>
    <row r="447" spans="1:8">
      <c r="A447" s="103"/>
      <c r="B447" s="61"/>
      <c r="C447" s="103"/>
      <c r="D447" s="103"/>
      <c r="E447" s="103"/>
      <c r="F447" s="103"/>
      <c r="G447" s="103"/>
      <c r="H447" s="103"/>
    </row>
    <row r="448" spans="1:8">
      <c r="A448" s="103"/>
      <c r="B448" s="61"/>
      <c r="C448" s="103"/>
      <c r="D448" s="103"/>
      <c r="E448" s="103"/>
      <c r="F448" s="103"/>
      <c r="G448" s="103"/>
      <c r="H448" s="103"/>
    </row>
    <row r="449" spans="1:8">
      <c r="A449" s="103"/>
      <c r="B449" s="61"/>
      <c r="C449" s="103"/>
      <c r="D449" s="103"/>
      <c r="E449" s="103"/>
      <c r="F449" s="103"/>
      <c r="G449" s="103"/>
      <c r="H449" s="103"/>
    </row>
    <row r="450" spans="1:8">
      <c r="A450" s="103"/>
      <c r="B450" s="61"/>
      <c r="C450" s="103"/>
      <c r="D450" s="103"/>
      <c r="E450" s="103"/>
      <c r="F450" s="103"/>
      <c r="G450" s="103"/>
      <c r="H450" s="103"/>
    </row>
    <row r="451" spans="1:8">
      <c r="A451" s="103"/>
      <c r="B451" s="61"/>
      <c r="C451" s="103"/>
      <c r="D451" s="103"/>
      <c r="E451" s="103"/>
      <c r="F451" s="103"/>
      <c r="G451" s="103"/>
      <c r="H451" s="103"/>
    </row>
    <row r="452" spans="1:8">
      <c r="A452" s="103"/>
      <c r="B452" s="61"/>
      <c r="C452" s="103"/>
      <c r="D452" s="103"/>
      <c r="E452" s="103"/>
      <c r="F452" s="103"/>
      <c r="G452" s="103"/>
      <c r="H452" s="103"/>
    </row>
    <row r="453" spans="1:8">
      <c r="A453" s="103"/>
      <c r="B453" s="61"/>
      <c r="C453" s="103"/>
      <c r="D453" s="103"/>
      <c r="E453" s="103"/>
      <c r="F453" s="103"/>
      <c r="G453" s="103"/>
      <c r="H453" s="103"/>
    </row>
    <row r="454" spans="1:8">
      <c r="A454" s="103"/>
      <c r="B454" s="61"/>
      <c r="C454" s="103"/>
      <c r="D454" s="103"/>
      <c r="E454" s="103"/>
      <c r="F454" s="103"/>
      <c r="G454" s="103"/>
      <c r="H454" s="103"/>
    </row>
    <row r="455" spans="1:8">
      <c r="A455" s="103"/>
      <c r="B455" s="61"/>
      <c r="C455" s="103"/>
      <c r="D455" s="103"/>
      <c r="E455" s="103"/>
      <c r="F455" s="103"/>
      <c r="G455" s="103"/>
      <c r="H455" s="103"/>
    </row>
    <row r="456" spans="1:8">
      <c r="A456" s="103"/>
      <c r="B456" s="61"/>
      <c r="C456" s="103"/>
      <c r="D456" s="103"/>
      <c r="E456" s="103"/>
      <c r="F456" s="103"/>
      <c r="G456" s="103"/>
      <c r="H456" s="103"/>
    </row>
    <row r="457" spans="1:8">
      <c r="A457" s="103"/>
      <c r="B457" s="61"/>
      <c r="C457" s="103"/>
      <c r="D457" s="103"/>
      <c r="E457" s="103"/>
      <c r="F457" s="103"/>
      <c r="G457" s="103"/>
      <c r="H457" s="103"/>
    </row>
    <row r="458" spans="1:8">
      <c r="A458" s="103"/>
      <c r="B458" s="61"/>
      <c r="C458" s="103"/>
      <c r="D458" s="103"/>
      <c r="E458" s="103"/>
      <c r="F458" s="103"/>
      <c r="G458" s="103"/>
      <c r="H458" s="103"/>
    </row>
    <row r="459" spans="1:8">
      <c r="A459" s="103"/>
      <c r="B459" s="61"/>
      <c r="C459" s="103"/>
      <c r="D459" s="103"/>
      <c r="E459" s="103"/>
      <c r="F459" s="103"/>
      <c r="G459" s="103"/>
      <c r="H459" s="103"/>
    </row>
    <row r="460" spans="1:8">
      <c r="A460" s="103"/>
      <c r="B460" s="61"/>
      <c r="C460" s="103"/>
      <c r="D460" s="103"/>
      <c r="E460" s="103"/>
      <c r="F460" s="103"/>
      <c r="G460" s="103"/>
      <c r="H460" s="103"/>
    </row>
    <row r="461" spans="1:8">
      <c r="A461" s="103"/>
      <c r="B461" s="61"/>
      <c r="C461" s="103"/>
      <c r="D461" s="103"/>
      <c r="E461" s="103"/>
      <c r="F461" s="103"/>
      <c r="G461" s="103"/>
      <c r="H461" s="103"/>
    </row>
    <row r="462" spans="1:8">
      <c r="A462" s="103"/>
      <c r="B462" s="61"/>
      <c r="C462" s="103"/>
      <c r="D462" s="103"/>
      <c r="E462" s="103"/>
      <c r="F462" s="103"/>
      <c r="G462" s="103"/>
      <c r="H462" s="103"/>
    </row>
    <row r="463" spans="1:8">
      <c r="A463" s="103"/>
      <c r="B463" s="61"/>
      <c r="C463" s="103"/>
      <c r="D463" s="103"/>
      <c r="E463" s="103"/>
      <c r="F463" s="103"/>
      <c r="G463" s="103"/>
      <c r="H463" s="103"/>
    </row>
    <row r="464" spans="1:8">
      <c r="A464" s="103"/>
      <c r="B464" s="61"/>
      <c r="C464" s="103"/>
      <c r="D464" s="103"/>
      <c r="E464" s="103"/>
      <c r="F464" s="103"/>
      <c r="G464" s="103"/>
      <c r="H464" s="103"/>
    </row>
    <row r="465" spans="1:8">
      <c r="A465" s="103"/>
      <c r="B465" s="61"/>
      <c r="C465" s="103"/>
      <c r="D465" s="103"/>
      <c r="E465" s="103"/>
      <c r="F465" s="103"/>
      <c r="G465" s="103"/>
      <c r="H465" s="103"/>
    </row>
    <row r="466" spans="1:8">
      <c r="A466" s="103"/>
      <c r="B466" s="61"/>
      <c r="C466" s="103"/>
      <c r="D466" s="103"/>
      <c r="E466" s="103"/>
      <c r="F466" s="103"/>
      <c r="G466" s="103"/>
      <c r="H466" s="103"/>
    </row>
    <row r="467" spans="1:8">
      <c r="A467" s="103"/>
      <c r="B467" s="61"/>
      <c r="C467" s="103"/>
      <c r="D467" s="103"/>
      <c r="E467" s="103"/>
      <c r="F467" s="103"/>
      <c r="G467" s="103"/>
      <c r="H467" s="103"/>
    </row>
    <row r="468" spans="1:8">
      <c r="A468" s="103"/>
      <c r="B468" s="61"/>
      <c r="C468" s="103"/>
      <c r="D468" s="103"/>
      <c r="E468" s="103"/>
      <c r="F468" s="103"/>
      <c r="G468" s="103"/>
      <c r="H468" s="103"/>
    </row>
    <row r="469" spans="1:8">
      <c r="A469" s="103"/>
      <c r="B469" s="61"/>
      <c r="C469" s="103"/>
      <c r="D469" s="103"/>
      <c r="E469" s="103"/>
      <c r="F469" s="103"/>
      <c r="G469" s="103"/>
      <c r="H469" s="103"/>
    </row>
    <row r="470" spans="1:8">
      <c r="A470" s="103"/>
      <c r="B470" s="61"/>
      <c r="C470" s="103"/>
      <c r="D470" s="103"/>
      <c r="E470" s="103"/>
      <c r="F470" s="103"/>
      <c r="G470" s="103"/>
      <c r="H470" s="103"/>
    </row>
    <row r="471" spans="1:8">
      <c r="A471" s="103"/>
      <c r="B471" s="61"/>
      <c r="C471" s="103"/>
      <c r="D471" s="103"/>
      <c r="E471" s="103"/>
      <c r="F471" s="103"/>
      <c r="G471" s="103"/>
      <c r="H471" s="103"/>
    </row>
    <row r="472" spans="1:8">
      <c r="A472" s="103"/>
      <c r="B472" s="61"/>
      <c r="C472" s="103"/>
      <c r="D472" s="103"/>
      <c r="E472" s="103"/>
      <c r="F472" s="103"/>
      <c r="G472" s="103"/>
      <c r="H472" s="103"/>
    </row>
    <row r="473" spans="1:8">
      <c r="A473" s="103"/>
      <c r="B473" s="61"/>
      <c r="C473" s="103"/>
      <c r="D473" s="103"/>
      <c r="E473" s="103"/>
      <c r="F473" s="103"/>
      <c r="G473" s="103"/>
      <c r="H473" s="103"/>
    </row>
    <row r="474" spans="1:8">
      <c r="A474" s="103"/>
      <c r="B474" s="61"/>
      <c r="C474" s="103"/>
      <c r="D474" s="103"/>
      <c r="E474" s="103"/>
      <c r="F474" s="103"/>
      <c r="G474" s="103"/>
      <c r="H474" s="103"/>
    </row>
    <row r="475" spans="1:8">
      <c r="A475" s="103"/>
      <c r="B475" s="61"/>
      <c r="C475" s="103"/>
      <c r="D475" s="103"/>
      <c r="E475" s="103"/>
      <c r="F475" s="103"/>
      <c r="G475" s="103"/>
      <c r="H475" s="103"/>
    </row>
    <row r="476" spans="1:8">
      <c r="A476" s="103"/>
      <c r="B476" s="61"/>
      <c r="C476" s="103"/>
      <c r="D476" s="103"/>
      <c r="E476" s="103"/>
      <c r="F476" s="103"/>
      <c r="G476" s="103"/>
      <c r="H476" s="103"/>
    </row>
    <row r="477" spans="1:8">
      <c r="A477" s="103"/>
      <c r="B477" s="61"/>
      <c r="C477" s="103"/>
      <c r="D477" s="103"/>
      <c r="E477" s="103"/>
      <c r="F477" s="103"/>
      <c r="G477" s="103"/>
      <c r="H477" s="103"/>
    </row>
    <row r="478" spans="1:8">
      <c r="A478" s="103"/>
      <c r="B478" s="61"/>
      <c r="C478" s="103"/>
      <c r="D478" s="103"/>
      <c r="E478" s="103"/>
      <c r="F478" s="103"/>
      <c r="G478" s="103"/>
      <c r="H478" s="103"/>
    </row>
    <row r="479" spans="1:8">
      <c r="A479" s="103"/>
      <c r="B479" s="61"/>
      <c r="C479" s="103"/>
      <c r="D479" s="103"/>
      <c r="E479" s="103"/>
      <c r="F479" s="103"/>
      <c r="G479" s="103"/>
      <c r="H479" s="103"/>
    </row>
    <row r="480" spans="1:8">
      <c r="A480" s="103"/>
      <c r="B480" s="61"/>
      <c r="C480" s="103"/>
      <c r="D480" s="103"/>
      <c r="E480" s="103"/>
      <c r="F480" s="103"/>
      <c r="G480" s="103"/>
      <c r="H480" s="103"/>
    </row>
    <row r="481" spans="1:8">
      <c r="A481" s="103"/>
      <c r="B481" s="61"/>
      <c r="C481" s="103"/>
      <c r="D481" s="103"/>
      <c r="E481" s="103"/>
      <c r="F481" s="103"/>
      <c r="G481" s="103"/>
      <c r="H481" s="103"/>
    </row>
    <row r="482" spans="1:8">
      <c r="A482" s="103"/>
      <c r="B482" s="61"/>
      <c r="C482" s="103"/>
      <c r="D482" s="103"/>
      <c r="E482" s="103"/>
      <c r="F482" s="103"/>
      <c r="G482" s="103"/>
      <c r="H482" s="103"/>
    </row>
    <row r="483" spans="1:8">
      <c r="A483" s="103"/>
      <c r="B483" s="61"/>
      <c r="C483" s="103"/>
      <c r="D483" s="103"/>
      <c r="E483" s="103"/>
      <c r="F483" s="103"/>
      <c r="G483" s="103"/>
      <c r="H483" s="103"/>
    </row>
    <row r="484" spans="1:8">
      <c r="A484" s="103"/>
      <c r="B484" s="61"/>
      <c r="C484" s="103"/>
      <c r="D484" s="103"/>
      <c r="E484" s="103"/>
      <c r="F484" s="103"/>
      <c r="G484" s="103"/>
      <c r="H484" s="103"/>
    </row>
    <row r="485" spans="1:8">
      <c r="A485" s="103"/>
      <c r="B485" s="61"/>
      <c r="C485" s="103"/>
      <c r="D485" s="103"/>
      <c r="E485" s="103"/>
      <c r="F485" s="103"/>
      <c r="G485" s="103"/>
      <c r="H485" s="103"/>
    </row>
    <row r="486" spans="1:8">
      <c r="A486" s="103"/>
      <c r="B486" s="61"/>
      <c r="C486" s="103"/>
      <c r="D486" s="103"/>
      <c r="E486" s="103"/>
      <c r="F486" s="103"/>
      <c r="G486" s="103"/>
      <c r="H486" s="103"/>
    </row>
    <row r="487" spans="1:8">
      <c r="A487" s="103"/>
      <c r="B487" s="61"/>
      <c r="C487" s="103"/>
      <c r="D487" s="103"/>
      <c r="E487" s="103"/>
      <c r="F487" s="103"/>
      <c r="G487" s="103"/>
      <c r="H487" s="103"/>
    </row>
    <row r="488" spans="1:8">
      <c r="A488" s="103"/>
      <c r="B488" s="61"/>
      <c r="C488" s="103"/>
      <c r="D488" s="103"/>
      <c r="E488" s="103"/>
      <c r="F488" s="103"/>
      <c r="G488" s="103"/>
      <c r="H488" s="103"/>
    </row>
    <row r="489" spans="1:8">
      <c r="A489" s="103"/>
      <c r="B489" s="61"/>
      <c r="C489" s="103"/>
      <c r="D489" s="103"/>
      <c r="E489" s="103"/>
      <c r="F489" s="103"/>
      <c r="G489" s="103"/>
      <c r="H489" s="103"/>
    </row>
    <row r="490" spans="1:8">
      <c r="A490" s="103"/>
      <c r="B490" s="61"/>
      <c r="C490" s="103"/>
      <c r="D490" s="103"/>
      <c r="E490" s="103"/>
      <c r="F490" s="103"/>
      <c r="G490" s="103"/>
      <c r="H490" s="103"/>
    </row>
    <row r="491" spans="1:8">
      <c r="A491" s="103"/>
      <c r="B491" s="61"/>
      <c r="C491" s="103"/>
      <c r="D491" s="103"/>
      <c r="E491" s="103"/>
      <c r="F491" s="103"/>
      <c r="G491" s="103"/>
      <c r="H491" s="103"/>
    </row>
    <row r="492" spans="1:8">
      <c r="A492" s="103"/>
      <c r="B492" s="61"/>
      <c r="C492" s="103"/>
      <c r="D492" s="103"/>
      <c r="E492" s="103"/>
      <c r="F492" s="103"/>
      <c r="G492" s="103"/>
      <c r="H492" s="103"/>
    </row>
    <row r="493" spans="1:8">
      <c r="A493" s="103"/>
      <c r="B493" s="61"/>
      <c r="C493" s="103"/>
      <c r="D493" s="103"/>
      <c r="E493" s="103"/>
      <c r="F493" s="103"/>
      <c r="G493" s="103"/>
      <c r="H493" s="103"/>
    </row>
    <row r="494" spans="1:8">
      <c r="A494" s="103"/>
      <c r="B494" s="61"/>
      <c r="C494" s="103"/>
      <c r="D494" s="103"/>
      <c r="E494" s="103"/>
      <c r="F494" s="103"/>
      <c r="G494" s="103"/>
      <c r="H494" s="103"/>
    </row>
    <row r="495" spans="1:8">
      <c r="A495" s="103"/>
      <c r="B495" s="61"/>
      <c r="C495" s="103"/>
      <c r="D495" s="103"/>
      <c r="E495" s="103"/>
      <c r="F495" s="103"/>
      <c r="G495" s="103"/>
      <c r="H495" s="103"/>
    </row>
    <row r="496" spans="1:8">
      <c r="A496" s="103"/>
      <c r="B496" s="61"/>
      <c r="C496" s="103"/>
      <c r="D496" s="103"/>
      <c r="E496" s="103"/>
      <c r="F496" s="103"/>
      <c r="G496" s="103"/>
      <c r="H496" s="103"/>
    </row>
    <row r="497" spans="1:8">
      <c r="A497" s="103"/>
      <c r="B497" s="61"/>
      <c r="C497" s="103"/>
      <c r="D497" s="103"/>
      <c r="E497" s="103"/>
      <c r="F497" s="103"/>
      <c r="G497" s="103"/>
      <c r="H497" s="103"/>
    </row>
    <row r="498" spans="1:8">
      <c r="A498" s="103"/>
      <c r="B498" s="61"/>
      <c r="C498" s="103"/>
      <c r="D498" s="103"/>
      <c r="E498" s="103"/>
      <c r="F498" s="103"/>
      <c r="G498" s="103"/>
      <c r="H498" s="103"/>
    </row>
    <row r="499" spans="1:8">
      <c r="A499" s="103"/>
      <c r="B499" s="61"/>
      <c r="C499" s="103"/>
      <c r="D499" s="103"/>
      <c r="E499" s="103"/>
      <c r="F499" s="103"/>
      <c r="G499" s="103"/>
      <c r="H499" s="103"/>
    </row>
    <row r="500" spans="1:8">
      <c r="A500" s="103"/>
      <c r="B500" s="61"/>
      <c r="C500" s="103"/>
      <c r="D500" s="103"/>
      <c r="E500" s="103"/>
      <c r="F500" s="103"/>
      <c r="G500" s="103"/>
      <c r="H500" s="103"/>
    </row>
    <row r="501" spans="1:8">
      <c r="A501" s="103"/>
      <c r="B501" s="61"/>
      <c r="C501" s="103"/>
      <c r="D501" s="103"/>
      <c r="E501" s="103"/>
      <c r="F501" s="103"/>
      <c r="G501" s="103"/>
      <c r="H501" s="103"/>
    </row>
    <row r="502" spans="1:8">
      <c r="A502" s="103"/>
      <c r="B502" s="61"/>
      <c r="C502" s="103"/>
      <c r="D502" s="103"/>
      <c r="E502" s="103"/>
      <c r="F502" s="103"/>
      <c r="G502" s="103"/>
      <c r="H502" s="103"/>
    </row>
    <row r="503" spans="1:8">
      <c r="A503" s="103"/>
      <c r="B503" s="61"/>
      <c r="C503" s="103"/>
      <c r="D503" s="103"/>
      <c r="E503" s="103"/>
      <c r="F503" s="103"/>
      <c r="G503" s="103"/>
      <c r="H503" s="103"/>
    </row>
    <row r="504" spans="1:8">
      <c r="A504" s="103"/>
      <c r="B504" s="61"/>
      <c r="C504" s="103"/>
      <c r="D504" s="103"/>
      <c r="E504" s="103"/>
      <c r="F504" s="103"/>
      <c r="G504" s="103"/>
      <c r="H504" s="103"/>
    </row>
    <row r="505" spans="1:8">
      <c r="A505" s="103"/>
      <c r="B505" s="61"/>
      <c r="C505" s="103"/>
      <c r="D505" s="103"/>
      <c r="E505" s="103"/>
      <c r="F505" s="103"/>
      <c r="G505" s="103"/>
      <c r="H505" s="103"/>
    </row>
    <row r="506" spans="1:8">
      <c r="A506" s="103"/>
      <c r="B506" s="61"/>
      <c r="C506" s="103"/>
      <c r="D506" s="103"/>
      <c r="E506" s="103"/>
      <c r="F506" s="103"/>
      <c r="G506" s="103"/>
      <c r="H506" s="103"/>
    </row>
    <row r="507" spans="1:8">
      <c r="A507" s="103"/>
      <c r="B507" s="61"/>
      <c r="C507" s="103"/>
      <c r="D507" s="103"/>
      <c r="E507" s="103"/>
      <c r="F507" s="103"/>
      <c r="G507" s="103"/>
      <c r="H507" s="103"/>
    </row>
    <row r="508" spans="1:8">
      <c r="A508" s="103"/>
      <c r="B508" s="61"/>
      <c r="C508" s="103"/>
      <c r="D508" s="103"/>
      <c r="E508" s="103"/>
      <c r="F508" s="103"/>
      <c r="G508" s="103"/>
      <c r="H508" s="103"/>
    </row>
    <row r="509" spans="1:8">
      <c r="A509" s="103"/>
      <c r="B509" s="61"/>
      <c r="C509" s="103"/>
      <c r="D509" s="103"/>
      <c r="E509" s="103"/>
      <c r="F509" s="103"/>
      <c r="G509" s="103"/>
      <c r="H509" s="103"/>
    </row>
    <row r="510" spans="1:8">
      <c r="A510" s="103"/>
      <c r="B510" s="61"/>
      <c r="C510" s="103"/>
      <c r="D510" s="103"/>
      <c r="E510" s="103"/>
      <c r="F510" s="103"/>
      <c r="G510" s="103"/>
      <c r="H510" s="103"/>
    </row>
    <row r="511" spans="1:8">
      <c r="A511" s="103"/>
      <c r="B511" s="61"/>
      <c r="C511" s="103"/>
      <c r="D511" s="103"/>
      <c r="E511" s="103"/>
      <c r="F511" s="103"/>
      <c r="G511" s="103"/>
      <c r="H511" s="103"/>
    </row>
    <row r="512" spans="1:8">
      <c r="A512" s="103"/>
      <c r="B512" s="61"/>
      <c r="C512" s="103"/>
      <c r="D512" s="103"/>
      <c r="E512" s="103"/>
      <c r="F512" s="103"/>
      <c r="G512" s="103"/>
      <c r="H512" s="103"/>
    </row>
    <row r="513" spans="1:8">
      <c r="A513" s="103"/>
      <c r="B513" s="61"/>
      <c r="C513" s="103"/>
      <c r="D513" s="103"/>
      <c r="E513" s="103"/>
      <c r="F513" s="103"/>
      <c r="G513" s="103"/>
      <c r="H513" s="103"/>
    </row>
    <row r="514" spans="1:8">
      <c r="A514" s="103"/>
      <c r="B514" s="61"/>
      <c r="C514" s="103"/>
      <c r="D514" s="103"/>
      <c r="E514" s="103"/>
      <c r="F514" s="103"/>
      <c r="G514" s="103"/>
      <c r="H514" s="103"/>
    </row>
    <row r="515" spans="1:8">
      <c r="A515" s="103"/>
      <c r="B515" s="61"/>
      <c r="C515" s="103"/>
      <c r="D515" s="103"/>
      <c r="E515" s="103"/>
      <c r="F515" s="103"/>
      <c r="G515" s="103"/>
      <c r="H515" s="103"/>
    </row>
    <row r="516" spans="1:8">
      <c r="A516" s="103"/>
      <c r="B516" s="61"/>
      <c r="C516" s="103"/>
      <c r="D516" s="103"/>
      <c r="E516" s="103"/>
      <c r="F516" s="103"/>
      <c r="G516" s="103"/>
      <c r="H516" s="103"/>
    </row>
    <row r="517" spans="1:8">
      <c r="A517" s="103"/>
      <c r="B517" s="61"/>
      <c r="C517" s="103"/>
      <c r="D517" s="103"/>
      <c r="E517" s="103"/>
      <c r="F517" s="103"/>
      <c r="G517" s="103"/>
      <c r="H517" s="103"/>
    </row>
    <row r="518" spans="1:8">
      <c r="A518" s="103"/>
      <c r="B518" s="61"/>
      <c r="C518" s="103"/>
      <c r="D518" s="103"/>
      <c r="E518" s="103"/>
      <c r="F518" s="103"/>
      <c r="G518" s="103"/>
      <c r="H518" s="103"/>
    </row>
    <row r="519" spans="1:8">
      <c r="A519" s="103"/>
      <c r="B519" s="61"/>
      <c r="C519" s="103"/>
      <c r="D519" s="103"/>
      <c r="E519" s="103"/>
      <c r="F519" s="103"/>
      <c r="G519" s="103"/>
      <c r="H519" s="103"/>
    </row>
    <row r="520" spans="1:8">
      <c r="A520" s="103"/>
      <c r="B520" s="61"/>
      <c r="C520" s="103"/>
      <c r="D520" s="103"/>
      <c r="E520" s="103"/>
      <c r="F520" s="103"/>
      <c r="G520" s="103"/>
      <c r="H520" s="103"/>
    </row>
    <row r="521" spans="1:8">
      <c r="A521" s="103"/>
      <c r="B521" s="61"/>
      <c r="C521" s="103"/>
      <c r="D521" s="103"/>
      <c r="E521" s="103"/>
      <c r="F521" s="103"/>
      <c r="G521" s="103"/>
      <c r="H521" s="103"/>
    </row>
    <row r="522" spans="1:8">
      <c r="A522" s="103"/>
      <c r="B522" s="61"/>
      <c r="C522" s="103"/>
      <c r="D522" s="103"/>
      <c r="E522" s="103"/>
      <c r="F522" s="103"/>
      <c r="G522" s="103"/>
      <c r="H522" s="103"/>
    </row>
    <row r="523" spans="1:8">
      <c r="A523" s="103"/>
      <c r="B523" s="61"/>
      <c r="C523" s="103"/>
      <c r="D523" s="103"/>
      <c r="E523" s="103"/>
      <c r="F523" s="103"/>
      <c r="G523" s="103"/>
      <c r="H523" s="103"/>
    </row>
    <row r="524" spans="1:8">
      <c r="A524" s="103"/>
      <c r="B524" s="61"/>
      <c r="C524" s="103"/>
      <c r="D524" s="103"/>
      <c r="E524" s="103"/>
      <c r="F524" s="103"/>
      <c r="G524" s="103"/>
      <c r="H524" s="103"/>
    </row>
    <row r="525" spans="1:8">
      <c r="A525" s="103"/>
      <c r="B525" s="61"/>
      <c r="C525" s="103"/>
      <c r="D525" s="103"/>
      <c r="E525" s="103"/>
      <c r="F525" s="103"/>
      <c r="G525" s="103"/>
      <c r="H525" s="103"/>
    </row>
    <row r="526" spans="1:8">
      <c r="A526" s="103"/>
      <c r="B526" s="61"/>
      <c r="C526" s="103"/>
      <c r="D526" s="103"/>
      <c r="E526" s="103"/>
      <c r="F526" s="103"/>
      <c r="G526" s="103"/>
      <c r="H526" s="103"/>
    </row>
    <row r="527" spans="1:8">
      <c r="A527" s="103"/>
      <c r="B527" s="61"/>
      <c r="C527" s="103"/>
      <c r="D527" s="103"/>
      <c r="E527" s="103"/>
      <c r="F527" s="103"/>
      <c r="G527" s="103"/>
      <c r="H527" s="103"/>
    </row>
    <row r="528" spans="1:8">
      <c r="A528" s="103"/>
      <c r="B528" s="61"/>
      <c r="C528" s="103"/>
      <c r="D528" s="103"/>
      <c r="E528" s="103"/>
      <c r="F528" s="103"/>
      <c r="G528" s="103"/>
      <c r="H528" s="103"/>
    </row>
    <row r="529" spans="1:8">
      <c r="A529" s="103"/>
      <c r="B529" s="61"/>
      <c r="C529" s="103"/>
      <c r="D529" s="103"/>
      <c r="E529" s="103"/>
      <c r="F529" s="103"/>
      <c r="G529" s="103"/>
      <c r="H529" s="103"/>
    </row>
    <row r="530" spans="1:8">
      <c r="A530" s="103"/>
      <c r="B530" s="61"/>
      <c r="C530" s="103"/>
      <c r="D530" s="103"/>
      <c r="E530" s="103"/>
      <c r="F530" s="103"/>
      <c r="G530" s="103"/>
      <c r="H530" s="103"/>
    </row>
    <row r="531" spans="1:8">
      <c r="A531" s="103"/>
      <c r="B531" s="61"/>
      <c r="C531" s="103"/>
      <c r="D531" s="103"/>
      <c r="E531" s="103"/>
      <c r="F531" s="103"/>
      <c r="G531" s="103"/>
      <c r="H531" s="103"/>
    </row>
    <row r="532" spans="1:8">
      <c r="A532" s="103"/>
      <c r="B532" s="61"/>
      <c r="C532" s="103"/>
      <c r="D532" s="103"/>
      <c r="E532" s="103"/>
      <c r="F532" s="103"/>
      <c r="G532" s="103"/>
      <c r="H532" s="103"/>
    </row>
    <row r="533" spans="1:8">
      <c r="A533" s="103"/>
      <c r="B533" s="61"/>
      <c r="C533" s="103"/>
      <c r="D533" s="103"/>
      <c r="E533" s="103"/>
      <c r="F533" s="103"/>
      <c r="G533" s="103"/>
      <c r="H533" s="103"/>
    </row>
    <row r="534" spans="1:8">
      <c r="A534" s="103"/>
      <c r="B534" s="61"/>
      <c r="C534" s="103"/>
      <c r="D534" s="103"/>
      <c r="E534" s="103"/>
      <c r="F534" s="103"/>
      <c r="G534" s="103"/>
      <c r="H534" s="103"/>
    </row>
    <row r="535" spans="1:8">
      <c r="A535" s="103"/>
      <c r="B535" s="61"/>
      <c r="C535" s="103"/>
      <c r="D535" s="103"/>
      <c r="E535" s="103"/>
      <c r="F535" s="103"/>
      <c r="G535" s="103"/>
      <c r="H535" s="103"/>
    </row>
    <row r="536" spans="1:8">
      <c r="A536" s="103"/>
      <c r="B536" s="61"/>
      <c r="C536" s="103"/>
      <c r="D536" s="103"/>
      <c r="E536" s="103"/>
      <c r="F536" s="103"/>
      <c r="G536" s="103"/>
      <c r="H536" s="103"/>
    </row>
    <row r="537" spans="1:8">
      <c r="A537" s="103"/>
      <c r="B537" s="61"/>
      <c r="C537" s="103"/>
      <c r="D537" s="103"/>
      <c r="E537" s="103"/>
      <c r="F537" s="103"/>
      <c r="G537" s="103"/>
      <c r="H537" s="103"/>
    </row>
    <row r="538" spans="1:8">
      <c r="A538" s="103"/>
      <c r="B538" s="61"/>
      <c r="C538" s="103"/>
      <c r="D538" s="103"/>
      <c r="E538" s="103"/>
      <c r="F538" s="103"/>
      <c r="G538" s="103"/>
      <c r="H538" s="103"/>
    </row>
    <row r="539" spans="1:8">
      <c r="A539" s="103"/>
      <c r="B539" s="61"/>
      <c r="C539" s="103"/>
      <c r="D539" s="103"/>
      <c r="E539" s="103"/>
      <c r="F539" s="103"/>
      <c r="G539" s="103"/>
      <c r="H539" s="103"/>
    </row>
    <row r="540" spans="1:8">
      <c r="A540" s="103"/>
      <c r="B540" s="61"/>
      <c r="C540" s="103"/>
      <c r="D540" s="103"/>
      <c r="E540" s="103"/>
      <c r="F540" s="103"/>
      <c r="G540" s="103"/>
      <c r="H540" s="103"/>
    </row>
    <row r="541" spans="1:8">
      <c r="A541" s="103"/>
      <c r="B541" s="61"/>
      <c r="C541" s="103"/>
      <c r="D541" s="103"/>
      <c r="E541" s="103"/>
      <c r="F541" s="103"/>
      <c r="G541" s="103"/>
      <c r="H541" s="103"/>
    </row>
    <row r="542" spans="1:8">
      <c r="A542" s="103"/>
      <c r="B542" s="61"/>
      <c r="C542" s="103"/>
      <c r="D542" s="103"/>
      <c r="E542" s="103"/>
      <c r="F542" s="103"/>
      <c r="G542" s="103"/>
      <c r="H542" s="103"/>
    </row>
    <row r="543" spans="1:8">
      <c r="A543" s="103"/>
      <c r="B543" s="61"/>
      <c r="C543" s="103"/>
      <c r="D543" s="103"/>
      <c r="E543" s="103"/>
      <c r="F543" s="103"/>
      <c r="G543" s="103"/>
      <c r="H543" s="103"/>
    </row>
    <row r="544" spans="1:8">
      <c r="A544" s="103"/>
      <c r="B544" s="61"/>
      <c r="C544" s="103"/>
      <c r="D544" s="103"/>
      <c r="E544" s="103"/>
      <c r="F544" s="103"/>
      <c r="G544" s="103"/>
      <c r="H544" s="103"/>
    </row>
    <row r="545" spans="1:8">
      <c r="A545" s="103"/>
      <c r="B545" s="61"/>
      <c r="C545" s="103"/>
      <c r="D545" s="103"/>
      <c r="E545" s="103"/>
      <c r="F545" s="103"/>
      <c r="G545" s="103"/>
      <c r="H545" s="103"/>
    </row>
    <row r="546" spans="1:8">
      <c r="A546" s="103"/>
      <c r="B546" s="61"/>
      <c r="C546" s="103"/>
      <c r="D546" s="103"/>
      <c r="E546" s="103"/>
      <c r="F546" s="103"/>
      <c r="G546" s="103"/>
      <c r="H546" s="103"/>
    </row>
    <row r="547" spans="1:8">
      <c r="A547" s="103"/>
      <c r="B547" s="61"/>
      <c r="C547" s="103"/>
      <c r="D547" s="103"/>
      <c r="E547" s="103"/>
      <c r="F547" s="103"/>
      <c r="G547" s="103"/>
      <c r="H547" s="103"/>
    </row>
    <row r="548" spans="1:8">
      <c r="A548" s="103"/>
      <c r="B548" s="61"/>
      <c r="C548" s="103"/>
      <c r="D548" s="103"/>
      <c r="E548" s="103"/>
      <c r="F548" s="103"/>
      <c r="G548" s="103"/>
      <c r="H548" s="103"/>
    </row>
    <row r="549" spans="1:8">
      <c r="A549" s="103"/>
      <c r="B549" s="61"/>
      <c r="C549" s="103"/>
      <c r="D549" s="103"/>
      <c r="E549" s="103"/>
      <c r="F549" s="103"/>
      <c r="G549" s="103"/>
      <c r="H549" s="103"/>
    </row>
    <row r="550" spans="1:8">
      <c r="A550" s="103"/>
      <c r="B550" s="61"/>
      <c r="C550" s="103"/>
      <c r="D550" s="103"/>
      <c r="E550" s="103"/>
      <c r="F550" s="103"/>
      <c r="G550" s="103"/>
      <c r="H550" s="103"/>
    </row>
    <row r="551" spans="1:8">
      <c r="A551" s="103"/>
      <c r="B551" s="61"/>
      <c r="C551" s="103"/>
      <c r="D551" s="103"/>
      <c r="E551" s="103"/>
      <c r="F551" s="103"/>
      <c r="G551" s="103"/>
      <c r="H551" s="103"/>
    </row>
    <row r="552" spans="1:8">
      <c r="A552" s="103"/>
      <c r="B552" s="61"/>
      <c r="C552" s="103"/>
      <c r="D552" s="103"/>
      <c r="E552" s="103"/>
      <c r="F552" s="103"/>
      <c r="G552" s="103"/>
      <c r="H552" s="103"/>
    </row>
    <row r="553" spans="1:8">
      <c r="A553" s="103"/>
      <c r="B553" s="61"/>
      <c r="C553" s="103"/>
      <c r="D553" s="103"/>
      <c r="E553" s="103"/>
      <c r="F553" s="103"/>
      <c r="G553" s="103"/>
      <c r="H553" s="103"/>
    </row>
    <row r="554" spans="1:8">
      <c r="A554" s="103"/>
      <c r="B554" s="61"/>
      <c r="C554" s="103"/>
      <c r="D554" s="103"/>
      <c r="E554" s="103"/>
      <c r="F554" s="103"/>
      <c r="G554" s="103"/>
      <c r="H554" s="103"/>
    </row>
    <row r="555" spans="1:8">
      <c r="A555" s="103"/>
      <c r="B555" s="61"/>
      <c r="C555" s="103"/>
      <c r="D555" s="103"/>
      <c r="E555" s="103"/>
      <c r="F555" s="103"/>
      <c r="G555" s="103"/>
      <c r="H555" s="103"/>
    </row>
    <row r="556" spans="1:8">
      <c r="A556" s="103"/>
      <c r="B556" s="61"/>
      <c r="C556" s="103"/>
      <c r="D556" s="103"/>
      <c r="E556" s="103"/>
      <c r="F556" s="103"/>
      <c r="G556" s="103"/>
      <c r="H556" s="103"/>
    </row>
    <row r="557" spans="1:8">
      <c r="A557" s="103"/>
      <c r="B557" s="61"/>
      <c r="C557" s="103"/>
      <c r="D557" s="103"/>
      <c r="E557" s="103"/>
      <c r="F557" s="103"/>
      <c r="G557" s="103"/>
      <c r="H557" s="103"/>
    </row>
    <row r="558" spans="1:8">
      <c r="A558" s="103"/>
      <c r="B558" s="61"/>
      <c r="C558" s="103"/>
      <c r="D558" s="103"/>
      <c r="E558" s="103"/>
      <c r="F558" s="103"/>
      <c r="G558" s="103"/>
      <c r="H558" s="103"/>
    </row>
    <row r="559" spans="1:8">
      <c r="A559" s="103"/>
      <c r="B559" s="61"/>
      <c r="C559" s="103"/>
      <c r="D559" s="103"/>
      <c r="E559" s="103"/>
      <c r="F559" s="103"/>
      <c r="G559" s="103"/>
      <c r="H559" s="103"/>
    </row>
    <row r="560" spans="1:8">
      <c r="A560" s="103"/>
      <c r="B560" s="61"/>
      <c r="C560" s="103"/>
      <c r="D560" s="103"/>
      <c r="E560" s="103"/>
      <c r="F560" s="103"/>
      <c r="G560" s="103"/>
      <c r="H560" s="103"/>
    </row>
    <row r="561" spans="1:8">
      <c r="A561" s="103"/>
      <c r="B561" s="61"/>
      <c r="C561" s="103"/>
      <c r="D561" s="103"/>
      <c r="E561" s="103"/>
      <c r="F561" s="103"/>
      <c r="G561" s="103"/>
      <c r="H561" s="103"/>
    </row>
    <row r="562" spans="1:8">
      <c r="A562" s="103"/>
      <c r="B562" s="61"/>
      <c r="C562" s="103"/>
      <c r="D562" s="103"/>
      <c r="E562" s="103"/>
      <c r="F562" s="103"/>
      <c r="G562" s="103"/>
      <c r="H562" s="103"/>
    </row>
    <row r="563" spans="1:8">
      <c r="A563" s="103"/>
      <c r="B563" s="61"/>
      <c r="C563" s="103"/>
      <c r="D563" s="103"/>
      <c r="E563" s="103"/>
      <c r="F563" s="103"/>
      <c r="G563" s="103"/>
      <c r="H563" s="103"/>
    </row>
    <row r="564" spans="1:8">
      <c r="A564" s="103"/>
      <c r="B564" s="61"/>
      <c r="C564" s="103"/>
      <c r="D564" s="103"/>
      <c r="E564" s="103"/>
      <c r="F564" s="103"/>
      <c r="G564" s="103"/>
      <c r="H564" s="103"/>
    </row>
    <row r="565" spans="1:8">
      <c r="A565" s="103"/>
      <c r="B565" s="61"/>
      <c r="C565" s="103"/>
      <c r="D565" s="103"/>
      <c r="E565" s="103"/>
      <c r="F565" s="103"/>
      <c r="G565" s="103"/>
      <c r="H565" s="103"/>
    </row>
    <row r="566" spans="1:8">
      <c r="A566" s="103"/>
      <c r="B566" s="61"/>
      <c r="C566" s="103"/>
      <c r="D566" s="103"/>
      <c r="E566" s="103"/>
      <c r="F566" s="103"/>
      <c r="G566" s="103"/>
      <c r="H566" s="103"/>
    </row>
    <row r="567" spans="1:8">
      <c r="A567" s="103"/>
      <c r="B567" s="61"/>
      <c r="C567" s="103"/>
      <c r="D567" s="103"/>
      <c r="E567" s="103"/>
      <c r="F567" s="103"/>
      <c r="G567" s="103"/>
      <c r="H567" s="103"/>
    </row>
    <row r="568" spans="1:8">
      <c r="A568" s="103"/>
      <c r="B568" s="61"/>
      <c r="C568" s="103"/>
      <c r="D568" s="103"/>
      <c r="E568" s="103"/>
      <c r="F568" s="103"/>
      <c r="G568" s="103"/>
      <c r="H568" s="103"/>
    </row>
    <row r="569" spans="1:8">
      <c r="A569" s="103"/>
      <c r="B569" s="61"/>
      <c r="C569" s="103"/>
      <c r="D569" s="103"/>
      <c r="E569" s="103"/>
      <c r="F569" s="103"/>
      <c r="G569" s="103"/>
      <c r="H569" s="103"/>
    </row>
    <row r="570" spans="1:8">
      <c r="A570" s="103"/>
      <c r="B570" s="61"/>
      <c r="C570" s="103"/>
      <c r="D570" s="103"/>
      <c r="E570" s="103"/>
      <c r="F570" s="103"/>
      <c r="G570" s="103"/>
      <c r="H570" s="103"/>
    </row>
    <row r="571" spans="1:8">
      <c r="A571" s="103"/>
      <c r="B571" s="61"/>
      <c r="C571" s="103"/>
      <c r="D571" s="103"/>
      <c r="E571" s="103"/>
      <c r="F571" s="103"/>
      <c r="G571" s="103"/>
      <c r="H571" s="103"/>
    </row>
    <row r="572" spans="1:8">
      <c r="A572" s="103"/>
      <c r="B572" s="61"/>
      <c r="C572" s="103"/>
      <c r="D572" s="103"/>
      <c r="E572" s="103"/>
      <c r="F572" s="103"/>
      <c r="G572" s="103"/>
      <c r="H572" s="103"/>
    </row>
    <row r="573" spans="1:8">
      <c r="A573" s="103"/>
      <c r="B573" s="61"/>
      <c r="C573" s="103"/>
      <c r="D573" s="103"/>
      <c r="E573" s="103"/>
      <c r="F573" s="103"/>
      <c r="G573" s="103"/>
      <c r="H573" s="103"/>
    </row>
    <row r="574" spans="1:8">
      <c r="A574" s="103"/>
      <c r="B574" s="61"/>
      <c r="C574" s="103"/>
      <c r="D574" s="103"/>
      <c r="E574" s="103"/>
      <c r="F574" s="103"/>
      <c r="G574" s="103"/>
      <c r="H574" s="103"/>
    </row>
    <row r="575" spans="1:8">
      <c r="A575" s="103"/>
      <c r="B575" s="61"/>
      <c r="C575" s="103"/>
      <c r="D575" s="103"/>
      <c r="E575" s="103"/>
      <c r="F575" s="103"/>
      <c r="G575" s="103"/>
      <c r="H575" s="103"/>
    </row>
    <row r="576" spans="1:8">
      <c r="A576" s="103"/>
      <c r="B576" s="61"/>
      <c r="C576" s="103"/>
      <c r="D576" s="103"/>
      <c r="E576" s="103"/>
      <c r="F576" s="103"/>
      <c r="G576" s="103"/>
      <c r="H576" s="103"/>
    </row>
    <row r="577" spans="1:8">
      <c r="A577" s="103"/>
      <c r="B577" s="61"/>
      <c r="C577" s="103"/>
      <c r="D577" s="103"/>
      <c r="E577" s="103"/>
      <c r="F577" s="103"/>
      <c r="G577" s="103"/>
      <c r="H577" s="103"/>
    </row>
    <row r="578" spans="1:8">
      <c r="A578" s="103"/>
      <c r="B578" s="61"/>
      <c r="C578" s="103"/>
      <c r="D578" s="103"/>
      <c r="E578" s="103"/>
      <c r="F578" s="103"/>
      <c r="G578" s="103"/>
      <c r="H578" s="103"/>
    </row>
    <row r="579" spans="1:8">
      <c r="A579" s="103"/>
      <c r="B579" s="61"/>
      <c r="C579" s="103"/>
      <c r="D579" s="103"/>
      <c r="E579" s="103"/>
      <c r="F579" s="103"/>
      <c r="G579" s="103"/>
      <c r="H579" s="103"/>
    </row>
    <row r="580" spans="1:8">
      <c r="A580" s="103"/>
      <c r="B580" s="61"/>
      <c r="C580" s="103"/>
      <c r="D580" s="103"/>
      <c r="E580" s="103"/>
      <c r="F580" s="103"/>
      <c r="G580" s="103"/>
      <c r="H580" s="103"/>
    </row>
    <row r="581" spans="1:8">
      <c r="A581" s="103"/>
      <c r="B581" s="61"/>
      <c r="C581" s="103"/>
      <c r="D581" s="103"/>
      <c r="E581" s="103"/>
      <c r="F581" s="103"/>
      <c r="G581" s="103"/>
      <c r="H581" s="103"/>
    </row>
    <row r="582" spans="1:8">
      <c r="A582" s="103"/>
      <c r="B582" s="61"/>
      <c r="C582" s="103"/>
      <c r="D582" s="103"/>
      <c r="E582" s="103"/>
      <c r="F582" s="103"/>
      <c r="G582" s="103"/>
      <c r="H582" s="103"/>
    </row>
    <row r="583" spans="1:8">
      <c r="A583" s="103"/>
      <c r="B583" s="61"/>
      <c r="C583" s="103"/>
      <c r="D583" s="103"/>
      <c r="E583" s="103"/>
      <c r="F583" s="103"/>
      <c r="G583" s="103"/>
      <c r="H583" s="103"/>
    </row>
    <row r="584" spans="1:8">
      <c r="A584" s="103"/>
      <c r="B584" s="61"/>
      <c r="C584" s="103"/>
      <c r="D584" s="103"/>
      <c r="E584" s="103"/>
      <c r="F584" s="103"/>
      <c r="G584" s="103"/>
      <c r="H584" s="103"/>
    </row>
    <row r="585" spans="1:8">
      <c r="A585" s="103"/>
      <c r="B585" s="61"/>
      <c r="C585" s="103"/>
      <c r="D585" s="103"/>
      <c r="E585" s="103"/>
      <c r="F585" s="103"/>
      <c r="G585" s="103"/>
      <c r="H585" s="103"/>
    </row>
    <row r="586" spans="1:8">
      <c r="A586" s="103"/>
      <c r="B586" s="61"/>
      <c r="C586" s="103"/>
      <c r="D586" s="103"/>
      <c r="E586" s="103"/>
      <c r="F586" s="103"/>
      <c r="G586" s="103"/>
      <c r="H586" s="103"/>
    </row>
    <row r="587" spans="1:8">
      <c r="A587" s="103"/>
      <c r="B587" s="61"/>
      <c r="C587" s="103"/>
      <c r="D587" s="103"/>
      <c r="E587" s="103"/>
      <c r="F587" s="103"/>
      <c r="G587" s="103"/>
      <c r="H587" s="103"/>
    </row>
    <row r="588" spans="1:8">
      <c r="A588" s="103"/>
      <c r="B588" s="61"/>
      <c r="C588" s="103"/>
      <c r="D588" s="103"/>
      <c r="E588" s="103"/>
      <c r="F588" s="103"/>
      <c r="G588" s="103"/>
      <c r="H588" s="103"/>
    </row>
    <row r="589" spans="1:8">
      <c r="A589" s="103"/>
      <c r="B589" s="61"/>
      <c r="C589" s="103"/>
      <c r="D589" s="103"/>
      <c r="E589" s="103"/>
      <c r="F589" s="103"/>
      <c r="G589" s="103"/>
      <c r="H589" s="103"/>
    </row>
    <row r="590" spans="1:8">
      <c r="A590" s="103"/>
      <c r="B590" s="61"/>
      <c r="C590" s="103"/>
      <c r="D590" s="103"/>
      <c r="E590" s="103"/>
      <c r="F590" s="103"/>
      <c r="G590" s="103"/>
      <c r="H590" s="103"/>
    </row>
    <row r="591" spans="1:8">
      <c r="A591" s="103"/>
      <c r="B591" s="61"/>
      <c r="C591" s="103"/>
      <c r="D591" s="103"/>
      <c r="E591" s="103"/>
      <c r="F591" s="103"/>
      <c r="G591" s="103"/>
      <c r="H591" s="103"/>
    </row>
    <row r="592" spans="1:8">
      <c r="A592" s="103"/>
      <c r="B592" s="61"/>
      <c r="C592" s="103"/>
      <c r="D592" s="103"/>
      <c r="E592" s="103"/>
      <c r="F592" s="103"/>
      <c r="G592" s="103"/>
      <c r="H592" s="103"/>
    </row>
    <row r="593" spans="1:8">
      <c r="A593" s="103"/>
      <c r="B593" s="61"/>
      <c r="C593" s="103"/>
      <c r="D593" s="103"/>
      <c r="E593" s="103"/>
      <c r="F593" s="103"/>
      <c r="G593" s="103"/>
      <c r="H593" s="103"/>
    </row>
    <row r="594" spans="1:8">
      <c r="A594" s="103"/>
      <c r="B594" s="61"/>
      <c r="C594" s="103"/>
      <c r="D594" s="103"/>
      <c r="E594" s="103"/>
      <c r="F594" s="103"/>
      <c r="G594" s="103"/>
      <c r="H594" s="103"/>
    </row>
    <row r="595" spans="1:8">
      <c r="A595" s="103"/>
      <c r="B595" s="61"/>
      <c r="C595" s="103"/>
      <c r="D595" s="103"/>
      <c r="E595" s="103"/>
      <c r="F595" s="103"/>
      <c r="G595" s="103"/>
      <c r="H595" s="103"/>
    </row>
    <row r="596" spans="1:8">
      <c r="A596" s="103"/>
      <c r="B596" s="61"/>
      <c r="C596" s="103"/>
      <c r="D596" s="103"/>
      <c r="E596" s="103"/>
      <c r="F596" s="103"/>
      <c r="G596" s="103"/>
      <c r="H596" s="103"/>
    </row>
    <row r="597" spans="1:8">
      <c r="A597" s="103"/>
      <c r="B597" s="61"/>
      <c r="C597" s="103"/>
      <c r="D597" s="103"/>
      <c r="E597" s="103"/>
      <c r="F597" s="103"/>
      <c r="G597" s="103"/>
      <c r="H597" s="103"/>
    </row>
    <row r="598" spans="1:8">
      <c r="A598" s="103"/>
      <c r="B598" s="61"/>
      <c r="C598" s="103"/>
      <c r="D598" s="103"/>
      <c r="E598" s="103"/>
      <c r="F598" s="103"/>
      <c r="G598" s="103"/>
      <c r="H598" s="103"/>
    </row>
    <row r="599" spans="1:8">
      <c r="A599" s="103"/>
      <c r="B599" s="61"/>
      <c r="C599" s="103"/>
      <c r="D599" s="103"/>
      <c r="E599" s="103"/>
      <c r="F599" s="103"/>
      <c r="G599" s="103"/>
      <c r="H599" s="103"/>
    </row>
    <row r="600" spans="1:8">
      <c r="A600" s="103"/>
      <c r="B600" s="61"/>
      <c r="C600" s="103"/>
      <c r="D600" s="103"/>
      <c r="E600" s="103"/>
      <c r="F600" s="103"/>
      <c r="G600" s="103"/>
      <c r="H600" s="103"/>
    </row>
    <row r="601" spans="1:8">
      <c r="A601" s="103"/>
      <c r="B601" s="61"/>
      <c r="C601" s="103"/>
      <c r="D601" s="103"/>
      <c r="E601" s="103"/>
      <c r="F601" s="103"/>
      <c r="G601" s="103"/>
      <c r="H601" s="103"/>
    </row>
    <row r="602" spans="1:8">
      <c r="A602" s="103"/>
      <c r="B602" s="61"/>
      <c r="C602" s="103"/>
      <c r="D602" s="103"/>
      <c r="E602" s="103"/>
      <c r="F602" s="103"/>
      <c r="G602" s="103"/>
      <c r="H602" s="103"/>
    </row>
    <row r="603" spans="1:8">
      <c r="A603" s="103"/>
      <c r="B603" s="61"/>
      <c r="C603" s="103"/>
      <c r="D603" s="103"/>
      <c r="E603" s="103"/>
      <c r="F603" s="103"/>
      <c r="G603" s="103"/>
      <c r="H603" s="103"/>
    </row>
    <row r="604" spans="1:8">
      <c r="A604" s="103"/>
      <c r="B604" s="61"/>
      <c r="C604" s="103"/>
      <c r="D604" s="103"/>
      <c r="E604" s="103"/>
      <c r="F604" s="103"/>
      <c r="G604" s="103"/>
      <c r="H604" s="103"/>
    </row>
    <row r="605" spans="1:8">
      <c r="A605" s="103"/>
      <c r="B605" s="61"/>
      <c r="C605" s="103"/>
      <c r="D605" s="103"/>
      <c r="E605" s="103"/>
      <c r="F605" s="103"/>
      <c r="G605" s="103"/>
      <c r="H605" s="103"/>
    </row>
    <row r="606" spans="1:8">
      <c r="A606" s="103"/>
      <c r="B606" s="61"/>
      <c r="C606" s="103"/>
      <c r="D606" s="103"/>
      <c r="E606" s="103"/>
      <c r="F606" s="103"/>
      <c r="G606" s="103"/>
      <c r="H606" s="103"/>
    </row>
    <row r="607" spans="1:8">
      <c r="A607" s="103"/>
      <c r="B607" s="61"/>
      <c r="C607" s="103"/>
      <c r="D607" s="103"/>
      <c r="E607" s="103"/>
      <c r="F607" s="103"/>
      <c r="G607" s="103"/>
      <c r="H607" s="103"/>
    </row>
    <row r="608" spans="1:8">
      <c r="A608" s="103"/>
      <c r="B608" s="61"/>
      <c r="C608" s="103"/>
      <c r="D608" s="103"/>
      <c r="E608" s="103"/>
      <c r="F608" s="103"/>
      <c r="G608" s="103"/>
      <c r="H608" s="103"/>
    </row>
    <row r="609" spans="1:8">
      <c r="A609" s="103"/>
      <c r="B609" s="61"/>
      <c r="C609" s="103"/>
      <c r="D609" s="103"/>
      <c r="E609" s="103"/>
      <c r="F609" s="103"/>
      <c r="G609" s="103"/>
      <c r="H609" s="103"/>
    </row>
    <row r="610" spans="1:8">
      <c r="A610" s="103"/>
      <c r="B610" s="61"/>
      <c r="C610" s="103"/>
      <c r="D610" s="103"/>
      <c r="E610" s="103"/>
      <c r="F610" s="103"/>
      <c r="G610" s="103"/>
      <c r="H610" s="103"/>
    </row>
    <row r="611" spans="1:8">
      <c r="A611" s="103"/>
      <c r="B611" s="61"/>
      <c r="C611" s="103"/>
      <c r="D611" s="103"/>
      <c r="E611" s="103"/>
      <c r="F611" s="103"/>
      <c r="G611" s="103"/>
      <c r="H611" s="103"/>
    </row>
    <row r="612" spans="1:8">
      <c r="A612" s="103"/>
      <c r="B612" s="61"/>
      <c r="C612" s="103"/>
      <c r="D612" s="103"/>
      <c r="E612" s="103"/>
      <c r="F612" s="103"/>
      <c r="G612" s="103"/>
      <c r="H612" s="103"/>
    </row>
    <row r="613" spans="1:8">
      <c r="A613" s="103"/>
      <c r="B613" s="61"/>
      <c r="C613" s="103"/>
      <c r="D613" s="103"/>
      <c r="E613" s="103"/>
      <c r="F613" s="103"/>
      <c r="G613" s="103"/>
      <c r="H613" s="103"/>
    </row>
    <row r="614" spans="1:8">
      <c r="A614" s="103"/>
      <c r="B614" s="61"/>
      <c r="C614" s="103"/>
      <c r="D614" s="103"/>
      <c r="E614" s="103"/>
      <c r="F614" s="103"/>
      <c r="G614" s="103"/>
      <c r="H614" s="103"/>
    </row>
    <row r="615" spans="1:8">
      <c r="A615" s="103"/>
      <c r="B615" s="61"/>
      <c r="C615" s="103"/>
      <c r="D615" s="103"/>
      <c r="E615" s="103"/>
      <c r="F615" s="103"/>
      <c r="G615" s="103"/>
      <c r="H615" s="103"/>
    </row>
    <row r="616" spans="1:8">
      <c r="A616" s="103"/>
      <c r="B616" s="61"/>
      <c r="C616" s="103"/>
      <c r="D616" s="103"/>
      <c r="E616" s="103"/>
      <c r="F616" s="103"/>
      <c r="G616" s="103"/>
      <c r="H616" s="103"/>
    </row>
    <row r="617" spans="1:8">
      <c r="A617" s="103"/>
      <c r="B617" s="61"/>
      <c r="C617" s="103"/>
      <c r="D617" s="103"/>
      <c r="E617" s="103"/>
      <c r="F617" s="103"/>
      <c r="G617" s="103"/>
      <c r="H617" s="103"/>
    </row>
    <row r="618" spans="1:8">
      <c r="A618" s="103"/>
      <c r="B618" s="61"/>
      <c r="C618" s="103"/>
      <c r="D618" s="103"/>
      <c r="E618" s="103"/>
      <c r="F618" s="103"/>
      <c r="G618" s="103"/>
      <c r="H618" s="103"/>
    </row>
    <row r="619" spans="1:8">
      <c r="A619" s="103"/>
      <c r="B619" s="61"/>
      <c r="C619" s="103"/>
      <c r="D619" s="103"/>
      <c r="E619" s="103"/>
      <c r="F619" s="103"/>
      <c r="G619" s="103"/>
      <c r="H619" s="103"/>
    </row>
    <row r="620" spans="1:8">
      <c r="A620" s="103"/>
      <c r="B620" s="61"/>
      <c r="C620" s="103"/>
      <c r="D620" s="103"/>
      <c r="E620" s="103"/>
      <c r="F620" s="103"/>
      <c r="G620" s="103"/>
      <c r="H620" s="103"/>
    </row>
    <row r="621" spans="1:8">
      <c r="A621" s="103"/>
      <c r="B621" s="61"/>
      <c r="C621" s="103"/>
      <c r="D621" s="103"/>
      <c r="E621" s="103"/>
      <c r="F621" s="103"/>
      <c r="G621" s="103"/>
      <c r="H621" s="103"/>
    </row>
    <row r="622" spans="1:8">
      <c r="A622" s="103"/>
      <c r="B622" s="61"/>
      <c r="C622" s="103"/>
      <c r="D622" s="103"/>
      <c r="E622" s="103"/>
      <c r="F622" s="103"/>
      <c r="G622" s="103"/>
      <c r="H622" s="103"/>
    </row>
    <row r="623" spans="1:8">
      <c r="A623" s="103"/>
      <c r="B623" s="61"/>
      <c r="C623" s="103"/>
      <c r="D623" s="103"/>
      <c r="E623" s="103"/>
      <c r="F623" s="103"/>
      <c r="G623" s="103"/>
      <c r="H623" s="103"/>
    </row>
    <row r="624" spans="1:8">
      <c r="A624" s="103"/>
      <c r="B624" s="61"/>
      <c r="C624" s="103"/>
      <c r="D624" s="103"/>
      <c r="E624" s="103"/>
      <c r="F624" s="103"/>
      <c r="G624" s="103"/>
      <c r="H624" s="103"/>
    </row>
    <row r="625" spans="1:8">
      <c r="A625" s="103"/>
      <c r="B625" s="61"/>
      <c r="C625" s="103"/>
      <c r="D625" s="103"/>
      <c r="E625" s="103"/>
      <c r="F625" s="103"/>
      <c r="G625" s="103"/>
      <c r="H625" s="103"/>
    </row>
    <row r="626" spans="1:8">
      <c r="A626" s="103"/>
      <c r="B626" s="61"/>
      <c r="C626" s="103"/>
      <c r="D626" s="103"/>
      <c r="E626" s="103"/>
      <c r="F626" s="103"/>
      <c r="G626" s="103"/>
      <c r="H626" s="103"/>
    </row>
    <row r="627" spans="1:8">
      <c r="A627" s="103"/>
      <c r="B627" s="61"/>
      <c r="C627" s="103"/>
      <c r="D627" s="103"/>
      <c r="E627" s="103"/>
      <c r="F627" s="103"/>
      <c r="G627" s="103"/>
      <c r="H627" s="103"/>
    </row>
    <row r="628" spans="1:8">
      <c r="A628" s="103"/>
      <c r="B628" s="61"/>
      <c r="C628" s="103"/>
      <c r="D628" s="103"/>
      <c r="E628" s="103"/>
      <c r="F628" s="103"/>
      <c r="G628" s="103"/>
      <c r="H628" s="103"/>
    </row>
    <row r="629" spans="1:8">
      <c r="A629" s="103"/>
      <c r="B629" s="61"/>
      <c r="C629" s="103"/>
      <c r="D629" s="103"/>
      <c r="E629" s="103"/>
      <c r="F629" s="103"/>
      <c r="G629" s="103"/>
      <c r="H629" s="103"/>
    </row>
    <row r="630" spans="1:8">
      <c r="A630" s="103"/>
      <c r="B630" s="61"/>
      <c r="C630" s="103"/>
      <c r="D630" s="103"/>
      <c r="E630" s="103"/>
      <c r="F630" s="103"/>
      <c r="G630" s="103"/>
      <c r="H630" s="103"/>
    </row>
    <row r="631" spans="1:8">
      <c r="A631" s="103"/>
      <c r="B631" s="61"/>
      <c r="C631" s="103"/>
      <c r="D631" s="103"/>
      <c r="E631" s="103"/>
      <c r="F631" s="103"/>
      <c r="G631" s="103"/>
      <c r="H631" s="103"/>
    </row>
    <row r="632" spans="1:8">
      <c r="A632" s="103"/>
      <c r="B632" s="61"/>
      <c r="C632" s="103"/>
      <c r="D632" s="103"/>
      <c r="E632" s="103"/>
      <c r="F632" s="103"/>
      <c r="G632" s="103"/>
      <c r="H632" s="103"/>
    </row>
    <row r="633" spans="1:8">
      <c r="A633" s="103"/>
      <c r="B633" s="61"/>
      <c r="C633" s="103"/>
      <c r="D633" s="103"/>
      <c r="E633" s="103"/>
      <c r="F633" s="103"/>
      <c r="G633" s="103"/>
      <c r="H633" s="103"/>
    </row>
    <row r="634" spans="1:8">
      <c r="A634" s="103"/>
      <c r="B634" s="61"/>
      <c r="C634" s="103"/>
      <c r="D634" s="103"/>
      <c r="E634" s="103"/>
      <c r="F634" s="103"/>
      <c r="G634" s="103"/>
      <c r="H634" s="103"/>
    </row>
    <row r="635" spans="1:8">
      <c r="A635" s="103"/>
      <c r="B635" s="61"/>
      <c r="C635" s="103"/>
      <c r="D635" s="103"/>
      <c r="E635" s="103"/>
      <c r="F635" s="103"/>
      <c r="G635" s="103"/>
      <c r="H635" s="103"/>
    </row>
    <row r="636" spans="1:8">
      <c r="A636" s="103"/>
      <c r="B636" s="61"/>
      <c r="C636" s="103"/>
      <c r="D636" s="103"/>
      <c r="E636" s="103"/>
      <c r="F636" s="103"/>
      <c r="G636" s="103"/>
      <c r="H636" s="103"/>
    </row>
    <row r="637" spans="1:8">
      <c r="A637" s="103"/>
      <c r="B637" s="61"/>
      <c r="C637" s="103"/>
      <c r="D637" s="103"/>
      <c r="E637" s="103"/>
      <c r="F637" s="103"/>
      <c r="G637" s="103"/>
      <c r="H637" s="103"/>
    </row>
    <row r="638" spans="1:8">
      <c r="A638" s="103"/>
      <c r="B638" s="61"/>
      <c r="C638" s="103"/>
      <c r="D638" s="103"/>
      <c r="E638" s="103"/>
      <c r="F638" s="103"/>
      <c r="G638" s="103"/>
      <c r="H638" s="103"/>
    </row>
    <row r="639" spans="1:8">
      <c r="A639" s="103"/>
      <c r="B639" s="61"/>
      <c r="C639" s="103"/>
      <c r="D639" s="103"/>
      <c r="E639" s="103"/>
      <c r="F639" s="103"/>
      <c r="G639" s="103"/>
      <c r="H639" s="103"/>
    </row>
    <row r="640" spans="1:8">
      <c r="A640" s="103"/>
      <c r="B640" s="61"/>
      <c r="C640" s="103"/>
      <c r="D640" s="103"/>
      <c r="E640" s="103"/>
      <c r="F640" s="103"/>
      <c r="G640" s="103"/>
      <c r="H640" s="103"/>
    </row>
    <row r="641" spans="1:8">
      <c r="A641" s="103"/>
      <c r="B641" s="61"/>
      <c r="C641" s="103"/>
      <c r="D641" s="103"/>
      <c r="E641" s="103"/>
      <c r="F641" s="103"/>
      <c r="G641" s="103"/>
      <c r="H641" s="103"/>
    </row>
    <row r="642" spans="1:8">
      <c r="A642" s="103"/>
      <c r="B642" s="61"/>
      <c r="C642" s="103"/>
      <c r="D642" s="103"/>
      <c r="E642" s="103"/>
      <c r="F642" s="103"/>
      <c r="G642" s="103"/>
      <c r="H642" s="103"/>
    </row>
    <row r="643" spans="1:8">
      <c r="A643" s="103"/>
      <c r="B643" s="61"/>
      <c r="C643" s="103"/>
      <c r="D643" s="103"/>
      <c r="E643" s="103"/>
      <c r="F643" s="103"/>
      <c r="G643" s="103"/>
      <c r="H643" s="103"/>
    </row>
    <row r="644" spans="1:8">
      <c r="A644" s="103"/>
      <c r="B644" s="61"/>
      <c r="C644" s="103"/>
      <c r="D644" s="103"/>
      <c r="E644" s="103"/>
      <c r="F644" s="103"/>
      <c r="G644" s="103"/>
      <c r="H644" s="103"/>
    </row>
    <row r="645" spans="1:8">
      <c r="A645" s="103"/>
      <c r="B645" s="61"/>
      <c r="C645" s="103"/>
      <c r="D645" s="103"/>
      <c r="E645" s="103"/>
      <c r="F645" s="103"/>
      <c r="G645" s="103"/>
      <c r="H645" s="103"/>
    </row>
    <row r="646" spans="1:8">
      <c r="A646" s="103"/>
      <c r="B646" s="61"/>
      <c r="C646" s="103"/>
      <c r="D646" s="103"/>
      <c r="E646" s="103"/>
      <c r="F646" s="103"/>
      <c r="G646" s="103"/>
      <c r="H646" s="103"/>
    </row>
    <row r="647" spans="1:8">
      <c r="A647" s="103"/>
      <c r="B647" s="61"/>
      <c r="C647" s="103"/>
      <c r="D647" s="103"/>
      <c r="E647" s="103"/>
      <c r="F647" s="103"/>
      <c r="G647" s="103"/>
      <c r="H647" s="103"/>
    </row>
    <row r="648" spans="1:8">
      <c r="A648" s="103"/>
      <c r="B648" s="61"/>
      <c r="C648" s="103"/>
      <c r="D648" s="103"/>
      <c r="E648" s="103"/>
      <c r="F648" s="103"/>
      <c r="G648" s="103"/>
      <c r="H648" s="103"/>
    </row>
    <row r="649" spans="1:8">
      <c r="A649" s="103"/>
      <c r="B649" s="61"/>
      <c r="C649" s="103"/>
      <c r="D649" s="103"/>
      <c r="E649" s="103"/>
      <c r="F649" s="103"/>
      <c r="G649" s="103"/>
      <c r="H649" s="103"/>
    </row>
    <row r="650" spans="1:8">
      <c r="A650" s="103"/>
      <c r="B650" s="61"/>
      <c r="C650" s="103"/>
      <c r="D650" s="103"/>
      <c r="E650" s="103"/>
      <c r="F650" s="103"/>
      <c r="G650" s="103"/>
      <c r="H650" s="103"/>
    </row>
    <row r="651" spans="1:8">
      <c r="A651" s="103"/>
      <c r="B651" s="61"/>
      <c r="C651" s="103"/>
      <c r="D651" s="103"/>
      <c r="E651" s="103"/>
      <c r="F651" s="103"/>
      <c r="G651" s="103"/>
      <c r="H651" s="103"/>
    </row>
    <row r="652" spans="1:8">
      <c r="A652" s="103"/>
      <c r="B652" s="61"/>
      <c r="C652" s="103"/>
      <c r="D652" s="103"/>
      <c r="E652" s="103"/>
      <c r="F652" s="103"/>
      <c r="G652" s="103"/>
      <c r="H652" s="103"/>
    </row>
    <row r="653" spans="1:8">
      <c r="A653" s="103"/>
      <c r="B653" s="61"/>
      <c r="C653" s="103"/>
      <c r="D653" s="103"/>
      <c r="E653" s="103"/>
      <c r="F653" s="103"/>
      <c r="G653" s="103"/>
      <c r="H653" s="103"/>
    </row>
    <row r="654" spans="1:8">
      <c r="A654" s="103"/>
      <c r="B654" s="61"/>
      <c r="C654" s="103"/>
      <c r="D654" s="103"/>
      <c r="E654" s="103"/>
      <c r="F654" s="103"/>
      <c r="G654" s="103"/>
      <c r="H654" s="103"/>
    </row>
    <row r="655" spans="1:8">
      <c r="A655" s="103"/>
      <c r="B655" s="61"/>
      <c r="C655" s="103"/>
      <c r="D655" s="103"/>
      <c r="E655" s="103"/>
      <c r="F655" s="103"/>
      <c r="G655" s="103"/>
      <c r="H655" s="103"/>
    </row>
    <row r="656" spans="1:8">
      <c r="A656" s="103"/>
      <c r="B656" s="61"/>
      <c r="C656" s="103"/>
      <c r="D656" s="103"/>
      <c r="E656" s="103"/>
      <c r="F656" s="103"/>
      <c r="G656" s="103"/>
      <c r="H656" s="103"/>
    </row>
    <row r="657" spans="1:8">
      <c r="A657" s="103"/>
      <c r="B657" s="61"/>
      <c r="C657" s="103"/>
      <c r="D657" s="103"/>
      <c r="E657" s="103"/>
      <c r="F657" s="103"/>
      <c r="G657" s="103"/>
      <c r="H657" s="103"/>
    </row>
    <row r="658" spans="1:8">
      <c r="A658" s="103"/>
      <c r="B658" s="61"/>
      <c r="C658" s="103"/>
      <c r="D658" s="103"/>
      <c r="E658" s="103"/>
      <c r="F658" s="103"/>
      <c r="G658" s="103"/>
      <c r="H658" s="103"/>
    </row>
    <row r="659" spans="1:8">
      <c r="A659" s="103"/>
      <c r="B659" s="61"/>
      <c r="C659" s="103"/>
      <c r="D659" s="103"/>
      <c r="E659" s="103"/>
      <c r="F659" s="103"/>
      <c r="G659" s="103"/>
      <c r="H659" s="103"/>
    </row>
    <row r="660" spans="1:8">
      <c r="A660" s="103"/>
      <c r="B660" s="61"/>
      <c r="C660" s="103"/>
      <c r="D660" s="103"/>
      <c r="E660" s="103"/>
      <c r="F660" s="103"/>
      <c r="G660" s="103"/>
      <c r="H660" s="103"/>
    </row>
    <row r="661" spans="1:8">
      <c r="A661" s="103"/>
      <c r="B661" s="61"/>
      <c r="C661" s="103"/>
      <c r="D661" s="103"/>
      <c r="E661" s="103"/>
      <c r="F661" s="103"/>
      <c r="G661" s="103"/>
      <c r="H661" s="103"/>
    </row>
    <row r="662" spans="1:8">
      <c r="A662" s="103"/>
      <c r="B662" s="61"/>
      <c r="C662" s="103"/>
      <c r="D662" s="103"/>
      <c r="E662" s="103"/>
      <c r="F662" s="103"/>
      <c r="G662" s="103"/>
      <c r="H662" s="103"/>
    </row>
    <row r="663" spans="1:8">
      <c r="A663" s="103"/>
      <c r="B663" s="61"/>
      <c r="C663" s="103"/>
      <c r="D663" s="103"/>
      <c r="E663" s="103"/>
      <c r="F663" s="103"/>
      <c r="G663" s="103"/>
      <c r="H663" s="103"/>
    </row>
    <row r="664" spans="1:8">
      <c r="A664" s="103"/>
      <c r="B664" s="61"/>
      <c r="C664" s="103"/>
      <c r="D664" s="103"/>
      <c r="E664" s="103"/>
      <c r="F664" s="103"/>
      <c r="G664" s="103"/>
      <c r="H664" s="103"/>
    </row>
    <row r="665" spans="1:8">
      <c r="A665" s="103"/>
      <c r="B665" s="61"/>
      <c r="C665" s="103"/>
      <c r="D665" s="103"/>
      <c r="E665" s="103"/>
      <c r="F665" s="103"/>
      <c r="G665" s="103"/>
      <c r="H665" s="103"/>
    </row>
    <row r="666" spans="1:8">
      <c r="A666" s="103"/>
      <c r="B666" s="61"/>
      <c r="C666" s="103"/>
      <c r="D666" s="103"/>
      <c r="E666" s="103"/>
      <c r="F666" s="103"/>
      <c r="G666" s="103"/>
      <c r="H666" s="103"/>
    </row>
    <row r="667" spans="1:8">
      <c r="A667" s="103"/>
      <c r="B667" s="61"/>
      <c r="C667" s="103"/>
      <c r="D667" s="103"/>
      <c r="E667" s="103"/>
      <c r="F667" s="103"/>
      <c r="G667" s="103"/>
      <c r="H667" s="103"/>
    </row>
    <row r="668" spans="1:8">
      <c r="A668" s="103"/>
      <c r="B668" s="61"/>
      <c r="C668" s="103"/>
      <c r="D668" s="103"/>
      <c r="E668" s="103"/>
      <c r="F668" s="103"/>
      <c r="G668" s="103"/>
      <c r="H668" s="103"/>
    </row>
    <row r="669" spans="1:8">
      <c r="A669" s="103"/>
      <c r="B669" s="61"/>
      <c r="C669" s="103"/>
      <c r="D669" s="103"/>
      <c r="E669" s="103"/>
      <c r="F669" s="103"/>
      <c r="G669" s="103"/>
      <c r="H669" s="103"/>
    </row>
    <row r="670" spans="1:8">
      <c r="A670" s="103"/>
      <c r="B670" s="61"/>
      <c r="C670" s="103"/>
      <c r="D670" s="103"/>
      <c r="E670" s="103"/>
      <c r="F670" s="103"/>
      <c r="G670" s="103"/>
      <c r="H670" s="103"/>
    </row>
    <row r="671" spans="1:8">
      <c r="A671" s="103"/>
      <c r="B671" s="61"/>
      <c r="C671" s="103"/>
      <c r="D671" s="103"/>
      <c r="E671" s="103"/>
      <c r="F671" s="103"/>
      <c r="G671" s="103"/>
      <c r="H671" s="103"/>
    </row>
    <row r="672" spans="1:8">
      <c r="A672" s="103"/>
      <c r="B672" s="61"/>
      <c r="C672" s="103"/>
      <c r="D672" s="103"/>
      <c r="E672" s="103"/>
      <c r="F672" s="103"/>
      <c r="G672" s="103"/>
      <c r="H672" s="103"/>
    </row>
    <row r="673" spans="1:8">
      <c r="A673" s="103"/>
      <c r="B673" s="61"/>
      <c r="C673" s="103"/>
      <c r="D673" s="103"/>
      <c r="E673" s="103"/>
      <c r="F673" s="103"/>
      <c r="G673" s="103"/>
      <c r="H673" s="103"/>
    </row>
    <row r="674" spans="1:8">
      <c r="A674" s="103"/>
      <c r="B674" s="61"/>
      <c r="C674" s="103"/>
      <c r="D674" s="103"/>
      <c r="E674" s="103"/>
      <c r="F674" s="103"/>
      <c r="G674" s="103"/>
      <c r="H674" s="103"/>
    </row>
    <row r="675" spans="1:8">
      <c r="A675" s="103"/>
      <c r="B675" s="61"/>
      <c r="C675" s="103"/>
      <c r="D675" s="103"/>
      <c r="E675" s="103"/>
      <c r="F675" s="103"/>
      <c r="G675" s="103"/>
      <c r="H675" s="103"/>
    </row>
    <row r="676" spans="1:8">
      <c r="A676" s="103"/>
      <c r="B676" s="61"/>
      <c r="C676" s="103"/>
      <c r="D676" s="103"/>
      <c r="E676" s="103"/>
      <c r="F676" s="103"/>
      <c r="G676" s="103"/>
      <c r="H676" s="103"/>
    </row>
    <row r="677" spans="1:8">
      <c r="A677" s="103"/>
      <c r="B677" s="61"/>
      <c r="C677" s="103"/>
      <c r="D677" s="103"/>
      <c r="E677" s="103"/>
      <c r="F677" s="103"/>
      <c r="G677" s="103"/>
      <c r="H677" s="103"/>
    </row>
    <row r="678" spans="1:8">
      <c r="A678" s="103"/>
      <c r="B678" s="61"/>
      <c r="C678" s="103"/>
      <c r="D678" s="103"/>
      <c r="E678" s="103"/>
      <c r="F678" s="103"/>
      <c r="G678" s="103"/>
      <c r="H678" s="103"/>
    </row>
    <row r="679" spans="1:8">
      <c r="A679" s="103"/>
      <c r="B679" s="61"/>
      <c r="C679" s="103"/>
      <c r="D679" s="103"/>
      <c r="E679" s="103"/>
      <c r="F679" s="103"/>
      <c r="G679" s="103"/>
      <c r="H679" s="103"/>
    </row>
    <row r="680" spans="1:8">
      <c r="A680" s="103"/>
      <c r="B680" s="61"/>
      <c r="C680" s="103"/>
      <c r="D680" s="103"/>
      <c r="E680" s="103"/>
      <c r="F680" s="103"/>
      <c r="G680" s="103"/>
      <c r="H680" s="103"/>
    </row>
    <row r="681" spans="1:8">
      <c r="A681" s="103"/>
      <c r="B681" s="61"/>
      <c r="C681" s="103"/>
      <c r="D681" s="103"/>
      <c r="E681" s="103"/>
      <c r="F681" s="103"/>
      <c r="G681" s="103"/>
      <c r="H681" s="103"/>
    </row>
    <row r="682" spans="1:8">
      <c r="A682" s="103"/>
      <c r="B682" s="61"/>
      <c r="C682" s="103"/>
      <c r="D682" s="103"/>
      <c r="E682" s="103"/>
      <c r="F682" s="103"/>
      <c r="G682" s="103"/>
      <c r="H682" s="103"/>
    </row>
    <row r="683" spans="1:8">
      <c r="A683" s="103"/>
      <c r="B683" s="61"/>
      <c r="C683" s="103"/>
      <c r="D683" s="103"/>
      <c r="E683" s="103"/>
      <c r="F683" s="103"/>
      <c r="G683" s="103"/>
      <c r="H683" s="103"/>
    </row>
    <row r="684" spans="1:8">
      <c r="A684" s="103"/>
      <c r="B684" s="61"/>
      <c r="C684" s="103"/>
      <c r="D684" s="103"/>
      <c r="E684" s="103"/>
      <c r="F684" s="103"/>
      <c r="G684" s="103"/>
      <c r="H684" s="103"/>
    </row>
    <row r="685" spans="1:8">
      <c r="A685" s="103"/>
      <c r="B685" s="61"/>
      <c r="C685" s="103"/>
      <c r="D685" s="103"/>
      <c r="E685" s="103"/>
      <c r="F685" s="103"/>
      <c r="G685" s="103"/>
      <c r="H685" s="103"/>
    </row>
    <row r="686" spans="1:8">
      <c r="A686" s="103"/>
      <c r="B686" s="61"/>
      <c r="C686" s="103"/>
      <c r="D686" s="103"/>
      <c r="E686" s="103"/>
      <c r="F686" s="103"/>
      <c r="G686" s="103"/>
      <c r="H686" s="103"/>
    </row>
    <row r="687" spans="1:8">
      <c r="A687" s="103"/>
      <c r="B687" s="61"/>
      <c r="C687" s="103"/>
      <c r="D687" s="103"/>
      <c r="E687" s="103"/>
      <c r="F687" s="103"/>
      <c r="G687" s="103"/>
      <c r="H687" s="103"/>
    </row>
    <row r="688" spans="1:8">
      <c r="A688" s="103"/>
      <c r="B688" s="61"/>
      <c r="C688" s="103"/>
      <c r="D688" s="103"/>
      <c r="E688" s="103"/>
      <c r="F688" s="103"/>
      <c r="G688" s="103"/>
      <c r="H688" s="103"/>
    </row>
    <row r="689" spans="1:8">
      <c r="A689" s="103"/>
      <c r="B689" s="61"/>
      <c r="C689" s="103"/>
      <c r="D689" s="103"/>
      <c r="E689" s="103"/>
      <c r="F689" s="103"/>
      <c r="G689" s="103"/>
      <c r="H689" s="103"/>
    </row>
    <row r="690" spans="1:8">
      <c r="A690" s="103"/>
      <c r="B690" s="61"/>
      <c r="C690" s="103"/>
      <c r="D690" s="103"/>
      <c r="E690" s="103"/>
      <c r="F690" s="103"/>
      <c r="G690" s="103"/>
      <c r="H690" s="103"/>
    </row>
    <row r="691" spans="1:8">
      <c r="A691" s="103"/>
      <c r="B691" s="61"/>
      <c r="C691" s="103"/>
      <c r="D691" s="103"/>
      <c r="E691" s="103"/>
      <c r="F691" s="103"/>
      <c r="G691" s="103"/>
      <c r="H691" s="103"/>
    </row>
    <row r="692" spans="1:8">
      <c r="A692" s="103"/>
      <c r="B692" s="61"/>
      <c r="C692" s="103"/>
      <c r="D692" s="103"/>
      <c r="E692" s="103"/>
      <c r="F692" s="103"/>
      <c r="G692" s="103"/>
      <c r="H692" s="103"/>
    </row>
    <row r="693" spans="1:8">
      <c r="A693" s="103"/>
      <c r="B693" s="61"/>
      <c r="C693" s="103"/>
      <c r="D693" s="103"/>
      <c r="E693" s="103"/>
      <c r="F693" s="103"/>
      <c r="G693" s="103"/>
      <c r="H693" s="103"/>
    </row>
    <row r="694" spans="1:8">
      <c r="A694" s="103"/>
      <c r="B694" s="61"/>
      <c r="C694" s="103"/>
      <c r="D694" s="103"/>
      <c r="E694" s="103"/>
      <c r="F694" s="103"/>
      <c r="G694" s="103"/>
      <c r="H694" s="103"/>
    </row>
    <row r="695" spans="1:8">
      <c r="A695" s="103"/>
      <c r="B695" s="61"/>
      <c r="C695" s="103"/>
      <c r="D695" s="103"/>
      <c r="E695" s="103"/>
      <c r="F695" s="103"/>
      <c r="G695" s="103"/>
      <c r="H695" s="103"/>
    </row>
    <row r="696" spans="1:8">
      <c r="A696" s="103"/>
      <c r="B696" s="61"/>
      <c r="C696" s="103"/>
      <c r="D696" s="103"/>
      <c r="E696" s="103"/>
      <c r="F696" s="103"/>
      <c r="G696" s="103"/>
      <c r="H696" s="103"/>
    </row>
    <row r="697" spans="1:8">
      <c r="A697" s="103"/>
      <c r="B697" s="61"/>
      <c r="C697" s="103"/>
      <c r="D697" s="103"/>
      <c r="E697" s="103"/>
      <c r="F697" s="103"/>
      <c r="G697" s="103"/>
      <c r="H697" s="103"/>
    </row>
    <row r="698" spans="1:8">
      <c r="A698" s="103"/>
      <c r="B698" s="61"/>
      <c r="C698" s="103"/>
      <c r="D698" s="103"/>
      <c r="E698" s="103"/>
      <c r="F698" s="103"/>
      <c r="G698" s="103"/>
      <c r="H698" s="103"/>
    </row>
    <row r="699" spans="1:8">
      <c r="A699" s="103"/>
      <c r="B699" s="61"/>
      <c r="C699" s="103"/>
      <c r="D699" s="103"/>
      <c r="E699" s="103"/>
      <c r="F699" s="103"/>
      <c r="G699" s="103"/>
      <c r="H699" s="103"/>
    </row>
    <row r="700" spans="1:8">
      <c r="A700" s="103"/>
      <c r="B700" s="61"/>
      <c r="C700" s="103"/>
      <c r="D700" s="103"/>
      <c r="E700" s="103"/>
      <c r="F700" s="103"/>
      <c r="G700" s="103"/>
      <c r="H700" s="103"/>
    </row>
    <row r="701" spans="1:8">
      <c r="A701" s="103"/>
      <c r="B701" s="61"/>
      <c r="C701" s="103"/>
      <c r="D701" s="103"/>
      <c r="E701" s="103"/>
      <c r="F701" s="103"/>
      <c r="G701" s="103"/>
      <c r="H701" s="103"/>
    </row>
    <row r="702" spans="1:8">
      <c r="A702" s="103"/>
      <c r="B702" s="61"/>
      <c r="C702" s="103"/>
      <c r="D702" s="103"/>
      <c r="E702" s="103"/>
      <c r="F702" s="103"/>
      <c r="G702" s="103"/>
      <c r="H702" s="103"/>
    </row>
    <row r="703" spans="1:8">
      <c r="A703" s="103"/>
      <c r="B703" s="61"/>
      <c r="C703" s="103"/>
      <c r="D703" s="103"/>
      <c r="E703" s="103"/>
      <c r="F703" s="103"/>
      <c r="G703" s="103"/>
      <c r="H703" s="103"/>
    </row>
    <row r="704" spans="1:8">
      <c r="A704" s="103"/>
      <c r="B704" s="61"/>
      <c r="C704" s="103"/>
      <c r="D704" s="103"/>
      <c r="E704" s="103"/>
      <c r="F704" s="103"/>
      <c r="G704" s="103"/>
      <c r="H704" s="103"/>
    </row>
    <row r="705" spans="1:8">
      <c r="A705" s="103"/>
      <c r="B705" s="61"/>
      <c r="C705" s="103"/>
      <c r="D705" s="103"/>
      <c r="E705" s="103"/>
      <c r="F705" s="103"/>
      <c r="G705" s="103"/>
      <c r="H705" s="103"/>
    </row>
    <row r="706" spans="1:8">
      <c r="A706" s="103"/>
      <c r="B706" s="61"/>
      <c r="C706" s="103"/>
      <c r="D706" s="103"/>
      <c r="E706" s="103"/>
      <c r="F706" s="103"/>
      <c r="G706" s="103"/>
      <c r="H706" s="103"/>
    </row>
    <row r="707" spans="1:8">
      <c r="A707" s="103"/>
      <c r="B707" s="61"/>
      <c r="C707" s="103"/>
      <c r="D707" s="103"/>
      <c r="E707" s="103"/>
      <c r="F707" s="103"/>
      <c r="G707" s="103"/>
      <c r="H707" s="103"/>
    </row>
    <row r="708" spans="1:8">
      <c r="A708" s="103"/>
      <c r="B708" s="61"/>
      <c r="C708" s="103"/>
      <c r="D708" s="103"/>
      <c r="E708" s="103"/>
      <c r="F708" s="103"/>
      <c r="G708" s="103"/>
      <c r="H708" s="103"/>
    </row>
    <row r="709" spans="1:8">
      <c r="A709" s="103"/>
      <c r="B709" s="61"/>
      <c r="C709" s="103"/>
      <c r="D709" s="103"/>
      <c r="E709" s="103"/>
      <c r="F709" s="103"/>
      <c r="G709" s="103"/>
      <c r="H709" s="103"/>
    </row>
    <row r="710" spans="1:8">
      <c r="A710" s="103"/>
      <c r="B710" s="61"/>
      <c r="C710" s="103"/>
      <c r="D710" s="103"/>
      <c r="E710" s="103"/>
      <c r="F710" s="103"/>
      <c r="G710" s="103"/>
      <c r="H710" s="103"/>
    </row>
    <row r="711" spans="1:8">
      <c r="A711" s="103"/>
      <c r="B711" s="61"/>
      <c r="C711" s="103"/>
      <c r="D711" s="103"/>
      <c r="E711" s="103"/>
      <c r="F711" s="103"/>
      <c r="G711" s="103"/>
      <c r="H711" s="103"/>
    </row>
    <row r="712" spans="1:8">
      <c r="A712" s="103"/>
      <c r="B712" s="61"/>
      <c r="C712" s="103"/>
      <c r="D712" s="103"/>
      <c r="E712" s="103"/>
      <c r="F712" s="103"/>
      <c r="G712" s="103"/>
      <c r="H712" s="103"/>
    </row>
    <row r="713" spans="1:8">
      <c r="A713" s="103"/>
      <c r="B713" s="61"/>
      <c r="C713" s="103"/>
      <c r="D713" s="103"/>
      <c r="E713" s="103"/>
      <c r="F713" s="103"/>
      <c r="G713" s="103"/>
      <c r="H713" s="103"/>
    </row>
    <row r="714" spans="1:8">
      <c r="A714" s="103"/>
      <c r="B714" s="61"/>
      <c r="C714" s="103"/>
      <c r="D714" s="103"/>
      <c r="E714" s="103"/>
      <c r="F714" s="103"/>
      <c r="G714" s="103"/>
      <c r="H714" s="103"/>
    </row>
    <row r="715" spans="1:8">
      <c r="A715" s="103"/>
      <c r="B715" s="61"/>
      <c r="C715" s="103"/>
      <c r="D715" s="103"/>
      <c r="E715" s="103"/>
      <c r="F715" s="103"/>
      <c r="G715" s="103"/>
      <c r="H715" s="103"/>
    </row>
    <row r="716" spans="1:8">
      <c r="A716" s="103"/>
      <c r="B716" s="61"/>
      <c r="C716" s="103"/>
      <c r="D716" s="103"/>
      <c r="E716" s="103"/>
      <c r="F716" s="103"/>
      <c r="G716" s="103"/>
      <c r="H716" s="103"/>
    </row>
    <row r="717" spans="1:8">
      <c r="A717" s="103"/>
      <c r="B717" s="61"/>
      <c r="C717" s="103"/>
      <c r="D717" s="103"/>
      <c r="E717" s="103"/>
      <c r="F717" s="103"/>
      <c r="G717" s="103"/>
      <c r="H717" s="103"/>
    </row>
    <row r="718" spans="1:8">
      <c r="A718" s="103"/>
      <c r="B718" s="61"/>
      <c r="C718" s="103"/>
      <c r="D718" s="103"/>
      <c r="E718" s="103"/>
      <c r="F718" s="103"/>
      <c r="G718" s="103"/>
      <c r="H718" s="103"/>
    </row>
    <row r="719" spans="1:8">
      <c r="A719" s="103"/>
      <c r="B719" s="61"/>
      <c r="C719" s="103"/>
      <c r="D719" s="103"/>
      <c r="E719" s="103"/>
      <c r="F719" s="103"/>
      <c r="G719" s="103"/>
      <c r="H719" s="103"/>
    </row>
    <row r="720" spans="1:8">
      <c r="A720" s="103"/>
      <c r="B720" s="61"/>
      <c r="C720" s="103"/>
      <c r="D720" s="103"/>
      <c r="E720" s="103"/>
      <c r="F720" s="103"/>
      <c r="G720" s="103"/>
      <c r="H720" s="103"/>
    </row>
    <row r="721" spans="1:8">
      <c r="A721" s="103"/>
      <c r="B721" s="61"/>
      <c r="C721" s="103"/>
      <c r="D721" s="103"/>
      <c r="E721" s="103"/>
      <c r="F721" s="103"/>
      <c r="G721" s="103"/>
      <c r="H721" s="103"/>
    </row>
    <row r="722" spans="1:8">
      <c r="A722" s="103"/>
      <c r="B722" s="61"/>
      <c r="C722" s="103"/>
      <c r="D722" s="103"/>
      <c r="E722" s="103"/>
      <c r="F722" s="103"/>
      <c r="G722" s="103"/>
      <c r="H722" s="103"/>
    </row>
    <row r="723" spans="1:8">
      <c r="A723" s="103"/>
      <c r="B723" s="61"/>
      <c r="C723" s="103"/>
      <c r="D723" s="103"/>
      <c r="E723" s="103"/>
      <c r="F723" s="103"/>
      <c r="G723" s="103"/>
      <c r="H723" s="103"/>
    </row>
    <row r="724" spans="1:8">
      <c r="A724" s="103"/>
      <c r="B724" s="61"/>
      <c r="C724" s="103"/>
      <c r="D724" s="103"/>
      <c r="E724" s="103"/>
      <c r="F724" s="103"/>
      <c r="G724" s="103"/>
      <c r="H724" s="103"/>
    </row>
    <row r="725" spans="1:8">
      <c r="A725" s="103"/>
      <c r="B725" s="61"/>
      <c r="C725" s="103"/>
      <c r="D725" s="103"/>
      <c r="E725" s="103"/>
      <c r="F725" s="103"/>
      <c r="G725" s="103"/>
      <c r="H725" s="103"/>
    </row>
    <row r="726" spans="1:8">
      <c r="A726" s="103"/>
      <c r="B726" s="61"/>
      <c r="C726" s="103"/>
      <c r="D726" s="103"/>
      <c r="E726" s="103"/>
      <c r="F726" s="103"/>
      <c r="G726" s="103"/>
      <c r="H726" s="103"/>
    </row>
    <row r="727" spans="1:8">
      <c r="A727" s="103"/>
      <c r="B727" s="61"/>
      <c r="C727" s="103"/>
      <c r="D727" s="103"/>
      <c r="E727" s="103"/>
      <c r="F727" s="103"/>
      <c r="G727" s="103"/>
      <c r="H727" s="103"/>
    </row>
    <row r="728" spans="1:8">
      <c r="A728" s="103"/>
      <c r="B728" s="61"/>
      <c r="C728" s="103"/>
      <c r="D728" s="103"/>
      <c r="E728" s="103"/>
      <c r="F728" s="103"/>
      <c r="G728" s="103"/>
      <c r="H728" s="103"/>
    </row>
    <row r="729" spans="1:8">
      <c r="A729" s="103"/>
      <c r="B729" s="61"/>
      <c r="C729" s="103"/>
      <c r="D729" s="103"/>
      <c r="E729" s="103"/>
      <c r="F729" s="103"/>
      <c r="G729" s="103"/>
      <c r="H729" s="103"/>
    </row>
    <row r="730" spans="1:8">
      <c r="A730" s="103"/>
      <c r="B730" s="61"/>
      <c r="C730" s="103"/>
      <c r="D730" s="103"/>
      <c r="E730" s="103"/>
      <c r="F730" s="103"/>
      <c r="G730" s="103"/>
      <c r="H730" s="103"/>
    </row>
    <row r="731" spans="1:8">
      <c r="A731" s="103"/>
      <c r="B731" s="61"/>
      <c r="C731" s="103"/>
      <c r="D731" s="103"/>
      <c r="E731" s="103"/>
      <c r="F731" s="103"/>
      <c r="G731" s="103"/>
      <c r="H731" s="103"/>
    </row>
    <row r="732" spans="1:8">
      <c r="A732" s="103"/>
      <c r="B732" s="61"/>
      <c r="C732" s="103"/>
      <c r="D732" s="103"/>
      <c r="E732" s="103"/>
      <c r="F732" s="103"/>
      <c r="G732" s="103"/>
      <c r="H732" s="103"/>
    </row>
    <row r="733" spans="1:8">
      <c r="A733" s="103"/>
      <c r="B733" s="61"/>
      <c r="C733" s="103"/>
      <c r="D733" s="103"/>
      <c r="E733" s="103"/>
      <c r="F733" s="103"/>
      <c r="G733" s="103"/>
      <c r="H733" s="103"/>
    </row>
    <row r="734" spans="1:8">
      <c r="A734" s="103"/>
      <c r="B734" s="61"/>
      <c r="C734" s="103"/>
      <c r="D734" s="103"/>
      <c r="E734" s="103"/>
      <c r="F734" s="103"/>
      <c r="G734" s="103"/>
      <c r="H734" s="103"/>
    </row>
    <row r="735" spans="1:8">
      <c r="A735" s="103"/>
      <c r="B735" s="61"/>
      <c r="C735" s="103"/>
      <c r="D735" s="103"/>
      <c r="E735" s="103"/>
      <c r="F735" s="103"/>
      <c r="G735" s="103"/>
      <c r="H735" s="103"/>
    </row>
    <row r="736" spans="1:8">
      <c r="A736" s="103"/>
      <c r="B736" s="61"/>
      <c r="C736" s="103"/>
      <c r="D736" s="103"/>
      <c r="E736" s="103"/>
      <c r="F736" s="103"/>
      <c r="G736" s="103"/>
      <c r="H736" s="103"/>
    </row>
    <row r="737" spans="1:8">
      <c r="A737" s="103"/>
      <c r="B737" s="61"/>
      <c r="C737" s="103"/>
      <c r="D737" s="103"/>
      <c r="E737" s="103"/>
      <c r="F737" s="103"/>
      <c r="G737" s="103"/>
      <c r="H737" s="103"/>
    </row>
    <row r="738" spans="1:8">
      <c r="A738" s="103"/>
      <c r="B738" s="61"/>
      <c r="C738" s="103"/>
      <c r="D738" s="103"/>
      <c r="E738" s="103"/>
      <c r="F738" s="103"/>
      <c r="G738" s="103"/>
      <c r="H738" s="103"/>
    </row>
    <row r="739" spans="1:8">
      <c r="A739" s="103"/>
      <c r="B739" s="61"/>
      <c r="C739" s="103"/>
      <c r="D739" s="103"/>
      <c r="E739" s="103"/>
      <c r="F739" s="103"/>
      <c r="G739" s="103"/>
      <c r="H739" s="103"/>
    </row>
    <row r="740" spans="1:8">
      <c r="A740" s="103"/>
      <c r="B740" s="61"/>
      <c r="C740" s="103"/>
      <c r="D740" s="103"/>
      <c r="E740" s="103"/>
      <c r="F740" s="103"/>
      <c r="G740" s="103"/>
      <c r="H740" s="103"/>
    </row>
    <row r="741" spans="1:8">
      <c r="A741" s="103"/>
      <c r="B741" s="61"/>
      <c r="C741" s="103"/>
      <c r="D741" s="103"/>
      <c r="E741" s="103"/>
      <c r="F741" s="103"/>
      <c r="G741" s="103"/>
      <c r="H741" s="103"/>
    </row>
    <row r="742" spans="1:8">
      <c r="A742" s="103"/>
      <c r="B742" s="61"/>
      <c r="C742" s="103"/>
      <c r="D742" s="103"/>
      <c r="E742" s="103"/>
      <c r="F742" s="103"/>
      <c r="G742" s="103"/>
      <c r="H742" s="103"/>
    </row>
    <row r="743" spans="1:8">
      <c r="A743" s="103"/>
      <c r="B743" s="61"/>
      <c r="C743" s="103"/>
      <c r="D743" s="103"/>
      <c r="E743" s="103"/>
      <c r="F743" s="103"/>
      <c r="G743" s="103"/>
      <c r="H743" s="103"/>
    </row>
    <row r="744" spans="1:8">
      <c r="A744" s="103"/>
      <c r="B744" s="61"/>
      <c r="C744" s="103"/>
      <c r="D744" s="103"/>
      <c r="E744" s="103"/>
      <c r="F744" s="103"/>
      <c r="G744" s="103"/>
      <c r="H744" s="103"/>
    </row>
    <row r="745" spans="1:8">
      <c r="A745" s="103"/>
      <c r="B745" s="61"/>
      <c r="C745" s="103"/>
      <c r="D745" s="103"/>
      <c r="E745" s="103"/>
      <c r="F745" s="103"/>
      <c r="G745" s="103"/>
      <c r="H745" s="103"/>
    </row>
    <row r="746" spans="1:8">
      <c r="A746" s="103"/>
      <c r="B746" s="61"/>
      <c r="C746" s="103"/>
      <c r="D746" s="103"/>
      <c r="E746" s="103"/>
      <c r="F746" s="103"/>
      <c r="G746" s="103"/>
      <c r="H746" s="103"/>
    </row>
    <row r="747" spans="1:8">
      <c r="A747" s="103"/>
      <c r="B747" s="61"/>
      <c r="C747" s="103"/>
      <c r="D747" s="103"/>
      <c r="E747" s="103"/>
      <c r="F747" s="103"/>
      <c r="G747" s="103"/>
      <c r="H747" s="103"/>
    </row>
    <row r="748" spans="1:8">
      <c r="A748" s="103"/>
      <c r="B748" s="61"/>
      <c r="C748" s="103"/>
      <c r="D748" s="103"/>
      <c r="E748" s="103"/>
      <c r="F748" s="103"/>
      <c r="G748" s="103"/>
      <c r="H748" s="103"/>
    </row>
    <row r="749" spans="1:8">
      <c r="A749" s="103"/>
      <c r="B749" s="61"/>
      <c r="C749" s="103"/>
      <c r="D749" s="103"/>
      <c r="E749" s="103"/>
      <c r="F749" s="103"/>
      <c r="G749" s="103"/>
      <c r="H749" s="103"/>
    </row>
    <row r="750" spans="1:8">
      <c r="A750" s="103"/>
      <c r="B750" s="61"/>
      <c r="C750" s="103"/>
      <c r="D750" s="103"/>
      <c r="E750" s="103"/>
      <c r="F750" s="103"/>
      <c r="G750" s="103"/>
      <c r="H750" s="103"/>
    </row>
    <row r="751" spans="1:8">
      <c r="A751" s="103"/>
      <c r="B751" s="61"/>
      <c r="C751" s="103"/>
      <c r="D751" s="103"/>
      <c r="E751" s="103"/>
      <c r="F751" s="103"/>
      <c r="G751" s="103"/>
      <c r="H751" s="103"/>
    </row>
    <row r="752" spans="1:8">
      <c r="A752" s="103"/>
      <c r="B752" s="61"/>
      <c r="C752" s="103"/>
      <c r="D752" s="103"/>
      <c r="E752" s="103"/>
      <c r="F752" s="103"/>
      <c r="G752" s="103"/>
      <c r="H752" s="103"/>
    </row>
    <row r="753" spans="1:8">
      <c r="A753" s="103"/>
      <c r="B753" s="61"/>
      <c r="C753" s="103"/>
      <c r="D753" s="103"/>
      <c r="E753" s="103"/>
      <c r="F753" s="103"/>
      <c r="G753" s="103"/>
      <c r="H753" s="103"/>
    </row>
    <row r="754" spans="1:8">
      <c r="A754" s="103"/>
      <c r="B754" s="61"/>
      <c r="C754" s="103"/>
      <c r="D754" s="103"/>
      <c r="E754" s="103"/>
      <c r="F754" s="103"/>
      <c r="G754" s="103"/>
      <c r="H754" s="103"/>
    </row>
    <row r="755" spans="1:8">
      <c r="A755" s="103"/>
      <c r="B755" s="61"/>
      <c r="C755" s="103"/>
      <c r="D755" s="103"/>
      <c r="E755" s="103"/>
      <c r="F755" s="103"/>
      <c r="G755" s="103"/>
      <c r="H755" s="103"/>
    </row>
    <row r="756" spans="1:8">
      <c r="A756" s="103"/>
      <c r="B756" s="61"/>
      <c r="C756" s="103"/>
      <c r="D756" s="103"/>
      <c r="E756" s="103"/>
      <c r="F756" s="103"/>
      <c r="G756" s="103"/>
      <c r="H756" s="103"/>
    </row>
    <row r="757" spans="1:8">
      <c r="A757" s="103"/>
      <c r="B757" s="61"/>
      <c r="C757" s="103"/>
      <c r="D757" s="103"/>
      <c r="E757" s="103"/>
      <c r="F757" s="103"/>
      <c r="G757" s="103"/>
      <c r="H757" s="103"/>
    </row>
    <row r="758" spans="1:8">
      <c r="A758" s="103"/>
      <c r="B758" s="61"/>
      <c r="C758" s="103"/>
      <c r="D758" s="103"/>
      <c r="E758" s="103"/>
      <c r="F758" s="103"/>
      <c r="G758" s="103"/>
      <c r="H758" s="103"/>
    </row>
    <row r="759" spans="1:8">
      <c r="A759" s="103"/>
      <c r="B759" s="61"/>
      <c r="C759" s="103"/>
      <c r="D759" s="103"/>
      <c r="E759" s="103"/>
      <c r="F759" s="103"/>
      <c r="G759" s="103"/>
      <c r="H759" s="103"/>
    </row>
    <row r="760" spans="1:8">
      <c r="A760" s="103"/>
      <c r="B760" s="61"/>
      <c r="C760" s="103"/>
      <c r="D760" s="103"/>
      <c r="E760" s="103"/>
      <c r="F760" s="103"/>
      <c r="G760" s="103"/>
      <c r="H760" s="103"/>
    </row>
    <row r="761" spans="1:8">
      <c r="A761" s="103"/>
      <c r="B761" s="61"/>
      <c r="C761" s="103"/>
      <c r="D761" s="103"/>
      <c r="E761" s="103"/>
      <c r="F761" s="103"/>
      <c r="G761" s="103"/>
      <c r="H761" s="103"/>
    </row>
    <row r="762" spans="1:8">
      <c r="A762" s="103"/>
      <c r="B762" s="61"/>
      <c r="C762" s="103"/>
      <c r="D762" s="103"/>
      <c r="E762" s="103"/>
      <c r="F762" s="103"/>
      <c r="G762" s="103"/>
      <c r="H762" s="103"/>
    </row>
    <row r="763" spans="1:8">
      <c r="A763" s="103"/>
      <c r="B763" s="61"/>
      <c r="C763" s="103"/>
      <c r="D763" s="103"/>
      <c r="E763" s="103"/>
      <c r="F763" s="103"/>
      <c r="G763" s="103"/>
      <c r="H763" s="103"/>
    </row>
    <row r="764" spans="1:8">
      <c r="A764" s="103"/>
      <c r="B764" s="61"/>
      <c r="C764" s="103"/>
      <c r="D764" s="103"/>
      <c r="E764" s="103"/>
      <c r="F764" s="103"/>
      <c r="G764" s="103"/>
      <c r="H764" s="103"/>
    </row>
    <row r="765" spans="1:8">
      <c r="A765" s="103"/>
      <c r="B765" s="61"/>
      <c r="C765" s="103"/>
      <c r="D765" s="103"/>
      <c r="E765" s="103"/>
      <c r="F765" s="103"/>
      <c r="G765" s="103"/>
      <c r="H765" s="103"/>
    </row>
    <row r="766" spans="1:8">
      <c r="A766" s="103"/>
      <c r="B766" s="61"/>
      <c r="C766" s="103"/>
      <c r="D766" s="103"/>
      <c r="E766" s="103"/>
      <c r="F766" s="103"/>
      <c r="G766" s="103"/>
      <c r="H766" s="103"/>
    </row>
    <row r="767" spans="1:8">
      <c r="A767" s="103"/>
      <c r="B767" s="61"/>
      <c r="C767" s="103"/>
      <c r="D767" s="103"/>
      <c r="E767" s="103"/>
      <c r="F767" s="103"/>
      <c r="G767" s="103"/>
      <c r="H767" s="103"/>
    </row>
    <row r="768" spans="1:8">
      <c r="A768" s="103"/>
      <c r="B768" s="61"/>
      <c r="C768" s="103"/>
      <c r="D768" s="103"/>
      <c r="E768" s="103"/>
      <c r="F768" s="103"/>
      <c r="G768" s="103"/>
      <c r="H768" s="103"/>
    </row>
    <row r="769" spans="1:8">
      <c r="A769" s="103"/>
      <c r="B769" s="61"/>
      <c r="C769" s="103"/>
      <c r="D769" s="103"/>
      <c r="E769" s="103"/>
      <c r="F769" s="103"/>
      <c r="G769" s="103"/>
      <c r="H769" s="103"/>
    </row>
    <row r="770" spans="1:8">
      <c r="A770" s="103"/>
      <c r="B770" s="61"/>
      <c r="C770" s="103"/>
      <c r="D770" s="103"/>
      <c r="E770" s="103"/>
      <c r="F770" s="103"/>
      <c r="G770" s="103"/>
      <c r="H770" s="103"/>
    </row>
    <row r="771" spans="1:8">
      <c r="A771" s="103"/>
      <c r="B771" s="61"/>
      <c r="C771" s="103"/>
      <c r="D771" s="103"/>
      <c r="E771" s="103"/>
      <c r="F771" s="103"/>
      <c r="G771" s="103"/>
      <c r="H771" s="103"/>
    </row>
    <row r="772" spans="1:8">
      <c r="A772" s="103"/>
      <c r="B772" s="61"/>
      <c r="C772" s="103"/>
      <c r="D772" s="103"/>
      <c r="E772" s="103"/>
      <c r="F772" s="103"/>
      <c r="G772" s="103"/>
      <c r="H772" s="103"/>
    </row>
    <row r="773" spans="1:8">
      <c r="A773" s="103"/>
      <c r="B773" s="61"/>
      <c r="C773" s="103"/>
      <c r="D773" s="103"/>
      <c r="E773" s="103"/>
      <c r="F773" s="103"/>
      <c r="G773" s="103"/>
      <c r="H773" s="103"/>
    </row>
    <row r="774" spans="1:8">
      <c r="A774" s="103"/>
      <c r="B774" s="61"/>
      <c r="C774" s="103"/>
      <c r="D774" s="103"/>
      <c r="E774" s="103"/>
      <c r="F774" s="103"/>
      <c r="G774" s="103"/>
      <c r="H774" s="103"/>
    </row>
    <row r="775" spans="1:8">
      <c r="A775" s="103"/>
      <c r="B775" s="61"/>
      <c r="C775" s="103"/>
      <c r="D775" s="103"/>
      <c r="E775" s="103"/>
      <c r="F775" s="103"/>
      <c r="G775" s="103"/>
      <c r="H775" s="103"/>
    </row>
    <row r="776" spans="1:8">
      <c r="A776" s="103"/>
      <c r="B776" s="61"/>
      <c r="C776" s="103"/>
      <c r="D776" s="103"/>
      <c r="E776" s="103"/>
      <c r="F776" s="103"/>
      <c r="G776" s="103"/>
      <c r="H776" s="103"/>
    </row>
    <row r="777" spans="1:8">
      <c r="A777" s="103"/>
      <c r="B777" s="61"/>
      <c r="C777" s="103"/>
      <c r="D777" s="103"/>
      <c r="E777" s="103"/>
      <c r="F777" s="103"/>
      <c r="G777" s="103"/>
      <c r="H777" s="103"/>
    </row>
    <row r="778" spans="1:8">
      <c r="A778" s="103"/>
      <c r="B778" s="61"/>
      <c r="C778" s="103"/>
      <c r="D778" s="103"/>
      <c r="E778" s="103"/>
      <c r="F778" s="103"/>
      <c r="G778" s="103"/>
      <c r="H778" s="103"/>
    </row>
    <row r="779" spans="1:8">
      <c r="A779" s="103"/>
      <c r="B779" s="61"/>
      <c r="C779" s="103"/>
      <c r="D779" s="103"/>
      <c r="E779" s="103"/>
      <c r="F779" s="103"/>
      <c r="G779" s="103"/>
      <c r="H779" s="103"/>
    </row>
    <row r="780" spans="1:8">
      <c r="A780" s="103"/>
      <c r="B780" s="61"/>
      <c r="C780" s="103"/>
      <c r="D780" s="103"/>
      <c r="E780" s="103"/>
      <c r="F780" s="103"/>
      <c r="G780" s="103"/>
      <c r="H780" s="103"/>
    </row>
    <row r="781" spans="1:8">
      <c r="A781" s="103"/>
      <c r="B781" s="61"/>
      <c r="C781" s="103"/>
      <c r="D781" s="103"/>
      <c r="E781" s="103"/>
      <c r="F781" s="103"/>
      <c r="G781" s="103"/>
      <c r="H781" s="103"/>
    </row>
    <row r="782" spans="1:8">
      <c r="A782" s="103"/>
      <c r="B782" s="61"/>
      <c r="C782" s="103"/>
      <c r="D782" s="103"/>
      <c r="E782" s="103"/>
      <c r="F782" s="103"/>
      <c r="G782" s="103"/>
      <c r="H782" s="103"/>
    </row>
    <row r="783" spans="1:8">
      <c r="A783" s="103"/>
      <c r="B783" s="61"/>
      <c r="C783" s="103"/>
      <c r="D783" s="103"/>
      <c r="E783" s="103"/>
      <c r="F783" s="103"/>
      <c r="G783" s="103"/>
      <c r="H783" s="103"/>
    </row>
    <row r="784" spans="1:8">
      <c r="A784" s="103"/>
      <c r="B784" s="61"/>
      <c r="C784" s="103"/>
      <c r="D784" s="103"/>
      <c r="E784" s="103"/>
      <c r="F784" s="103"/>
      <c r="G784" s="103"/>
      <c r="H784" s="103"/>
    </row>
    <row r="785" spans="1:8">
      <c r="A785" s="103"/>
      <c r="B785" s="61"/>
      <c r="C785" s="103"/>
      <c r="D785" s="103"/>
      <c r="E785" s="103"/>
      <c r="F785" s="103"/>
      <c r="G785" s="103"/>
      <c r="H785" s="103"/>
    </row>
    <row r="786" spans="1:8">
      <c r="A786" s="103"/>
      <c r="B786" s="61"/>
      <c r="C786" s="103"/>
      <c r="D786" s="103"/>
      <c r="E786" s="103"/>
      <c r="F786" s="103"/>
      <c r="G786" s="103"/>
      <c r="H786" s="103"/>
    </row>
    <row r="787" spans="1:8">
      <c r="A787" s="103"/>
      <c r="B787" s="61"/>
      <c r="C787" s="103"/>
      <c r="D787" s="103"/>
      <c r="E787" s="103"/>
      <c r="F787" s="103"/>
      <c r="G787" s="103"/>
      <c r="H787" s="103"/>
    </row>
    <row r="788" spans="1:8">
      <c r="A788" s="103"/>
      <c r="B788" s="61"/>
      <c r="C788" s="103"/>
      <c r="D788" s="103"/>
      <c r="E788" s="103"/>
      <c r="F788" s="103"/>
      <c r="G788" s="103"/>
      <c r="H788" s="103"/>
    </row>
    <row r="789" spans="1:8">
      <c r="A789" s="103"/>
      <c r="B789" s="61"/>
      <c r="C789" s="103"/>
      <c r="D789" s="103"/>
      <c r="E789" s="103"/>
      <c r="F789" s="103"/>
      <c r="G789" s="103"/>
      <c r="H789" s="103"/>
    </row>
    <row r="790" spans="1:8">
      <c r="A790" s="103"/>
      <c r="B790" s="61"/>
      <c r="C790" s="103"/>
      <c r="D790" s="103"/>
      <c r="E790" s="103"/>
      <c r="F790" s="103"/>
      <c r="G790" s="103"/>
      <c r="H790" s="103"/>
    </row>
    <row r="791" spans="1:8">
      <c r="A791" s="103"/>
      <c r="B791" s="61"/>
      <c r="C791" s="103"/>
      <c r="D791" s="103"/>
      <c r="E791" s="103"/>
      <c r="F791" s="103"/>
      <c r="G791" s="103"/>
      <c r="H791" s="103"/>
    </row>
    <row r="792" spans="1:8">
      <c r="A792" s="103"/>
      <c r="B792" s="61"/>
      <c r="C792" s="103"/>
      <c r="D792" s="103"/>
      <c r="E792" s="103"/>
      <c r="F792" s="103"/>
      <c r="G792" s="103"/>
      <c r="H792" s="103"/>
    </row>
    <row r="793" spans="1:8">
      <c r="A793" s="103"/>
      <c r="B793" s="61"/>
      <c r="C793" s="103"/>
      <c r="D793" s="103"/>
      <c r="E793" s="103"/>
      <c r="F793" s="103"/>
      <c r="G793" s="103"/>
      <c r="H793" s="103"/>
    </row>
    <row r="794" spans="1:8">
      <c r="A794" s="103"/>
      <c r="B794" s="61"/>
      <c r="C794" s="103"/>
      <c r="D794" s="103"/>
      <c r="E794" s="103"/>
      <c r="F794" s="103"/>
      <c r="G794" s="103"/>
      <c r="H794" s="103"/>
    </row>
    <row r="795" spans="1:8">
      <c r="A795" s="103"/>
      <c r="B795" s="61"/>
      <c r="C795" s="103"/>
      <c r="D795" s="103"/>
      <c r="E795" s="103"/>
      <c r="F795" s="103"/>
      <c r="G795" s="103"/>
      <c r="H795" s="103"/>
    </row>
    <row r="796" spans="1:8">
      <c r="A796" s="103"/>
      <c r="B796" s="61"/>
      <c r="C796" s="103"/>
      <c r="D796" s="103"/>
      <c r="E796" s="103"/>
      <c r="F796" s="103"/>
      <c r="G796" s="103"/>
      <c r="H796" s="103"/>
    </row>
    <row r="797" spans="1:8">
      <c r="A797" s="103"/>
      <c r="B797" s="61"/>
      <c r="C797" s="103"/>
      <c r="D797" s="103"/>
      <c r="E797" s="103"/>
      <c r="F797" s="103"/>
      <c r="G797" s="103"/>
      <c r="H797" s="103"/>
    </row>
    <row r="798" spans="1:8">
      <c r="A798" s="103"/>
      <c r="B798" s="61"/>
      <c r="C798" s="103"/>
      <c r="D798" s="103"/>
      <c r="E798" s="103"/>
      <c r="F798" s="103"/>
      <c r="G798" s="103"/>
      <c r="H798" s="103"/>
    </row>
    <row r="799" spans="1:8">
      <c r="A799" s="103"/>
      <c r="B799" s="61"/>
      <c r="C799" s="103"/>
      <c r="D799" s="103"/>
      <c r="E799" s="103"/>
      <c r="F799" s="103"/>
      <c r="G799" s="103"/>
      <c r="H799" s="103"/>
    </row>
    <row r="800" spans="1:8">
      <c r="A800" s="103"/>
      <c r="B800" s="61"/>
      <c r="C800" s="103"/>
      <c r="D800" s="103"/>
      <c r="E800" s="103"/>
      <c r="F800" s="103"/>
      <c r="G800" s="103"/>
      <c r="H800" s="103"/>
    </row>
    <row r="801" spans="1:8">
      <c r="A801" s="103"/>
      <c r="B801" s="61"/>
      <c r="C801" s="103"/>
      <c r="D801" s="103"/>
      <c r="E801" s="103"/>
      <c r="F801" s="103"/>
      <c r="G801" s="103"/>
      <c r="H801" s="103"/>
    </row>
    <row r="802" spans="1:8">
      <c r="A802" s="103"/>
      <c r="B802" s="61"/>
      <c r="C802" s="103"/>
      <c r="D802" s="103"/>
      <c r="E802" s="103"/>
      <c r="F802" s="103"/>
      <c r="G802" s="103"/>
      <c r="H802" s="103"/>
    </row>
    <row r="803" spans="1:8">
      <c r="A803" s="103"/>
      <c r="B803" s="61"/>
      <c r="C803" s="103"/>
      <c r="D803" s="103"/>
      <c r="E803" s="103"/>
      <c r="F803" s="103"/>
      <c r="G803" s="103"/>
      <c r="H803" s="103"/>
    </row>
    <row r="804" spans="1:8">
      <c r="A804" s="103"/>
      <c r="B804" s="61"/>
      <c r="C804" s="103"/>
      <c r="D804" s="103"/>
      <c r="E804" s="103"/>
      <c r="F804" s="103"/>
      <c r="G804" s="103"/>
      <c r="H804" s="103"/>
    </row>
    <row r="805" spans="1:8">
      <c r="A805" s="103"/>
      <c r="B805" s="61"/>
      <c r="C805" s="103"/>
      <c r="D805" s="103"/>
      <c r="E805" s="103"/>
      <c r="F805" s="103"/>
      <c r="G805" s="103"/>
      <c r="H805" s="103"/>
    </row>
    <row r="806" spans="1:8">
      <c r="A806" s="103"/>
      <c r="B806" s="61"/>
      <c r="C806" s="103"/>
      <c r="D806" s="103"/>
      <c r="E806" s="103"/>
      <c r="F806" s="103"/>
      <c r="G806" s="103"/>
      <c r="H806" s="103"/>
    </row>
    <row r="807" spans="1:8">
      <c r="A807" s="103"/>
      <c r="B807" s="61"/>
      <c r="C807" s="103"/>
      <c r="D807" s="103"/>
      <c r="E807" s="103"/>
      <c r="F807" s="103"/>
      <c r="G807" s="103"/>
      <c r="H807" s="103"/>
    </row>
    <row r="808" spans="1:8">
      <c r="A808" s="103"/>
      <c r="B808" s="61"/>
      <c r="C808" s="103"/>
      <c r="D808" s="103"/>
      <c r="E808" s="103"/>
      <c r="F808" s="103"/>
      <c r="G808" s="103"/>
      <c r="H808" s="103"/>
    </row>
    <row r="809" spans="1:8">
      <c r="A809" s="103"/>
      <c r="B809" s="61"/>
      <c r="C809" s="103"/>
      <c r="D809" s="103"/>
      <c r="E809" s="103"/>
      <c r="F809" s="103"/>
      <c r="G809" s="103"/>
      <c r="H809" s="103"/>
    </row>
    <row r="810" spans="1:8">
      <c r="A810" s="103"/>
      <c r="B810" s="61"/>
      <c r="C810" s="103"/>
      <c r="D810" s="103"/>
      <c r="E810" s="103"/>
      <c r="F810" s="103"/>
      <c r="G810" s="103"/>
      <c r="H810" s="103"/>
    </row>
    <row r="811" spans="1:8">
      <c r="A811" s="103"/>
      <c r="B811" s="61"/>
      <c r="C811" s="103"/>
      <c r="D811" s="103"/>
      <c r="E811" s="103"/>
      <c r="F811" s="103"/>
      <c r="G811" s="103"/>
      <c r="H811" s="103"/>
    </row>
    <row r="812" spans="1:8">
      <c r="A812" s="103"/>
      <c r="B812" s="61"/>
      <c r="C812" s="103"/>
      <c r="D812" s="103"/>
      <c r="E812" s="103"/>
      <c r="F812" s="103"/>
      <c r="G812" s="103"/>
      <c r="H812" s="103"/>
    </row>
    <row r="813" spans="1:8">
      <c r="A813" s="103"/>
      <c r="B813" s="61"/>
      <c r="C813" s="103"/>
      <c r="D813" s="103"/>
      <c r="E813" s="103"/>
      <c r="F813" s="103"/>
      <c r="G813" s="103"/>
      <c r="H813" s="103"/>
    </row>
    <row r="814" spans="1:8">
      <c r="A814" s="103"/>
      <c r="B814" s="61"/>
      <c r="C814" s="103"/>
      <c r="D814" s="103"/>
      <c r="E814" s="103"/>
      <c r="F814" s="103"/>
      <c r="G814" s="103"/>
      <c r="H814" s="103"/>
    </row>
    <row r="815" spans="1:8">
      <c r="A815" s="103"/>
      <c r="B815" s="61"/>
      <c r="C815" s="103"/>
      <c r="D815" s="103"/>
      <c r="E815" s="103"/>
      <c r="F815" s="103"/>
      <c r="G815" s="103"/>
      <c r="H815" s="103"/>
    </row>
    <row r="816" spans="1:8">
      <c r="A816" s="103"/>
      <c r="B816" s="61"/>
      <c r="C816" s="103"/>
      <c r="D816" s="103"/>
      <c r="E816" s="103"/>
      <c r="F816" s="103"/>
      <c r="G816" s="103"/>
      <c r="H816" s="103"/>
    </row>
    <row r="817" spans="1:8">
      <c r="A817" s="103"/>
      <c r="B817" s="61"/>
      <c r="C817" s="103"/>
      <c r="D817" s="103"/>
      <c r="E817" s="103"/>
      <c r="F817" s="103"/>
      <c r="G817" s="103"/>
      <c r="H817" s="103"/>
    </row>
    <row r="818" spans="1:8">
      <c r="A818" s="103"/>
      <c r="B818" s="61"/>
      <c r="C818" s="103"/>
      <c r="D818" s="103"/>
      <c r="E818" s="103"/>
      <c r="F818" s="103"/>
      <c r="G818" s="103"/>
      <c r="H818" s="103"/>
    </row>
    <row r="819" spans="1:8">
      <c r="A819" s="103"/>
      <c r="B819" s="61"/>
      <c r="C819" s="103"/>
      <c r="D819" s="103"/>
      <c r="E819" s="103"/>
      <c r="F819" s="103"/>
      <c r="G819" s="103"/>
      <c r="H819" s="103"/>
    </row>
    <row r="820" spans="1:8">
      <c r="A820" s="103"/>
      <c r="B820" s="61"/>
      <c r="C820" s="103"/>
      <c r="D820" s="103"/>
      <c r="E820" s="103"/>
      <c r="F820" s="103"/>
      <c r="G820" s="103"/>
      <c r="H820" s="103"/>
    </row>
    <row r="821" spans="1:8">
      <c r="A821" s="103"/>
      <c r="B821" s="61"/>
      <c r="C821" s="103"/>
      <c r="D821" s="103"/>
      <c r="E821" s="103"/>
      <c r="F821" s="103"/>
      <c r="G821" s="103"/>
      <c r="H821" s="103"/>
    </row>
    <row r="822" spans="1:8">
      <c r="A822" s="103"/>
      <c r="B822" s="61"/>
      <c r="C822" s="103"/>
      <c r="D822" s="103"/>
      <c r="E822" s="103"/>
      <c r="F822" s="103"/>
      <c r="G822" s="103"/>
      <c r="H822" s="103"/>
    </row>
    <row r="823" spans="1:8">
      <c r="A823" s="103"/>
      <c r="B823" s="61"/>
      <c r="C823" s="103"/>
      <c r="D823" s="103"/>
      <c r="E823" s="103"/>
      <c r="F823" s="103"/>
      <c r="G823" s="103"/>
      <c r="H823" s="103"/>
    </row>
    <row r="824" spans="1:8">
      <c r="A824" s="103"/>
      <c r="B824" s="61"/>
      <c r="C824" s="103"/>
      <c r="D824" s="103"/>
      <c r="E824" s="103"/>
      <c r="F824" s="103"/>
      <c r="G824" s="103"/>
      <c r="H824" s="103"/>
    </row>
    <row r="825" spans="1:8">
      <c r="A825" s="103"/>
      <c r="B825" s="61"/>
      <c r="C825" s="103"/>
      <c r="D825" s="103"/>
      <c r="E825" s="103"/>
      <c r="F825" s="103"/>
      <c r="G825" s="103"/>
      <c r="H825" s="103"/>
    </row>
    <row r="826" spans="1:8">
      <c r="A826" s="103"/>
      <c r="B826" s="61"/>
      <c r="C826" s="103"/>
      <c r="D826" s="103"/>
      <c r="E826" s="103"/>
      <c r="F826" s="103"/>
      <c r="G826" s="103"/>
      <c r="H826" s="103"/>
    </row>
    <row r="827" spans="1:8">
      <c r="A827" s="103"/>
      <c r="B827" s="61"/>
      <c r="C827" s="103"/>
      <c r="D827" s="103"/>
      <c r="E827" s="103"/>
      <c r="F827" s="103"/>
      <c r="G827" s="103"/>
      <c r="H827" s="103"/>
    </row>
    <row r="828" spans="1:8">
      <c r="A828" s="103"/>
      <c r="B828" s="61"/>
      <c r="C828" s="103"/>
      <c r="D828" s="103"/>
      <c r="E828" s="103"/>
      <c r="F828" s="103"/>
      <c r="G828" s="103"/>
      <c r="H828" s="103"/>
    </row>
    <row r="829" spans="1:8">
      <c r="A829" s="103"/>
      <c r="B829" s="61"/>
      <c r="C829" s="103"/>
      <c r="D829" s="103"/>
      <c r="E829" s="103"/>
      <c r="F829" s="103"/>
      <c r="G829" s="103"/>
      <c r="H829" s="103"/>
    </row>
    <row r="830" spans="1:8">
      <c r="A830" s="103"/>
      <c r="B830" s="61"/>
      <c r="C830" s="103"/>
      <c r="D830" s="103"/>
      <c r="E830" s="103"/>
      <c r="F830" s="103"/>
      <c r="G830" s="103"/>
      <c r="H830" s="103"/>
    </row>
    <row r="831" spans="1:8">
      <c r="A831" s="103"/>
      <c r="B831" s="61"/>
      <c r="C831" s="103"/>
      <c r="D831" s="103"/>
      <c r="E831" s="103"/>
      <c r="F831" s="103"/>
      <c r="G831" s="103"/>
      <c r="H831" s="103"/>
    </row>
    <row r="832" spans="1:8">
      <c r="A832" s="103"/>
      <c r="B832" s="61"/>
      <c r="C832" s="103"/>
      <c r="D832" s="103"/>
      <c r="E832" s="103"/>
      <c r="F832" s="103"/>
      <c r="G832" s="103"/>
      <c r="H832" s="103"/>
    </row>
    <row r="833" spans="1:8">
      <c r="A833" s="103"/>
      <c r="B833" s="61"/>
      <c r="C833" s="103"/>
      <c r="D833" s="103"/>
      <c r="E833" s="103"/>
      <c r="F833" s="103"/>
      <c r="G833" s="103"/>
      <c r="H833" s="103"/>
    </row>
    <row r="834" spans="1:8">
      <c r="A834" s="103"/>
      <c r="B834" s="61"/>
      <c r="C834" s="103"/>
      <c r="D834" s="103"/>
      <c r="E834" s="103"/>
      <c r="F834" s="103"/>
      <c r="G834" s="103"/>
      <c r="H834" s="103"/>
    </row>
    <row r="835" spans="1:8">
      <c r="A835" s="103"/>
      <c r="B835" s="61"/>
      <c r="C835" s="103"/>
      <c r="D835" s="103"/>
      <c r="E835" s="103"/>
      <c r="F835" s="103"/>
      <c r="G835" s="103"/>
      <c r="H835" s="103"/>
    </row>
    <row r="836" spans="1:8">
      <c r="A836" s="103"/>
      <c r="B836" s="61"/>
      <c r="C836" s="103"/>
      <c r="D836" s="103"/>
      <c r="E836" s="103"/>
      <c r="F836" s="103"/>
      <c r="G836" s="103"/>
      <c r="H836" s="103"/>
    </row>
    <row r="837" spans="1:8">
      <c r="A837" s="103"/>
      <c r="B837" s="61"/>
      <c r="C837" s="103"/>
      <c r="D837" s="103"/>
      <c r="E837" s="103"/>
      <c r="F837" s="103"/>
      <c r="G837" s="103"/>
      <c r="H837" s="103"/>
    </row>
    <row r="838" spans="1:8">
      <c r="A838" s="103"/>
      <c r="B838" s="61"/>
      <c r="C838" s="103"/>
      <c r="D838" s="103"/>
      <c r="E838" s="103"/>
      <c r="F838" s="103"/>
      <c r="G838" s="103"/>
      <c r="H838" s="103"/>
    </row>
    <row r="839" spans="1:8">
      <c r="A839" s="103"/>
      <c r="B839" s="61"/>
      <c r="C839" s="103"/>
      <c r="D839" s="103"/>
      <c r="E839" s="103"/>
      <c r="F839" s="103"/>
      <c r="G839" s="103"/>
      <c r="H839" s="103"/>
    </row>
    <row r="840" spans="1:8">
      <c r="A840" s="103"/>
      <c r="B840" s="61"/>
      <c r="C840" s="103"/>
      <c r="D840" s="103"/>
      <c r="E840" s="103"/>
      <c r="F840" s="103"/>
      <c r="G840" s="103"/>
      <c r="H840" s="103"/>
    </row>
    <row r="841" spans="1:8">
      <c r="A841" s="103"/>
      <c r="B841" s="61"/>
      <c r="C841" s="103"/>
      <c r="D841" s="103"/>
      <c r="E841" s="103"/>
      <c r="F841" s="103"/>
      <c r="G841" s="103"/>
      <c r="H841" s="103"/>
    </row>
    <row r="842" spans="1:8">
      <c r="A842" s="103"/>
      <c r="B842" s="61"/>
      <c r="C842" s="103"/>
      <c r="D842" s="103"/>
      <c r="E842" s="103"/>
      <c r="F842" s="103"/>
      <c r="G842" s="103"/>
      <c r="H842" s="103"/>
    </row>
    <row r="843" spans="1:8">
      <c r="A843" s="103"/>
      <c r="B843" s="61"/>
      <c r="C843" s="103"/>
      <c r="D843" s="103"/>
      <c r="E843" s="103"/>
      <c r="F843" s="103"/>
      <c r="G843" s="103"/>
      <c r="H843" s="103"/>
    </row>
    <row r="844" spans="1:8">
      <c r="A844" s="103"/>
      <c r="B844" s="61"/>
      <c r="C844" s="103"/>
      <c r="D844" s="103"/>
      <c r="E844" s="103"/>
      <c r="F844" s="103"/>
      <c r="G844" s="103"/>
      <c r="H844" s="103"/>
    </row>
    <row r="845" spans="1:8">
      <c r="A845" s="103"/>
      <c r="B845" s="61"/>
      <c r="C845" s="103"/>
      <c r="D845" s="103"/>
      <c r="E845" s="103"/>
      <c r="F845" s="103"/>
      <c r="G845" s="103"/>
      <c r="H845" s="103"/>
    </row>
    <row r="846" spans="1:8">
      <c r="A846" s="103"/>
      <c r="B846" s="61"/>
      <c r="C846" s="103"/>
      <c r="D846" s="103"/>
      <c r="E846" s="103"/>
      <c r="F846" s="103"/>
      <c r="G846" s="103"/>
      <c r="H846" s="103"/>
    </row>
    <row r="847" spans="1:8">
      <c r="A847" s="103"/>
      <c r="B847" s="61"/>
      <c r="C847" s="103"/>
      <c r="D847" s="103"/>
      <c r="E847" s="103"/>
      <c r="F847" s="103"/>
      <c r="G847" s="103"/>
      <c r="H847" s="103"/>
    </row>
    <row r="848" spans="1:8">
      <c r="A848" s="103"/>
      <c r="B848" s="61"/>
      <c r="C848" s="103"/>
      <c r="D848" s="103"/>
      <c r="E848" s="103"/>
      <c r="F848" s="103"/>
      <c r="G848" s="103"/>
      <c r="H848" s="103"/>
    </row>
    <row r="849" spans="1:8">
      <c r="A849" s="103"/>
      <c r="B849" s="61"/>
      <c r="C849" s="103"/>
      <c r="D849" s="103"/>
      <c r="E849" s="103"/>
      <c r="F849" s="103"/>
      <c r="G849" s="103"/>
      <c r="H849" s="103"/>
    </row>
    <row r="850" spans="1:8">
      <c r="A850" s="103"/>
      <c r="B850" s="61"/>
      <c r="C850" s="103"/>
      <c r="D850" s="103"/>
      <c r="E850" s="103"/>
      <c r="F850" s="103"/>
      <c r="G850" s="103"/>
      <c r="H850" s="103"/>
    </row>
    <row r="851" spans="1:8">
      <c r="A851" s="103"/>
      <c r="B851" s="61"/>
      <c r="C851" s="103"/>
      <c r="D851" s="103"/>
      <c r="E851" s="103"/>
      <c r="F851" s="103"/>
      <c r="G851" s="103"/>
      <c r="H851" s="103"/>
    </row>
    <row r="852" spans="1:8">
      <c r="A852" s="103"/>
      <c r="B852" s="61"/>
      <c r="C852" s="103"/>
      <c r="D852" s="103"/>
      <c r="E852" s="103"/>
      <c r="F852" s="103"/>
      <c r="G852" s="103"/>
      <c r="H852" s="103"/>
    </row>
    <row r="853" spans="1:8">
      <c r="A853" s="103"/>
      <c r="B853" s="61"/>
      <c r="C853" s="103"/>
      <c r="D853" s="103"/>
      <c r="E853" s="103"/>
      <c r="F853" s="103"/>
      <c r="G853" s="103"/>
      <c r="H853" s="103"/>
    </row>
    <row r="854" spans="1:8">
      <c r="A854" s="103"/>
      <c r="B854" s="61"/>
      <c r="C854" s="103"/>
      <c r="D854" s="103"/>
      <c r="E854" s="103"/>
      <c r="F854" s="103"/>
      <c r="G854" s="103"/>
      <c r="H854" s="103"/>
    </row>
    <row r="855" spans="1:8">
      <c r="A855" s="103"/>
      <c r="B855" s="61"/>
      <c r="C855" s="103"/>
      <c r="D855" s="103"/>
      <c r="E855" s="103"/>
      <c r="F855" s="103"/>
      <c r="G855" s="103"/>
      <c r="H855" s="103"/>
    </row>
    <row r="856" spans="1:8">
      <c r="A856" s="103"/>
      <c r="B856" s="61"/>
      <c r="C856" s="103"/>
      <c r="D856" s="103"/>
      <c r="E856" s="103"/>
      <c r="F856" s="103"/>
      <c r="G856" s="103"/>
      <c r="H856" s="103"/>
    </row>
    <row r="857" spans="1:8">
      <c r="A857" s="103"/>
      <c r="B857" s="61"/>
      <c r="C857" s="103"/>
      <c r="D857" s="103"/>
      <c r="E857" s="103"/>
      <c r="F857" s="103"/>
      <c r="G857" s="103"/>
      <c r="H857" s="103"/>
    </row>
    <row r="858" spans="1:8">
      <c r="A858" s="103"/>
      <c r="B858" s="61"/>
      <c r="C858" s="103"/>
      <c r="D858" s="103"/>
      <c r="E858" s="103"/>
      <c r="F858" s="103"/>
      <c r="G858" s="103"/>
      <c r="H858" s="103"/>
    </row>
    <row r="859" spans="1:8">
      <c r="A859" s="103"/>
      <c r="B859" s="61"/>
      <c r="C859" s="103"/>
      <c r="D859" s="103"/>
      <c r="E859" s="103"/>
      <c r="F859" s="103"/>
      <c r="G859" s="103"/>
      <c r="H859" s="103"/>
    </row>
    <row r="860" spans="1:8">
      <c r="A860" s="103"/>
      <c r="B860" s="61"/>
      <c r="C860" s="103"/>
      <c r="D860" s="103"/>
      <c r="E860" s="103"/>
      <c r="F860" s="103"/>
      <c r="G860" s="103"/>
      <c r="H860" s="103"/>
    </row>
    <row r="861" spans="1:8">
      <c r="A861" s="103"/>
      <c r="B861" s="61"/>
      <c r="C861" s="103"/>
      <c r="D861" s="103"/>
      <c r="E861" s="103"/>
      <c r="F861" s="103"/>
      <c r="G861" s="103"/>
      <c r="H861" s="103"/>
    </row>
    <row r="862" spans="1:8">
      <c r="A862" s="103"/>
      <c r="B862" s="61"/>
      <c r="C862" s="103"/>
      <c r="D862" s="103"/>
      <c r="E862" s="103"/>
      <c r="F862" s="103"/>
      <c r="G862" s="103"/>
      <c r="H862" s="103"/>
    </row>
    <row r="863" spans="1:8">
      <c r="A863" s="103"/>
      <c r="B863" s="61"/>
      <c r="C863" s="103"/>
      <c r="D863" s="103"/>
      <c r="E863" s="103"/>
      <c r="F863" s="103"/>
      <c r="G863" s="103"/>
      <c r="H863" s="103"/>
    </row>
    <row r="864" spans="1:8">
      <c r="A864" s="103"/>
      <c r="B864" s="61"/>
      <c r="C864" s="103"/>
      <c r="D864" s="103"/>
      <c r="E864" s="103"/>
      <c r="F864" s="103"/>
      <c r="G864" s="103"/>
      <c r="H864" s="103"/>
    </row>
    <row r="865" spans="1:8">
      <c r="A865" s="103"/>
      <c r="B865" s="61"/>
      <c r="C865" s="103"/>
      <c r="D865" s="103"/>
      <c r="E865" s="103"/>
      <c r="F865" s="103"/>
      <c r="G865" s="103"/>
      <c r="H865" s="103"/>
    </row>
    <row r="866" spans="1:8">
      <c r="A866" s="103"/>
      <c r="B866" s="61"/>
      <c r="C866" s="103"/>
      <c r="D866" s="103"/>
      <c r="E866" s="103"/>
      <c r="F866" s="103"/>
      <c r="G866" s="103"/>
      <c r="H866" s="103"/>
    </row>
    <row r="867" spans="1:8">
      <c r="A867" s="103"/>
      <c r="B867" s="61"/>
      <c r="C867" s="103"/>
      <c r="D867" s="103"/>
      <c r="E867" s="103"/>
      <c r="F867" s="103"/>
      <c r="G867" s="103"/>
      <c r="H867" s="103"/>
    </row>
    <row r="868" spans="1:8">
      <c r="A868" s="103"/>
      <c r="B868" s="61"/>
      <c r="C868" s="103"/>
      <c r="D868" s="103"/>
      <c r="E868" s="103"/>
      <c r="F868" s="103"/>
      <c r="G868" s="103"/>
      <c r="H868" s="103"/>
    </row>
    <row r="869" spans="1:8">
      <c r="A869" s="103"/>
      <c r="B869" s="61"/>
      <c r="C869" s="103"/>
      <c r="D869" s="103"/>
      <c r="E869" s="103"/>
      <c r="F869" s="103"/>
      <c r="G869" s="103"/>
      <c r="H869" s="103"/>
    </row>
    <row r="870" spans="1:8">
      <c r="A870" s="103"/>
      <c r="B870" s="61"/>
      <c r="C870" s="103"/>
      <c r="D870" s="103"/>
      <c r="E870" s="103"/>
      <c r="F870" s="103"/>
      <c r="G870" s="103"/>
      <c r="H870" s="103"/>
    </row>
    <row r="871" spans="1:8">
      <c r="A871" s="103"/>
      <c r="B871" s="61"/>
      <c r="C871" s="103"/>
      <c r="D871" s="103"/>
      <c r="E871" s="103"/>
      <c r="F871" s="103"/>
      <c r="G871" s="103"/>
      <c r="H871" s="103"/>
    </row>
    <row r="872" spans="1:8">
      <c r="A872" s="103"/>
      <c r="B872" s="61"/>
      <c r="C872" s="103"/>
      <c r="D872" s="103"/>
      <c r="E872" s="103"/>
      <c r="F872" s="103"/>
      <c r="G872" s="103"/>
      <c r="H872" s="103"/>
    </row>
    <row r="873" spans="1:8">
      <c r="A873" s="103"/>
      <c r="B873" s="61"/>
      <c r="C873" s="103"/>
      <c r="D873" s="103"/>
      <c r="E873" s="103"/>
      <c r="F873" s="103"/>
      <c r="G873" s="103"/>
      <c r="H873" s="103"/>
    </row>
    <row r="874" spans="1:8">
      <c r="A874" s="103"/>
      <c r="B874" s="61"/>
      <c r="C874" s="103"/>
      <c r="D874" s="103"/>
      <c r="E874" s="103"/>
      <c r="F874" s="103"/>
      <c r="G874" s="103"/>
      <c r="H874" s="103"/>
    </row>
    <row r="875" spans="1:8">
      <c r="A875" s="103"/>
      <c r="B875" s="61"/>
      <c r="C875" s="103"/>
      <c r="D875" s="103"/>
      <c r="E875" s="103"/>
      <c r="F875" s="103"/>
      <c r="G875" s="103"/>
      <c r="H875" s="103"/>
    </row>
    <row r="876" spans="1:8">
      <c r="A876" s="103"/>
      <c r="B876" s="61"/>
      <c r="C876" s="103"/>
      <c r="D876" s="103"/>
      <c r="E876" s="103"/>
      <c r="F876" s="103"/>
      <c r="G876" s="103"/>
      <c r="H876" s="103"/>
    </row>
    <row r="877" spans="1:8">
      <c r="A877" s="103"/>
      <c r="B877" s="61"/>
      <c r="C877" s="103"/>
      <c r="D877" s="103"/>
      <c r="E877" s="103"/>
      <c r="F877" s="103"/>
      <c r="G877" s="103"/>
      <c r="H877" s="103"/>
    </row>
    <row r="878" spans="1:8">
      <c r="A878" s="103"/>
      <c r="B878" s="61"/>
      <c r="C878" s="103"/>
      <c r="D878" s="103"/>
      <c r="E878" s="103"/>
      <c r="F878" s="103"/>
      <c r="G878" s="103"/>
      <c r="H878" s="103"/>
    </row>
    <row r="879" spans="1:8">
      <c r="A879" s="103"/>
      <c r="B879" s="61"/>
      <c r="C879" s="103"/>
      <c r="D879" s="103"/>
      <c r="E879" s="103"/>
      <c r="F879" s="103"/>
      <c r="G879" s="103"/>
      <c r="H879" s="103"/>
    </row>
    <row r="880" spans="1:8">
      <c r="A880" s="103"/>
      <c r="B880" s="61"/>
      <c r="C880" s="103"/>
      <c r="D880" s="103"/>
      <c r="E880" s="103"/>
      <c r="F880" s="103"/>
      <c r="G880" s="103"/>
      <c r="H880" s="103"/>
    </row>
    <row r="881" spans="1:8">
      <c r="A881" s="103"/>
      <c r="B881" s="61"/>
      <c r="C881" s="103"/>
      <c r="D881" s="103"/>
      <c r="E881" s="103"/>
      <c r="F881" s="103"/>
      <c r="G881" s="103"/>
      <c r="H881" s="103"/>
    </row>
    <row r="882" spans="1:8">
      <c r="A882" s="103"/>
      <c r="B882" s="61"/>
      <c r="C882" s="103"/>
      <c r="D882" s="103"/>
      <c r="E882" s="103"/>
      <c r="F882" s="103"/>
      <c r="G882" s="103"/>
      <c r="H882" s="103"/>
    </row>
    <row r="883" spans="1:8">
      <c r="A883" s="103"/>
      <c r="B883" s="61"/>
      <c r="C883" s="103"/>
      <c r="D883" s="103"/>
      <c r="E883" s="103"/>
      <c r="F883" s="103"/>
      <c r="G883" s="103"/>
      <c r="H883" s="103"/>
    </row>
    <row r="884" spans="1:8">
      <c r="A884" s="103"/>
      <c r="B884" s="61"/>
      <c r="C884" s="103"/>
      <c r="D884" s="103"/>
      <c r="E884" s="103"/>
      <c r="F884" s="103"/>
      <c r="G884" s="103"/>
      <c r="H884" s="103"/>
    </row>
    <row r="885" spans="1:8">
      <c r="A885" s="103"/>
      <c r="B885" s="61"/>
      <c r="C885" s="103"/>
      <c r="D885" s="103"/>
      <c r="E885" s="103"/>
      <c r="F885" s="103"/>
      <c r="G885" s="103"/>
      <c r="H885" s="103"/>
    </row>
    <row r="886" spans="1:8">
      <c r="A886" s="103"/>
      <c r="B886" s="61"/>
      <c r="C886" s="103"/>
      <c r="D886" s="103"/>
      <c r="E886" s="103"/>
      <c r="F886" s="103"/>
      <c r="G886" s="103"/>
      <c r="H886" s="103"/>
    </row>
    <row r="887" spans="1:8">
      <c r="A887" s="103"/>
      <c r="B887" s="61"/>
      <c r="C887" s="103"/>
      <c r="D887" s="103"/>
      <c r="E887" s="103"/>
      <c r="F887" s="103"/>
      <c r="G887" s="103"/>
      <c r="H887" s="103"/>
    </row>
    <row r="888" spans="1:8">
      <c r="A888" s="103"/>
      <c r="B888" s="61"/>
      <c r="C888" s="103"/>
      <c r="D888" s="103"/>
      <c r="E888" s="103"/>
      <c r="F888" s="103"/>
      <c r="G888" s="103"/>
      <c r="H888" s="103"/>
    </row>
    <row r="889" spans="1:8">
      <c r="A889" s="103"/>
      <c r="B889" s="61"/>
      <c r="C889" s="103"/>
      <c r="D889" s="103"/>
      <c r="E889" s="103"/>
      <c r="F889" s="103"/>
      <c r="G889" s="103"/>
      <c r="H889" s="103"/>
    </row>
    <row r="890" spans="1:8">
      <c r="A890" s="103"/>
      <c r="B890" s="61"/>
      <c r="C890" s="103"/>
      <c r="D890" s="103"/>
      <c r="E890" s="103"/>
      <c r="F890" s="103"/>
      <c r="G890" s="103"/>
      <c r="H890" s="103"/>
    </row>
    <row r="891" spans="1:8">
      <c r="A891" s="103"/>
      <c r="B891" s="61"/>
      <c r="C891" s="103"/>
      <c r="D891" s="103"/>
      <c r="E891" s="103"/>
      <c r="F891" s="103"/>
      <c r="G891" s="103"/>
      <c r="H891" s="103"/>
    </row>
    <row r="892" spans="1:8">
      <c r="A892" s="103"/>
      <c r="B892" s="61"/>
      <c r="C892" s="103"/>
      <c r="D892" s="103"/>
      <c r="E892" s="103"/>
      <c r="F892" s="103"/>
      <c r="G892" s="103"/>
      <c r="H892" s="103"/>
    </row>
    <row r="893" spans="1:8">
      <c r="A893" s="103"/>
      <c r="B893" s="61"/>
      <c r="C893" s="103"/>
      <c r="D893" s="103"/>
      <c r="E893" s="103"/>
      <c r="F893" s="103"/>
      <c r="G893" s="103"/>
      <c r="H893" s="103"/>
    </row>
    <row r="894" spans="1:8">
      <c r="A894" s="103"/>
      <c r="B894" s="61"/>
      <c r="C894" s="103"/>
      <c r="D894" s="103"/>
      <c r="E894" s="103"/>
      <c r="F894" s="103"/>
      <c r="G894" s="103"/>
      <c r="H894" s="103"/>
    </row>
    <row r="895" spans="1:8">
      <c r="A895" s="103"/>
      <c r="B895" s="61"/>
      <c r="C895" s="103"/>
      <c r="D895" s="103"/>
      <c r="E895" s="103"/>
      <c r="F895" s="103"/>
      <c r="G895" s="103"/>
      <c r="H895" s="103"/>
    </row>
    <row r="896" spans="1:8">
      <c r="A896" s="103"/>
      <c r="B896" s="61"/>
      <c r="C896" s="103"/>
      <c r="D896" s="103"/>
      <c r="E896" s="103"/>
      <c r="F896" s="103"/>
      <c r="G896" s="103"/>
      <c r="H896" s="103"/>
    </row>
    <row r="897" spans="1:8">
      <c r="A897" s="103"/>
      <c r="B897" s="61"/>
      <c r="C897" s="103"/>
      <c r="D897" s="103"/>
      <c r="E897" s="103"/>
      <c r="F897" s="103"/>
      <c r="G897" s="103"/>
      <c r="H897" s="103"/>
    </row>
    <row r="898" spans="1:8">
      <c r="A898" s="103"/>
      <c r="B898" s="61"/>
      <c r="C898" s="103"/>
      <c r="D898" s="103"/>
      <c r="E898" s="103"/>
      <c r="F898" s="103"/>
      <c r="G898" s="103"/>
      <c r="H898" s="103"/>
    </row>
    <row r="899" spans="1:8">
      <c r="A899" s="103"/>
      <c r="B899" s="61"/>
      <c r="C899" s="103"/>
      <c r="D899" s="103"/>
      <c r="E899" s="103"/>
      <c r="F899" s="103"/>
      <c r="G899" s="103"/>
      <c r="H899" s="103"/>
    </row>
    <row r="900" spans="1:8">
      <c r="A900" s="103"/>
      <c r="B900" s="61"/>
      <c r="C900" s="103"/>
      <c r="D900" s="103"/>
      <c r="E900" s="103"/>
      <c r="F900" s="103"/>
      <c r="G900" s="103"/>
      <c r="H900" s="103"/>
    </row>
    <row r="901" spans="1:8">
      <c r="A901" s="103"/>
      <c r="B901" s="61"/>
      <c r="C901" s="103"/>
      <c r="D901" s="103"/>
      <c r="E901" s="103"/>
      <c r="F901" s="103"/>
      <c r="G901" s="103"/>
      <c r="H901" s="103"/>
    </row>
    <row r="902" spans="1:8">
      <c r="A902" s="103"/>
      <c r="B902" s="61"/>
      <c r="C902" s="103"/>
      <c r="D902" s="103"/>
      <c r="E902" s="103"/>
      <c r="F902" s="103"/>
      <c r="G902" s="103"/>
      <c r="H902" s="103"/>
    </row>
    <row r="903" spans="1:8">
      <c r="A903" s="103"/>
      <c r="B903" s="61"/>
      <c r="C903" s="103"/>
      <c r="D903" s="103"/>
      <c r="E903" s="103"/>
      <c r="F903" s="103"/>
      <c r="G903" s="103"/>
      <c r="H903" s="103"/>
    </row>
    <row r="904" spans="1:8">
      <c r="A904" s="103"/>
      <c r="B904" s="61"/>
      <c r="C904" s="103"/>
      <c r="D904" s="103"/>
      <c r="E904" s="103"/>
      <c r="F904" s="103"/>
      <c r="G904" s="103"/>
      <c r="H904" s="103"/>
    </row>
    <row r="905" spans="1:8">
      <c r="A905" s="103"/>
      <c r="B905" s="61"/>
      <c r="C905" s="103"/>
      <c r="D905" s="103"/>
      <c r="E905" s="103"/>
      <c r="F905" s="103"/>
      <c r="G905" s="103"/>
      <c r="H905" s="103"/>
    </row>
    <row r="906" spans="1:8">
      <c r="A906" s="103"/>
      <c r="B906" s="61"/>
      <c r="C906" s="103"/>
      <c r="D906" s="103"/>
      <c r="E906" s="103"/>
      <c r="F906" s="103"/>
      <c r="G906" s="103"/>
      <c r="H906" s="103"/>
    </row>
    <row r="907" spans="1:8">
      <c r="A907" s="103"/>
      <c r="B907" s="61"/>
      <c r="C907" s="103"/>
      <c r="D907" s="103"/>
      <c r="E907" s="103"/>
      <c r="F907" s="103"/>
      <c r="G907" s="103"/>
      <c r="H907" s="103"/>
    </row>
    <row r="908" spans="1:8">
      <c r="A908" s="103"/>
      <c r="B908" s="61"/>
      <c r="C908" s="103"/>
      <c r="D908" s="103"/>
      <c r="E908" s="103"/>
      <c r="F908" s="103"/>
      <c r="G908" s="103"/>
      <c r="H908" s="103"/>
    </row>
    <row r="909" spans="1:8">
      <c r="A909" s="103"/>
      <c r="B909" s="61"/>
      <c r="C909" s="103"/>
      <c r="D909" s="103"/>
      <c r="E909" s="103"/>
      <c r="F909" s="103"/>
      <c r="G909" s="103"/>
      <c r="H909" s="103"/>
    </row>
    <row r="910" spans="1:8">
      <c r="A910" s="103"/>
      <c r="B910" s="61"/>
      <c r="C910" s="103"/>
      <c r="D910" s="103"/>
      <c r="E910" s="103"/>
      <c r="F910" s="103"/>
      <c r="G910" s="103"/>
      <c r="H910" s="103"/>
    </row>
    <row r="911" spans="1:8">
      <c r="A911" s="103"/>
      <c r="B911" s="61"/>
      <c r="C911" s="103"/>
      <c r="D911" s="103"/>
      <c r="E911" s="103"/>
      <c r="F911" s="103"/>
      <c r="G911" s="103"/>
      <c r="H911" s="103"/>
    </row>
    <row r="912" spans="1:8">
      <c r="A912" s="103"/>
      <c r="B912" s="61"/>
      <c r="C912" s="103"/>
      <c r="D912" s="103"/>
      <c r="E912" s="103"/>
      <c r="F912" s="103"/>
      <c r="G912" s="103"/>
      <c r="H912" s="103"/>
    </row>
    <row r="913" spans="1:8">
      <c r="A913" s="103"/>
      <c r="B913" s="61"/>
      <c r="C913" s="103"/>
      <c r="D913" s="103"/>
      <c r="E913" s="103"/>
      <c r="F913" s="103"/>
      <c r="G913" s="103"/>
      <c r="H913" s="103"/>
    </row>
    <row r="914" spans="1:8">
      <c r="A914" s="103"/>
      <c r="B914" s="61"/>
      <c r="C914" s="103"/>
      <c r="D914" s="103"/>
      <c r="E914" s="103"/>
      <c r="F914" s="103"/>
      <c r="G914" s="103"/>
      <c r="H914" s="103"/>
    </row>
    <row r="915" spans="1:8">
      <c r="A915" s="103"/>
      <c r="B915" s="61"/>
      <c r="C915" s="103"/>
      <c r="D915" s="103"/>
      <c r="E915" s="103"/>
      <c r="F915" s="103"/>
      <c r="G915" s="103"/>
      <c r="H915" s="103"/>
    </row>
    <row r="916" spans="1:8">
      <c r="A916" s="103"/>
      <c r="B916" s="61"/>
      <c r="C916" s="103"/>
      <c r="D916" s="103"/>
      <c r="E916" s="103"/>
      <c r="F916" s="103"/>
      <c r="G916" s="103"/>
      <c r="H916" s="103"/>
    </row>
    <row r="917" spans="1:8">
      <c r="A917" s="103"/>
      <c r="B917" s="61"/>
      <c r="C917" s="103"/>
      <c r="D917" s="103"/>
      <c r="E917" s="103"/>
      <c r="F917" s="103"/>
      <c r="G917" s="103"/>
      <c r="H917" s="103"/>
    </row>
    <row r="918" spans="1:8">
      <c r="A918" s="103"/>
      <c r="B918" s="61"/>
      <c r="C918" s="103"/>
      <c r="D918" s="103"/>
      <c r="E918" s="103"/>
      <c r="F918" s="103"/>
      <c r="G918" s="103"/>
      <c r="H918" s="103"/>
    </row>
    <row r="919" spans="1:8">
      <c r="A919" s="103"/>
      <c r="B919" s="61"/>
      <c r="C919" s="103"/>
      <c r="D919" s="103"/>
      <c r="E919" s="103"/>
      <c r="F919" s="103"/>
      <c r="G919" s="103"/>
      <c r="H919" s="103"/>
    </row>
    <row r="920" spans="1:8">
      <c r="A920" s="103"/>
      <c r="B920" s="61"/>
      <c r="C920" s="103"/>
      <c r="D920" s="103"/>
      <c r="E920" s="103"/>
      <c r="F920" s="103"/>
      <c r="G920" s="103"/>
      <c r="H920" s="103"/>
    </row>
    <row r="921" spans="1:8">
      <c r="A921" s="103"/>
      <c r="B921" s="61"/>
      <c r="C921" s="103"/>
      <c r="D921" s="103"/>
      <c r="E921" s="103"/>
      <c r="F921" s="103"/>
      <c r="G921" s="103"/>
      <c r="H921" s="103"/>
    </row>
    <row r="922" spans="1:8">
      <c r="A922" s="103"/>
      <c r="B922" s="61"/>
      <c r="C922" s="103"/>
      <c r="D922" s="103"/>
      <c r="E922" s="103"/>
      <c r="F922" s="103"/>
      <c r="G922" s="103"/>
      <c r="H922" s="103"/>
    </row>
    <row r="923" spans="1:8">
      <c r="A923" s="103"/>
      <c r="B923" s="61"/>
      <c r="C923" s="103"/>
      <c r="D923" s="103"/>
      <c r="E923" s="103"/>
      <c r="F923" s="103"/>
      <c r="G923" s="103"/>
      <c r="H923" s="103"/>
    </row>
    <row r="924" spans="1:8">
      <c r="A924" s="103"/>
      <c r="B924" s="61"/>
      <c r="C924" s="103"/>
      <c r="D924" s="103"/>
      <c r="E924" s="103"/>
      <c r="F924" s="103"/>
      <c r="G924" s="103"/>
      <c r="H924" s="103"/>
    </row>
    <row r="925" spans="1:8">
      <c r="A925" s="103"/>
      <c r="B925" s="61"/>
      <c r="C925" s="103"/>
      <c r="D925" s="103"/>
      <c r="E925" s="103"/>
      <c r="F925" s="103"/>
      <c r="G925" s="103"/>
      <c r="H925" s="103"/>
    </row>
    <row r="926" spans="1:8">
      <c r="A926" s="103"/>
      <c r="B926" s="61"/>
      <c r="C926" s="103"/>
      <c r="D926" s="103"/>
      <c r="E926" s="103"/>
      <c r="F926" s="103"/>
      <c r="G926" s="103"/>
      <c r="H926" s="103"/>
    </row>
    <row r="927" spans="1:8">
      <c r="A927" s="103"/>
      <c r="B927" s="61"/>
      <c r="C927" s="103"/>
      <c r="D927" s="103"/>
      <c r="E927" s="103"/>
      <c r="F927" s="103"/>
      <c r="G927" s="103"/>
      <c r="H927" s="103"/>
    </row>
    <row r="928" spans="1:8">
      <c r="A928" s="103"/>
      <c r="B928" s="61"/>
      <c r="C928" s="103"/>
      <c r="D928" s="103"/>
      <c r="E928" s="103"/>
      <c r="F928" s="103"/>
      <c r="G928" s="103"/>
      <c r="H928" s="103"/>
    </row>
    <row r="929" spans="1:8">
      <c r="A929" s="103"/>
      <c r="B929" s="61"/>
      <c r="C929" s="103"/>
      <c r="D929" s="103"/>
      <c r="E929" s="103"/>
      <c r="F929" s="103"/>
      <c r="G929" s="103"/>
      <c r="H929" s="103"/>
    </row>
    <row r="930" spans="1:8">
      <c r="A930" s="103"/>
      <c r="B930" s="61"/>
      <c r="C930" s="103"/>
      <c r="D930" s="103"/>
      <c r="E930" s="103"/>
      <c r="F930" s="103"/>
      <c r="G930" s="103"/>
      <c r="H930" s="103"/>
    </row>
    <row r="931" spans="1:8">
      <c r="A931" s="103"/>
      <c r="B931" s="61"/>
      <c r="C931" s="103"/>
      <c r="D931" s="103"/>
      <c r="E931" s="103"/>
      <c r="F931" s="103"/>
      <c r="G931" s="103"/>
      <c r="H931" s="103"/>
    </row>
    <row r="932" spans="1:8">
      <c r="A932" s="103"/>
      <c r="B932" s="61"/>
      <c r="C932" s="103"/>
      <c r="D932" s="103"/>
      <c r="E932" s="103"/>
      <c r="F932" s="103"/>
      <c r="G932" s="103"/>
      <c r="H932" s="103"/>
    </row>
    <row r="933" spans="1:8">
      <c r="A933" s="103"/>
      <c r="B933" s="61"/>
      <c r="C933" s="103"/>
      <c r="D933" s="103"/>
      <c r="E933" s="103"/>
      <c r="F933" s="103"/>
      <c r="G933" s="103"/>
      <c r="H933" s="103"/>
    </row>
    <row r="934" spans="1:8">
      <c r="A934" s="103"/>
      <c r="B934" s="61"/>
      <c r="C934" s="103"/>
      <c r="D934" s="103"/>
      <c r="E934" s="103"/>
      <c r="F934" s="103"/>
      <c r="G934" s="103"/>
      <c r="H934" s="103"/>
    </row>
    <row r="935" spans="1:8">
      <c r="A935" s="103"/>
      <c r="B935" s="61"/>
      <c r="C935" s="103"/>
      <c r="D935" s="103"/>
      <c r="E935" s="103"/>
      <c r="F935" s="103"/>
      <c r="G935" s="103"/>
      <c r="H935" s="103"/>
    </row>
    <row r="936" spans="1:8">
      <c r="A936" s="103"/>
      <c r="B936" s="61"/>
      <c r="C936" s="103"/>
      <c r="D936" s="103"/>
      <c r="E936" s="103"/>
      <c r="F936" s="103"/>
      <c r="G936" s="103"/>
      <c r="H936" s="103"/>
    </row>
    <row r="937" spans="1:8">
      <c r="A937" s="103"/>
      <c r="B937" s="61"/>
      <c r="C937" s="103"/>
      <c r="D937" s="103"/>
      <c r="E937" s="103"/>
      <c r="F937" s="103"/>
      <c r="G937" s="103"/>
      <c r="H937" s="103"/>
    </row>
    <row r="938" spans="1:8">
      <c r="A938" s="103"/>
      <c r="B938" s="61"/>
      <c r="C938" s="103"/>
      <c r="D938" s="103"/>
      <c r="E938" s="103"/>
      <c r="F938" s="103"/>
      <c r="G938" s="103"/>
      <c r="H938" s="103"/>
    </row>
    <row r="939" spans="1:8">
      <c r="A939" s="103"/>
      <c r="B939" s="61"/>
      <c r="C939" s="103"/>
      <c r="D939" s="103"/>
      <c r="E939" s="103"/>
      <c r="F939" s="103"/>
      <c r="G939" s="103"/>
      <c r="H939" s="103"/>
    </row>
    <row r="940" spans="1:8">
      <c r="A940" s="103"/>
      <c r="B940" s="61"/>
      <c r="C940" s="103"/>
      <c r="D940" s="103"/>
      <c r="E940" s="103"/>
      <c r="F940" s="103"/>
      <c r="G940" s="103"/>
      <c r="H940" s="103"/>
    </row>
    <row r="941" spans="1:8">
      <c r="A941" s="103"/>
      <c r="B941" s="61"/>
      <c r="C941" s="103"/>
      <c r="D941" s="103"/>
      <c r="E941" s="103"/>
      <c r="F941" s="103"/>
      <c r="G941" s="103"/>
      <c r="H941" s="103"/>
    </row>
    <row r="942" spans="1:8">
      <c r="A942" s="103"/>
      <c r="B942" s="61"/>
      <c r="C942" s="103"/>
      <c r="D942" s="103"/>
      <c r="E942" s="103"/>
      <c r="F942" s="103"/>
      <c r="G942" s="103"/>
      <c r="H942" s="103"/>
    </row>
    <row r="943" spans="1:8">
      <c r="A943" s="103"/>
      <c r="B943" s="61"/>
      <c r="C943" s="103"/>
      <c r="D943" s="103"/>
      <c r="E943" s="103"/>
      <c r="F943" s="103"/>
      <c r="G943" s="103"/>
      <c r="H943" s="103"/>
    </row>
    <row r="944" spans="1:8">
      <c r="A944" s="103"/>
      <c r="B944" s="61"/>
      <c r="C944" s="103"/>
      <c r="D944" s="103"/>
      <c r="E944" s="103"/>
      <c r="F944" s="103"/>
      <c r="G944" s="103"/>
      <c r="H944" s="103"/>
    </row>
    <row r="945" spans="1:8">
      <c r="A945" s="103"/>
      <c r="B945" s="61"/>
      <c r="C945" s="103"/>
      <c r="D945" s="103"/>
      <c r="E945" s="103"/>
      <c r="F945" s="103"/>
      <c r="G945" s="103"/>
      <c r="H945" s="103"/>
    </row>
    <row r="946" spans="1:8">
      <c r="A946" s="103"/>
      <c r="B946" s="61"/>
      <c r="C946" s="103"/>
      <c r="D946" s="103"/>
      <c r="E946" s="103"/>
      <c r="F946" s="103"/>
      <c r="G946" s="103"/>
      <c r="H946" s="103"/>
    </row>
    <row r="947" spans="1:8">
      <c r="A947" s="103"/>
      <c r="B947" s="61"/>
      <c r="C947" s="103"/>
      <c r="D947" s="103"/>
      <c r="E947" s="103"/>
      <c r="F947" s="103"/>
      <c r="G947" s="103"/>
      <c r="H947" s="103"/>
    </row>
    <row r="948" spans="1:8">
      <c r="A948" s="103"/>
      <c r="B948" s="61"/>
      <c r="C948" s="103"/>
      <c r="D948" s="103"/>
      <c r="E948" s="103"/>
      <c r="F948" s="103"/>
      <c r="G948" s="103"/>
      <c r="H948" s="103"/>
    </row>
    <row r="949" spans="1:8">
      <c r="A949" s="103"/>
      <c r="B949" s="61"/>
      <c r="C949" s="103"/>
      <c r="D949" s="103"/>
      <c r="E949" s="103"/>
      <c r="F949" s="103"/>
      <c r="G949" s="103"/>
      <c r="H949" s="103"/>
    </row>
    <row r="950" spans="1:8">
      <c r="A950" s="103"/>
      <c r="B950" s="61"/>
      <c r="C950" s="103"/>
      <c r="D950" s="103"/>
      <c r="E950" s="103"/>
      <c r="F950" s="103"/>
      <c r="G950" s="103"/>
      <c r="H950" s="103"/>
    </row>
    <row r="951" spans="1:8">
      <c r="A951" s="103"/>
      <c r="B951" s="61"/>
      <c r="C951" s="103"/>
      <c r="D951" s="103"/>
      <c r="E951" s="103"/>
      <c r="F951" s="103"/>
      <c r="G951" s="103"/>
      <c r="H951" s="103"/>
    </row>
    <row r="952" spans="1:8">
      <c r="A952" s="103"/>
      <c r="B952" s="61"/>
      <c r="C952" s="103"/>
      <c r="D952" s="103"/>
      <c r="E952" s="103"/>
      <c r="F952" s="103"/>
      <c r="G952" s="103"/>
      <c r="H952" s="103"/>
    </row>
    <row r="953" spans="1:8">
      <c r="A953" s="103"/>
      <c r="B953" s="61"/>
      <c r="C953" s="103"/>
      <c r="D953" s="103"/>
      <c r="E953" s="103"/>
      <c r="F953" s="103"/>
      <c r="G953" s="103"/>
      <c r="H953" s="103"/>
    </row>
    <row r="954" spans="1:8">
      <c r="A954" s="103"/>
      <c r="B954" s="61"/>
      <c r="C954" s="103"/>
      <c r="D954" s="103"/>
      <c r="E954" s="103"/>
      <c r="F954" s="103"/>
      <c r="G954" s="103"/>
      <c r="H954" s="103"/>
    </row>
    <row r="955" spans="1:8">
      <c r="A955" s="103"/>
      <c r="B955" s="61"/>
      <c r="C955" s="103"/>
      <c r="D955" s="103"/>
      <c r="E955" s="103"/>
      <c r="F955" s="103"/>
      <c r="G955" s="103"/>
      <c r="H955" s="103"/>
    </row>
    <row r="956" spans="1:8">
      <c r="A956" s="103"/>
      <c r="B956" s="61"/>
      <c r="C956" s="103"/>
      <c r="D956" s="103"/>
      <c r="E956" s="103"/>
      <c r="F956" s="103"/>
      <c r="G956" s="103"/>
      <c r="H956" s="103"/>
    </row>
    <row r="957" spans="1:8">
      <c r="A957" s="103"/>
      <c r="B957" s="61"/>
      <c r="C957" s="103"/>
      <c r="D957" s="103"/>
      <c r="E957" s="103"/>
      <c r="F957" s="103"/>
      <c r="G957" s="103"/>
      <c r="H957" s="103"/>
    </row>
    <row r="958" spans="1:8">
      <c r="A958" s="103"/>
      <c r="B958" s="61"/>
      <c r="C958" s="103"/>
      <c r="D958" s="103"/>
      <c r="E958" s="103"/>
      <c r="F958" s="103"/>
      <c r="G958" s="103"/>
      <c r="H958" s="103"/>
    </row>
    <row r="959" spans="1:8">
      <c r="A959" s="103"/>
      <c r="B959" s="61"/>
      <c r="C959" s="103"/>
      <c r="D959" s="103"/>
      <c r="E959" s="103"/>
      <c r="F959" s="103"/>
      <c r="G959" s="103"/>
      <c r="H959" s="103"/>
    </row>
    <row r="960" spans="1:8">
      <c r="A960" s="103"/>
      <c r="B960" s="61"/>
      <c r="C960" s="103"/>
      <c r="D960" s="103"/>
      <c r="E960" s="103"/>
      <c r="F960" s="103"/>
      <c r="G960" s="103"/>
      <c r="H960" s="103"/>
    </row>
    <row r="961" spans="1:8">
      <c r="A961" s="103"/>
      <c r="B961" s="61"/>
      <c r="C961" s="103"/>
      <c r="D961" s="103"/>
      <c r="E961" s="103"/>
      <c r="F961" s="103"/>
      <c r="G961" s="103"/>
      <c r="H961" s="103"/>
    </row>
    <row r="962" spans="1:8">
      <c r="A962" s="103"/>
      <c r="B962" s="61"/>
      <c r="C962" s="103"/>
      <c r="D962" s="103"/>
      <c r="E962" s="103"/>
      <c r="F962" s="103"/>
      <c r="G962" s="103"/>
      <c r="H962" s="103"/>
    </row>
    <row r="963" spans="1:8">
      <c r="A963" s="103"/>
      <c r="B963" s="61"/>
      <c r="C963" s="103"/>
      <c r="D963" s="103"/>
      <c r="E963" s="103"/>
      <c r="F963" s="103"/>
      <c r="G963" s="103"/>
      <c r="H963" s="103"/>
    </row>
    <row r="964" spans="1:8">
      <c r="A964" s="103"/>
      <c r="B964" s="61"/>
      <c r="C964" s="103"/>
      <c r="D964" s="103"/>
      <c r="E964" s="103"/>
      <c r="F964" s="103"/>
      <c r="G964" s="103"/>
      <c r="H964" s="103"/>
    </row>
    <row r="965" spans="1:8">
      <c r="A965" s="103"/>
      <c r="B965" s="61"/>
      <c r="C965" s="103"/>
      <c r="D965" s="103"/>
      <c r="E965" s="103"/>
      <c r="F965" s="103"/>
      <c r="G965" s="103"/>
      <c r="H965" s="103"/>
    </row>
    <row r="966" spans="1:8">
      <c r="A966" s="103"/>
      <c r="B966" s="61"/>
      <c r="C966" s="103"/>
      <c r="D966" s="103"/>
      <c r="E966" s="103"/>
      <c r="F966" s="103"/>
      <c r="G966" s="103"/>
      <c r="H966" s="103"/>
    </row>
    <row r="967" spans="1:8">
      <c r="A967" s="103"/>
      <c r="B967" s="61"/>
      <c r="C967" s="103"/>
      <c r="D967" s="103"/>
      <c r="E967" s="103"/>
      <c r="F967" s="103"/>
      <c r="G967" s="103"/>
      <c r="H967" s="103"/>
    </row>
    <row r="968" spans="1:8">
      <c r="A968" s="103"/>
      <c r="B968" s="61"/>
      <c r="C968" s="103"/>
      <c r="D968" s="103"/>
      <c r="E968" s="103"/>
      <c r="F968" s="103"/>
      <c r="G968" s="103"/>
      <c r="H968" s="103"/>
    </row>
    <row r="969" spans="1:8">
      <c r="A969" s="103"/>
      <c r="B969" s="61"/>
      <c r="C969" s="103"/>
      <c r="D969" s="103"/>
      <c r="E969" s="103"/>
      <c r="F969" s="103"/>
      <c r="G969" s="103"/>
      <c r="H969" s="103"/>
    </row>
    <row r="970" spans="1:8">
      <c r="A970" s="103"/>
      <c r="B970" s="61"/>
      <c r="C970" s="103"/>
      <c r="D970" s="103"/>
      <c r="E970" s="103"/>
      <c r="F970" s="103"/>
      <c r="G970" s="103"/>
      <c r="H970" s="103"/>
    </row>
    <row r="971" spans="1:8">
      <c r="A971" s="103"/>
      <c r="B971" s="61"/>
      <c r="C971" s="103"/>
      <c r="D971" s="103"/>
      <c r="E971" s="103"/>
      <c r="F971" s="103"/>
      <c r="G971" s="103"/>
      <c r="H971" s="103"/>
    </row>
    <row r="972" spans="1:8">
      <c r="A972" s="103"/>
      <c r="B972" s="61"/>
      <c r="C972" s="103"/>
      <c r="D972" s="103"/>
      <c r="E972" s="103"/>
      <c r="F972" s="103"/>
      <c r="G972" s="103"/>
      <c r="H972" s="103"/>
    </row>
    <row r="973" spans="1:8">
      <c r="A973" s="103"/>
      <c r="B973" s="61"/>
      <c r="C973" s="103"/>
      <c r="D973" s="103"/>
      <c r="E973" s="103"/>
      <c r="F973" s="103"/>
      <c r="G973" s="103"/>
      <c r="H973" s="103"/>
    </row>
    <row r="974" spans="1:8">
      <c r="A974" s="103"/>
      <c r="B974" s="61"/>
      <c r="C974" s="103"/>
      <c r="D974" s="103"/>
      <c r="E974" s="103"/>
      <c r="F974" s="103"/>
      <c r="G974" s="103"/>
      <c r="H974" s="103"/>
    </row>
    <row r="975" spans="1:8">
      <c r="A975" s="103"/>
      <c r="B975" s="61"/>
      <c r="C975" s="103"/>
      <c r="D975" s="103"/>
      <c r="E975" s="103"/>
      <c r="F975" s="103"/>
      <c r="G975" s="103"/>
      <c r="H975" s="103"/>
    </row>
    <row r="976" spans="1:8">
      <c r="A976" s="103"/>
      <c r="B976" s="61"/>
      <c r="C976" s="103"/>
      <c r="D976" s="103"/>
      <c r="E976" s="103"/>
      <c r="F976" s="103"/>
      <c r="G976" s="103"/>
      <c r="H976" s="103"/>
    </row>
    <row r="977" spans="1:8">
      <c r="A977" s="103"/>
      <c r="B977" s="61"/>
      <c r="C977" s="103"/>
      <c r="D977" s="103"/>
      <c r="E977" s="103"/>
      <c r="F977" s="103"/>
      <c r="G977" s="103"/>
      <c r="H977" s="103"/>
    </row>
    <row r="978" spans="1:8">
      <c r="A978" s="103"/>
      <c r="B978" s="61"/>
      <c r="C978" s="103"/>
      <c r="D978" s="103"/>
      <c r="E978" s="103"/>
      <c r="F978" s="103"/>
      <c r="G978" s="103"/>
      <c r="H978" s="103"/>
    </row>
    <row r="979" spans="1:8">
      <c r="A979" s="103"/>
      <c r="B979" s="61"/>
      <c r="C979" s="103"/>
      <c r="D979" s="103"/>
      <c r="E979" s="103"/>
      <c r="F979" s="103"/>
      <c r="G979" s="103"/>
      <c r="H979" s="103"/>
    </row>
    <row r="980" spans="1:8">
      <c r="A980" s="103"/>
      <c r="B980" s="61"/>
      <c r="C980" s="103"/>
      <c r="D980" s="103"/>
      <c r="E980" s="103"/>
      <c r="F980" s="103"/>
      <c r="G980" s="103"/>
      <c r="H980" s="103"/>
    </row>
    <row r="981" spans="1:8">
      <c r="A981" s="103"/>
      <c r="B981" s="61"/>
      <c r="C981" s="103"/>
      <c r="D981" s="103"/>
      <c r="E981" s="103"/>
      <c r="F981" s="103"/>
      <c r="G981" s="103"/>
      <c r="H981" s="103"/>
    </row>
    <row r="982" spans="1:8">
      <c r="A982" s="103"/>
      <c r="B982" s="61"/>
      <c r="C982" s="103"/>
      <c r="D982" s="103"/>
      <c r="E982" s="103"/>
      <c r="F982" s="103"/>
      <c r="G982" s="103"/>
      <c r="H982" s="103"/>
    </row>
    <row r="983" spans="1:8">
      <c r="A983" s="103"/>
      <c r="B983" s="61"/>
      <c r="C983" s="103"/>
      <c r="D983" s="103"/>
      <c r="E983" s="103"/>
      <c r="F983" s="103"/>
      <c r="G983" s="103"/>
      <c r="H983" s="103"/>
    </row>
    <row r="984" spans="1:8">
      <c r="A984" s="103"/>
      <c r="B984" s="61"/>
      <c r="C984" s="103"/>
      <c r="D984" s="103"/>
      <c r="E984" s="103"/>
      <c r="F984" s="103"/>
      <c r="G984" s="103"/>
      <c r="H984" s="103"/>
    </row>
    <row r="985" spans="1:8">
      <c r="A985" s="103"/>
      <c r="B985" s="61"/>
      <c r="C985" s="103"/>
      <c r="D985" s="103"/>
      <c r="E985" s="103"/>
      <c r="F985" s="103"/>
      <c r="G985" s="103"/>
      <c r="H985" s="103"/>
    </row>
    <row r="986" spans="1:8">
      <c r="A986" s="103"/>
      <c r="B986" s="61"/>
      <c r="C986" s="103"/>
      <c r="D986" s="103"/>
      <c r="E986" s="103"/>
      <c r="F986" s="103"/>
      <c r="G986" s="103"/>
      <c r="H986" s="103"/>
    </row>
    <row r="987" spans="1:8">
      <c r="A987" s="103"/>
      <c r="B987" s="61"/>
      <c r="C987" s="103"/>
      <c r="D987" s="103"/>
      <c r="E987" s="103"/>
      <c r="F987" s="103"/>
      <c r="G987" s="103"/>
      <c r="H987" s="103"/>
    </row>
    <row r="988" spans="1:8">
      <c r="A988" s="103"/>
      <c r="B988" s="61"/>
      <c r="C988" s="103"/>
      <c r="D988" s="103"/>
      <c r="E988" s="103"/>
      <c r="F988" s="103"/>
      <c r="G988" s="103"/>
      <c r="H988" s="103"/>
    </row>
    <row r="989" spans="1:8">
      <c r="A989" s="103"/>
      <c r="B989" s="61"/>
      <c r="C989" s="103"/>
      <c r="D989" s="103"/>
      <c r="E989" s="103"/>
      <c r="F989" s="103"/>
      <c r="G989" s="103"/>
      <c r="H989" s="103"/>
    </row>
    <row r="990" spans="1:8">
      <c r="A990" s="103"/>
      <c r="B990" s="61"/>
      <c r="C990" s="103"/>
      <c r="D990" s="103"/>
      <c r="E990" s="103"/>
      <c r="F990" s="103"/>
      <c r="G990" s="103"/>
      <c r="H990" s="103"/>
    </row>
    <row r="991" spans="1:8">
      <c r="A991" s="103"/>
      <c r="B991" s="61"/>
      <c r="C991" s="103"/>
      <c r="D991" s="103"/>
      <c r="E991" s="103"/>
      <c r="F991" s="103"/>
      <c r="G991" s="103"/>
      <c r="H991" s="103"/>
    </row>
    <row r="992" spans="1:8">
      <c r="A992" s="103"/>
      <c r="B992" s="61"/>
      <c r="C992" s="103"/>
      <c r="D992" s="103"/>
      <c r="E992" s="103"/>
      <c r="F992" s="103"/>
      <c r="G992" s="103"/>
      <c r="H992" s="103"/>
    </row>
    <row r="993" spans="1:8">
      <c r="A993" s="103"/>
      <c r="B993" s="61"/>
      <c r="C993" s="103"/>
      <c r="D993" s="103"/>
      <c r="E993" s="103"/>
      <c r="F993" s="103"/>
      <c r="G993" s="103"/>
      <c r="H993" s="103"/>
    </row>
    <row r="994" spans="1:8">
      <c r="A994" s="103"/>
      <c r="B994" s="61"/>
      <c r="C994" s="103"/>
      <c r="D994" s="103"/>
      <c r="E994" s="103"/>
      <c r="F994" s="103"/>
      <c r="G994" s="103"/>
      <c r="H994" s="103"/>
    </row>
    <row r="995" spans="1:8">
      <c r="A995" s="103"/>
      <c r="B995" s="61"/>
      <c r="C995" s="103"/>
      <c r="D995" s="103"/>
      <c r="E995" s="103"/>
      <c r="F995" s="103"/>
      <c r="G995" s="103"/>
      <c r="H995" s="103"/>
    </row>
    <row r="996" spans="1:8">
      <c r="A996" s="103"/>
      <c r="B996" s="61"/>
      <c r="C996" s="103"/>
      <c r="D996" s="103"/>
      <c r="E996" s="103"/>
      <c r="F996" s="103"/>
      <c r="G996" s="103"/>
      <c r="H996" s="103"/>
    </row>
    <row r="997" spans="1:8">
      <c r="A997" s="103"/>
      <c r="B997" s="61"/>
      <c r="C997" s="103"/>
      <c r="D997" s="103"/>
      <c r="E997" s="103"/>
      <c r="F997" s="103"/>
      <c r="G997" s="103"/>
      <c r="H997" s="103"/>
    </row>
    <row r="998" spans="1:8">
      <c r="A998" s="103"/>
      <c r="B998" s="61"/>
      <c r="C998" s="103"/>
      <c r="D998" s="103"/>
      <c r="E998" s="103"/>
      <c r="F998" s="103"/>
      <c r="G998" s="103"/>
      <c r="H998" s="103"/>
    </row>
    <row r="999" spans="1:8">
      <c r="A999" s="103"/>
      <c r="B999" s="61"/>
      <c r="C999" s="103"/>
      <c r="D999" s="103"/>
      <c r="E999" s="103"/>
      <c r="F999" s="103"/>
      <c r="G999" s="103"/>
      <c r="H999" s="103"/>
    </row>
    <row r="1000" spans="1:8">
      <c r="A1000" s="103"/>
      <c r="B1000" s="61"/>
      <c r="C1000" s="103"/>
      <c r="D1000" s="103"/>
      <c r="E1000" s="103"/>
      <c r="F1000" s="103"/>
      <c r="G1000" s="103"/>
      <c r="H1000" s="103"/>
    </row>
    <row r="1001" spans="1:8">
      <c r="A1001" s="103"/>
      <c r="B1001" s="61"/>
      <c r="C1001" s="103"/>
      <c r="D1001" s="103"/>
      <c r="E1001" s="103"/>
      <c r="F1001" s="103"/>
      <c r="G1001" s="103"/>
      <c r="H1001" s="103"/>
    </row>
    <row r="1002" spans="1:8">
      <c r="A1002" s="103"/>
      <c r="B1002" s="61"/>
      <c r="C1002" s="103"/>
      <c r="D1002" s="103"/>
      <c r="E1002" s="103"/>
      <c r="F1002" s="103"/>
      <c r="G1002" s="103"/>
      <c r="H1002" s="103"/>
    </row>
    <row r="1003" spans="1:8">
      <c r="A1003" s="103"/>
      <c r="B1003" s="61"/>
      <c r="C1003" s="103"/>
      <c r="D1003" s="103"/>
      <c r="E1003" s="103"/>
      <c r="F1003" s="103"/>
      <c r="G1003" s="103"/>
      <c r="H1003" s="103"/>
    </row>
    <row r="1004" spans="1:8">
      <c r="A1004" s="103"/>
      <c r="B1004" s="61"/>
      <c r="C1004" s="103"/>
      <c r="D1004" s="103"/>
      <c r="E1004" s="103"/>
      <c r="F1004" s="103"/>
      <c r="G1004" s="103"/>
      <c r="H1004" s="103"/>
    </row>
    <row r="1005" spans="1:8">
      <c r="A1005" s="103"/>
      <c r="B1005" s="61"/>
      <c r="C1005" s="103"/>
      <c r="D1005" s="103"/>
      <c r="E1005" s="103"/>
      <c r="F1005" s="103"/>
      <c r="G1005" s="103"/>
      <c r="H1005" s="103"/>
    </row>
    <row r="1006" spans="1:8">
      <c r="A1006" s="103"/>
      <c r="B1006" s="61"/>
      <c r="C1006" s="103"/>
      <c r="D1006" s="103"/>
      <c r="E1006" s="103"/>
      <c r="F1006" s="103"/>
      <c r="G1006" s="103"/>
      <c r="H1006" s="103"/>
    </row>
    <row r="1007" spans="1:8">
      <c r="A1007" s="103"/>
      <c r="B1007" s="61"/>
      <c r="C1007" s="103"/>
      <c r="D1007" s="103"/>
      <c r="E1007" s="103"/>
      <c r="F1007" s="103"/>
      <c r="G1007" s="103"/>
      <c r="H1007" s="103"/>
    </row>
    <row r="1008" spans="1:8">
      <c r="A1008" s="103"/>
      <c r="B1008" s="61"/>
      <c r="C1008" s="103"/>
      <c r="D1008" s="103"/>
      <c r="E1008" s="103"/>
      <c r="F1008" s="103"/>
      <c r="G1008" s="103"/>
      <c r="H1008" s="103"/>
    </row>
    <row r="1009" spans="1:8">
      <c r="A1009" s="103"/>
      <c r="B1009" s="61"/>
      <c r="C1009" s="103"/>
      <c r="D1009" s="103"/>
      <c r="E1009" s="103"/>
      <c r="F1009" s="103"/>
      <c r="G1009" s="103"/>
      <c r="H1009" s="103"/>
    </row>
    <row r="1010" spans="1:8">
      <c r="A1010" s="103"/>
      <c r="B1010" s="61"/>
      <c r="C1010" s="103"/>
      <c r="D1010" s="103"/>
      <c r="E1010" s="103"/>
      <c r="F1010" s="103"/>
      <c r="G1010" s="103"/>
      <c r="H1010" s="103"/>
    </row>
    <row r="1011" spans="1:8">
      <c r="A1011" s="103"/>
      <c r="B1011" s="61"/>
      <c r="C1011" s="103"/>
      <c r="D1011" s="103"/>
      <c r="E1011" s="103"/>
      <c r="F1011" s="103"/>
      <c r="G1011" s="103"/>
      <c r="H1011" s="103"/>
    </row>
    <row r="1012" spans="1:8">
      <c r="A1012" s="103"/>
      <c r="B1012" s="61"/>
      <c r="C1012" s="103"/>
      <c r="D1012" s="103"/>
      <c r="E1012" s="103"/>
      <c r="F1012" s="103"/>
      <c r="G1012" s="103"/>
      <c r="H1012" s="103"/>
    </row>
    <row r="1013" spans="1:8">
      <c r="A1013" s="103"/>
      <c r="B1013" s="61"/>
      <c r="C1013" s="103"/>
      <c r="D1013" s="103"/>
      <c r="E1013" s="103"/>
      <c r="F1013" s="103"/>
      <c r="G1013" s="103"/>
      <c r="H1013" s="103"/>
    </row>
    <row r="1014" spans="1:8">
      <c r="A1014" s="103"/>
      <c r="B1014" s="61"/>
      <c r="C1014" s="103"/>
      <c r="D1014" s="103"/>
      <c r="E1014" s="103"/>
      <c r="F1014" s="103"/>
      <c r="G1014" s="103"/>
      <c r="H1014" s="103"/>
    </row>
    <row r="1015" spans="1:8">
      <c r="A1015" s="103"/>
      <c r="B1015" s="61"/>
      <c r="C1015" s="103"/>
      <c r="D1015" s="103"/>
      <c r="E1015" s="103"/>
      <c r="F1015" s="103"/>
      <c r="G1015" s="103"/>
      <c r="H1015" s="103"/>
    </row>
    <row r="1016" spans="1:8">
      <c r="A1016" s="103"/>
      <c r="B1016" s="61"/>
      <c r="C1016" s="103"/>
      <c r="D1016" s="103"/>
      <c r="E1016" s="103"/>
      <c r="F1016" s="103"/>
      <c r="G1016" s="103"/>
      <c r="H1016" s="103"/>
    </row>
    <row r="1017" spans="1:8">
      <c r="A1017" s="103"/>
      <c r="B1017" s="61"/>
      <c r="C1017" s="103"/>
      <c r="D1017" s="103"/>
      <c r="E1017" s="103"/>
      <c r="F1017" s="103"/>
      <c r="G1017" s="103"/>
      <c r="H1017" s="103"/>
    </row>
    <row r="1018" spans="1:8">
      <c r="A1018" s="103"/>
      <c r="B1018" s="61"/>
      <c r="C1018" s="103"/>
      <c r="D1018" s="103"/>
      <c r="E1018" s="103"/>
      <c r="F1018" s="103"/>
      <c r="G1018" s="103"/>
      <c r="H1018" s="103"/>
    </row>
    <row r="1019" spans="1:8">
      <c r="A1019" s="103"/>
      <c r="B1019" s="61"/>
      <c r="C1019" s="103"/>
      <c r="D1019" s="103"/>
      <c r="E1019" s="103"/>
      <c r="F1019" s="103"/>
      <c r="G1019" s="103"/>
      <c r="H1019" s="103"/>
    </row>
    <row r="1020" spans="1:8">
      <c r="A1020" s="103"/>
      <c r="B1020" s="61"/>
      <c r="C1020" s="103"/>
      <c r="D1020" s="103"/>
      <c r="E1020" s="103"/>
      <c r="F1020" s="103"/>
      <c r="G1020" s="103"/>
      <c r="H1020" s="103"/>
    </row>
    <row r="1021" spans="1:8">
      <c r="A1021" s="103"/>
      <c r="B1021" s="61"/>
      <c r="C1021" s="103"/>
      <c r="D1021" s="103"/>
      <c r="E1021" s="103"/>
      <c r="F1021" s="103"/>
      <c r="G1021" s="103"/>
      <c r="H1021" s="103"/>
    </row>
    <row r="1022" spans="1:8">
      <c r="A1022" s="103"/>
      <c r="B1022" s="61"/>
      <c r="C1022" s="103"/>
      <c r="D1022" s="103"/>
      <c r="E1022" s="103"/>
      <c r="F1022" s="103"/>
      <c r="G1022" s="103"/>
      <c r="H1022" s="103"/>
    </row>
    <row r="1023" spans="1:8">
      <c r="A1023" s="103"/>
      <c r="B1023" s="61"/>
      <c r="C1023" s="103"/>
      <c r="D1023" s="103"/>
      <c r="E1023" s="103"/>
      <c r="F1023" s="103"/>
      <c r="G1023" s="103"/>
      <c r="H1023" s="103"/>
    </row>
    <row r="1024" spans="1:8">
      <c r="A1024" s="103"/>
      <c r="B1024" s="61"/>
      <c r="C1024" s="103"/>
      <c r="D1024" s="103"/>
      <c r="E1024" s="103"/>
      <c r="F1024" s="103"/>
      <c r="G1024" s="103"/>
      <c r="H1024" s="103"/>
    </row>
    <row r="1025" spans="1:8">
      <c r="A1025" s="103"/>
      <c r="B1025" s="61"/>
      <c r="C1025" s="103"/>
      <c r="D1025" s="103"/>
      <c r="E1025" s="103"/>
      <c r="F1025" s="103"/>
      <c r="G1025" s="103"/>
      <c r="H1025" s="103"/>
    </row>
    <row r="1026" spans="1:8">
      <c r="A1026" s="103"/>
      <c r="B1026" s="61"/>
      <c r="C1026" s="103"/>
      <c r="D1026" s="103"/>
      <c r="E1026" s="103"/>
      <c r="F1026" s="103"/>
      <c r="G1026" s="103"/>
      <c r="H1026" s="103"/>
    </row>
    <row r="1027" spans="1:8">
      <c r="A1027" s="103"/>
      <c r="B1027" s="61"/>
      <c r="C1027" s="103"/>
      <c r="D1027" s="103"/>
      <c r="E1027" s="103"/>
      <c r="F1027" s="103"/>
      <c r="G1027" s="103"/>
      <c r="H1027" s="103"/>
    </row>
    <row r="1028" spans="1:8">
      <c r="A1028" s="103"/>
      <c r="B1028" s="61"/>
      <c r="C1028" s="103"/>
      <c r="D1028" s="103"/>
      <c r="E1028" s="103"/>
      <c r="F1028" s="103"/>
      <c r="G1028" s="103"/>
      <c r="H1028" s="103"/>
    </row>
    <row r="1029" spans="1:8">
      <c r="A1029" s="103"/>
      <c r="B1029" s="61"/>
      <c r="C1029" s="103"/>
      <c r="D1029" s="103"/>
      <c r="E1029" s="103"/>
      <c r="F1029" s="103"/>
      <c r="G1029" s="103"/>
      <c r="H1029" s="103"/>
    </row>
    <row r="1030" spans="1:8">
      <c r="A1030" s="103"/>
      <c r="B1030" s="61"/>
      <c r="C1030" s="103"/>
      <c r="D1030" s="103"/>
      <c r="E1030" s="103"/>
      <c r="F1030" s="103"/>
      <c r="G1030" s="103"/>
      <c r="H1030" s="103"/>
    </row>
    <row r="1031" spans="1:8">
      <c r="A1031" s="103"/>
      <c r="B1031" s="61"/>
      <c r="C1031" s="103"/>
      <c r="D1031" s="103"/>
      <c r="E1031" s="103"/>
      <c r="F1031" s="103"/>
      <c r="G1031" s="103"/>
      <c r="H1031" s="103"/>
    </row>
    <row r="1032" spans="1:8">
      <c r="A1032" s="103"/>
      <c r="B1032" s="61"/>
      <c r="C1032" s="103"/>
      <c r="D1032" s="103"/>
      <c r="E1032" s="103"/>
      <c r="F1032" s="103"/>
      <c r="G1032" s="103"/>
      <c r="H1032" s="103"/>
    </row>
    <row r="1033" spans="1:8">
      <c r="A1033" s="103"/>
      <c r="B1033" s="61"/>
      <c r="C1033" s="103"/>
      <c r="D1033" s="103"/>
      <c r="E1033" s="103"/>
      <c r="F1033" s="103"/>
      <c r="G1033" s="103"/>
      <c r="H1033" s="103"/>
    </row>
    <row r="1034" spans="1:8">
      <c r="A1034" s="103"/>
      <c r="B1034" s="61"/>
      <c r="C1034" s="103"/>
      <c r="D1034" s="103"/>
      <c r="E1034" s="103"/>
      <c r="F1034" s="103"/>
      <c r="G1034" s="103"/>
      <c r="H1034" s="103"/>
    </row>
    <row r="1035" spans="1:8">
      <c r="A1035" s="103"/>
      <c r="B1035" s="61"/>
      <c r="C1035" s="103"/>
      <c r="D1035" s="103"/>
      <c r="E1035" s="103"/>
      <c r="F1035" s="103"/>
      <c r="G1035" s="103"/>
      <c r="H1035" s="103"/>
    </row>
    <row r="1036" spans="1:8">
      <c r="A1036" s="103"/>
      <c r="B1036" s="61"/>
      <c r="C1036" s="103"/>
      <c r="D1036" s="103"/>
      <c r="E1036" s="103"/>
      <c r="F1036" s="103"/>
      <c r="G1036" s="103"/>
      <c r="H1036" s="103"/>
    </row>
    <row r="1037" spans="1:8">
      <c r="A1037" s="103"/>
      <c r="B1037" s="61"/>
      <c r="C1037" s="103"/>
      <c r="D1037" s="103"/>
      <c r="E1037" s="103"/>
      <c r="F1037" s="103"/>
      <c r="G1037" s="103"/>
      <c r="H1037" s="103"/>
    </row>
    <row r="1038" spans="1:8">
      <c r="A1038" s="103"/>
      <c r="B1038" s="61"/>
      <c r="C1038" s="103"/>
      <c r="D1038" s="103"/>
      <c r="E1038" s="103"/>
      <c r="F1038" s="103"/>
      <c r="G1038" s="103"/>
      <c r="H1038" s="103"/>
    </row>
    <row r="1039" spans="1:8">
      <c r="A1039" s="103"/>
      <c r="B1039" s="61"/>
      <c r="C1039" s="103"/>
      <c r="D1039" s="103"/>
      <c r="E1039" s="103"/>
      <c r="F1039" s="103"/>
      <c r="G1039" s="103"/>
      <c r="H1039" s="103"/>
    </row>
    <row r="1040" spans="1:8">
      <c r="A1040" s="103"/>
      <c r="B1040" s="61"/>
      <c r="C1040" s="103"/>
      <c r="D1040" s="103"/>
      <c r="E1040" s="103"/>
      <c r="F1040" s="103"/>
      <c r="G1040" s="103"/>
      <c r="H1040" s="103"/>
    </row>
    <row r="1041" spans="1:8">
      <c r="A1041" s="103"/>
      <c r="B1041" s="61"/>
      <c r="C1041" s="103"/>
      <c r="D1041" s="103"/>
      <c r="E1041" s="103"/>
      <c r="F1041" s="103"/>
      <c r="G1041" s="103"/>
      <c r="H1041" s="103"/>
    </row>
    <row r="1042" spans="1:8">
      <c r="A1042" s="103"/>
      <c r="B1042" s="61"/>
      <c r="C1042" s="103"/>
      <c r="D1042" s="103"/>
      <c r="E1042" s="103"/>
      <c r="F1042" s="103"/>
      <c r="G1042" s="103"/>
      <c r="H1042" s="103"/>
    </row>
    <row r="1043" spans="1:8">
      <c r="A1043" s="103"/>
      <c r="B1043" s="61"/>
      <c r="C1043" s="103"/>
      <c r="D1043" s="103"/>
      <c r="E1043" s="103"/>
      <c r="F1043" s="103"/>
      <c r="G1043" s="103"/>
      <c r="H1043" s="103"/>
    </row>
    <row r="1044" spans="1:8">
      <c r="A1044" s="103"/>
      <c r="B1044" s="61"/>
      <c r="C1044" s="103"/>
      <c r="D1044" s="103"/>
      <c r="E1044" s="103"/>
      <c r="F1044" s="103"/>
      <c r="G1044" s="103"/>
      <c r="H1044" s="103"/>
    </row>
    <row r="1045" spans="1:8">
      <c r="A1045" s="103"/>
      <c r="B1045" s="61"/>
      <c r="C1045" s="103"/>
      <c r="D1045" s="103"/>
      <c r="E1045" s="103"/>
      <c r="F1045" s="103"/>
      <c r="G1045" s="103"/>
      <c r="H1045" s="103"/>
    </row>
    <row r="1046" spans="1:8">
      <c r="A1046" s="103"/>
      <c r="B1046" s="61"/>
      <c r="C1046" s="103"/>
      <c r="D1046" s="103"/>
      <c r="E1046" s="103"/>
      <c r="F1046" s="103"/>
      <c r="G1046" s="103"/>
      <c r="H1046" s="103"/>
    </row>
    <row r="1047" spans="1:8">
      <c r="A1047" s="103"/>
      <c r="B1047" s="61"/>
      <c r="C1047" s="103"/>
      <c r="D1047" s="103"/>
      <c r="E1047" s="103"/>
      <c r="F1047" s="103"/>
      <c r="G1047" s="103"/>
      <c r="H1047" s="103"/>
    </row>
    <row r="1048" spans="1:8">
      <c r="A1048" s="103"/>
      <c r="B1048" s="61"/>
      <c r="C1048" s="103"/>
      <c r="D1048" s="103"/>
      <c r="E1048" s="103"/>
      <c r="F1048" s="103"/>
      <c r="G1048" s="103"/>
      <c r="H1048" s="103"/>
    </row>
    <row r="1049" spans="1:8">
      <c r="A1049" s="103"/>
      <c r="B1049" s="61"/>
      <c r="C1049" s="103"/>
      <c r="D1049" s="103"/>
      <c r="E1049" s="103"/>
      <c r="F1049" s="103"/>
      <c r="G1049" s="103"/>
      <c r="H1049" s="103"/>
    </row>
    <row r="1050" spans="1:8">
      <c r="A1050" s="103"/>
      <c r="B1050" s="61"/>
      <c r="C1050" s="103"/>
      <c r="D1050" s="103"/>
      <c r="E1050" s="103"/>
      <c r="F1050" s="103"/>
      <c r="G1050" s="103"/>
      <c r="H1050" s="103"/>
    </row>
    <row r="1051" spans="1:8">
      <c r="A1051" s="103"/>
      <c r="B1051" s="61"/>
      <c r="C1051" s="103"/>
      <c r="D1051" s="103"/>
      <c r="E1051" s="103"/>
      <c r="F1051" s="103"/>
      <c r="G1051" s="103"/>
      <c r="H1051" s="103"/>
    </row>
    <row r="1052" spans="1:8">
      <c r="A1052" s="103"/>
      <c r="B1052" s="61"/>
      <c r="C1052" s="103"/>
      <c r="D1052" s="103"/>
      <c r="E1052" s="103"/>
      <c r="F1052" s="103"/>
      <c r="G1052" s="103"/>
      <c r="H1052" s="103"/>
    </row>
    <row r="1053" spans="1:8">
      <c r="A1053" s="103"/>
      <c r="B1053" s="61"/>
      <c r="C1053" s="103"/>
      <c r="D1053" s="103"/>
      <c r="E1053" s="103"/>
      <c r="F1053" s="103"/>
      <c r="G1053" s="103"/>
      <c r="H1053" s="103"/>
    </row>
    <row r="1054" spans="1:8">
      <c r="A1054" s="103"/>
      <c r="B1054" s="61"/>
      <c r="C1054" s="103"/>
      <c r="D1054" s="103"/>
      <c r="E1054" s="103"/>
      <c r="F1054" s="103"/>
      <c r="G1054" s="103"/>
      <c r="H1054" s="103"/>
    </row>
    <row r="1055" spans="1:8">
      <c r="A1055" s="103"/>
      <c r="B1055" s="61"/>
      <c r="C1055" s="103"/>
      <c r="D1055" s="103"/>
      <c r="E1055" s="103"/>
      <c r="F1055" s="103"/>
      <c r="G1055" s="103"/>
      <c r="H1055" s="103"/>
    </row>
    <row r="1056" spans="1:8">
      <c r="A1056" s="103"/>
      <c r="B1056" s="61"/>
      <c r="C1056" s="103"/>
      <c r="D1056" s="103"/>
      <c r="E1056" s="103"/>
      <c r="F1056" s="103"/>
      <c r="G1056" s="103"/>
      <c r="H1056" s="103"/>
    </row>
    <row r="1057" spans="1:8">
      <c r="A1057" s="103"/>
      <c r="B1057" s="61"/>
      <c r="C1057" s="103"/>
      <c r="D1057" s="103"/>
      <c r="E1057" s="103"/>
      <c r="F1057" s="103"/>
      <c r="G1057" s="103"/>
      <c r="H1057" s="103"/>
    </row>
    <row r="1058" spans="1:8">
      <c r="A1058" s="103"/>
      <c r="B1058" s="61"/>
      <c r="C1058" s="103"/>
      <c r="D1058" s="103"/>
      <c r="E1058" s="103"/>
      <c r="F1058" s="103"/>
      <c r="G1058" s="103"/>
      <c r="H1058" s="103"/>
    </row>
    <row r="1059" spans="1:8">
      <c r="A1059" s="103"/>
      <c r="B1059" s="61"/>
      <c r="C1059" s="103"/>
      <c r="D1059" s="103"/>
      <c r="E1059" s="103"/>
      <c r="F1059" s="103"/>
      <c r="G1059" s="103"/>
      <c r="H1059" s="103"/>
    </row>
    <row r="1060" spans="1:8">
      <c r="A1060" s="103"/>
      <c r="B1060" s="61"/>
      <c r="C1060" s="103"/>
      <c r="D1060" s="103"/>
      <c r="E1060" s="103"/>
      <c r="F1060" s="103"/>
      <c r="G1060" s="103"/>
      <c r="H1060" s="103"/>
    </row>
    <row r="1061" spans="1:8">
      <c r="A1061" s="103"/>
      <c r="B1061" s="61"/>
      <c r="C1061" s="103"/>
      <c r="D1061" s="103"/>
      <c r="E1061" s="103"/>
      <c r="F1061" s="103"/>
      <c r="G1061" s="103"/>
      <c r="H1061" s="103"/>
    </row>
    <row r="1062" spans="1:8">
      <c r="A1062" s="103"/>
      <c r="B1062" s="61"/>
      <c r="C1062" s="103"/>
      <c r="D1062" s="103"/>
      <c r="E1062" s="103"/>
      <c r="F1062" s="103"/>
      <c r="G1062" s="103"/>
      <c r="H1062" s="103"/>
    </row>
    <row r="1063" spans="1:8">
      <c r="A1063" s="103"/>
      <c r="B1063" s="61"/>
      <c r="C1063" s="103"/>
      <c r="D1063" s="103"/>
      <c r="E1063" s="103"/>
      <c r="F1063" s="103"/>
      <c r="G1063" s="103"/>
      <c r="H1063" s="103"/>
    </row>
    <row r="1064" spans="1:8">
      <c r="A1064" s="103"/>
      <c r="B1064" s="61"/>
      <c r="C1064" s="103"/>
      <c r="D1064" s="103"/>
      <c r="E1064" s="103"/>
      <c r="F1064" s="103"/>
      <c r="G1064" s="103"/>
      <c r="H1064" s="103"/>
    </row>
    <row r="1065" spans="1:8">
      <c r="A1065" s="103"/>
      <c r="B1065" s="61"/>
      <c r="C1065" s="103"/>
      <c r="D1065" s="103"/>
      <c r="E1065" s="103"/>
      <c r="F1065" s="103"/>
      <c r="G1065" s="103"/>
      <c r="H1065" s="103"/>
    </row>
    <row r="1066" spans="1:8">
      <c r="A1066" s="103"/>
      <c r="B1066" s="61"/>
      <c r="C1066" s="103"/>
      <c r="D1066" s="103"/>
      <c r="E1066" s="103"/>
      <c r="F1066" s="103"/>
      <c r="G1066" s="103"/>
      <c r="H1066" s="103"/>
    </row>
    <row r="1067" spans="1:8">
      <c r="A1067" s="103"/>
      <c r="B1067" s="61"/>
      <c r="C1067" s="103"/>
      <c r="D1067" s="103"/>
      <c r="E1067" s="103"/>
      <c r="F1067" s="103"/>
      <c r="G1067" s="103"/>
      <c r="H1067" s="103"/>
    </row>
    <row r="1068" spans="1:8">
      <c r="A1068" s="103"/>
      <c r="B1068" s="61"/>
      <c r="C1068" s="103"/>
      <c r="D1068" s="103"/>
      <c r="E1068" s="103"/>
      <c r="F1068" s="103"/>
      <c r="G1068" s="103"/>
      <c r="H1068" s="103"/>
    </row>
    <row r="1069" spans="1:8">
      <c r="A1069" s="103"/>
      <c r="B1069" s="61"/>
      <c r="C1069" s="103"/>
      <c r="D1069" s="103"/>
      <c r="E1069" s="103"/>
      <c r="F1069" s="103"/>
      <c r="G1069" s="103"/>
      <c r="H1069" s="103"/>
    </row>
    <row r="1070" spans="1:8">
      <c r="A1070" s="103"/>
      <c r="B1070" s="61"/>
      <c r="C1070" s="103"/>
      <c r="D1070" s="103"/>
      <c r="E1070" s="103"/>
      <c r="F1070" s="103"/>
      <c r="G1070" s="103"/>
      <c r="H1070" s="103"/>
    </row>
    <row r="1071" spans="1:8">
      <c r="A1071" s="103"/>
      <c r="B1071" s="61"/>
      <c r="C1071" s="103"/>
      <c r="D1071" s="103"/>
      <c r="E1071" s="103"/>
      <c r="F1071" s="103"/>
      <c r="G1071" s="103"/>
      <c r="H1071" s="103"/>
    </row>
    <row r="1072" spans="1:8">
      <c r="A1072" s="103"/>
      <c r="B1072" s="61"/>
      <c r="C1072" s="103"/>
      <c r="D1072" s="103"/>
      <c r="E1072" s="103"/>
      <c r="F1072" s="103"/>
      <c r="G1072" s="103"/>
      <c r="H1072" s="103"/>
    </row>
    <row r="1073" spans="1:8">
      <c r="A1073" s="103"/>
      <c r="B1073" s="61"/>
      <c r="C1073" s="103"/>
      <c r="D1073" s="103"/>
      <c r="E1073" s="103"/>
      <c r="F1073" s="103"/>
      <c r="G1073" s="103"/>
      <c r="H1073" s="103"/>
    </row>
    <row r="1074" spans="1:8">
      <c r="A1074" s="103"/>
      <c r="B1074" s="61"/>
      <c r="C1074" s="103"/>
      <c r="D1074" s="103"/>
      <c r="E1074" s="103"/>
      <c r="F1074" s="103"/>
      <c r="G1074" s="103"/>
      <c r="H1074" s="103"/>
    </row>
    <row r="1075" spans="1:8">
      <c r="A1075" s="103"/>
      <c r="B1075" s="61"/>
      <c r="C1075" s="103"/>
      <c r="D1075" s="103"/>
      <c r="E1075" s="103"/>
      <c r="F1075" s="103"/>
      <c r="G1075" s="103"/>
      <c r="H1075" s="103"/>
    </row>
    <row r="1076" spans="1:8">
      <c r="A1076" s="103"/>
      <c r="B1076" s="61"/>
      <c r="C1076" s="103"/>
      <c r="D1076" s="103"/>
      <c r="E1076" s="103"/>
      <c r="F1076" s="103"/>
      <c r="G1076" s="103"/>
      <c r="H1076" s="103"/>
    </row>
    <row r="1077" spans="1:8">
      <c r="A1077" s="103"/>
      <c r="B1077" s="61"/>
      <c r="C1077" s="103"/>
      <c r="D1077" s="103"/>
      <c r="E1077" s="103"/>
      <c r="F1077" s="103"/>
      <c r="G1077" s="103"/>
      <c r="H1077" s="103"/>
    </row>
    <row r="1078" spans="1:8">
      <c r="A1078" s="103"/>
      <c r="B1078" s="61"/>
      <c r="C1078" s="103"/>
      <c r="D1078" s="103"/>
      <c r="E1078" s="103"/>
      <c r="F1078" s="103"/>
      <c r="G1078" s="103"/>
      <c r="H1078" s="103"/>
    </row>
    <row r="1079" spans="1:8">
      <c r="A1079" s="103"/>
      <c r="B1079" s="61"/>
      <c r="C1079" s="103"/>
      <c r="D1079" s="103"/>
      <c r="E1079" s="103"/>
      <c r="F1079" s="103"/>
      <c r="G1079" s="103"/>
      <c r="H1079" s="103"/>
    </row>
    <row r="1080" spans="1:8">
      <c r="A1080" s="103"/>
      <c r="B1080" s="61"/>
      <c r="C1080" s="103"/>
      <c r="D1080" s="103"/>
      <c r="E1080" s="103"/>
      <c r="F1080" s="103"/>
      <c r="G1080" s="103"/>
      <c r="H1080" s="103"/>
    </row>
    <row r="1081" spans="1:8">
      <c r="A1081" s="103"/>
      <c r="B1081" s="61"/>
      <c r="C1081" s="103"/>
      <c r="D1081" s="103"/>
      <c r="E1081" s="103"/>
      <c r="F1081" s="103"/>
      <c r="G1081" s="103"/>
      <c r="H1081" s="103"/>
    </row>
    <row r="1082" spans="1:8">
      <c r="A1082" s="103"/>
      <c r="B1082" s="61"/>
      <c r="C1082" s="103"/>
      <c r="D1082" s="103"/>
      <c r="E1082" s="103"/>
      <c r="F1082" s="103"/>
      <c r="G1082" s="103"/>
      <c r="H1082" s="103"/>
    </row>
    <row r="1083" spans="1:8">
      <c r="A1083" s="103"/>
      <c r="B1083" s="61"/>
      <c r="C1083" s="103"/>
      <c r="D1083" s="103"/>
      <c r="E1083" s="103"/>
      <c r="F1083" s="103"/>
      <c r="G1083" s="103"/>
      <c r="H1083" s="103"/>
    </row>
    <row r="1084" spans="1:8">
      <c r="A1084" s="103"/>
      <c r="B1084" s="61"/>
      <c r="C1084" s="103"/>
      <c r="D1084" s="103"/>
      <c r="E1084" s="103"/>
      <c r="F1084" s="103"/>
      <c r="G1084" s="103"/>
      <c r="H1084" s="103"/>
    </row>
    <row r="1085" spans="1:8">
      <c r="A1085" s="103"/>
      <c r="B1085" s="61"/>
      <c r="C1085" s="103"/>
      <c r="D1085" s="103"/>
      <c r="E1085" s="103"/>
      <c r="F1085" s="103"/>
      <c r="G1085" s="103"/>
      <c r="H1085" s="103"/>
    </row>
    <row r="1086" spans="1:8">
      <c r="A1086" s="103"/>
      <c r="B1086" s="61"/>
      <c r="C1086" s="103"/>
      <c r="D1086" s="103"/>
      <c r="E1086" s="103"/>
      <c r="F1086" s="103"/>
      <c r="G1086" s="103"/>
      <c r="H1086" s="103"/>
    </row>
    <row r="1087" spans="1:8">
      <c r="A1087" s="103"/>
      <c r="B1087" s="61"/>
      <c r="C1087" s="103"/>
      <c r="D1087" s="103"/>
      <c r="E1087" s="103"/>
      <c r="F1087" s="103"/>
      <c r="G1087" s="103"/>
      <c r="H1087" s="103"/>
    </row>
    <row r="1088" spans="1:8">
      <c r="A1088" s="103"/>
      <c r="B1088" s="61"/>
      <c r="C1088" s="103"/>
      <c r="D1088" s="103"/>
      <c r="E1088" s="103"/>
      <c r="F1088" s="103"/>
      <c r="G1088" s="103"/>
      <c r="H1088" s="103"/>
    </row>
    <row r="1089" spans="1:8">
      <c r="A1089" s="103"/>
      <c r="B1089" s="61"/>
      <c r="C1089" s="103"/>
      <c r="D1089" s="103"/>
      <c r="E1089" s="103"/>
      <c r="F1089" s="103"/>
      <c r="G1089" s="103"/>
      <c r="H1089" s="103"/>
    </row>
    <row r="1090" spans="1:8">
      <c r="A1090" s="103"/>
      <c r="B1090" s="61"/>
      <c r="C1090" s="103"/>
      <c r="D1090" s="103"/>
      <c r="E1090" s="103"/>
      <c r="F1090" s="103"/>
      <c r="G1090" s="103"/>
      <c r="H1090" s="103"/>
    </row>
    <row r="1091" spans="1:8">
      <c r="A1091" s="103"/>
      <c r="B1091" s="61"/>
      <c r="C1091" s="103"/>
      <c r="D1091" s="103"/>
      <c r="E1091" s="103"/>
      <c r="F1091" s="103"/>
      <c r="G1091" s="103"/>
      <c r="H1091" s="103"/>
    </row>
    <row r="1092" spans="1:8">
      <c r="A1092" s="103"/>
      <c r="B1092" s="61"/>
      <c r="C1092" s="103"/>
      <c r="D1092" s="103"/>
      <c r="E1092" s="103"/>
      <c r="F1092" s="103"/>
      <c r="G1092" s="103"/>
      <c r="H1092" s="103"/>
    </row>
    <row r="1093" spans="1:8">
      <c r="A1093" s="103"/>
      <c r="B1093" s="61"/>
      <c r="C1093" s="103"/>
      <c r="D1093" s="103"/>
      <c r="E1093" s="103"/>
      <c r="F1093" s="103"/>
      <c r="G1093" s="103"/>
      <c r="H1093" s="103"/>
    </row>
    <row r="1094" spans="1:8">
      <c r="A1094" s="103"/>
      <c r="B1094" s="61"/>
      <c r="C1094" s="103"/>
      <c r="D1094" s="103"/>
      <c r="E1094" s="103"/>
      <c r="F1094" s="103"/>
      <c r="G1094" s="103"/>
      <c r="H1094" s="103"/>
    </row>
    <row r="1095" spans="1:8">
      <c r="A1095" s="103"/>
      <c r="B1095" s="61"/>
      <c r="C1095" s="103"/>
      <c r="D1095" s="103"/>
      <c r="E1095" s="103"/>
      <c r="F1095" s="103"/>
      <c r="G1095" s="103"/>
      <c r="H1095" s="103"/>
    </row>
    <row r="1096" spans="1:8">
      <c r="A1096" s="103"/>
      <c r="B1096" s="61"/>
      <c r="C1096" s="103"/>
      <c r="D1096" s="103"/>
      <c r="E1096" s="103"/>
      <c r="F1096" s="103"/>
      <c r="G1096" s="103"/>
      <c r="H1096" s="103"/>
    </row>
    <row r="1097" spans="1:8">
      <c r="A1097" s="103"/>
      <c r="B1097" s="61"/>
      <c r="C1097" s="103"/>
      <c r="D1097" s="103"/>
      <c r="E1097" s="103"/>
      <c r="F1097" s="103"/>
      <c r="G1097" s="103"/>
      <c r="H1097" s="103"/>
    </row>
    <row r="1098" spans="1:8">
      <c r="A1098" s="103"/>
      <c r="B1098" s="61"/>
      <c r="C1098" s="103"/>
      <c r="D1098" s="103"/>
      <c r="E1098" s="103"/>
      <c r="F1098" s="103"/>
      <c r="G1098" s="103"/>
      <c r="H1098" s="103"/>
    </row>
    <row r="1099" spans="1:8">
      <c r="A1099" s="103"/>
      <c r="B1099" s="61"/>
      <c r="C1099" s="103"/>
      <c r="D1099" s="103"/>
      <c r="E1099" s="103"/>
      <c r="F1099" s="103"/>
      <c r="G1099" s="103"/>
      <c r="H1099" s="103"/>
    </row>
    <row r="1100" spans="1:8">
      <c r="A1100" s="103"/>
      <c r="B1100" s="61"/>
      <c r="C1100" s="103"/>
      <c r="D1100" s="103"/>
      <c r="E1100" s="103"/>
      <c r="F1100" s="103"/>
      <c r="G1100" s="103"/>
      <c r="H1100" s="103"/>
    </row>
    <row r="1101" spans="1:8">
      <c r="A1101" s="103"/>
      <c r="B1101" s="61"/>
      <c r="C1101" s="103"/>
      <c r="D1101" s="103"/>
      <c r="E1101" s="103"/>
      <c r="F1101" s="103"/>
      <c r="G1101" s="103"/>
      <c r="H1101" s="103"/>
    </row>
    <row r="1102" spans="1:8">
      <c r="A1102" s="103"/>
      <c r="B1102" s="61"/>
      <c r="C1102" s="103"/>
      <c r="D1102" s="103"/>
      <c r="E1102" s="103"/>
      <c r="F1102" s="103"/>
      <c r="G1102" s="103"/>
      <c r="H1102" s="103"/>
    </row>
    <row r="1103" spans="1:8">
      <c r="A1103" s="103"/>
      <c r="B1103" s="61"/>
      <c r="C1103" s="103"/>
      <c r="D1103" s="103"/>
      <c r="E1103" s="103"/>
      <c r="F1103" s="103"/>
      <c r="G1103" s="103"/>
      <c r="H1103" s="103"/>
    </row>
    <row r="1104" spans="1:8">
      <c r="A1104" s="103"/>
      <c r="B1104" s="61"/>
      <c r="C1104" s="103"/>
      <c r="D1104" s="103"/>
      <c r="E1104" s="103"/>
      <c r="F1104" s="103"/>
      <c r="G1104" s="103"/>
      <c r="H1104" s="103"/>
    </row>
    <row r="1105" spans="1:8">
      <c r="A1105" s="103"/>
      <c r="B1105" s="61"/>
      <c r="C1105" s="103"/>
      <c r="D1105" s="103"/>
      <c r="E1105" s="103"/>
      <c r="F1105" s="103"/>
      <c r="G1105" s="103"/>
      <c r="H1105" s="103"/>
    </row>
    <row r="1106" spans="1:8">
      <c r="A1106" s="103"/>
      <c r="B1106" s="61"/>
      <c r="C1106" s="103"/>
      <c r="D1106" s="103"/>
      <c r="E1106" s="103"/>
      <c r="F1106" s="103"/>
      <c r="G1106" s="103"/>
      <c r="H1106" s="103"/>
    </row>
    <row r="1107" spans="1:8">
      <c r="A1107" s="103"/>
      <c r="B1107" s="61"/>
      <c r="C1107" s="103"/>
      <c r="D1107" s="103"/>
      <c r="E1107" s="103"/>
      <c r="F1107" s="103"/>
      <c r="G1107" s="103"/>
      <c r="H1107" s="103"/>
    </row>
    <row r="1108" spans="1:8">
      <c r="A1108" s="103"/>
      <c r="B1108" s="61"/>
      <c r="C1108" s="103"/>
      <c r="D1108" s="103"/>
      <c r="E1108" s="103"/>
      <c r="F1108" s="103"/>
      <c r="G1108" s="103"/>
      <c r="H1108" s="103"/>
    </row>
    <row r="1109" spans="1:8">
      <c r="A1109" s="103"/>
      <c r="B1109" s="61"/>
      <c r="C1109" s="103"/>
      <c r="D1109" s="103"/>
      <c r="E1109" s="103"/>
      <c r="F1109" s="103"/>
      <c r="G1109" s="103"/>
      <c r="H1109" s="103"/>
    </row>
    <row r="1110" spans="1:8">
      <c r="A1110" s="103"/>
      <c r="B1110" s="61"/>
      <c r="C1110" s="103"/>
      <c r="D1110" s="103"/>
      <c r="E1110" s="103"/>
      <c r="F1110" s="103"/>
      <c r="G1110" s="103"/>
      <c r="H1110" s="103"/>
    </row>
    <row r="1111" spans="1:8">
      <c r="A1111" s="103"/>
      <c r="B1111" s="61"/>
      <c r="C1111" s="103"/>
      <c r="D1111" s="103"/>
      <c r="E1111" s="103"/>
      <c r="F1111" s="103"/>
      <c r="G1111" s="103"/>
      <c r="H1111" s="103"/>
    </row>
    <row r="1112" spans="1:8">
      <c r="A1112" s="103"/>
      <c r="B1112" s="61"/>
      <c r="C1112" s="103"/>
      <c r="D1112" s="103"/>
      <c r="E1112" s="103"/>
      <c r="F1112" s="103"/>
      <c r="G1112" s="103"/>
      <c r="H1112" s="103"/>
    </row>
    <row r="1113" spans="1:8">
      <c r="A1113" s="103"/>
      <c r="B1113" s="61"/>
      <c r="C1113" s="103"/>
      <c r="D1113" s="103"/>
      <c r="E1113" s="103"/>
      <c r="F1113" s="103"/>
      <c r="G1113" s="103"/>
      <c r="H1113" s="103"/>
    </row>
    <row r="1114" spans="1:8">
      <c r="A1114" s="103"/>
      <c r="B1114" s="61"/>
      <c r="C1114" s="103"/>
      <c r="D1114" s="103"/>
      <c r="E1114" s="103"/>
      <c r="F1114" s="103"/>
      <c r="G1114" s="103"/>
      <c r="H1114" s="103"/>
    </row>
    <row r="1115" spans="1:8">
      <c r="A1115" s="103"/>
      <c r="B1115" s="61"/>
      <c r="C1115" s="103"/>
      <c r="D1115" s="103"/>
      <c r="E1115" s="103"/>
      <c r="F1115" s="103"/>
      <c r="G1115" s="103"/>
      <c r="H1115" s="103"/>
    </row>
    <row r="1116" spans="1:8">
      <c r="A1116" s="103"/>
      <c r="B1116" s="61"/>
      <c r="C1116" s="103"/>
      <c r="D1116" s="103"/>
      <c r="E1116" s="103"/>
      <c r="F1116" s="103"/>
      <c r="G1116" s="103"/>
      <c r="H1116" s="103"/>
    </row>
    <row r="1117" spans="1:8">
      <c r="A1117" s="103"/>
      <c r="B1117" s="61"/>
      <c r="C1117" s="103"/>
      <c r="D1117" s="103"/>
      <c r="E1117" s="103"/>
      <c r="F1117" s="103"/>
      <c r="G1117" s="103"/>
      <c r="H1117" s="103"/>
    </row>
    <row r="1118" spans="1:8">
      <c r="A1118" s="103"/>
      <c r="B1118" s="61"/>
      <c r="C1118" s="103"/>
      <c r="D1118" s="103"/>
      <c r="E1118" s="103"/>
      <c r="F1118" s="103"/>
      <c r="G1118" s="103"/>
      <c r="H1118" s="103"/>
    </row>
    <row r="1119" spans="1:8">
      <c r="A1119" s="103"/>
      <c r="B1119" s="61"/>
      <c r="C1119" s="103"/>
      <c r="D1119" s="103"/>
      <c r="E1119" s="103"/>
      <c r="F1119" s="103"/>
      <c r="G1119" s="103"/>
      <c r="H1119" s="103"/>
    </row>
    <row r="1120" spans="1:8">
      <c r="A1120" s="103"/>
      <c r="B1120" s="61"/>
      <c r="C1120" s="103"/>
      <c r="D1120" s="103"/>
      <c r="E1120" s="103"/>
      <c r="F1120" s="103"/>
      <c r="G1120" s="103"/>
      <c r="H1120" s="103"/>
    </row>
    <row r="1121" spans="1:8">
      <c r="A1121" s="103"/>
      <c r="B1121" s="61"/>
      <c r="C1121" s="103"/>
      <c r="D1121" s="103"/>
      <c r="E1121" s="103"/>
      <c r="F1121" s="103"/>
      <c r="G1121" s="103"/>
      <c r="H1121" s="103"/>
    </row>
    <row r="1122" spans="1:8">
      <c r="A1122" s="103"/>
      <c r="B1122" s="61"/>
      <c r="C1122" s="103"/>
      <c r="D1122" s="103"/>
      <c r="E1122" s="103"/>
      <c r="F1122" s="103"/>
      <c r="G1122" s="103"/>
      <c r="H1122" s="103"/>
    </row>
    <row r="1123" spans="1:8">
      <c r="A1123" s="103"/>
      <c r="B1123" s="61"/>
      <c r="C1123" s="103"/>
      <c r="D1123" s="103"/>
      <c r="E1123" s="103"/>
      <c r="F1123" s="103"/>
      <c r="G1123" s="103"/>
      <c r="H1123" s="103"/>
    </row>
    <row r="1124" spans="1:8">
      <c r="A1124" s="103"/>
      <c r="B1124" s="61"/>
      <c r="C1124" s="103"/>
      <c r="D1124" s="103"/>
      <c r="E1124" s="103"/>
      <c r="F1124" s="103"/>
      <c r="G1124" s="103"/>
      <c r="H1124" s="103"/>
    </row>
    <row r="1125" spans="1:8">
      <c r="A1125" s="103"/>
      <c r="B1125" s="61"/>
      <c r="C1125" s="103"/>
      <c r="D1125" s="103"/>
      <c r="E1125" s="103"/>
      <c r="F1125" s="103"/>
      <c r="G1125" s="103"/>
      <c r="H1125" s="103"/>
    </row>
    <row r="1126" spans="1:8">
      <c r="A1126" s="103"/>
      <c r="B1126" s="61"/>
      <c r="C1126" s="103"/>
      <c r="D1126" s="103"/>
      <c r="E1126" s="103"/>
      <c r="F1126" s="103"/>
      <c r="G1126" s="103"/>
      <c r="H1126" s="103"/>
    </row>
    <row r="1127" spans="1:8">
      <c r="A1127" s="103"/>
      <c r="B1127" s="61"/>
      <c r="C1127" s="103"/>
      <c r="D1127" s="103"/>
      <c r="E1127" s="103"/>
      <c r="F1127" s="103"/>
      <c r="G1127" s="103"/>
      <c r="H1127" s="103"/>
    </row>
    <row r="1128" spans="1:8">
      <c r="A1128" s="103"/>
      <c r="B1128" s="61"/>
      <c r="C1128" s="103"/>
      <c r="D1128" s="103"/>
      <c r="E1128" s="103"/>
      <c r="F1128" s="103"/>
      <c r="G1128" s="103"/>
      <c r="H1128" s="103"/>
    </row>
    <row r="1129" spans="1:8">
      <c r="A1129" s="103"/>
      <c r="B1129" s="61"/>
      <c r="C1129" s="103"/>
      <c r="D1129" s="103"/>
      <c r="E1129" s="103"/>
      <c r="F1129" s="103"/>
      <c r="G1129" s="103"/>
      <c r="H1129" s="103"/>
    </row>
    <row r="1130" spans="1:8">
      <c r="A1130" s="103"/>
      <c r="B1130" s="61"/>
      <c r="C1130" s="103"/>
      <c r="D1130" s="103"/>
      <c r="E1130" s="103"/>
      <c r="F1130" s="103"/>
      <c r="G1130" s="103"/>
      <c r="H1130" s="103"/>
    </row>
    <row r="1131" spans="1:8">
      <c r="A1131" s="103"/>
      <c r="B1131" s="61"/>
      <c r="C1131" s="103"/>
      <c r="D1131" s="103"/>
      <c r="E1131" s="103"/>
      <c r="F1131" s="103"/>
      <c r="G1131" s="103"/>
      <c r="H1131" s="103"/>
    </row>
    <row r="1132" spans="1:8">
      <c r="A1132" s="103"/>
      <c r="B1132" s="61"/>
      <c r="C1132" s="103"/>
      <c r="D1132" s="103"/>
      <c r="E1132" s="103"/>
      <c r="F1132" s="103"/>
      <c r="G1132" s="103"/>
      <c r="H1132" s="103"/>
    </row>
    <row r="1133" spans="1:8">
      <c r="A1133" s="103"/>
      <c r="B1133" s="61"/>
      <c r="C1133" s="103"/>
      <c r="D1133" s="103"/>
      <c r="E1133" s="103"/>
      <c r="F1133" s="103"/>
      <c r="G1133" s="103"/>
      <c r="H1133" s="103"/>
    </row>
    <row r="1134" spans="1:8">
      <c r="A1134" s="103"/>
      <c r="B1134" s="61"/>
      <c r="C1134" s="103"/>
      <c r="D1134" s="103"/>
      <c r="E1134" s="103"/>
      <c r="F1134" s="103"/>
      <c r="G1134" s="103"/>
      <c r="H1134" s="103"/>
    </row>
    <row r="1135" spans="1:8">
      <c r="A1135" s="103"/>
      <c r="B1135" s="61"/>
      <c r="C1135" s="103"/>
      <c r="D1135" s="103"/>
      <c r="E1135" s="103"/>
      <c r="F1135" s="103"/>
      <c r="G1135" s="103"/>
      <c r="H1135" s="103"/>
    </row>
    <row r="1136" spans="1:8">
      <c r="A1136" s="103"/>
      <c r="B1136" s="61"/>
      <c r="C1136" s="103"/>
      <c r="D1136" s="103"/>
      <c r="E1136" s="103"/>
      <c r="F1136" s="103"/>
      <c r="G1136" s="103"/>
      <c r="H1136" s="103"/>
    </row>
    <row r="1137" spans="1:8">
      <c r="A1137" s="103"/>
      <c r="B1137" s="61"/>
      <c r="C1137" s="103"/>
      <c r="D1137" s="103"/>
      <c r="E1137" s="103"/>
      <c r="F1137" s="103"/>
      <c r="G1137" s="103"/>
      <c r="H1137" s="103"/>
    </row>
    <row r="1138" spans="1:8">
      <c r="A1138" s="103"/>
      <c r="B1138" s="61"/>
      <c r="C1138" s="103"/>
      <c r="D1138" s="103"/>
      <c r="E1138" s="103"/>
      <c r="F1138" s="103"/>
      <c r="G1138" s="103"/>
      <c r="H1138" s="103"/>
    </row>
    <row r="1139" spans="1:8">
      <c r="A1139" s="103"/>
      <c r="B1139" s="61"/>
      <c r="C1139" s="103"/>
      <c r="D1139" s="103"/>
      <c r="E1139" s="103"/>
      <c r="F1139" s="103"/>
      <c r="G1139" s="103"/>
      <c r="H1139" s="103"/>
    </row>
    <row r="1140" spans="1:8">
      <c r="A1140" s="103"/>
      <c r="B1140" s="61"/>
      <c r="C1140" s="103"/>
      <c r="D1140" s="103"/>
      <c r="E1140" s="103"/>
      <c r="F1140" s="103"/>
      <c r="G1140" s="103"/>
      <c r="H1140" s="103"/>
    </row>
    <row r="1141" spans="1:8">
      <c r="A1141" s="103"/>
      <c r="B1141" s="61"/>
      <c r="C1141" s="103"/>
      <c r="D1141" s="103"/>
      <c r="E1141" s="103"/>
      <c r="F1141" s="103"/>
      <c r="G1141" s="103"/>
      <c r="H1141" s="103"/>
    </row>
    <row r="1142" spans="1:8">
      <c r="A1142" s="103"/>
      <c r="B1142" s="61"/>
      <c r="C1142" s="103"/>
      <c r="D1142" s="103"/>
      <c r="E1142" s="103"/>
      <c r="F1142" s="103"/>
      <c r="G1142" s="103"/>
      <c r="H1142" s="103"/>
    </row>
    <row r="1143" spans="1:8">
      <c r="A1143" s="103"/>
      <c r="B1143" s="61"/>
      <c r="C1143" s="103"/>
      <c r="D1143" s="103"/>
      <c r="E1143" s="103"/>
      <c r="F1143" s="103"/>
      <c r="G1143" s="103"/>
      <c r="H1143" s="103"/>
    </row>
    <row r="1144" spans="1:8">
      <c r="A1144" s="103"/>
      <c r="B1144" s="61"/>
      <c r="C1144" s="103"/>
      <c r="D1144" s="103"/>
      <c r="E1144" s="103"/>
      <c r="F1144" s="103"/>
      <c r="G1144" s="103"/>
      <c r="H1144" s="103"/>
    </row>
    <row r="1145" spans="1:8">
      <c r="A1145" s="103"/>
      <c r="B1145" s="61"/>
      <c r="C1145" s="103"/>
      <c r="D1145" s="103"/>
      <c r="E1145" s="103"/>
      <c r="F1145" s="103"/>
      <c r="G1145" s="103"/>
      <c r="H1145" s="103"/>
    </row>
    <row r="1146" spans="1:8">
      <c r="A1146" s="103"/>
      <c r="B1146" s="61"/>
      <c r="C1146" s="103"/>
      <c r="D1146" s="103"/>
      <c r="E1146" s="103"/>
      <c r="F1146" s="103"/>
      <c r="G1146" s="103"/>
      <c r="H1146" s="103"/>
    </row>
    <row r="1147" spans="1:8">
      <c r="A1147" s="103"/>
      <c r="B1147" s="61"/>
      <c r="C1147" s="103"/>
      <c r="D1147" s="103"/>
      <c r="E1147" s="103"/>
      <c r="F1147" s="103"/>
      <c r="G1147" s="103"/>
      <c r="H1147" s="103"/>
    </row>
    <row r="1148" spans="1:8">
      <c r="A1148" s="103"/>
      <c r="B1148" s="61"/>
      <c r="C1148" s="103"/>
      <c r="D1148" s="103"/>
      <c r="E1148" s="103"/>
      <c r="F1148" s="103"/>
      <c r="G1148" s="103"/>
      <c r="H1148" s="103"/>
    </row>
    <row r="1149" spans="1:8">
      <c r="A1149" s="103"/>
      <c r="B1149" s="61"/>
      <c r="C1149" s="103"/>
      <c r="D1149" s="103"/>
      <c r="E1149" s="103"/>
      <c r="F1149" s="103"/>
      <c r="G1149" s="103"/>
      <c r="H1149" s="103"/>
    </row>
    <row r="1150" spans="1:8">
      <c r="A1150" s="103"/>
      <c r="B1150" s="61"/>
      <c r="C1150" s="103"/>
      <c r="D1150" s="103"/>
      <c r="E1150" s="103"/>
      <c r="F1150" s="103"/>
      <c r="G1150" s="103"/>
      <c r="H1150" s="103"/>
    </row>
    <row r="1151" spans="1:8">
      <c r="A1151" s="103"/>
      <c r="B1151" s="61"/>
      <c r="C1151" s="103"/>
      <c r="D1151" s="103"/>
      <c r="E1151" s="103"/>
      <c r="F1151" s="103"/>
      <c r="G1151" s="103"/>
      <c r="H1151" s="103"/>
    </row>
    <row r="1152" spans="1:8">
      <c r="A1152" s="103"/>
      <c r="B1152" s="61"/>
      <c r="C1152" s="103"/>
      <c r="D1152" s="103"/>
      <c r="E1152" s="103"/>
      <c r="F1152" s="103"/>
      <c r="G1152" s="103"/>
      <c r="H1152" s="103"/>
    </row>
    <row r="1153" spans="1:8">
      <c r="A1153" s="103"/>
      <c r="B1153" s="61"/>
      <c r="C1153" s="103"/>
      <c r="D1153" s="103"/>
      <c r="E1153" s="103"/>
      <c r="F1153" s="103"/>
      <c r="G1153" s="103"/>
      <c r="H1153" s="103"/>
    </row>
    <row r="1154" spans="1:8">
      <c r="A1154" s="103"/>
      <c r="B1154" s="61"/>
      <c r="C1154" s="103"/>
      <c r="D1154" s="103"/>
      <c r="E1154" s="103"/>
      <c r="F1154" s="103"/>
      <c r="G1154" s="103"/>
      <c r="H1154" s="103"/>
    </row>
    <row r="1155" spans="1:8">
      <c r="A1155" s="103"/>
      <c r="B1155" s="61"/>
      <c r="C1155" s="103"/>
      <c r="D1155" s="103"/>
      <c r="E1155" s="103"/>
      <c r="F1155" s="103"/>
      <c r="G1155" s="103"/>
      <c r="H1155" s="103"/>
    </row>
    <row r="1156" spans="1:8">
      <c r="A1156" s="103"/>
      <c r="B1156" s="61"/>
      <c r="C1156" s="103"/>
      <c r="D1156" s="103"/>
      <c r="E1156" s="103"/>
      <c r="F1156" s="103"/>
      <c r="G1156" s="103"/>
      <c r="H1156" s="103"/>
    </row>
    <row r="1157" spans="1:8">
      <c r="A1157" s="103"/>
      <c r="B1157" s="61"/>
      <c r="C1157" s="103"/>
      <c r="D1157" s="103"/>
      <c r="E1157" s="103"/>
      <c r="F1157" s="103"/>
      <c r="G1157" s="103"/>
      <c r="H1157" s="103"/>
    </row>
    <row r="1158" spans="1:8">
      <c r="A1158" s="103"/>
      <c r="B1158" s="61"/>
      <c r="C1158" s="103"/>
      <c r="D1158" s="103"/>
      <c r="E1158" s="103"/>
      <c r="F1158" s="103"/>
      <c r="G1158" s="103"/>
      <c r="H1158" s="103"/>
    </row>
    <row r="1159" spans="1:8">
      <c r="A1159" s="103"/>
      <c r="B1159" s="61"/>
      <c r="C1159" s="103"/>
      <c r="D1159" s="103"/>
      <c r="E1159" s="103"/>
      <c r="F1159" s="103"/>
      <c r="G1159" s="103"/>
      <c r="H1159" s="103"/>
    </row>
    <row r="1160" spans="1:8">
      <c r="A1160" s="103"/>
      <c r="B1160" s="61"/>
      <c r="C1160" s="103"/>
      <c r="D1160" s="103"/>
      <c r="E1160" s="103"/>
      <c r="F1160" s="103"/>
      <c r="G1160" s="103"/>
      <c r="H1160" s="103"/>
    </row>
    <row r="1161" spans="1:8">
      <c r="A1161" s="103"/>
      <c r="B1161" s="61"/>
      <c r="C1161" s="103"/>
      <c r="D1161" s="103"/>
      <c r="E1161" s="103"/>
      <c r="F1161" s="103"/>
      <c r="G1161" s="103"/>
      <c r="H1161" s="103"/>
    </row>
    <row r="1162" spans="1:8">
      <c r="A1162" s="103"/>
      <c r="B1162" s="61"/>
      <c r="C1162" s="103"/>
      <c r="D1162" s="103"/>
      <c r="E1162" s="103"/>
      <c r="F1162" s="103"/>
      <c r="G1162" s="103"/>
      <c r="H1162" s="103"/>
    </row>
    <row r="1163" spans="1:8">
      <c r="A1163" s="103"/>
      <c r="B1163" s="61"/>
      <c r="C1163" s="103"/>
      <c r="D1163" s="103"/>
      <c r="E1163" s="103"/>
      <c r="F1163" s="103"/>
      <c r="G1163" s="103"/>
      <c r="H1163" s="103"/>
    </row>
    <row r="1164" spans="1:8">
      <c r="A1164" s="103"/>
      <c r="B1164" s="61"/>
      <c r="C1164" s="103"/>
      <c r="D1164" s="103"/>
      <c r="E1164" s="103"/>
      <c r="F1164" s="103"/>
      <c r="G1164" s="103"/>
      <c r="H1164" s="103"/>
    </row>
    <row r="1165" spans="1:8">
      <c r="A1165" s="103"/>
      <c r="B1165" s="61"/>
      <c r="C1165" s="103"/>
      <c r="D1165" s="103"/>
      <c r="E1165" s="103"/>
      <c r="F1165" s="103"/>
      <c r="G1165" s="103"/>
      <c r="H1165" s="103"/>
    </row>
    <row r="1166" spans="1:8">
      <c r="A1166" s="103"/>
      <c r="B1166" s="61"/>
      <c r="C1166" s="103"/>
      <c r="D1166" s="103"/>
      <c r="E1166" s="103"/>
      <c r="F1166" s="103"/>
      <c r="G1166" s="103"/>
      <c r="H1166" s="103"/>
    </row>
    <row r="1167" spans="1:8">
      <c r="A1167" s="103"/>
      <c r="B1167" s="61"/>
      <c r="C1167" s="103"/>
      <c r="D1167" s="103"/>
      <c r="E1167" s="103"/>
      <c r="F1167" s="103"/>
      <c r="G1167" s="103"/>
      <c r="H1167" s="103"/>
    </row>
    <row r="1168" spans="1:8">
      <c r="A1168" s="103"/>
      <c r="B1168" s="61"/>
      <c r="C1168" s="103"/>
      <c r="D1168" s="103"/>
      <c r="E1168" s="103"/>
      <c r="F1168" s="103"/>
      <c r="G1168" s="103"/>
      <c r="H1168" s="103"/>
    </row>
    <row r="1169" spans="1:8">
      <c r="A1169" s="103"/>
      <c r="B1169" s="61"/>
      <c r="C1169" s="103"/>
      <c r="D1169" s="103"/>
      <c r="E1169" s="103"/>
      <c r="F1169" s="103"/>
      <c r="G1169" s="103"/>
      <c r="H1169" s="103"/>
    </row>
    <row r="1170" spans="1:8">
      <c r="A1170" s="103"/>
      <c r="B1170" s="61"/>
      <c r="C1170" s="103"/>
      <c r="D1170" s="103"/>
      <c r="E1170" s="103"/>
      <c r="F1170" s="103"/>
      <c r="G1170" s="103"/>
      <c r="H1170" s="103"/>
    </row>
    <row r="1171" spans="1:8">
      <c r="A1171" s="103"/>
      <c r="B1171" s="61"/>
      <c r="C1171" s="103"/>
      <c r="D1171" s="103"/>
      <c r="E1171" s="103"/>
      <c r="F1171" s="103"/>
      <c r="G1171" s="103"/>
      <c r="H1171" s="103"/>
    </row>
    <row r="1172" spans="1:8">
      <c r="A1172" s="103"/>
      <c r="B1172" s="61"/>
      <c r="C1172" s="103"/>
      <c r="D1172" s="103"/>
      <c r="E1172" s="103"/>
      <c r="F1172" s="103"/>
      <c r="G1172" s="103"/>
      <c r="H1172" s="103"/>
    </row>
    <row r="1173" spans="1:8">
      <c r="A1173" s="103"/>
      <c r="B1173" s="61"/>
      <c r="C1173" s="103"/>
      <c r="D1173" s="103"/>
      <c r="E1173" s="103"/>
      <c r="F1173" s="103"/>
      <c r="G1173" s="103"/>
      <c r="H1173" s="103"/>
    </row>
    <row r="1174" spans="1:8">
      <c r="A1174" s="103"/>
      <c r="B1174" s="61"/>
      <c r="C1174" s="103"/>
      <c r="D1174" s="103"/>
      <c r="E1174" s="103"/>
      <c r="F1174" s="103"/>
      <c r="G1174" s="103"/>
      <c r="H1174" s="103"/>
    </row>
    <row r="1175" spans="1:8">
      <c r="A1175" s="103"/>
      <c r="B1175" s="61"/>
      <c r="C1175" s="103"/>
      <c r="D1175" s="103"/>
      <c r="E1175" s="103"/>
      <c r="F1175" s="103"/>
      <c r="G1175" s="103"/>
      <c r="H1175" s="103"/>
    </row>
    <row r="1176" spans="1:8">
      <c r="A1176" s="103"/>
      <c r="B1176" s="61"/>
      <c r="C1176" s="103"/>
      <c r="D1176" s="103"/>
      <c r="E1176" s="103"/>
      <c r="F1176" s="103"/>
      <c r="G1176" s="103"/>
      <c r="H1176" s="103"/>
    </row>
    <row r="1177" spans="1:8">
      <c r="A1177" s="103"/>
      <c r="B1177" s="61"/>
      <c r="C1177" s="103"/>
      <c r="D1177" s="103"/>
      <c r="E1177" s="103"/>
      <c r="F1177" s="103"/>
      <c r="G1177" s="103"/>
      <c r="H1177" s="103"/>
    </row>
    <row r="1178" spans="1:8">
      <c r="A1178" s="103"/>
      <c r="B1178" s="61"/>
      <c r="C1178" s="103"/>
      <c r="D1178" s="103"/>
      <c r="E1178" s="103"/>
      <c r="F1178" s="103"/>
      <c r="G1178" s="103"/>
      <c r="H1178" s="103"/>
    </row>
    <row r="1179" spans="1:8">
      <c r="A1179" s="103"/>
      <c r="B1179" s="61"/>
      <c r="C1179" s="103"/>
      <c r="D1179" s="103"/>
      <c r="E1179" s="103"/>
      <c r="F1179" s="103"/>
      <c r="G1179" s="103"/>
      <c r="H1179" s="103"/>
    </row>
    <row r="1180" spans="1:8">
      <c r="A1180" s="103"/>
      <c r="B1180" s="61"/>
      <c r="C1180" s="103"/>
      <c r="D1180" s="103"/>
      <c r="E1180" s="103"/>
      <c r="F1180" s="103"/>
      <c r="G1180" s="103"/>
      <c r="H1180" s="103"/>
    </row>
    <row r="1181" spans="1:8">
      <c r="A1181" s="103"/>
      <c r="B1181" s="61"/>
      <c r="C1181" s="103"/>
      <c r="D1181" s="103"/>
      <c r="E1181" s="103"/>
      <c r="F1181" s="103"/>
      <c r="G1181" s="103"/>
      <c r="H1181" s="103"/>
    </row>
    <row r="1182" spans="1:8">
      <c r="A1182" s="103"/>
      <c r="B1182" s="61"/>
      <c r="C1182" s="103"/>
      <c r="D1182" s="103"/>
      <c r="E1182" s="103"/>
      <c r="F1182" s="103"/>
      <c r="G1182" s="103"/>
      <c r="H1182" s="103"/>
    </row>
    <row r="1183" spans="1:8">
      <c r="A1183" s="103"/>
      <c r="B1183" s="61"/>
      <c r="C1183" s="103"/>
      <c r="D1183" s="103"/>
      <c r="E1183" s="103"/>
      <c r="F1183" s="103"/>
      <c r="G1183" s="103"/>
      <c r="H1183" s="103"/>
    </row>
    <row r="1184" spans="1:8">
      <c r="A1184" s="103"/>
      <c r="B1184" s="61"/>
      <c r="C1184" s="103"/>
      <c r="D1184" s="103"/>
      <c r="E1184" s="103"/>
      <c r="F1184" s="103"/>
      <c r="G1184" s="103"/>
      <c r="H1184" s="103"/>
    </row>
    <row r="1185" spans="1:8">
      <c r="A1185" s="103"/>
      <c r="B1185" s="61"/>
      <c r="C1185" s="103"/>
      <c r="D1185" s="103"/>
      <c r="E1185" s="103"/>
      <c r="F1185" s="103"/>
      <c r="G1185" s="103"/>
      <c r="H1185" s="103"/>
    </row>
    <row r="1186" spans="1:8">
      <c r="A1186" s="103"/>
      <c r="B1186" s="61"/>
      <c r="C1186" s="103"/>
      <c r="D1186" s="103"/>
      <c r="E1186" s="103"/>
      <c r="F1186" s="103"/>
      <c r="G1186" s="103"/>
      <c r="H1186" s="103"/>
    </row>
    <row r="1187" spans="1:8">
      <c r="A1187" s="103"/>
      <c r="B1187" s="61"/>
      <c r="C1187" s="103"/>
      <c r="D1187" s="103"/>
      <c r="E1187" s="103"/>
      <c r="F1187" s="103"/>
      <c r="G1187" s="103"/>
      <c r="H1187" s="103"/>
    </row>
    <row r="1188" spans="1:8">
      <c r="A1188" s="103"/>
      <c r="B1188" s="61"/>
      <c r="C1188" s="103"/>
      <c r="D1188" s="103"/>
      <c r="E1188" s="103"/>
      <c r="F1188" s="103"/>
      <c r="G1188" s="103"/>
      <c r="H1188" s="103"/>
    </row>
    <row r="1189" spans="1:8">
      <c r="A1189" s="103"/>
      <c r="B1189" s="61"/>
      <c r="C1189" s="103"/>
      <c r="D1189" s="103"/>
      <c r="E1189" s="103"/>
      <c r="F1189" s="103"/>
      <c r="G1189" s="103"/>
      <c r="H1189" s="103"/>
    </row>
    <row r="1190" spans="1:8">
      <c r="A1190" s="103"/>
      <c r="B1190" s="61"/>
      <c r="C1190" s="103"/>
      <c r="D1190" s="103"/>
      <c r="E1190" s="103"/>
      <c r="F1190" s="103"/>
      <c r="G1190" s="103"/>
      <c r="H1190" s="103"/>
    </row>
    <row r="1191" spans="1:8">
      <c r="A1191" s="103"/>
      <c r="B1191" s="61"/>
      <c r="C1191" s="103"/>
      <c r="D1191" s="103"/>
      <c r="E1191" s="103"/>
      <c r="F1191" s="103"/>
      <c r="G1191" s="103"/>
      <c r="H1191" s="103"/>
    </row>
    <row r="1192" spans="1:8">
      <c r="A1192" s="103"/>
      <c r="B1192" s="61"/>
      <c r="C1192" s="103"/>
      <c r="D1192" s="103"/>
      <c r="E1192" s="103"/>
      <c r="F1192" s="103"/>
      <c r="G1192" s="103"/>
      <c r="H1192" s="103"/>
    </row>
    <row r="1193" spans="1:8">
      <c r="A1193" s="103"/>
      <c r="B1193" s="61"/>
      <c r="C1193" s="103"/>
      <c r="D1193" s="103"/>
      <c r="E1193" s="103"/>
      <c r="F1193" s="103"/>
      <c r="G1193" s="103"/>
      <c r="H1193" s="103"/>
    </row>
    <row r="1194" spans="1:8">
      <c r="A1194" s="103"/>
      <c r="B1194" s="61"/>
      <c r="C1194" s="103"/>
      <c r="D1194" s="103"/>
      <c r="E1194" s="103"/>
      <c r="F1194" s="103"/>
      <c r="G1194" s="103"/>
      <c r="H1194" s="103"/>
    </row>
    <row r="1195" spans="1:8">
      <c r="A1195" s="103"/>
      <c r="B1195" s="61"/>
      <c r="C1195" s="103"/>
      <c r="D1195" s="103"/>
      <c r="E1195" s="103"/>
      <c r="F1195" s="103"/>
      <c r="G1195" s="103"/>
      <c r="H1195" s="103"/>
    </row>
    <row r="1196" spans="1:8">
      <c r="A1196" s="103"/>
      <c r="B1196" s="61"/>
      <c r="C1196" s="103"/>
      <c r="D1196" s="103"/>
      <c r="E1196" s="103"/>
      <c r="F1196" s="103"/>
      <c r="G1196" s="103"/>
      <c r="H1196" s="103"/>
    </row>
    <row r="1197" spans="1:8">
      <c r="A1197" s="103"/>
      <c r="B1197" s="61"/>
      <c r="C1197" s="103"/>
      <c r="D1197" s="103"/>
      <c r="E1197" s="103"/>
      <c r="F1197" s="103"/>
      <c r="G1197" s="103"/>
      <c r="H1197" s="103"/>
    </row>
    <row r="1198" spans="1:8">
      <c r="A1198" s="103"/>
      <c r="B1198" s="61"/>
      <c r="C1198" s="103"/>
      <c r="D1198" s="103"/>
      <c r="E1198" s="103"/>
      <c r="F1198" s="103"/>
      <c r="G1198" s="103"/>
      <c r="H1198" s="103"/>
    </row>
    <row r="1199" spans="1:8">
      <c r="A1199" s="103"/>
      <c r="B1199" s="61"/>
      <c r="C1199" s="103"/>
      <c r="D1199" s="103"/>
      <c r="E1199" s="103"/>
      <c r="F1199" s="103"/>
      <c r="G1199" s="103"/>
      <c r="H1199" s="103"/>
    </row>
    <row r="1200" spans="1:8">
      <c r="A1200" s="103"/>
      <c r="B1200" s="61"/>
      <c r="C1200" s="103"/>
      <c r="D1200" s="103"/>
      <c r="E1200" s="103"/>
      <c r="F1200" s="103"/>
      <c r="G1200" s="103"/>
      <c r="H1200" s="103"/>
    </row>
    <row r="1201" spans="1:8">
      <c r="A1201" s="103"/>
      <c r="B1201" s="61"/>
      <c r="C1201" s="103"/>
      <c r="D1201" s="103"/>
      <c r="E1201" s="103"/>
      <c r="F1201" s="103"/>
      <c r="G1201" s="103"/>
      <c r="H1201" s="103"/>
    </row>
    <row r="1202" spans="1:8">
      <c r="A1202" s="103"/>
      <c r="B1202" s="61"/>
      <c r="C1202" s="103"/>
      <c r="D1202" s="103"/>
      <c r="E1202" s="103"/>
      <c r="F1202" s="103"/>
      <c r="G1202" s="103"/>
      <c r="H1202" s="103"/>
    </row>
    <row r="1203" spans="1:8">
      <c r="A1203" s="103"/>
      <c r="B1203" s="61"/>
      <c r="C1203" s="103"/>
      <c r="D1203" s="103"/>
      <c r="E1203" s="103"/>
      <c r="F1203" s="103"/>
      <c r="G1203" s="103"/>
      <c r="H1203" s="103"/>
    </row>
    <row r="1204" spans="1:8">
      <c r="A1204" s="103"/>
      <c r="B1204" s="61"/>
      <c r="C1204" s="103"/>
      <c r="D1204" s="103"/>
      <c r="E1204" s="103"/>
      <c r="F1204" s="103"/>
      <c r="G1204" s="103"/>
      <c r="H1204" s="103"/>
    </row>
    <row r="1205" spans="1:8">
      <c r="A1205" s="103"/>
      <c r="B1205" s="61"/>
      <c r="C1205" s="103"/>
      <c r="D1205" s="103"/>
      <c r="E1205" s="103"/>
      <c r="F1205" s="103"/>
      <c r="G1205" s="103"/>
      <c r="H1205" s="103"/>
    </row>
    <row r="1206" spans="1:8">
      <c r="A1206" s="103"/>
      <c r="B1206" s="61"/>
      <c r="C1206" s="103"/>
      <c r="D1206" s="103"/>
      <c r="E1206" s="103"/>
      <c r="F1206" s="103"/>
      <c r="G1206" s="103"/>
      <c r="H1206" s="103"/>
    </row>
    <row r="1207" spans="1:8">
      <c r="A1207" s="103"/>
      <c r="B1207" s="61"/>
      <c r="C1207" s="103"/>
      <c r="D1207" s="103"/>
      <c r="E1207" s="103"/>
      <c r="F1207" s="103"/>
      <c r="G1207" s="103"/>
      <c r="H1207" s="103"/>
    </row>
    <row r="1208" spans="1:8">
      <c r="A1208" s="103"/>
      <c r="B1208" s="61"/>
      <c r="C1208" s="103"/>
      <c r="D1208" s="103"/>
      <c r="E1208" s="103"/>
      <c r="F1208" s="103"/>
      <c r="G1208" s="103"/>
      <c r="H1208" s="103"/>
    </row>
    <row r="1209" spans="1:8">
      <c r="A1209" s="103"/>
      <c r="B1209" s="61"/>
      <c r="C1209" s="103"/>
      <c r="D1209" s="103"/>
      <c r="E1209" s="103"/>
      <c r="F1209" s="103"/>
      <c r="G1209" s="103"/>
      <c r="H1209" s="103"/>
    </row>
    <row r="1210" spans="1:8">
      <c r="A1210" s="103"/>
      <c r="B1210" s="61"/>
      <c r="C1210" s="103"/>
      <c r="D1210" s="103"/>
      <c r="E1210" s="103"/>
      <c r="F1210" s="103"/>
      <c r="G1210" s="103"/>
      <c r="H1210" s="103"/>
    </row>
    <row r="1211" spans="1:8">
      <c r="A1211" s="103"/>
      <c r="B1211" s="61"/>
      <c r="C1211" s="103"/>
      <c r="D1211" s="103"/>
      <c r="E1211" s="103"/>
      <c r="F1211" s="103"/>
      <c r="G1211" s="103"/>
      <c r="H1211" s="103"/>
    </row>
    <row r="1212" spans="1:8">
      <c r="A1212" s="103"/>
      <c r="B1212" s="61"/>
      <c r="C1212" s="103"/>
      <c r="D1212" s="103"/>
      <c r="E1212" s="103"/>
      <c r="F1212" s="103"/>
      <c r="G1212" s="103"/>
      <c r="H1212" s="103"/>
    </row>
    <row r="1213" spans="1:8">
      <c r="A1213" s="103"/>
      <c r="B1213" s="61"/>
      <c r="C1213" s="103"/>
      <c r="D1213" s="103"/>
      <c r="E1213" s="103"/>
      <c r="F1213" s="103"/>
      <c r="G1213" s="103"/>
      <c r="H1213" s="103"/>
    </row>
    <row r="1214" spans="1:8">
      <c r="A1214" s="103"/>
      <c r="B1214" s="61"/>
      <c r="C1214" s="103"/>
      <c r="D1214" s="103"/>
      <c r="E1214" s="103"/>
      <c r="F1214" s="103"/>
      <c r="G1214" s="103"/>
      <c r="H1214" s="103"/>
    </row>
    <row r="1215" spans="1:8">
      <c r="A1215" s="103"/>
      <c r="B1215" s="61"/>
      <c r="C1215" s="103"/>
      <c r="D1215" s="103"/>
      <c r="E1215" s="103"/>
      <c r="F1215" s="103"/>
      <c r="G1215" s="103"/>
      <c r="H1215" s="103"/>
    </row>
    <row r="1216" spans="1:8">
      <c r="A1216" s="103"/>
      <c r="B1216" s="61"/>
      <c r="C1216" s="103"/>
      <c r="D1216" s="103"/>
      <c r="E1216" s="103"/>
      <c r="F1216" s="103"/>
      <c r="G1216" s="103"/>
      <c r="H1216" s="103"/>
    </row>
    <row r="1217" spans="1:8">
      <c r="A1217" s="103"/>
      <c r="B1217" s="61"/>
      <c r="C1217" s="103"/>
      <c r="D1217" s="103"/>
      <c r="E1217" s="103"/>
      <c r="F1217" s="103"/>
      <c r="G1217" s="103"/>
      <c r="H1217" s="103"/>
    </row>
    <row r="1218" spans="1:8">
      <c r="A1218" s="103"/>
      <c r="B1218" s="61"/>
      <c r="C1218" s="103"/>
      <c r="D1218" s="103"/>
      <c r="E1218" s="103"/>
      <c r="F1218" s="103"/>
      <c r="G1218" s="103"/>
      <c r="H1218" s="103"/>
    </row>
    <row r="1219" spans="1:8">
      <c r="A1219" s="103"/>
      <c r="B1219" s="61"/>
      <c r="C1219" s="103"/>
      <c r="D1219" s="103"/>
      <c r="E1219" s="103"/>
      <c r="F1219" s="103"/>
      <c r="G1219" s="103"/>
      <c r="H1219" s="103"/>
    </row>
    <row r="1220" spans="1:8">
      <c r="A1220" s="103"/>
      <c r="B1220" s="61"/>
      <c r="C1220" s="103"/>
      <c r="D1220" s="103"/>
      <c r="E1220" s="103"/>
      <c r="F1220" s="103"/>
      <c r="G1220" s="103"/>
      <c r="H1220" s="103"/>
    </row>
    <row r="1221" spans="1:8">
      <c r="A1221" s="103"/>
      <c r="B1221" s="61"/>
      <c r="C1221" s="103"/>
      <c r="D1221" s="103"/>
      <c r="E1221" s="103"/>
      <c r="F1221" s="103"/>
      <c r="G1221" s="103"/>
      <c r="H1221" s="103"/>
    </row>
    <row r="1222" spans="1:8">
      <c r="A1222" s="103"/>
      <c r="B1222" s="61"/>
      <c r="C1222" s="103"/>
      <c r="D1222" s="103"/>
      <c r="E1222" s="103"/>
      <c r="F1222" s="103"/>
      <c r="G1222" s="103"/>
      <c r="H1222" s="103"/>
    </row>
    <row r="1223" spans="1:8">
      <c r="A1223" s="103"/>
      <c r="B1223" s="61"/>
      <c r="C1223" s="103"/>
      <c r="D1223" s="103"/>
      <c r="E1223" s="103"/>
      <c r="F1223" s="103"/>
      <c r="G1223" s="103"/>
      <c r="H1223" s="103"/>
    </row>
    <row r="1224" spans="1:8">
      <c r="A1224" s="103"/>
      <c r="B1224" s="61"/>
      <c r="C1224" s="103"/>
      <c r="D1224" s="103"/>
      <c r="E1224" s="103"/>
      <c r="F1224" s="103"/>
      <c r="G1224" s="103"/>
      <c r="H1224" s="103"/>
    </row>
    <row r="1225" spans="1:8">
      <c r="A1225" s="103"/>
      <c r="B1225" s="61"/>
      <c r="C1225" s="103"/>
      <c r="D1225" s="103"/>
      <c r="E1225" s="103"/>
      <c r="F1225" s="103"/>
      <c r="G1225" s="103"/>
      <c r="H1225" s="103"/>
    </row>
    <row r="1226" spans="1:8">
      <c r="A1226" s="103"/>
      <c r="B1226" s="61"/>
      <c r="C1226" s="103"/>
      <c r="D1226" s="103"/>
      <c r="E1226" s="103"/>
      <c r="F1226" s="103"/>
      <c r="G1226" s="103"/>
      <c r="H1226" s="103"/>
    </row>
    <row r="1227" spans="1:8">
      <c r="A1227" s="103"/>
      <c r="B1227" s="61"/>
      <c r="C1227" s="103"/>
      <c r="D1227" s="103"/>
      <c r="E1227" s="103"/>
      <c r="F1227" s="103"/>
      <c r="G1227" s="103"/>
      <c r="H1227" s="103"/>
    </row>
    <row r="1228" spans="1:8">
      <c r="A1228" s="103"/>
      <c r="B1228" s="61"/>
      <c r="C1228" s="103"/>
      <c r="D1228" s="103"/>
      <c r="E1228" s="103"/>
      <c r="F1228" s="103"/>
      <c r="G1228" s="103"/>
      <c r="H1228" s="103"/>
    </row>
    <row r="1229" spans="1:8">
      <c r="A1229" s="103"/>
      <c r="B1229" s="61"/>
      <c r="C1229" s="103"/>
      <c r="D1229" s="103"/>
      <c r="E1229" s="103"/>
      <c r="F1229" s="103"/>
      <c r="G1229" s="103"/>
      <c r="H1229" s="103"/>
    </row>
    <row r="1230" spans="1:8">
      <c r="A1230" s="103"/>
      <c r="B1230" s="61"/>
      <c r="C1230" s="103"/>
      <c r="D1230" s="103"/>
      <c r="E1230" s="103"/>
      <c r="F1230" s="103"/>
      <c r="G1230" s="103"/>
      <c r="H1230" s="103"/>
    </row>
    <row r="1231" spans="1:8">
      <c r="A1231" s="103"/>
      <c r="B1231" s="61"/>
      <c r="C1231" s="103"/>
      <c r="D1231" s="103"/>
      <c r="E1231" s="103"/>
      <c r="F1231" s="103"/>
      <c r="G1231" s="103"/>
      <c r="H1231" s="103"/>
    </row>
    <row r="1232" spans="1:8">
      <c r="A1232" s="103"/>
      <c r="B1232" s="61"/>
      <c r="C1232" s="103"/>
      <c r="D1232" s="103"/>
      <c r="E1232" s="103"/>
      <c r="F1232" s="103"/>
      <c r="G1232" s="103"/>
      <c r="H1232" s="103"/>
    </row>
    <row r="1233" spans="1:8">
      <c r="A1233" s="103"/>
      <c r="B1233" s="61"/>
      <c r="C1233" s="103"/>
      <c r="D1233" s="103"/>
      <c r="E1233" s="103"/>
      <c r="F1233" s="103"/>
      <c r="G1233" s="103"/>
      <c r="H1233" s="103"/>
    </row>
    <row r="1234" spans="1:8">
      <c r="A1234" s="103"/>
      <c r="B1234" s="61"/>
      <c r="C1234" s="103"/>
      <c r="D1234" s="103"/>
      <c r="E1234" s="103"/>
      <c r="F1234" s="103"/>
      <c r="G1234" s="103"/>
      <c r="H1234" s="103"/>
    </row>
    <row r="1235" spans="1:8">
      <c r="A1235" s="103"/>
      <c r="B1235" s="61"/>
      <c r="C1235" s="103"/>
      <c r="D1235" s="103"/>
      <c r="E1235" s="103"/>
      <c r="F1235" s="103"/>
      <c r="G1235" s="103"/>
      <c r="H1235" s="103"/>
    </row>
    <row r="1236" spans="1:8">
      <c r="A1236" s="103"/>
      <c r="B1236" s="61"/>
      <c r="C1236" s="103"/>
      <c r="D1236" s="103"/>
      <c r="E1236" s="103"/>
      <c r="F1236" s="103"/>
      <c r="G1236" s="103"/>
      <c r="H1236" s="103"/>
    </row>
    <row r="1237" spans="1:8">
      <c r="A1237" s="103"/>
      <c r="B1237" s="61"/>
      <c r="C1237" s="103"/>
      <c r="D1237" s="103"/>
      <c r="E1237" s="103"/>
      <c r="F1237" s="103"/>
      <c r="G1237" s="103"/>
      <c r="H1237" s="103"/>
    </row>
    <row r="1238" spans="1:8">
      <c r="A1238" s="103"/>
      <c r="B1238" s="61"/>
      <c r="C1238" s="103"/>
      <c r="D1238" s="103"/>
      <c r="E1238" s="103"/>
      <c r="F1238" s="103"/>
      <c r="G1238" s="103"/>
      <c r="H1238" s="103"/>
    </row>
    <row r="1239" spans="1:8">
      <c r="A1239" s="103"/>
      <c r="B1239" s="61"/>
      <c r="C1239" s="103"/>
      <c r="D1239" s="103"/>
      <c r="E1239" s="103"/>
      <c r="F1239" s="103"/>
      <c r="G1239" s="103"/>
      <c r="H1239" s="103"/>
    </row>
    <row r="1240" spans="1:8">
      <c r="A1240" s="103"/>
      <c r="B1240" s="61"/>
      <c r="C1240" s="103"/>
      <c r="D1240" s="103"/>
      <c r="E1240" s="103"/>
      <c r="F1240" s="103"/>
      <c r="G1240" s="103"/>
      <c r="H1240" s="103"/>
    </row>
    <row r="1241" spans="1:8">
      <c r="A1241" s="103"/>
      <c r="B1241" s="61"/>
      <c r="C1241" s="103"/>
      <c r="D1241" s="103"/>
      <c r="E1241" s="103"/>
      <c r="F1241" s="103"/>
      <c r="G1241" s="103"/>
      <c r="H1241" s="103"/>
    </row>
    <row r="1242" spans="1:8">
      <c r="A1242" s="103"/>
      <c r="B1242" s="61"/>
      <c r="C1242" s="103"/>
      <c r="D1242" s="103"/>
      <c r="E1242" s="103"/>
      <c r="F1242" s="103"/>
      <c r="G1242" s="103"/>
      <c r="H1242" s="103"/>
    </row>
    <row r="1243" spans="1:8">
      <c r="A1243" s="103"/>
      <c r="B1243" s="61"/>
      <c r="C1243" s="103"/>
      <c r="D1243" s="103"/>
      <c r="E1243" s="103"/>
      <c r="F1243" s="103"/>
      <c r="G1243" s="103"/>
      <c r="H1243" s="103"/>
    </row>
    <row r="1244" spans="1:8">
      <c r="A1244" s="103"/>
      <c r="B1244" s="61"/>
      <c r="C1244" s="103"/>
      <c r="D1244" s="103"/>
      <c r="E1244" s="103"/>
      <c r="F1244" s="103"/>
      <c r="G1244" s="103"/>
      <c r="H1244" s="103"/>
    </row>
    <row r="1245" spans="1:8">
      <c r="A1245" s="103"/>
      <c r="B1245" s="61"/>
      <c r="C1245" s="103"/>
      <c r="D1245" s="103"/>
      <c r="E1245" s="103"/>
      <c r="F1245" s="103"/>
      <c r="G1245" s="103"/>
      <c r="H1245" s="103"/>
    </row>
    <row r="1246" spans="1:8">
      <c r="A1246" s="103"/>
      <c r="B1246" s="61"/>
      <c r="C1246" s="103"/>
      <c r="D1246" s="103"/>
      <c r="E1246" s="103"/>
      <c r="F1246" s="103"/>
      <c r="G1246" s="103"/>
      <c r="H1246" s="103"/>
    </row>
    <row r="1247" spans="1:8">
      <c r="A1247" s="103"/>
      <c r="B1247" s="61"/>
      <c r="C1247" s="103"/>
      <c r="D1247" s="103"/>
      <c r="E1247" s="103"/>
      <c r="F1247" s="103"/>
      <c r="G1247" s="103"/>
      <c r="H1247" s="103"/>
    </row>
    <row r="1248" spans="1:8">
      <c r="A1248" s="103"/>
      <c r="B1248" s="61"/>
      <c r="C1248" s="103"/>
      <c r="D1248" s="103"/>
      <c r="E1248" s="103"/>
      <c r="F1248" s="103"/>
      <c r="G1248" s="103"/>
      <c r="H1248" s="103"/>
    </row>
    <row r="1249" spans="1:8">
      <c r="A1249" s="103"/>
      <c r="B1249" s="61"/>
      <c r="C1249" s="103"/>
      <c r="D1249" s="103"/>
      <c r="E1249" s="103"/>
      <c r="F1249" s="103"/>
      <c r="G1249" s="103"/>
      <c r="H1249" s="103"/>
    </row>
    <row r="1250" spans="1:8">
      <c r="A1250" s="103"/>
      <c r="B1250" s="61"/>
      <c r="C1250" s="103"/>
      <c r="D1250" s="103"/>
      <c r="E1250" s="103"/>
      <c r="F1250" s="103"/>
      <c r="G1250" s="103"/>
      <c r="H1250" s="103"/>
    </row>
    <row r="1251" spans="1:8">
      <c r="A1251" s="103"/>
      <c r="B1251" s="61"/>
      <c r="C1251" s="103"/>
      <c r="D1251" s="103"/>
      <c r="E1251" s="103"/>
      <c r="F1251" s="103"/>
      <c r="G1251" s="103"/>
      <c r="H1251" s="103"/>
    </row>
    <row r="1252" spans="1:8">
      <c r="A1252" s="103"/>
      <c r="B1252" s="61"/>
      <c r="C1252" s="103"/>
      <c r="D1252" s="103"/>
      <c r="E1252" s="103"/>
      <c r="F1252" s="103"/>
      <c r="G1252" s="103"/>
      <c r="H1252" s="103"/>
    </row>
    <row r="1253" spans="1:8">
      <c r="A1253" s="103"/>
      <c r="B1253" s="61"/>
      <c r="C1253" s="103"/>
      <c r="D1253" s="103"/>
      <c r="E1253" s="103"/>
      <c r="F1253" s="103"/>
      <c r="G1253" s="103"/>
      <c r="H1253" s="103"/>
    </row>
    <row r="1254" spans="1:8">
      <c r="A1254" s="103"/>
      <c r="B1254" s="61"/>
      <c r="C1254" s="103"/>
      <c r="D1254" s="103"/>
      <c r="E1254" s="103"/>
      <c r="F1254" s="103"/>
      <c r="G1254" s="103"/>
      <c r="H1254" s="103"/>
    </row>
    <row r="1255" spans="1:8">
      <c r="A1255" s="103"/>
      <c r="B1255" s="61"/>
      <c r="C1255" s="103"/>
      <c r="D1255" s="103"/>
      <c r="E1255" s="103"/>
      <c r="F1255" s="103"/>
      <c r="G1255" s="103"/>
      <c r="H1255" s="103"/>
    </row>
    <row r="1256" spans="1:8">
      <c r="A1256" s="103"/>
      <c r="B1256" s="61"/>
      <c r="C1256" s="103"/>
      <c r="D1256" s="103"/>
      <c r="E1256" s="103"/>
      <c r="F1256" s="103"/>
      <c r="G1256" s="103"/>
      <c r="H1256" s="103"/>
    </row>
    <row r="1257" spans="1:8">
      <c r="A1257" s="103"/>
      <c r="B1257" s="61"/>
      <c r="C1257" s="103"/>
      <c r="D1257" s="103"/>
      <c r="E1257" s="103"/>
      <c r="F1257" s="103"/>
      <c r="G1257" s="103"/>
      <c r="H1257" s="103"/>
    </row>
    <row r="1258" spans="1:8">
      <c r="A1258" s="103"/>
      <c r="B1258" s="61"/>
      <c r="C1258" s="103"/>
      <c r="D1258" s="103"/>
      <c r="E1258" s="103"/>
      <c r="F1258" s="103"/>
      <c r="G1258" s="103"/>
      <c r="H1258" s="103"/>
    </row>
    <row r="1259" spans="1:8">
      <c r="A1259" s="103"/>
      <c r="B1259" s="61"/>
      <c r="C1259" s="103"/>
      <c r="D1259" s="103"/>
      <c r="E1259" s="103"/>
      <c r="F1259" s="103"/>
      <c r="G1259" s="103"/>
      <c r="H1259" s="103"/>
    </row>
    <row r="1260" spans="1:8">
      <c r="A1260" s="103"/>
      <c r="B1260" s="61"/>
      <c r="C1260" s="103"/>
      <c r="D1260" s="103"/>
      <c r="E1260" s="103"/>
      <c r="F1260" s="103"/>
      <c r="G1260" s="103"/>
      <c r="H1260" s="103"/>
    </row>
    <row r="1261" spans="1:8">
      <c r="A1261" s="103"/>
      <c r="B1261" s="61"/>
      <c r="C1261" s="103"/>
      <c r="D1261" s="103"/>
      <c r="E1261" s="103"/>
      <c r="F1261" s="103"/>
      <c r="G1261" s="103"/>
      <c r="H1261" s="103"/>
    </row>
    <row r="1262" spans="1:8">
      <c r="A1262" s="103"/>
      <c r="B1262" s="61"/>
      <c r="C1262" s="103"/>
      <c r="D1262" s="103"/>
      <c r="E1262" s="103"/>
      <c r="F1262" s="103"/>
      <c r="G1262" s="103"/>
      <c r="H1262" s="103"/>
    </row>
    <row r="1263" spans="1:8">
      <c r="A1263" s="103"/>
      <c r="B1263" s="61"/>
      <c r="C1263" s="103"/>
      <c r="D1263" s="103"/>
      <c r="E1263" s="103"/>
      <c r="F1263" s="103"/>
      <c r="G1263" s="103"/>
      <c r="H1263" s="103"/>
    </row>
    <row r="1264" spans="1:8">
      <c r="A1264" s="103"/>
      <c r="B1264" s="61"/>
      <c r="C1264" s="103"/>
      <c r="D1264" s="103"/>
      <c r="E1264" s="103"/>
      <c r="F1264" s="103"/>
      <c r="G1264" s="103"/>
      <c r="H1264" s="103"/>
    </row>
    <row r="1265" spans="1:8">
      <c r="A1265" s="103"/>
      <c r="B1265" s="61"/>
      <c r="C1265" s="103"/>
      <c r="D1265" s="103"/>
      <c r="E1265" s="103"/>
      <c r="F1265" s="103"/>
      <c r="G1265" s="103"/>
      <c r="H1265" s="103"/>
    </row>
    <row r="1266" spans="1:8">
      <c r="A1266" s="103"/>
      <c r="B1266" s="61"/>
      <c r="C1266" s="103"/>
      <c r="D1266" s="103"/>
      <c r="E1266" s="103"/>
      <c r="F1266" s="103"/>
      <c r="G1266" s="103"/>
      <c r="H1266" s="103"/>
    </row>
    <row r="1267" spans="1:8">
      <c r="A1267" s="103"/>
      <c r="B1267" s="61"/>
      <c r="C1267" s="103"/>
      <c r="D1267" s="103"/>
      <c r="E1267" s="103"/>
      <c r="F1267" s="103"/>
      <c r="G1267" s="103"/>
      <c r="H1267" s="103"/>
    </row>
    <row r="1268" spans="1:8">
      <c r="A1268" s="103"/>
      <c r="B1268" s="61"/>
      <c r="C1268" s="103"/>
      <c r="D1268" s="103"/>
      <c r="E1268" s="103"/>
      <c r="F1268" s="103"/>
      <c r="G1268" s="103"/>
      <c r="H1268" s="103"/>
    </row>
    <row r="1269" spans="1:8">
      <c r="A1269" s="103"/>
      <c r="B1269" s="61"/>
      <c r="C1269" s="103"/>
      <c r="D1269" s="103"/>
      <c r="E1269" s="103"/>
      <c r="F1269" s="103"/>
      <c r="G1269" s="103"/>
      <c r="H1269" s="103"/>
    </row>
    <row r="1270" spans="1:8">
      <c r="A1270" s="103"/>
      <c r="B1270" s="61"/>
      <c r="C1270" s="103"/>
      <c r="D1270" s="103"/>
      <c r="E1270" s="103"/>
      <c r="F1270" s="103"/>
      <c r="G1270" s="103"/>
      <c r="H1270" s="103"/>
    </row>
    <row r="1271" spans="1:8">
      <c r="A1271" s="103"/>
      <c r="B1271" s="61"/>
      <c r="C1271" s="103"/>
      <c r="D1271" s="103"/>
      <c r="E1271" s="103"/>
      <c r="F1271" s="103"/>
      <c r="G1271" s="103"/>
      <c r="H1271" s="103"/>
    </row>
    <row r="1272" spans="1:8">
      <c r="A1272" s="103"/>
      <c r="B1272" s="61"/>
      <c r="C1272" s="103"/>
      <c r="D1272" s="103"/>
      <c r="E1272" s="103"/>
      <c r="F1272" s="103"/>
      <c r="G1272" s="103"/>
      <c r="H1272" s="103"/>
    </row>
    <row r="1273" spans="1:8">
      <c r="A1273" s="103"/>
      <c r="B1273" s="61"/>
      <c r="C1273" s="103"/>
      <c r="D1273" s="103"/>
      <c r="E1273" s="103"/>
      <c r="F1273" s="103"/>
      <c r="G1273" s="103"/>
      <c r="H1273" s="103"/>
    </row>
    <row r="1274" spans="1:8">
      <c r="A1274" s="103"/>
      <c r="B1274" s="61"/>
      <c r="C1274" s="103"/>
      <c r="D1274" s="103"/>
      <c r="E1274" s="103"/>
      <c r="F1274" s="103"/>
      <c r="G1274" s="103"/>
      <c r="H1274" s="103"/>
    </row>
    <row r="1275" spans="1:8">
      <c r="A1275" s="103"/>
      <c r="B1275" s="61"/>
      <c r="C1275" s="103"/>
      <c r="D1275" s="103"/>
      <c r="E1275" s="103"/>
      <c r="F1275" s="103"/>
      <c r="G1275" s="103"/>
      <c r="H1275" s="103"/>
    </row>
    <row r="1276" spans="1:8">
      <c r="A1276" s="103"/>
      <c r="B1276" s="61"/>
      <c r="C1276" s="103"/>
      <c r="D1276" s="103"/>
      <c r="E1276" s="103"/>
      <c r="F1276" s="103"/>
      <c r="G1276" s="103"/>
      <c r="H1276" s="103"/>
    </row>
    <row r="1277" spans="1:8">
      <c r="A1277" s="103"/>
      <c r="B1277" s="61"/>
      <c r="C1277" s="103"/>
      <c r="D1277" s="103"/>
      <c r="E1277" s="103"/>
      <c r="F1277" s="103"/>
      <c r="G1277" s="103"/>
      <c r="H1277" s="103"/>
    </row>
    <row r="1278" spans="1:8">
      <c r="A1278" s="103"/>
      <c r="B1278" s="61"/>
      <c r="C1278" s="103"/>
      <c r="D1278" s="103"/>
      <c r="E1278" s="103"/>
      <c r="F1278" s="103"/>
      <c r="G1278" s="103"/>
      <c r="H1278" s="103"/>
    </row>
    <row r="1279" spans="1:8">
      <c r="A1279" s="103"/>
      <c r="B1279" s="61"/>
      <c r="C1279" s="103"/>
      <c r="D1279" s="103"/>
      <c r="E1279" s="103"/>
      <c r="F1279" s="103"/>
      <c r="G1279" s="103"/>
      <c r="H1279" s="103"/>
    </row>
    <row r="1280" spans="1:8">
      <c r="A1280" s="103"/>
      <c r="B1280" s="61"/>
      <c r="C1280" s="103"/>
      <c r="D1280" s="103"/>
      <c r="E1280" s="103"/>
      <c r="F1280" s="103"/>
      <c r="G1280" s="103"/>
      <c r="H1280" s="103"/>
    </row>
    <row r="1281" spans="1:8">
      <c r="A1281" s="103"/>
      <c r="B1281" s="61"/>
      <c r="C1281" s="103"/>
      <c r="D1281" s="103"/>
      <c r="E1281" s="103"/>
      <c r="F1281" s="103"/>
      <c r="G1281" s="103"/>
      <c r="H1281" s="103"/>
    </row>
    <row r="1282" spans="1:8">
      <c r="A1282" s="103"/>
      <c r="B1282" s="61"/>
      <c r="C1282" s="103"/>
      <c r="D1282" s="103"/>
      <c r="E1282" s="103"/>
      <c r="F1282" s="103"/>
      <c r="G1282" s="103"/>
      <c r="H1282" s="103"/>
    </row>
    <row r="1283" spans="1:8">
      <c r="A1283" s="103"/>
      <c r="B1283" s="61"/>
      <c r="C1283" s="103"/>
      <c r="D1283" s="103"/>
      <c r="E1283" s="103"/>
      <c r="F1283" s="103"/>
      <c r="G1283" s="103"/>
      <c r="H1283" s="103"/>
    </row>
    <row r="1284" spans="1:8">
      <c r="A1284" s="103"/>
      <c r="B1284" s="61"/>
      <c r="C1284" s="103"/>
      <c r="D1284" s="103"/>
      <c r="E1284" s="103"/>
      <c r="F1284" s="103"/>
      <c r="G1284" s="103"/>
      <c r="H1284" s="103"/>
    </row>
    <row r="1285" spans="1:8">
      <c r="A1285" s="103"/>
      <c r="B1285" s="61"/>
      <c r="C1285" s="103"/>
      <c r="D1285" s="103"/>
      <c r="E1285" s="103"/>
      <c r="F1285" s="103"/>
      <c r="G1285" s="103"/>
      <c r="H1285" s="103"/>
    </row>
    <row r="1286" spans="1:8">
      <c r="A1286" s="103"/>
      <c r="B1286" s="61"/>
      <c r="C1286" s="103"/>
      <c r="D1286" s="103"/>
      <c r="E1286" s="103"/>
      <c r="F1286" s="103"/>
      <c r="G1286" s="103"/>
      <c r="H1286" s="103"/>
    </row>
    <row r="1287" spans="1:8">
      <c r="A1287" s="103"/>
      <c r="B1287" s="61"/>
      <c r="C1287" s="103"/>
      <c r="D1287" s="103"/>
      <c r="E1287" s="103"/>
      <c r="F1287" s="103"/>
      <c r="G1287" s="103"/>
      <c r="H1287" s="103"/>
    </row>
    <row r="1288" spans="1:8">
      <c r="A1288" s="103"/>
      <c r="B1288" s="61"/>
      <c r="C1288" s="103"/>
      <c r="D1288" s="103"/>
      <c r="E1288" s="103"/>
      <c r="F1288" s="103"/>
      <c r="G1288" s="103"/>
      <c r="H1288" s="103"/>
    </row>
    <row r="1289" spans="1:8">
      <c r="A1289" s="103"/>
      <c r="B1289" s="61"/>
      <c r="C1289" s="103"/>
      <c r="D1289" s="103"/>
      <c r="E1289" s="103"/>
      <c r="F1289" s="103"/>
      <c r="G1289" s="103"/>
      <c r="H1289" s="103"/>
    </row>
    <row r="1290" spans="1:8">
      <c r="A1290" s="103"/>
      <c r="B1290" s="61"/>
      <c r="C1290" s="103"/>
      <c r="D1290" s="103"/>
      <c r="E1290" s="103"/>
      <c r="F1290" s="103"/>
      <c r="G1290" s="103"/>
      <c r="H1290" s="103"/>
    </row>
    <row r="1291" spans="1:8">
      <c r="A1291" s="103"/>
      <c r="B1291" s="61"/>
      <c r="C1291" s="103"/>
      <c r="D1291" s="103"/>
      <c r="E1291" s="103"/>
      <c r="F1291" s="103"/>
      <c r="G1291" s="103"/>
      <c r="H1291" s="103"/>
    </row>
    <row r="1292" spans="1:8">
      <c r="A1292" s="103"/>
      <c r="B1292" s="61"/>
      <c r="C1292" s="103"/>
      <c r="D1292" s="103"/>
      <c r="E1292" s="103"/>
      <c r="F1292" s="103"/>
      <c r="G1292" s="103"/>
      <c r="H1292" s="103"/>
    </row>
    <row r="1293" spans="1:8">
      <c r="A1293" s="103"/>
      <c r="B1293" s="61"/>
      <c r="C1293" s="103"/>
      <c r="D1293" s="103"/>
      <c r="E1293" s="103"/>
      <c r="F1293" s="103"/>
      <c r="G1293" s="103"/>
      <c r="H1293" s="103"/>
    </row>
    <row r="1294" spans="1:8">
      <c r="A1294" s="103"/>
      <c r="B1294" s="61"/>
      <c r="C1294" s="103"/>
      <c r="D1294" s="103"/>
      <c r="E1294" s="103"/>
      <c r="F1294" s="103"/>
      <c r="G1294" s="103"/>
      <c r="H1294" s="103"/>
    </row>
    <row r="1295" spans="1:8">
      <c r="A1295" s="103"/>
      <c r="B1295" s="61"/>
      <c r="C1295" s="103"/>
      <c r="D1295" s="103"/>
      <c r="E1295" s="103"/>
      <c r="F1295" s="103"/>
      <c r="G1295" s="103"/>
      <c r="H1295" s="103"/>
    </row>
    <row r="1296" spans="1:8">
      <c r="A1296" s="103"/>
      <c r="B1296" s="61"/>
      <c r="C1296" s="103"/>
      <c r="D1296" s="103"/>
      <c r="E1296" s="103"/>
      <c r="F1296" s="103"/>
      <c r="G1296" s="103"/>
      <c r="H1296" s="103"/>
    </row>
    <row r="1297" spans="1:8">
      <c r="A1297" s="103"/>
      <c r="B1297" s="61"/>
      <c r="C1297" s="103"/>
      <c r="D1297" s="103"/>
      <c r="E1297" s="103"/>
      <c r="F1297" s="103"/>
      <c r="G1297" s="103"/>
      <c r="H1297" s="103"/>
    </row>
    <row r="1298" spans="1:8">
      <c r="A1298" s="103"/>
      <c r="B1298" s="61"/>
      <c r="C1298" s="103"/>
      <c r="D1298" s="103"/>
      <c r="E1298" s="103"/>
      <c r="F1298" s="103"/>
      <c r="G1298" s="103"/>
      <c r="H1298" s="103"/>
    </row>
    <row r="1299" spans="1:8">
      <c r="A1299" s="103"/>
      <c r="B1299" s="61"/>
      <c r="C1299" s="103"/>
      <c r="D1299" s="103"/>
      <c r="E1299" s="103"/>
      <c r="F1299" s="103"/>
      <c r="G1299" s="103"/>
      <c r="H1299" s="103"/>
    </row>
    <row r="1300" spans="1:8">
      <c r="A1300" s="103"/>
      <c r="B1300" s="61"/>
      <c r="C1300" s="103"/>
      <c r="D1300" s="103"/>
      <c r="E1300" s="103"/>
      <c r="F1300" s="103"/>
      <c r="G1300" s="103"/>
      <c r="H1300" s="103"/>
    </row>
    <row r="1301" spans="1:8">
      <c r="A1301" s="103"/>
      <c r="B1301" s="61"/>
      <c r="C1301" s="103"/>
      <c r="D1301" s="103"/>
      <c r="E1301" s="103"/>
      <c r="F1301" s="103"/>
      <c r="G1301" s="103"/>
      <c r="H1301" s="103"/>
    </row>
    <row r="1302" spans="1:8">
      <c r="A1302" s="103"/>
      <c r="B1302" s="61"/>
      <c r="C1302" s="103"/>
      <c r="D1302" s="103"/>
      <c r="E1302" s="103"/>
      <c r="F1302" s="103"/>
      <c r="G1302" s="103"/>
      <c r="H1302" s="103"/>
    </row>
    <row r="1303" spans="1:8">
      <c r="A1303" s="103"/>
      <c r="B1303" s="61"/>
      <c r="C1303" s="103"/>
      <c r="D1303" s="103"/>
      <c r="E1303" s="103"/>
      <c r="F1303" s="103"/>
      <c r="G1303" s="103"/>
      <c r="H1303" s="103"/>
    </row>
    <row r="1304" spans="1:8">
      <c r="A1304" s="103"/>
      <c r="B1304" s="61"/>
      <c r="C1304" s="103"/>
      <c r="D1304" s="103"/>
      <c r="E1304" s="103"/>
      <c r="F1304" s="103"/>
      <c r="G1304" s="103"/>
      <c r="H1304" s="103"/>
    </row>
    <row r="1305" spans="1:8">
      <c r="A1305" s="103"/>
      <c r="B1305" s="61"/>
      <c r="C1305" s="103"/>
      <c r="D1305" s="103"/>
      <c r="E1305" s="103"/>
      <c r="F1305" s="103"/>
      <c r="G1305" s="103"/>
      <c r="H1305" s="103"/>
    </row>
    <row r="1306" spans="1:8">
      <c r="A1306" s="103"/>
      <c r="B1306" s="61"/>
      <c r="C1306" s="103"/>
      <c r="D1306" s="103"/>
      <c r="E1306" s="103"/>
      <c r="F1306" s="103"/>
      <c r="G1306" s="103"/>
      <c r="H1306" s="103"/>
    </row>
    <row r="1307" spans="1:8">
      <c r="A1307" s="103"/>
      <c r="B1307" s="61"/>
      <c r="C1307" s="103"/>
      <c r="D1307" s="103"/>
      <c r="E1307" s="103"/>
      <c r="F1307" s="103"/>
      <c r="G1307" s="103"/>
      <c r="H1307" s="103"/>
    </row>
    <row r="1308" spans="1:8">
      <c r="A1308" s="103"/>
      <c r="B1308" s="61"/>
      <c r="C1308" s="103"/>
      <c r="D1308" s="103"/>
      <c r="E1308" s="103"/>
      <c r="F1308" s="103"/>
      <c r="G1308" s="103"/>
      <c r="H1308" s="103"/>
    </row>
    <row r="1309" spans="1:8">
      <c r="A1309" s="103"/>
      <c r="B1309" s="61"/>
      <c r="C1309" s="103"/>
      <c r="D1309" s="103"/>
      <c r="E1309" s="103"/>
      <c r="F1309" s="103"/>
      <c r="G1309" s="103"/>
      <c r="H1309" s="103"/>
    </row>
    <row r="1310" spans="1:8">
      <c r="A1310" s="103"/>
      <c r="B1310" s="61"/>
      <c r="C1310" s="103"/>
      <c r="D1310" s="103"/>
      <c r="E1310" s="103"/>
      <c r="F1310" s="103"/>
      <c r="G1310" s="103"/>
      <c r="H1310" s="103"/>
    </row>
    <row r="1311" spans="1:8">
      <c r="A1311" s="103"/>
      <c r="B1311" s="61"/>
      <c r="C1311" s="103"/>
      <c r="D1311" s="103"/>
      <c r="E1311" s="103"/>
      <c r="F1311" s="103"/>
      <c r="G1311" s="103"/>
      <c r="H1311" s="103"/>
    </row>
    <row r="1312" spans="1:8">
      <c r="A1312" s="103"/>
      <c r="B1312" s="61"/>
      <c r="C1312" s="103"/>
      <c r="D1312" s="103"/>
      <c r="E1312" s="103"/>
      <c r="F1312" s="103"/>
      <c r="G1312" s="103"/>
      <c r="H1312" s="103"/>
    </row>
    <row r="1313" spans="1:8">
      <c r="A1313" s="103"/>
      <c r="B1313" s="61"/>
      <c r="C1313" s="103"/>
      <c r="D1313" s="103"/>
      <c r="E1313" s="103"/>
      <c r="F1313" s="103"/>
      <c r="G1313" s="103"/>
      <c r="H1313" s="103"/>
    </row>
    <row r="1314" spans="1:8">
      <c r="A1314" s="103"/>
      <c r="B1314" s="61"/>
      <c r="C1314" s="103"/>
      <c r="D1314" s="103"/>
      <c r="E1314" s="103"/>
      <c r="F1314" s="103"/>
      <c r="G1314" s="103"/>
      <c r="H1314" s="103"/>
    </row>
    <row r="1315" spans="1:8">
      <c r="A1315" s="103"/>
      <c r="B1315" s="61"/>
      <c r="C1315" s="103"/>
      <c r="D1315" s="103"/>
      <c r="E1315" s="103"/>
      <c r="F1315" s="103"/>
      <c r="G1315" s="103"/>
      <c r="H1315" s="103"/>
    </row>
    <row r="1316" spans="1:8">
      <c r="A1316" s="103"/>
      <c r="B1316" s="61"/>
      <c r="C1316" s="103"/>
      <c r="D1316" s="103"/>
      <c r="E1316" s="103"/>
      <c r="F1316" s="103"/>
      <c r="G1316" s="103"/>
      <c r="H1316" s="103"/>
    </row>
    <row r="1317" spans="1:8">
      <c r="A1317" s="103"/>
      <c r="B1317" s="61"/>
      <c r="C1317" s="103"/>
      <c r="D1317" s="103"/>
      <c r="E1317" s="103"/>
      <c r="F1317" s="103"/>
      <c r="G1317" s="103"/>
      <c r="H1317" s="103"/>
    </row>
    <row r="1318" spans="1:8">
      <c r="A1318" s="103"/>
      <c r="B1318" s="61"/>
      <c r="C1318" s="103"/>
      <c r="D1318" s="103"/>
      <c r="E1318" s="103"/>
      <c r="F1318" s="103"/>
      <c r="G1318" s="103"/>
      <c r="H1318" s="103"/>
    </row>
    <row r="1319" spans="1:8">
      <c r="A1319" s="103"/>
      <c r="B1319" s="61"/>
      <c r="C1319" s="103"/>
      <c r="D1319" s="103"/>
      <c r="E1319" s="103"/>
      <c r="F1319" s="103"/>
      <c r="G1319" s="103"/>
      <c r="H1319" s="103"/>
    </row>
    <row r="1320" spans="1:8">
      <c r="A1320" s="103"/>
      <c r="B1320" s="61"/>
      <c r="C1320" s="103"/>
      <c r="D1320" s="103"/>
      <c r="E1320" s="103"/>
      <c r="F1320" s="103"/>
      <c r="G1320" s="103"/>
      <c r="H1320" s="103"/>
    </row>
    <row r="1321" spans="1:8">
      <c r="A1321" s="103"/>
      <c r="B1321" s="61"/>
      <c r="C1321" s="103"/>
      <c r="D1321" s="103"/>
      <c r="E1321" s="103"/>
      <c r="F1321" s="103"/>
      <c r="G1321" s="103"/>
      <c r="H1321" s="103"/>
    </row>
    <row r="1322" spans="1:8">
      <c r="A1322" s="103"/>
      <c r="B1322" s="61"/>
      <c r="C1322" s="103"/>
      <c r="D1322" s="103"/>
      <c r="E1322" s="103"/>
      <c r="F1322" s="103"/>
      <c r="G1322" s="103"/>
      <c r="H1322" s="103"/>
    </row>
    <row r="1323" spans="1:8">
      <c r="A1323" s="103"/>
      <c r="B1323" s="61"/>
      <c r="C1323" s="103"/>
      <c r="D1323" s="103"/>
      <c r="E1323" s="103"/>
      <c r="F1323" s="103"/>
      <c r="G1323" s="103"/>
      <c r="H1323" s="103"/>
    </row>
    <row r="1324" spans="1:8">
      <c r="A1324" s="103"/>
      <c r="B1324" s="61"/>
      <c r="C1324" s="103"/>
      <c r="D1324" s="103"/>
      <c r="E1324" s="103"/>
      <c r="F1324" s="103"/>
      <c r="G1324" s="103"/>
      <c r="H1324" s="103"/>
    </row>
    <row r="1325" spans="1:8">
      <c r="A1325" s="103"/>
      <c r="B1325" s="61"/>
      <c r="C1325" s="103"/>
      <c r="D1325" s="103"/>
      <c r="E1325" s="103"/>
      <c r="F1325" s="103"/>
      <c r="G1325" s="103"/>
      <c r="H1325" s="103"/>
    </row>
    <row r="1326" spans="1:8">
      <c r="A1326" s="103"/>
      <c r="B1326" s="61"/>
      <c r="C1326" s="103"/>
      <c r="D1326" s="103"/>
      <c r="E1326" s="103"/>
      <c r="F1326" s="103"/>
      <c r="G1326" s="103"/>
      <c r="H1326" s="103"/>
    </row>
    <row r="1327" spans="1:8">
      <c r="A1327" s="103"/>
      <c r="B1327" s="61"/>
      <c r="C1327" s="103"/>
      <c r="D1327" s="103"/>
      <c r="E1327" s="103"/>
      <c r="F1327" s="103"/>
      <c r="G1327" s="103"/>
      <c r="H1327" s="103"/>
    </row>
    <row r="1328" spans="1:8">
      <c r="A1328" s="103"/>
      <c r="B1328" s="61"/>
      <c r="C1328" s="103"/>
      <c r="D1328" s="103"/>
      <c r="E1328" s="103"/>
      <c r="F1328" s="103"/>
      <c r="G1328" s="103"/>
      <c r="H1328" s="103"/>
    </row>
    <row r="1329" spans="1:8">
      <c r="A1329" s="103"/>
      <c r="B1329" s="61"/>
      <c r="C1329" s="103"/>
      <c r="D1329" s="103"/>
      <c r="E1329" s="103"/>
      <c r="F1329" s="103"/>
      <c r="G1329" s="103"/>
      <c r="H1329" s="103"/>
    </row>
    <row r="1330" spans="1:8">
      <c r="A1330" s="103"/>
      <c r="B1330" s="61"/>
      <c r="C1330" s="103"/>
      <c r="D1330" s="103"/>
      <c r="E1330" s="103"/>
      <c r="F1330" s="103"/>
      <c r="G1330" s="103"/>
      <c r="H1330" s="103"/>
    </row>
    <row r="1331" spans="1:8">
      <c r="A1331" s="103"/>
      <c r="B1331" s="61"/>
      <c r="C1331" s="103"/>
      <c r="D1331" s="103"/>
      <c r="E1331" s="103"/>
      <c r="F1331" s="103"/>
      <c r="G1331" s="103"/>
      <c r="H1331" s="103"/>
    </row>
    <row r="1332" spans="1:8">
      <c r="A1332" s="103"/>
      <c r="B1332" s="61"/>
      <c r="C1332" s="103"/>
      <c r="D1332" s="103"/>
      <c r="E1332" s="103"/>
      <c r="F1332" s="103"/>
      <c r="G1332" s="103"/>
      <c r="H1332" s="103"/>
    </row>
    <row r="1333" spans="1:8">
      <c r="A1333" s="103"/>
      <c r="B1333" s="61"/>
      <c r="C1333" s="103"/>
      <c r="D1333" s="103"/>
      <c r="E1333" s="103"/>
      <c r="F1333" s="103"/>
      <c r="G1333" s="103"/>
      <c r="H1333" s="103"/>
    </row>
    <row r="1334" spans="1:8">
      <c r="A1334" s="103"/>
      <c r="B1334" s="61"/>
      <c r="C1334" s="103"/>
      <c r="D1334" s="103"/>
      <c r="E1334" s="103"/>
      <c r="F1334" s="103"/>
      <c r="G1334" s="103"/>
      <c r="H1334" s="103"/>
    </row>
    <row r="1335" spans="1:8">
      <c r="A1335" s="103"/>
      <c r="B1335" s="61"/>
      <c r="C1335" s="103"/>
      <c r="D1335" s="103"/>
      <c r="E1335" s="103"/>
      <c r="F1335" s="103"/>
      <c r="G1335" s="103"/>
      <c r="H1335" s="103"/>
    </row>
    <row r="1336" spans="1:8">
      <c r="A1336" s="103"/>
      <c r="B1336" s="61"/>
      <c r="C1336" s="103"/>
      <c r="D1336" s="103"/>
      <c r="E1336" s="103"/>
      <c r="F1336" s="103"/>
      <c r="G1336" s="103"/>
      <c r="H1336" s="103"/>
    </row>
    <row r="1337" spans="1:8">
      <c r="A1337" s="103"/>
      <c r="B1337" s="61"/>
      <c r="C1337" s="103"/>
      <c r="D1337" s="103"/>
      <c r="E1337" s="103"/>
      <c r="F1337" s="103"/>
      <c r="G1337" s="103"/>
      <c r="H1337" s="103"/>
    </row>
    <row r="1338" spans="1:8">
      <c r="A1338" s="103"/>
      <c r="B1338" s="61"/>
      <c r="C1338" s="103"/>
      <c r="D1338" s="103"/>
      <c r="E1338" s="103"/>
      <c r="F1338" s="103"/>
      <c r="G1338" s="103"/>
      <c r="H1338" s="103"/>
    </row>
    <row r="1339" spans="1:8">
      <c r="A1339" s="103"/>
      <c r="B1339" s="61"/>
      <c r="C1339" s="103"/>
      <c r="D1339" s="103"/>
      <c r="E1339" s="103"/>
      <c r="F1339" s="103"/>
      <c r="G1339" s="103"/>
      <c r="H1339" s="103"/>
    </row>
    <row r="1340" spans="1:8">
      <c r="A1340" s="103"/>
      <c r="B1340" s="61"/>
      <c r="C1340" s="103"/>
      <c r="D1340" s="103"/>
      <c r="E1340" s="103"/>
      <c r="F1340" s="103"/>
      <c r="G1340" s="103"/>
      <c r="H1340" s="103"/>
    </row>
    <row r="1341" spans="1:8">
      <c r="A1341" s="103"/>
      <c r="B1341" s="61"/>
      <c r="C1341" s="103"/>
      <c r="D1341" s="103"/>
      <c r="E1341" s="103"/>
      <c r="F1341" s="103"/>
      <c r="G1341" s="103"/>
      <c r="H1341" s="103"/>
    </row>
    <row r="1342" spans="1:8">
      <c r="A1342" s="103"/>
      <c r="B1342" s="61"/>
      <c r="C1342" s="103"/>
      <c r="D1342" s="103"/>
      <c r="E1342" s="103"/>
      <c r="F1342" s="103"/>
      <c r="G1342" s="103"/>
      <c r="H1342" s="103"/>
    </row>
    <row r="1343" spans="1:8">
      <c r="A1343" s="103"/>
      <c r="B1343" s="61"/>
      <c r="C1343" s="103"/>
      <c r="D1343" s="103"/>
      <c r="E1343" s="103"/>
      <c r="F1343" s="103"/>
      <c r="G1343" s="103"/>
      <c r="H1343" s="103"/>
    </row>
    <row r="1344" spans="1:8">
      <c r="A1344" s="103"/>
      <c r="B1344" s="61"/>
      <c r="C1344" s="103"/>
      <c r="D1344" s="103"/>
      <c r="E1344" s="103"/>
      <c r="F1344" s="103"/>
      <c r="G1344" s="103"/>
      <c r="H1344" s="103"/>
    </row>
    <row r="1345" spans="1:8">
      <c r="A1345" s="103"/>
      <c r="B1345" s="61"/>
      <c r="C1345" s="103"/>
      <c r="D1345" s="103"/>
      <c r="E1345" s="103"/>
      <c r="F1345" s="103"/>
      <c r="G1345" s="103"/>
      <c r="H1345" s="103"/>
    </row>
    <row r="1346" spans="1:8">
      <c r="A1346" s="103"/>
      <c r="B1346" s="61"/>
      <c r="C1346" s="103"/>
      <c r="D1346" s="103"/>
      <c r="E1346" s="103"/>
      <c r="F1346" s="103"/>
      <c r="G1346" s="103"/>
      <c r="H1346" s="103"/>
    </row>
    <row r="1347" spans="1:8">
      <c r="A1347" s="103"/>
      <c r="B1347" s="61"/>
      <c r="C1347" s="103"/>
      <c r="D1347" s="103"/>
      <c r="E1347" s="103"/>
      <c r="F1347" s="103"/>
      <c r="G1347" s="103"/>
      <c r="H1347" s="103"/>
    </row>
    <row r="1348" spans="1:8">
      <c r="A1348" s="103"/>
      <c r="B1348" s="61"/>
      <c r="C1348" s="103"/>
      <c r="D1348" s="103"/>
      <c r="E1348" s="103"/>
      <c r="F1348" s="103"/>
      <c r="G1348" s="103"/>
      <c r="H1348" s="103"/>
    </row>
    <row r="1349" spans="1:8">
      <c r="A1349" s="103"/>
      <c r="B1349" s="61"/>
      <c r="C1349" s="103"/>
      <c r="D1349" s="103"/>
      <c r="E1349" s="103"/>
      <c r="F1349" s="103"/>
      <c r="G1349" s="103"/>
      <c r="H1349" s="103"/>
    </row>
    <row r="1350" spans="1:8">
      <c r="A1350" s="103"/>
      <c r="B1350" s="61"/>
      <c r="C1350" s="103"/>
      <c r="D1350" s="103"/>
      <c r="E1350" s="103"/>
      <c r="F1350" s="103"/>
      <c r="G1350" s="103"/>
      <c r="H1350" s="103"/>
    </row>
    <row r="1351" spans="1:8">
      <c r="A1351" s="103"/>
      <c r="B1351" s="61"/>
      <c r="C1351" s="103"/>
      <c r="D1351" s="103"/>
      <c r="E1351" s="103"/>
      <c r="F1351" s="103"/>
      <c r="G1351" s="103"/>
      <c r="H1351" s="103"/>
    </row>
    <row r="1352" spans="1:8">
      <c r="A1352" s="103"/>
      <c r="B1352" s="61"/>
      <c r="C1352" s="103"/>
      <c r="D1352" s="103"/>
      <c r="E1352" s="103"/>
      <c r="F1352" s="103"/>
      <c r="G1352" s="103"/>
      <c r="H1352" s="103"/>
    </row>
    <row r="1353" spans="1:8">
      <c r="A1353" s="103"/>
      <c r="B1353" s="61"/>
      <c r="C1353" s="103"/>
      <c r="D1353" s="103"/>
      <c r="E1353" s="103"/>
      <c r="F1353" s="103"/>
      <c r="G1353" s="103"/>
      <c r="H1353" s="103"/>
    </row>
    <row r="1354" spans="1:8">
      <c r="A1354" s="103"/>
      <c r="B1354" s="61"/>
      <c r="C1354" s="103"/>
      <c r="D1354" s="103"/>
      <c r="E1354" s="103"/>
      <c r="F1354" s="103"/>
      <c r="G1354" s="103"/>
      <c r="H1354" s="103"/>
    </row>
    <row r="1355" spans="1:8">
      <c r="A1355" s="103"/>
      <c r="B1355" s="61"/>
      <c r="C1355" s="103"/>
      <c r="D1355" s="103"/>
      <c r="E1355" s="103"/>
      <c r="F1355" s="103"/>
      <c r="G1355" s="103"/>
      <c r="H1355" s="103"/>
    </row>
    <row r="1356" spans="1:8">
      <c r="A1356" s="103"/>
      <c r="B1356" s="61"/>
      <c r="C1356" s="103"/>
      <c r="D1356" s="103"/>
      <c r="E1356" s="103"/>
      <c r="F1356" s="103"/>
      <c r="G1356" s="103"/>
      <c r="H1356" s="103"/>
    </row>
    <row r="1357" spans="1:8">
      <c r="A1357" s="103"/>
      <c r="B1357" s="61"/>
      <c r="C1357" s="103"/>
      <c r="D1357" s="103"/>
      <c r="E1357" s="103"/>
      <c r="F1357" s="103"/>
      <c r="G1357" s="103"/>
      <c r="H1357" s="103"/>
    </row>
    <row r="1358" spans="1:8">
      <c r="A1358" s="103"/>
      <c r="B1358" s="61"/>
      <c r="C1358" s="103"/>
      <c r="D1358" s="103"/>
      <c r="E1358" s="103"/>
      <c r="F1358" s="103"/>
      <c r="G1358" s="103"/>
      <c r="H1358" s="103"/>
    </row>
    <row r="1359" spans="1:8">
      <c r="A1359" s="103"/>
      <c r="B1359" s="61"/>
      <c r="C1359" s="103"/>
      <c r="D1359" s="103"/>
      <c r="E1359" s="103"/>
      <c r="F1359" s="103"/>
      <c r="G1359" s="103"/>
      <c r="H1359" s="103"/>
    </row>
    <row r="1360" spans="1:8">
      <c r="A1360" s="103"/>
      <c r="B1360" s="61"/>
      <c r="C1360" s="103"/>
      <c r="D1360" s="103"/>
      <c r="E1360" s="103"/>
      <c r="F1360" s="103"/>
      <c r="G1360" s="103"/>
      <c r="H1360" s="103"/>
    </row>
    <row r="1361" spans="1:8">
      <c r="A1361" s="103"/>
      <c r="B1361" s="61"/>
      <c r="C1361" s="103"/>
      <c r="D1361" s="103"/>
      <c r="E1361" s="103"/>
      <c r="F1361" s="103"/>
      <c r="G1361" s="103"/>
      <c r="H1361" s="103"/>
    </row>
    <row r="1362" spans="1:8">
      <c r="A1362" s="103"/>
      <c r="B1362" s="61"/>
      <c r="C1362" s="103"/>
      <c r="D1362" s="103"/>
      <c r="E1362" s="103"/>
      <c r="F1362" s="103"/>
      <c r="G1362" s="103"/>
      <c r="H1362" s="103"/>
    </row>
    <row r="1363" spans="1:8">
      <c r="A1363" s="103"/>
      <c r="B1363" s="61"/>
      <c r="C1363" s="103"/>
      <c r="D1363" s="103"/>
      <c r="E1363" s="103"/>
      <c r="F1363" s="103"/>
      <c r="G1363" s="103"/>
      <c r="H1363" s="103"/>
    </row>
    <row r="1364" spans="1:8">
      <c r="A1364" s="103"/>
      <c r="B1364" s="61"/>
      <c r="C1364" s="103"/>
      <c r="D1364" s="103"/>
      <c r="E1364" s="103"/>
      <c r="F1364" s="103"/>
      <c r="G1364" s="103"/>
      <c r="H1364" s="103"/>
    </row>
    <row r="1365" spans="1:8">
      <c r="A1365" s="103"/>
      <c r="B1365" s="61"/>
      <c r="C1365" s="103"/>
      <c r="D1365" s="103"/>
      <c r="E1365" s="103"/>
      <c r="F1365" s="103"/>
      <c r="G1365" s="103"/>
      <c r="H1365" s="103"/>
    </row>
    <row r="1366" spans="1:8">
      <c r="A1366" s="103"/>
      <c r="B1366" s="61"/>
      <c r="C1366" s="103"/>
      <c r="D1366" s="103"/>
      <c r="E1366" s="103"/>
      <c r="F1366" s="103"/>
      <c r="G1366" s="103"/>
      <c r="H1366" s="103"/>
    </row>
    <row r="1367" spans="1:8">
      <c r="A1367" s="103"/>
      <c r="B1367" s="61"/>
      <c r="C1367" s="103"/>
      <c r="D1367" s="103"/>
      <c r="E1367" s="103"/>
      <c r="F1367" s="103"/>
      <c r="G1367" s="103"/>
      <c r="H1367" s="103"/>
    </row>
    <row r="1368" spans="1:8">
      <c r="A1368" s="103"/>
      <c r="B1368" s="61"/>
      <c r="C1368" s="103"/>
      <c r="D1368" s="103"/>
      <c r="E1368" s="103"/>
      <c r="F1368" s="103"/>
      <c r="G1368" s="103"/>
      <c r="H1368" s="103"/>
    </row>
    <row r="1369" spans="1:8">
      <c r="A1369" s="103"/>
      <c r="B1369" s="61"/>
      <c r="C1369" s="103"/>
      <c r="D1369" s="103"/>
      <c r="E1369" s="103"/>
      <c r="F1369" s="103"/>
      <c r="G1369" s="103"/>
      <c r="H1369" s="103"/>
    </row>
    <row r="1370" spans="1:8">
      <c r="A1370" s="103"/>
      <c r="B1370" s="61"/>
      <c r="C1370" s="103"/>
      <c r="D1370" s="103"/>
      <c r="E1370" s="103"/>
      <c r="F1370" s="103"/>
      <c r="G1370" s="103"/>
      <c r="H1370" s="103"/>
    </row>
    <row r="1371" spans="1:8">
      <c r="A1371" s="103"/>
      <c r="B1371" s="61"/>
      <c r="C1371" s="103"/>
      <c r="D1371" s="103"/>
      <c r="E1371" s="103"/>
      <c r="F1371" s="103"/>
      <c r="G1371" s="103"/>
      <c r="H1371" s="103"/>
    </row>
    <row r="1372" spans="1:8">
      <c r="A1372" s="103"/>
      <c r="B1372" s="61"/>
      <c r="C1372" s="103"/>
      <c r="D1372" s="103"/>
      <c r="E1372" s="103"/>
      <c r="F1372" s="103"/>
      <c r="G1372" s="103"/>
      <c r="H1372" s="103"/>
    </row>
    <row r="1373" spans="1:8">
      <c r="A1373" s="103"/>
      <c r="B1373" s="61"/>
      <c r="C1373" s="103"/>
      <c r="D1373" s="103"/>
      <c r="E1373" s="103"/>
      <c r="F1373" s="103"/>
      <c r="G1373" s="103"/>
      <c r="H1373" s="103"/>
    </row>
    <row r="1374" spans="1:8">
      <c r="A1374" s="103"/>
      <c r="B1374" s="61"/>
      <c r="C1374" s="103"/>
      <c r="D1374" s="103"/>
      <c r="E1374" s="103"/>
      <c r="F1374" s="103"/>
      <c r="G1374" s="103"/>
      <c r="H1374" s="103"/>
    </row>
    <row r="1375" spans="1:8">
      <c r="A1375" s="103"/>
      <c r="B1375" s="61"/>
      <c r="C1375" s="103"/>
      <c r="D1375" s="103"/>
      <c r="E1375" s="103"/>
      <c r="F1375" s="103"/>
      <c r="G1375" s="103"/>
      <c r="H1375" s="103"/>
    </row>
    <row r="1376" spans="1:8">
      <c r="A1376" s="103"/>
      <c r="B1376" s="61"/>
      <c r="C1376" s="103"/>
      <c r="D1376" s="103"/>
      <c r="E1376" s="103"/>
      <c r="F1376" s="103"/>
      <c r="G1376" s="103"/>
      <c r="H1376" s="103"/>
    </row>
    <row r="1377" spans="1:8">
      <c r="A1377" s="103"/>
      <c r="B1377" s="61"/>
      <c r="C1377" s="103"/>
      <c r="D1377" s="103"/>
      <c r="E1377" s="103"/>
      <c r="F1377" s="103"/>
      <c r="G1377" s="103"/>
      <c r="H1377" s="103"/>
    </row>
    <row r="1378" spans="1:8">
      <c r="A1378" s="103"/>
      <c r="B1378" s="61"/>
      <c r="C1378" s="103"/>
      <c r="D1378" s="103"/>
      <c r="E1378" s="103"/>
      <c r="F1378" s="103"/>
      <c r="G1378" s="103"/>
      <c r="H1378" s="103"/>
    </row>
    <row r="1379" spans="1:8">
      <c r="A1379" s="103"/>
      <c r="B1379" s="61"/>
      <c r="C1379" s="103"/>
      <c r="D1379" s="103"/>
      <c r="E1379" s="103"/>
      <c r="F1379" s="103"/>
      <c r="G1379" s="103"/>
      <c r="H1379" s="103"/>
    </row>
    <row r="1380" spans="1:8">
      <c r="A1380" s="103"/>
      <c r="B1380" s="61"/>
      <c r="C1380" s="103"/>
      <c r="D1380" s="103"/>
      <c r="E1380" s="103"/>
      <c r="F1380" s="103"/>
      <c r="G1380" s="103"/>
      <c r="H1380" s="103"/>
    </row>
    <row r="1381" spans="1:8">
      <c r="A1381" s="103"/>
      <c r="B1381" s="61"/>
      <c r="C1381" s="103"/>
      <c r="D1381" s="103"/>
      <c r="E1381" s="103"/>
      <c r="F1381" s="103"/>
      <c r="G1381" s="103"/>
      <c r="H1381" s="103"/>
    </row>
    <row r="1382" spans="1:8">
      <c r="A1382" s="103"/>
      <c r="B1382" s="61"/>
      <c r="C1382" s="103"/>
      <c r="D1382" s="103"/>
      <c r="E1382" s="103"/>
      <c r="F1382" s="103"/>
      <c r="G1382" s="103"/>
      <c r="H1382" s="103"/>
    </row>
    <row r="1383" spans="1:8">
      <c r="A1383" s="103"/>
      <c r="B1383" s="61"/>
      <c r="C1383" s="103"/>
      <c r="D1383" s="103"/>
      <c r="E1383" s="103"/>
      <c r="F1383" s="103"/>
      <c r="G1383" s="103"/>
      <c r="H1383" s="103"/>
    </row>
    <row r="1384" spans="1:8">
      <c r="A1384" s="103"/>
      <c r="B1384" s="61"/>
      <c r="C1384" s="103"/>
      <c r="D1384" s="103"/>
      <c r="E1384" s="103"/>
      <c r="F1384" s="103"/>
      <c r="G1384" s="103"/>
      <c r="H1384" s="103"/>
    </row>
    <row r="1385" spans="1:8">
      <c r="A1385" s="103"/>
      <c r="B1385" s="61"/>
      <c r="C1385" s="103"/>
      <c r="D1385" s="103"/>
      <c r="E1385" s="103"/>
      <c r="F1385" s="103"/>
      <c r="G1385" s="103"/>
      <c r="H1385" s="103"/>
    </row>
    <row r="1386" spans="1:8">
      <c r="A1386" s="103"/>
      <c r="B1386" s="61"/>
      <c r="C1386" s="103"/>
      <c r="D1386" s="103"/>
      <c r="E1386" s="103"/>
      <c r="F1386" s="103"/>
      <c r="G1386" s="103"/>
      <c r="H1386" s="103"/>
    </row>
    <row r="1387" spans="1:8">
      <c r="A1387" s="103"/>
      <c r="B1387" s="61"/>
      <c r="C1387" s="103"/>
      <c r="D1387" s="103"/>
      <c r="E1387" s="103"/>
      <c r="F1387" s="103"/>
      <c r="G1387" s="103"/>
      <c r="H1387" s="103"/>
    </row>
    <row r="1388" spans="1:8">
      <c r="A1388" s="103"/>
      <c r="B1388" s="61"/>
      <c r="C1388" s="103"/>
      <c r="D1388" s="103"/>
      <c r="E1388" s="103"/>
      <c r="F1388" s="103"/>
      <c r="G1388" s="103"/>
      <c r="H1388" s="103"/>
    </row>
    <row r="1389" spans="1:8">
      <c r="A1389" s="103"/>
      <c r="B1389" s="61"/>
      <c r="C1389" s="103"/>
      <c r="D1389" s="103"/>
      <c r="E1389" s="103"/>
      <c r="F1389" s="103"/>
      <c r="G1389" s="103"/>
      <c r="H1389" s="103"/>
    </row>
    <row r="1390" spans="1:8">
      <c r="A1390" s="103"/>
      <c r="B1390" s="61"/>
      <c r="C1390" s="103"/>
      <c r="D1390" s="103"/>
      <c r="E1390" s="103"/>
      <c r="F1390" s="103"/>
      <c r="G1390" s="103"/>
      <c r="H1390" s="103"/>
    </row>
    <row r="1391" spans="1:8">
      <c r="A1391" s="103"/>
      <c r="B1391" s="61"/>
      <c r="C1391" s="103"/>
      <c r="D1391" s="103"/>
      <c r="E1391" s="103"/>
      <c r="F1391" s="103"/>
      <c r="G1391" s="103"/>
      <c r="H1391" s="103"/>
    </row>
    <row r="1392" spans="1:8">
      <c r="A1392" s="103"/>
      <c r="B1392" s="61"/>
      <c r="C1392" s="103"/>
      <c r="D1392" s="103"/>
      <c r="E1392" s="103"/>
      <c r="F1392" s="103"/>
      <c r="G1392" s="103"/>
      <c r="H1392" s="103"/>
    </row>
    <row r="1393" spans="1:8">
      <c r="A1393" s="103"/>
      <c r="B1393" s="61"/>
      <c r="C1393" s="103"/>
      <c r="D1393" s="103"/>
      <c r="E1393" s="103"/>
      <c r="F1393" s="103"/>
      <c r="G1393" s="103"/>
      <c r="H1393" s="103"/>
    </row>
    <row r="1394" spans="1:8">
      <c r="A1394" s="103"/>
      <c r="B1394" s="61"/>
      <c r="C1394" s="103"/>
      <c r="D1394" s="103"/>
      <c r="E1394" s="103"/>
      <c r="F1394" s="103"/>
      <c r="G1394" s="103"/>
      <c r="H1394" s="103"/>
    </row>
    <row r="1395" spans="1:8">
      <c r="A1395" s="103"/>
      <c r="B1395" s="61"/>
      <c r="C1395" s="103"/>
      <c r="D1395" s="103"/>
      <c r="E1395" s="103"/>
      <c r="F1395" s="103"/>
      <c r="G1395" s="103"/>
      <c r="H1395" s="103"/>
    </row>
    <row r="1396" spans="1:8">
      <c r="A1396" s="103"/>
      <c r="B1396" s="61"/>
      <c r="C1396" s="103"/>
      <c r="D1396" s="103"/>
      <c r="E1396" s="103"/>
      <c r="F1396" s="103"/>
      <c r="G1396" s="103"/>
      <c r="H1396" s="103"/>
    </row>
    <row r="1397" spans="1:8">
      <c r="A1397" s="103"/>
      <c r="B1397" s="61"/>
      <c r="C1397" s="103"/>
      <c r="D1397" s="103"/>
      <c r="E1397" s="103"/>
      <c r="F1397" s="103"/>
      <c r="G1397" s="103"/>
      <c r="H1397" s="103"/>
    </row>
    <row r="1398" spans="1:8">
      <c r="A1398" s="103"/>
      <c r="B1398" s="61"/>
      <c r="C1398" s="103"/>
      <c r="D1398" s="103"/>
      <c r="E1398" s="103"/>
      <c r="F1398" s="103"/>
      <c r="G1398" s="103"/>
      <c r="H1398" s="103"/>
    </row>
    <row r="1399" spans="1:8">
      <c r="A1399" s="103"/>
      <c r="B1399" s="61"/>
      <c r="C1399" s="103"/>
      <c r="D1399" s="103"/>
      <c r="E1399" s="103"/>
      <c r="F1399" s="103"/>
      <c r="G1399" s="103"/>
      <c r="H1399" s="103"/>
    </row>
    <row r="1400" spans="1:8">
      <c r="A1400" s="103"/>
      <c r="B1400" s="61"/>
      <c r="C1400" s="103"/>
      <c r="D1400" s="103"/>
      <c r="E1400" s="103"/>
      <c r="F1400" s="103"/>
      <c r="G1400" s="103"/>
      <c r="H1400" s="103"/>
    </row>
    <row r="1401" spans="1:8">
      <c r="A1401" s="103"/>
      <c r="B1401" s="61"/>
      <c r="C1401" s="103"/>
      <c r="D1401" s="103"/>
      <c r="E1401" s="103"/>
      <c r="F1401" s="103"/>
      <c r="G1401" s="103"/>
      <c r="H1401" s="103"/>
    </row>
    <row r="1402" spans="1:8">
      <c r="A1402" s="103"/>
      <c r="B1402" s="61"/>
      <c r="C1402" s="103"/>
      <c r="D1402" s="103"/>
      <c r="E1402" s="103"/>
      <c r="F1402" s="103"/>
      <c r="G1402" s="103"/>
      <c r="H1402" s="103"/>
    </row>
    <row r="1403" spans="1:8">
      <c r="A1403" s="103"/>
      <c r="B1403" s="61"/>
      <c r="C1403" s="103"/>
      <c r="D1403" s="103"/>
      <c r="E1403" s="103"/>
      <c r="F1403" s="103"/>
      <c r="G1403" s="103"/>
      <c r="H1403" s="103"/>
    </row>
    <row r="1404" spans="1:8">
      <c r="A1404" s="103"/>
      <c r="B1404" s="61"/>
      <c r="C1404" s="103"/>
      <c r="D1404" s="103"/>
      <c r="E1404" s="103"/>
      <c r="F1404" s="103"/>
      <c r="G1404" s="103"/>
      <c r="H1404" s="103"/>
    </row>
    <row r="1405" spans="1:8">
      <c r="A1405" s="103"/>
      <c r="B1405" s="61"/>
      <c r="C1405" s="103"/>
      <c r="D1405" s="103"/>
      <c r="E1405" s="103"/>
      <c r="F1405" s="103"/>
      <c r="G1405" s="103"/>
      <c r="H1405" s="103"/>
    </row>
    <row r="1406" spans="1:8">
      <c r="A1406" s="103"/>
      <c r="B1406" s="61"/>
      <c r="C1406" s="103"/>
      <c r="D1406" s="103"/>
      <c r="E1406" s="103"/>
      <c r="F1406" s="103"/>
      <c r="G1406" s="103"/>
      <c r="H1406" s="103"/>
    </row>
    <row r="1407" spans="1:8">
      <c r="A1407" s="103"/>
      <c r="B1407" s="61"/>
      <c r="C1407" s="103"/>
      <c r="D1407" s="103"/>
      <c r="E1407" s="103"/>
      <c r="F1407" s="103"/>
      <c r="G1407" s="103"/>
      <c r="H1407" s="103"/>
    </row>
    <row r="1408" spans="1:8">
      <c r="A1408" s="103"/>
      <c r="B1408" s="61"/>
      <c r="C1408" s="103"/>
      <c r="D1408" s="103"/>
      <c r="E1408" s="103"/>
      <c r="F1408" s="103"/>
      <c r="G1408" s="103"/>
      <c r="H1408" s="103"/>
    </row>
    <row r="1409" spans="1:8">
      <c r="A1409" s="103"/>
      <c r="B1409" s="61"/>
      <c r="C1409" s="103"/>
      <c r="D1409" s="103"/>
      <c r="E1409" s="103"/>
      <c r="F1409" s="103"/>
      <c r="G1409" s="103"/>
      <c r="H1409" s="103"/>
    </row>
    <row r="1410" spans="1:8">
      <c r="A1410" s="103"/>
      <c r="B1410" s="61"/>
      <c r="C1410" s="103"/>
      <c r="D1410" s="103"/>
      <c r="E1410" s="103"/>
      <c r="F1410" s="103"/>
      <c r="G1410" s="103"/>
      <c r="H1410" s="103"/>
    </row>
    <row r="1411" spans="1:8">
      <c r="A1411" s="103"/>
      <c r="B1411" s="61"/>
      <c r="C1411" s="103"/>
      <c r="D1411" s="103"/>
      <c r="E1411" s="103"/>
      <c r="F1411" s="103"/>
      <c r="G1411" s="103"/>
      <c r="H1411" s="103"/>
    </row>
    <row r="1412" spans="1:8">
      <c r="A1412" s="103"/>
      <c r="B1412" s="61"/>
      <c r="C1412" s="103"/>
      <c r="D1412" s="103"/>
      <c r="E1412" s="103"/>
      <c r="F1412" s="103"/>
      <c r="G1412" s="103"/>
      <c r="H1412" s="103"/>
    </row>
    <row r="1413" spans="1:8">
      <c r="A1413" s="103"/>
      <c r="B1413" s="61"/>
      <c r="C1413" s="103"/>
      <c r="D1413" s="103"/>
      <c r="E1413" s="103"/>
      <c r="F1413" s="103"/>
      <c r="G1413" s="103"/>
      <c r="H1413" s="103"/>
    </row>
    <row r="1414" spans="1:8">
      <c r="A1414" s="103"/>
      <c r="B1414" s="61"/>
      <c r="C1414" s="103"/>
      <c r="D1414" s="103"/>
      <c r="E1414" s="103"/>
      <c r="F1414" s="103"/>
      <c r="G1414" s="103"/>
      <c r="H1414" s="103"/>
    </row>
    <row r="1415" spans="1:8">
      <c r="A1415" s="103"/>
      <c r="B1415" s="61"/>
      <c r="C1415" s="103"/>
      <c r="D1415" s="103"/>
      <c r="E1415" s="103"/>
      <c r="F1415" s="103"/>
      <c r="G1415" s="103"/>
      <c r="H1415" s="103"/>
    </row>
    <row r="1416" spans="1:8">
      <c r="A1416" s="103"/>
      <c r="B1416" s="61"/>
      <c r="C1416" s="103"/>
      <c r="D1416" s="103"/>
      <c r="E1416" s="103"/>
      <c r="F1416" s="103"/>
      <c r="G1416" s="103"/>
      <c r="H1416" s="103"/>
    </row>
    <row r="1417" spans="1:8">
      <c r="A1417" s="103"/>
      <c r="B1417" s="61"/>
      <c r="C1417" s="103"/>
      <c r="D1417" s="103"/>
      <c r="E1417" s="103"/>
      <c r="F1417" s="103"/>
      <c r="G1417" s="103"/>
      <c r="H1417" s="103"/>
    </row>
    <row r="1418" spans="1:8">
      <c r="A1418" s="103"/>
      <c r="B1418" s="61"/>
      <c r="C1418" s="103"/>
      <c r="D1418" s="103"/>
      <c r="E1418" s="103"/>
      <c r="F1418" s="103"/>
      <c r="G1418" s="103"/>
      <c r="H1418" s="103"/>
    </row>
    <row r="1419" spans="1:8">
      <c r="A1419" s="103"/>
      <c r="B1419" s="61"/>
      <c r="C1419" s="103"/>
      <c r="D1419" s="103"/>
      <c r="E1419" s="103"/>
      <c r="F1419" s="103"/>
      <c r="G1419" s="103"/>
      <c r="H1419" s="103"/>
    </row>
    <row r="1420" spans="1:8">
      <c r="A1420" s="103"/>
      <c r="B1420" s="61"/>
      <c r="C1420" s="103"/>
      <c r="D1420" s="103"/>
      <c r="E1420" s="103"/>
      <c r="F1420" s="103"/>
      <c r="G1420" s="103"/>
      <c r="H1420" s="103"/>
    </row>
    <row r="1421" spans="1:8">
      <c r="A1421" s="103"/>
      <c r="B1421" s="61"/>
      <c r="C1421" s="103"/>
      <c r="D1421" s="103"/>
      <c r="E1421" s="103"/>
      <c r="F1421" s="103"/>
      <c r="G1421" s="103"/>
      <c r="H1421" s="103"/>
    </row>
    <row r="1422" spans="1:8">
      <c r="A1422" s="103"/>
      <c r="B1422" s="61"/>
      <c r="C1422" s="103"/>
      <c r="D1422" s="103"/>
      <c r="E1422" s="103"/>
      <c r="F1422" s="103"/>
      <c r="G1422" s="103"/>
      <c r="H1422" s="103"/>
    </row>
    <row r="1423" spans="1:8">
      <c r="A1423" s="103"/>
      <c r="B1423" s="61"/>
      <c r="C1423" s="103"/>
      <c r="D1423" s="103"/>
      <c r="E1423" s="103"/>
      <c r="F1423" s="103"/>
      <c r="G1423" s="103"/>
      <c r="H1423" s="103"/>
    </row>
    <row r="1424" spans="1:8">
      <c r="A1424" s="103"/>
      <c r="B1424" s="61"/>
      <c r="C1424" s="103"/>
      <c r="D1424" s="103"/>
      <c r="E1424" s="103"/>
      <c r="F1424" s="103"/>
      <c r="G1424" s="103"/>
      <c r="H1424" s="103"/>
    </row>
    <row r="1425" spans="1:8">
      <c r="A1425" s="103"/>
      <c r="B1425" s="61"/>
      <c r="C1425" s="103"/>
      <c r="D1425" s="103"/>
      <c r="E1425" s="103"/>
      <c r="F1425" s="103"/>
      <c r="G1425" s="103"/>
      <c r="H1425" s="103"/>
    </row>
    <row r="1426" spans="1:8">
      <c r="A1426" s="103"/>
      <c r="B1426" s="61"/>
      <c r="C1426" s="103"/>
      <c r="D1426" s="103"/>
      <c r="E1426" s="103"/>
      <c r="F1426" s="103"/>
      <c r="G1426" s="103"/>
      <c r="H1426" s="103"/>
    </row>
    <row r="1427" spans="1:8">
      <c r="A1427" s="103"/>
      <c r="B1427" s="61"/>
      <c r="C1427" s="103"/>
      <c r="D1427" s="103"/>
      <c r="E1427" s="103"/>
      <c r="F1427" s="103"/>
      <c r="G1427" s="103"/>
      <c r="H1427" s="103"/>
    </row>
    <row r="1428" spans="1:8">
      <c r="A1428" s="103"/>
      <c r="B1428" s="61"/>
      <c r="C1428" s="103"/>
      <c r="D1428" s="103"/>
      <c r="E1428" s="103"/>
      <c r="F1428" s="103"/>
      <c r="G1428" s="103"/>
      <c r="H1428" s="103"/>
    </row>
    <row r="1429" spans="1:8">
      <c r="A1429" s="103"/>
      <c r="B1429" s="61"/>
      <c r="C1429" s="103"/>
      <c r="D1429" s="103"/>
      <c r="E1429" s="103"/>
      <c r="F1429" s="103"/>
      <c r="G1429" s="103"/>
      <c r="H1429" s="103"/>
    </row>
    <row r="1430" spans="1:8">
      <c r="A1430" s="103"/>
      <c r="B1430" s="61"/>
      <c r="C1430" s="103"/>
      <c r="D1430" s="103"/>
      <c r="E1430" s="103"/>
      <c r="F1430" s="103"/>
      <c r="G1430" s="103"/>
      <c r="H1430" s="103"/>
    </row>
    <row r="1431" spans="1:8">
      <c r="A1431" s="103"/>
      <c r="B1431" s="61"/>
      <c r="C1431" s="103"/>
      <c r="D1431" s="103"/>
      <c r="E1431" s="103"/>
      <c r="F1431" s="103"/>
      <c r="G1431" s="103"/>
      <c r="H1431" s="103"/>
    </row>
    <row r="1432" spans="1:8">
      <c r="A1432" s="103"/>
      <c r="B1432" s="61"/>
      <c r="C1432" s="103"/>
      <c r="D1432" s="103"/>
      <c r="E1432" s="103"/>
      <c r="F1432" s="103"/>
      <c r="G1432" s="103"/>
      <c r="H1432" s="103"/>
    </row>
    <row r="1433" spans="1:8">
      <c r="A1433" s="103"/>
      <c r="B1433" s="61"/>
      <c r="C1433" s="103"/>
      <c r="D1433" s="103"/>
      <c r="E1433" s="103"/>
      <c r="F1433" s="103"/>
      <c r="G1433" s="103"/>
      <c r="H1433" s="103"/>
    </row>
    <row r="1434" spans="1:8">
      <c r="A1434" s="103"/>
      <c r="B1434" s="61"/>
      <c r="C1434" s="103"/>
      <c r="D1434" s="103"/>
      <c r="E1434" s="103"/>
      <c r="F1434" s="103"/>
      <c r="G1434" s="103"/>
      <c r="H1434" s="103"/>
    </row>
    <row r="1435" spans="1:8">
      <c r="A1435" s="103"/>
      <c r="B1435" s="61"/>
      <c r="C1435" s="103"/>
      <c r="D1435" s="103"/>
      <c r="E1435" s="103"/>
      <c r="F1435" s="103"/>
      <c r="G1435" s="103"/>
      <c r="H1435" s="103"/>
    </row>
    <row r="1436" spans="1:8">
      <c r="A1436" s="103"/>
      <c r="B1436" s="61"/>
      <c r="C1436" s="103"/>
      <c r="D1436" s="103"/>
      <c r="E1436" s="103"/>
      <c r="F1436" s="103"/>
      <c r="G1436" s="103"/>
      <c r="H1436" s="103"/>
    </row>
    <row r="1437" spans="1:8">
      <c r="A1437" s="103"/>
      <c r="B1437" s="61"/>
      <c r="C1437" s="103"/>
      <c r="D1437" s="103"/>
      <c r="E1437" s="103"/>
      <c r="F1437" s="103"/>
      <c r="G1437" s="103"/>
      <c r="H1437" s="103"/>
    </row>
    <row r="1438" spans="1:8">
      <c r="A1438" s="103"/>
      <c r="B1438" s="61"/>
      <c r="C1438" s="103"/>
      <c r="D1438" s="103"/>
      <c r="E1438" s="103"/>
      <c r="F1438" s="103"/>
      <c r="G1438" s="103"/>
      <c r="H1438" s="103"/>
    </row>
    <row r="1439" spans="1:8">
      <c r="A1439" s="103"/>
      <c r="B1439" s="61"/>
      <c r="C1439" s="103"/>
      <c r="D1439" s="103"/>
      <c r="E1439" s="103"/>
      <c r="F1439" s="103"/>
      <c r="G1439" s="103"/>
      <c r="H1439" s="103"/>
    </row>
    <row r="1440" spans="1:8">
      <c r="A1440" s="103"/>
      <c r="B1440" s="61"/>
      <c r="C1440" s="103"/>
      <c r="D1440" s="103"/>
      <c r="E1440" s="103"/>
      <c r="F1440" s="103"/>
      <c r="G1440" s="103"/>
      <c r="H1440" s="103"/>
    </row>
    <row r="1441" spans="1:8">
      <c r="A1441" s="103"/>
      <c r="B1441" s="61"/>
      <c r="C1441" s="103"/>
      <c r="D1441" s="103"/>
      <c r="E1441" s="103"/>
      <c r="F1441" s="103"/>
      <c r="G1441" s="103"/>
      <c r="H1441" s="103"/>
    </row>
    <row r="1442" spans="1:8">
      <c r="A1442" s="103"/>
      <c r="B1442" s="61"/>
      <c r="C1442" s="103"/>
      <c r="D1442" s="103"/>
      <c r="E1442" s="103"/>
      <c r="F1442" s="103"/>
      <c r="G1442" s="103"/>
      <c r="H1442" s="103"/>
    </row>
    <row r="1443" spans="1:8">
      <c r="A1443" s="103"/>
      <c r="B1443" s="61"/>
      <c r="C1443" s="103"/>
      <c r="D1443" s="103"/>
      <c r="E1443" s="103"/>
      <c r="F1443" s="103"/>
      <c r="G1443" s="103"/>
      <c r="H1443" s="103"/>
    </row>
    <row r="1444" spans="1:8">
      <c r="A1444" s="103"/>
      <c r="B1444" s="61"/>
      <c r="C1444" s="103"/>
      <c r="D1444" s="103"/>
      <c r="E1444" s="103"/>
      <c r="F1444" s="103"/>
      <c r="G1444" s="103"/>
      <c r="H1444" s="103"/>
    </row>
    <row r="1445" spans="1:8">
      <c r="A1445" s="103"/>
      <c r="B1445" s="61"/>
      <c r="C1445" s="103"/>
      <c r="D1445" s="103"/>
      <c r="E1445" s="103"/>
      <c r="F1445" s="103"/>
      <c r="G1445" s="103"/>
      <c r="H1445" s="103"/>
    </row>
    <row r="1446" spans="1:8">
      <c r="A1446" s="103"/>
      <c r="B1446" s="61"/>
      <c r="C1446" s="103"/>
      <c r="D1446" s="103"/>
      <c r="E1446" s="103"/>
      <c r="F1446" s="103"/>
      <c r="G1446" s="103"/>
      <c r="H1446" s="103"/>
    </row>
    <row r="1447" spans="1:8">
      <c r="A1447" s="103"/>
      <c r="B1447" s="61"/>
      <c r="C1447" s="103"/>
      <c r="D1447" s="103"/>
      <c r="E1447" s="103"/>
      <c r="F1447" s="103"/>
      <c r="G1447" s="103"/>
      <c r="H1447" s="103"/>
    </row>
    <row r="1448" spans="1:8">
      <c r="A1448" s="103"/>
      <c r="B1448" s="61"/>
      <c r="C1448" s="103"/>
      <c r="D1448" s="103"/>
      <c r="E1448" s="103"/>
      <c r="F1448" s="103"/>
      <c r="G1448" s="103"/>
      <c r="H1448" s="103"/>
    </row>
    <row r="1449" spans="1:8">
      <c r="A1449" s="103"/>
      <c r="B1449" s="61"/>
      <c r="C1449" s="103"/>
      <c r="D1449" s="103"/>
      <c r="E1449" s="103"/>
      <c r="F1449" s="103"/>
      <c r="G1449" s="103"/>
      <c r="H1449" s="103"/>
    </row>
    <row r="1450" spans="1:8">
      <c r="A1450" s="103"/>
      <c r="B1450" s="61"/>
      <c r="C1450" s="103"/>
      <c r="D1450" s="103"/>
      <c r="E1450" s="103"/>
      <c r="F1450" s="103"/>
      <c r="G1450" s="103"/>
      <c r="H1450" s="103"/>
    </row>
    <row r="1451" spans="1:8">
      <c r="A1451" s="103"/>
      <c r="B1451" s="61"/>
      <c r="C1451" s="103"/>
      <c r="D1451" s="103"/>
      <c r="E1451" s="103"/>
      <c r="F1451" s="103"/>
      <c r="G1451" s="103"/>
      <c r="H1451" s="103"/>
    </row>
    <row r="1452" spans="1:8">
      <c r="A1452" s="103"/>
      <c r="B1452" s="61"/>
      <c r="C1452" s="103"/>
      <c r="D1452" s="103"/>
      <c r="E1452" s="103"/>
      <c r="F1452" s="103"/>
      <c r="G1452" s="103"/>
      <c r="H1452" s="103"/>
    </row>
    <row r="1453" spans="1:8">
      <c r="A1453" s="103"/>
      <c r="B1453" s="61"/>
      <c r="C1453" s="103"/>
      <c r="D1453" s="103"/>
      <c r="E1453" s="103"/>
      <c r="F1453" s="103"/>
      <c r="G1453" s="103"/>
      <c r="H1453" s="103"/>
    </row>
    <row r="1454" spans="1:8">
      <c r="A1454" s="103"/>
      <c r="B1454" s="61"/>
      <c r="C1454" s="103"/>
      <c r="D1454" s="103"/>
      <c r="E1454" s="103"/>
      <c r="F1454" s="103"/>
      <c r="G1454" s="103"/>
      <c r="H1454" s="103"/>
    </row>
    <row r="1455" spans="1:8">
      <c r="A1455" s="103"/>
      <c r="B1455" s="61"/>
      <c r="C1455" s="103"/>
      <c r="D1455" s="103"/>
      <c r="E1455" s="103"/>
      <c r="F1455" s="103"/>
      <c r="G1455" s="103"/>
      <c r="H1455" s="103"/>
    </row>
    <row r="1456" spans="1:8">
      <c r="A1456" s="103"/>
      <c r="B1456" s="61"/>
      <c r="C1456" s="103"/>
      <c r="D1456" s="103"/>
      <c r="E1456" s="103"/>
      <c r="F1456" s="103"/>
      <c r="G1456" s="103"/>
      <c r="H1456" s="103"/>
    </row>
    <row r="1457" spans="1:8">
      <c r="A1457" s="103"/>
      <c r="B1457" s="61"/>
      <c r="C1457" s="103"/>
      <c r="D1457" s="103"/>
      <c r="E1457" s="103"/>
      <c r="F1457" s="103"/>
      <c r="G1457" s="103"/>
      <c r="H1457" s="103"/>
    </row>
    <row r="1458" spans="1:8">
      <c r="A1458" s="103"/>
      <c r="B1458" s="61"/>
      <c r="C1458" s="103"/>
      <c r="D1458" s="103"/>
      <c r="E1458" s="103"/>
      <c r="F1458" s="103"/>
      <c r="G1458" s="103"/>
      <c r="H1458" s="103"/>
    </row>
    <row r="1459" spans="1:8">
      <c r="A1459" s="103"/>
      <c r="B1459" s="61"/>
      <c r="C1459" s="103"/>
      <c r="D1459" s="103"/>
      <c r="E1459" s="103"/>
      <c r="F1459" s="103"/>
      <c r="G1459" s="103"/>
      <c r="H1459" s="103"/>
    </row>
    <row r="1460" spans="1:8">
      <c r="A1460" s="103"/>
      <c r="B1460" s="61"/>
      <c r="C1460" s="103"/>
      <c r="D1460" s="103"/>
      <c r="E1460" s="103"/>
      <c r="F1460" s="103"/>
      <c r="G1460" s="103"/>
      <c r="H1460" s="103"/>
    </row>
    <row r="1461" spans="1:8">
      <c r="A1461" s="103"/>
      <c r="B1461" s="61"/>
      <c r="C1461" s="103"/>
      <c r="D1461" s="103"/>
      <c r="E1461" s="103"/>
      <c r="F1461" s="103"/>
      <c r="G1461" s="103"/>
      <c r="H1461" s="103"/>
    </row>
    <row r="1462" spans="1:8">
      <c r="A1462" s="103"/>
      <c r="B1462" s="61"/>
      <c r="C1462" s="103"/>
      <c r="D1462" s="103"/>
      <c r="E1462" s="103"/>
      <c r="F1462" s="103"/>
      <c r="G1462" s="103"/>
      <c r="H1462" s="103"/>
    </row>
    <row r="1463" spans="1:8">
      <c r="A1463" s="103"/>
      <c r="B1463" s="61"/>
      <c r="C1463" s="103"/>
      <c r="D1463" s="103"/>
      <c r="E1463" s="103"/>
      <c r="F1463" s="103"/>
      <c r="G1463" s="103"/>
      <c r="H1463" s="103"/>
    </row>
    <row r="1464" spans="1:8">
      <c r="A1464" s="103"/>
      <c r="B1464" s="61"/>
      <c r="C1464" s="103"/>
      <c r="D1464" s="103"/>
      <c r="E1464" s="103"/>
      <c r="F1464" s="103"/>
      <c r="G1464" s="103"/>
      <c r="H1464" s="103"/>
    </row>
    <row r="1465" spans="1:8">
      <c r="A1465" s="103"/>
      <c r="B1465" s="61"/>
      <c r="C1465" s="103"/>
      <c r="D1465" s="103"/>
      <c r="E1465" s="103"/>
      <c r="F1465" s="103"/>
      <c r="G1465" s="103"/>
      <c r="H1465" s="103"/>
    </row>
    <row r="1466" spans="1:8">
      <c r="A1466" s="103"/>
      <c r="B1466" s="61"/>
      <c r="C1466" s="103"/>
      <c r="D1466" s="103"/>
      <c r="E1466" s="103"/>
      <c r="F1466" s="103"/>
      <c r="G1466" s="103"/>
      <c r="H1466" s="103"/>
    </row>
    <row r="1467" spans="1:8">
      <c r="A1467" s="103"/>
      <c r="B1467" s="61"/>
      <c r="C1467" s="103"/>
      <c r="D1467" s="103"/>
      <c r="E1467" s="103"/>
      <c r="F1467" s="103"/>
      <c r="G1467" s="103"/>
      <c r="H1467" s="103"/>
    </row>
    <row r="1468" spans="1:8">
      <c r="A1468" s="103"/>
      <c r="B1468" s="61"/>
      <c r="C1468" s="103"/>
      <c r="D1468" s="103"/>
      <c r="E1468" s="103"/>
      <c r="F1468" s="103"/>
      <c r="G1468" s="103"/>
      <c r="H1468" s="103"/>
    </row>
    <row r="1469" spans="1:8">
      <c r="A1469" s="103"/>
      <c r="B1469" s="61"/>
      <c r="C1469" s="103"/>
      <c r="D1469" s="103"/>
      <c r="E1469" s="103"/>
      <c r="F1469" s="103"/>
      <c r="G1469" s="103"/>
      <c r="H1469" s="103"/>
    </row>
    <row r="1470" spans="1:8">
      <c r="A1470" s="103"/>
      <c r="B1470" s="61"/>
      <c r="C1470" s="103"/>
      <c r="D1470" s="103"/>
      <c r="E1470" s="103"/>
      <c r="F1470" s="103"/>
      <c r="G1470" s="103"/>
      <c r="H1470" s="103"/>
    </row>
    <row r="1471" spans="1:8">
      <c r="A1471" s="103"/>
      <c r="B1471" s="61"/>
      <c r="C1471" s="103"/>
      <c r="D1471" s="103"/>
      <c r="E1471" s="103"/>
      <c r="F1471" s="103"/>
      <c r="G1471" s="103"/>
      <c r="H1471" s="103"/>
    </row>
    <row r="1472" spans="1:8">
      <c r="A1472" s="103"/>
      <c r="B1472" s="61"/>
      <c r="C1472" s="103"/>
      <c r="D1472" s="103"/>
      <c r="E1472" s="103"/>
      <c r="F1472" s="103"/>
      <c r="G1472" s="103"/>
      <c r="H1472" s="103"/>
    </row>
    <row r="1473" spans="1:8">
      <c r="A1473" s="103"/>
      <c r="B1473" s="61"/>
      <c r="C1473" s="103"/>
      <c r="D1473" s="103"/>
      <c r="E1473" s="103"/>
      <c r="F1473" s="103"/>
      <c r="G1473" s="103"/>
      <c r="H1473" s="103"/>
    </row>
    <row r="1474" spans="1:8">
      <c r="A1474" s="103"/>
      <c r="B1474" s="61"/>
      <c r="C1474" s="103"/>
      <c r="D1474" s="103"/>
      <c r="E1474" s="103"/>
      <c r="F1474" s="103"/>
      <c r="G1474" s="103"/>
      <c r="H1474" s="103"/>
    </row>
    <row r="1475" spans="1:8">
      <c r="A1475" s="103"/>
      <c r="B1475" s="61"/>
      <c r="C1475" s="103"/>
      <c r="D1475" s="103"/>
      <c r="E1475" s="103"/>
      <c r="F1475" s="103"/>
      <c r="G1475" s="103"/>
      <c r="H1475" s="103"/>
    </row>
    <row r="1476" spans="1:8">
      <c r="A1476" s="103"/>
      <c r="B1476" s="61"/>
      <c r="C1476" s="103"/>
      <c r="D1476" s="103"/>
      <c r="E1476" s="103"/>
      <c r="F1476" s="103"/>
      <c r="G1476" s="103"/>
      <c r="H1476" s="103"/>
    </row>
    <row r="1477" spans="1:8">
      <c r="A1477" s="103"/>
      <c r="B1477" s="61"/>
      <c r="C1477" s="103"/>
      <c r="D1477" s="103"/>
      <c r="E1477" s="103"/>
      <c r="F1477" s="103"/>
      <c r="G1477" s="103"/>
      <c r="H1477" s="103"/>
    </row>
    <row r="1478" spans="1:8">
      <c r="A1478" s="103"/>
      <c r="B1478" s="61"/>
      <c r="C1478" s="103"/>
      <c r="D1478" s="103"/>
      <c r="E1478" s="103"/>
      <c r="F1478" s="103"/>
      <c r="G1478" s="103"/>
      <c r="H1478" s="103"/>
    </row>
    <row r="1479" spans="1:8">
      <c r="A1479" s="103"/>
      <c r="B1479" s="61"/>
      <c r="C1479" s="103"/>
      <c r="D1479" s="103"/>
      <c r="E1479" s="103"/>
      <c r="F1479" s="103"/>
      <c r="G1479" s="103"/>
      <c r="H1479" s="103"/>
    </row>
    <row r="1480" spans="1:8">
      <c r="A1480" s="103"/>
      <c r="B1480" s="61"/>
      <c r="C1480" s="103"/>
      <c r="D1480" s="103"/>
      <c r="E1480" s="103"/>
      <c r="F1480" s="103"/>
      <c r="G1480" s="103"/>
      <c r="H1480" s="103"/>
    </row>
    <row r="1481" spans="1:8">
      <c r="A1481" s="103"/>
      <c r="B1481" s="61"/>
      <c r="C1481" s="103"/>
      <c r="D1481" s="103"/>
      <c r="E1481" s="103"/>
      <c r="F1481" s="103"/>
      <c r="G1481" s="103"/>
      <c r="H1481" s="103"/>
    </row>
    <row r="1482" spans="1:8">
      <c r="A1482" s="103"/>
      <c r="B1482" s="61"/>
      <c r="C1482" s="103"/>
      <c r="D1482" s="103"/>
      <c r="E1482" s="103"/>
      <c r="F1482" s="103"/>
      <c r="G1482" s="103"/>
      <c r="H1482" s="103"/>
    </row>
    <row r="1483" spans="1:8">
      <c r="A1483" s="103"/>
      <c r="B1483" s="61"/>
      <c r="C1483" s="103"/>
      <c r="D1483" s="103"/>
      <c r="E1483" s="103"/>
      <c r="F1483" s="103"/>
      <c r="G1483" s="103"/>
      <c r="H1483" s="103"/>
    </row>
    <row r="1484" spans="1:8">
      <c r="A1484" s="103"/>
      <c r="B1484" s="61"/>
      <c r="C1484" s="103"/>
      <c r="D1484" s="103"/>
      <c r="E1484" s="103"/>
      <c r="F1484" s="103"/>
      <c r="G1484" s="103"/>
      <c r="H1484" s="103"/>
    </row>
    <row r="1485" spans="1:8">
      <c r="A1485" s="103"/>
      <c r="B1485" s="61"/>
      <c r="C1485" s="103"/>
      <c r="D1485" s="103"/>
      <c r="E1485" s="103"/>
      <c r="F1485" s="103"/>
      <c r="G1485" s="103"/>
      <c r="H1485" s="103"/>
    </row>
    <row r="1486" spans="1:8">
      <c r="A1486" s="103"/>
      <c r="B1486" s="61"/>
      <c r="C1486" s="103"/>
      <c r="D1486" s="103"/>
      <c r="E1486" s="103"/>
      <c r="F1486" s="103"/>
      <c r="G1486" s="103"/>
      <c r="H1486" s="103"/>
    </row>
    <row r="1487" spans="1:8">
      <c r="A1487" s="103"/>
      <c r="B1487" s="61"/>
      <c r="C1487" s="103"/>
      <c r="D1487" s="103"/>
      <c r="E1487" s="103"/>
      <c r="F1487" s="103"/>
      <c r="G1487" s="103"/>
      <c r="H1487" s="103"/>
    </row>
    <row r="1488" spans="1:8">
      <c r="A1488" s="103"/>
      <c r="B1488" s="61"/>
      <c r="C1488" s="103"/>
      <c r="D1488" s="103"/>
      <c r="E1488" s="103"/>
      <c r="F1488" s="103"/>
      <c r="G1488" s="103"/>
      <c r="H1488" s="103"/>
    </row>
    <row r="1489" spans="1:8">
      <c r="A1489" s="103"/>
      <c r="B1489" s="61"/>
      <c r="C1489" s="103"/>
      <c r="D1489" s="103"/>
      <c r="E1489" s="103"/>
      <c r="F1489" s="103"/>
      <c r="G1489" s="103"/>
      <c r="H1489" s="103"/>
    </row>
    <row r="1490" spans="1:8">
      <c r="A1490" s="103"/>
      <c r="B1490" s="61"/>
      <c r="C1490" s="103"/>
      <c r="D1490" s="103"/>
      <c r="E1490" s="103"/>
      <c r="F1490" s="103"/>
      <c r="G1490" s="103"/>
      <c r="H1490" s="103"/>
    </row>
    <row r="1491" spans="1:8">
      <c r="A1491" s="103"/>
      <c r="B1491" s="61"/>
      <c r="C1491" s="103"/>
      <c r="D1491" s="103"/>
      <c r="E1491" s="103"/>
      <c r="F1491" s="103"/>
      <c r="G1491" s="103"/>
      <c r="H1491" s="103"/>
    </row>
    <row r="1492" spans="1:8">
      <c r="A1492" s="103"/>
      <c r="B1492" s="61"/>
      <c r="C1492" s="103"/>
      <c r="D1492" s="103"/>
      <c r="E1492" s="103"/>
      <c r="F1492" s="103"/>
      <c r="G1492" s="103"/>
      <c r="H1492" s="103"/>
    </row>
    <row r="1493" spans="1:8">
      <c r="A1493" s="103"/>
      <c r="B1493" s="61"/>
      <c r="C1493" s="103"/>
      <c r="D1493" s="103"/>
      <c r="E1493" s="103"/>
      <c r="F1493" s="103"/>
      <c r="G1493" s="103"/>
      <c r="H1493" s="103"/>
    </row>
    <row r="1494" spans="1:8">
      <c r="A1494" s="103"/>
      <c r="B1494" s="61"/>
      <c r="C1494" s="103"/>
      <c r="D1494" s="103"/>
      <c r="E1494" s="103"/>
      <c r="F1494" s="103"/>
      <c r="G1494" s="103"/>
      <c r="H1494" s="103"/>
    </row>
    <row r="1495" spans="1:8">
      <c r="A1495" s="103"/>
      <c r="B1495" s="61"/>
      <c r="C1495" s="103"/>
      <c r="D1495" s="103"/>
      <c r="E1495" s="103"/>
      <c r="F1495" s="103"/>
      <c r="G1495" s="103"/>
      <c r="H1495" s="103"/>
    </row>
    <row r="1496" spans="1:8">
      <c r="A1496" s="103"/>
      <c r="B1496" s="61"/>
      <c r="C1496" s="103"/>
      <c r="D1496" s="103"/>
      <c r="E1496" s="103"/>
      <c r="F1496" s="103"/>
      <c r="G1496" s="103"/>
      <c r="H1496" s="103"/>
    </row>
    <row r="1497" spans="1:8">
      <c r="A1497" s="103"/>
      <c r="B1497" s="61"/>
      <c r="C1497" s="103"/>
      <c r="D1497" s="103"/>
      <c r="E1497" s="103"/>
      <c r="F1497" s="103"/>
      <c r="G1497" s="103"/>
      <c r="H1497" s="103"/>
    </row>
    <row r="1498" spans="1:8">
      <c r="A1498" s="103"/>
      <c r="B1498" s="61"/>
      <c r="C1498" s="103"/>
      <c r="D1498" s="103"/>
      <c r="E1498" s="103"/>
      <c r="F1498" s="103"/>
      <c r="G1498" s="103"/>
      <c r="H1498" s="103"/>
    </row>
    <row r="1499" spans="1:8">
      <c r="A1499" s="103"/>
      <c r="B1499" s="61"/>
      <c r="C1499" s="103"/>
      <c r="D1499" s="103"/>
      <c r="E1499" s="103"/>
      <c r="F1499" s="103"/>
      <c r="G1499" s="103"/>
      <c r="H1499" s="103"/>
    </row>
    <row r="1500" spans="1:8">
      <c r="A1500" s="103"/>
      <c r="B1500" s="61"/>
      <c r="C1500" s="103"/>
      <c r="D1500" s="103"/>
      <c r="E1500" s="103"/>
      <c r="F1500" s="103"/>
      <c r="G1500" s="103"/>
      <c r="H1500" s="103"/>
    </row>
    <row r="1501" spans="1:8">
      <c r="A1501" s="103"/>
      <c r="B1501" s="61"/>
      <c r="C1501" s="103"/>
      <c r="D1501" s="103"/>
      <c r="E1501" s="103"/>
      <c r="F1501" s="103"/>
      <c r="G1501" s="103"/>
      <c r="H1501" s="103"/>
    </row>
    <row r="1502" spans="1:8">
      <c r="A1502" s="103"/>
      <c r="B1502" s="61"/>
      <c r="C1502" s="103"/>
      <c r="D1502" s="103"/>
      <c r="E1502" s="103"/>
      <c r="F1502" s="103"/>
      <c r="G1502" s="103"/>
      <c r="H1502" s="103"/>
    </row>
    <row r="1503" spans="1:8">
      <c r="A1503" s="103"/>
      <c r="B1503" s="61"/>
      <c r="C1503" s="103"/>
      <c r="D1503" s="103"/>
      <c r="E1503" s="103"/>
      <c r="F1503" s="103"/>
      <c r="G1503" s="103"/>
      <c r="H1503" s="103"/>
    </row>
    <row r="1504" spans="1:8">
      <c r="A1504" s="103"/>
      <c r="B1504" s="61"/>
      <c r="C1504" s="103"/>
      <c r="D1504" s="103"/>
      <c r="E1504" s="103"/>
      <c r="F1504" s="103"/>
      <c r="G1504" s="103"/>
      <c r="H1504" s="103"/>
    </row>
    <row r="1505" spans="1:8">
      <c r="A1505" s="103"/>
      <c r="B1505" s="61"/>
      <c r="C1505" s="103"/>
      <c r="D1505" s="103"/>
      <c r="E1505" s="103"/>
      <c r="F1505" s="103"/>
      <c r="G1505" s="103"/>
      <c r="H1505" s="103"/>
    </row>
    <row r="1506" spans="1:8">
      <c r="A1506" s="103"/>
      <c r="B1506" s="61"/>
      <c r="C1506" s="103"/>
      <c r="D1506" s="103"/>
      <c r="E1506" s="103"/>
      <c r="F1506" s="103"/>
      <c r="G1506" s="103"/>
      <c r="H1506" s="103"/>
    </row>
    <row r="1507" spans="1:8">
      <c r="A1507" s="103"/>
      <c r="B1507" s="61"/>
      <c r="C1507" s="103"/>
      <c r="D1507" s="103"/>
      <c r="E1507" s="103"/>
      <c r="F1507" s="103"/>
      <c r="G1507" s="103"/>
      <c r="H1507" s="103"/>
    </row>
    <row r="1508" spans="1:8">
      <c r="A1508" s="103"/>
      <c r="B1508" s="61"/>
      <c r="C1508" s="103"/>
      <c r="D1508" s="103"/>
      <c r="E1508" s="103"/>
      <c r="F1508" s="103"/>
      <c r="G1508" s="103"/>
      <c r="H1508" s="103"/>
    </row>
    <row r="1509" spans="1:8">
      <c r="A1509" s="103"/>
      <c r="B1509" s="61"/>
      <c r="C1509" s="103"/>
      <c r="D1509" s="103"/>
      <c r="E1509" s="103"/>
      <c r="F1509" s="103"/>
      <c r="G1509" s="103"/>
      <c r="H1509" s="103"/>
    </row>
    <row r="1510" spans="1:8">
      <c r="A1510" s="103"/>
      <c r="B1510" s="61"/>
      <c r="C1510" s="103"/>
      <c r="D1510" s="103"/>
      <c r="E1510" s="103"/>
      <c r="F1510" s="103"/>
      <c r="G1510" s="103"/>
      <c r="H1510" s="103"/>
    </row>
    <row r="1511" spans="1:8">
      <c r="A1511" s="103"/>
      <c r="B1511" s="61"/>
      <c r="C1511" s="103"/>
      <c r="D1511" s="103"/>
      <c r="E1511" s="103"/>
      <c r="F1511" s="103"/>
      <c r="G1511" s="103"/>
      <c r="H1511" s="103"/>
    </row>
    <row r="1512" spans="1:8">
      <c r="A1512" s="103"/>
      <c r="B1512" s="61"/>
      <c r="C1512" s="103"/>
      <c r="D1512" s="103"/>
      <c r="E1512" s="103"/>
      <c r="F1512" s="103"/>
      <c r="G1512" s="103"/>
      <c r="H1512" s="103"/>
    </row>
    <row r="1513" spans="1:8">
      <c r="A1513" s="103"/>
      <c r="B1513" s="61"/>
      <c r="C1513" s="103"/>
      <c r="D1513" s="103"/>
      <c r="E1513" s="103"/>
      <c r="F1513" s="103"/>
      <c r="G1513" s="103"/>
      <c r="H1513" s="103"/>
    </row>
    <row r="1514" spans="1:8">
      <c r="A1514" s="103"/>
      <c r="B1514" s="61"/>
      <c r="C1514" s="103"/>
      <c r="D1514" s="103"/>
      <c r="E1514" s="103"/>
      <c r="F1514" s="103"/>
      <c r="G1514" s="103"/>
      <c r="H1514" s="103"/>
    </row>
    <row r="1515" spans="1:8">
      <c r="A1515" s="103"/>
      <c r="B1515" s="61"/>
      <c r="C1515" s="103"/>
      <c r="D1515" s="103"/>
      <c r="E1515" s="103"/>
      <c r="F1515" s="103"/>
      <c r="G1515" s="103"/>
      <c r="H1515" s="103"/>
    </row>
    <row r="1516" spans="1:8">
      <c r="A1516" s="103"/>
      <c r="B1516" s="61"/>
      <c r="C1516" s="103"/>
      <c r="D1516" s="103"/>
      <c r="E1516" s="103"/>
      <c r="F1516" s="103"/>
      <c r="G1516" s="103"/>
      <c r="H1516" s="103"/>
    </row>
    <row r="1517" spans="1:8">
      <c r="A1517" s="103"/>
      <c r="B1517" s="61"/>
      <c r="C1517" s="103"/>
      <c r="D1517" s="103"/>
      <c r="E1517" s="103"/>
      <c r="F1517" s="103"/>
      <c r="G1517" s="103"/>
      <c r="H1517" s="103"/>
    </row>
    <row r="1518" spans="1:8">
      <c r="A1518" s="103"/>
      <c r="B1518" s="61"/>
      <c r="C1518" s="103"/>
      <c r="D1518" s="103"/>
      <c r="E1518" s="103"/>
      <c r="F1518" s="103"/>
      <c r="G1518" s="103"/>
      <c r="H1518" s="103"/>
    </row>
    <row r="1519" spans="1:8">
      <c r="A1519" s="103"/>
      <c r="B1519" s="61"/>
      <c r="C1519" s="103"/>
      <c r="D1519" s="103"/>
      <c r="E1519" s="103"/>
      <c r="F1519" s="103"/>
      <c r="G1519" s="103"/>
      <c r="H1519" s="103"/>
    </row>
    <row r="1520" spans="1:8">
      <c r="A1520" s="103"/>
      <c r="B1520" s="61"/>
      <c r="C1520" s="103"/>
      <c r="D1520" s="103"/>
      <c r="E1520" s="103"/>
      <c r="F1520" s="103"/>
      <c r="G1520" s="103"/>
      <c r="H1520" s="103"/>
    </row>
    <row r="1521" spans="1:8">
      <c r="A1521" s="103"/>
      <c r="B1521" s="61"/>
      <c r="C1521" s="103"/>
      <c r="D1521" s="103"/>
      <c r="E1521" s="103"/>
      <c r="F1521" s="103"/>
      <c r="G1521" s="103"/>
      <c r="H1521" s="103"/>
    </row>
    <row r="1522" spans="1:8">
      <c r="A1522" s="103"/>
      <c r="B1522" s="61"/>
      <c r="C1522" s="103"/>
      <c r="D1522" s="103"/>
      <c r="E1522" s="103"/>
      <c r="F1522" s="103"/>
      <c r="G1522" s="103"/>
      <c r="H1522" s="103"/>
    </row>
    <row r="1523" spans="1:8">
      <c r="A1523" s="103"/>
      <c r="B1523" s="61"/>
      <c r="C1523" s="103"/>
      <c r="D1523" s="103"/>
      <c r="E1523" s="103"/>
      <c r="F1523" s="103"/>
      <c r="G1523" s="103"/>
      <c r="H1523" s="103"/>
    </row>
    <row r="1524" spans="1:8">
      <c r="A1524" s="103"/>
      <c r="B1524" s="61"/>
      <c r="C1524" s="103"/>
      <c r="D1524" s="103"/>
      <c r="E1524" s="103"/>
      <c r="F1524" s="103"/>
      <c r="G1524" s="103"/>
      <c r="H1524" s="103"/>
    </row>
    <row r="1525" spans="1:8">
      <c r="A1525" s="103"/>
      <c r="B1525" s="61"/>
      <c r="C1525" s="103"/>
      <c r="D1525" s="103"/>
      <c r="E1525" s="103"/>
      <c r="F1525" s="103"/>
      <c r="G1525" s="103"/>
      <c r="H1525" s="103"/>
    </row>
    <row r="1526" spans="1:8">
      <c r="A1526" s="103"/>
      <c r="B1526" s="61"/>
      <c r="C1526" s="103"/>
      <c r="D1526" s="103"/>
      <c r="E1526" s="103"/>
      <c r="F1526" s="103"/>
      <c r="G1526" s="103"/>
      <c r="H1526" s="103"/>
    </row>
    <row r="1527" spans="1:8">
      <c r="A1527" s="103"/>
      <c r="B1527" s="61"/>
      <c r="C1527" s="103"/>
      <c r="D1527" s="103"/>
      <c r="E1527" s="103"/>
      <c r="F1527" s="103"/>
      <c r="G1527" s="103"/>
      <c r="H1527" s="103"/>
    </row>
    <row r="1528" spans="1:8">
      <c r="A1528" s="103"/>
      <c r="B1528" s="61"/>
      <c r="C1528" s="103"/>
      <c r="D1528" s="103"/>
      <c r="E1528" s="103"/>
      <c r="F1528" s="103"/>
      <c r="G1528" s="103"/>
      <c r="H1528" s="103"/>
    </row>
    <row r="1529" spans="1:8">
      <c r="A1529" s="103"/>
      <c r="B1529" s="61"/>
      <c r="C1529" s="103"/>
      <c r="D1529" s="103"/>
      <c r="E1529" s="103"/>
      <c r="F1529" s="103"/>
      <c r="G1529" s="103"/>
      <c r="H1529" s="103"/>
    </row>
    <row r="1530" spans="1:8">
      <c r="A1530" s="103"/>
      <c r="B1530" s="61"/>
      <c r="C1530" s="103"/>
      <c r="D1530" s="103"/>
      <c r="E1530" s="103"/>
      <c r="F1530" s="103"/>
      <c r="G1530" s="103"/>
      <c r="H1530" s="103"/>
    </row>
    <row r="1531" spans="1:8">
      <c r="A1531" s="103"/>
      <c r="B1531" s="61"/>
      <c r="C1531" s="103"/>
      <c r="D1531" s="103"/>
      <c r="E1531" s="103"/>
      <c r="F1531" s="103"/>
      <c r="G1531" s="103"/>
      <c r="H1531" s="103"/>
    </row>
    <row r="1532" spans="1:8">
      <c r="A1532" s="103"/>
      <c r="B1532" s="61"/>
      <c r="C1532" s="103"/>
      <c r="D1532" s="103"/>
      <c r="E1532" s="103"/>
      <c r="F1532" s="103"/>
      <c r="G1532" s="103"/>
      <c r="H1532" s="103"/>
    </row>
    <row r="1533" spans="1:8">
      <c r="A1533" s="103"/>
      <c r="B1533" s="61"/>
      <c r="C1533" s="103"/>
      <c r="D1533" s="103"/>
      <c r="E1533" s="103"/>
      <c r="F1533" s="103"/>
      <c r="G1533" s="103"/>
      <c r="H1533" s="103"/>
    </row>
    <row r="1534" spans="1:8">
      <c r="A1534" s="103"/>
      <c r="B1534" s="61"/>
      <c r="C1534" s="103"/>
      <c r="D1534" s="103"/>
      <c r="E1534" s="103"/>
      <c r="F1534" s="103"/>
      <c r="G1534" s="103"/>
      <c r="H1534" s="103"/>
    </row>
    <row r="1535" spans="1:8">
      <c r="A1535" s="103"/>
      <c r="B1535" s="61"/>
      <c r="C1535" s="103"/>
      <c r="D1535" s="103"/>
      <c r="E1535" s="103"/>
      <c r="F1535" s="103"/>
      <c r="G1535" s="103"/>
      <c r="H1535" s="103"/>
    </row>
    <row r="1536" spans="1:8">
      <c r="A1536" s="103"/>
      <c r="B1536" s="61"/>
      <c r="C1536" s="103"/>
      <c r="D1536" s="103"/>
      <c r="E1536" s="103"/>
      <c r="F1536" s="103"/>
      <c r="G1536" s="103"/>
      <c r="H1536" s="103"/>
    </row>
    <row r="1537" spans="1:8">
      <c r="A1537" s="103"/>
      <c r="B1537" s="61"/>
      <c r="C1537" s="103"/>
      <c r="D1537" s="103"/>
      <c r="E1537" s="103"/>
      <c r="F1537" s="103"/>
      <c r="G1537" s="103"/>
      <c r="H1537" s="103"/>
    </row>
    <row r="1538" spans="1:8">
      <c r="A1538" s="103"/>
      <c r="B1538" s="61"/>
      <c r="C1538" s="103"/>
      <c r="D1538" s="103"/>
      <c r="E1538" s="103"/>
      <c r="F1538" s="103"/>
      <c r="G1538" s="103"/>
      <c r="H1538" s="103"/>
    </row>
    <row r="1539" spans="1:8">
      <c r="A1539" s="103"/>
      <c r="B1539" s="61"/>
      <c r="C1539" s="103"/>
      <c r="D1539" s="103"/>
      <c r="E1539" s="103"/>
      <c r="F1539" s="103"/>
      <c r="G1539" s="103"/>
      <c r="H1539" s="103"/>
    </row>
    <row r="1540" spans="1:8">
      <c r="A1540" s="103"/>
      <c r="B1540" s="61"/>
      <c r="C1540" s="103"/>
      <c r="D1540" s="103"/>
      <c r="E1540" s="103"/>
      <c r="F1540" s="103"/>
      <c r="G1540" s="103"/>
      <c r="H1540" s="103"/>
    </row>
    <row r="1541" spans="1:8">
      <c r="A1541" s="103"/>
      <c r="B1541" s="61"/>
      <c r="C1541" s="103"/>
      <c r="D1541" s="103"/>
      <c r="E1541" s="103"/>
      <c r="F1541" s="103"/>
      <c r="G1541" s="103"/>
      <c r="H1541" s="103"/>
    </row>
    <row r="1542" spans="1:8">
      <c r="A1542" s="103"/>
      <c r="B1542" s="61"/>
      <c r="C1542" s="103"/>
      <c r="D1542" s="103"/>
      <c r="E1542" s="103"/>
      <c r="F1542" s="103"/>
      <c r="G1542" s="103"/>
      <c r="H1542" s="103"/>
    </row>
    <row r="1543" spans="1:8">
      <c r="A1543" s="103"/>
      <c r="B1543" s="61"/>
      <c r="C1543" s="103"/>
      <c r="D1543" s="103"/>
      <c r="E1543" s="103"/>
      <c r="F1543" s="103"/>
      <c r="G1543" s="103"/>
      <c r="H1543" s="103"/>
    </row>
    <row r="1544" spans="1:8">
      <c r="A1544" s="103"/>
      <c r="B1544" s="61"/>
      <c r="C1544" s="103"/>
      <c r="D1544" s="103"/>
      <c r="E1544" s="103"/>
      <c r="F1544" s="103"/>
      <c r="G1544" s="103"/>
      <c r="H1544" s="103"/>
    </row>
    <row r="1545" spans="1:8">
      <c r="A1545" s="103"/>
      <c r="B1545" s="61"/>
      <c r="C1545" s="103"/>
      <c r="D1545" s="103"/>
      <c r="E1545" s="103"/>
      <c r="F1545" s="103"/>
      <c r="G1545" s="103"/>
      <c r="H1545" s="103"/>
    </row>
    <row r="1546" spans="1:8">
      <c r="A1546" s="103"/>
      <c r="B1546" s="61"/>
      <c r="C1546" s="103"/>
      <c r="D1546" s="103"/>
      <c r="E1546" s="103"/>
      <c r="F1546" s="103"/>
      <c r="G1546" s="103"/>
      <c r="H1546" s="103"/>
    </row>
    <row r="1547" spans="1:8">
      <c r="A1547" s="103"/>
      <c r="B1547" s="61"/>
      <c r="C1547" s="103"/>
      <c r="D1547" s="103"/>
      <c r="E1547" s="103"/>
      <c r="F1547" s="103"/>
      <c r="G1547" s="103"/>
      <c r="H1547" s="103"/>
    </row>
    <row r="1548" spans="1:8">
      <c r="A1548" s="103"/>
      <c r="B1548" s="61"/>
      <c r="C1548" s="103"/>
      <c r="D1548" s="103"/>
      <c r="E1548" s="103"/>
      <c r="F1548" s="103"/>
      <c r="G1548" s="103"/>
      <c r="H1548" s="103"/>
    </row>
    <row r="1549" spans="1:8">
      <c r="A1549" s="103"/>
      <c r="B1549" s="61"/>
      <c r="C1549" s="103"/>
      <c r="D1549" s="103"/>
      <c r="E1549" s="103"/>
      <c r="F1549" s="103"/>
      <c r="G1549" s="103"/>
      <c r="H1549" s="103"/>
    </row>
    <row r="1550" spans="1:8">
      <c r="A1550" s="103"/>
      <c r="B1550" s="61"/>
      <c r="C1550" s="103"/>
      <c r="D1550" s="103"/>
      <c r="E1550" s="103"/>
      <c r="F1550" s="103"/>
      <c r="G1550" s="103"/>
      <c r="H1550" s="103"/>
    </row>
    <row r="1551" spans="1:8">
      <c r="A1551" s="103"/>
      <c r="B1551" s="61"/>
      <c r="C1551" s="103"/>
      <c r="D1551" s="103"/>
      <c r="E1551" s="103"/>
      <c r="F1551" s="103"/>
      <c r="G1551" s="103"/>
      <c r="H1551" s="103"/>
    </row>
    <row r="1552" spans="1:8">
      <c r="A1552" s="103"/>
      <c r="B1552" s="61"/>
      <c r="C1552" s="103"/>
      <c r="D1552" s="103"/>
      <c r="E1552" s="103"/>
      <c r="F1552" s="103"/>
      <c r="G1552" s="103"/>
      <c r="H1552" s="103"/>
    </row>
    <row r="1553" spans="1:8">
      <c r="A1553" s="103"/>
      <c r="B1553" s="61"/>
      <c r="C1553" s="103"/>
      <c r="D1553" s="103"/>
      <c r="E1553" s="103"/>
      <c r="F1553" s="103"/>
      <c r="G1553" s="103"/>
      <c r="H1553" s="103"/>
    </row>
    <row r="1554" spans="1:8">
      <c r="A1554" s="103"/>
      <c r="B1554" s="61"/>
      <c r="C1554" s="103"/>
      <c r="D1554" s="103"/>
      <c r="E1554" s="103"/>
      <c r="F1554" s="103"/>
      <c r="G1554" s="103"/>
      <c r="H1554" s="103"/>
    </row>
    <row r="1555" spans="1:8">
      <c r="A1555" s="103"/>
      <c r="B1555" s="61"/>
      <c r="C1555" s="103"/>
      <c r="D1555" s="103"/>
      <c r="E1555" s="103"/>
      <c r="F1555" s="103"/>
      <c r="G1555" s="103"/>
      <c r="H1555" s="103"/>
    </row>
    <row r="1556" spans="1:8">
      <c r="A1556" s="103"/>
      <c r="B1556" s="61"/>
      <c r="C1556" s="103"/>
      <c r="D1556" s="103"/>
      <c r="E1556" s="103"/>
      <c r="F1556" s="103"/>
      <c r="G1556" s="103"/>
      <c r="H1556" s="103"/>
    </row>
    <row r="1557" spans="1:8">
      <c r="A1557" s="103"/>
      <c r="B1557" s="61"/>
      <c r="C1557" s="103"/>
      <c r="D1557" s="103"/>
      <c r="E1557" s="103"/>
      <c r="F1557" s="103"/>
      <c r="G1557" s="103"/>
      <c r="H1557" s="103"/>
    </row>
    <row r="1558" spans="1:8">
      <c r="A1558" s="103"/>
      <c r="B1558" s="61"/>
      <c r="C1558" s="103"/>
      <c r="D1558" s="103"/>
      <c r="E1558" s="103"/>
      <c r="F1558" s="103"/>
      <c r="G1558" s="103"/>
      <c r="H1558" s="103"/>
    </row>
    <row r="1559" spans="1:8">
      <c r="A1559" s="103"/>
      <c r="B1559" s="61"/>
      <c r="C1559" s="103"/>
      <c r="D1559" s="103"/>
      <c r="E1559" s="103"/>
      <c r="F1559" s="103"/>
      <c r="G1559" s="103"/>
      <c r="H1559" s="103"/>
    </row>
    <row r="1560" spans="1:8">
      <c r="A1560" s="103"/>
      <c r="B1560" s="61"/>
      <c r="C1560" s="103"/>
      <c r="D1560" s="103"/>
      <c r="E1560" s="103"/>
      <c r="F1560" s="103"/>
      <c r="G1560" s="103"/>
      <c r="H1560" s="103"/>
    </row>
    <row r="1561" spans="1:8">
      <c r="A1561" s="103"/>
      <c r="B1561" s="61"/>
      <c r="C1561" s="103"/>
      <c r="D1561" s="103"/>
      <c r="E1561" s="103"/>
      <c r="F1561" s="103"/>
      <c r="G1561" s="103"/>
      <c r="H1561" s="103"/>
    </row>
    <row r="1562" spans="1:8">
      <c r="A1562" s="103"/>
      <c r="B1562" s="61"/>
      <c r="C1562" s="103"/>
      <c r="D1562" s="103"/>
      <c r="E1562" s="103"/>
      <c r="F1562" s="103"/>
      <c r="G1562" s="103"/>
      <c r="H1562" s="103"/>
    </row>
    <row r="1563" spans="1:8">
      <c r="A1563" s="103"/>
      <c r="B1563" s="61"/>
      <c r="C1563" s="103"/>
      <c r="D1563" s="103"/>
      <c r="E1563" s="103"/>
      <c r="F1563" s="103"/>
      <c r="G1563" s="103"/>
      <c r="H1563" s="103"/>
    </row>
    <row r="1564" spans="1:8">
      <c r="A1564" s="103"/>
      <c r="B1564" s="61"/>
      <c r="C1564" s="103"/>
      <c r="D1564" s="103"/>
      <c r="E1564" s="103"/>
      <c r="F1564" s="103"/>
      <c r="G1564" s="103"/>
      <c r="H1564" s="103"/>
    </row>
    <row r="1565" spans="1:8">
      <c r="A1565" s="103"/>
      <c r="B1565" s="61"/>
      <c r="C1565" s="103"/>
      <c r="D1565" s="103"/>
      <c r="E1565" s="103"/>
      <c r="F1565" s="103"/>
      <c r="G1565" s="103"/>
      <c r="H1565" s="103"/>
    </row>
    <row r="1566" spans="1:8">
      <c r="A1566" s="103"/>
      <c r="B1566" s="61"/>
      <c r="C1566" s="103"/>
      <c r="D1566" s="103"/>
      <c r="E1566" s="103"/>
      <c r="F1566" s="103"/>
      <c r="G1566" s="103"/>
      <c r="H1566" s="103"/>
    </row>
    <row r="1567" spans="1:8">
      <c r="A1567" s="103"/>
      <c r="B1567" s="61"/>
      <c r="C1567" s="103"/>
      <c r="D1567" s="103"/>
      <c r="E1567" s="103"/>
      <c r="F1567" s="103"/>
      <c r="G1567" s="103"/>
      <c r="H1567" s="103"/>
    </row>
    <row r="1568" spans="1:8">
      <c r="A1568" s="103"/>
      <c r="B1568" s="61"/>
      <c r="C1568" s="103"/>
      <c r="D1568" s="103"/>
      <c r="E1568" s="103"/>
      <c r="F1568" s="103"/>
      <c r="G1568" s="103"/>
      <c r="H1568" s="103"/>
    </row>
    <row r="1569" spans="1:8">
      <c r="A1569" s="103"/>
      <c r="B1569" s="61"/>
      <c r="C1569" s="103"/>
      <c r="D1569" s="103"/>
      <c r="E1569" s="103"/>
      <c r="F1569" s="103"/>
      <c r="G1569" s="103"/>
      <c r="H1569" s="103"/>
    </row>
    <row r="1570" spans="1:8">
      <c r="A1570" s="103"/>
      <c r="B1570" s="61"/>
      <c r="C1570" s="103"/>
      <c r="D1570" s="103"/>
      <c r="E1570" s="103"/>
      <c r="F1570" s="103"/>
      <c r="G1570" s="103"/>
      <c r="H1570" s="103"/>
    </row>
    <row r="1571" spans="1:8">
      <c r="A1571" s="103"/>
      <c r="B1571" s="61"/>
      <c r="C1571" s="103"/>
      <c r="D1571" s="103"/>
      <c r="E1571" s="103"/>
      <c r="F1571" s="103"/>
      <c r="G1571" s="103"/>
      <c r="H1571" s="103"/>
    </row>
    <row r="1572" spans="1:8">
      <c r="A1572" s="103"/>
      <c r="B1572" s="61"/>
      <c r="C1572" s="103"/>
      <c r="D1572" s="103"/>
      <c r="E1572" s="103"/>
      <c r="F1572" s="103"/>
      <c r="G1572" s="103"/>
      <c r="H1572" s="103"/>
    </row>
    <row r="1573" spans="1:8">
      <c r="A1573" s="103"/>
      <c r="B1573" s="61"/>
      <c r="C1573" s="103"/>
      <c r="D1573" s="103"/>
      <c r="E1573" s="103"/>
      <c r="F1573" s="103"/>
      <c r="G1573" s="103"/>
      <c r="H1573" s="103"/>
    </row>
    <row r="1574" spans="1:8">
      <c r="A1574" s="103"/>
      <c r="B1574" s="61"/>
      <c r="C1574" s="103"/>
      <c r="D1574" s="103"/>
      <c r="E1574" s="103"/>
      <c r="F1574" s="103"/>
      <c r="G1574" s="103"/>
      <c r="H1574" s="103"/>
    </row>
    <row r="1575" spans="1:8">
      <c r="A1575" s="103"/>
      <c r="B1575" s="61"/>
      <c r="C1575" s="103"/>
      <c r="D1575" s="103"/>
      <c r="E1575" s="103"/>
      <c r="F1575" s="103"/>
      <c r="G1575" s="103"/>
      <c r="H1575" s="103"/>
    </row>
    <row r="1576" spans="1:8">
      <c r="A1576" s="103"/>
      <c r="B1576" s="61"/>
      <c r="C1576" s="103"/>
      <c r="D1576" s="103"/>
      <c r="E1576" s="103"/>
      <c r="F1576" s="103"/>
      <c r="G1576" s="103"/>
      <c r="H1576" s="103"/>
    </row>
    <row r="1577" spans="1:8">
      <c r="A1577" s="103"/>
      <c r="B1577" s="61"/>
      <c r="C1577" s="103"/>
      <c r="D1577" s="103"/>
      <c r="E1577" s="103"/>
      <c r="F1577" s="103"/>
      <c r="G1577" s="103"/>
      <c r="H1577" s="103"/>
    </row>
    <row r="1578" spans="1:8">
      <c r="A1578" s="103"/>
      <c r="B1578" s="61"/>
      <c r="C1578" s="103"/>
      <c r="D1578" s="103"/>
      <c r="E1578" s="103"/>
      <c r="F1578" s="103"/>
      <c r="G1578" s="103"/>
      <c r="H1578" s="103"/>
    </row>
    <row r="1579" spans="1:8">
      <c r="A1579" s="103"/>
      <c r="B1579" s="61"/>
      <c r="C1579" s="103"/>
      <c r="D1579" s="103"/>
      <c r="E1579" s="103"/>
      <c r="F1579" s="103"/>
      <c r="G1579" s="103"/>
      <c r="H1579" s="103"/>
    </row>
    <row r="1580" spans="1:8">
      <c r="A1580" s="103"/>
      <c r="B1580" s="61"/>
      <c r="C1580" s="103"/>
      <c r="D1580" s="103"/>
      <c r="E1580" s="103"/>
      <c r="F1580" s="103"/>
      <c r="G1580" s="103"/>
      <c r="H1580" s="103"/>
    </row>
    <row r="1581" spans="1:8">
      <c r="A1581" s="103"/>
      <c r="B1581" s="61"/>
      <c r="C1581" s="103"/>
      <c r="D1581" s="103"/>
      <c r="E1581" s="103"/>
      <c r="F1581" s="103"/>
      <c r="G1581" s="103"/>
      <c r="H1581" s="103"/>
    </row>
    <row r="1582" spans="1:8">
      <c r="A1582" s="103"/>
      <c r="B1582" s="61"/>
      <c r="C1582" s="103"/>
      <c r="D1582" s="103"/>
      <c r="E1582" s="103"/>
      <c r="F1582" s="103"/>
      <c r="G1582" s="103"/>
      <c r="H1582" s="103"/>
    </row>
    <row r="1583" spans="1:8">
      <c r="A1583" s="103"/>
      <c r="B1583" s="61"/>
      <c r="C1583" s="103"/>
      <c r="D1583" s="103"/>
      <c r="E1583" s="103"/>
      <c r="F1583" s="103"/>
      <c r="G1583" s="103"/>
      <c r="H1583" s="103"/>
    </row>
    <row r="1584" spans="1:8">
      <c r="A1584" s="103"/>
      <c r="B1584" s="61"/>
      <c r="C1584" s="103"/>
      <c r="D1584" s="103"/>
      <c r="E1584" s="103"/>
      <c r="F1584" s="103"/>
      <c r="G1584" s="103"/>
      <c r="H1584" s="103"/>
    </row>
    <row r="1585" spans="1:8">
      <c r="A1585" s="103"/>
      <c r="B1585" s="61"/>
      <c r="C1585" s="103"/>
      <c r="D1585" s="103"/>
      <c r="E1585" s="103"/>
      <c r="F1585" s="103"/>
      <c r="G1585" s="103"/>
      <c r="H1585" s="103"/>
    </row>
    <row r="1586" spans="1:8">
      <c r="A1586" s="103"/>
      <c r="B1586" s="61"/>
      <c r="C1586" s="103"/>
      <c r="D1586" s="103"/>
      <c r="E1586" s="103"/>
      <c r="F1586" s="103"/>
      <c r="G1586" s="103"/>
      <c r="H1586" s="103"/>
    </row>
    <row r="1587" spans="1:8">
      <c r="A1587" s="103"/>
      <c r="B1587" s="61"/>
      <c r="C1587" s="103"/>
      <c r="D1587" s="103"/>
      <c r="E1587" s="103"/>
      <c r="F1587" s="103"/>
      <c r="G1587" s="103"/>
      <c r="H1587" s="103"/>
    </row>
    <row r="1588" spans="1:8">
      <c r="A1588" s="103"/>
      <c r="B1588" s="61"/>
      <c r="C1588" s="103"/>
      <c r="D1588" s="103"/>
      <c r="E1588" s="103"/>
      <c r="F1588" s="103"/>
      <c r="G1588" s="103"/>
      <c r="H1588" s="103"/>
    </row>
    <row r="1589" spans="1:8">
      <c r="A1589" s="103"/>
      <c r="B1589" s="61"/>
      <c r="C1589" s="103"/>
      <c r="D1589" s="103"/>
      <c r="E1589" s="103"/>
      <c r="F1589" s="103"/>
      <c r="G1589" s="103"/>
      <c r="H1589" s="103"/>
    </row>
    <row r="1590" spans="1:8">
      <c r="A1590" s="103"/>
      <c r="B1590" s="61"/>
      <c r="C1590" s="103"/>
      <c r="D1590" s="103"/>
      <c r="E1590" s="103"/>
      <c r="F1590" s="103"/>
      <c r="G1590" s="103"/>
      <c r="H1590" s="103"/>
    </row>
    <row r="1591" spans="1:8">
      <c r="A1591" s="103"/>
      <c r="B1591" s="61"/>
      <c r="C1591" s="103"/>
      <c r="D1591" s="103"/>
      <c r="E1591" s="103"/>
      <c r="F1591" s="103"/>
      <c r="G1591" s="103"/>
      <c r="H1591" s="103"/>
    </row>
    <row r="1592" spans="1:8">
      <c r="A1592" s="103"/>
      <c r="B1592" s="61"/>
      <c r="C1592" s="103"/>
      <c r="D1592" s="103"/>
      <c r="E1592" s="103"/>
      <c r="F1592" s="103"/>
      <c r="G1592" s="103"/>
      <c r="H1592" s="103"/>
    </row>
    <row r="1593" spans="1:8">
      <c r="A1593" s="103"/>
      <c r="B1593" s="61"/>
      <c r="C1593" s="103"/>
      <c r="D1593" s="103"/>
      <c r="E1593" s="103"/>
      <c r="F1593" s="103"/>
      <c r="G1593" s="103"/>
      <c r="H1593" s="103"/>
    </row>
    <row r="1594" spans="1:8">
      <c r="A1594" s="103"/>
      <c r="B1594" s="61"/>
      <c r="C1594" s="103"/>
      <c r="D1594" s="103"/>
      <c r="E1594" s="103"/>
      <c r="F1594" s="103"/>
      <c r="G1594" s="103"/>
      <c r="H1594" s="103"/>
    </row>
    <row r="1595" spans="1:8">
      <c r="A1595" s="103"/>
      <c r="B1595" s="61"/>
      <c r="C1595" s="103"/>
      <c r="D1595" s="103"/>
      <c r="E1595" s="103"/>
      <c r="F1595" s="103"/>
      <c r="G1595" s="103"/>
      <c r="H1595" s="103"/>
    </row>
    <row r="1596" spans="1:8">
      <c r="A1596" s="103"/>
      <c r="B1596" s="61"/>
      <c r="C1596" s="103"/>
      <c r="D1596" s="103"/>
      <c r="E1596" s="103"/>
      <c r="F1596" s="103"/>
      <c r="G1596" s="103"/>
      <c r="H1596" s="103"/>
    </row>
    <row r="1597" spans="1:8">
      <c r="A1597" s="103"/>
      <c r="B1597" s="61"/>
      <c r="C1597" s="103"/>
      <c r="D1597" s="103"/>
      <c r="E1597" s="103"/>
      <c r="F1597" s="103"/>
      <c r="G1597" s="103"/>
      <c r="H1597" s="103"/>
    </row>
    <row r="1598" spans="1:8">
      <c r="A1598" s="103"/>
      <c r="B1598" s="61"/>
      <c r="C1598" s="103"/>
      <c r="D1598" s="103"/>
      <c r="E1598" s="103"/>
      <c r="F1598" s="103"/>
      <c r="G1598" s="103"/>
      <c r="H1598" s="103"/>
    </row>
    <row r="1599" spans="1:8">
      <c r="A1599" s="103"/>
      <c r="B1599" s="61"/>
      <c r="C1599" s="103"/>
      <c r="D1599" s="103"/>
      <c r="E1599" s="103"/>
      <c r="F1599" s="103"/>
      <c r="G1599" s="103"/>
      <c r="H1599" s="103"/>
    </row>
    <row r="1600" spans="1:8">
      <c r="A1600" s="103"/>
      <c r="B1600" s="61"/>
      <c r="C1600" s="103"/>
      <c r="D1600" s="103"/>
      <c r="E1600" s="103"/>
      <c r="F1600" s="103"/>
      <c r="G1600" s="103"/>
      <c r="H1600" s="103"/>
    </row>
    <row r="1601" spans="1:8">
      <c r="A1601" s="103"/>
      <c r="B1601" s="61"/>
      <c r="C1601" s="103"/>
      <c r="D1601" s="103"/>
      <c r="E1601" s="103"/>
      <c r="F1601" s="103"/>
      <c r="G1601" s="103"/>
      <c r="H1601" s="103"/>
    </row>
    <row r="1602" spans="1:8">
      <c r="A1602" s="103"/>
      <c r="B1602" s="61"/>
      <c r="C1602" s="103"/>
      <c r="D1602" s="103"/>
      <c r="E1602" s="103"/>
      <c r="F1602" s="103"/>
      <c r="G1602" s="103"/>
      <c r="H1602" s="103"/>
    </row>
    <row r="1603" spans="1:8">
      <c r="A1603" s="103"/>
      <c r="B1603" s="61"/>
      <c r="C1603" s="103"/>
      <c r="D1603" s="103"/>
      <c r="E1603" s="103"/>
      <c r="F1603" s="103"/>
      <c r="G1603" s="103"/>
      <c r="H1603" s="103"/>
    </row>
    <row r="1604" spans="1:8">
      <c r="A1604" s="103"/>
      <c r="B1604" s="61"/>
      <c r="C1604" s="103"/>
      <c r="D1604" s="103"/>
      <c r="E1604" s="103"/>
      <c r="F1604" s="103"/>
      <c r="G1604" s="103"/>
      <c r="H1604" s="103"/>
    </row>
    <row r="1605" spans="1:8">
      <c r="A1605" s="103"/>
      <c r="B1605" s="61"/>
      <c r="C1605" s="103"/>
      <c r="D1605" s="103"/>
      <c r="E1605" s="103"/>
      <c r="F1605" s="103"/>
      <c r="G1605" s="103"/>
      <c r="H1605" s="103"/>
    </row>
    <row r="1606" spans="1:8">
      <c r="A1606" s="103"/>
      <c r="B1606" s="61"/>
      <c r="C1606" s="103"/>
      <c r="D1606" s="103"/>
      <c r="E1606" s="103"/>
      <c r="F1606" s="103"/>
      <c r="G1606" s="103"/>
      <c r="H1606" s="103"/>
    </row>
    <row r="1607" spans="1:8">
      <c r="A1607" s="103"/>
      <c r="B1607" s="61"/>
      <c r="C1607" s="103"/>
      <c r="D1607" s="103"/>
      <c r="E1607" s="103"/>
      <c r="F1607" s="103"/>
      <c r="G1607" s="103"/>
      <c r="H1607" s="103"/>
    </row>
    <row r="1608" spans="1:8">
      <c r="A1608" s="103"/>
      <c r="B1608" s="61"/>
      <c r="C1608" s="103"/>
      <c r="D1608" s="103"/>
      <c r="E1608" s="103"/>
      <c r="F1608" s="103"/>
      <c r="G1608" s="103"/>
      <c r="H1608" s="103"/>
    </row>
    <row r="1609" spans="1:8">
      <c r="A1609" s="103"/>
      <c r="B1609" s="61"/>
      <c r="C1609" s="103"/>
      <c r="D1609" s="103"/>
      <c r="E1609" s="103"/>
      <c r="F1609" s="103"/>
      <c r="G1609" s="103"/>
      <c r="H1609" s="103"/>
    </row>
    <row r="1610" spans="1:8">
      <c r="A1610" s="103"/>
      <c r="B1610" s="61"/>
      <c r="C1610" s="103"/>
      <c r="D1610" s="103"/>
      <c r="E1610" s="103"/>
      <c r="F1610" s="103"/>
      <c r="G1610" s="103"/>
      <c r="H1610" s="103"/>
    </row>
    <row r="1611" spans="1:8">
      <c r="A1611" s="103"/>
      <c r="B1611" s="61"/>
      <c r="C1611" s="103"/>
      <c r="D1611" s="103"/>
      <c r="E1611" s="103"/>
      <c r="F1611" s="103"/>
      <c r="G1611" s="103"/>
      <c r="H1611" s="103"/>
    </row>
    <row r="1612" spans="1:8">
      <c r="A1612" s="103"/>
      <c r="B1612" s="61"/>
      <c r="C1612" s="103"/>
      <c r="D1612" s="103"/>
      <c r="E1612" s="103"/>
      <c r="F1612" s="103"/>
      <c r="G1612" s="103"/>
      <c r="H1612" s="103"/>
    </row>
    <row r="1613" spans="1:8">
      <c r="A1613" s="103"/>
      <c r="B1613" s="61"/>
      <c r="C1613" s="103"/>
      <c r="D1613" s="103"/>
      <c r="E1613" s="103"/>
      <c r="F1613" s="103"/>
      <c r="G1613" s="103"/>
      <c r="H1613" s="103"/>
    </row>
    <row r="1614" spans="1:8">
      <c r="A1614" s="103"/>
      <c r="B1614" s="61"/>
      <c r="C1614" s="103"/>
      <c r="D1614" s="103"/>
      <c r="E1614" s="103"/>
      <c r="F1614" s="103"/>
      <c r="G1614" s="103"/>
      <c r="H1614" s="103"/>
    </row>
    <row r="1615" spans="1:8">
      <c r="A1615" s="103"/>
      <c r="B1615" s="61"/>
      <c r="C1615" s="103"/>
      <c r="D1615" s="103"/>
      <c r="E1615" s="103"/>
      <c r="F1615" s="103"/>
      <c r="G1615" s="103"/>
      <c r="H1615" s="103"/>
    </row>
    <row r="1616" spans="1:8">
      <c r="A1616" s="103"/>
      <c r="B1616" s="61"/>
      <c r="C1616" s="103"/>
      <c r="D1616" s="103"/>
      <c r="E1616" s="103"/>
      <c r="F1616" s="103"/>
      <c r="G1616" s="103"/>
      <c r="H1616" s="103"/>
    </row>
    <row r="1617" spans="1:8">
      <c r="A1617" s="103"/>
      <c r="B1617" s="61"/>
      <c r="C1617" s="103"/>
      <c r="D1617" s="103"/>
      <c r="E1617" s="103"/>
      <c r="F1617" s="103"/>
      <c r="G1617" s="103"/>
      <c r="H1617" s="103"/>
    </row>
    <row r="1618" spans="1:8">
      <c r="A1618" s="103"/>
      <c r="B1618" s="61"/>
      <c r="C1618" s="103"/>
      <c r="D1618" s="103"/>
      <c r="E1618" s="103"/>
      <c r="F1618" s="103"/>
      <c r="G1618" s="103"/>
      <c r="H1618" s="103"/>
    </row>
    <row r="1619" spans="1:8">
      <c r="A1619" s="103"/>
      <c r="B1619" s="61"/>
      <c r="C1619" s="103"/>
      <c r="D1619" s="103"/>
      <c r="E1619" s="103"/>
      <c r="F1619" s="103"/>
      <c r="G1619" s="103"/>
      <c r="H1619" s="103"/>
    </row>
    <row r="1620" spans="1:8">
      <c r="A1620" s="103"/>
      <c r="B1620" s="61"/>
      <c r="C1620" s="103"/>
      <c r="D1620" s="103"/>
      <c r="E1620" s="103"/>
      <c r="F1620" s="103"/>
      <c r="G1620" s="103"/>
      <c r="H1620" s="103"/>
    </row>
    <row r="1621" spans="1:8">
      <c r="A1621" s="103"/>
      <c r="B1621" s="61"/>
      <c r="C1621" s="103"/>
      <c r="D1621" s="103"/>
      <c r="E1621" s="103"/>
      <c r="F1621" s="103"/>
      <c r="G1621" s="103"/>
      <c r="H1621" s="103"/>
    </row>
    <row r="1622" spans="1:8">
      <c r="A1622" s="103"/>
      <c r="B1622" s="61"/>
      <c r="C1622" s="103"/>
      <c r="D1622" s="103"/>
      <c r="E1622" s="103"/>
      <c r="F1622" s="103"/>
      <c r="G1622" s="103"/>
      <c r="H1622" s="103"/>
    </row>
    <row r="1623" spans="1:8">
      <c r="A1623" s="103"/>
      <c r="B1623" s="61"/>
      <c r="C1623" s="103"/>
      <c r="D1623" s="103"/>
      <c r="E1623" s="103"/>
      <c r="F1623" s="103"/>
      <c r="G1623" s="103"/>
      <c r="H1623" s="103"/>
    </row>
    <row r="1624" spans="1:8">
      <c r="A1624" s="103"/>
      <c r="B1624" s="61"/>
      <c r="C1624" s="103"/>
      <c r="D1624" s="103"/>
      <c r="E1624" s="103"/>
      <c r="F1624" s="103"/>
      <c r="G1624" s="103"/>
      <c r="H1624" s="103"/>
    </row>
    <row r="1625" spans="1:8">
      <c r="A1625" s="103"/>
      <c r="B1625" s="61"/>
      <c r="C1625" s="103"/>
      <c r="D1625" s="103"/>
      <c r="E1625" s="103"/>
      <c r="F1625" s="103"/>
      <c r="G1625" s="103"/>
      <c r="H1625" s="103"/>
    </row>
    <row r="1626" spans="1:8">
      <c r="A1626" s="103"/>
      <c r="B1626" s="61"/>
      <c r="C1626" s="103"/>
      <c r="D1626" s="103"/>
      <c r="E1626" s="103"/>
      <c r="F1626" s="103"/>
      <c r="G1626" s="103"/>
      <c r="H1626" s="103"/>
    </row>
    <row r="1627" spans="1:8">
      <c r="A1627" s="103"/>
      <c r="B1627" s="61"/>
      <c r="C1627" s="103"/>
      <c r="D1627" s="103"/>
      <c r="E1627" s="103"/>
      <c r="F1627" s="103"/>
      <c r="G1627" s="103"/>
      <c r="H1627" s="103"/>
    </row>
    <row r="1628" spans="1:8">
      <c r="A1628" s="103"/>
      <c r="B1628" s="61"/>
      <c r="C1628" s="103"/>
      <c r="D1628" s="103"/>
      <c r="E1628" s="103"/>
      <c r="F1628" s="103"/>
      <c r="G1628" s="103"/>
      <c r="H1628" s="103"/>
    </row>
    <row r="1629" spans="1:8">
      <c r="A1629" s="103"/>
      <c r="B1629" s="61"/>
      <c r="C1629" s="103"/>
      <c r="D1629" s="103"/>
      <c r="E1629" s="103"/>
      <c r="F1629" s="103"/>
      <c r="G1629" s="103"/>
      <c r="H1629" s="103"/>
    </row>
    <row r="1630" spans="1:8">
      <c r="A1630" s="103"/>
      <c r="B1630" s="61"/>
      <c r="C1630" s="103"/>
      <c r="D1630" s="103"/>
      <c r="E1630" s="103"/>
      <c r="F1630" s="103"/>
      <c r="G1630" s="103"/>
      <c r="H1630" s="103"/>
    </row>
    <row r="1631" spans="1:8">
      <c r="A1631" s="103"/>
      <c r="B1631" s="61"/>
      <c r="C1631" s="103"/>
      <c r="D1631" s="103"/>
      <c r="E1631" s="103"/>
      <c r="F1631" s="103"/>
      <c r="G1631" s="103"/>
      <c r="H1631" s="103"/>
    </row>
    <row r="1632" spans="1:8">
      <c r="A1632" s="103"/>
      <c r="B1632" s="61"/>
      <c r="C1632" s="103"/>
      <c r="D1632" s="103"/>
      <c r="E1632" s="103"/>
      <c r="F1632" s="103"/>
      <c r="G1632" s="103"/>
      <c r="H1632" s="103"/>
    </row>
    <row r="1633" spans="1:8">
      <c r="A1633" s="103"/>
      <c r="B1633" s="61"/>
      <c r="C1633" s="103"/>
      <c r="D1633" s="103"/>
      <c r="E1633" s="103"/>
      <c r="F1633" s="103"/>
      <c r="G1633" s="103"/>
      <c r="H1633" s="103"/>
    </row>
    <row r="1634" spans="1:8">
      <c r="A1634" s="103"/>
      <c r="B1634" s="61"/>
      <c r="C1634" s="103"/>
      <c r="D1634" s="103"/>
      <c r="E1634" s="103"/>
      <c r="F1634" s="103"/>
      <c r="G1634" s="103"/>
      <c r="H1634" s="103"/>
    </row>
    <row r="1635" spans="1:8">
      <c r="A1635" s="103"/>
      <c r="B1635" s="61"/>
      <c r="C1635" s="103"/>
      <c r="D1635" s="103"/>
      <c r="E1635" s="103"/>
      <c r="F1635" s="103"/>
      <c r="G1635" s="103"/>
      <c r="H1635" s="103"/>
    </row>
    <row r="1636" spans="1:8">
      <c r="A1636" s="103"/>
      <c r="B1636" s="61"/>
      <c r="C1636" s="103"/>
      <c r="D1636" s="103"/>
      <c r="E1636" s="103"/>
      <c r="F1636" s="103"/>
      <c r="G1636" s="103"/>
      <c r="H1636" s="103"/>
    </row>
    <row r="1637" spans="1:8">
      <c r="A1637" s="103"/>
      <c r="B1637" s="61"/>
      <c r="C1637" s="103"/>
      <c r="D1637" s="103"/>
      <c r="E1637" s="103"/>
      <c r="F1637" s="103"/>
      <c r="G1637" s="103"/>
      <c r="H1637" s="103"/>
    </row>
    <row r="1638" spans="1:8">
      <c r="A1638" s="103"/>
      <c r="B1638" s="61"/>
      <c r="C1638" s="103"/>
      <c r="D1638" s="103"/>
      <c r="E1638" s="103"/>
      <c r="F1638" s="103"/>
      <c r="G1638" s="103"/>
      <c r="H1638" s="103"/>
    </row>
    <row r="1639" spans="1:8">
      <c r="A1639" s="103"/>
      <c r="B1639" s="61"/>
      <c r="C1639" s="103"/>
      <c r="D1639" s="103"/>
      <c r="E1639" s="103"/>
      <c r="F1639" s="103"/>
      <c r="G1639" s="103"/>
      <c r="H1639" s="103"/>
    </row>
    <row r="1640" spans="1:8">
      <c r="A1640" s="103"/>
      <c r="B1640" s="61"/>
      <c r="C1640" s="103"/>
      <c r="D1640" s="103"/>
      <c r="E1640" s="103"/>
      <c r="F1640" s="103"/>
      <c r="G1640" s="103"/>
      <c r="H1640" s="103"/>
    </row>
    <row r="1641" spans="1:8">
      <c r="A1641" s="103"/>
      <c r="B1641" s="61"/>
      <c r="C1641" s="103"/>
      <c r="D1641" s="103"/>
      <c r="E1641" s="103"/>
      <c r="F1641" s="103"/>
      <c r="G1641" s="103"/>
      <c r="H1641" s="103"/>
    </row>
    <row r="1642" spans="1:8">
      <c r="A1642" s="103"/>
      <c r="B1642" s="61"/>
      <c r="C1642" s="103"/>
      <c r="D1642" s="103"/>
      <c r="E1642" s="103"/>
      <c r="F1642" s="103"/>
      <c r="G1642" s="103"/>
      <c r="H1642" s="103"/>
    </row>
    <row r="1643" spans="1:8">
      <c r="A1643" s="103"/>
      <c r="B1643" s="61"/>
      <c r="C1643" s="103"/>
      <c r="D1643" s="103"/>
      <c r="E1643" s="103"/>
      <c r="F1643" s="103"/>
      <c r="G1643" s="103"/>
      <c r="H1643" s="103"/>
    </row>
    <row r="1644" spans="1:8">
      <c r="A1644" s="103"/>
      <c r="B1644" s="61"/>
      <c r="C1644" s="103"/>
      <c r="D1644" s="103"/>
      <c r="E1644" s="103"/>
      <c r="F1644" s="103"/>
      <c r="G1644" s="103"/>
      <c r="H1644" s="103"/>
    </row>
    <row r="1645" spans="1:8">
      <c r="A1645" s="103"/>
      <c r="B1645" s="61"/>
      <c r="C1645" s="103"/>
      <c r="D1645" s="103"/>
      <c r="E1645" s="103"/>
      <c r="F1645" s="103"/>
      <c r="G1645" s="103"/>
      <c r="H1645" s="103"/>
    </row>
    <row r="1646" spans="1:8">
      <c r="A1646" s="103"/>
      <c r="B1646" s="61"/>
      <c r="C1646" s="103"/>
      <c r="D1646" s="103"/>
      <c r="E1646" s="103"/>
      <c r="F1646" s="103"/>
      <c r="G1646" s="103"/>
      <c r="H1646" s="103"/>
    </row>
    <row r="1647" spans="1:8">
      <c r="A1647" s="103"/>
      <c r="B1647" s="61"/>
      <c r="C1647" s="103"/>
      <c r="D1647" s="103"/>
      <c r="E1647" s="103"/>
      <c r="F1647" s="103"/>
      <c r="G1647" s="103"/>
      <c r="H1647" s="103"/>
    </row>
    <row r="1648" spans="1:8">
      <c r="A1648" s="103"/>
      <c r="B1648" s="61"/>
      <c r="C1648" s="103"/>
      <c r="D1648" s="103"/>
      <c r="E1648" s="103"/>
      <c r="F1648" s="103"/>
      <c r="G1648" s="103"/>
      <c r="H1648" s="103"/>
    </row>
    <row r="1649" spans="1:8">
      <c r="A1649" s="103"/>
      <c r="B1649" s="61"/>
      <c r="C1649" s="103"/>
      <c r="D1649" s="103"/>
      <c r="E1649" s="103"/>
      <c r="F1649" s="103"/>
      <c r="G1649" s="103"/>
      <c r="H1649" s="103"/>
    </row>
    <row r="1650" spans="1:8">
      <c r="A1650" s="103"/>
      <c r="B1650" s="61"/>
      <c r="C1650" s="103"/>
      <c r="D1650" s="103"/>
      <c r="E1650" s="103"/>
      <c r="F1650" s="103"/>
      <c r="G1650" s="103"/>
      <c r="H1650" s="103"/>
    </row>
    <row r="1651" spans="1:8">
      <c r="A1651" s="103"/>
      <c r="B1651" s="61"/>
      <c r="C1651" s="103"/>
      <c r="D1651" s="103"/>
      <c r="E1651" s="103"/>
      <c r="F1651" s="103"/>
      <c r="G1651" s="103"/>
      <c r="H1651" s="103"/>
    </row>
    <row r="1652" spans="1:8">
      <c r="A1652" s="103"/>
      <c r="B1652" s="61"/>
      <c r="C1652" s="103"/>
      <c r="D1652" s="103"/>
      <c r="E1652" s="103"/>
      <c r="F1652" s="103"/>
      <c r="G1652" s="103"/>
      <c r="H1652" s="103"/>
    </row>
    <row r="1653" spans="1:8">
      <c r="A1653" s="103"/>
      <c r="B1653" s="61"/>
      <c r="C1653" s="103"/>
      <c r="D1653" s="103"/>
      <c r="E1653" s="103"/>
      <c r="F1653" s="103"/>
      <c r="G1653" s="103"/>
      <c r="H1653" s="103"/>
    </row>
    <row r="1654" spans="1:8">
      <c r="A1654" s="103"/>
      <c r="B1654" s="61"/>
      <c r="C1654" s="103"/>
      <c r="D1654" s="103"/>
      <c r="E1654" s="103"/>
      <c r="F1654" s="103"/>
      <c r="G1654" s="103"/>
      <c r="H1654" s="103"/>
    </row>
    <row r="1655" spans="1:8">
      <c r="A1655" s="103"/>
      <c r="B1655" s="61"/>
      <c r="C1655" s="103"/>
      <c r="D1655" s="103"/>
      <c r="E1655" s="103"/>
      <c r="F1655" s="103"/>
      <c r="G1655" s="103"/>
      <c r="H1655" s="103"/>
    </row>
    <row r="1656" spans="1:8">
      <c r="A1656" s="103"/>
      <c r="B1656" s="61"/>
      <c r="C1656" s="103"/>
      <c r="D1656" s="103"/>
      <c r="E1656" s="103"/>
      <c r="F1656" s="103"/>
      <c r="G1656" s="103"/>
      <c r="H1656" s="103"/>
    </row>
    <row r="1657" spans="1:8">
      <c r="A1657" s="103"/>
      <c r="B1657" s="61"/>
      <c r="C1657" s="103"/>
      <c r="D1657" s="103"/>
      <c r="E1657" s="103"/>
      <c r="F1657" s="103"/>
      <c r="G1657" s="103"/>
      <c r="H1657" s="103"/>
    </row>
    <row r="1658" spans="1:8">
      <c r="A1658" s="103"/>
      <c r="B1658" s="61"/>
      <c r="C1658" s="103"/>
      <c r="D1658" s="103"/>
      <c r="E1658" s="103"/>
      <c r="F1658" s="103"/>
      <c r="G1658" s="103"/>
      <c r="H1658" s="103"/>
    </row>
    <row r="1659" spans="1:8">
      <c r="A1659" s="103"/>
      <c r="B1659" s="61"/>
      <c r="C1659" s="103"/>
      <c r="D1659" s="103"/>
      <c r="E1659" s="103"/>
      <c r="F1659" s="103"/>
      <c r="G1659" s="103"/>
      <c r="H1659" s="103"/>
    </row>
    <row r="1660" spans="1:8">
      <c r="A1660" s="103"/>
      <c r="B1660" s="61"/>
      <c r="C1660" s="103"/>
      <c r="D1660" s="103"/>
      <c r="E1660" s="103"/>
      <c r="F1660" s="103"/>
      <c r="G1660" s="103"/>
      <c r="H1660" s="103"/>
    </row>
    <row r="1661" spans="1:8">
      <c r="A1661" s="103"/>
      <c r="B1661" s="61"/>
      <c r="C1661" s="103"/>
      <c r="D1661" s="103"/>
      <c r="E1661" s="103"/>
      <c r="F1661" s="103"/>
      <c r="G1661" s="103"/>
      <c r="H1661" s="103"/>
    </row>
    <row r="1662" spans="1:8">
      <c r="A1662" s="103"/>
      <c r="B1662" s="61"/>
      <c r="C1662" s="103"/>
      <c r="D1662" s="103"/>
      <c r="E1662" s="103"/>
      <c r="F1662" s="103"/>
      <c r="G1662" s="103"/>
      <c r="H1662" s="103"/>
    </row>
    <row r="1663" spans="1:8">
      <c r="A1663" s="103"/>
      <c r="B1663" s="61"/>
      <c r="C1663" s="103"/>
      <c r="D1663" s="103"/>
      <c r="E1663" s="103"/>
      <c r="F1663" s="103"/>
      <c r="G1663" s="103"/>
      <c r="H1663" s="103"/>
    </row>
    <row r="1664" spans="1:8">
      <c r="A1664" s="103"/>
      <c r="B1664" s="61"/>
      <c r="C1664" s="103"/>
      <c r="D1664" s="103"/>
      <c r="E1664" s="103"/>
      <c r="F1664" s="103"/>
      <c r="G1664" s="103"/>
      <c r="H1664" s="103"/>
    </row>
    <row r="1665" spans="1:8">
      <c r="A1665" s="103"/>
      <c r="B1665" s="61"/>
      <c r="C1665" s="103"/>
      <c r="D1665" s="103"/>
      <c r="E1665" s="103"/>
      <c r="F1665" s="103"/>
      <c r="G1665" s="103"/>
      <c r="H1665" s="103"/>
    </row>
    <row r="1666" spans="1:8">
      <c r="A1666" s="103"/>
      <c r="B1666" s="61"/>
      <c r="C1666" s="103"/>
      <c r="D1666" s="103"/>
      <c r="E1666" s="103"/>
      <c r="F1666" s="103"/>
      <c r="G1666" s="103"/>
      <c r="H1666" s="103"/>
    </row>
    <row r="1667" spans="1:8">
      <c r="A1667" s="103"/>
      <c r="B1667" s="61"/>
      <c r="C1667" s="103"/>
      <c r="D1667" s="103"/>
      <c r="E1667" s="103"/>
      <c r="F1667" s="103"/>
      <c r="G1667" s="103"/>
      <c r="H1667" s="103"/>
    </row>
    <row r="1668" spans="1:8">
      <c r="A1668" s="103"/>
      <c r="B1668" s="61"/>
      <c r="C1668" s="103"/>
      <c r="D1668" s="103"/>
      <c r="E1668" s="103"/>
      <c r="F1668" s="103"/>
      <c r="G1668" s="103"/>
      <c r="H1668" s="103"/>
    </row>
    <row r="1669" spans="1:8">
      <c r="A1669" s="103"/>
      <c r="B1669" s="61"/>
      <c r="C1669" s="103"/>
      <c r="D1669" s="103"/>
      <c r="E1669" s="103"/>
      <c r="F1669" s="103"/>
      <c r="G1669" s="103"/>
      <c r="H1669" s="103"/>
    </row>
    <row r="1670" spans="1:8">
      <c r="A1670" s="103"/>
      <c r="B1670" s="61"/>
      <c r="C1670" s="103"/>
      <c r="D1670" s="103"/>
      <c r="E1670" s="103"/>
      <c r="F1670" s="103"/>
      <c r="G1670" s="103"/>
      <c r="H1670" s="103"/>
    </row>
    <row r="1671" spans="1:8">
      <c r="A1671" s="103"/>
      <c r="B1671" s="61"/>
      <c r="C1671" s="103"/>
      <c r="D1671" s="103"/>
      <c r="E1671" s="103"/>
      <c r="F1671" s="103"/>
      <c r="G1671" s="103"/>
      <c r="H1671" s="103"/>
    </row>
    <row r="1672" spans="1:8">
      <c r="A1672" s="103"/>
      <c r="B1672" s="61"/>
      <c r="C1672" s="103"/>
      <c r="D1672" s="103"/>
      <c r="E1672" s="103"/>
      <c r="F1672" s="103"/>
      <c r="G1672" s="103"/>
      <c r="H1672" s="103"/>
    </row>
    <row r="1673" spans="1:8">
      <c r="A1673" s="103"/>
      <c r="B1673" s="61"/>
      <c r="C1673" s="103"/>
      <c r="D1673" s="103"/>
      <c r="E1673" s="103"/>
      <c r="F1673" s="103"/>
      <c r="G1673" s="103"/>
      <c r="H1673" s="103"/>
    </row>
    <row r="1674" spans="1:8">
      <c r="A1674" s="103"/>
      <c r="B1674" s="61"/>
      <c r="C1674" s="103"/>
      <c r="D1674" s="103"/>
      <c r="E1674" s="103"/>
      <c r="F1674" s="103"/>
      <c r="G1674" s="103"/>
      <c r="H1674" s="103"/>
    </row>
    <row r="1675" spans="1:8">
      <c r="A1675" s="103"/>
      <c r="B1675" s="61"/>
      <c r="C1675" s="103"/>
      <c r="D1675" s="103"/>
      <c r="E1675" s="103"/>
      <c r="F1675" s="103"/>
      <c r="G1675" s="103"/>
      <c r="H1675" s="103"/>
    </row>
    <row r="1676" spans="1:8">
      <c r="A1676" s="103"/>
      <c r="B1676" s="61"/>
      <c r="C1676" s="103"/>
      <c r="D1676" s="103"/>
      <c r="E1676" s="103"/>
      <c r="F1676" s="103"/>
      <c r="G1676" s="103"/>
      <c r="H1676" s="103"/>
    </row>
    <row r="1677" spans="1:8">
      <c r="A1677" s="103"/>
      <c r="B1677" s="61"/>
      <c r="C1677" s="103"/>
      <c r="D1677" s="103"/>
      <c r="E1677" s="103"/>
      <c r="F1677" s="103"/>
      <c r="G1677" s="103"/>
      <c r="H1677" s="103"/>
    </row>
    <row r="1678" spans="1:8">
      <c r="A1678" s="103"/>
      <c r="B1678" s="61"/>
      <c r="C1678" s="103"/>
      <c r="D1678" s="103"/>
      <c r="E1678" s="103"/>
      <c r="F1678" s="103"/>
      <c r="G1678" s="103"/>
      <c r="H1678" s="103"/>
    </row>
    <row r="1679" spans="1:8">
      <c r="A1679" s="103"/>
      <c r="B1679" s="61"/>
      <c r="C1679" s="103"/>
      <c r="D1679" s="103"/>
      <c r="E1679" s="103"/>
      <c r="F1679" s="103"/>
      <c r="G1679" s="103"/>
      <c r="H1679" s="103"/>
    </row>
    <row r="1680" spans="1:8">
      <c r="A1680" s="103"/>
      <c r="B1680" s="61"/>
      <c r="C1680" s="103"/>
      <c r="D1680" s="103"/>
      <c r="E1680" s="103"/>
      <c r="F1680" s="103"/>
      <c r="G1680" s="103"/>
      <c r="H1680" s="103"/>
    </row>
    <row r="1681" spans="1:8">
      <c r="A1681" s="103"/>
      <c r="B1681" s="61"/>
      <c r="C1681" s="103"/>
      <c r="D1681" s="103"/>
      <c r="E1681" s="103"/>
      <c r="F1681" s="103"/>
      <c r="G1681" s="103"/>
      <c r="H1681" s="103"/>
    </row>
    <row r="1682" spans="1:8">
      <c r="A1682" s="103"/>
      <c r="B1682" s="61"/>
      <c r="C1682" s="103"/>
      <c r="D1682" s="103"/>
      <c r="E1682" s="103"/>
      <c r="F1682" s="103"/>
      <c r="G1682" s="103"/>
      <c r="H1682" s="103"/>
    </row>
    <row r="1683" spans="1:8">
      <c r="A1683" s="103"/>
      <c r="B1683" s="61"/>
      <c r="C1683" s="103"/>
      <c r="D1683" s="103"/>
      <c r="E1683" s="103"/>
      <c r="F1683" s="103"/>
      <c r="G1683" s="103"/>
      <c r="H1683" s="103"/>
    </row>
    <row r="1684" spans="1:8">
      <c r="A1684" s="103"/>
      <c r="B1684" s="61"/>
      <c r="C1684" s="103"/>
      <c r="D1684" s="103"/>
      <c r="E1684" s="103"/>
      <c r="F1684" s="103"/>
      <c r="G1684" s="103"/>
      <c r="H1684" s="103"/>
    </row>
    <row r="1685" spans="1:8">
      <c r="A1685" s="103"/>
      <c r="B1685" s="61"/>
      <c r="C1685" s="103"/>
      <c r="D1685" s="103"/>
      <c r="E1685" s="103"/>
      <c r="F1685" s="103"/>
      <c r="G1685" s="103"/>
      <c r="H1685" s="103"/>
    </row>
    <row r="1686" spans="1:8">
      <c r="A1686" s="103"/>
      <c r="B1686" s="61"/>
      <c r="C1686" s="103"/>
      <c r="D1686" s="103"/>
      <c r="E1686" s="103"/>
      <c r="F1686" s="103"/>
      <c r="G1686" s="103"/>
      <c r="H1686" s="103"/>
    </row>
    <row r="1687" spans="1:8">
      <c r="A1687" s="103"/>
      <c r="B1687" s="61"/>
      <c r="C1687" s="103"/>
      <c r="D1687" s="103"/>
      <c r="E1687" s="103"/>
      <c r="F1687" s="103"/>
      <c r="G1687" s="103"/>
      <c r="H1687" s="103"/>
    </row>
    <row r="1688" spans="1:8">
      <c r="A1688" s="103"/>
      <c r="B1688" s="61"/>
      <c r="C1688" s="103"/>
      <c r="D1688" s="103"/>
      <c r="E1688" s="103"/>
      <c r="F1688" s="103"/>
      <c r="G1688" s="103"/>
      <c r="H1688" s="103"/>
    </row>
    <row r="1689" spans="1:8">
      <c r="A1689" s="103"/>
      <c r="B1689" s="61"/>
      <c r="C1689" s="103"/>
      <c r="D1689" s="103"/>
      <c r="E1689" s="103"/>
      <c r="F1689" s="103"/>
      <c r="G1689" s="103"/>
      <c r="H1689" s="103"/>
    </row>
    <row r="1690" spans="1:8">
      <c r="A1690" s="103"/>
      <c r="B1690" s="61"/>
      <c r="C1690" s="103"/>
      <c r="D1690" s="103"/>
      <c r="E1690" s="103"/>
      <c r="F1690" s="103"/>
      <c r="G1690" s="103"/>
      <c r="H1690" s="103"/>
    </row>
    <row r="1691" spans="1:8">
      <c r="A1691" s="103"/>
      <c r="B1691" s="61"/>
      <c r="C1691" s="103"/>
      <c r="D1691" s="103"/>
      <c r="E1691" s="103"/>
      <c r="F1691" s="103"/>
      <c r="G1691" s="103"/>
      <c r="H1691" s="103"/>
    </row>
    <row r="1692" spans="1:8">
      <c r="A1692" s="103"/>
      <c r="B1692" s="61"/>
      <c r="C1692" s="103"/>
      <c r="D1692" s="103"/>
      <c r="E1692" s="103"/>
      <c r="F1692" s="103"/>
      <c r="G1692" s="103"/>
      <c r="H1692" s="103"/>
    </row>
    <row r="1693" spans="1:8">
      <c r="A1693" s="103"/>
      <c r="B1693" s="61"/>
      <c r="C1693" s="103"/>
      <c r="D1693" s="103"/>
      <c r="E1693" s="103"/>
      <c r="F1693" s="103"/>
      <c r="G1693" s="103"/>
      <c r="H1693" s="103"/>
    </row>
    <row r="1694" spans="1:8">
      <c r="A1694" s="103"/>
      <c r="B1694" s="61"/>
      <c r="C1694" s="103"/>
      <c r="D1694" s="103"/>
      <c r="E1694" s="103"/>
      <c r="F1694" s="103"/>
      <c r="G1694" s="103"/>
      <c r="H1694" s="103"/>
    </row>
    <row r="1695" spans="1:8">
      <c r="A1695" s="103"/>
      <c r="B1695" s="61"/>
      <c r="C1695" s="103"/>
      <c r="D1695" s="103"/>
      <c r="E1695" s="103"/>
      <c r="F1695" s="103"/>
      <c r="G1695" s="103"/>
      <c r="H1695" s="103"/>
    </row>
    <row r="1696" spans="1:8">
      <c r="A1696" s="103"/>
      <c r="B1696" s="61"/>
      <c r="C1696" s="103"/>
      <c r="D1696" s="103"/>
      <c r="E1696" s="103"/>
      <c r="F1696" s="103"/>
      <c r="G1696" s="103"/>
      <c r="H1696" s="103"/>
    </row>
    <row r="1697" spans="1:8">
      <c r="A1697" s="103"/>
      <c r="B1697" s="61"/>
      <c r="C1697" s="103"/>
      <c r="D1697" s="103"/>
      <c r="E1697" s="103"/>
      <c r="F1697" s="103"/>
      <c r="G1697" s="103"/>
      <c r="H1697" s="103"/>
    </row>
    <row r="1698" spans="1:8">
      <c r="A1698" s="103"/>
      <c r="B1698" s="61"/>
      <c r="C1698" s="103"/>
      <c r="D1698" s="103"/>
      <c r="E1698" s="103"/>
      <c r="F1698" s="103"/>
      <c r="G1698" s="103"/>
      <c r="H1698" s="103"/>
    </row>
    <row r="1699" spans="1:8">
      <c r="A1699" s="103"/>
      <c r="B1699" s="61"/>
      <c r="C1699" s="103"/>
      <c r="D1699" s="103"/>
      <c r="E1699" s="103"/>
      <c r="F1699" s="103"/>
      <c r="G1699" s="103"/>
      <c r="H1699" s="103"/>
    </row>
    <row r="1700" spans="1:8">
      <c r="A1700" s="103"/>
      <c r="B1700" s="61"/>
      <c r="C1700" s="103"/>
      <c r="D1700" s="103"/>
      <c r="E1700" s="103"/>
      <c r="F1700" s="103"/>
      <c r="G1700" s="103"/>
      <c r="H1700" s="103"/>
    </row>
    <row r="1701" spans="1:8">
      <c r="A1701" s="103"/>
      <c r="B1701" s="61"/>
      <c r="C1701" s="103"/>
      <c r="D1701" s="103"/>
      <c r="E1701" s="103"/>
      <c r="F1701" s="103"/>
      <c r="G1701" s="103"/>
      <c r="H1701" s="103"/>
    </row>
    <row r="1702" spans="1:8">
      <c r="A1702" s="103"/>
      <c r="B1702" s="61"/>
      <c r="C1702" s="103"/>
      <c r="D1702" s="103"/>
      <c r="E1702" s="103"/>
      <c r="F1702" s="103"/>
      <c r="G1702" s="103"/>
      <c r="H1702" s="103"/>
    </row>
    <row r="1703" spans="1:8">
      <c r="A1703" s="103"/>
      <c r="B1703" s="61"/>
      <c r="C1703" s="103"/>
      <c r="D1703" s="103"/>
      <c r="E1703" s="103"/>
      <c r="F1703" s="103"/>
      <c r="G1703" s="103"/>
      <c r="H1703" s="103"/>
    </row>
    <row r="1704" spans="1:8">
      <c r="A1704" s="103"/>
      <c r="B1704" s="61"/>
      <c r="C1704" s="103"/>
      <c r="D1704" s="103"/>
      <c r="E1704" s="103"/>
      <c r="F1704" s="103"/>
      <c r="G1704" s="103"/>
      <c r="H1704" s="103"/>
    </row>
    <row r="1705" spans="1:8">
      <c r="A1705" s="103"/>
      <c r="B1705" s="61"/>
      <c r="C1705" s="103"/>
      <c r="D1705" s="103"/>
      <c r="E1705" s="103"/>
      <c r="F1705" s="103"/>
      <c r="G1705" s="103"/>
      <c r="H1705" s="103"/>
    </row>
    <row r="1706" spans="1:8">
      <c r="A1706" s="103"/>
      <c r="B1706" s="61"/>
      <c r="C1706" s="103"/>
      <c r="D1706" s="103"/>
      <c r="E1706" s="103"/>
      <c r="F1706" s="103"/>
      <c r="G1706" s="103"/>
      <c r="H1706" s="103"/>
    </row>
    <row r="1707" spans="1:8">
      <c r="A1707" s="103"/>
      <c r="B1707" s="61"/>
      <c r="C1707" s="103"/>
      <c r="D1707" s="103"/>
      <c r="E1707" s="103"/>
      <c r="F1707" s="103"/>
      <c r="G1707" s="103"/>
      <c r="H1707" s="103"/>
    </row>
    <row r="1708" spans="1:8">
      <c r="A1708" s="103"/>
      <c r="B1708" s="61"/>
      <c r="C1708" s="103"/>
      <c r="D1708" s="103"/>
      <c r="E1708" s="103"/>
      <c r="F1708" s="103"/>
      <c r="G1708" s="103"/>
      <c r="H1708" s="103"/>
    </row>
    <row r="1709" spans="1:8">
      <c r="A1709" s="103"/>
      <c r="B1709" s="61"/>
      <c r="C1709" s="103"/>
      <c r="D1709" s="103"/>
      <c r="E1709" s="103"/>
      <c r="F1709" s="103"/>
      <c r="G1709" s="103"/>
      <c r="H1709" s="103"/>
    </row>
    <row r="1710" spans="1:8">
      <c r="A1710" s="103"/>
      <c r="B1710" s="61"/>
      <c r="C1710" s="103"/>
      <c r="D1710" s="103"/>
      <c r="E1710" s="103"/>
      <c r="F1710" s="103"/>
      <c r="G1710" s="103"/>
      <c r="H1710" s="103"/>
    </row>
    <row r="1711" spans="1:8">
      <c r="A1711" s="103"/>
      <c r="B1711" s="61"/>
      <c r="C1711" s="103"/>
      <c r="D1711" s="103"/>
      <c r="E1711" s="103"/>
      <c r="F1711" s="103"/>
      <c r="G1711" s="103"/>
      <c r="H1711" s="103"/>
    </row>
    <row r="1712" spans="1:8">
      <c r="A1712" s="103"/>
      <c r="B1712" s="61"/>
      <c r="C1712" s="103"/>
      <c r="D1712" s="103"/>
      <c r="E1712" s="103"/>
      <c r="F1712" s="103"/>
      <c r="G1712" s="103"/>
      <c r="H1712" s="103"/>
    </row>
    <row r="1713" spans="1:8">
      <c r="A1713" s="103"/>
      <c r="B1713" s="61"/>
      <c r="C1713" s="103"/>
      <c r="D1713" s="103"/>
      <c r="E1713" s="103"/>
      <c r="F1713" s="103"/>
      <c r="G1713" s="103"/>
      <c r="H1713" s="103"/>
    </row>
    <row r="1714" spans="1:8">
      <c r="A1714" s="103"/>
      <c r="B1714" s="61"/>
      <c r="C1714" s="103"/>
      <c r="D1714" s="103"/>
      <c r="E1714" s="103"/>
      <c r="F1714" s="103"/>
      <c r="G1714" s="103"/>
      <c r="H1714" s="103"/>
    </row>
    <row r="1715" spans="1:8">
      <c r="A1715" s="103"/>
      <c r="B1715" s="61"/>
      <c r="C1715" s="103"/>
      <c r="D1715" s="103"/>
      <c r="E1715" s="103"/>
      <c r="F1715" s="103"/>
      <c r="G1715" s="103"/>
      <c r="H1715" s="103"/>
    </row>
    <row r="1716" spans="1:8">
      <c r="A1716" s="103"/>
      <c r="B1716" s="61"/>
      <c r="C1716" s="103"/>
      <c r="D1716" s="103"/>
      <c r="E1716" s="103"/>
      <c r="F1716" s="103"/>
      <c r="G1716" s="103"/>
      <c r="H1716" s="103"/>
    </row>
    <row r="1717" spans="1:8">
      <c r="A1717" s="103"/>
      <c r="B1717" s="61"/>
      <c r="C1717" s="103"/>
      <c r="D1717" s="103"/>
      <c r="E1717" s="103"/>
      <c r="F1717" s="103"/>
      <c r="G1717" s="103"/>
      <c r="H1717" s="103"/>
    </row>
    <row r="1718" spans="1:8">
      <c r="A1718" s="103"/>
      <c r="B1718" s="61"/>
      <c r="C1718" s="103"/>
      <c r="D1718" s="103"/>
      <c r="E1718" s="103"/>
      <c r="F1718" s="103"/>
      <c r="G1718" s="103"/>
      <c r="H1718" s="103"/>
    </row>
    <row r="1719" spans="1:8">
      <c r="A1719" s="103"/>
      <c r="B1719" s="61"/>
      <c r="C1719" s="103"/>
      <c r="D1719" s="103"/>
      <c r="E1719" s="103"/>
      <c r="F1719" s="103"/>
      <c r="G1719" s="103"/>
      <c r="H1719" s="103"/>
    </row>
    <row r="1720" spans="1:8">
      <c r="A1720" s="103"/>
      <c r="B1720" s="61"/>
      <c r="C1720" s="103"/>
      <c r="D1720" s="103"/>
      <c r="E1720" s="103"/>
      <c r="F1720" s="103"/>
      <c r="G1720" s="103"/>
      <c r="H1720" s="103"/>
    </row>
    <row r="1721" spans="1:8">
      <c r="A1721" s="103"/>
      <c r="B1721" s="61"/>
      <c r="C1721" s="103"/>
      <c r="D1721" s="103"/>
      <c r="E1721" s="103"/>
      <c r="F1721" s="103"/>
      <c r="G1721" s="103"/>
      <c r="H1721" s="103"/>
    </row>
    <row r="1722" spans="1:8">
      <c r="A1722" s="103"/>
      <c r="B1722" s="61"/>
      <c r="C1722" s="103"/>
      <c r="D1722" s="103"/>
      <c r="E1722" s="103"/>
      <c r="F1722" s="103"/>
      <c r="G1722" s="103"/>
      <c r="H1722" s="103"/>
    </row>
    <row r="1723" spans="1:8">
      <c r="A1723" s="103"/>
      <c r="B1723" s="61"/>
      <c r="C1723" s="103"/>
      <c r="D1723" s="103"/>
      <c r="E1723" s="103"/>
      <c r="F1723" s="103"/>
      <c r="G1723" s="103"/>
      <c r="H1723" s="103"/>
    </row>
    <row r="1724" spans="1:8">
      <c r="A1724" s="103"/>
      <c r="B1724" s="61"/>
      <c r="C1724" s="103"/>
      <c r="D1724" s="103"/>
      <c r="E1724" s="103"/>
      <c r="F1724" s="103"/>
      <c r="G1724" s="103"/>
      <c r="H1724" s="103"/>
    </row>
    <row r="1725" spans="1:8">
      <c r="A1725" s="103"/>
      <c r="B1725" s="61"/>
      <c r="C1725" s="103"/>
      <c r="D1725" s="103"/>
      <c r="E1725" s="103"/>
      <c r="F1725" s="103"/>
      <c r="G1725" s="103"/>
      <c r="H1725" s="103"/>
    </row>
    <row r="1726" spans="1:8">
      <c r="A1726" s="103"/>
      <c r="B1726" s="61"/>
      <c r="C1726" s="103"/>
      <c r="D1726" s="103"/>
      <c r="E1726" s="103"/>
      <c r="F1726" s="103"/>
      <c r="G1726" s="103"/>
      <c r="H1726" s="103"/>
    </row>
    <row r="1727" spans="1:8">
      <c r="A1727" s="103"/>
      <c r="B1727" s="61"/>
      <c r="C1727" s="103"/>
      <c r="D1727" s="103"/>
      <c r="E1727" s="103"/>
      <c r="F1727" s="103"/>
      <c r="G1727" s="103"/>
      <c r="H1727" s="103"/>
    </row>
    <row r="1728" spans="1:8">
      <c r="A1728" s="103"/>
      <c r="B1728" s="61"/>
      <c r="C1728" s="103"/>
      <c r="D1728" s="103"/>
      <c r="E1728" s="103"/>
      <c r="F1728" s="103"/>
      <c r="G1728" s="103"/>
      <c r="H1728" s="103"/>
    </row>
    <row r="1729" spans="1:8">
      <c r="A1729" s="103"/>
      <c r="B1729" s="61"/>
      <c r="C1729" s="103"/>
      <c r="D1729" s="103"/>
      <c r="E1729" s="103"/>
      <c r="F1729" s="103"/>
      <c r="G1729" s="103"/>
      <c r="H1729" s="103"/>
    </row>
    <row r="1730" spans="1:8">
      <c r="A1730" s="103"/>
      <c r="B1730" s="61"/>
      <c r="C1730" s="103"/>
      <c r="D1730" s="103"/>
      <c r="E1730" s="103"/>
      <c r="F1730" s="103"/>
      <c r="G1730" s="103"/>
      <c r="H1730" s="103"/>
    </row>
    <row r="1731" spans="1:8">
      <c r="A1731" s="103"/>
      <c r="B1731" s="61"/>
      <c r="C1731" s="103"/>
      <c r="D1731" s="103"/>
      <c r="E1731" s="103"/>
      <c r="F1731" s="103"/>
      <c r="G1731" s="103"/>
      <c r="H1731" s="103"/>
    </row>
    <row r="1732" spans="1:8">
      <c r="A1732" s="103"/>
      <c r="B1732" s="61"/>
      <c r="C1732" s="103"/>
      <c r="D1732" s="103"/>
      <c r="E1732" s="103"/>
      <c r="F1732" s="103"/>
      <c r="G1732" s="103"/>
      <c r="H1732" s="103"/>
    </row>
    <row r="1733" spans="1:8">
      <c r="A1733" s="103"/>
      <c r="B1733" s="61"/>
      <c r="C1733" s="103"/>
      <c r="D1733" s="103"/>
      <c r="E1733" s="103"/>
      <c r="F1733" s="103"/>
      <c r="G1733" s="103"/>
      <c r="H1733" s="103"/>
    </row>
    <row r="1734" spans="1:8">
      <c r="A1734" s="103"/>
      <c r="B1734" s="61"/>
      <c r="C1734" s="103"/>
      <c r="D1734" s="103"/>
      <c r="E1734" s="103"/>
      <c r="F1734" s="103"/>
      <c r="G1734" s="103"/>
      <c r="H1734" s="103"/>
    </row>
    <row r="1735" spans="1:8">
      <c r="A1735" s="103"/>
      <c r="B1735" s="61"/>
      <c r="C1735" s="103"/>
      <c r="D1735" s="103"/>
      <c r="E1735" s="103"/>
      <c r="F1735" s="103"/>
      <c r="G1735" s="103"/>
      <c r="H1735" s="103"/>
    </row>
    <row r="1736" spans="1:8">
      <c r="A1736" s="103"/>
      <c r="B1736" s="61"/>
      <c r="C1736" s="103"/>
      <c r="D1736" s="103"/>
      <c r="E1736" s="103"/>
      <c r="F1736" s="103"/>
      <c r="G1736" s="103"/>
      <c r="H1736" s="103"/>
    </row>
    <row r="1737" spans="1:8">
      <c r="A1737" s="103"/>
      <c r="B1737" s="61"/>
      <c r="C1737" s="103"/>
      <c r="D1737" s="103"/>
      <c r="E1737" s="103"/>
      <c r="F1737" s="103"/>
      <c r="G1737" s="103"/>
      <c r="H1737" s="103"/>
    </row>
    <row r="1738" spans="1:8">
      <c r="A1738" s="103"/>
      <c r="B1738" s="61"/>
      <c r="C1738" s="103"/>
      <c r="D1738" s="103"/>
      <c r="E1738" s="103"/>
      <c r="F1738" s="103"/>
      <c r="G1738" s="103"/>
      <c r="H1738" s="103"/>
    </row>
    <row r="1739" spans="1:8">
      <c r="A1739" s="103"/>
      <c r="B1739" s="61"/>
      <c r="C1739" s="103"/>
      <c r="D1739" s="103"/>
      <c r="E1739" s="103"/>
      <c r="F1739" s="103"/>
      <c r="G1739" s="103"/>
      <c r="H1739" s="103"/>
    </row>
    <row r="1740" spans="1:8">
      <c r="A1740" s="103"/>
      <c r="B1740" s="61"/>
      <c r="C1740" s="103"/>
      <c r="D1740" s="103"/>
      <c r="E1740" s="103"/>
      <c r="F1740" s="103"/>
      <c r="G1740" s="103"/>
      <c r="H1740" s="103"/>
    </row>
    <row r="1741" spans="1:8">
      <c r="A1741" s="103"/>
      <c r="B1741" s="61"/>
      <c r="C1741" s="103"/>
      <c r="D1741" s="103"/>
      <c r="E1741" s="103"/>
      <c r="F1741" s="103"/>
      <c r="G1741" s="103"/>
      <c r="H1741" s="103"/>
    </row>
    <row r="1742" spans="1:8">
      <c r="A1742" s="103"/>
      <c r="B1742" s="61"/>
      <c r="C1742" s="103"/>
      <c r="D1742" s="103"/>
      <c r="E1742" s="103"/>
      <c r="F1742" s="103"/>
      <c r="G1742" s="103"/>
      <c r="H1742" s="103"/>
    </row>
    <row r="1743" spans="1:8">
      <c r="A1743" s="103"/>
      <c r="B1743" s="61"/>
      <c r="C1743" s="103"/>
      <c r="D1743" s="103"/>
      <c r="E1743" s="103"/>
      <c r="F1743" s="103"/>
      <c r="G1743" s="103"/>
      <c r="H1743" s="103"/>
    </row>
    <row r="1744" spans="1:8">
      <c r="A1744" s="103"/>
      <c r="B1744" s="61"/>
      <c r="C1744" s="103"/>
      <c r="D1744" s="103"/>
      <c r="E1744" s="103"/>
      <c r="F1744" s="103"/>
      <c r="G1744" s="103"/>
      <c r="H1744" s="103"/>
    </row>
    <row r="1745" spans="1:8">
      <c r="A1745" s="103"/>
      <c r="B1745" s="61"/>
      <c r="C1745" s="103"/>
      <c r="D1745" s="103"/>
      <c r="E1745" s="103"/>
      <c r="F1745" s="103"/>
      <c r="G1745" s="103"/>
      <c r="H1745" s="103"/>
    </row>
    <row r="1746" spans="1:8">
      <c r="A1746" s="103"/>
      <c r="B1746" s="61"/>
      <c r="C1746" s="103"/>
      <c r="D1746" s="103"/>
      <c r="E1746" s="103"/>
      <c r="F1746" s="103"/>
      <c r="G1746" s="103"/>
      <c r="H1746" s="103"/>
    </row>
    <row r="1747" spans="1:8">
      <c r="A1747" s="103"/>
      <c r="B1747" s="61"/>
      <c r="C1747" s="103"/>
      <c r="D1747" s="103"/>
      <c r="E1747" s="103"/>
      <c r="F1747" s="103"/>
      <c r="G1747" s="103"/>
      <c r="H1747" s="103"/>
    </row>
    <row r="1748" spans="1:8">
      <c r="A1748" s="103"/>
      <c r="B1748" s="61"/>
      <c r="C1748" s="103"/>
      <c r="D1748" s="103"/>
      <c r="E1748" s="103"/>
      <c r="F1748" s="103"/>
      <c r="G1748" s="103"/>
      <c r="H1748" s="103"/>
    </row>
    <row r="1749" spans="1:8">
      <c r="A1749" s="103"/>
      <c r="B1749" s="61"/>
      <c r="C1749" s="103"/>
      <c r="D1749" s="103"/>
      <c r="E1749" s="103"/>
      <c r="F1749" s="103"/>
      <c r="G1749" s="103"/>
      <c r="H1749" s="103"/>
    </row>
    <row r="1750" spans="1:8">
      <c r="A1750" s="103"/>
      <c r="B1750" s="61"/>
      <c r="C1750" s="103"/>
      <c r="D1750" s="103"/>
      <c r="E1750" s="103"/>
      <c r="F1750" s="103"/>
      <c r="G1750" s="103"/>
      <c r="H1750" s="103"/>
    </row>
    <row r="1751" spans="1:8">
      <c r="A1751" s="103"/>
      <c r="B1751" s="61"/>
      <c r="C1751" s="103"/>
      <c r="D1751" s="103"/>
      <c r="E1751" s="103"/>
      <c r="F1751" s="103"/>
      <c r="G1751" s="103"/>
      <c r="H1751" s="103"/>
    </row>
    <row r="1752" spans="1:8">
      <c r="A1752" s="103"/>
      <c r="B1752" s="61"/>
      <c r="C1752" s="103"/>
      <c r="D1752" s="103"/>
      <c r="E1752" s="103"/>
      <c r="F1752" s="103"/>
      <c r="G1752" s="103"/>
      <c r="H1752" s="103"/>
    </row>
    <row r="1753" spans="1:8">
      <c r="A1753" s="103"/>
      <c r="B1753" s="61"/>
      <c r="C1753" s="103"/>
      <c r="D1753" s="103"/>
      <c r="E1753" s="103"/>
      <c r="F1753" s="103"/>
      <c r="G1753" s="103"/>
      <c r="H1753" s="103"/>
    </row>
    <row r="1754" spans="1:8">
      <c r="A1754" s="103"/>
      <c r="B1754" s="61"/>
      <c r="C1754" s="103"/>
      <c r="D1754" s="103"/>
      <c r="E1754" s="103"/>
      <c r="F1754" s="103"/>
      <c r="G1754" s="103"/>
      <c r="H1754" s="103"/>
    </row>
    <row r="1755" spans="1:8">
      <c r="A1755" s="103"/>
      <c r="B1755" s="61"/>
      <c r="C1755" s="103"/>
      <c r="D1755" s="103"/>
      <c r="E1755" s="103"/>
      <c r="F1755" s="103"/>
      <c r="G1755" s="103"/>
      <c r="H1755" s="103"/>
    </row>
    <row r="1756" spans="1:8">
      <c r="A1756" s="103"/>
      <c r="B1756" s="61"/>
      <c r="C1756" s="103"/>
      <c r="D1756" s="103"/>
      <c r="E1756" s="103"/>
      <c r="F1756" s="103"/>
      <c r="G1756" s="103"/>
      <c r="H1756" s="103"/>
    </row>
    <row r="1757" spans="1:8">
      <c r="A1757" s="103"/>
      <c r="B1757" s="61"/>
      <c r="C1757" s="103"/>
      <c r="D1757" s="103"/>
      <c r="E1757" s="103"/>
      <c r="F1757" s="103"/>
      <c r="G1757" s="103"/>
      <c r="H1757" s="103"/>
    </row>
    <row r="1758" spans="1:8">
      <c r="A1758" s="103"/>
      <c r="B1758" s="61"/>
      <c r="C1758" s="103"/>
      <c r="D1758" s="103"/>
      <c r="E1758" s="103"/>
      <c r="F1758" s="103"/>
      <c r="G1758" s="103"/>
      <c r="H1758" s="103"/>
    </row>
    <row r="1759" spans="1:8">
      <c r="A1759" s="103"/>
      <c r="B1759" s="61"/>
      <c r="C1759" s="103"/>
      <c r="D1759" s="103"/>
      <c r="E1759" s="103"/>
      <c r="F1759" s="103"/>
      <c r="G1759" s="103"/>
      <c r="H1759" s="103"/>
    </row>
    <row r="1760" spans="1:8">
      <c r="A1760" s="103"/>
      <c r="B1760" s="61"/>
      <c r="C1760" s="103"/>
      <c r="D1760" s="103"/>
      <c r="E1760" s="103"/>
      <c r="F1760" s="103"/>
      <c r="G1760" s="103"/>
      <c r="H1760" s="103"/>
    </row>
    <row r="1761" spans="1:8">
      <c r="A1761" s="103"/>
      <c r="B1761" s="61"/>
      <c r="C1761" s="103"/>
      <c r="D1761" s="103"/>
      <c r="E1761" s="103"/>
      <c r="F1761" s="103"/>
      <c r="G1761" s="103"/>
      <c r="H1761" s="103"/>
    </row>
    <row r="1762" spans="1:8">
      <c r="A1762" s="103"/>
      <c r="B1762" s="61"/>
      <c r="C1762" s="103"/>
      <c r="D1762" s="103"/>
      <c r="E1762" s="103"/>
      <c r="F1762" s="103"/>
      <c r="G1762" s="103"/>
      <c r="H1762" s="103"/>
    </row>
    <row r="1763" spans="1:8">
      <c r="A1763" s="103"/>
      <c r="B1763" s="61"/>
      <c r="C1763" s="103"/>
      <c r="D1763" s="103"/>
      <c r="E1763" s="103"/>
      <c r="F1763" s="103"/>
      <c r="G1763" s="103"/>
      <c r="H1763" s="103"/>
    </row>
    <row r="1764" spans="1:8">
      <c r="A1764" s="103"/>
      <c r="B1764" s="61"/>
      <c r="C1764" s="103"/>
      <c r="D1764" s="103"/>
      <c r="E1764" s="103"/>
      <c r="F1764" s="103"/>
      <c r="G1764" s="103"/>
      <c r="H1764" s="103"/>
    </row>
    <row r="1765" spans="1:8">
      <c r="A1765" s="103"/>
      <c r="B1765" s="61"/>
      <c r="C1765" s="103"/>
      <c r="D1765" s="103"/>
      <c r="E1765" s="103"/>
      <c r="F1765" s="103"/>
      <c r="G1765" s="103"/>
      <c r="H1765" s="103"/>
    </row>
    <row r="1766" spans="1:8">
      <c r="A1766" s="103"/>
      <c r="B1766" s="61"/>
      <c r="C1766" s="103"/>
      <c r="D1766" s="103"/>
      <c r="E1766" s="103"/>
      <c r="F1766" s="103"/>
      <c r="G1766" s="103"/>
      <c r="H1766" s="103"/>
    </row>
    <row r="1767" spans="1:8">
      <c r="A1767" s="103"/>
      <c r="B1767" s="61"/>
      <c r="C1767" s="103"/>
      <c r="D1767" s="103"/>
      <c r="E1767" s="103"/>
      <c r="F1767" s="103"/>
      <c r="G1767" s="103"/>
      <c r="H1767" s="103"/>
    </row>
    <row r="1768" spans="1:8">
      <c r="A1768" s="103"/>
      <c r="B1768" s="61"/>
      <c r="C1768" s="103"/>
      <c r="D1768" s="103"/>
      <c r="E1768" s="103"/>
      <c r="F1768" s="103"/>
      <c r="G1768" s="103"/>
      <c r="H1768" s="103"/>
    </row>
    <row r="1769" spans="1:8">
      <c r="A1769" s="103"/>
      <c r="B1769" s="61"/>
      <c r="C1769" s="103"/>
      <c r="D1769" s="103"/>
      <c r="E1769" s="103"/>
      <c r="F1769" s="103"/>
      <c r="G1769" s="103"/>
      <c r="H1769" s="103"/>
    </row>
    <row r="1770" spans="1:8">
      <c r="A1770" s="103"/>
      <c r="B1770" s="61"/>
      <c r="C1770" s="103"/>
      <c r="D1770" s="103"/>
      <c r="E1770" s="103"/>
      <c r="F1770" s="103"/>
      <c r="G1770" s="103"/>
      <c r="H1770" s="103"/>
    </row>
    <row r="1771" spans="1:8">
      <c r="A1771" s="103"/>
      <c r="B1771" s="61"/>
      <c r="C1771" s="103"/>
      <c r="D1771" s="103"/>
      <c r="E1771" s="103"/>
      <c r="F1771" s="103"/>
      <c r="G1771" s="103"/>
      <c r="H1771" s="103"/>
    </row>
    <row r="1772" spans="1:8">
      <c r="A1772" s="103"/>
      <c r="B1772" s="61"/>
      <c r="C1772" s="103"/>
      <c r="D1772" s="103"/>
      <c r="E1772" s="103"/>
      <c r="F1772" s="103"/>
      <c r="G1772" s="103"/>
      <c r="H1772" s="103"/>
    </row>
    <row r="1773" spans="1:8">
      <c r="A1773" s="103"/>
      <c r="B1773" s="61"/>
      <c r="C1773" s="103"/>
      <c r="D1773" s="103"/>
      <c r="E1773" s="103"/>
      <c r="F1773" s="103"/>
      <c r="G1773" s="103"/>
      <c r="H1773" s="103"/>
    </row>
    <row r="1774" spans="1:8">
      <c r="A1774" s="103"/>
      <c r="B1774" s="61"/>
      <c r="C1774" s="103"/>
      <c r="D1774" s="103"/>
      <c r="E1774" s="103"/>
      <c r="F1774" s="103"/>
      <c r="G1774" s="103"/>
      <c r="H1774" s="103"/>
    </row>
    <row r="1775" spans="1:8">
      <c r="A1775" s="103"/>
      <c r="B1775" s="61"/>
      <c r="C1775" s="103"/>
      <c r="D1775" s="103"/>
      <c r="E1775" s="103"/>
      <c r="F1775" s="103"/>
      <c r="G1775" s="103"/>
      <c r="H1775" s="103"/>
    </row>
    <row r="1776" spans="1:8">
      <c r="A1776" s="103"/>
      <c r="B1776" s="61"/>
      <c r="C1776" s="103"/>
      <c r="D1776" s="103"/>
      <c r="E1776" s="103"/>
      <c r="F1776" s="103"/>
      <c r="G1776" s="103"/>
      <c r="H1776" s="103"/>
    </row>
    <row r="1777" spans="1:8">
      <c r="A1777" s="103"/>
      <c r="B1777" s="61"/>
      <c r="C1777" s="103"/>
      <c r="D1777" s="103"/>
      <c r="E1777" s="103"/>
      <c r="F1777" s="103"/>
      <c r="G1777" s="103"/>
      <c r="H1777" s="103"/>
    </row>
    <row r="1778" spans="1:8">
      <c r="A1778" s="103"/>
      <c r="B1778" s="61"/>
      <c r="C1778" s="103"/>
      <c r="D1778" s="103"/>
      <c r="E1778" s="103"/>
      <c r="F1778" s="103"/>
      <c r="G1778" s="103"/>
      <c r="H1778" s="103"/>
    </row>
    <row r="1779" spans="1:8">
      <c r="A1779" s="103"/>
      <c r="B1779" s="61"/>
      <c r="C1779" s="103"/>
      <c r="D1779" s="103"/>
      <c r="E1779" s="103"/>
      <c r="F1779" s="103"/>
      <c r="G1779" s="103"/>
      <c r="H1779" s="103"/>
    </row>
    <row r="1780" spans="1:8">
      <c r="A1780" s="103"/>
      <c r="B1780" s="61"/>
      <c r="C1780" s="103"/>
      <c r="D1780" s="103"/>
      <c r="E1780" s="103"/>
      <c r="F1780" s="103"/>
      <c r="G1780" s="103"/>
      <c r="H1780" s="103"/>
    </row>
    <row r="1781" spans="1:8">
      <c r="A1781" s="103"/>
      <c r="B1781" s="61"/>
      <c r="C1781" s="103"/>
      <c r="D1781" s="103"/>
      <c r="E1781" s="103"/>
      <c r="F1781" s="103"/>
      <c r="G1781" s="103"/>
      <c r="H1781" s="103"/>
    </row>
    <row r="1782" spans="1:8">
      <c r="A1782" s="103"/>
      <c r="B1782" s="61"/>
      <c r="C1782" s="103"/>
      <c r="D1782" s="103"/>
      <c r="E1782" s="103"/>
      <c r="F1782" s="103"/>
      <c r="G1782" s="103"/>
      <c r="H1782" s="103"/>
    </row>
    <row r="1783" spans="1:8">
      <c r="A1783" s="103"/>
      <c r="B1783" s="61"/>
      <c r="C1783" s="103"/>
      <c r="D1783" s="103"/>
      <c r="E1783" s="103"/>
      <c r="F1783" s="103"/>
      <c r="G1783" s="103"/>
      <c r="H1783" s="103"/>
    </row>
    <row r="1784" spans="1:8">
      <c r="A1784" s="103"/>
      <c r="B1784" s="61"/>
      <c r="C1784" s="103"/>
      <c r="D1784" s="103"/>
      <c r="E1784" s="103"/>
      <c r="F1784" s="103"/>
      <c r="G1784" s="103"/>
      <c r="H1784" s="103"/>
    </row>
    <row r="1785" spans="1:8">
      <c r="A1785" s="103"/>
      <c r="B1785" s="61"/>
      <c r="C1785" s="103"/>
      <c r="D1785" s="103"/>
      <c r="E1785" s="103"/>
      <c r="F1785" s="103"/>
      <c r="G1785" s="103"/>
      <c r="H1785" s="103"/>
    </row>
    <row r="1786" spans="1:8">
      <c r="A1786" s="103"/>
      <c r="B1786" s="61"/>
      <c r="C1786" s="103"/>
      <c r="D1786" s="103"/>
      <c r="E1786" s="103"/>
      <c r="F1786" s="103"/>
      <c r="G1786" s="103"/>
      <c r="H1786" s="103"/>
    </row>
    <row r="1787" spans="1:8">
      <c r="A1787" s="103"/>
      <c r="B1787" s="61"/>
      <c r="C1787" s="103"/>
      <c r="D1787" s="103"/>
      <c r="E1787" s="103"/>
      <c r="F1787" s="103"/>
      <c r="G1787" s="103"/>
      <c r="H1787" s="103"/>
    </row>
    <row r="1788" spans="1:8">
      <c r="A1788" s="103"/>
      <c r="B1788" s="61"/>
      <c r="C1788" s="103"/>
      <c r="D1788" s="103"/>
      <c r="E1788" s="103"/>
      <c r="F1788" s="103"/>
      <c r="G1788" s="103"/>
      <c r="H1788" s="103"/>
    </row>
    <row r="1789" spans="1:8">
      <c r="A1789" s="103"/>
      <c r="B1789" s="61"/>
      <c r="C1789" s="103"/>
      <c r="D1789" s="103"/>
      <c r="E1789" s="103"/>
      <c r="F1789" s="103"/>
      <c r="G1789" s="103"/>
      <c r="H1789" s="103"/>
    </row>
    <row r="1790" spans="1:8">
      <c r="A1790" s="103"/>
      <c r="B1790" s="61"/>
      <c r="C1790" s="103"/>
      <c r="D1790" s="103"/>
      <c r="E1790" s="103"/>
      <c r="F1790" s="103"/>
      <c r="G1790" s="103"/>
      <c r="H1790" s="103"/>
    </row>
    <row r="1791" spans="1:8">
      <c r="A1791" s="103"/>
      <c r="B1791" s="61"/>
      <c r="C1791" s="103"/>
      <c r="D1791" s="103"/>
      <c r="E1791" s="103"/>
      <c r="F1791" s="103"/>
      <c r="G1791" s="103"/>
      <c r="H1791" s="103"/>
    </row>
    <row r="1792" spans="1:8">
      <c r="A1792" s="103"/>
      <c r="B1792" s="61"/>
      <c r="C1792" s="103"/>
      <c r="D1792" s="103"/>
      <c r="E1792" s="103"/>
      <c r="F1792" s="103"/>
      <c r="G1792" s="103"/>
      <c r="H1792" s="103"/>
    </row>
    <row r="1793" spans="1:8">
      <c r="A1793" s="103"/>
      <c r="B1793" s="61"/>
      <c r="C1793" s="103"/>
      <c r="D1793" s="103"/>
      <c r="E1793" s="103"/>
      <c r="F1793" s="103"/>
      <c r="G1793" s="103"/>
      <c r="H1793" s="103"/>
    </row>
    <row r="1794" spans="1:8">
      <c r="A1794" s="103"/>
      <c r="B1794" s="61"/>
      <c r="C1794" s="103"/>
      <c r="D1794" s="103"/>
      <c r="E1794" s="103"/>
      <c r="F1794" s="103"/>
      <c r="G1794" s="103"/>
      <c r="H1794" s="103"/>
    </row>
    <row r="1795" spans="1:8">
      <c r="A1795" s="103"/>
      <c r="B1795" s="61"/>
      <c r="C1795" s="103"/>
      <c r="D1795" s="103"/>
      <c r="E1795" s="103"/>
      <c r="F1795" s="103"/>
      <c r="G1795" s="103"/>
      <c r="H1795" s="103"/>
    </row>
    <row r="1796" spans="1:8">
      <c r="A1796" s="103"/>
      <c r="B1796" s="61"/>
      <c r="C1796" s="103"/>
      <c r="D1796" s="103"/>
      <c r="E1796" s="103"/>
      <c r="F1796" s="103"/>
      <c r="G1796" s="103"/>
      <c r="H1796" s="103"/>
    </row>
    <row r="1797" spans="1:8">
      <c r="A1797" s="103"/>
      <c r="B1797" s="61"/>
      <c r="C1797" s="103"/>
      <c r="D1797" s="103"/>
      <c r="E1797" s="103"/>
      <c r="F1797" s="103"/>
      <c r="G1797" s="103"/>
      <c r="H1797" s="103"/>
    </row>
    <row r="1798" spans="1:8">
      <c r="A1798" s="103"/>
      <c r="B1798" s="61"/>
      <c r="C1798" s="103"/>
      <c r="D1798" s="103"/>
      <c r="E1798" s="103"/>
      <c r="F1798" s="103"/>
      <c r="G1798" s="103"/>
      <c r="H1798" s="103"/>
    </row>
    <row r="1799" spans="1:8">
      <c r="A1799" s="103"/>
      <c r="B1799" s="61"/>
      <c r="C1799" s="103"/>
      <c r="D1799" s="103"/>
      <c r="E1799" s="103"/>
      <c r="F1799" s="103"/>
      <c r="G1799" s="103"/>
      <c r="H1799" s="103"/>
    </row>
    <row r="1800" spans="1:8">
      <c r="A1800" s="103"/>
      <c r="B1800" s="61"/>
      <c r="C1800" s="103"/>
      <c r="D1800" s="103"/>
      <c r="E1800" s="103"/>
      <c r="F1800" s="103"/>
      <c r="G1800" s="103"/>
      <c r="H1800" s="103"/>
    </row>
    <row r="1801" spans="1:8">
      <c r="A1801" s="103"/>
      <c r="B1801" s="61"/>
      <c r="C1801" s="103"/>
      <c r="D1801" s="103"/>
      <c r="E1801" s="103"/>
      <c r="F1801" s="103"/>
      <c r="G1801" s="103"/>
      <c r="H1801" s="103"/>
    </row>
    <row r="1802" spans="1:8">
      <c r="A1802" s="103"/>
      <c r="B1802" s="61"/>
      <c r="C1802" s="103"/>
      <c r="D1802" s="103"/>
      <c r="E1802" s="103"/>
      <c r="F1802" s="103"/>
      <c r="G1802" s="103"/>
      <c r="H1802" s="103"/>
    </row>
    <row r="1803" spans="1:8">
      <c r="A1803" s="103"/>
      <c r="B1803" s="61"/>
      <c r="C1803" s="103"/>
      <c r="D1803" s="103"/>
      <c r="E1803" s="103"/>
      <c r="F1803" s="103"/>
      <c r="G1803" s="103"/>
      <c r="H1803" s="103"/>
    </row>
    <row r="1804" spans="1:8">
      <c r="A1804" s="103"/>
      <c r="B1804" s="61"/>
      <c r="C1804" s="103"/>
      <c r="D1804" s="103"/>
      <c r="E1804" s="103"/>
      <c r="F1804" s="103"/>
      <c r="G1804" s="103"/>
      <c r="H1804" s="103"/>
    </row>
    <row r="1805" spans="1:8">
      <c r="A1805" s="103"/>
      <c r="B1805" s="61"/>
      <c r="C1805" s="103"/>
      <c r="D1805" s="103"/>
      <c r="E1805" s="103"/>
      <c r="F1805" s="103"/>
      <c r="G1805" s="103"/>
      <c r="H1805" s="103"/>
    </row>
    <row r="1806" spans="1:8">
      <c r="A1806" s="103"/>
      <c r="B1806" s="61"/>
      <c r="C1806" s="103"/>
      <c r="D1806" s="103"/>
      <c r="E1806" s="103"/>
      <c r="F1806" s="103"/>
      <c r="G1806" s="103"/>
      <c r="H1806" s="103"/>
    </row>
    <row r="1807" spans="1:8">
      <c r="A1807" s="103"/>
      <c r="B1807" s="61"/>
      <c r="C1807" s="103"/>
      <c r="D1807" s="103"/>
      <c r="E1807" s="103"/>
      <c r="F1807" s="103"/>
      <c r="G1807" s="103"/>
      <c r="H1807" s="103"/>
    </row>
    <row r="1808" spans="1:8">
      <c r="A1808" s="103"/>
      <c r="B1808" s="61"/>
      <c r="C1808" s="103"/>
      <c r="D1808" s="103"/>
      <c r="E1808" s="103"/>
      <c r="F1808" s="103"/>
      <c r="G1808" s="103"/>
      <c r="H1808" s="103"/>
    </row>
    <row r="1809" spans="1:8">
      <c r="A1809" s="103"/>
      <c r="B1809" s="61"/>
      <c r="C1809" s="103"/>
      <c r="D1809" s="103"/>
      <c r="E1809" s="103"/>
      <c r="F1809" s="103"/>
      <c r="G1809" s="103"/>
      <c r="H1809" s="103"/>
    </row>
    <row r="1810" spans="1:8">
      <c r="A1810" s="103"/>
      <c r="B1810" s="61"/>
      <c r="C1810" s="103"/>
      <c r="D1810" s="103"/>
      <c r="E1810" s="103"/>
      <c r="F1810" s="103"/>
      <c r="G1810" s="103"/>
      <c r="H1810" s="103"/>
    </row>
    <row r="1811" spans="1:8">
      <c r="A1811" s="103"/>
      <c r="B1811" s="61"/>
      <c r="C1811" s="103"/>
      <c r="D1811" s="103"/>
      <c r="E1811" s="103"/>
      <c r="F1811" s="103"/>
      <c r="G1811" s="103"/>
      <c r="H1811" s="103"/>
    </row>
    <row r="1812" spans="1:8">
      <c r="A1812" s="103"/>
      <c r="B1812" s="61"/>
      <c r="C1812" s="103"/>
      <c r="D1812" s="103"/>
      <c r="E1812" s="103"/>
      <c r="F1812" s="103"/>
      <c r="G1812" s="103"/>
      <c r="H1812" s="103"/>
    </row>
    <row r="1813" spans="1:8">
      <c r="A1813" s="103"/>
      <c r="B1813" s="61"/>
      <c r="C1813" s="103"/>
      <c r="D1813" s="103"/>
      <c r="E1813" s="103"/>
      <c r="F1813" s="103"/>
      <c r="G1813" s="103"/>
      <c r="H1813" s="103"/>
    </row>
    <row r="1814" spans="1:8">
      <c r="A1814" s="103"/>
      <c r="B1814" s="61"/>
      <c r="C1814" s="103"/>
      <c r="D1814" s="103"/>
      <c r="E1814" s="103"/>
      <c r="F1814" s="103"/>
      <c r="G1814" s="103"/>
      <c r="H1814" s="103"/>
    </row>
    <row r="1815" spans="1:8">
      <c r="A1815" s="103"/>
      <c r="B1815" s="61"/>
      <c r="C1815" s="103"/>
      <c r="D1815" s="103"/>
      <c r="E1815" s="103"/>
      <c r="F1815" s="103"/>
      <c r="G1815" s="103"/>
      <c r="H1815" s="103"/>
    </row>
    <row r="1816" spans="1:8">
      <c r="A1816" s="103"/>
      <c r="B1816" s="61"/>
      <c r="C1816" s="103"/>
      <c r="D1816" s="103"/>
      <c r="E1816" s="103"/>
      <c r="F1816" s="103"/>
      <c r="G1816" s="103"/>
      <c r="H1816" s="103"/>
    </row>
    <row r="1817" spans="1:8">
      <c r="A1817" s="103"/>
      <c r="B1817" s="61"/>
      <c r="C1817" s="103"/>
      <c r="D1817" s="103"/>
      <c r="E1817" s="103"/>
      <c r="F1817" s="103"/>
      <c r="G1817" s="103"/>
      <c r="H1817" s="103"/>
    </row>
    <row r="1818" spans="1:8">
      <c r="A1818" s="103"/>
      <c r="B1818" s="61"/>
      <c r="C1818" s="103"/>
      <c r="D1818" s="103"/>
      <c r="E1818" s="103"/>
      <c r="F1818" s="103"/>
      <c r="G1818" s="103"/>
      <c r="H1818" s="103"/>
    </row>
    <row r="1819" spans="1:8">
      <c r="A1819" s="103"/>
      <c r="B1819" s="61"/>
      <c r="C1819" s="103"/>
      <c r="D1819" s="103"/>
      <c r="E1819" s="103"/>
      <c r="F1819" s="103"/>
      <c r="G1819" s="103"/>
      <c r="H1819" s="103"/>
    </row>
    <row r="1820" spans="1:8">
      <c r="A1820" s="103"/>
      <c r="B1820" s="61"/>
      <c r="C1820" s="103"/>
      <c r="D1820" s="103"/>
      <c r="E1820" s="103"/>
      <c r="F1820" s="103"/>
      <c r="G1820" s="103"/>
      <c r="H1820" s="103"/>
    </row>
    <row r="1821" spans="1:8">
      <c r="A1821" s="103"/>
      <c r="B1821" s="61"/>
      <c r="C1821" s="103"/>
      <c r="D1821" s="103"/>
      <c r="E1821" s="103"/>
      <c r="F1821" s="103"/>
      <c r="G1821" s="103"/>
      <c r="H1821" s="103"/>
    </row>
    <row r="1822" spans="1:8">
      <c r="A1822" s="103"/>
      <c r="B1822" s="61"/>
      <c r="C1822" s="103"/>
      <c r="D1822" s="103"/>
      <c r="E1822" s="103"/>
      <c r="F1822" s="103"/>
      <c r="G1822" s="103"/>
      <c r="H1822" s="103"/>
    </row>
    <row r="1823" spans="1:8">
      <c r="A1823" s="103"/>
      <c r="B1823" s="61"/>
      <c r="C1823" s="103"/>
      <c r="D1823" s="103"/>
      <c r="E1823" s="103"/>
      <c r="F1823" s="103"/>
      <c r="G1823" s="103"/>
      <c r="H1823" s="103"/>
    </row>
    <row r="1824" spans="1:8">
      <c r="A1824" s="103"/>
      <c r="B1824" s="61"/>
      <c r="C1824" s="103"/>
      <c r="D1824" s="103"/>
      <c r="E1824" s="103"/>
      <c r="F1824" s="103"/>
      <c r="G1824" s="103"/>
      <c r="H1824" s="103"/>
    </row>
    <row r="1825" spans="1:8">
      <c r="A1825" s="103"/>
      <c r="B1825" s="61"/>
      <c r="C1825" s="103"/>
      <c r="D1825" s="103"/>
      <c r="E1825" s="103"/>
      <c r="F1825" s="103"/>
      <c r="G1825" s="103"/>
      <c r="H1825" s="103"/>
    </row>
    <row r="1826" spans="1:8">
      <c r="A1826" s="103"/>
      <c r="B1826" s="61"/>
      <c r="C1826" s="103"/>
      <c r="D1826" s="103"/>
      <c r="E1826" s="103"/>
      <c r="F1826" s="103"/>
      <c r="G1826" s="103"/>
      <c r="H1826" s="103"/>
    </row>
    <row r="1827" spans="1:8">
      <c r="A1827" s="103"/>
      <c r="B1827" s="61"/>
      <c r="C1827" s="103"/>
      <c r="D1827" s="103"/>
      <c r="E1827" s="103"/>
      <c r="F1827" s="103"/>
      <c r="G1827" s="103"/>
      <c r="H1827" s="103"/>
    </row>
    <row r="1828" spans="1:8">
      <c r="A1828" s="103"/>
      <c r="B1828" s="61"/>
      <c r="C1828" s="103"/>
      <c r="D1828" s="103"/>
      <c r="E1828" s="103"/>
      <c r="F1828" s="103"/>
      <c r="G1828" s="103"/>
      <c r="H1828" s="103"/>
    </row>
    <row r="1829" spans="1:8">
      <c r="A1829" s="103"/>
      <c r="B1829" s="61"/>
      <c r="C1829" s="103"/>
      <c r="D1829" s="103"/>
      <c r="E1829" s="103"/>
      <c r="F1829" s="103"/>
      <c r="G1829" s="103"/>
      <c r="H1829" s="103"/>
    </row>
    <row r="1830" spans="1:8">
      <c r="A1830" s="103"/>
      <c r="B1830" s="61"/>
      <c r="C1830" s="103"/>
      <c r="D1830" s="103"/>
      <c r="E1830" s="103"/>
      <c r="F1830" s="103"/>
      <c r="G1830" s="103"/>
      <c r="H1830" s="103"/>
    </row>
    <row r="1831" spans="1:8">
      <c r="A1831" s="103"/>
      <c r="B1831" s="61"/>
      <c r="C1831" s="103"/>
      <c r="D1831" s="103"/>
      <c r="E1831" s="103"/>
      <c r="F1831" s="103"/>
      <c r="G1831" s="103"/>
      <c r="H1831" s="103"/>
    </row>
    <row r="1832" spans="1:8">
      <c r="A1832" s="103"/>
      <c r="B1832" s="61"/>
      <c r="C1832" s="103"/>
      <c r="D1832" s="103"/>
      <c r="E1832" s="103"/>
      <c r="F1832" s="103"/>
      <c r="G1832" s="103"/>
      <c r="H1832" s="103"/>
    </row>
    <row r="1833" spans="1:8">
      <c r="A1833" s="103"/>
      <c r="B1833" s="61"/>
      <c r="C1833" s="103"/>
      <c r="D1833" s="103"/>
      <c r="E1833" s="103"/>
      <c r="F1833" s="103"/>
      <c r="G1833" s="103"/>
      <c r="H1833" s="103"/>
    </row>
    <row r="1834" spans="1:8">
      <c r="A1834" s="103"/>
      <c r="B1834" s="61"/>
      <c r="C1834" s="103"/>
      <c r="D1834" s="103"/>
      <c r="E1834" s="103"/>
      <c r="F1834" s="103"/>
      <c r="G1834" s="103"/>
      <c r="H1834" s="103"/>
    </row>
    <row r="1835" spans="1:8">
      <c r="A1835" s="103"/>
      <c r="B1835" s="61"/>
      <c r="C1835" s="103"/>
      <c r="D1835" s="103"/>
      <c r="E1835" s="103"/>
      <c r="F1835" s="103"/>
      <c r="G1835" s="103"/>
      <c r="H1835" s="103"/>
    </row>
    <row r="1836" spans="1:8">
      <c r="A1836" s="103"/>
      <c r="B1836" s="61"/>
      <c r="C1836" s="103"/>
      <c r="D1836" s="103"/>
      <c r="E1836" s="103"/>
      <c r="F1836" s="103"/>
      <c r="G1836" s="103"/>
      <c r="H1836" s="103"/>
    </row>
    <row r="1837" spans="1:8">
      <c r="A1837" s="103"/>
      <c r="B1837" s="61"/>
      <c r="C1837" s="103"/>
      <c r="D1837" s="103"/>
      <c r="E1837" s="103"/>
      <c r="F1837" s="103"/>
      <c r="G1837" s="103"/>
      <c r="H1837" s="103"/>
    </row>
    <row r="1838" spans="1:8">
      <c r="A1838" s="103"/>
      <c r="B1838" s="61"/>
      <c r="C1838" s="103"/>
      <c r="D1838" s="103"/>
      <c r="E1838" s="103"/>
      <c r="F1838" s="103"/>
      <c r="G1838" s="103"/>
      <c r="H1838" s="103"/>
    </row>
    <row r="1839" spans="1:8">
      <c r="A1839" s="103"/>
      <c r="B1839" s="61"/>
      <c r="C1839" s="103"/>
      <c r="D1839" s="103"/>
      <c r="E1839" s="103"/>
      <c r="F1839" s="103"/>
      <c r="G1839" s="103"/>
      <c r="H1839" s="103"/>
    </row>
    <row r="1840" spans="1:8">
      <c r="A1840" s="103"/>
      <c r="B1840" s="61"/>
      <c r="C1840" s="103"/>
      <c r="D1840" s="103"/>
      <c r="E1840" s="103"/>
      <c r="F1840" s="103"/>
      <c r="G1840" s="103"/>
      <c r="H1840" s="103"/>
    </row>
    <row r="1841" spans="1:8">
      <c r="A1841" s="103"/>
      <c r="B1841" s="61"/>
      <c r="C1841" s="103"/>
      <c r="D1841" s="103"/>
      <c r="E1841" s="103"/>
      <c r="F1841" s="103"/>
      <c r="G1841" s="103"/>
      <c r="H1841" s="103"/>
    </row>
    <row r="1842" spans="1:8">
      <c r="A1842" s="103"/>
      <c r="B1842" s="61"/>
      <c r="C1842" s="103"/>
      <c r="D1842" s="103"/>
      <c r="E1842" s="103"/>
      <c r="F1842" s="103"/>
      <c r="G1842" s="103"/>
      <c r="H1842" s="103"/>
    </row>
    <row r="1843" spans="1:8">
      <c r="A1843" s="103"/>
      <c r="B1843" s="61"/>
      <c r="C1843" s="103"/>
      <c r="D1843" s="103"/>
      <c r="E1843" s="103"/>
      <c r="F1843" s="103"/>
      <c r="G1843" s="103"/>
      <c r="H1843" s="103"/>
    </row>
    <row r="1844" spans="1:8">
      <c r="A1844" s="103"/>
      <c r="B1844" s="61"/>
      <c r="C1844" s="103"/>
      <c r="D1844" s="103"/>
      <c r="E1844" s="103"/>
      <c r="F1844" s="103"/>
      <c r="G1844" s="103"/>
      <c r="H1844" s="103"/>
    </row>
    <row r="1845" spans="1:8">
      <c r="A1845" s="103"/>
      <c r="B1845" s="61"/>
      <c r="C1845" s="103"/>
      <c r="D1845" s="103"/>
      <c r="E1845" s="103"/>
      <c r="F1845" s="103"/>
      <c r="G1845" s="103"/>
      <c r="H1845" s="103"/>
    </row>
    <row r="1846" spans="1:8">
      <c r="A1846" s="103"/>
      <c r="B1846" s="61"/>
      <c r="C1846" s="103"/>
      <c r="D1846" s="103"/>
      <c r="E1846" s="103"/>
      <c r="F1846" s="103"/>
      <c r="G1846" s="103"/>
      <c r="H1846" s="103"/>
    </row>
    <row r="1847" spans="1:8">
      <c r="A1847" s="103"/>
      <c r="B1847" s="61"/>
      <c r="C1847" s="103"/>
      <c r="D1847" s="103"/>
      <c r="E1847" s="103"/>
      <c r="F1847" s="103"/>
      <c r="G1847" s="103"/>
      <c r="H1847" s="103"/>
    </row>
    <row r="1848" spans="1:8">
      <c r="A1848" s="103"/>
      <c r="B1848" s="61"/>
      <c r="C1848" s="103"/>
      <c r="D1848" s="103"/>
      <c r="E1848" s="103"/>
      <c r="F1848" s="103"/>
      <c r="G1848" s="103"/>
      <c r="H1848" s="103"/>
    </row>
    <row r="1849" spans="1:8">
      <c r="A1849" s="103"/>
      <c r="B1849" s="61"/>
      <c r="C1849" s="103"/>
      <c r="D1849" s="103"/>
      <c r="E1849" s="103"/>
      <c r="F1849" s="103"/>
      <c r="G1849" s="103"/>
      <c r="H1849" s="103"/>
    </row>
    <row r="1850" spans="1:8">
      <c r="A1850" s="103"/>
      <c r="B1850" s="61"/>
      <c r="C1850" s="103"/>
      <c r="D1850" s="103"/>
      <c r="E1850" s="103"/>
      <c r="F1850" s="103"/>
      <c r="G1850" s="103"/>
      <c r="H1850" s="103"/>
    </row>
    <row r="1851" spans="1:8">
      <c r="A1851" s="103"/>
      <c r="B1851" s="61"/>
      <c r="C1851" s="103"/>
      <c r="D1851" s="103"/>
      <c r="E1851" s="103"/>
      <c r="F1851" s="103"/>
      <c r="G1851" s="103"/>
      <c r="H1851" s="103"/>
    </row>
    <row r="1852" spans="1:8">
      <c r="A1852" s="103"/>
      <c r="B1852" s="61"/>
      <c r="C1852" s="103"/>
      <c r="D1852" s="103"/>
      <c r="E1852" s="103"/>
      <c r="F1852" s="103"/>
      <c r="G1852" s="103"/>
      <c r="H1852" s="103"/>
    </row>
    <row r="1853" spans="1:8">
      <c r="A1853" s="103"/>
      <c r="B1853" s="61"/>
      <c r="C1853" s="103"/>
      <c r="D1853" s="103"/>
      <c r="E1853" s="103"/>
      <c r="F1853" s="103"/>
      <c r="G1853" s="103"/>
      <c r="H1853" s="103"/>
    </row>
    <row r="1854" spans="1:8">
      <c r="A1854" s="103"/>
      <c r="B1854" s="61"/>
      <c r="C1854" s="103"/>
      <c r="D1854" s="103"/>
      <c r="E1854" s="103"/>
      <c r="F1854" s="103"/>
      <c r="G1854" s="103"/>
      <c r="H1854" s="103"/>
    </row>
    <row r="1855" spans="1:8">
      <c r="A1855" s="103"/>
      <c r="B1855" s="61"/>
      <c r="C1855" s="103"/>
      <c r="D1855" s="103"/>
      <c r="E1855" s="103"/>
      <c r="F1855" s="103"/>
      <c r="G1855" s="103"/>
      <c r="H1855" s="103"/>
    </row>
    <row r="1856" spans="1:8">
      <c r="A1856" s="103"/>
      <c r="B1856" s="61"/>
      <c r="C1856" s="103"/>
      <c r="D1856" s="103"/>
      <c r="E1856" s="103"/>
      <c r="F1856" s="103"/>
      <c r="G1856" s="103"/>
      <c r="H1856" s="103"/>
    </row>
    <row r="1857" spans="1:8">
      <c r="A1857" s="103"/>
      <c r="B1857" s="61"/>
      <c r="C1857" s="103"/>
      <c r="D1857" s="103"/>
      <c r="E1857" s="103"/>
      <c r="F1857" s="103"/>
      <c r="G1857" s="103"/>
      <c r="H1857" s="103"/>
    </row>
    <row r="1858" spans="1:8">
      <c r="A1858" s="103"/>
      <c r="B1858" s="61"/>
      <c r="C1858" s="103"/>
      <c r="D1858" s="103"/>
      <c r="E1858" s="103"/>
      <c r="F1858" s="103"/>
      <c r="G1858" s="103"/>
      <c r="H1858" s="103"/>
    </row>
    <row r="1859" spans="1:8">
      <c r="A1859" s="103"/>
      <c r="B1859" s="61"/>
      <c r="C1859" s="103"/>
      <c r="D1859" s="103"/>
      <c r="E1859" s="103"/>
      <c r="F1859" s="103"/>
      <c r="G1859" s="103"/>
      <c r="H1859" s="103"/>
    </row>
    <row r="1860" spans="1:8">
      <c r="A1860" s="103"/>
      <c r="B1860" s="61"/>
      <c r="C1860" s="103"/>
      <c r="D1860" s="103"/>
      <c r="E1860" s="103"/>
      <c r="F1860" s="103"/>
      <c r="G1860" s="103"/>
      <c r="H1860" s="103"/>
    </row>
    <row r="1861" spans="1:8">
      <c r="A1861" s="103"/>
      <c r="B1861" s="61"/>
      <c r="C1861" s="103"/>
      <c r="D1861" s="103"/>
      <c r="E1861" s="103"/>
      <c r="F1861" s="103"/>
      <c r="G1861" s="103"/>
      <c r="H1861" s="103"/>
    </row>
    <row r="1862" spans="1:8">
      <c r="A1862" s="103"/>
      <c r="B1862" s="61"/>
      <c r="C1862" s="103"/>
      <c r="D1862" s="103"/>
      <c r="E1862" s="103"/>
      <c r="F1862" s="103"/>
      <c r="G1862" s="103"/>
      <c r="H1862" s="103"/>
    </row>
    <row r="1863" spans="1:8">
      <c r="A1863" s="103"/>
      <c r="B1863" s="61"/>
      <c r="C1863" s="103"/>
      <c r="D1863" s="103"/>
      <c r="E1863" s="103"/>
      <c r="F1863" s="103"/>
      <c r="G1863" s="103"/>
      <c r="H1863" s="103"/>
    </row>
    <row r="1864" spans="1:8">
      <c r="A1864" s="103"/>
      <c r="B1864" s="61"/>
      <c r="C1864" s="103"/>
      <c r="D1864" s="103"/>
      <c r="E1864" s="103"/>
      <c r="F1864" s="103"/>
      <c r="G1864" s="103"/>
      <c r="H1864" s="103"/>
    </row>
    <row r="1865" spans="1:8">
      <c r="A1865" s="103"/>
      <c r="B1865" s="61"/>
      <c r="C1865" s="103"/>
      <c r="D1865" s="103"/>
      <c r="E1865" s="103"/>
      <c r="F1865" s="103"/>
      <c r="G1865" s="103"/>
      <c r="H1865" s="103"/>
    </row>
    <row r="1866" spans="1:8">
      <c r="A1866" s="103"/>
      <c r="B1866" s="61"/>
      <c r="C1866" s="103"/>
      <c r="D1866" s="103"/>
      <c r="E1866" s="103"/>
      <c r="F1866" s="103"/>
      <c r="G1866" s="103"/>
      <c r="H1866" s="103"/>
    </row>
    <row r="1867" spans="1:8">
      <c r="A1867" s="103"/>
      <c r="B1867" s="61"/>
      <c r="C1867" s="103"/>
      <c r="D1867" s="103"/>
      <c r="E1867" s="103"/>
      <c r="F1867" s="103"/>
      <c r="G1867" s="103"/>
      <c r="H1867" s="103"/>
    </row>
    <row r="1868" spans="1:8">
      <c r="A1868" s="103"/>
      <c r="B1868" s="61"/>
      <c r="C1868" s="103"/>
      <c r="D1868" s="103"/>
      <c r="E1868" s="103"/>
      <c r="F1868" s="103"/>
      <c r="G1868" s="103"/>
      <c r="H1868" s="103"/>
    </row>
    <row r="1869" spans="1:8">
      <c r="A1869" s="103"/>
      <c r="B1869" s="61"/>
      <c r="C1869" s="103"/>
      <c r="D1869" s="103"/>
      <c r="E1869" s="103"/>
      <c r="F1869" s="103"/>
      <c r="G1869" s="103"/>
      <c r="H1869" s="103"/>
    </row>
    <row r="1870" spans="1:8">
      <c r="A1870" s="103"/>
      <c r="B1870" s="61"/>
      <c r="C1870" s="103"/>
      <c r="D1870" s="103"/>
      <c r="E1870" s="103"/>
      <c r="F1870" s="103"/>
      <c r="G1870" s="103"/>
      <c r="H1870" s="103"/>
    </row>
    <row r="1871" spans="1:8">
      <c r="A1871" s="103"/>
      <c r="B1871" s="61"/>
      <c r="C1871" s="103"/>
      <c r="D1871" s="103"/>
      <c r="E1871" s="103"/>
      <c r="F1871" s="103"/>
      <c r="G1871" s="103"/>
      <c r="H1871" s="103"/>
    </row>
    <row r="1872" spans="1:8">
      <c r="A1872" s="103"/>
      <c r="B1872" s="61"/>
      <c r="C1872" s="103"/>
      <c r="D1872" s="103"/>
      <c r="E1872" s="103"/>
      <c r="F1872" s="103"/>
      <c r="G1872" s="103"/>
      <c r="H1872" s="103"/>
    </row>
    <row r="1873" spans="1:8">
      <c r="A1873" s="103"/>
      <c r="B1873" s="61"/>
      <c r="C1873" s="103"/>
      <c r="D1873" s="103"/>
      <c r="E1873" s="103"/>
      <c r="F1873" s="103"/>
      <c r="G1873" s="103"/>
      <c r="H1873" s="103"/>
    </row>
    <row r="1874" spans="1:8">
      <c r="A1874" s="103"/>
      <c r="B1874" s="61"/>
      <c r="C1874" s="103"/>
      <c r="D1874" s="103"/>
      <c r="E1874" s="103"/>
      <c r="F1874" s="103"/>
      <c r="G1874" s="103"/>
      <c r="H1874" s="103"/>
    </row>
    <row r="1875" spans="1:8">
      <c r="A1875" s="103"/>
      <c r="B1875" s="61"/>
      <c r="C1875" s="103"/>
      <c r="D1875" s="103"/>
      <c r="E1875" s="103"/>
      <c r="F1875" s="103"/>
      <c r="G1875" s="103"/>
      <c r="H1875" s="103"/>
    </row>
    <row r="1876" spans="1:8">
      <c r="A1876" s="103"/>
      <c r="B1876" s="61"/>
      <c r="C1876" s="103"/>
      <c r="D1876" s="103"/>
      <c r="E1876" s="103"/>
      <c r="F1876" s="103"/>
      <c r="G1876" s="103"/>
      <c r="H1876" s="103"/>
    </row>
    <row r="1877" spans="1:8">
      <c r="A1877" s="103"/>
      <c r="B1877" s="61"/>
      <c r="C1877" s="103"/>
      <c r="D1877" s="103"/>
      <c r="E1877" s="103"/>
      <c r="F1877" s="103"/>
      <c r="G1877" s="103"/>
      <c r="H1877" s="103"/>
    </row>
    <row r="1878" spans="1:8">
      <c r="A1878" s="103"/>
      <c r="B1878" s="61"/>
      <c r="C1878" s="103"/>
      <c r="D1878" s="103"/>
      <c r="E1878" s="103"/>
      <c r="F1878" s="103"/>
      <c r="G1878" s="103"/>
      <c r="H1878" s="103"/>
    </row>
    <row r="1879" spans="1:8">
      <c r="A1879" s="103"/>
      <c r="B1879" s="61"/>
      <c r="C1879" s="103"/>
      <c r="D1879" s="103"/>
      <c r="E1879" s="103"/>
      <c r="F1879" s="103"/>
      <c r="G1879" s="103"/>
      <c r="H1879" s="103"/>
    </row>
    <row r="1880" spans="1:8">
      <c r="A1880" s="103"/>
      <c r="B1880" s="61"/>
      <c r="C1880" s="103"/>
      <c r="D1880" s="103"/>
      <c r="E1880" s="103"/>
      <c r="F1880" s="103"/>
      <c r="G1880" s="103"/>
      <c r="H1880" s="103"/>
    </row>
    <row r="1881" spans="1:8">
      <c r="A1881" s="103"/>
      <c r="B1881" s="61"/>
      <c r="C1881" s="103"/>
      <c r="D1881" s="103"/>
      <c r="E1881" s="103"/>
      <c r="F1881" s="103"/>
      <c r="G1881" s="103"/>
      <c r="H1881" s="103"/>
    </row>
    <row r="1882" spans="1:8">
      <c r="A1882" s="103"/>
      <c r="B1882" s="61"/>
      <c r="C1882" s="103"/>
      <c r="D1882" s="103"/>
      <c r="E1882" s="103"/>
      <c r="F1882" s="103"/>
      <c r="G1882" s="103"/>
      <c r="H1882" s="103"/>
    </row>
    <row r="1883" spans="1:8">
      <c r="A1883" s="103"/>
      <c r="B1883" s="61"/>
      <c r="C1883" s="103"/>
      <c r="D1883" s="103"/>
      <c r="E1883" s="103"/>
      <c r="F1883" s="103"/>
      <c r="G1883" s="103"/>
      <c r="H1883" s="103"/>
    </row>
    <row r="1884" spans="1:8">
      <c r="A1884" s="103"/>
      <c r="B1884" s="61"/>
      <c r="C1884" s="103"/>
      <c r="D1884" s="103"/>
      <c r="E1884" s="103"/>
      <c r="F1884" s="103"/>
      <c r="G1884" s="103"/>
      <c r="H1884" s="103"/>
    </row>
    <row r="1885" spans="1:8">
      <c r="A1885" s="103"/>
      <c r="B1885" s="61"/>
      <c r="C1885" s="103"/>
      <c r="D1885" s="103"/>
      <c r="E1885" s="103"/>
      <c r="F1885" s="103"/>
      <c r="G1885" s="103"/>
      <c r="H1885" s="103"/>
    </row>
    <row r="1886" spans="1:8">
      <c r="A1886" s="103"/>
      <c r="B1886" s="61"/>
      <c r="C1886" s="103"/>
      <c r="D1886" s="103"/>
      <c r="E1886" s="103"/>
      <c r="F1886" s="103"/>
      <c r="G1886" s="103"/>
      <c r="H1886" s="103"/>
    </row>
    <row r="1887" spans="1:8">
      <c r="A1887" s="103"/>
      <c r="B1887" s="61"/>
      <c r="C1887" s="103"/>
      <c r="D1887" s="103"/>
      <c r="E1887" s="103"/>
      <c r="F1887" s="103"/>
      <c r="G1887" s="103"/>
      <c r="H1887" s="103"/>
    </row>
    <row r="1888" spans="1:8">
      <c r="A1888" s="103"/>
      <c r="B1888" s="61"/>
      <c r="C1888" s="103"/>
      <c r="D1888" s="103"/>
      <c r="E1888" s="103"/>
      <c r="F1888" s="103"/>
      <c r="G1888" s="103"/>
      <c r="H1888" s="103"/>
    </row>
    <row r="1889" spans="1:8">
      <c r="A1889" s="103"/>
      <c r="B1889" s="61"/>
      <c r="C1889" s="103"/>
      <c r="D1889" s="103"/>
      <c r="E1889" s="103"/>
      <c r="F1889" s="103"/>
      <c r="G1889" s="103"/>
      <c r="H1889" s="103"/>
    </row>
    <row r="1890" spans="1:8">
      <c r="A1890" s="103"/>
      <c r="B1890" s="61"/>
      <c r="C1890" s="103"/>
      <c r="D1890" s="103"/>
      <c r="E1890" s="103"/>
      <c r="F1890" s="103"/>
      <c r="G1890" s="103"/>
      <c r="H1890" s="103"/>
    </row>
    <row r="1891" spans="1:8">
      <c r="A1891" s="103"/>
      <c r="B1891" s="61"/>
      <c r="C1891" s="103"/>
      <c r="D1891" s="103"/>
      <c r="E1891" s="103"/>
      <c r="F1891" s="103"/>
      <c r="G1891" s="103"/>
      <c r="H1891" s="103"/>
    </row>
    <row r="1892" spans="1:8">
      <c r="A1892" s="103"/>
      <c r="B1892" s="61"/>
      <c r="C1892" s="103"/>
      <c r="D1892" s="103"/>
      <c r="E1892" s="103"/>
      <c r="F1892" s="103"/>
      <c r="G1892" s="103"/>
      <c r="H1892" s="103"/>
    </row>
    <row r="1893" spans="1:8">
      <c r="A1893" s="103"/>
      <c r="B1893" s="61"/>
      <c r="C1893" s="103"/>
      <c r="D1893" s="103"/>
      <c r="E1893" s="103"/>
      <c r="F1893" s="103"/>
      <c r="G1893" s="103"/>
      <c r="H1893" s="103"/>
    </row>
    <row r="1894" spans="1:8">
      <c r="A1894" s="103"/>
      <c r="B1894" s="61"/>
      <c r="C1894" s="103"/>
      <c r="D1894" s="103"/>
      <c r="E1894" s="103"/>
      <c r="F1894" s="103"/>
      <c r="G1894" s="103"/>
      <c r="H1894" s="103"/>
    </row>
    <row r="1895" spans="1:8">
      <c r="A1895" s="103"/>
      <c r="B1895" s="61"/>
      <c r="C1895" s="103"/>
      <c r="D1895" s="103"/>
      <c r="E1895" s="103"/>
      <c r="F1895" s="103"/>
      <c r="G1895" s="103"/>
      <c r="H1895" s="103"/>
    </row>
    <row r="1896" spans="1:8">
      <c r="A1896" s="103"/>
      <c r="B1896" s="61"/>
      <c r="C1896" s="103"/>
      <c r="D1896" s="103"/>
      <c r="E1896" s="103"/>
      <c r="F1896" s="103"/>
      <c r="G1896" s="103"/>
      <c r="H1896" s="103"/>
    </row>
    <row r="1897" spans="1:8">
      <c r="A1897" s="103"/>
      <c r="B1897" s="61"/>
      <c r="C1897" s="103"/>
      <c r="D1897" s="103"/>
      <c r="E1897" s="103"/>
      <c r="F1897" s="103"/>
      <c r="G1897" s="103"/>
      <c r="H1897" s="103"/>
    </row>
    <row r="1898" spans="1:8">
      <c r="A1898" s="103"/>
      <c r="B1898" s="61"/>
      <c r="C1898" s="103"/>
      <c r="D1898" s="103"/>
      <c r="E1898" s="103"/>
      <c r="F1898" s="103"/>
      <c r="G1898" s="103"/>
      <c r="H1898" s="103"/>
    </row>
    <row r="1899" spans="1:8">
      <c r="A1899" s="103"/>
      <c r="B1899" s="61"/>
      <c r="C1899" s="103"/>
      <c r="D1899" s="103"/>
      <c r="E1899" s="103"/>
      <c r="F1899" s="103"/>
      <c r="G1899" s="103"/>
      <c r="H1899" s="103"/>
    </row>
    <row r="1900" spans="1:8">
      <c r="A1900" s="103"/>
      <c r="B1900" s="61"/>
      <c r="C1900" s="103"/>
      <c r="D1900" s="103"/>
      <c r="E1900" s="103"/>
      <c r="F1900" s="103"/>
      <c r="G1900" s="103"/>
      <c r="H1900" s="103"/>
    </row>
    <row r="1901" spans="1:8">
      <c r="A1901" s="103"/>
      <c r="B1901" s="61"/>
      <c r="C1901" s="103"/>
      <c r="D1901" s="103"/>
      <c r="E1901" s="103"/>
      <c r="F1901" s="103"/>
      <c r="G1901" s="103"/>
      <c r="H1901" s="103"/>
    </row>
    <row r="1902" spans="1:8">
      <c r="A1902" s="103"/>
      <c r="B1902" s="61"/>
      <c r="C1902" s="103"/>
      <c r="D1902" s="103"/>
      <c r="E1902" s="103"/>
      <c r="F1902" s="103"/>
      <c r="G1902" s="103"/>
      <c r="H1902" s="103"/>
    </row>
    <row r="1903" spans="1:8">
      <c r="A1903" s="103"/>
      <c r="B1903" s="61"/>
      <c r="C1903" s="103"/>
      <c r="D1903" s="103"/>
      <c r="E1903" s="103"/>
      <c r="F1903" s="103"/>
      <c r="G1903" s="103"/>
      <c r="H1903" s="103"/>
    </row>
    <row r="1904" spans="1:8">
      <c r="A1904" s="103"/>
      <c r="B1904" s="61"/>
      <c r="C1904" s="103"/>
      <c r="D1904" s="103"/>
      <c r="E1904" s="103"/>
      <c r="F1904" s="103"/>
      <c r="G1904" s="103"/>
      <c r="H1904" s="103"/>
    </row>
    <row r="1905" spans="1:8">
      <c r="A1905" s="103"/>
      <c r="B1905" s="61"/>
      <c r="C1905" s="103"/>
      <c r="D1905" s="103"/>
      <c r="E1905" s="103"/>
      <c r="F1905" s="103"/>
      <c r="G1905" s="103"/>
      <c r="H1905" s="103"/>
    </row>
    <row r="1906" spans="1:8">
      <c r="A1906" s="103"/>
      <c r="B1906" s="61"/>
      <c r="C1906" s="103"/>
      <c r="D1906" s="103"/>
      <c r="E1906" s="103"/>
      <c r="F1906" s="103"/>
      <c r="G1906" s="103"/>
      <c r="H1906" s="103"/>
    </row>
    <row r="1907" spans="1:8">
      <c r="A1907" s="103"/>
      <c r="B1907" s="61"/>
      <c r="C1907" s="103"/>
      <c r="D1907" s="103"/>
      <c r="E1907" s="103"/>
      <c r="F1907" s="103"/>
      <c r="G1907" s="103"/>
      <c r="H1907" s="103"/>
    </row>
    <row r="1908" spans="1:8">
      <c r="A1908" s="103"/>
      <c r="B1908" s="61"/>
      <c r="C1908" s="103"/>
      <c r="D1908" s="103"/>
      <c r="E1908" s="103"/>
      <c r="F1908" s="103"/>
      <c r="G1908" s="103"/>
      <c r="H1908" s="103"/>
    </row>
    <row r="1909" spans="1:8">
      <c r="A1909" s="103"/>
      <c r="B1909" s="61"/>
      <c r="C1909" s="103"/>
      <c r="D1909" s="103"/>
      <c r="E1909" s="103"/>
      <c r="F1909" s="103"/>
      <c r="G1909" s="103"/>
      <c r="H1909" s="103"/>
    </row>
    <row r="1910" spans="1:8">
      <c r="A1910" s="103"/>
      <c r="B1910" s="61"/>
      <c r="C1910" s="103"/>
      <c r="D1910" s="103"/>
      <c r="E1910" s="103"/>
      <c r="F1910" s="103"/>
      <c r="G1910" s="103"/>
      <c r="H1910" s="103"/>
    </row>
    <row r="1911" spans="1:8">
      <c r="A1911" s="103"/>
      <c r="B1911" s="61"/>
      <c r="C1911" s="103"/>
      <c r="D1911" s="103"/>
      <c r="E1911" s="103"/>
      <c r="F1911" s="103"/>
      <c r="G1911" s="103"/>
      <c r="H1911" s="103"/>
    </row>
    <row r="1912" spans="1:8">
      <c r="A1912" s="103"/>
      <c r="B1912" s="61"/>
      <c r="C1912" s="103"/>
      <c r="D1912" s="103"/>
      <c r="E1912" s="103"/>
      <c r="F1912" s="103"/>
      <c r="G1912" s="103"/>
      <c r="H1912" s="103"/>
    </row>
    <row r="1913" spans="1:8">
      <c r="A1913" s="103"/>
      <c r="B1913" s="61"/>
      <c r="C1913" s="103"/>
      <c r="D1913" s="103"/>
      <c r="E1913" s="103"/>
      <c r="F1913" s="103"/>
      <c r="G1913" s="103"/>
      <c r="H1913" s="103"/>
    </row>
    <row r="1914" spans="1:8">
      <c r="A1914" s="103"/>
      <c r="B1914" s="61"/>
      <c r="C1914" s="103"/>
      <c r="D1914" s="103"/>
      <c r="E1914" s="103"/>
      <c r="F1914" s="103"/>
      <c r="G1914" s="103"/>
      <c r="H1914" s="103"/>
    </row>
    <row r="1915" spans="1:8">
      <c r="A1915" s="103"/>
      <c r="B1915" s="61"/>
      <c r="C1915" s="103"/>
      <c r="D1915" s="103"/>
      <c r="E1915" s="103"/>
      <c r="F1915" s="103"/>
      <c r="G1915" s="103"/>
      <c r="H1915" s="103"/>
    </row>
    <row r="1916" spans="1:8">
      <c r="A1916" s="103"/>
      <c r="B1916" s="61"/>
      <c r="C1916" s="103"/>
      <c r="D1916" s="103"/>
      <c r="E1916" s="103"/>
      <c r="F1916" s="103"/>
      <c r="G1916" s="103"/>
      <c r="H1916" s="103"/>
    </row>
    <row r="1917" spans="1:8">
      <c r="A1917" s="103"/>
      <c r="B1917" s="61"/>
      <c r="C1917" s="103"/>
      <c r="D1917" s="103"/>
      <c r="E1917" s="103"/>
      <c r="F1917" s="103"/>
      <c r="G1917" s="103"/>
      <c r="H1917" s="103"/>
    </row>
    <row r="1918" spans="1:8">
      <c r="A1918" s="103"/>
      <c r="B1918" s="61"/>
      <c r="C1918" s="103"/>
      <c r="D1918" s="103"/>
      <c r="E1918" s="103"/>
      <c r="F1918" s="103"/>
      <c r="G1918" s="103"/>
      <c r="H1918" s="103"/>
    </row>
    <row r="1919" spans="1:8">
      <c r="A1919" s="103"/>
      <c r="B1919" s="61"/>
      <c r="C1919" s="103"/>
      <c r="D1919" s="103"/>
      <c r="E1919" s="103"/>
      <c r="F1919" s="103"/>
      <c r="G1919" s="103"/>
      <c r="H1919" s="103"/>
    </row>
    <row r="1920" spans="1:8">
      <c r="A1920" s="103"/>
      <c r="B1920" s="61"/>
      <c r="C1920" s="103"/>
      <c r="D1920" s="103"/>
      <c r="E1920" s="103"/>
      <c r="F1920" s="103"/>
      <c r="G1920" s="103"/>
      <c r="H1920" s="103"/>
    </row>
    <row r="1921" spans="1:8">
      <c r="A1921" s="103"/>
      <c r="B1921" s="61"/>
      <c r="C1921" s="103"/>
      <c r="D1921" s="103"/>
      <c r="E1921" s="103"/>
      <c r="F1921" s="103"/>
      <c r="G1921" s="103"/>
      <c r="H1921" s="103"/>
    </row>
    <row r="1922" spans="1:8">
      <c r="A1922" s="103"/>
      <c r="B1922" s="61"/>
      <c r="C1922" s="103"/>
      <c r="D1922" s="103"/>
      <c r="E1922" s="103"/>
      <c r="F1922" s="103"/>
      <c r="G1922" s="103"/>
      <c r="H1922" s="103"/>
    </row>
    <row r="1923" spans="1:8">
      <c r="A1923" s="103"/>
      <c r="B1923" s="61"/>
      <c r="C1923" s="103"/>
      <c r="D1923" s="103"/>
      <c r="E1923" s="103"/>
      <c r="F1923" s="103"/>
      <c r="G1923" s="103"/>
      <c r="H1923" s="103"/>
    </row>
    <row r="1924" spans="1:8">
      <c r="A1924" s="103"/>
      <c r="B1924" s="61"/>
      <c r="C1924" s="103"/>
      <c r="D1924" s="103"/>
      <c r="E1924" s="103"/>
      <c r="F1924" s="103"/>
      <c r="G1924" s="103"/>
      <c r="H1924" s="103"/>
    </row>
    <row r="1925" spans="1:8">
      <c r="A1925" s="103"/>
      <c r="B1925" s="61"/>
      <c r="C1925" s="103"/>
      <c r="D1925" s="103"/>
      <c r="E1925" s="103"/>
      <c r="F1925" s="103"/>
      <c r="G1925" s="103"/>
      <c r="H1925" s="103"/>
    </row>
    <row r="1926" spans="1:8">
      <c r="A1926" s="103"/>
      <c r="B1926" s="61"/>
      <c r="C1926" s="103"/>
      <c r="D1926" s="103"/>
      <c r="E1926" s="103"/>
      <c r="F1926" s="103"/>
      <c r="G1926" s="103"/>
      <c r="H1926" s="103"/>
    </row>
    <row r="1927" spans="1:8">
      <c r="A1927" s="103"/>
      <c r="B1927" s="61"/>
      <c r="C1927" s="103"/>
      <c r="D1927" s="103"/>
      <c r="E1927" s="103"/>
      <c r="F1927" s="103"/>
      <c r="G1927" s="103"/>
      <c r="H1927" s="103"/>
    </row>
    <row r="1928" spans="1:8">
      <c r="A1928" s="103"/>
      <c r="B1928" s="61"/>
      <c r="C1928" s="103"/>
      <c r="D1928" s="103"/>
      <c r="E1928" s="103"/>
      <c r="F1928" s="103"/>
      <c r="G1928" s="103"/>
      <c r="H1928" s="103"/>
    </row>
    <row r="1929" spans="1:8">
      <c r="A1929" s="103"/>
      <c r="B1929" s="61"/>
      <c r="C1929" s="103"/>
      <c r="D1929" s="103"/>
      <c r="E1929" s="103"/>
      <c r="F1929" s="103"/>
      <c r="G1929" s="103"/>
      <c r="H1929" s="103"/>
    </row>
    <row r="1930" spans="1:8">
      <c r="A1930" s="103"/>
      <c r="B1930" s="61"/>
      <c r="C1930" s="103"/>
      <c r="D1930" s="103"/>
      <c r="E1930" s="103"/>
      <c r="F1930" s="103"/>
      <c r="G1930" s="103"/>
      <c r="H1930" s="103"/>
    </row>
    <row r="1931" spans="1:8">
      <c r="A1931" s="103"/>
      <c r="B1931" s="61"/>
      <c r="C1931" s="103"/>
      <c r="D1931" s="103"/>
      <c r="E1931" s="103"/>
      <c r="F1931" s="103"/>
      <c r="G1931" s="103"/>
      <c r="H1931" s="103"/>
    </row>
    <row r="1932" spans="1:8">
      <c r="A1932" s="103"/>
      <c r="B1932" s="61"/>
      <c r="C1932" s="103"/>
      <c r="D1932" s="103"/>
      <c r="E1932" s="103"/>
      <c r="F1932" s="103"/>
      <c r="G1932" s="103"/>
      <c r="H1932" s="103"/>
    </row>
    <row r="1933" spans="1:8">
      <c r="A1933" s="103"/>
      <c r="B1933" s="61"/>
      <c r="C1933" s="103"/>
      <c r="D1933" s="103"/>
      <c r="E1933" s="103"/>
      <c r="F1933" s="103"/>
      <c r="G1933" s="103"/>
      <c r="H1933" s="103"/>
    </row>
    <row r="1934" spans="1:8">
      <c r="A1934" s="103"/>
      <c r="B1934" s="61"/>
      <c r="C1934" s="103"/>
      <c r="D1934" s="103"/>
      <c r="E1934" s="103"/>
      <c r="F1934" s="103"/>
      <c r="G1934" s="103"/>
      <c r="H1934" s="103"/>
    </row>
    <row r="1935" spans="1:8">
      <c r="A1935" s="103"/>
      <c r="B1935" s="61"/>
      <c r="C1935" s="103"/>
      <c r="D1935" s="103"/>
      <c r="E1935" s="103"/>
      <c r="F1935" s="103"/>
      <c r="G1935" s="103"/>
      <c r="H1935" s="103"/>
    </row>
    <row r="1936" spans="1:8">
      <c r="A1936" s="103"/>
      <c r="B1936" s="61"/>
      <c r="C1936" s="103"/>
      <c r="D1936" s="103"/>
      <c r="E1936" s="103"/>
      <c r="F1936" s="103"/>
      <c r="G1936" s="103"/>
      <c r="H1936" s="103"/>
    </row>
    <row r="1937" spans="1:8">
      <c r="A1937" s="103"/>
      <c r="B1937" s="61"/>
      <c r="C1937" s="103"/>
      <c r="D1937" s="103"/>
      <c r="E1937" s="103"/>
      <c r="F1937" s="103"/>
      <c r="G1937" s="103"/>
      <c r="H1937" s="103"/>
    </row>
    <row r="1938" spans="1:8">
      <c r="A1938" s="103"/>
      <c r="B1938" s="61"/>
      <c r="C1938" s="103"/>
      <c r="D1938" s="103"/>
      <c r="E1938" s="103"/>
      <c r="F1938" s="103"/>
      <c r="G1938" s="103"/>
      <c r="H1938" s="103"/>
    </row>
    <row r="1939" spans="1:8">
      <c r="A1939" s="103"/>
      <c r="B1939" s="61"/>
      <c r="C1939" s="103"/>
      <c r="D1939" s="103"/>
      <c r="E1939" s="103"/>
      <c r="F1939" s="103"/>
      <c r="G1939" s="103"/>
      <c r="H1939" s="103"/>
    </row>
    <row r="1940" spans="1:8">
      <c r="A1940" s="103"/>
      <c r="B1940" s="61"/>
      <c r="C1940" s="103"/>
      <c r="D1940" s="103"/>
      <c r="E1940" s="103"/>
      <c r="F1940" s="103"/>
      <c r="G1940" s="103"/>
      <c r="H1940" s="103"/>
    </row>
    <row r="1941" spans="1:8">
      <c r="A1941" s="103"/>
      <c r="B1941" s="61"/>
      <c r="C1941" s="103"/>
      <c r="D1941" s="103"/>
      <c r="E1941" s="103"/>
      <c r="F1941" s="103"/>
      <c r="G1941" s="103"/>
      <c r="H1941" s="103"/>
    </row>
    <row r="1942" spans="1:8">
      <c r="A1942" s="103"/>
      <c r="B1942" s="61"/>
      <c r="C1942" s="103"/>
      <c r="D1942" s="103"/>
      <c r="E1942" s="103"/>
      <c r="F1942" s="103"/>
      <c r="G1942" s="103"/>
      <c r="H1942" s="103"/>
    </row>
    <row r="1943" spans="1:8">
      <c r="A1943" s="103"/>
      <c r="B1943" s="61"/>
      <c r="C1943" s="103"/>
      <c r="D1943" s="103"/>
      <c r="E1943" s="103"/>
      <c r="F1943" s="103"/>
      <c r="G1943" s="103"/>
      <c r="H1943" s="103"/>
    </row>
    <row r="1944" spans="1:8">
      <c r="A1944" s="103"/>
      <c r="B1944" s="61"/>
      <c r="C1944" s="103"/>
      <c r="D1944" s="103"/>
      <c r="E1944" s="103"/>
      <c r="F1944" s="103"/>
      <c r="G1944" s="103"/>
      <c r="H1944" s="103"/>
    </row>
    <row r="1945" spans="1:8">
      <c r="A1945" s="103"/>
      <c r="B1945" s="61"/>
      <c r="C1945" s="103"/>
      <c r="D1945" s="103"/>
      <c r="E1945" s="103"/>
      <c r="F1945" s="103"/>
      <c r="G1945" s="103"/>
      <c r="H1945" s="103"/>
    </row>
    <row r="1946" spans="1:8">
      <c r="A1946" s="103"/>
      <c r="B1946" s="61"/>
      <c r="C1946" s="103"/>
      <c r="D1946" s="103"/>
      <c r="E1946" s="103"/>
      <c r="F1946" s="103"/>
      <c r="G1946" s="103"/>
      <c r="H1946" s="103"/>
    </row>
    <row r="1947" spans="1:8">
      <c r="A1947" s="103"/>
      <c r="B1947" s="61"/>
      <c r="C1947" s="103"/>
      <c r="D1947" s="103"/>
      <c r="E1947" s="103"/>
      <c r="F1947" s="103"/>
      <c r="G1947" s="103"/>
      <c r="H1947" s="103"/>
    </row>
    <row r="1948" spans="1:8">
      <c r="A1948" s="103"/>
      <c r="B1948" s="61"/>
      <c r="C1948" s="103"/>
      <c r="D1948" s="103"/>
      <c r="E1948" s="103"/>
      <c r="F1948" s="103"/>
      <c r="G1948" s="103"/>
      <c r="H1948" s="103"/>
    </row>
    <row r="1949" spans="1:8">
      <c r="A1949" s="103"/>
      <c r="B1949" s="61"/>
      <c r="C1949" s="103"/>
      <c r="D1949" s="103"/>
      <c r="E1949" s="103"/>
      <c r="F1949" s="103"/>
      <c r="G1949" s="103"/>
      <c r="H1949" s="103"/>
    </row>
    <row r="1950" spans="1:8">
      <c r="A1950" s="103"/>
      <c r="B1950" s="61"/>
      <c r="C1950" s="103"/>
      <c r="D1950" s="103"/>
      <c r="E1950" s="103"/>
      <c r="F1950" s="103"/>
      <c r="G1950" s="103"/>
      <c r="H1950" s="103"/>
    </row>
    <row r="1951" spans="1:8">
      <c r="A1951" s="103"/>
      <c r="B1951" s="61"/>
      <c r="C1951" s="103"/>
      <c r="D1951" s="103"/>
      <c r="E1951" s="103"/>
      <c r="F1951" s="103"/>
      <c r="G1951" s="103"/>
      <c r="H1951" s="103"/>
    </row>
    <row r="1952" spans="1:8">
      <c r="A1952" s="103"/>
      <c r="B1952" s="61"/>
      <c r="C1952" s="103"/>
      <c r="D1952" s="103"/>
      <c r="E1952" s="103"/>
      <c r="F1952" s="103"/>
      <c r="G1952" s="103"/>
      <c r="H1952" s="103"/>
    </row>
    <row r="1953" spans="1:8">
      <c r="A1953" s="103"/>
      <c r="B1953" s="61"/>
      <c r="C1953" s="103"/>
      <c r="D1953" s="103"/>
      <c r="E1953" s="103"/>
      <c r="F1953" s="103"/>
      <c r="G1953" s="103"/>
      <c r="H1953" s="103"/>
    </row>
    <row r="1954" spans="1:8">
      <c r="A1954" s="103"/>
      <c r="B1954" s="61"/>
      <c r="C1954" s="103"/>
      <c r="D1954" s="103"/>
      <c r="E1954" s="103"/>
      <c r="F1954" s="103"/>
      <c r="G1954" s="103"/>
      <c r="H1954" s="103"/>
    </row>
    <row r="1955" spans="1:8">
      <c r="A1955" s="103"/>
      <c r="B1955" s="61"/>
      <c r="C1955" s="103"/>
      <c r="D1955" s="103"/>
      <c r="E1955" s="103"/>
      <c r="F1955" s="103"/>
      <c r="G1955" s="103"/>
      <c r="H1955" s="103"/>
    </row>
    <row r="1956" spans="1:8">
      <c r="A1956" s="103"/>
      <c r="B1956" s="61"/>
      <c r="C1956" s="103"/>
      <c r="D1956" s="103"/>
      <c r="E1956" s="103"/>
      <c r="F1956" s="103"/>
      <c r="G1956" s="103"/>
      <c r="H1956" s="103"/>
    </row>
    <row r="1957" spans="1:8">
      <c r="A1957" s="103"/>
      <c r="B1957" s="61"/>
      <c r="C1957" s="103"/>
      <c r="D1957" s="103"/>
      <c r="E1957" s="103"/>
      <c r="F1957" s="103"/>
      <c r="G1957" s="103"/>
      <c r="H1957" s="103"/>
    </row>
    <row r="1958" spans="1:8">
      <c r="A1958" s="103"/>
      <c r="B1958" s="61"/>
      <c r="C1958" s="103"/>
      <c r="D1958" s="103"/>
      <c r="E1958" s="103"/>
      <c r="F1958" s="103"/>
      <c r="G1958" s="103"/>
      <c r="H1958" s="103"/>
    </row>
    <row r="1959" spans="1:8">
      <c r="A1959" s="103"/>
      <c r="B1959" s="61"/>
      <c r="C1959" s="103"/>
      <c r="D1959" s="103"/>
      <c r="E1959" s="103"/>
      <c r="F1959" s="103"/>
      <c r="G1959" s="103"/>
      <c r="H1959" s="103"/>
    </row>
    <row r="1960" spans="1:8">
      <c r="A1960" s="103"/>
      <c r="B1960" s="61"/>
      <c r="C1960" s="103"/>
      <c r="D1960" s="103"/>
      <c r="E1960" s="103"/>
      <c r="F1960" s="103"/>
      <c r="G1960" s="103"/>
      <c r="H1960" s="103"/>
    </row>
    <row r="1961" spans="1:8">
      <c r="A1961" s="103"/>
      <c r="B1961" s="61"/>
      <c r="C1961" s="103"/>
      <c r="D1961" s="103"/>
      <c r="E1961" s="103"/>
      <c r="F1961" s="103"/>
      <c r="G1961" s="103"/>
      <c r="H1961" s="103"/>
    </row>
    <row r="1962" spans="1:8">
      <c r="A1962" s="103"/>
      <c r="B1962" s="61"/>
      <c r="C1962" s="103"/>
      <c r="D1962" s="103"/>
      <c r="E1962" s="103"/>
      <c r="F1962" s="103"/>
      <c r="G1962" s="103"/>
      <c r="H1962" s="103"/>
    </row>
    <row r="1963" spans="1:8">
      <c r="A1963" s="103"/>
      <c r="B1963" s="61"/>
      <c r="C1963" s="103"/>
      <c r="D1963" s="103"/>
      <c r="E1963" s="103"/>
      <c r="F1963" s="103"/>
      <c r="G1963" s="103"/>
      <c r="H1963" s="103"/>
    </row>
    <row r="1964" spans="1:8">
      <c r="A1964" s="103"/>
      <c r="B1964" s="61"/>
      <c r="C1964" s="103"/>
      <c r="D1964" s="103"/>
      <c r="E1964" s="103"/>
      <c r="F1964" s="103"/>
      <c r="G1964" s="103"/>
      <c r="H1964" s="103"/>
    </row>
    <row r="1965" spans="1:8">
      <c r="A1965" s="103"/>
      <c r="B1965" s="61"/>
      <c r="C1965" s="103"/>
      <c r="D1965" s="103"/>
      <c r="E1965" s="103"/>
      <c r="F1965" s="103"/>
      <c r="G1965" s="103"/>
      <c r="H1965" s="103"/>
    </row>
    <row r="1966" spans="1:8">
      <c r="A1966" s="103"/>
      <c r="B1966" s="61"/>
      <c r="C1966" s="103"/>
      <c r="D1966" s="103"/>
      <c r="E1966" s="103"/>
      <c r="F1966" s="103"/>
      <c r="G1966" s="103"/>
      <c r="H1966" s="103"/>
    </row>
    <row r="1967" spans="1:8">
      <c r="A1967" s="103"/>
      <c r="B1967" s="61"/>
      <c r="C1967" s="103"/>
      <c r="D1967" s="103"/>
      <c r="E1967" s="103"/>
      <c r="F1967" s="103"/>
      <c r="G1967" s="103"/>
      <c r="H1967" s="103"/>
    </row>
    <row r="1968" spans="1:8">
      <c r="A1968" s="103"/>
      <c r="B1968" s="61"/>
      <c r="C1968" s="103"/>
      <c r="D1968" s="103"/>
      <c r="E1968" s="103"/>
      <c r="F1968" s="103"/>
      <c r="G1968" s="103"/>
      <c r="H1968" s="103"/>
    </row>
    <row r="1969" spans="1:8">
      <c r="A1969" s="103"/>
      <c r="B1969" s="61"/>
      <c r="C1969" s="103"/>
      <c r="D1969" s="103"/>
      <c r="E1969" s="103"/>
      <c r="F1969" s="103"/>
      <c r="G1969" s="103"/>
      <c r="H1969" s="103"/>
    </row>
    <row r="1970" spans="1:8">
      <c r="A1970" s="103"/>
      <c r="B1970" s="61"/>
      <c r="C1970" s="103"/>
      <c r="D1970" s="103"/>
      <c r="E1970" s="103"/>
      <c r="F1970" s="103"/>
      <c r="G1970" s="103"/>
      <c r="H1970" s="103"/>
    </row>
    <row r="1971" spans="1:8">
      <c r="A1971" s="103"/>
      <c r="B1971" s="61"/>
      <c r="C1971" s="103"/>
      <c r="D1971" s="103"/>
      <c r="E1971" s="103"/>
      <c r="F1971" s="103"/>
      <c r="G1971" s="103"/>
      <c r="H1971" s="103"/>
    </row>
    <row r="1972" spans="1:8">
      <c r="A1972" s="103"/>
      <c r="B1972" s="61"/>
      <c r="C1972" s="103"/>
      <c r="D1972" s="103"/>
      <c r="E1972" s="103"/>
      <c r="F1972" s="103"/>
      <c r="G1972" s="103"/>
      <c r="H1972" s="103"/>
    </row>
    <row r="1973" spans="1:8">
      <c r="A1973" s="103"/>
      <c r="B1973" s="61"/>
      <c r="C1973" s="103"/>
      <c r="D1973" s="103"/>
      <c r="E1973" s="103"/>
      <c r="F1973" s="103"/>
      <c r="G1973" s="103"/>
      <c r="H1973" s="103"/>
    </row>
    <row r="1974" spans="1:8">
      <c r="A1974" s="103"/>
      <c r="B1974" s="61"/>
      <c r="C1974" s="103"/>
      <c r="D1974" s="103"/>
      <c r="E1974" s="103"/>
      <c r="F1974" s="103"/>
      <c r="G1974" s="103"/>
      <c r="H1974" s="103"/>
    </row>
    <row r="1975" spans="1:8">
      <c r="A1975" s="103"/>
      <c r="B1975" s="61"/>
      <c r="C1975" s="103"/>
      <c r="D1975" s="103"/>
      <c r="E1975" s="103"/>
      <c r="F1975" s="103"/>
      <c r="G1975" s="103"/>
      <c r="H1975" s="103"/>
    </row>
    <row r="1976" spans="1:8">
      <c r="A1976" s="103"/>
      <c r="B1976" s="61"/>
      <c r="C1976" s="103"/>
      <c r="D1976" s="103"/>
      <c r="E1976" s="103"/>
      <c r="F1976" s="103"/>
      <c r="G1976" s="103"/>
      <c r="H1976" s="103"/>
    </row>
    <row r="1977" spans="1:8">
      <c r="A1977" s="103"/>
      <c r="B1977" s="61"/>
      <c r="C1977" s="103"/>
      <c r="D1977" s="103"/>
      <c r="E1977" s="103"/>
      <c r="F1977" s="103"/>
      <c r="G1977" s="103"/>
      <c r="H1977" s="103"/>
    </row>
    <row r="1978" spans="1:8">
      <c r="A1978" s="103"/>
      <c r="B1978" s="61"/>
      <c r="C1978" s="103"/>
      <c r="D1978" s="103"/>
      <c r="E1978" s="103"/>
      <c r="F1978" s="103"/>
      <c r="G1978" s="103"/>
      <c r="H1978" s="103"/>
    </row>
    <row r="1979" spans="1:8">
      <c r="A1979" s="103"/>
      <c r="B1979" s="61"/>
      <c r="C1979" s="103"/>
      <c r="D1979" s="103"/>
      <c r="E1979" s="103"/>
      <c r="F1979" s="103"/>
      <c r="G1979" s="103"/>
      <c r="H1979" s="103"/>
    </row>
    <row r="1980" spans="1:8">
      <c r="A1980" s="103"/>
      <c r="B1980" s="61"/>
      <c r="C1980" s="103"/>
      <c r="D1980" s="103"/>
      <c r="E1980" s="103"/>
      <c r="F1980" s="103"/>
      <c r="G1980" s="103"/>
      <c r="H1980" s="103"/>
    </row>
    <row r="1981" spans="1:8">
      <c r="A1981" s="103"/>
      <c r="B1981" s="61"/>
      <c r="C1981" s="103"/>
      <c r="D1981" s="103"/>
      <c r="E1981" s="103"/>
      <c r="F1981" s="103"/>
      <c r="G1981" s="103"/>
      <c r="H1981" s="103"/>
    </row>
    <row r="1982" spans="1:8">
      <c r="A1982" s="103"/>
      <c r="B1982" s="61"/>
      <c r="C1982" s="103"/>
      <c r="D1982" s="103"/>
      <c r="E1982" s="103"/>
      <c r="F1982" s="103"/>
      <c r="G1982" s="103"/>
      <c r="H1982" s="103"/>
    </row>
    <row r="1983" spans="1:8">
      <c r="A1983" s="103"/>
      <c r="B1983" s="61"/>
      <c r="C1983" s="103"/>
      <c r="D1983" s="103"/>
      <c r="E1983" s="103"/>
      <c r="F1983" s="103"/>
      <c r="G1983" s="103"/>
      <c r="H1983" s="103"/>
    </row>
    <row r="1984" spans="1:8">
      <c r="A1984" s="103"/>
      <c r="B1984" s="61"/>
      <c r="C1984" s="103"/>
      <c r="D1984" s="103"/>
      <c r="E1984" s="103"/>
      <c r="F1984" s="103"/>
      <c r="G1984" s="103"/>
      <c r="H1984" s="103"/>
    </row>
    <row r="1985" spans="1:8">
      <c r="A1985" s="103"/>
      <c r="B1985" s="61"/>
      <c r="C1985" s="103"/>
      <c r="D1985" s="103"/>
      <c r="E1985" s="103"/>
      <c r="F1985" s="103"/>
      <c r="G1985" s="103"/>
      <c r="H1985" s="103"/>
    </row>
    <row r="1986" spans="1:8">
      <c r="A1986" s="103"/>
      <c r="B1986" s="61"/>
      <c r="C1986" s="103"/>
      <c r="D1986" s="103"/>
      <c r="E1986" s="103"/>
      <c r="F1986" s="103"/>
      <c r="G1986" s="103"/>
      <c r="H1986" s="103"/>
    </row>
    <row r="1987" spans="1:8">
      <c r="A1987" s="103"/>
      <c r="B1987" s="61"/>
      <c r="C1987" s="103"/>
      <c r="D1987" s="103"/>
      <c r="E1987" s="103"/>
      <c r="F1987" s="103"/>
      <c r="G1987" s="103"/>
      <c r="H1987" s="103"/>
    </row>
    <row r="1988" spans="1:8">
      <c r="A1988" s="103"/>
      <c r="B1988" s="61"/>
      <c r="C1988" s="103"/>
      <c r="D1988" s="103"/>
      <c r="E1988" s="103"/>
      <c r="F1988" s="103"/>
      <c r="G1988" s="103"/>
      <c r="H1988" s="103"/>
    </row>
    <row r="1989" spans="1:8">
      <c r="A1989" s="103"/>
      <c r="B1989" s="61"/>
      <c r="C1989" s="103"/>
      <c r="D1989" s="103"/>
      <c r="E1989" s="103"/>
      <c r="F1989" s="103"/>
      <c r="G1989" s="103"/>
      <c r="H1989" s="103"/>
    </row>
    <row r="1990" spans="1:8">
      <c r="A1990" s="103"/>
      <c r="B1990" s="61"/>
      <c r="C1990" s="103"/>
      <c r="D1990" s="103"/>
      <c r="E1990" s="103"/>
      <c r="F1990" s="103"/>
      <c r="G1990" s="103"/>
      <c r="H1990" s="103"/>
    </row>
    <row r="1991" spans="1:8">
      <c r="A1991" s="103"/>
      <c r="B1991" s="61"/>
      <c r="C1991" s="103"/>
      <c r="D1991" s="103"/>
      <c r="E1991" s="103"/>
      <c r="F1991" s="103"/>
      <c r="G1991" s="103"/>
      <c r="H1991" s="103"/>
    </row>
    <row r="1992" spans="1:8">
      <c r="A1992" s="103"/>
      <c r="B1992" s="61"/>
      <c r="C1992" s="103"/>
      <c r="D1992" s="103"/>
      <c r="E1992" s="103"/>
      <c r="F1992" s="103"/>
      <c r="G1992" s="103"/>
      <c r="H1992" s="103"/>
    </row>
    <row r="1993" spans="1:8">
      <c r="A1993" s="103"/>
      <c r="B1993" s="61"/>
      <c r="C1993" s="103"/>
      <c r="D1993" s="103"/>
      <c r="E1993" s="103"/>
      <c r="F1993" s="103"/>
      <c r="G1993" s="103"/>
      <c r="H1993" s="103"/>
    </row>
    <row r="1994" spans="1:8">
      <c r="A1994" s="103"/>
      <c r="B1994" s="61"/>
      <c r="C1994" s="103"/>
      <c r="D1994" s="103"/>
      <c r="E1994" s="103"/>
      <c r="F1994" s="103"/>
      <c r="G1994" s="103"/>
      <c r="H1994" s="103"/>
    </row>
    <row r="1995" spans="1:8">
      <c r="A1995" s="103"/>
      <c r="B1995" s="61"/>
      <c r="C1995" s="103"/>
      <c r="D1995" s="103"/>
      <c r="E1995" s="103"/>
      <c r="F1995" s="103"/>
      <c r="G1995" s="103"/>
      <c r="H1995" s="103"/>
    </row>
    <row r="1996" spans="1:8">
      <c r="A1996" s="103"/>
      <c r="B1996" s="61"/>
      <c r="C1996" s="103"/>
      <c r="D1996" s="103"/>
      <c r="E1996" s="103"/>
      <c r="F1996" s="103"/>
      <c r="G1996" s="103"/>
      <c r="H1996" s="103"/>
    </row>
    <row r="1997" spans="1:8">
      <c r="A1997" s="103"/>
      <c r="B1997" s="61"/>
      <c r="C1997" s="103"/>
      <c r="D1997" s="103"/>
      <c r="E1997" s="103"/>
      <c r="F1997" s="103"/>
      <c r="G1997" s="103"/>
      <c r="H1997" s="103"/>
    </row>
    <row r="1998" spans="1:8">
      <c r="A1998" s="103"/>
      <c r="B1998" s="61"/>
      <c r="C1998" s="103"/>
      <c r="D1998" s="103"/>
      <c r="E1998" s="103"/>
      <c r="F1998" s="103"/>
      <c r="G1998" s="103"/>
      <c r="H1998" s="103"/>
    </row>
    <row r="1999" spans="1:8">
      <c r="A1999" s="103"/>
      <c r="B1999" s="61"/>
      <c r="C1999" s="103"/>
      <c r="D1999" s="103"/>
      <c r="E1999" s="103"/>
      <c r="F1999" s="103"/>
      <c r="G1999" s="103"/>
      <c r="H1999" s="103"/>
    </row>
    <row r="2000" spans="1:8">
      <c r="A2000" s="103"/>
      <c r="B2000" s="61"/>
      <c r="C2000" s="103"/>
      <c r="D2000" s="103"/>
      <c r="E2000" s="103"/>
      <c r="F2000" s="103"/>
      <c r="G2000" s="103"/>
      <c r="H2000" s="103"/>
    </row>
    <row r="2001" spans="1:8">
      <c r="A2001" s="103"/>
      <c r="B2001" s="61"/>
      <c r="C2001" s="103"/>
      <c r="D2001" s="103"/>
      <c r="E2001" s="103"/>
      <c r="F2001" s="103"/>
      <c r="G2001" s="103"/>
      <c r="H2001" s="103"/>
    </row>
    <row r="2002" spans="1:8">
      <c r="A2002" s="103"/>
      <c r="B2002" s="61"/>
      <c r="C2002" s="103"/>
      <c r="D2002" s="103"/>
      <c r="E2002" s="103"/>
      <c r="F2002" s="103"/>
      <c r="G2002" s="103"/>
      <c r="H2002" s="103"/>
    </row>
    <row r="2003" spans="1:8">
      <c r="A2003" s="103"/>
      <c r="B2003" s="61"/>
      <c r="C2003" s="103"/>
      <c r="D2003" s="103"/>
      <c r="E2003" s="103"/>
      <c r="F2003" s="103"/>
      <c r="G2003" s="103"/>
      <c r="H2003" s="103"/>
    </row>
    <row r="2004" spans="1:8">
      <c r="A2004" s="103"/>
      <c r="B2004" s="61"/>
      <c r="C2004" s="103"/>
      <c r="D2004" s="103"/>
      <c r="E2004" s="103"/>
      <c r="F2004" s="103"/>
      <c r="G2004" s="103"/>
      <c r="H2004" s="103"/>
    </row>
    <row r="2005" spans="1:8">
      <c r="A2005" s="103"/>
      <c r="B2005" s="61"/>
      <c r="C2005" s="103"/>
      <c r="D2005" s="103"/>
      <c r="E2005" s="103"/>
      <c r="F2005" s="103"/>
      <c r="G2005" s="103"/>
      <c r="H2005" s="103"/>
    </row>
    <row r="2006" spans="1:8">
      <c r="A2006" s="103"/>
      <c r="B2006" s="61"/>
      <c r="C2006" s="103"/>
      <c r="D2006" s="103"/>
      <c r="E2006" s="103"/>
      <c r="F2006" s="103"/>
      <c r="G2006" s="103"/>
      <c r="H2006" s="103"/>
    </row>
    <row r="2007" spans="1:8">
      <c r="A2007" s="103"/>
      <c r="B2007" s="61"/>
      <c r="C2007" s="103"/>
      <c r="D2007" s="103"/>
      <c r="E2007" s="103"/>
      <c r="F2007" s="103"/>
      <c r="G2007" s="103"/>
      <c r="H2007" s="103"/>
    </row>
    <row r="2008" spans="1:8">
      <c r="A2008" s="103"/>
      <c r="B2008" s="61"/>
      <c r="C2008" s="103"/>
      <c r="D2008" s="103"/>
      <c r="E2008" s="103"/>
      <c r="F2008" s="103"/>
      <c r="G2008" s="103"/>
      <c r="H2008" s="103"/>
    </row>
    <row r="2009" spans="1:8">
      <c r="A2009" s="103"/>
      <c r="B2009" s="61"/>
      <c r="C2009" s="103"/>
      <c r="D2009" s="103"/>
      <c r="E2009" s="103"/>
      <c r="F2009" s="103"/>
      <c r="G2009" s="103"/>
      <c r="H2009" s="103"/>
    </row>
    <row r="2010" spans="1:8">
      <c r="A2010" s="103"/>
      <c r="B2010" s="61"/>
      <c r="C2010" s="103"/>
      <c r="D2010" s="103"/>
      <c r="E2010" s="103"/>
      <c r="F2010" s="103"/>
      <c r="G2010" s="103"/>
      <c r="H2010" s="103"/>
    </row>
    <row r="2011" spans="1:8">
      <c r="A2011" s="103"/>
      <c r="B2011" s="61"/>
      <c r="C2011" s="103"/>
      <c r="D2011" s="103"/>
      <c r="E2011" s="103"/>
      <c r="F2011" s="103"/>
      <c r="G2011" s="103"/>
      <c r="H2011" s="103"/>
    </row>
    <row r="2012" spans="1:8">
      <c r="A2012" s="103"/>
      <c r="B2012" s="61"/>
      <c r="C2012" s="103"/>
      <c r="D2012" s="103"/>
      <c r="E2012" s="103"/>
      <c r="F2012" s="103"/>
      <c r="G2012" s="103"/>
      <c r="H2012" s="103"/>
    </row>
    <row r="2013" spans="1:8">
      <c r="A2013" s="103"/>
      <c r="B2013" s="61"/>
      <c r="C2013" s="103"/>
      <c r="D2013" s="103"/>
      <c r="E2013" s="103"/>
      <c r="F2013" s="103"/>
      <c r="G2013" s="103"/>
      <c r="H2013" s="103"/>
    </row>
    <row r="2014" spans="1:8">
      <c r="A2014" s="103"/>
      <c r="B2014" s="61"/>
      <c r="C2014" s="103"/>
      <c r="D2014" s="103"/>
      <c r="E2014" s="103"/>
      <c r="F2014" s="103"/>
      <c r="G2014" s="103"/>
      <c r="H2014" s="103"/>
    </row>
    <row r="2015" spans="1:8">
      <c r="A2015" s="103"/>
      <c r="B2015" s="61"/>
      <c r="C2015" s="103"/>
      <c r="D2015" s="103"/>
      <c r="E2015" s="103"/>
      <c r="F2015" s="103"/>
      <c r="G2015" s="103"/>
      <c r="H2015" s="103"/>
    </row>
    <row r="2016" spans="1:8">
      <c r="A2016" s="103"/>
      <c r="B2016" s="61"/>
      <c r="C2016" s="103"/>
      <c r="D2016" s="103"/>
      <c r="E2016" s="103"/>
      <c r="F2016" s="103"/>
      <c r="G2016" s="103"/>
      <c r="H2016" s="103"/>
    </row>
    <row r="2017" spans="1:8">
      <c r="A2017" s="103"/>
      <c r="B2017" s="61"/>
      <c r="C2017" s="103"/>
      <c r="D2017" s="103"/>
      <c r="E2017" s="103"/>
      <c r="F2017" s="103"/>
      <c r="G2017" s="103"/>
      <c r="H2017" s="103"/>
    </row>
    <row r="2018" spans="1:8">
      <c r="A2018" s="103"/>
      <c r="B2018" s="61"/>
      <c r="C2018" s="103"/>
      <c r="D2018" s="103"/>
      <c r="E2018" s="103"/>
      <c r="F2018" s="103"/>
      <c r="G2018" s="103"/>
      <c r="H2018" s="103"/>
    </row>
    <row r="2019" spans="1:8">
      <c r="A2019" s="103"/>
      <c r="B2019" s="61"/>
      <c r="C2019" s="103"/>
      <c r="D2019" s="103"/>
      <c r="E2019" s="103"/>
      <c r="F2019" s="103"/>
      <c r="G2019" s="103"/>
      <c r="H2019" s="103"/>
    </row>
    <row r="2020" spans="1:8">
      <c r="A2020" s="103"/>
      <c r="B2020" s="61"/>
      <c r="C2020" s="103"/>
      <c r="D2020" s="103"/>
      <c r="E2020" s="103"/>
      <c r="F2020" s="103"/>
      <c r="G2020" s="103"/>
      <c r="H2020" s="103"/>
    </row>
    <row r="2021" spans="1:8">
      <c r="A2021" s="103"/>
      <c r="B2021" s="61"/>
      <c r="C2021" s="103"/>
      <c r="D2021" s="103"/>
      <c r="E2021" s="103"/>
      <c r="F2021" s="103"/>
      <c r="G2021" s="103"/>
      <c r="H2021" s="103"/>
    </row>
    <row r="2022" spans="1:8">
      <c r="A2022" s="103"/>
      <c r="B2022" s="61"/>
      <c r="C2022" s="103"/>
      <c r="D2022" s="103"/>
      <c r="E2022" s="103"/>
      <c r="F2022" s="103"/>
      <c r="G2022" s="103"/>
      <c r="H2022" s="103"/>
    </row>
    <row r="2023" spans="1:8">
      <c r="A2023" s="103"/>
      <c r="B2023" s="61"/>
      <c r="C2023" s="103"/>
      <c r="D2023" s="103"/>
      <c r="E2023" s="103"/>
      <c r="F2023" s="103"/>
      <c r="G2023" s="103"/>
      <c r="H2023" s="103"/>
    </row>
    <row r="2024" spans="1:8">
      <c r="A2024" s="103"/>
      <c r="B2024" s="61"/>
      <c r="C2024" s="103"/>
      <c r="D2024" s="103"/>
      <c r="E2024" s="103"/>
      <c r="F2024" s="103"/>
      <c r="G2024" s="103"/>
      <c r="H2024" s="103"/>
    </row>
    <row r="2025" spans="1:8">
      <c r="A2025" s="103"/>
      <c r="B2025" s="61"/>
      <c r="C2025" s="103"/>
      <c r="D2025" s="103"/>
      <c r="E2025" s="103"/>
      <c r="F2025" s="103"/>
      <c r="G2025" s="103"/>
      <c r="H2025" s="103"/>
    </row>
    <row r="2026" spans="1:8">
      <c r="A2026" s="103"/>
      <c r="B2026" s="61"/>
      <c r="C2026" s="103"/>
      <c r="D2026" s="103"/>
      <c r="E2026" s="103"/>
      <c r="F2026" s="103"/>
      <c r="G2026" s="103"/>
      <c r="H2026" s="103"/>
    </row>
    <row r="2027" spans="1:8">
      <c r="A2027" s="103"/>
      <c r="B2027" s="61"/>
      <c r="C2027" s="103"/>
      <c r="D2027" s="103"/>
      <c r="E2027" s="103"/>
      <c r="F2027" s="103"/>
      <c r="G2027" s="103"/>
      <c r="H2027" s="103"/>
    </row>
    <row r="2028" spans="1:8">
      <c r="A2028" s="103"/>
      <c r="B2028" s="61"/>
      <c r="C2028" s="103"/>
      <c r="D2028" s="103"/>
      <c r="E2028" s="103"/>
      <c r="F2028" s="103"/>
      <c r="G2028" s="103"/>
      <c r="H2028" s="103"/>
    </row>
    <row r="2029" spans="1:8">
      <c r="A2029" s="103"/>
      <c r="B2029" s="61"/>
      <c r="C2029" s="103"/>
      <c r="D2029" s="103"/>
      <c r="E2029" s="103"/>
      <c r="F2029" s="103"/>
      <c r="G2029" s="103"/>
      <c r="H2029" s="103"/>
    </row>
    <row r="2030" spans="1:8">
      <c r="A2030" s="103"/>
      <c r="B2030" s="61"/>
      <c r="C2030" s="103"/>
      <c r="D2030" s="103"/>
      <c r="E2030" s="103"/>
      <c r="F2030" s="103"/>
      <c r="G2030" s="103"/>
      <c r="H2030" s="103"/>
    </row>
    <row r="2031" spans="1:8">
      <c r="A2031" s="103"/>
      <c r="B2031" s="61"/>
      <c r="C2031" s="103"/>
      <c r="D2031" s="103"/>
      <c r="E2031" s="103"/>
      <c r="F2031" s="103"/>
      <c r="G2031" s="103"/>
      <c r="H2031" s="103"/>
    </row>
    <row r="2032" spans="1:8">
      <c r="A2032" s="103"/>
      <c r="B2032" s="61"/>
      <c r="C2032" s="103"/>
      <c r="D2032" s="103"/>
      <c r="E2032" s="103"/>
      <c r="F2032" s="103"/>
      <c r="G2032" s="103"/>
      <c r="H2032" s="103"/>
    </row>
    <row r="2033" spans="1:8">
      <c r="A2033" s="103"/>
      <c r="B2033" s="61"/>
      <c r="C2033" s="103"/>
      <c r="D2033" s="103"/>
      <c r="E2033" s="103"/>
      <c r="F2033" s="103"/>
      <c r="G2033" s="103"/>
      <c r="H2033" s="103"/>
    </row>
    <row r="2034" spans="1:8">
      <c r="A2034" s="103"/>
      <c r="B2034" s="61"/>
      <c r="C2034" s="103"/>
      <c r="D2034" s="103"/>
      <c r="E2034" s="103"/>
      <c r="F2034" s="103"/>
      <c r="G2034" s="103"/>
      <c r="H2034" s="103"/>
    </row>
    <row r="2035" spans="1:8">
      <c r="A2035" s="103"/>
      <c r="B2035" s="61"/>
      <c r="C2035" s="103"/>
      <c r="D2035" s="103"/>
      <c r="E2035" s="103"/>
      <c r="F2035" s="103"/>
      <c r="G2035" s="103"/>
      <c r="H2035" s="103"/>
    </row>
    <row r="2036" spans="1:8">
      <c r="A2036" s="103"/>
      <c r="B2036" s="61"/>
      <c r="C2036" s="103"/>
      <c r="D2036" s="103"/>
      <c r="E2036" s="103"/>
      <c r="F2036" s="103"/>
      <c r="G2036" s="103"/>
      <c r="H2036" s="103"/>
    </row>
    <row r="2037" spans="1:8">
      <c r="A2037" s="103"/>
      <c r="B2037" s="61"/>
      <c r="C2037" s="103"/>
      <c r="D2037" s="103"/>
      <c r="E2037" s="103"/>
      <c r="F2037" s="103"/>
      <c r="G2037" s="103"/>
      <c r="H2037" s="103"/>
    </row>
    <row r="2038" spans="1:8">
      <c r="A2038" s="103"/>
      <c r="B2038" s="61"/>
      <c r="C2038" s="103"/>
      <c r="D2038" s="103"/>
      <c r="E2038" s="103"/>
      <c r="F2038" s="103"/>
      <c r="G2038" s="103"/>
      <c r="H2038" s="103"/>
    </row>
    <row r="2039" spans="1:8">
      <c r="A2039" s="103"/>
      <c r="B2039" s="61"/>
      <c r="C2039" s="103"/>
      <c r="D2039" s="103"/>
      <c r="E2039" s="103"/>
      <c r="F2039" s="103"/>
      <c r="G2039" s="103"/>
      <c r="H2039" s="103"/>
    </row>
    <row r="2040" spans="1:8">
      <c r="A2040" s="103"/>
      <c r="B2040" s="61"/>
      <c r="C2040" s="103"/>
      <c r="D2040" s="103"/>
      <c r="E2040" s="103"/>
      <c r="F2040" s="103"/>
      <c r="G2040" s="103"/>
      <c r="H2040" s="103"/>
    </row>
    <row r="2041" spans="1:8">
      <c r="A2041" s="103"/>
      <c r="B2041" s="61"/>
      <c r="C2041" s="103"/>
      <c r="D2041" s="103"/>
      <c r="E2041" s="103"/>
      <c r="F2041" s="103"/>
      <c r="G2041" s="103"/>
      <c r="H2041" s="103"/>
    </row>
    <row r="2042" spans="1:8">
      <c r="A2042" s="103"/>
      <c r="B2042" s="61"/>
      <c r="C2042" s="103"/>
      <c r="D2042" s="103"/>
      <c r="E2042" s="103"/>
      <c r="F2042" s="103"/>
      <c r="G2042" s="103"/>
      <c r="H2042" s="103"/>
    </row>
    <row r="2043" spans="1:8">
      <c r="A2043" s="103"/>
      <c r="B2043" s="61"/>
      <c r="C2043" s="103"/>
      <c r="D2043" s="103"/>
      <c r="E2043" s="103"/>
      <c r="F2043" s="103"/>
      <c r="G2043" s="103"/>
      <c r="H2043" s="103"/>
    </row>
    <row r="2044" spans="1:8">
      <c r="A2044" s="103"/>
      <c r="B2044" s="61"/>
      <c r="C2044" s="103"/>
      <c r="D2044" s="103"/>
      <c r="E2044" s="103"/>
      <c r="F2044" s="103"/>
      <c r="G2044" s="103"/>
      <c r="H2044" s="103"/>
    </row>
    <row r="2045" spans="1:8">
      <c r="A2045" s="103"/>
      <c r="B2045" s="61"/>
      <c r="C2045" s="103"/>
      <c r="D2045" s="103"/>
      <c r="E2045" s="103"/>
      <c r="F2045" s="103"/>
      <c r="G2045" s="103"/>
      <c r="H2045" s="103"/>
    </row>
    <row r="2046" spans="1:8">
      <c r="A2046" s="103"/>
      <c r="B2046" s="61"/>
      <c r="C2046" s="103"/>
      <c r="D2046" s="103"/>
      <c r="E2046" s="103"/>
      <c r="F2046" s="103"/>
      <c r="G2046" s="103"/>
      <c r="H2046" s="103"/>
    </row>
    <row r="2047" spans="1:8">
      <c r="A2047" s="103"/>
      <c r="B2047" s="61"/>
      <c r="C2047" s="103"/>
      <c r="D2047" s="103"/>
      <c r="E2047" s="103"/>
      <c r="F2047" s="103"/>
      <c r="G2047" s="103"/>
      <c r="H2047" s="103"/>
    </row>
    <row r="2048" spans="1:8">
      <c r="A2048" s="103"/>
      <c r="B2048" s="61"/>
      <c r="C2048" s="103"/>
      <c r="D2048" s="103"/>
      <c r="E2048" s="103"/>
      <c r="F2048" s="103"/>
      <c r="G2048" s="103"/>
      <c r="H2048" s="103"/>
    </row>
    <row r="2049" spans="1:8">
      <c r="A2049" s="103"/>
      <c r="B2049" s="61"/>
      <c r="C2049" s="103"/>
      <c r="D2049" s="103"/>
      <c r="E2049" s="103"/>
      <c r="F2049" s="103"/>
      <c r="G2049" s="103"/>
      <c r="H2049" s="103"/>
    </row>
    <row r="2050" spans="1:8">
      <c r="A2050" s="103"/>
      <c r="B2050" s="61"/>
      <c r="C2050" s="103"/>
      <c r="D2050" s="103"/>
      <c r="E2050" s="103"/>
      <c r="F2050" s="103"/>
      <c r="G2050" s="103"/>
      <c r="H2050" s="103"/>
    </row>
    <row r="2051" spans="1:8">
      <c r="A2051" s="103"/>
      <c r="B2051" s="61"/>
      <c r="C2051" s="103"/>
      <c r="D2051" s="103"/>
      <c r="E2051" s="103"/>
      <c r="F2051" s="103"/>
      <c r="G2051" s="103"/>
      <c r="H2051" s="103"/>
    </row>
    <row r="2052" spans="1:8">
      <c r="A2052" s="103"/>
      <c r="B2052" s="61"/>
      <c r="C2052" s="103"/>
      <c r="D2052" s="103"/>
      <c r="E2052" s="103"/>
      <c r="F2052" s="103"/>
      <c r="G2052" s="103"/>
      <c r="H2052" s="103"/>
    </row>
    <row r="2053" spans="1:8">
      <c r="A2053" s="103"/>
      <c r="B2053" s="61"/>
      <c r="C2053" s="103"/>
      <c r="D2053" s="103"/>
      <c r="E2053" s="103"/>
      <c r="F2053" s="103"/>
      <c r="G2053" s="103"/>
      <c r="H2053" s="103"/>
    </row>
    <row r="2054" spans="1:8">
      <c r="A2054" s="103"/>
      <c r="B2054" s="61"/>
      <c r="C2054" s="103"/>
      <c r="D2054" s="103"/>
      <c r="E2054" s="103"/>
      <c r="F2054" s="103"/>
      <c r="G2054" s="103"/>
      <c r="H2054" s="103"/>
    </row>
    <row r="2055" spans="1:8">
      <c r="A2055" s="103"/>
      <c r="B2055" s="61"/>
      <c r="C2055" s="103"/>
      <c r="D2055" s="103"/>
      <c r="E2055" s="103"/>
      <c r="F2055" s="103"/>
      <c r="G2055" s="103"/>
      <c r="H2055" s="103"/>
    </row>
    <row r="2056" spans="1:8">
      <c r="A2056" s="103"/>
      <c r="B2056" s="61"/>
      <c r="C2056" s="103"/>
      <c r="D2056" s="103"/>
      <c r="E2056" s="103"/>
      <c r="F2056" s="103"/>
      <c r="G2056" s="103"/>
      <c r="H2056" s="103"/>
    </row>
    <row r="2057" spans="1:8">
      <c r="A2057" s="103"/>
      <c r="B2057" s="61"/>
      <c r="C2057" s="103"/>
      <c r="D2057" s="103"/>
      <c r="E2057" s="103"/>
      <c r="F2057" s="103"/>
      <c r="G2057" s="103"/>
      <c r="H2057" s="103"/>
    </row>
    <row r="2058" spans="1:8">
      <c r="A2058" s="103"/>
      <c r="B2058" s="61"/>
      <c r="C2058" s="103"/>
      <c r="D2058" s="103"/>
      <c r="E2058" s="103"/>
      <c r="F2058" s="103"/>
      <c r="G2058" s="103"/>
      <c r="H2058" s="103"/>
    </row>
    <row r="2059" spans="1:8">
      <c r="A2059" s="103"/>
      <c r="B2059" s="61"/>
      <c r="C2059" s="103"/>
      <c r="D2059" s="103"/>
      <c r="E2059" s="103"/>
      <c r="F2059" s="103"/>
      <c r="G2059" s="103"/>
      <c r="H2059" s="103"/>
    </row>
    <row r="2060" spans="1:8">
      <c r="A2060" s="103"/>
      <c r="B2060" s="61"/>
      <c r="C2060" s="103"/>
      <c r="D2060" s="103"/>
      <c r="E2060" s="103"/>
      <c r="F2060" s="103"/>
      <c r="G2060" s="103"/>
      <c r="H2060" s="103"/>
    </row>
    <row r="2061" spans="1:8">
      <c r="A2061" s="103"/>
      <c r="B2061" s="61"/>
      <c r="C2061" s="103"/>
      <c r="D2061" s="103"/>
      <c r="E2061" s="103"/>
      <c r="F2061" s="103"/>
      <c r="G2061" s="103"/>
      <c r="H2061" s="103"/>
    </row>
    <row r="2062" spans="1:8">
      <c r="A2062" s="103"/>
      <c r="B2062" s="61"/>
      <c r="C2062" s="103"/>
      <c r="D2062" s="103"/>
      <c r="E2062" s="103"/>
      <c r="F2062" s="103"/>
      <c r="G2062" s="103"/>
      <c r="H2062" s="103"/>
    </row>
    <row r="2063" spans="1:8">
      <c r="A2063" s="103"/>
      <c r="B2063" s="61"/>
      <c r="C2063" s="103"/>
      <c r="D2063" s="103"/>
      <c r="E2063" s="103"/>
      <c r="F2063" s="103"/>
      <c r="G2063" s="103"/>
      <c r="H2063" s="103"/>
    </row>
    <row r="2064" spans="1:8">
      <c r="A2064" s="103"/>
      <c r="B2064" s="61"/>
      <c r="C2064" s="103"/>
      <c r="D2064" s="103"/>
      <c r="E2064" s="103"/>
      <c r="F2064" s="103"/>
      <c r="G2064" s="103"/>
      <c r="H2064" s="103"/>
    </row>
    <row r="2065" spans="1:8">
      <c r="A2065" s="103"/>
      <c r="B2065" s="61"/>
      <c r="C2065" s="103"/>
      <c r="D2065" s="103"/>
      <c r="E2065" s="103"/>
      <c r="F2065" s="103"/>
      <c r="G2065" s="103"/>
      <c r="H2065" s="103"/>
    </row>
    <row r="2066" spans="1:8">
      <c r="A2066" s="103"/>
      <c r="B2066" s="61"/>
      <c r="C2066" s="103"/>
      <c r="D2066" s="103"/>
      <c r="E2066" s="103"/>
      <c r="F2066" s="103"/>
      <c r="G2066" s="103"/>
      <c r="H2066" s="103"/>
    </row>
    <row r="2067" spans="1:8">
      <c r="A2067" s="103"/>
      <c r="B2067" s="61"/>
      <c r="C2067" s="103"/>
      <c r="D2067" s="103"/>
      <c r="E2067" s="103"/>
      <c r="F2067" s="103"/>
      <c r="G2067" s="103"/>
      <c r="H2067" s="103"/>
    </row>
    <row r="2068" spans="1:8">
      <c r="A2068" s="103"/>
      <c r="B2068" s="61"/>
      <c r="C2068" s="103"/>
      <c r="D2068" s="103"/>
      <c r="E2068" s="103"/>
      <c r="F2068" s="103"/>
      <c r="G2068" s="103"/>
      <c r="H2068" s="103"/>
    </row>
    <row r="2069" spans="1:8">
      <c r="A2069" s="103"/>
      <c r="B2069" s="61"/>
      <c r="C2069" s="103"/>
      <c r="D2069" s="103"/>
      <c r="E2069" s="103"/>
      <c r="F2069" s="103"/>
      <c r="G2069" s="103"/>
      <c r="H2069" s="103"/>
    </row>
    <row r="2070" spans="1:8">
      <c r="A2070" s="103"/>
      <c r="B2070" s="61"/>
      <c r="C2070" s="103"/>
      <c r="D2070" s="103"/>
      <c r="E2070" s="103"/>
      <c r="F2070" s="103"/>
      <c r="G2070" s="103"/>
      <c r="H2070" s="103"/>
    </row>
    <row r="2071" spans="1:8">
      <c r="A2071" s="103"/>
      <c r="B2071" s="61"/>
      <c r="C2071" s="103"/>
      <c r="D2071" s="103"/>
      <c r="E2071" s="103"/>
      <c r="F2071" s="103"/>
      <c r="G2071" s="103"/>
      <c r="H2071" s="103"/>
    </row>
    <row r="2072" spans="1:8">
      <c r="A2072" s="103"/>
      <c r="B2072" s="61"/>
      <c r="C2072" s="103"/>
      <c r="D2072" s="103"/>
      <c r="E2072" s="103"/>
      <c r="F2072" s="103"/>
      <c r="G2072" s="103"/>
      <c r="H2072" s="103"/>
    </row>
    <row r="2073" spans="1:8">
      <c r="A2073" s="103"/>
      <c r="B2073" s="61"/>
      <c r="C2073" s="103"/>
      <c r="D2073" s="103"/>
      <c r="E2073" s="103"/>
      <c r="F2073" s="103"/>
      <c r="G2073" s="103"/>
      <c r="H2073" s="103"/>
    </row>
    <row r="2074" spans="1:8">
      <c r="A2074" s="103"/>
      <c r="B2074" s="61"/>
      <c r="C2074" s="103"/>
      <c r="D2074" s="103"/>
      <c r="E2074" s="103"/>
      <c r="F2074" s="103"/>
      <c r="G2074" s="103"/>
      <c r="H2074" s="103"/>
    </row>
    <row r="2075" spans="1:8">
      <c r="A2075" s="103"/>
      <c r="B2075" s="61"/>
      <c r="C2075" s="103"/>
      <c r="D2075" s="103"/>
      <c r="E2075" s="103"/>
      <c r="F2075" s="103"/>
      <c r="G2075" s="103"/>
      <c r="H2075" s="103"/>
    </row>
    <row r="2076" spans="1:8">
      <c r="A2076" s="103"/>
      <c r="B2076" s="61"/>
      <c r="C2076" s="103"/>
      <c r="D2076" s="103"/>
      <c r="E2076" s="103"/>
      <c r="F2076" s="103"/>
      <c r="G2076" s="103"/>
      <c r="H2076" s="103"/>
    </row>
    <row r="2077" spans="1:8">
      <c r="A2077" s="103"/>
      <c r="B2077" s="61"/>
      <c r="C2077" s="103"/>
      <c r="D2077" s="103"/>
      <c r="E2077" s="103"/>
      <c r="F2077" s="103"/>
      <c r="G2077" s="103"/>
      <c r="H2077" s="103"/>
    </row>
    <row r="2078" spans="1:8">
      <c r="A2078" s="103"/>
      <c r="B2078" s="61"/>
      <c r="C2078" s="103"/>
      <c r="D2078" s="103"/>
      <c r="E2078" s="103"/>
      <c r="F2078" s="103"/>
      <c r="G2078" s="103"/>
      <c r="H2078" s="103"/>
    </row>
    <row r="2079" spans="1:8">
      <c r="A2079" s="103"/>
      <c r="B2079" s="61"/>
      <c r="C2079" s="103"/>
      <c r="D2079" s="103"/>
      <c r="E2079" s="103"/>
      <c r="F2079" s="103"/>
      <c r="G2079" s="103"/>
      <c r="H2079" s="103"/>
    </row>
    <row r="2080" spans="1:8">
      <c r="A2080" s="103"/>
      <c r="B2080" s="61"/>
      <c r="C2080" s="103"/>
      <c r="D2080" s="103"/>
      <c r="E2080" s="103"/>
      <c r="F2080" s="103"/>
      <c r="G2080" s="103"/>
      <c r="H2080" s="103"/>
    </row>
    <row r="2081" spans="1:8">
      <c r="A2081" s="103"/>
      <c r="B2081" s="61"/>
      <c r="C2081" s="103"/>
      <c r="D2081" s="103"/>
      <c r="E2081" s="103"/>
      <c r="F2081" s="103"/>
      <c r="G2081" s="103"/>
      <c r="H2081" s="103"/>
    </row>
    <row r="2082" spans="1:8">
      <c r="A2082" s="103"/>
      <c r="B2082" s="61"/>
      <c r="C2082" s="103"/>
      <c r="D2082" s="103"/>
      <c r="E2082" s="103"/>
      <c r="F2082" s="103"/>
      <c r="G2082" s="103"/>
      <c r="H2082" s="103"/>
    </row>
    <row r="2083" spans="1:8">
      <c r="A2083" s="103"/>
      <c r="B2083" s="61"/>
      <c r="C2083" s="103"/>
      <c r="D2083" s="103"/>
      <c r="E2083" s="103"/>
      <c r="F2083" s="103"/>
      <c r="G2083" s="103"/>
      <c r="H2083" s="103"/>
    </row>
    <row r="2084" spans="1:8">
      <c r="A2084" s="103"/>
      <c r="B2084" s="61"/>
      <c r="C2084" s="103"/>
      <c r="D2084" s="103"/>
      <c r="E2084" s="103"/>
      <c r="F2084" s="103"/>
      <c r="G2084" s="103"/>
      <c r="H2084" s="103"/>
    </row>
    <row r="2085" spans="1:8">
      <c r="A2085" s="103"/>
      <c r="B2085" s="61"/>
      <c r="C2085" s="103"/>
      <c r="D2085" s="103"/>
      <c r="E2085" s="103"/>
      <c r="F2085" s="103"/>
      <c r="G2085" s="103"/>
      <c r="H2085" s="103"/>
    </row>
    <row r="2086" spans="1:8">
      <c r="A2086" s="103"/>
      <c r="B2086" s="61"/>
      <c r="C2086" s="103"/>
      <c r="D2086" s="103"/>
      <c r="E2086" s="103"/>
      <c r="F2086" s="103"/>
      <c r="G2086" s="103"/>
      <c r="H2086" s="103"/>
    </row>
    <row r="2087" spans="1:8">
      <c r="A2087" s="103"/>
      <c r="B2087" s="61"/>
      <c r="C2087" s="103"/>
      <c r="D2087" s="103"/>
      <c r="E2087" s="103"/>
      <c r="F2087" s="103"/>
      <c r="G2087" s="103"/>
      <c r="H2087" s="103"/>
    </row>
    <row r="2088" spans="1:8">
      <c r="A2088" s="103"/>
      <c r="B2088" s="61"/>
      <c r="C2088" s="103"/>
      <c r="D2088" s="103"/>
      <c r="E2088" s="103"/>
      <c r="F2088" s="103"/>
      <c r="G2088" s="103"/>
      <c r="H2088" s="103"/>
    </row>
    <row r="2089" spans="1:8">
      <c r="A2089" s="103"/>
      <c r="B2089" s="61"/>
      <c r="C2089" s="103"/>
      <c r="D2089" s="103"/>
      <c r="E2089" s="103"/>
      <c r="F2089" s="103"/>
      <c r="G2089" s="103"/>
      <c r="H2089" s="103"/>
    </row>
    <row r="2090" spans="1:8">
      <c r="A2090" s="103"/>
      <c r="B2090" s="61"/>
      <c r="C2090" s="103"/>
      <c r="D2090" s="103"/>
      <c r="E2090" s="103"/>
      <c r="F2090" s="103"/>
      <c r="G2090" s="103"/>
      <c r="H2090" s="103"/>
    </row>
    <row r="2091" spans="1:8">
      <c r="A2091" s="103"/>
      <c r="B2091" s="61"/>
      <c r="C2091" s="103"/>
      <c r="D2091" s="103"/>
      <c r="E2091" s="103"/>
      <c r="F2091" s="103"/>
      <c r="G2091" s="103"/>
      <c r="H2091" s="103"/>
    </row>
    <row r="2092" spans="1:8">
      <c r="A2092" s="103"/>
      <c r="B2092" s="61"/>
      <c r="C2092" s="103"/>
      <c r="D2092" s="103"/>
      <c r="E2092" s="103"/>
      <c r="F2092" s="103"/>
      <c r="G2092" s="103"/>
      <c r="H2092" s="103"/>
    </row>
    <row r="2093" spans="1:8">
      <c r="A2093" s="103"/>
      <c r="B2093" s="61"/>
      <c r="C2093" s="103"/>
      <c r="D2093" s="103"/>
      <c r="E2093" s="103"/>
      <c r="F2093" s="103"/>
      <c r="G2093" s="103"/>
      <c r="H2093" s="103"/>
    </row>
    <row r="2094" spans="1:8">
      <c r="A2094" s="103"/>
      <c r="B2094" s="61"/>
      <c r="C2094" s="103"/>
      <c r="D2094" s="103"/>
      <c r="E2094" s="103"/>
      <c r="F2094" s="103"/>
      <c r="G2094" s="103"/>
      <c r="H2094" s="103"/>
    </row>
    <row r="2095" spans="1:8">
      <c r="A2095" s="103"/>
      <c r="B2095" s="61"/>
      <c r="C2095" s="103"/>
      <c r="D2095" s="103"/>
      <c r="E2095" s="103"/>
      <c r="F2095" s="103"/>
      <c r="G2095" s="103"/>
      <c r="H2095" s="103"/>
    </row>
    <row r="2096" spans="1:8">
      <c r="A2096" s="103"/>
      <c r="B2096" s="61"/>
      <c r="C2096" s="103"/>
      <c r="D2096" s="103"/>
      <c r="E2096" s="103"/>
      <c r="F2096" s="103"/>
      <c r="G2096" s="103"/>
      <c r="H2096" s="103"/>
    </row>
    <row r="2097" spans="1:8">
      <c r="A2097" s="103"/>
      <c r="B2097" s="61"/>
      <c r="C2097" s="103"/>
      <c r="D2097" s="103"/>
      <c r="E2097" s="103"/>
      <c r="F2097" s="103"/>
      <c r="G2097" s="103"/>
      <c r="H2097" s="103"/>
    </row>
    <row r="2098" spans="1:8">
      <c r="A2098" s="103"/>
      <c r="B2098" s="61"/>
      <c r="C2098" s="103"/>
      <c r="D2098" s="103"/>
      <c r="E2098" s="103"/>
      <c r="F2098" s="103"/>
      <c r="G2098" s="103"/>
      <c r="H2098" s="103"/>
    </row>
    <row r="2099" spans="1:8">
      <c r="A2099" s="103"/>
      <c r="B2099" s="61"/>
      <c r="C2099" s="103"/>
      <c r="D2099" s="103"/>
      <c r="E2099" s="103"/>
      <c r="F2099" s="103"/>
      <c r="G2099" s="103"/>
      <c r="H2099" s="103"/>
    </row>
    <row r="2100" spans="1:8">
      <c r="A2100" s="103"/>
      <c r="B2100" s="61"/>
      <c r="C2100" s="103"/>
      <c r="D2100" s="103"/>
      <c r="E2100" s="103"/>
      <c r="F2100" s="103"/>
      <c r="G2100" s="103"/>
      <c r="H2100" s="103"/>
    </row>
    <row r="2101" spans="1:8">
      <c r="A2101" s="103"/>
      <c r="B2101" s="61"/>
      <c r="C2101" s="103"/>
      <c r="D2101" s="103"/>
      <c r="E2101" s="103"/>
      <c r="F2101" s="103"/>
      <c r="G2101" s="103"/>
      <c r="H2101" s="103"/>
    </row>
    <row r="2102" spans="1:8">
      <c r="A2102" s="103"/>
      <c r="B2102" s="61"/>
      <c r="C2102" s="103"/>
      <c r="D2102" s="103"/>
      <c r="E2102" s="103"/>
      <c r="F2102" s="103"/>
      <c r="G2102" s="103"/>
      <c r="H2102" s="103"/>
    </row>
    <row r="2103" spans="1:8">
      <c r="A2103" s="103"/>
      <c r="B2103" s="61"/>
      <c r="C2103" s="103"/>
      <c r="D2103" s="103"/>
      <c r="E2103" s="103"/>
      <c r="F2103" s="103"/>
      <c r="G2103" s="103"/>
      <c r="H2103" s="103"/>
    </row>
    <row r="2104" spans="1:8">
      <c r="A2104" s="103"/>
      <c r="B2104" s="61"/>
      <c r="C2104" s="103"/>
      <c r="D2104" s="103"/>
      <c r="E2104" s="103"/>
      <c r="F2104" s="103"/>
      <c r="G2104" s="103"/>
      <c r="H2104" s="103"/>
    </row>
    <row r="2105" spans="1:8">
      <c r="A2105" s="103"/>
      <c r="B2105" s="61"/>
      <c r="C2105" s="103"/>
      <c r="D2105" s="103"/>
      <c r="E2105" s="103"/>
      <c r="F2105" s="103"/>
      <c r="G2105" s="103"/>
      <c r="H2105" s="103"/>
    </row>
    <row r="2106" spans="1:8">
      <c r="A2106" s="103"/>
      <c r="B2106" s="61"/>
      <c r="C2106" s="103"/>
      <c r="D2106" s="103"/>
      <c r="E2106" s="103"/>
      <c r="F2106" s="103"/>
      <c r="G2106" s="103"/>
      <c r="H2106" s="103"/>
    </row>
    <row r="2107" spans="1:8">
      <c r="A2107" s="103"/>
      <c r="B2107" s="61"/>
      <c r="C2107" s="103"/>
      <c r="D2107" s="103"/>
      <c r="E2107" s="103"/>
      <c r="F2107" s="103"/>
      <c r="G2107" s="103"/>
      <c r="H2107" s="103"/>
    </row>
    <row r="2108" spans="1:8">
      <c r="A2108" s="103"/>
      <c r="B2108" s="61"/>
      <c r="C2108" s="103"/>
      <c r="D2108" s="103"/>
      <c r="E2108" s="103"/>
      <c r="F2108" s="103"/>
      <c r="G2108" s="103"/>
      <c r="H2108" s="103"/>
    </row>
    <row r="2109" spans="1:8">
      <c r="A2109" s="103"/>
      <c r="B2109" s="61"/>
      <c r="C2109" s="103"/>
      <c r="D2109" s="103"/>
      <c r="E2109" s="103"/>
      <c r="F2109" s="103"/>
      <c r="G2109" s="103"/>
      <c r="H2109" s="103"/>
    </row>
    <row r="2110" spans="1:8">
      <c r="A2110" s="103"/>
      <c r="B2110" s="61"/>
      <c r="C2110" s="103"/>
      <c r="D2110" s="103"/>
      <c r="E2110" s="103"/>
      <c r="F2110" s="103"/>
      <c r="G2110" s="103"/>
      <c r="H2110" s="103"/>
    </row>
    <row r="2111" spans="1:8">
      <c r="A2111" s="103"/>
      <c r="B2111" s="61"/>
      <c r="C2111" s="103"/>
      <c r="D2111" s="103"/>
      <c r="E2111" s="103"/>
      <c r="F2111" s="103"/>
      <c r="G2111" s="103"/>
      <c r="H2111" s="103"/>
    </row>
    <row r="2112" spans="1:8">
      <c r="A2112" s="103"/>
      <c r="B2112" s="61"/>
      <c r="C2112" s="103"/>
      <c r="D2112" s="103"/>
      <c r="E2112" s="103"/>
      <c r="F2112" s="103"/>
      <c r="G2112" s="103"/>
      <c r="H2112" s="103"/>
    </row>
    <row r="2113" spans="1:8">
      <c r="A2113" s="103"/>
      <c r="B2113" s="61"/>
      <c r="C2113" s="103"/>
      <c r="D2113" s="103"/>
      <c r="E2113" s="103"/>
      <c r="F2113" s="103"/>
      <c r="G2113" s="103"/>
      <c r="H2113" s="103"/>
    </row>
    <row r="2114" spans="1:8">
      <c r="A2114" s="103"/>
      <c r="B2114" s="61"/>
      <c r="C2114" s="103"/>
      <c r="D2114" s="103"/>
      <c r="E2114" s="103"/>
      <c r="F2114" s="103"/>
      <c r="G2114" s="103"/>
      <c r="H2114" s="103"/>
    </row>
    <row r="2115" spans="1:8">
      <c r="A2115" s="103"/>
      <c r="B2115" s="61"/>
      <c r="C2115" s="103"/>
      <c r="D2115" s="103"/>
      <c r="E2115" s="103"/>
      <c r="F2115" s="103"/>
      <c r="G2115" s="103"/>
      <c r="H2115" s="103"/>
    </row>
    <row r="2116" spans="1:8">
      <c r="A2116" s="103"/>
      <c r="B2116" s="61"/>
      <c r="C2116" s="103"/>
      <c r="D2116" s="103"/>
      <c r="E2116" s="103"/>
      <c r="F2116" s="103"/>
      <c r="G2116" s="103"/>
      <c r="H2116" s="103"/>
    </row>
    <row r="2117" spans="1:8">
      <c r="A2117" s="103"/>
      <c r="B2117" s="61"/>
      <c r="C2117" s="103"/>
      <c r="D2117" s="103"/>
      <c r="E2117" s="103"/>
      <c r="F2117" s="103"/>
      <c r="G2117" s="103"/>
      <c r="H2117" s="103"/>
    </row>
    <row r="2118" spans="1:8">
      <c r="A2118" s="103"/>
      <c r="B2118" s="61"/>
      <c r="C2118" s="103"/>
      <c r="D2118" s="103"/>
      <c r="E2118" s="103"/>
      <c r="F2118" s="103"/>
      <c r="G2118" s="103"/>
      <c r="H2118" s="103"/>
    </row>
    <row r="2119" spans="1:8">
      <c r="A2119" s="103"/>
      <c r="B2119" s="61"/>
      <c r="C2119" s="103"/>
      <c r="D2119" s="103"/>
      <c r="E2119" s="103"/>
      <c r="F2119" s="103"/>
      <c r="G2119" s="103"/>
      <c r="H2119" s="103"/>
    </row>
    <row r="2120" spans="1:8">
      <c r="A2120" s="103"/>
      <c r="B2120" s="61"/>
      <c r="C2120" s="103"/>
      <c r="D2120" s="103"/>
      <c r="E2120" s="103"/>
      <c r="F2120" s="103"/>
      <c r="G2120" s="103"/>
      <c r="H2120" s="103"/>
    </row>
    <row r="2121" spans="1:8">
      <c r="A2121" s="103"/>
      <c r="B2121" s="61"/>
      <c r="C2121" s="103"/>
      <c r="D2121" s="103"/>
      <c r="E2121" s="103"/>
      <c r="F2121" s="103"/>
      <c r="G2121" s="103"/>
      <c r="H2121" s="103"/>
    </row>
    <row r="2122" spans="1:8">
      <c r="A2122" s="103"/>
      <c r="B2122" s="61"/>
      <c r="C2122" s="103"/>
      <c r="D2122" s="103"/>
      <c r="E2122" s="103"/>
      <c r="F2122" s="103"/>
      <c r="G2122" s="103"/>
      <c r="H2122" s="103"/>
    </row>
    <row r="2123" spans="1:8">
      <c r="A2123" s="103"/>
      <c r="B2123" s="61"/>
      <c r="C2123" s="103"/>
      <c r="D2123" s="103"/>
      <c r="E2123" s="103"/>
      <c r="F2123" s="103"/>
      <c r="G2123" s="103"/>
      <c r="H2123" s="103"/>
    </row>
    <row r="2124" spans="1:8">
      <c r="A2124" s="103"/>
      <c r="B2124" s="61"/>
      <c r="C2124" s="103"/>
      <c r="D2124" s="103"/>
      <c r="E2124" s="103"/>
      <c r="F2124" s="103"/>
      <c r="G2124" s="103"/>
      <c r="H2124" s="103"/>
    </row>
    <row r="2125" spans="1:8">
      <c r="A2125" s="103"/>
      <c r="B2125" s="61"/>
      <c r="C2125" s="103"/>
      <c r="D2125" s="103"/>
      <c r="E2125" s="103"/>
      <c r="F2125" s="103"/>
      <c r="G2125" s="103"/>
      <c r="H2125" s="103"/>
    </row>
    <row r="2126" spans="1:8">
      <c r="A2126" s="103"/>
      <c r="B2126" s="61"/>
      <c r="C2126" s="103"/>
      <c r="D2126" s="103"/>
      <c r="E2126" s="103"/>
      <c r="F2126" s="103"/>
      <c r="G2126" s="103"/>
      <c r="H2126" s="103"/>
    </row>
    <row r="2127" spans="1:8">
      <c r="A2127" s="103"/>
      <c r="B2127" s="61"/>
      <c r="C2127" s="103"/>
      <c r="D2127" s="103"/>
      <c r="E2127" s="103"/>
      <c r="F2127" s="103"/>
      <c r="G2127" s="103"/>
      <c r="H2127" s="103"/>
    </row>
    <row r="2128" spans="1:8">
      <c r="A2128" s="103"/>
      <c r="B2128" s="61"/>
      <c r="C2128" s="103"/>
      <c r="D2128" s="103"/>
      <c r="E2128" s="103"/>
      <c r="F2128" s="103"/>
      <c r="G2128" s="103"/>
      <c r="H2128" s="103"/>
    </row>
    <row r="2129" spans="1:8">
      <c r="A2129" s="103"/>
      <c r="B2129" s="61"/>
      <c r="C2129" s="103"/>
      <c r="D2129" s="103"/>
      <c r="E2129" s="103"/>
      <c r="F2129" s="103"/>
      <c r="G2129" s="103"/>
      <c r="H2129" s="103"/>
    </row>
    <row r="2130" spans="1:8">
      <c r="A2130" s="103"/>
      <c r="B2130" s="61"/>
      <c r="C2130" s="103"/>
      <c r="D2130" s="103"/>
      <c r="E2130" s="103"/>
      <c r="F2130" s="103"/>
      <c r="G2130" s="103"/>
      <c r="H2130" s="103"/>
    </row>
    <row r="2131" spans="1:8">
      <c r="A2131" s="103"/>
      <c r="B2131" s="61"/>
      <c r="C2131" s="103"/>
      <c r="D2131" s="103"/>
      <c r="E2131" s="103"/>
      <c r="F2131" s="103"/>
      <c r="G2131" s="103"/>
      <c r="H2131" s="103"/>
    </row>
    <row r="2132" spans="1:8">
      <c r="A2132" s="103"/>
      <c r="B2132" s="61"/>
      <c r="C2132" s="103"/>
      <c r="D2132" s="103"/>
      <c r="E2132" s="103"/>
      <c r="F2132" s="103"/>
      <c r="G2132" s="103"/>
      <c r="H2132" s="103"/>
    </row>
    <row r="2133" spans="1:8">
      <c r="A2133" s="103"/>
      <c r="B2133" s="61"/>
      <c r="C2133" s="103"/>
      <c r="D2133" s="103"/>
      <c r="E2133" s="103"/>
      <c r="F2133" s="103"/>
      <c r="G2133" s="103"/>
      <c r="H2133" s="103"/>
    </row>
    <row r="2134" spans="1:8">
      <c r="A2134" s="103"/>
      <c r="B2134" s="61"/>
      <c r="C2134" s="103"/>
      <c r="D2134" s="103"/>
      <c r="E2134" s="103"/>
      <c r="F2134" s="103"/>
      <c r="G2134" s="103"/>
      <c r="H2134" s="103"/>
    </row>
    <row r="2135" spans="1:8">
      <c r="A2135" s="103"/>
      <c r="B2135" s="61"/>
      <c r="C2135" s="103"/>
      <c r="D2135" s="103"/>
      <c r="E2135" s="103"/>
      <c r="F2135" s="103"/>
      <c r="G2135" s="103"/>
      <c r="H2135" s="103"/>
    </row>
    <row r="2136" spans="1:8">
      <c r="A2136" s="103"/>
      <c r="B2136" s="61"/>
      <c r="C2136" s="103"/>
      <c r="D2136" s="103"/>
      <c r="E2136" s="103"/>
      <c r="F2136" s="103"/>
      <c r="G2136" s="103"/>
      <c r="H2136" s="103"/>
    </row>
    <row r="2137" spans="1:8">
      <c r="A2137" s="103"/>
      <c r="B2137" s="61"/>
      <c r="C2137" s="103"/>
      <c r="D2137" s="103"/>
      <c r="E2137" s="103"/>
      <c r="F2137" s="103"/>
      <c r="G2137" s="103"/>
      <c r="H2137" s="103"/>
    </row>
    <row r="2138" spans="1:8">
      <c r="A2138" s="103"/>
      <c r="B2138" s="61"/>
      <c r="C2138" s="103"/>
      <c r="D2138" s="103"/>
      <c r="E2138" s="103"/>
      <c r="F2138" s="103"/>
      <c r="G2138" s="103"/>
      <c r="H2138" s="103"/>
    </row>
    <row r="2139" spans="1:8">
      <c r="A2139" s="103"/>
      <c r="B2139" s="61"/>
      <c r="C2139" s="103"/>
      <c r="D2139" s="103"/>
      <c r="E2139" s="103"/>
      <c r="F2139" s="103"/>
      <c r="G2139" s="103"/>
      <c r="H2139" s="103"/>
    </row>
    <row r="2140" spans="1:8">
      <c r="A2140" s="103"/>
      <c r="B2140" s="61"/>
      <c r="C2140" s="103"/>
      <c r="D2140" s="103"/>
      <c r="E2140" s="103"/>
      <c r="F2140" s="103"/>
      <c r="G2140" s="103"/>
      <c r="H2140" s="103"/>
    </row>
    <row r="2141" spans="1:8">
      <c r="A2141" s="103"/>
      <c r="B2141" s="61"/>
      <c r="C2141" s="103"/>
      <c r="D2141" s="103"/>
      <c r="E2141" s="103"/>
      <c r="F2141" s="103"/>
      <c r="G2141" s="103"/>
      <c r="H2141" s="103"/>
    </row>
    <row r="2142" spans="1:8">
      <c r="A2142" s="103"/>
      <c r="B2142" s="61"/>
      <c r="C2142" s="103"/>
      <c r="D2142" s="103"/>
      <c r="E2142" s="103"/>
      <c r="F2142" s="103"/>
      <c r="G2142" s="103"/>
      <c r="H2142" s="103"/>
    </row>
    <row r="2143" spans="1:8">
      <c r="A2143" s="103"/>
      <c r="B2143" s="61"/>
      <c r="C2143" s="103"/>
      <c r="D2143" s="103"/>
      <c r="E2143" s="103"/>
      <c r="F2143" s="103"/>
      <c r="G2143" s="103"/>
      <c r="H2143" s="103"/>
    </row>
    <row r="2144" spans="1:8">
      <c r="A2144" s="103"/>
      <c r="B2144" s="61"/>
      <c r="C2144" s="103"/>
      <c r="D2144" s="103"/>
      <c r="E2144" s="103"/>
      <c r="F2144" s="103"/>
      <c r="G2144" s="103"/>
      <c r="H2144" s="103"/>
    </row>
    <row r="2145" spans="1:8">
      <c r="A2145" s="103"/>
      <c r="B2145" s="61"/>
      <c r="C2145" s="103"/>
      <c r="D2145" s="103"/>
      <c r="E2145" s="103"/>
      <c r="F2145" s="103"/>
      <c r="G2145" s="103"/>
      <c r="H2145" s="103"/>
    </row>
    <row r="2146" spans="1:8">
      <c r="A2146" s="103"/>
      <c r="B2146" s="61"/>
      <c r="C2146" s="103"/>
      <c r="D2146" s="103"/>
      <c r="E2146" s="103"/>
      <c r="F2146" s="103"/>
      <c r="G2146" s="103"/>
      <c r="H2146" s="103"/>
    </row>
    <row r="2147" spans="1:8">
      <c r="A2147" s="103"/>
      <c r="B2147" s="61"/>
      <c r="C2147" s="103"/>
      <c r="D2147" s="103"/>
      <c r="E2147" s="103"/>
      <c r="F2147" s="103"/>
      <c r="G2147" s="103"/>
      <c r="H2147" s="103"/>
    </row>
    <row r="2148" spans="1:8">
      <c r="A2148" s="103"/>
      <c r="B2148" s="61"/>
      <c r="C2148" s="103"/>
      <c r="D2148" s="103"/>
      <c r="E2148" s="103"/>
      <c r="F2148" s="103"/>
      <c r="G2148" s="103"/>
      <c r="H2148" s="103"/>
    </row>
    <row r="2149" spans="1:8">
      <c r="A2149" s="103"/>
      <c r="B2149" s="61"/>
      <c r="C2149" s="103"/>
      <c r="D2149" s="103"/>
      <c r="E2149" s="103"/>
      <c r="F2149" s="103"/>
      <c r="G2149" s="103"/>
      <c r="H2149" s="103"/>
    </row>
    <row r="2150" spans="1:8">
      <c r="A2150" s="103"/>
      <c r="B2150" s="61"/>
      <c r="C2150" s="103"/>
      <c r="D2150" s="103"/>
      <c r="E2150" s="103"/>
      <c r="F2150" s="103"/>
      <c r="G2150" s="103"/>
      <c r="H2150" s="103"/>
    </row>
    <row r="2151" spans="1:8">
      <c r="A2151" s="103"/>
      <c r="B2151" s="61"/>
      <c r="C2151" s="103"/>
      <c r="D2151" s="103"/>
      <c r="E2151" s="103"/>
      <c r="F2151" s="103"/>
      <c r="G2151" s="103"/>
      <c r="H2151" s="103"/>
    </row>
    <row r="2152" spans="1:8">
      <c r="A2152" s="103"/>
      <c r="B2152" s="61"/>
      <c r="C2152" s="103"/>
      <c r="D2152" s="103"/>
      <c r="E2152" s="103"/>
      <c r="F2152" s="103"/>
      <c r="G2152" s="103"/>
      <c r="H2152" s="103"/>
    </row>
    <row r="2153" spans="1:8">
      <c r="A2153" s="103"/>
      <c r="B2153" s="61"/>
      <c r="C2153" s="103"/>
      <c r="D2153" s="103"/>
      <c r="E2153" s="103"/>
      <c r="F2153" s="103"/>
      <c r="G2153" s="103"/>
      <c r="H2153" s="103"/>
    </row>
    <row r="2154" spans="1:8">
      <c r="A2154" s="103"/>
      <c r="B2154" s="61"/>
      <c r="C2154" s="103"/>
      <c r="D2154" s="103"/>
      <c r="E2154" s="103"/>
      <c r="F2154" s="103"/>
      <c r="G2154" s="103"/>
      <c r="H2154" s="103"/>
    </row>
    <row r="2155" spans="1:8">
      <c r="A2155" s="103"/>
      <c r="B2155" s="61"/>
      <c r="C2155" s="103"/>
      <c r="D2155" s="103"/>
      <c r="E2155" s="103"/>
      <c r="F2155" s="103"/>
      <c r="G2155" s="103"/>
      <c r="H2155" s="103"/>
    </row>
    <row r="2156" spans="1:8">
      <c r="A2156" s="103"/>
      <c r="B2156" s="61"/>
      <c r="C2156" s="103"/>
      <c r="D2156" s="103"/>
      <c r="E2156" s="103"/>
      <c r="F2156" s="103"/>
      <c r="G2156" s="103"/>
      <c r="H2156" s="103"/>
    </row>
    <row r="2157" spans="1:8">
      <c r="A2157" s="103"/>
      <c r="B2157" s="61"/>
      <c r="C2157" s="103"/>
      <c r="D2157" s="103"/>
      <c r="E2157" s="103"/>
      <c r="F2157" s="103"/>
      <c r="G2157" s="103"/>
      <c r="H2157" s="103"/>
    </row>
    <row r="2158" spans="1:8">
      <c r="A2158" s="103"/>
      <c r="B2158" s="61"/>
      <c r="C2158" s="103"/>
      <c r="D2158" s="103"/>
      <c r="E2158" s="103"/>
      <c r="F2158" s="103"/>
      <c r="G2158" s="103"/>
      <c r="H2158" s="103"/>
    </row>
    <row r="2159" spans="1:8">
      <c r="A2159" s="103"/>
      <c r="B2159" s="61"/>
      <c r="C2159" s="103"/>
      <c r="D2159" s="103"/>
      <c r="E2159" s="103"/>
      <c r="F2159" s="103"/>
      <c r="G2159" s="103"/>
      <c r="H2159" s="103"/>
    </row>
    <row r="2160" spans="1:8">
      <c r="A2160" s="103"/>
      <c r="B2160" s="61"/>
      <c r="C2160" s="103"/>
      <c r="D2160" s="103"/>
      <c r="E2160" s="103"/>
      <c r="F2160" s="103"/>
      <c r="G2160" s="103"/>
      <c r="H2160" s="103"/>
    </row>
    <row r="2161" spans="1:8">
      <c r="A2161" s="103"/>
      <c r="B2161" s="61"/>
      <c r="C2161" s="103"/>
      <c r="D2161" s="103"/>
      <c r="E2161" s="103"/>
      <c r="F2161" s="103"/>
      <c r="G2161" s="103"/>
      <c r="H2161" s="103"/>
    </row>
    <row r="2162" spans="1:8">
      <c r="A2162" s="103"/>
      <c r="B2162" s="61"/>
      <c r="C2162" s="103"/>
      <c r="D2162" s="103"/>
      <c r="E2162" s="103"/>
      <c r="F2162" s="103"/>
      <c r="G2162" s="103"/>
      <c r="H2162" s="103"/>
    </row>
    <row r="2163" spans="1:8">
      <c r="A2163" s="103"/>
      <c r="B2163" s="61"/>
      <c r="C2163" s="103"/>
      <c r="D2163" s="103"/>
      <c r="E2163" s="103"/>
      <c r="F2163" s="103"/>
      <c r="G2163" s="103"/>
      <c r="H2163" s="103"/>
    </row>
    <row r="2164" spans="1:8">
      <c r="A2164" s="103"/>
      <c r="B2164" s="61"/>
      <c r="C2164" s="103"/>
      <c r="D2164" s="103"/>
      <c r="E2164" s="103"/>
      <c r="F2164" s="103"/>
      <c r="G2164" s="103"/>
      <c r="H2164" s="103"/>
    </row>
    <row r="2165" spans="1:8">
      <c r="A2165" s="103"/>
      <c r="B2165" s="61"/>
      <c r="C2165" s="103"/>
      <c r="D2165" s="103"/>
      <c r="E2165" s="103"/>
      <c r="F2165" s="103"/>
      <c r="G2165" s="103"/>
      <c r="H2165" s="103"/>
    </row>
    <row r="2166" spans="1:8">
      <c r="A2166" s="103"/>
      <c r="B2166" s="61"/>
      <c r="C2166" s="103"/>
      <c r="D2166" s="103"/>
      <c r="E2166" s="103"/>
      <c r="F2166" s="103"/>
      <c r="G2166" s="103"/>
      <c r="H2166" s="103"/>
    </row>
    <row r="2167" spans="1:8">
      <c r="A2167" s="103"/>
      <c r="B2167" s="61"/>
      <c r="C2167" s="103"/>
      <c r="D2167" s="103"/>
      <c r="E2167" s="103"/>
      <c r="F2167" s="103"/>
      <c r="G2167" s="103"/>
      <c r="H2167" s="103"/>
    </row>
    <row r="2168" spans="1:8">
      <c r="A2168" s="103"/>
      <c r="B2168" s="61"/>
      <c r="C2168" s="103"/>
      <c r="D2168" s="103"/>
      <c r="E2168" s="103"/>
      <c r="F2168" s="103"/>
      <c r="G2168" s="103"/>
      <c r="H2168" s="103"/>
    </row>
    <row r="2169" spans="1:8">
      <c r="A2169" s="103"/>
      <c r="B2169" s="61"/>
      <c r="C2169" s="103"/>
      <c r="D2169" s="103"/>
      <c r="E2169" s="103"/>
      <c r="F2169" s="103"/>
      <c r="G2169" s="103"/>
      <c r="H2169" s="103"/>
    </row>
    <row r="2170" spans="1:8">
      <c r="A2170" s="103"/>
      <c r="B2170" s="61"/>
      <c r="C2170" s="103"/>
      <c r="D2170" s="103"/>
      <c r="E2170" s="103"/>
      <c r="F2170" s="103"/>
      <c r="G2170" s="103"/>
      <c r="H2170" s="103"/>
    </row>
    <row r="2171" spans="1:8">
      <c r="A2171" s="103"/>
      <c r="B2171" s="61"/>
      <c r="C2171" s="103"/>
      <c r="D2171" s="103"/>
      <c r="E2171" s="103"/>
      <c r="F2171" s="103"/>
      <c r="G2171" s="103"/>
      <c r="H2171" s="103"/>
    </row>
    <row r="2172" spans="1:8">
      <c r="A2172" s="103"/>
      <c r="B2172" s="61"/>
      <c r="C2172" s="103"/>
      <c r="D2172" s="103"/>
      <c r="E2172" s="103"/>
      <c r="F2172" s="103"/>
      <c r="G2172" s="103"/>
      <c r="H2172" s="103"/>
    </row>
    <row r="2173" spans="1:8">
      <c r="A2173" s="103"/>
      <c r="B2173" s="61"/>
      <c r="C2173" s="103"/>
      <c r="D2173" s="103"/>
      <c r="E2173" s="103"/>
      <c r="F2173" s="103"/>
      <c r="G2173" s="103"/>
      <c r="H2173" s="103"/>
    </row>
    <row r="2174" spans="1:8">
      <c r="A2174" s="103"/>
      <c r="B2174" s="61"/>
      <c r="C2174" s="103"/>
      <c r="D2174" s="103"/>
      <c r="E2174" s="103"/>
      <c r="F2174" s="103"/>
      <c r="G2174" s="103"/>
      <c r="H2174" s="103"/>
    </row>
    <row r="2175" spans="1:8">
      <c r="A2175" s="103"/>
      <c r="B2175" s="61"/>
      <c r="C2175" s="103"/>
      <c r="D2175" s="103"/>
      <c r="E2175" s="103"/>
      <c r="F2175" s="103"/>
      <c r="G2175" s="103"/>
      <c r="H2175" s="103"/>
    </row>
    <row r="2176" spans="1:8">
      <c r="A2176" s="103"/>
      <c r="B2176" s="61"/>
      <c r="C2176" s="103"/>
      <c r="D2176" s="103"/>
      <c r="E2176" s="103"/>
      <c r="F2176" s="103"/>
      <c r="G2176" s="103"/>
      <c r="H2176" s="103"/>
    </row>
    <row r="2177" spans="1:8">
      <c r="A2177" s="103"/>
      <c r="B2177" s="61"/>
      <c r="C2177" s="103"/>
      <c r="D2177" s="103"/>
      <c r="E2177" s="103"/>
      <c r="F2177" s="103"/>
      <c r="G2177" s="103"/>
      <c r="H2177" s="103"/>
    </row>
    <row r="2178" spans="1:8">
      <c r="A2178" s="103"/>
      <c r="B2178" s="61"/>
      <c r="C2178" s="103"/>
      <c r="D2178" s="103"/>
      <c r="E2178" s="103"/>
      <c r="F2178" s="103"/>
      <c r="G2178" s="103"/>
      <c r="H2178" s="103"/>
    </row>
    <row r="2179" spans="1:8">
      <c r="A2179" s="103"/>
      <c r="B2179" s="61"/>
      <c r="C2179" s="103"/>
      <c r="D2179" s="103"/>
      <c r="E2179" s="103"/>
      <c r="F2179" s="103"/>
      <c r="G2179" s="103"/>
      <c r="H2179" s="103"/>
    </row>
    <row r="2180" spans="1:8">
      <c r="A2180" s="103"/>
      <c r="B2180" s="61"/>
      <c r="C2180" s="103"/>
      <c r="D2180" s="103"/>
      <c r="E2180" s="103"/>
      <c r="F2180" s="103"/>
      <c r="G2180" s="103"/>
      <c r="H2180" s="103"/>
    </row>
    <row r="2181" spans="1:8">
      <c r="A2181" s="103"/>
      <c r="B2181" s="61"/>
      <c r="C2181" s="103"/>
      <c r="D2181" s="103"/>
      <c r="E2181" s="103"/>
      <c r="F2181" s="103"/>
      <c r="G2181" s="103"/>
      <c r="H2181" s="103"/>
    </row>
    <row r="2182" spans="1:8">
      <c r="A2182" s="103"/>
      <c r="B2182" s="61"/>
      <c r="C2182" s="103"/>
      <c r="D2182" s="103"/>
      <c r="E2182" s="103"/>
      <c r="F2182" s="103"/>
      <c r="G2182" s="103"/>
      <c r="H2182" s="103"/>
    </row>
    <row r="2183" spans="1:8">
      <c r="A2183" s="103"/>
      <c r="B2183" s="61"/>
      <c r="C2183" s="103"/>
      <c r="D2183" s="103"/>
      <c r="E2183" s="103"/>
      <c r="F2183" s="103"/>
      <c r="G2183" s="103"/>
      <c r="H2183" s="103"/>
    </row>
    <row r="2184" spans="1:8">
      <c r="A2184" s="103"/>
      <c r="B2184" s="61"/>
      <c r="C2184" s="103"/>
      <c r="D2184" s="103"/>
      <c r="E2184" s="103"/>
      <c r="F2184" s="103"/>
      <c r="G2184" s="103"/>
      <c r="H2184" s="103"/>
    </row>
    <row r="2185" spans="1:8">
      <c r="A2185" s="103"/>
      <c r="B2185" s="61"/>
      <c r="C2185" s="103"/>
      <c r="D2185" s="103"/>
      <c r="E2185" s="103"/>
      <c r="F2185" s="103"/>
      <c r="G2185" s="103"/>
      <c r="H2185" s="103"/>
    </row>
    <row r="2186" spans="1:8">
      <c r="A2186" s="103"/>
      <c r="B2186" s="61"/>
      <c r="C2186" s="103"/>
      <c r="D2186" s="103"/>
      <c r="E2186" s="103"/>
      <c r="F2186" s="103"/>
      <c r="G2186" s="103"/>
      <c r="H2186" s="103"/>
    </row>
    <row r="2187" spans="1:8">
      <c r="A2187" s="103"/>
      <c r="B2187" s="61"/>
      <c r="C2187" s="103"/>
      <c r="D2187" s="103"/>
      <c r="E2187" s="103"/>
      <c r="F2187" s="103"/>
      <c r="G2187" s="103"/>
      <c r="H2187" s="103"/>
    </row>
    <row r="2188" spans="1:8">
      <c r="A2188" s="103"/>
      <c r="B2188" s="61"/>
      <c r="C2188" s="103"/>
      <c r="D2188" s="103"/>
      <c r="E2188" s="103"/>
      <c r="F2188" s="103"/>
      <c r="G2188" s="103"/>
      <c r="H2188" s="103"/>
    </row>
    <row r="2189" spans="1:8">
      <c r="A2189" s="103"/>
      <c r="B2189" s="61"/>
      <c r="C2189" s="103"/>
      <c r="D2189" s="103"/>
      <c r="E2189" s="103"/>
      <c r="F2189" s="103"/>
      <c r="G2189" s="103"/>
      <c r="H2189" s="103"/>
    </row>
    <row r="2190" spans="1:8">
      <c r="A2190" s="103"/>
      <c r="B2190" s="61"/>
      <c r="C2190" s="103"/>
      <c r="D2190" s="103"/>
      <c r="E2190" s="103"/>
      <c r="F2190" s="103"/>
      <c r="G2190" s="103"/>
      <c r="H2190" s="103"/>
    </row>
    <row r="2191" spans="1:8">
      <c r="A2191" s="103"/>
      <c r="B2191" s="61"/>
      <c r="C2191" s="103"/>
      <c r="D2191" s="103"/>
      <c r="E2191" s="103"/>
      <c r="F2191" s="103"/>
      <c r="G2191" s="103"/>
      <c r="H2191" s="103"/>
    </row>
    <row r="2192" spans="1:8">
      <c r="A2192" s="103"/>
      <c r="B2192" s="61"/>
      <c r="C2192" s="103"/>
      <c r="D2192" s="103"/>
      <c r="E2192" s="103"/>
      <c r="F2192" s="103"/>
      <c r="G2192" s="103"/>
      <c r="H2192" s="103"/>
    </row>
    <row r="2193" spans="1:8">
      <c r="A2193" s="103"/>
      <c r="B2193" s="61"/>
      <c r="C2193" s="103"/>
      <c r="D2193" s="103"/>
      <c r="E2193" s="103"/>
      <c r="F2193" s="103"/>
      <c r="G2193" s="103"/>
      <c r="H2193" s="103"/>
    </row>
    <row r="2194" spans="1:8">
      <c r="A2194" s="103"/>
      <c r="B2194" s="61"/>
      <c r="C2194" s="103"/>
      <c r="D2194" s="103"/>
      <c r="E2194" s="103"/>
      <c r="F2194" s="103"/>
      <c r="G2194" s="103"/>
      <c r="H2194" s="103"/>
    </row>
    <row r="2195" spans="1:8">
      <c r="A2195" s="103"/>
      <c r="B2195" s="61"/>
      <c r="C2195" s="103"/>
      <c r="D2195" s="103"/>
      <c r="E2195" s="103"/>
      <c r="F2195" s="103"/>
      <c r="G2195" s="103"/>
      <c r="H2195" s="103"/>
    </row>
    <row r="2196" spans="1:8">
      <c r="A2196" s="103"/>
      <c r="B2196" s="61"/>
      <c r="C2196" s="103"/>
      <c r="D2196" s="103"/>
      <c r="E2196" s="103"/>
      <c r="F2196" s="103"/>
      <c r="G2196" s="103"/>
      <c r="H2196" s="103"/>
    </row>
    <row r="2197" spans="1:8">
      <c r="A2197" s="103"/>
      <c r="B2197" s="61"/>
      <c r="C2197" s="103"/>
      <c r="D2197" s="103"/>
      <c r="E2197" s="103"/>
      <c r="F2197" s="103"/>
      <c r="G2197" s="103"/>
      <c r="H2197" s="103"/>
    </row>
    <row r="2198" spans="1:8">
      <c r="A2198" s="103"/>
      <c r="B2198" s="61"/>
      <c r="C2198" s="103"/>
      <c r="D2198" s="103"/>
      <c r="E2198" s="103"/>
      <c r="F2198" s="103"/>
      <c r="G2198" s="103"/>
      <c r="H2198" s="103"/>
    </row>
    <row r="2199" spans="1:8">
      <c r="A2199" s="103"/>
      <c r="B2199" s="61"/>
      <c r="C2199" s="103"/>
      <c r="D2199" s="103"/>
      <c r="E2199" s="103"/>
      <c r="F2199" s="103"/>
      <c r="G2199" s="103"/>
      <c r="H2199" s="103"/>
    </row>
    <row r="2200" spans="1:8">
      <c r="A2200" s="103"/>
      <c r="B2200" s="61"/>
      <c r="C2200" s="103"/>
      <c r="D2200" s="103"/>
      <c r="E2200" s="103"/>
      <c r="F2200" s="103"/>
      <c r="G2200" s="103"/>
      <c r="H2200" s="103"/>
    </row>
    <row r="2201" spans="1:8">
      <c r="A2201" s="103"/>
      <c r="B2201" s="61"/>
      <c r="C2201" s="103"/>
      <c r="D2201" s="103"/>
      <c r="E2201" s="103"/>
      <c r="F2201" s="103"/>
      <c r="G2201" s="103"/>
      <c r="H2201" s="103"/>
    </row>
    <row r="2202" spans="1:8">
      <c r="A2202" s="103"/>
      <c r="B2202" s="61"/>
      <c r="C2202" s="103"/>
      <c r="D2202" s="103"/>
      <c r="E2202" s="103"/>
      <c r="F2202" s="103"/>
      <c r="G2202" s="103"/>
      <c r="H2202" s="103"/>
    </row>
    <row r="2203" spans="1:8">
      <c r="A2203" s="103"/>
      <c r="B2203" s="61"/>
      <c r="C2203" s="103"/>
      <c r="D2203" s="103"/>
      <c r="E2203" s="103"/>
      <c r="F2203" s="103"/>
      <c r="G2203" s="103"/>
      <c r="H2203" s="103"/>
    </row>
    <row r="2204" spans="1:8">
      <c r="A2204" s="103"/>
      <c r="B2204" s="61"/>
      <c r="C2204" s="103"/>
      <c r="D2204" s="103"/>
      <c r="E2204" s="103"/>
      <c r="F2204" s="103"/>
      <c r="G2204" s="103"/>
      <c r="H2204" s="103"/>
    </row>
    <row r="2205" spans="1:8">
      <c r="A2205" s="103"/>
      <c r="B2205" s="61"/>
      <c r="C2205" s="103"/>
      <c r="D2205" s="103"/>
      <c r="E2205" s="103"/>
      <c r="F2205" s="103"/>
      <c r="G2205" s="103"/>
      <c r="H2205" s="103"/>
    </row>
    <row r="2206" spans="1:8">
      <c r="A2206" s="103"/>
      <c r="B2206" s="61"/>
      <c r="C2206" s="103"/>
      <c r="D2206" s="103"/>
      <c r="E2206" s="103"/>
      <c r="F2206" s="103"/>
      <c r="G2206" s="103"/>
      <c r="H2206" s="103"/>
    </row>
    <row r="2207" spans="1:8">
      <c r="A2207" s="103"/>
      <c r="B2207" s="61"/>
      <c r="C2207" s="103"/>
      <c r="D2207" s="103"/>
      <c r="E2207" s="103"/>
      <c r="F2207" s="103"/>
      <c r="G2207" s="103"/>
      <c r="H2207" s="103"/>
    </row>
    <row r="2208" spans="1:8">
      <c r="A2208" s="103"/>
      <c r="B2208" s="61"/>
      <c r="C2208" s="103"/>
      <c r="D2208" s="103"/>
      <c r="E2208" s="103"/>
      <c r="F2208" s="103"/>
      <c r="G2208" s="103"/>
      <c r="H2208" s="103"/>
    </row>
    <row r="2209" spans="1:8">
      <c r="A2209" s="103"/>
      <c r="B2209" s="61"/>
      <c r="C2209" s="103"/>
      <c r="D2209" s="103"/>
      <c r="E2209" s="103"/>
      <c r="F2209" s="103"/>
      <c r="G2209" s="103"/>
      <c r="H2209" s="103"/>
    </row>
    <row r="2210" spans="1:8">
      <c r="A2210" s="103"/>
      <c r="B2210" s="61"/>
      <c r="C2210" s="103"/>
      <c r="D2210" s="103"/>
      <c r="E2210" s="103"/>
      <c r="F2210" s="103"/>
      <c r="G2210" s="103"/>
      <c r="H2210" s="103"/>
    </row>
    <row r="2211" spans="1:8">
      <c r="A2211" s="103"/>
      <c r="B2211" s="61"/>
      <c r="C2211" s="103"/>
      <c r="D2211" s="103"/>
      <c r="E2211" s="103"/>
      <c r="F2211" s="103"/>
      <c r="G2211" s="103"/>
      <c r="H2211" s="103"/>
    </row>
    <row r="2212" spans="1:8">
      <c r="A2212" s="103"/>
      <c r="B2212" s="61"/>
      <c r="C2212" s="103"/>
      <c r="D2212" s="103"/>
      <c r="E2212" s="103"/>
      <c r="F2212" s="103"/>
      <c r="G2212" s="103"/>
      <c r="H2212" s="103"/>
    </row>
    <row r="2213" spans="1:8">
      <c r="A2213" s="103"/>
      <c r="B2213" s="61"/>
      <c r="C2213" s="103"/>
      <c r="D2213" s="103"/>
      <c r="E2213" s="103"/>
      <c r="F2213" s="103"/>
      <c r="G2213" s="103"/>
      <c r="H2213" s="103"/>
    </row>
    <row r="2214" spans="1:8">
      <c r="A2214" s="103"/>
      <c r="B2214" s="61"/>
      <c r="C2214" s="103"/>
      <c r="D2214" s="103"/>
      <c r="E2214" s="103"/>
      <c r="F2214" s="103"/>
      <c r="G2214" s="103"/>
      <c r="H2214" s="103"/>
    </row>
    <row r="2215" spans="1:8">
      <c r="A2215" s="103"/>
      <c r="B2215" s="61"/>
      <c r="C2215" s="103"/>
      <c r="D2215" s="103"/>
      <c r="E2215" s="103"/>
      <c r="F2215" s="103"/>
      <c r="G2215" s="103"/>
      <c r="H2215" s="103"/>
    </row>
    <row r="2216" spans="1:8">
      <c r="A2216" s="103"/>
      <c r="B2216" s="61"/>
      <c r="C2216" s="103"/>
      <c r="D2216" s="103"/>
      <c r="E2216" s="103"/>
      <c r="F2216" s="103"/>
      <c r="G2216" s="103"/>
      <c r="H2216" s="103"/>
    </row>
    <row r="2217" spans="1:8">
      <c r="A2217" s="103"/>
      <c r="B2217" s="61"/>
      <c r="C2217" s="103"/>
      <c r="D2217" s="103"/>
      <c r="E2217" s="103"/>
      <c r="F2217" s="103"/>
      <c r="G2217" s="103"/>
      <c r="H2217" s="103"/>
    </row>
    <row r="2218" spans="1:8">
      <c r="A2218" s="103"/>
      <c r="B2218" s="61"/>
      <c r="C2218" s="103"/>
      <c r="D2218" s="103"/>
      <c r="E2218" s="103"/>
      <c r="F2218" s="103"/>
      <c r="G2218" s="103"/>
      <c r="H2218" s="103"/>
    </row>
    <row r="2219" spans="1:8">
      <c r="A2219" s="103"/>
      <c r="B2219" s="61"/>
      <c r="C2219" s="103"/>
      <c r="D2219" s="103"/>
      <c r="E2219" s="103"/>
      <c r="F2219" s="103"/>
      <c r="G2219" s="103"/>
      <c r="H2219" s="103"/>
    </row>
    <row r="2220" spans="1:8">
      <c r="A2220" s="103"/>
      <c r="B2220" s="61"/>
      <c r="C2220" s="103"/>
      <c r="D2220" s="103"/>
      <c r="E2220" s="103"/>
      <c r="F2220" s="103"/>
      <c r="G2220" s="103"/>
      <c r="H2220" s="103"/>
    </row>
    <row r="2221" spans="1:8">
      <c r="A2221" s="103"/>
      <c r="B2221" s="61"/>
      <c r="C2221" s="103"/>
      <c r="D2221" s="103"/>
      <c r="E2221" s="103"/>
      <c r="F2221" s="103"/>
      <c r="G2221" s="103"/>
      <c r="H2221" s="103"/>
    </row>
    <row r="2222" spans="1:8">
      <c r="A2222" s="103"/>
      <c r="B2222" s="61"/>
      <c r="C2222" s="103"/>
      <c r="D2222" s="103"/>
      <c r="E2222" s="103"/>
      <c r="F2222" s="103"/>
      <c r="G2222" s="103"/>
      <c r="H2222" s="103"/>
    </row>
    <row r="2223" spans="1:8">
      <c r="A2223" s="103"/>
      <c r="B2223" s="61"/>
      <c r="C2223" s="103"/>
      <c r="D2223" s="103"/>
      <c r="E2223" s="103"/>
      <c r="F2223" s="103"/>
      <c r="G2223" s="103"/>
      <c r="H2223" s="103"/>
    </row>
    <row r="2224" spans="1:8">
      <c r="A2224" s="103"/>
      <c r="B2224" s="61"/>
      <c r="C2224" s="103"/>
      <c r="D2224" s="103"/>
      <c r="E2224" s="103"/>
      <c r="F2224" s="103"/>
      <c r="G2224" s="103"/>
      <c r="H2224" s="103"/>
    </row>
    <row r="2225" spans="1:8">
      <c r="A2225" s="103"/>
      <c r="B2225" s="61"/>
      <c r="C2225" s="103"/>
      <c r="D2225" s="103"/>
      <c r="E2225" s="103"/>
      <c r="F2225" s="103"/>
      <c r="G2225" s="103"/>
      <c r="H2225" s="103"/>
    </row>
    <row r="2226" spans="1:8">
      <c r="A2226" s="103"/>
      <c r="B2226" s="61"/>
      <c r="C2226" s="103"/>
      <c r="D2226" s="103"/>
      <c r="E2226" s="103"/>
      <c r="F2226" s="103"/>
      <c r="G2226" s="103"/>
      <c r="H2226" s="103"/>
    </row>
    <row r="2227" spans="1:8">
      <c r="A2227" s="103"/>
      <c r="B2227" s="61"/>
      <c r="C2227" s="103"/>
      <c r="D2227" s="103"/>
      <c r="E2227" s="103"/>
      <c r="F2227" s="103"/>
      <c r="G2227" s="103"/>
      <c r="H2227" s="103"/>
    </row>
    <row r="2228" spans="1:8">
      <c r="A2228" s="103"/>
      <c r="B2228" s="61"/>
      <c r="C2228" s="103"/>
      <c r="D2228" s="103"/>
      <c r="E2228" s="103"/>
      <c r="F2228" s="103"/>
      <c r="G2228" s="103"/>
      <c r="H2228" s="103"/>
    </row>
    <row r="2229" spans="1:8">
      <c r="A2229" s="103"/>
      <c r="B2229" s="61"/>
      <c r="C2229" s="103"/>
      <c r="D2229" s="103"/>
      <c r="E2229" s="103"/>
      <c r="F2229" s="103"/>
      <c r="G2229" s="103"/>
      <c r="H2229" s="103"/>
    </row>
    <row r="2230" spans="1:8">
      <c r="A2230" s="103"/>
      <c r="B2230" s="61"/>
      <c r="C2230" s="103"/>
      <c r="D2230" s="103"/>
      <c r="E2230" s="103"/>
      <c r="F2230" s="103"/>
      <c r="G2230" s="103"/>
      <c r="H2230" s="103"/>
    </row>
    <row r="2231" spans="1:8">
      <c r="A2231" s="103"/>
      <c r="B2231" s="61"/>
      <c r="C2231" s="103"/>
      <c r="D2231" s="103"/>
      <c r="E2231" s="103"/>
      <c r="F2231" s="103"/>
      <c r="G2231" s="103"/>
      <c r="H2231" s="103"/>
    </row>
    <row r="2232" spans="1:8">
      <c r="A2232" s="103"/>
      <c r="B2232" s="61"/>
      <c r="C2232" s="103"/>
      <c r="D2232" s="103"/>
      <c r="E2232" s="103"/>
      <c r="F2232" s="103"/>
      <c r="G2232" s="103"/>
      <c r="H2232" s="103"/>
    </row>
    <row r="2233" spans="1:8">
      <c r="A2233" s="103"/>
      <c r="B2233" s="61"/>
      <c r="C2233" s="103"/>
      <c r="D2233" s="103"/>
      <c r="E2233" s="103"/>
      <c r="F2233" s="103"/>
      <c r="G2233" s="103"/>
      <c r="H2233" s="103"/>
    </row>
    <row r="2234" spans="1:8">
      <c r="A2234" s="103"/>
      <c r="B2234" s="61"/>
      <c r="C2234" s="103"/>
      <c r="D2234" s="103"/>
      <c r="E2234" s="103"/>
      <c r="F2234" s="103"/>
      <c r="G2234" s="103"/>
      <c r="H2234" s="103"/>
    </row>
    <row r="2235" spans="1:8">
      <c r="A2235" s="103"/>
      <c r="B2235" s="61"/>
      <c r="C2235" s="103"/>
      <c r="D2235" s="103"/>
      <c r="E2235" s="103"/>
      <c r="F2235" s="103"/>
      <c r="G2235" s="103"/>
      <c r="H2235" s="103"/>
    </row>
    <row r="2236" spans="1:8">
      <c r="A2236" s="103"/>
      <c r="B2236" s="61"/>
      <c r="C2236" s="103"/>
      <c r="D2236" s="103"/>
      <c r="E2236" s="103"/>
      <c r="F2236" s="103"/>
      <c r="G2236" s="103"/>
      <c r="H2236" s="103"/>
    </row>
    <row r="2237" spans="1:8">
      <c r="A2237" s="103"/>
      <c r="B2237" s="61"/>
      <c r="C2237" s="103"/>
      <c r="D2237" s="103"/>
      <c r="E2237" s="103"/>
      <c r="F2237" s="103"/>
      <c r="G2237" s="103"/>
      <c r="H2237" s="103"/>
    </row>
    <row r="2238" spans="1:8">
      <c r="A2238" s="103"/>
      <c r="B2238" s="61"/>
      <c r="C2238" s="103"/>
      <c r="D2238" s="103"/>
      <c r="E2238" s="103"/>
      <c r="F2238" s="103"/>
      <c r="G2238" s="103"/>
      <c r="H2238" s="103"/>
    </row>
    <row r="2239" spans="1:8">
      <c r="A2239" s="103"/>
      <c r="B2239" s="61"/>
      <c r="C2239" s="103"/>
      <c r="D2239" s="103"/>
      <c r="E2239" s="103"/>
      <c r="F2239" s="103"/>
      <c r="G2239" s="103"/>
      <c r="H2239" s="103"/>
    </row>
    <row r="2240" spans="1:8">
      <c r="A2240" s="103"/>
      <c r="B2240" s="61"/>
      <c r="C2240" s="103"/>
      <c r="D2240" s="103"/>
      <c r="E2240" s="103"/>
      <c r="F2240" s="103"/>
      <c r="G2240" s="103"/>
      <c r="H2240" s="103"/>
    </row>
    <row r="2241" spans="1:8">
      <c r="A2241" s="103"/>
      <c r="B2241" s="61"/>
      <c r="C2241" s="103"/>
      <c r="D2241" s="103"/>
      <c r="E2241" s="103"/>
      <c r="F2241" s="103"/>
      <c r="G2241" s="103"/>
      <c r="H2241" s="103"/>
    </row>
    <row r="2242" spans="1:8">
      <c r="A2242" s="103"/>
      <c r="B2242" s="61"/>
      <c r="C2242" s="103"/>
      <c r="D2242" s="103"/>
      <c r="E2242" s="103"/>
      <c r="F2242" s="103"/>
      <c r="G2242" s="103"/>
      <c r="H2242" s="103"/>
    </row>
    <row r="2243" spans="1:8">
      <c r="A2243" s="103"/>
      <c r="B2243" s="61"/>
      <c r="C2243" s="103"/>
      <c r="D2243" s="103"/>
      <c r="E2243" s="103"/>
      <c r="F2243" s="103"/>
      <c r="G2243" s="103"/>
      <c r="H2243" s="103"/>
    </row>
    <row r="2244" spans="1:8">
      <c r="A2244" s="103"/>
      <c r="B2244" s="61"/>
      <c r="C2244" s="103"/>
      <c r="D2244" s="103"/>
      <c r="E2244" s="103"/>
      <c r="F2244" s="103"/>
      <c r="G2244" s="103"/>
      <c r="H2244" s="103"/>
    </row>
    <row r="2245" spans="1:8">
      <c r="A2245" s="103"/>
      <c r="B2245" s="61"/>
      <c r="C2245" s="103"/>
      <c r="D2245" s="103"/>
      <c r="E2245" s="103"/>
      <c r="F2245" s="103"/>
      <c r="G2245" s="103"/>
      <c r="H2245" s="103"/>
    </row>
    <row r="2246" spans="1:8">
      <c r="A2246" s="103"/>
      <c r="B2246" s="61"/>
      <c r="C2246" s="103"/>
      <c r="D2246" s="103"/>
      <c r="E2246" s="103"/>
      <c r="F2246" s="103"/>
      <c r="G2246" s="103"/>
      <c r="H2246" s="103"/>
    </row>
    <row r="2247" spans="1:8">
      <c r="A2247" s="103"/>
      <c r="B2247" s="61"/>
      <c r="C2247" s="103"/>
      <c r="D2247" s="103"/>
      <c r="E2247" s="103"/>
      <c r="F2247" s="103"/>
      <c r="G2247" s="103"/>
      <c r="H2247" s="103"/>
    </row>
    <row r="2248" spans="1:8">
      <c r="A2248" s="103"/>
      <c r="B2248" s="61"/>
      <c r="C2248" s="103"/>
      <c r="D2248" s="103"/>
      <c r="E2248" s="103"/>
      <c r="F2248" s="103"/>
      <c r="G2248" s="103"/>
      <c r="H2248" s="103"/>
    </row>
    <row r="2249" spans="1:8">
      <c r="A2249" s="103"/>
      <c r="B2249" s="61"/>
      <c r="C2249" s="103"/>
      <c r="D2249" s="103"/>
      <c r="E2249" s="103"/>
      <c r="F2249" s="103"/>
      <c r="G2249" s="103"/>
      <c r="H2249" s="103"/>
    </row>
    <row r="2250" spans="1:8">
      <c r="A2250" s="103"/>
      <c r="B2250" s="61"/>
      <c r="C2250" s="103"/>
      <c r="D2250" s="103"/>
      <c r="E2250" s="103"/>
      <c r="F2250" s="103"/>
      <c r="G2250" s="103"/>
      <c r="H2250" s="103"/>
    </row>
    <row r="2251" spans="1:8">
      <c r="A2251" s="103"/>
      <c r="B2251" s="61"/>
      <c r="C2251" s="103"/>
      <c r="D2251" s="103"/>
      <c r="E2251" s="103"/>
      <c r="F2251" s="103"/>
      <c r="G2251" s="103"/>
      <c r="H2251" s="103"/>
    </row>
    <row r="2252" spans="1:8">
      <c r="A2252" s="103"/>
      <c r="B2252" s="61"/>
      <c r="C2252" s="103"/>
      <c r="D2252" s="103"/>
      <c r="E2252" s="103"/>
      <c r="F2252" s="103"/>
      <c r="G2252" s="103"/>
      <c r="H2252" s="103"/>
    </row>
    <row r="2253" spans="1:8">
      <c r="A2253" s="103"/>
      <c r="B2253" s="61"/>
      <c r="C2253" s="103"/>
      <c r="D2253" s="103"/>
      <c r="E2253" s="103"/>
      <c r="F2253" s="103"/>
      <c r="G2253" s="103"/>
      <c r="H2253" s="103"/>
    </row>
    <row r="2254" spans="1:8">
      <c r="A2254" s="103"/>
      <c r="B2254" s="61"/>
      <c r="C2254" s="103"/>
      <c r="D2254" s="103"/>
      <c r="E2254" s="103"/>
      <c r="F2254" s="103"/>
      <c r="G2254" s="103"/>
      <c r="H2254" s="103"/>
    </row>
    <row r="2255" spans="1:8">
      <c r="A2255" s="103"/>
      <c r="B2255" s="61"/>
      <c r="C2255" s="103"/>
      <c r="D2255" s="103"/>
      <c r="E2255" s="103"/>
      <c r="F2255" s="103"/>
      <c r="G2255" s="103"/>
      <c r="H2255" s="103"/>
    </row>
    <row r="2256" spans="1:8">
      <c r="A2256" s="103"/>
      <c r="B2256" s="61"/>
      <c r="C2256" s="103"/>
      <c r="D2256" s="103"/>
      <c r="E2256" s="103"/>
      <c r="F2256" s="103"/>
      <c r="G2256" s="103"/>
      <c r="H2256" s="103"/>
    </row>
    <row r="2257" spans="1:8">
      <c r="A2257" s="103"/>
      <c r="B2257" s="61"/>
      <c r="C2257" s="103"/>
      <c r="D2257" s="103"/>
      <c r="E2257" s="103"/>
      <c r="F2257" s="103"/>
      <c r="G2257" s="103"/>
      <c r="H2257" s="103"/>
    </row>
    <row r="2258" spans="1:8">
      <c r="A2258" s="103"/>
      <c r="B2258" s="61"/>
      <c r="C2258" s="103"/>
      <c r="D2258" s="103"/>
      <c r="E2258" s="103"/>
      <c r="F2258" s="103"/>
      <c r="G2258" s="103"/>
      <c r="H2258" s="103"/>
    </row>
    <row r="2259" spans="1:8">
      <c r="A2259" s="103"/>
      <c r="B2259" s="61"/>
      <c r="C2259" s="103"/>
      <c r="D2259" s="103"/>
      <c r="E2259" s="103"/>
      <c r="F2259" s="103"/>
      <c r="G2259" s="103"/>
      <c r="H2259" s="103"/>
    </row>
    <row r="2260" spans="1:8">
      <c r="A2260" s="103"/>
      <c r="B2260" s="61"/>
      <c r="C2260" s="103"/>
      <c r="D2260" s="103"/>
      <c r="E2260" s="103"/>
      <c r="F2260" s="103"/>
      <c r="G2260" s="103"/>
      <c r="H2260" s="103"/>
    </row>
    <row r="2261" spans="1:8">
      <c r="A2261" s="103"/>
      <c r="B2261" s="61"/>
      <c r="C2261" s="103"/>
      <c r="D2261" s="103"/>
      <c r="E2261" s="103"/>
      <c r="F2261" s="103"/>
      <c r="G2261" s="103"/>
      <c r="H2261" s="103"/>
    </row>
    <row r="2262" spans="1:8">
      <c r="A2262" s="103"/>
      <c r="B2262" s="61"/>
      <c r="C2262" s="103"/>
      <c r="D2262" s="103"/>
      <c r="E2262" s="103"/>
      <c r="F2262" s="103"/>
      <c r="G2262" s="103"/>
      <c r="H2262" s="103"/>
    </row>
    <row r="2263" spans="1:8">
      <c r="A2263" s="103"/>
      <c r="B2263" s="61"/>
      <c r="C2263" s="103"/>
      <c r="D2263" s="103"/>
      <c r="E2263" s="103"/>
      <c r="F2263" s="103"/>
      <c r="G2263" s="103"/>
      <c r="H2263" s="103"/>
    </row>
    <row r="2264" spans="1:8">
      <c r="A2264" s="103"/>
      <c r="B2264" s="61"/>
      <c r="C2264" s="103"/>
      <c r="D2264" s="103"/>
      <c r="E2264" s="103"/>
      <c r="F2264" s="103"/>
      <c r="G2264" s="103"/>
      <c r="H2264" s="103"/>
    </row>
    <row r="2265" spans="1:8">
      <c r="A2265" s="103"/>
      <c r="B2265" s="61"/>
      <c r="C2265" s="103"/>
      <c r="D2265" s="103"/>
      <c r="E2265" s="103"/>
      <c r="F2265" s="103"/>
      <c r="G2265" s="103"/>
      <c r="H2265" s="103"/>
    </row>
    <row r="2266" spans="1:8">
      <c r="A2266" s="103"/>
      <c r="B2266" s="61"/>
      <c r="C2266" s="103"/>
      <c r="D2266" s="103"/>
      <c r="E2266" s="103"/>
      <c r="F2266" s="103"/>
      <c r="G2266" s="103"/>
      <c r="H2266" s="103"/>
    </row>
    <row r="2267" spans="1:8">
      <c r="A2267" s="103"/>
      <c r="B2267" s="61"/>
      <c r="C2267" s="103"/>
      <c r="D2267" s="103"/>
      <c r="E2267" s="103"/>
      <c r="F2267" s="103"/>
      <c r="G2267" s="103"/>
      <c r="H2267" s="103"/>
    </row>
    <row r="2268" spans="1:8">
      <c r="A2268" s="103"/>
      <c r="B2268" s="61"/>
      <c r="C2268" s="103"/>
      <c r="D2268" s="103"/>
      <c r="E2268" s="103"/>
      <c r="F2268" s="103"/>
      <c r="G2268" s="103"/>
      <c r="H2268" s="103"/>
    </row>
    <row r="2269" spans="1:8">
      <c r="A2269" s="103"/>
      <c r="B2269" s="61"/>
      <c r="C2269" s="103"/>
      <c r="D2269" s="103"/>
      <c r="E2269" s="103"/>
      <c r="F2269" s="103"/>
      <c r="G2269" s="103"/>
      <c r="H2269" s="103"/>
    </row>
    <row r="2270" spans="1:8">
      <c r="A2270" s="103"/>
      <c r="B2270" s="61"/>
      <c r="C2270" s="103"/>
      <c r="D2270" s="103"/>
      <c r="E2270" s="103"/>
      <c r="F2270" s="103"/>
      <c r="G2270" s="103"/>
      <c r="H2270" s="103"/>
    </row>
    <row r="2271" spans="1:8">
      <c r="A2271" s="103"/>
      <c r="B2271" s="61"/>
      <c r="C2271" s="103"/>
      <c r="D2271" s="103"/>
      <c r="E2271" s="103"/>
      <c r="F2271" s="103"/>
      <c r="G2271" s="103"/>
      <c r="H2271" s="103"/>
    </row>
    <row r="2272" spans="1:8">
      <c r="A2272" s="103"/>
      <c r="B2272" s="61"/>
      <c r="C2272" s="103"/>
      <c r="D2272" s="103"/>
      <c r="E2272" s="103"/>
      <c r="F2272" s="103"/>
      <c r="G2272" s="103"/>
      <c r="H2272" s="103"/>
    </row>
    <row r="2273" spans="1:8">
      <c r="A2273" s="103"/>
      <c r="B2273" s="61"/>
      <c r="C2273" s="103"/>
      <c r="D2273" s="103"/>
      <c r="E2273" s="103"/>
      <c r="F2273" s="103"/>
      <c r="G2273" s="103"/>
      <c r="H2273" s="103"/>
    </row>
    <row r="2274" spans="1:8">
      <c r="A2274" s="103"/>
      <c r="B2274" s="61"/>
      <c r="C2274" s="103"/>
      <c r="D2274" s="103"/>
      <c r="E2274" s="103"/>
      <c r="F2274" s="103"/>
      <c r="G2274" s="103"/>
      <c r="H2274" s="103"/>
    </row>
    <row r="2275" spans="1:8">
      <c r="A2275" s="103"/>
      <c r="B2275" s="61"/>
      <c r="C2275" s="103"/>
      <c r="D2275" s="103"/>
      <c r="E2275" s="103"/>
      <c r="F2275" s="103"/>
      <c r="G2275" s="103"/>
      <c r="H2275" s="103"/>
    </row>
    <row r="2276" spans="1:8">
      <c r="A2276" s="103"/>
      <c r="B2276" s="61"/>
      <c r="C2276" s="103"/>
      <c r="D2276" s="103"/>
      <c r="E2276" s="103"/>
      <c r="F2276" s="103"/>
      <c r="G2276" s="103"/>
      <c r="H2276" s="103"/>
    </row>
    <row r="2277" spans="1:8">
      <c r="A2277" s="103"/>
      <c r="B2277" s="61"/>
      <c r="C2277" s="103"/>
      <c r="D2277" s="103"/>
      <c r="E2277" s="103"/>
      <c r="F2277" s="103"/>
      <c r="G2277" s="103"/>
      <c r="H2277" s="103"/>
    </row>
    <row r="2278" spans="1:8">
      <c r="A2278" s="103"/>
      <c r="B2278" s="61"/>
      <c r="C2278" s="103"/>
      <c r="D2278" s="103"/>
      <c r="E2278" s="103"/>
      <c r="F2278" s="103"/>
      <c r="G2278" s="103"/>
      <c r="H2278" s="103"/>
    </row>
    <row r="2279" spans="1:8">
      <c r="A2279" s="103"/>
      <c r="B2279" s="61"/>
      <c r="C2279" s="103"/>
      <c r="D2279" s="103"/>
      <c r="E2279" s="103"/>
      <c r="F2279" s="103"/>
      <c r="G2279" s="103"/>
      <c r="H2279" s="103"/>
    </row>
    <row r="2280" spans="1:8">
      <c r="A2280" s="103"/>
      <c r="B2280" s="61"/>
      <c r="C2280" s="103"/>
      <c r="D2280" s="103"/>
      <c r="E2280" s="103"/>
      <c r="F2280" s="103"/>
      <c r="G2280" s="103"/>
      <c r="H2280" s="103"/>
    </row>
    <row r="2281" spans="1:8">
      <c r="A2281" s="103"/>
      <c r="B2281" s="61"/>
      <c r="C2281" s="103"/>
      <c r="D2281" s="103"/>
      <c r="E2281" s="103"/>
      <c r="F2281" s="103"/>
      <c r="G2281" s="103"/>
      <c r="H2281" s="103"/>
    </row>
    <row r="2282" spans="1:8">
      <c r="A2282" s="103"/>
      <c r="B2282" s="61"/>
      <c r="C2282" s="103"/>
      <c r="D2282" s="103"/>
      <c r="E2282" s="103"/>
      <c r="F2282" s="103"/>
      <c r="G2282" s="103"/>
      <c r="H2282" s="103"/>
    </row>
    <row r="2283" spans="1:8">
      <c r="A2283" s="103"/>
      <c r="B2283" s="61"/>
      <c r="C2283" s="103"/>
      <c r="D2283" s="103"/>
      <c r="E2283" s="103"/>
      <c r="F2283" s="103"/>
      <c r="G2283" s="103"/>
      <c r="H2283" s="103"/>
    </row>
    <row r="2284" spans="1:8">
      <c r="A2284" s="103"/>
      <c r="B2284" s="61"/>
      <c r="C2284" s="103"/>
      <c r="D2284" s="103"/>
      <c r="E2284" s="103"/>
      <c r="F2284" s="103"/>
      <c r="G2284" s="103"/>
      <c r="H2284" s="103"/>
    </row>
    <row r="2285" spans="1:8">
      <c r="A2285" s="103"/>
      <c r="B2285" s="61"/>
      <c r="C2285" s="103"/>
      <c r="D2285" s="103"/>
      <c r="E2285" s="103"/>
      <c r="F2285" s="103"/>
      <c r="G2285" s="103"/>
      <c r="H2285" s="103"/>
    </row>
    <row r="2286" spans="1:8">
      <c r="A2286" s="103"/>
      <c r="B2286" s="61"/>
      <c r="C2286" s="103"/>
      <c r="D2286" s="103"/>
      <c r="E2286" s="103"/>
      <c r="F2286" s="103"/>
      <c r="G2286" s="103"/>
      <c r="H2286" s="103"/>
    </row>
    <row r="2287" spans="1:8">
      <c r="A2287" s="103"/>
      <c r="B2287" s="61"/>
      <c r="C2287" s="103"/>
      <c r="D2287" s="103"/>
      <c r="E2287" s="103"/>
      <c r="F2287" s="103"/>
      <c r="G2287" s="103"/>
      <c r="H2287" s="103"/>
    </row>
    <row r="2288" spans="1:8">
      <c r="A2288" s="103"/>
      <c r="B2288" s="61"/>
      <c r="C2288" s="103"/>
      <c r="D2288" s="103"/>
      <c r="E2288" s="103"/>
      <c r="F2288" s="103"/>
      <c r="G2288" s="103"/>
      <c r="H2288" s="103"/>
    </row>
    <row r="2289" spans="1:8">
      <c r="A2289" s="103"/>
      <c r="B2289" s="61"/>
      <c r="C2289" s="103"/>
      <c r="D2289" s="103"/>
      <c r="E2289" s="103"/>
      <c r="F2289" s="103"/>
      <c r="G2289" s="103"/>
      <c r="H2289" s="103"/>
    </row>
    <row r="2290" spans="1:8">
      <c r="A2290" s="103"/>
      <c r="B2290" s="61"/>
      <c r="C2290" s="103"/>
      <c r="D2290" s="103"/>
      <c r="E2290" s="103"/>
      <c r="F2290" s="103"/>
      <c r="G2290" s="103"/>
      <c r="H2290" s="103"/>
    </row>
    <row r="2291" spans="1:8">
      <c r="A2291" s="103"/>
      <c r="B2291" s="61"/>
      <c r="C2291" s="103"/>
      <c r="D2291" s="103"/>
      <c r="E2291" s="103"/>
      <c r="F2291" s="103"/>
      <c r="G2291" s="103"/>
      <c r="H2291" s="103"/>
    </row>
    <row r="2292" spans="1:8">
      <c r="A2292" s="103"/>
      <c r="B2292" s="61"/>
      <c r="C2292" s="103"/>
      <c r="D2292" s="103"/>
      <c r="E2292" s="103"/>
      <c r="F2292" s="103"/>
      <c r="G2292" s="103"/>
      <c r="H2292" s="103"/>
    </row>
    <row r="2293" spans="1:8">
      <c r="A2293" s="103"/>
      <c r="B2293" s="61"/>
      <c r="C2293" s="103"/>
      <c r="D2293" s="103"/>
      <c r="E2293" s="103"/>
      <c r="F2293" s="103"/>
      <c r="G2293" s="103"/>
      <c r="H2293" s="103"/>
    </row>
    <row r="2294" spans="1:8">
      <c r="A2294" s="103"/>
      <c r="B2294" s="61"/>
      <c r="C2294" s="103"/>
      <c r="D2294" s="103"/>
      <c r="E2294" s="103"/>
      <c r="F2294" s="103"/>
      <c r="G2294" s="103"/>
      <c r="H2294" s="103"/>
    </row>
    <row r="2295" spans="1:8">
      <c r="A2295" s="103"/>
      <c r="B2295" s="61"/>
      <c r="C2295" s="103"/>
      <c r="D2295" s="103"/>
      <c r="E2295" s="103"/>
      <c r="F2295" s="103"/>
      <c r="G2295" s="103"/>
      <c r="H2295" s="103"/>
    </row>
    <row r="2296" spans="1:8">
      <c r="A2296" s="103"/>
      <c r="B2296" s="61"/>
      <c r="C2296" s="103"/>
      <c r="D2296" s="103"/>
      <c r="E2296" s="103"/>
      <c r="F2296" s="103"/>
      <c r="G2296" s="103"/>
      <c r="H2296" s="103"/>
    </row>
    <row r="2297" spans="1:8">
      <c r="A2297" s="103"/>
      <c r="B2297" s="61"/>
      <c r="C2297" s="103"/>
      <c r="D2297" s="103"/>
      <c r="E2297" s="103"/>
      <c r="F2297" s="103"/>
      <c r="G2297" s="103"/>
      <c r="H2297" s="103"/>
    </row>
    <row r="2298" spans="1:8">
      <c r="A2298" s="103"/>
      <c r="B2298" s="61"/>
      <c r="C2298" s="103"/>
      <c r="D2298" s="103"/>
      <c r="E2298" s="103"/>
      <c r="F2298" s="103"/>
      <c r="G2298" s="103"/>
      <c r="H2298" s="103"/>
    </row>
    <row r="2299" spans="1:8">
      <c r="A2299" s="103"/>
      <c r="B2299" s="61"/>
      <c r="C2299" s="103"/>
      <c r="D2299" s="103"/>
      <c r="E2299" s="103"/>
      <c r="F2299" s="103"/>
      <c r="G2299" s="103"/>
      <c r="H2299" s="103"/>
    </row>
    <row r="2300" spans="1:8">
      <c r="A2300" s="103"/>
      <c r="B2300" s="61"/>
      <c r="C2300" s="103"/>
      <c r="D2300" s="103"/>
      <c r="E2300" s="103"/>
      <c r="F2300" s="103"/>
      <c r="G2300" s="103"/>
      <c r="H2300" s="103"/>
    </row>
    <row r="2301" spans="1:8">
      <c r="A2301" s="103"/>
      <c r="B2301" s="61"/>
      <c r="C2301" s="103"/>
      <c r="D2301" s="103"/>
      <c r="E2301" s="103"/>
      <c r="F2301" s="103"/>
      <c r="G2301" s="103"/>
      <c r="H2301" s="103"/>
    </row>
    <row r="2302" spans="1:8">
      <c r="A2302" s="103"/>
      <c r="B2302" s="61"/>
      <c r="C2302" s="103"/>
      <c r="D2302" s="103"/>
      <c r="E2302" s="103"/>
      <c r="F2302" s="103"/>
      <c r="G2302" s="103"/>
      <c r="H2302" s="103"/>
    </row>
    <row r="2303" spans="1:8">
      <c r="A2303" s="103"/>
      <c r="B2303" s="61"/>
      <c r="C2303" s="103"/>
      <c r="D2303" s="103"/>
      <c r="E2303" s="103"/>
      <c r="F2303" s="103"/>
      <c r="G2303" s="103"/>
      <c r="H2303" s="103"/>
    </row>
    <row r="2304" spans="1:8">
      <c r="A2304" s="103"/>
      <c r="B2304" s="61"/>
      <c r="C2304" s="103"/>
      <c r="D2304" s="103"/>
      <c r="E2304" s="103"/>
      <c r="F2304" s="103"/>
      <c r="G2304" s="103"/>
      <c r="H2304" s="103"/>
    </row>
    <row r="2305" spans="1:8">
      <c r="A2305" s="103"/>
      <c r="B2305" s="61"/>
      <c r="C2305" s="103"/>
      <c r="D2305" s="103"/>
      <c r="E2305" s="103"/>
      <c r="F2305" s="103"/>
      <c r="G2305" s="103"/>
      <c r="H2305" s="103"/>
    </row>
    <row r="2306" spans="1:8">
      <c r="A2306" s="103"/>
      <c r="B2306" s="61"/>
      <c r="C2306" s="103"/>
      <c r="D2306" s="103"/>
      <c r="E2306" s="103"/>
      <c r="F2306" s="103"/>
      <c r="G2306" s="103"/>
      <c r="H2306" s="103"/>
    </row>
    <row r="2307" spans="1:8">
      <c r="A2307" s="103"/>
      <c r="B2307" s="61"/>
      <c r="C2307" s="103"/>
      <c r="D2307" s="103"/>
      <c r="E2307" s="103"/>
      <c r="F2307" s="103"/>
      <c r="G2307" s="103"/>
      <c r="H2307" s="103"/>
    </row>
    <row r="2308" spans="1:8">
      <c r="A2308" s="103"/>
      <c r="B2308" s="61"/>
      <c r="C2308" s="103"/>
      <c r="D2308" s="103"/>
      <c r="E2308" s="103"/>
      <c r="F2308" s="103"/>
      <c r="G2308" s="103"/>
      <c r="H2308" s="103"/>
    </row>
    <row r="2309" spans="1:8">
      <c r="A2309" s="103"/>
      <c r="B2309" s="61"/>
      <c r="C2309" s="103"/>
      <c r="D2309" s="103"/>
      <c r="E2309" s="103"/>
      <c r="F2309" s="103"/>
      <c r="G2309" s="103"/>
      <c r="H2309" s="103"/>
    </row>
    <row r="2310" spans="1:8">
      <c r="A2310" s="103"/>
      <c r="B2310" s="61"/>
      <c r="C2310" s="103"/>
      <c r="D2310" s="103"/>
      <c r="E2310" s="103"/>
      <c r="F2310" s="103"/>
      <c r="G2310" s="103"/>
      <c r="H2310" s="103"/>
    </row>
    <row r="2311" spans="1:8">
      <c r="A2311" s="103"/>
      <c r="B2311" s="61"/>
      <c r="C2311" s="103"/>
      <c r="D2311" s="103"/>
      <c r="E2311" s="103"/>
      <c r="F2311" s="103"/>
      <c r="G2311" s="103"/>
      <c r="H2311" s="103"/>
    </row>
    <row r="2312" spans="1:8">
      <c r="A2312" s="103"/>
      <c r="B2312" s="61"/>
      <c r="C2312" s="103"/>
      <c r="D2312" s="103"/>
      <c r="E2312" s="103"/>
      <c r="F2312" s="103"/>
      <c r="G2312" s="103"/>
      <c r="H2312" s="103"/>
    </row>
    <row r="2313" spans="1:8">
      <c r="A2313" s="103"/>
      <c r="B2313" s="61"/>
      <c r="C2313" s="103"/>
      <c r="D2313" s="103"/>
      <c r="E2313" s="103"/>
      <c r="F2313" s="103"/>
      <c r="G2313" s="103"/>
      <c r="H2313" s="103"/>
    </row>
    <row r="2314" spans="1:8">
      <c r="A2314" s="103"/>
      <c r="B2314" s="61"/>
      <c r="C2314" s="103"/>
      <c r="D2314" s="103"/>
      <c r="E2314" s="103"/>
      <c r="F2314" s="103"/>
      <c r="G2314" s="103"/>
      <c r="H2314" s="103"/>
    </row>
    <row r="2315" spans="1:8">
      <c r="A2315" s="103"/>
      <c r="B2315" s="61"/>
      <c r="C2315" s="103"/>
      <c r="D2315" s="103"/>
      <c r="E2315" s="103"/>
      <c r="F2315" s="103"/>
      <c r="G2315" s="103"/>
      <c r="H2315" s="103"/>
    </row>
    <row r="2316" spans="1:8">
      <c r="A2316" s="103"/>
      <c r="B2316" s="61"/>
      <c r="C2316" s="103"/>
      <c r="D2316" s="103"/>
      <c r="E2316" s="103"/>
      <c r="F2316" s="103"/>
      <c r="G2316" s="103"/>
      <c r="H2316" s="103"/>
    </row>
    <row r="2317" spans="1:8">
      <c r="A2317" s="103"/>
      <c r="B2317" s="61"/>
      <c r="C2317" s="103"/>
      <c r="D2317" s="103"/>
      <c r="E2317" s="103"/>
      <c r="F2317" s="103"/>
      <c r="G2317" s="103"/>
      <c r="H2317" s="103"/>
    </row>
    <row r="2318" spans="1:8">
      <c r="A2318" s="103"/>
      <c r="B2318" s="61"/>
      <c r="C2318" s="103"/>
      <c r="D2318" s="103"/>
      <c r="E2318" s="103"/>
      <c r="F2318" s="103"/>
      <c r="G2318" s="103"/>
      <c r="H2318" s="103"/>
    </row>
    <row r="2319" spans="1:8">
      <c r="A2319" s="103"/>
      <c r="B2319" s="61"/>
      <c r="C2319" s="103"/>
      <c r="D2319" s="103"/>
      <c r="E2319" s="103"/>
      <c r="F2319" s="103"/>
      <c r="G2319" s="103"/>
      <c r="H2319" s="103"/>
    </row>
    <row r="2320" spans="1:8">
      <c r="A2320" s="103"/>
      <c r="B2320" s="61"/>
      <c r="C2320" s="103"/>
      <c r="D2320" s="103"/>
      <c r="E2320" s="103"/>
      <c r="F2320" s="103"/>
      <c r="G2320" s="103"/>
      <c r="H2320" s="103"/>
    </row>
    <row r="2321" spans="1:8">
      <c r="A2321" s="103"/>
      <c r="B2321" s="61"/>
      <c r="C2321" s="103"/>
      <c r="D2321" s="103"/>
      <c r="E2321" s="103"/>
      <c r="F2321" s="103"/>
      <c r="G2321" s="103"/>
      <c r="H2321" s="103"/>
    </row>
    <row r="2322" spans="1:8">
      <c r="A2322" s="103"/>
      <c r="B2322" s="61"/>
      <c r="C2322" s="103"/>
      <c r="D2322" s="103"/>
      <c r="E2322" s="103"/>
      <c r="F2322" s="103"/>
      <c r="G2322" s="103"/>
      <c r="H2322" s="103"/>
    </row>
    <row r="2323" spans="1:8">
      <c r="A2323" s="103"/>
      <c r="B2323" s="61"/>
      <c r="C2323" s="103"/>
      <c r="D2323" s="103"/>
      <c r="E2323" s="103"/>
      <c r="F2323" s="103"/>
      <c r="G2323" s="103"/>
      <c r="H2323" s="103"/>
    </row>
    <row r="2324" spans="1:8">
      <c r="A2324" s="103"/>
      <c r="B2324" s="61"/>
      <c r="C2324" s="103"/>
      <c r="D2324" s="103"/>
      <c r="E2324" s="103"/>
      <c r="F2324" s="103"/>
      <c r="G2324" s="103"/>
      <c r="H2324" s="103"/>
    </row>
    <row r="2325" spans="1:8">
      <c r="A2325" s="103"/>
      <c r="B2325" s="61"/>
      <c r="C2325" s="103"/>
      <c r="D2325" s="103"/>
      <c r="E2325" s="103"/>
      <c r="F2325" s="103"/>
      <c r="G2325" s="103"/>
      <c r="H2325" s="103"/>
    </row>
    <row r="2326" spans="1:8">
      <c r="A2326" s="103"/>
      <c r="B2326" s="61"/>
      <c r="C2326" s="103"/>
      <c r="D2326" s="103"/>
      <c r="E2326" s="103"/>
      <c r="F2326" s="103"/>
      <c r="G2326" s="103"/>
      <c r="H2326" s="103"/>
    </row>
    <row r="2327" spans="1:8">
      <c r="A2327" s="103"/>
      <c r="B2327" s="61"/>
      <c r="C2327" s="103"/>
      <c r="D2327" s="103"/>
      <c r="E2327" s="103"/>
      <c r="F2327" s="103"/>
      <c r="G2327" s="103"/>
      <c r="H2327" s="103"/>
    </row>
    <row r="2328" spans="1:8">
      <c r="A2328" s="103"/>
      <c r="B2328" s="61"/>
      <c r="C2328" s="103"/>
      <c r="D2328" s="103"/>
      <c r="E2328" s="103"/>
      <c r="F2328" s="103"/>
      <c r="G2328" s="103"/>
      <c r="H2328" s="103"/>
    </row>
    <row r="2329" spans="1:8">
      <c r="A2329" s="103"/>
      <c r="B2329" s="61"/>
      <c r="C2329" s="103"/>
      <c r="D2329" s="103"/>
      <c r="E2329" s="103"/>
      <c r="F2329" s="103"/>
      <c r="G2329" s="103"/>
      <c r="H2329" s="103"/>
    </row>
    <row r="2330" spans="1:8">
      <c r="A2330" s="103"/>
      <c r="B2330" s="61"/>
      <c r="C2330" s="103"/>
      <c r="D2330" s="103"/>
      <c r="E2330" s="103"/>
      <c r="F2330" s="103"/>
      <c r="G2330" s="103"/>
      <c r="H2330" s="103"/>
    </row>
    <row r="2331" spans="1:8">
      <c r="A2331" s="103"/>
      <c r="B2331" s="61"/>
      <c r="C2331" s="103"/>
      <c r="D2331" s="103"/>
      <c r="E2331" s="103"/>
      <c r="F2331" s="103"/>
      <c r="G2331" s="103"/>
      <c r="H2331" s="103"/>
    </row>
    <row r="2332" spans="1:8">
      <c r="A2332" s="103"/>
      <c r="B2332" s="61"/>
      <c r="C2332" s="103"/>
      <c r="D2332" s="103"/>
      <c r="E2332" s="103"/>
      <c r="F2332" s="103"/>
      <c r="G2332" s="103"/>
      <c r="H2332" s="103"/>
    </row>
    <row r="2333" spans="1:8">
      <c r="A2333" s="103"/>
      <c r="B2333" s="61"/>
      <c r="C2333" s="103"/>
      <c r="D2333" s="103"/>
      <c r="E2333" s="103"/>
      <c r="F2333" s="103"/>
      <c r="G2333" s="103"/>
      <c r="H2333" s="103"/>
    </row>
    <row r="2334" spans="1:8">
      <c r="A2334" s="103"/>
      <c r="B2334" s="61"/>
      <c r="C2334" s="103"/>
      <c r="D2334" s="103"/>
      <c r="E2334" s="103"/>
      <c r="F2334" s="103"/>
      <c r="G2334" s="103"/>
      <c r="H2334" s="103"/>
    </row>
    <row r="2335" spans="1:8">
      <c r="A2335" s="103"/>
      <c r="B2335" s="61"/>
      <c r="C2335" s="103"/>
      <c r="D2335" s="103"/>
      <c r="E2335" s="103"/>
      <c r="F2335" s="103"/>
      <c r="G2335" s="103"/>
      <c r="H2335" s="103"/>
    </row>
    <row r="2336" spans="1:8">
      <c r="A2336" s="103"/>
      <c r="B2336" s="61"/>
      <c r="C2336" s="103"/>
      <c r="D2336" s="103"/>
      <c r="E2336" s="103"/>
      <c r="F2336" s="103"/>
      <c r="G2336" s="103"/>
      <c r="H2336" s="103"/>
    </row>
    <row r="2337" spans="1:8">
      <c r="A2337" s="103"/>
      <c r="B2337" s="61"/>
      <c r="C2337" s="103"/>
      <c r="D2337" s="103"/>
      <c r="E2337" s="103"/>
      <c r="F2337" s="103"/>
      <c r="G2337" s="103"/>
      <c r="H2337" s="103"/>
    </row>
    <row r="2338" spans="1:8">
      <c r="A2338" s="103"/>
      <c r="B2338" s="61"/>
      <c r="C2338" s="103"/>
      <c r="D2338" s="103"/>
      <c r="E2338" s="103"/>
      <c r="F2338" s="103"/>
      <c r="G2338" s="103"/>
      <c r="H2338" s="103"/>
    </row>
    <row r="2339" spans="1:8">
      <c r="A2339" s="103"/>
      <c r="B2339" s="61"/>
      <c r="C2339" s="103"/>
      <c r="D2339" s="103"/>
      <c r="E2339" s="103"/>
      <c r="F2339" s="103"/>
      <c r="G2339" s="103"/>
      <c r="H2339" s="103"/>
    </row>
    <row r="2340" spans="1:8">
      <c r="A2340" s="103"/>
      <c r="B2340" s="61"/>
      <c r="C2340" s="103"/>
      <c r="D2340" s="103"/>
      <c r="E2340" s="103"/>
      <c r="F2340" s="103"/>
      <c r="G2340" s="103"/>
      <c r="H2340" s="103"/>
    </row>
    <row r="2341" spans="1:8">
      <c r="A2341" s="103"/>
      <c r="B2341" s="61"/>
      <c r="C2341" s="103"/>
      <c r="D2341" s="103"/>
      <c r="E2341" s="103"/>
      <c r="F2341" s="103"/>
      <c r="G2341" s="103"/>
      <c r="H2341" s="103"/>
    </row>
    <row r="2342" spans="1:8">
      <c r="A2342" s="103"/>
      <c r="B2342" s="61"/>
      <c r="C2342" s="103"/>
      <c r="D2342" s="103"/>
      <c r="E2342" s="103"/>
      <c r="F2342" s="103"/>
      <c r="G2342" s="103"/>
      <c r="H2342" s="103"/>
    </row>
    <row r="2343" spans="1:8">
      <c r="A2343" s="103"/>
      <c r="B2343" s="61"/>
      <c r="C2343" s="103"/>
      <c r="D2343" s="103"/>
      <c r="E2343" s="103"/>
      <c r="F2343" s="103"/>
      <c r="G2343" s="103"/>
      <c r="H2343" s="103"/>
    </row>
    <row r="2344" spans="1:8">
      <c r="A2344" s="103"/>
      <c r="B2344" s="61"/>
      <c r="C2344" s="103"/>
      <c r="D2344" s="103"/>
      <c r="E2344" s="103"/>
      <c r="F2344" s="103"/>
      <c r="G2344" s="103"/>
      <c r="H2344" s="103"/>
    </row>
    <row r="2345" spans="1:8">
      <c r="A2345" s="103"/>
      <c r="B2345" s="61"/>
      <c r="C2345" s="103"/>
      <c r="D2345" s="103"/>
      <c r="E2345" s="103"/>
      <c r="F2345" s="103"/>
      <c r="G2345" s="103"/>
      <c r="H2345" s="103"/>
    </row>
    <row r="2346" spans="1:8">
      <c r="A2346" s="103"/>
      <c r="B2346" s="61"/>
      <c r="C2346" s="103"/>
      <c r="D2346" s="103"/>
      <c r="E2346" s="103"/>
      <c r="F2346" s="103"/>
      <c r="G2346" s="103"/>
      <c r="H2346" s="103"/>
    </row>
    <row r="2347" spans="1:8">
      <c r="A2347" s="103"/>
      <c r="B2347" s="61"/>
      <c r="C2347" s="103"/>
      <c r="D2347" s="103"/>
      <c r="E2347" s="103"/>
      <c r="F2347" s="103"/>
      <c r="G2347" s="103"/>
      <c r="H2347" s="103"/>
    </row>
    <row r="2348" spans="1:8">
      <c r="A2348" s="103"/>
      <c r="B2348" s="61"/>
      <c r="C2348" s="103"/>
      <c r="D2348" s="103"/>
      <c r="E2348" s="103"/>
      <c r="F2348" s="103"/>
      <c r="G2348" s="103"/>
      <c r="H2348" s="103"/>
    </row>
    <row r="2349" spans="1:8">
      <c r="A2349" s="103"/>
      <c r="B2349" s="61"/>
      <c r="C2349" s="103"/>
      <c r="D2349" s="103"/>
      <c r="E2349" s="103"/>
      <c r="F2349" s="103"/>
      <c r="G2349" s="103"/>
      <c r="H2349" s="103"/>
    </row>
    <row r="2350" spans="1:8">
      <c r="A2350" s="103"/>
      <c r="B2350" s="61"/>
      <c r="C2350" s="103"/>
      <c r="D2350" s="103"/>
      <c r="E2350" s="103"/>
      <c r="F2350" s="103"/>
      <c r="G2350" s="103"/>
      <c r="H2350" s="103"/>
    </row>
    <row r="2351" spans="1:8">
      <c r="A2351" s="103"/>
      <c r="B2351" s="61"/>
      <c r="C2351" s="103"/>
      <c r="D2351" s="103"/>
      <c r="E2351" s="103"/>
      <c r="F2351" s="103"/>
      <c r="G2351" s="103"/>
      <c r="H2351" s="103"/>
    </row>
    <row r="2352" spans="1:8">
      <c r="A2352" s="103"/>
      <c r="B2352" s="61"/>
      <c r="C2352" s="103"/>
      <c r="D2352" s="103"/>
      <c r="E2352" s="103"/>
      <c r="F2352" s="103"/>
      <c r="G2352" s="103"/>
      <c r="H2352" s="103"/>
    </row>
    <row r="2353" spans="1:8">
      <c r="A2353" s="103"/>
      <c r="B2353" s="61"/>
      <c r="C2353" s="103"/>
      <c r="D2353" s="103"/>
      <c r="E2353" s="103"/>
      <c r="F2353" s="103"/>
      <c r="G2353" s="103"/>
      <c r="H2353" s="103"/>
    </row>
    <row r="2354" spans="1:8">
      <c r="A2354" s="103"/>
      <c r="B2354" s="61"/>
      <c r="C2354" s="103"/>
      <c r="D2354" s="103"/>
      <c r="E2354" s="103"/>
      <c r="F2354" s="103"/>
      <c r="G2354" s="103"/>
      <c r="H2354" s="103"/>
    </row>
    <row r="2355" spans="1:8">
      <c r="A2355" s="103"/>
      <c r="B2355" s="61"/>
      <c r="C2355" s="103"/>
      <c r="D2355" s="103"/>
      <c r="E2355" s="103"/>
      <c r="F2355" s="103"/>
      <c r="G2355" s="103"/>
      <c r="H2355" s="103"/>
    </row>
    <row r="2356" spans="1:8">
      <c r="A2356" s="103"/>
      <c r="B2356" s="61"/>
      <c r="C2356" s="103"/>
      <c r="D2356" s="103"/>
      <c r="E2356" s="103"/>
      <c r="F2356" s="103"/>
      <c r="G2356" s="103"/>
      <c r="H2356" s="103"/>
    </row>
    <row r="2357" spans="1:8">
      <c r="A2357" s="103"/>
      <c r="B2357" s="61"/>
      <c r="C2357" s="103"/>
      <c r="D2357" s="103"/>
      <c r="E2357" s="103"/>
      <c r="F2357" s="103"/>
      <c r="G2357" s="103"/>
      <c r="H2357" s="103"/>
    </row>
    <row r="2358" spans="1:8">
      <c r="A2358" s="103"/>
      <c r="B2358" s="61"/>
      <c r="C2358" s="103"/>
      <c r="D2358" s="103"/>
      <c r="E2358" s="103"/>
      <c r="F2358" s="103"/>
      <c r="G2358" s="103"/>
      <c r="H2358" s="103"/>
    </row>
    <row r="2359" spans="1:8">
      <c r="A2359" s="103"/>
      <c r="B2359" s="61"/>
      <c r="C2359" s="103"/>
      <c r="D2359" s="103"/>
      <c r="E2359" s="103"/>
      <c r="F2359" s="103"/>
      <c r="G2359" s="103"/>
      <c r="H2359" s="103"/>
    </row>
    <row r="2360" spans="1:8">
      <c r="A2360" s="103"/>
      <c r="B2360" s="61"/>
      <c r="C2360" s="103"/>
      <c r="D2360" s="103"/>
      <c r="E2360" s="103"/>
      <c r="F2360" s="103"/>
      <c r="G2360" s="103"/>
      <c r="H2360" s="103"/>
    </row>
    <row r="2361" spans="1:8">
      <c r="A2361" s="103"/>
      <c r="B2361" s="61"/>
      <c r="C2361" s="103"/>
      <c r="D2361" s="103"/>
      <c r="E2361" s="103"/>
      <c r="F2361" s="103"/>
      <c r="G2361" s="103"/>
      <c r="H2361" s="103"/>
    </row>
    <row r="2362" spans="1:8">
      <c r="A2362" s="103"/>
      <c r="B2362" s="61"/>
      <c r="C2362" s="103"/>
      <c r="D2362" s="103"/>
      <c r="E2362" s="103"/>
      <c r="F2362" s="103"/>
      <c r="G2362" s="103"/>
      <c r="H2362" s="103"/>
    </row>
    <row r="2363" spans="1:8">
      <c r="A2363" s="103"/>
      <c r="B2363" s="61"/>
      <c r="C2363" s="103"/>
      <c r="D2363" s="103"/>
      <c r="E2363" s="103"/>
      <c r="F2363" s="103"/>
      <c r="G2363" s="103"/>
      <c r="H2363" s="103"/>
    </row>
    <row r="2364" spans="1:8">
      <c r="A2364" s="103"/>
      <c r="B2364" s="61"/>
      <c r="C2364" s="103"/>
      <c r="D2364" s="103"/>
      <c r="E2364" s="103"/>
      <c r="F2364" s="103"/>
      <c r="G2364" s="103"/>
      <c r="H2364" s="103"/>
    </row>
    <row r="2365" spans="1:8">
      <c r="A2365" s="103"/>
      <c r="B2365" s="61"/>
      <c r="C2365" s="103"/>
      <c r="D2365" s="103"/>
      <c r="E2365" s="103"/>
      <c r="F2365" s="103"/>
      <c r="G2365" s="103"/>
      <c r="H2365" s="103"/>
    </row>
    <row r="2366" spans="1:8">
      <c r="A2366" s="103"/>
      <c r="B2366" s="61"/>
      <c r="C2366" s="103"/>
      <c r="D2366" s="103"/>
      <c r="E2366" s="103"/>
      <c r="F2366" s="103"/>
      <c r="G2366" s="103"/>
      <c r="H2366" s="103"/>
    </row>
    <row r="2367" spans="1:8">
      <c r="A2367" s="103"/>
      <c r="B2367" s="61"/>
      <c r="C2367" s="103"/>
      <c r="D2367" s="103"/>
      <c r="E2367" s="103"/>
      <c r="F2367" s="103"/>
      <c r="G2367" s="103"/>
      <c r="H2367" s="103"/>
    </row>
    <row r="2368" spans="1:8">
      <c r="A2368" s="103"/>
      <c r="B2368" s="61"/>
      <c r="C2368" s="103"/>
      <c r="D2368" s="103"/>
      <c r="E2368" s="103"/>
      <c r="F2368" s="103"/>
      <c r="G2368" s="103"/>
      <c r="H2368" s="103"/>
    </row>
    <row r="2369" spans="1:8">
      <c r="A2369" s="103"/>
      <c r="B2369" s="61"/>
      <c r="C2369" s="103"/>
      <c r="D2369" s="103"/>
      <c r="E2369" s="103"/>
      <c r="F2369" s="103"/>
      <c r="G2369" s="103"/>
      <c r="H2369" s="103"/>
    </row>
    <row r="2370" spans="1:8">
      <c r="A2370" s="103"/>
      <c r="B2370" s="61"/>
      <c r="C2370" s="103"/>
      <c r="D2370" s="103"/>
      <c r="E2370" s="103"/>
      <c r="F2370" s="103"/>
      <c r="G2370" s="103"/>
      <c r="H2370" s="103"/>
    </row>
    <row r="2371" spans="1:8">
      <c r="A2371" s="103"/>
      <c r="B2371" s="61"/>
      <c r="C2371" s="103"/>
      <c r="D2371" s="103"/>
      <c r="E2371" s="103"/>
      <c r="F2371" s="103"/>
      <c r="G2371" s="103"/>
      <c r="H2371" s="103"/>
    </row>
    <row r="2372" spans="1:8">
      <c r="A2372" s="103"/>
      <c r="B2372" s="61"/>
      <c r="C2372" s="103"/>
      <c r="D2372" s="103"/>
      <c r="E2372" s="103"/>
      <c r="F2372" s="103"/>
      <c r="G2372" s="103"/>
      <c r="H2372" s="103"/>
    </row>
    <row r="2373" spans="1:8">
      <c r="A2373" s="103"/>
      <c r="B2373" s="61"/>
      <c r="C2373" s="103"/>
      <c r="D2373" s="103"/>
      <c r="E2373" s="103"/>
      <c r="F2373" s="103"/>
      <c r="G2373" s="103"/>
      <c r="H2373" s="103"/>
    </row>
    <row r="2374" spans="1:8">
      <c r="A2374" s="103"/>
      <c r="B2374" s="61"/>
      <c r="C2374" s="103"/>
      <c r="D2374" s="103"/>
      <c r="E2374" s="103"/>
      <c r="F2374" s="103"/>
      <c r="G2374" s="103"/>
      <c r="H2374" s="103"/>
    </row>
    <row r="2375" spans="1:8">
      <c r="A2375" s="103"/>
      <c r="B2375" s="61"/>
      <c r="C2375" s="103"/>
      <c r="D2375" s="103"/>
      <c r="E2375" s="103"/>
      <c r="F2375" s="103"/>
      <c r="G2375" s="103"/>
      <c r="H2375" s="103"/>
    </row>
    <row r="2376" spans="1:8">
      <c r="A2376" s="103"/>
      <c r="B2376" s="61"/>
      <c r="C2376" s="103"/>
      <c r="D2376" s="103"/>
      <c r="E2376" s="103"/>
      <c r="F2376" s="103"/>
      <c r="G2376" s="103"/>
      <c r="H2376" s="103"/>
    </row>
    <row r="2377" spans="1:8">
      <c r="A2377" s="103"/>
      <c r="B2377" s="61"/>
      <c r="C2377" s="103"/>
      <c r="D2377" s="103"/>
      <c r="E2377" s="103"/>
      <c r="F2377" s="103"/>
      <c r="G2377" s="103"/>
      <c r="H2377" s="103"/>
    </row>
    <row r="2378" spans="1:8">
      <c r="A2378" s="103"/>
      <c r="B2378" s="61"/>
      <c r="C2378" s="103"/>
      <c r="D2378" s="103"/>
      <c r="E2378" s="103"/>
      <c r="F2378" s="103"/>
      <c r="G2378" s="103"/>
      <c r="H2378" s="103"/>
    </row>
    <row r="2379" spans="1:8">
      <c r="A2379" s="103"/>
      <c r="B2379" s="61"/>
      <c r="C2379" s="103"/>
      <c r="D2379" s="103"/>
      <c r="E2379" s="103"/>
      <c r="F2379" s="103"/>
      <c r="G2379" s="103"/>
      <c r="H2379" s="103"/>
    </row>
    <row r="2380" spans="1:8">
      <c r="A2380" s="103"/>
      <c r="B2380" s="61"/>
      <c r="C2380" s="103"/>
      <c r="D2380" s="103"/>
      <c r="E2380" s="103"/>
      <c r="F2380" s="103"/>
      <c r="G2380" s="103"/>
      <c r="H2380" s="103"/>
    </row>
    <row r="2381" spans="1:8">
      <c r="A2381" s="103"/>
      <c r="B2381" s="61"/>
      <c r="C2381" s="103"/>
      <c r="D2381" s="103"/>
      <c r="E2381" s="103"/>
      <c r="F2381" s="103"/>
      <c r="G2381" s="103"/>
      <c r="H2381" s="103"/>
    </row>
    <row r="2382" spans="1:8">
      <c r="A2382" s="103"/>
      <c r="B2382" s="61"/>
      <c r="C2382" s="103"/>
      <c r="D2382" s="103"/>
      <c r="E2382" s="103"/>
      <c r="F2382" s="103"/>
      <c r="G2382" s="103"/>
      <c r="H2382" s="103"/>
    </row>
    <row r="2383" spans="1:8">
      <c r="A2383" s="103"/>
      <c r="B2383" s="61"/>
      <c r="C2383" s="103"/>
      <c r="D2383" s="103"/>
      <c r="E2383" s="103"/>
      <c r="F2383" s="103"/>
      <c r="G2383" s="103"/>
      <c r="H2383" s="103"/>
    </row>
    <row r="2384" spans="1:8">
      <c r="A2384" s="103"/>
      <c r="B2384" s="61"/>
      <c r="C2384" s="103"/>
      <c r="D2384" s="103"/>
      <c r="E2384" s="103"/>
      <c r="F2384" s="103"/>
      <c r="G2384" s="103"/>
      <c r="H2384" s="103"/>
    </row>
    <row r="2385" spans="1:8">
      <c r="A2385" s="103"/>
      <c r="B2385" s="61"/>
      <c r="C2385" s="103"/>
      <c r="D2385" s="103"/>
      <c r="E2385" s="103"/>
      <c r="F2385" s="103"/>
      <c r="G2385" s="103"/>
      <c r="H2385" s="103"/>
    </row>
    <row r="2386" spans="1:8">
      <c r="A2386" s="103"/>
      <c r="B2386" s="61"/>
      <c r="C2386" s="103"/>
      <c r="D2386" s="103"/>
      <c r="E2386" s="103"/>
      <c r="F2386" s="103"/>
      <c r="G2386" s="103"/>
      <c r="H2386" s="103"/>
    </row>
    <row r="2387" spans="1:8">
      <c r="A2387" s="103"/>
      <c r="B2387" s="61"/>
      <c r="C2387" s="103"/>
      <c r="D2387" s="103"/>
      <c r="E2387" s="103"/>
      <c r="F2387" s="103"/>
      <c r="G2387" s="103"/>
      <c r="H2387" s="103"/>
    </row>
    <row r="2388" spans="1:8">
      <c r="A2388" s="103"/>
      <c r="B2388" s="61"/>
      <c r="C2388" s="103"/>
      <c r="D2388" s="103"/>
      <c r="E2388" s="103"/>
      <c r="F2388" s="103"/>
      <c r="G2388" s="103"/>
      <c r="H2388" s="103"/>
    </row>
    <row r="2389" spans="1:8">
      <c r="A2389" s="103"/>
      <c r="B2389" s="61"/>
      <c r="C2389" s="103"/>
      <c r="D2389" s="103"/>
      <c r="E2389" s="103"/>
      <c r="F2389" s="103"/>
      <c r="G2389" s="103"/>
      <c r="H2389" s="103"/>
    </row>
    <row r="2390" spans="1:8">
      <c r="A2390" s="103"/>
      <c r="B2390" s="61"/>
      <c r="C2390" s="103"/>
      <c r="D2390" s="103"/>
      <c r="E2390" s="103"/>
      <c r="F2390" s="103"/>
      <c r="G2390" s="103"/>
      <c r="H2390" s="103"/>
    </row>
    <row r="2391" spans="1:8">
      <c r="A2391" s="103"/>
      <c r="B2391" s="61"/>
      <c r="C2391" s="103"/>
      <c r="D2391" s="103"/>
      <c r="E2391" s="103"/>
      <c r="F2391" s="103"/>
      <c r="G2391" s="103"/>
      <c r="H2391" s="103"/>
    </row>
    <row r="2392" spans="1:8">
      <c r="A2392" s="103"/>
      <c r="B2392" s="61"/>
      <c r="C2392" s="103"/>
      <c r="D2392" s="103"/>
      <c r="E2392" s="103"/>
      <c r="F2392" s="103"/>
      <c r="G2392" s="103"/>
      <c r="H2392" s="103"/>
    </row>
    <row r="2393" spans="1:8">
      <c r="A2393" s="103"/>
      <c r="B2393" s="61"/>
      <c r="C2393" s="103"/>
      <c r="D2393" s="103"/>
      <c r="E2393" s="103"/>
      <c r="F2393" s="103"/>
      <c r="G2393" s="103"/>
      <c r="H2393" s="103"/>
    </row>
    <row r="2394" spans="1:8">
      <c r="A2394" s="103"/>
      <c r="B2394" s="61"/>
      <c r="C2394" s="103"/>
      <c r="D2394" s="103"/>
      <c r="E2394" s="103"/>
      <c r="F2394" s="103"/>
      <c r="G2394" s="103"/>
      <c r="H2394" s="103"/>
    </row>
    <row r="2395" spans="1:8">
      <c r="A2395" s="103"/>
      <c r="B2395" s="61"/>
      <c r="C2395" s="103"/>
      <c r="D2395" s="103"/>
      <c r="E2395" s="103"/>
      <c r="F2395" s="103"/>
      <c r="G2395" s="103"/>
      <c r="H2395" s="103"/>
    </row>
    <row r="2396" spans="1:8">
      <c r="A2396" s="103"/>
      <c r="B2396" s="61"/>
      <c r="C2396" s="103"/>
      <c r="D2396" s="103"/>
      <c r="E2396" s="103"/>
      <c r="F2396" s="103"/>
      <c r="G2396" s="103"/>
      <c r="H2396" s="103"/>
    </row>
    <row r="2397" spans="1:8">
      <c r="A2397" s="103"/>
      <c r="B2397" s="61"/>
      <c r="C2397" s="103"/>
      <c r="D2397" s="103"/>
      <c r="E2397" s="103"/>
      <c r="F2397" s="103"/>
      <c r="G2397" s="103"/>
      <c r="H2397" s="103"/>
    </row>
    <row r="2398" spans="1:8">
      <c r="A2398" s="103"/>
      <c r="B2398" s="61"/>
      <c r="C2398" s="103"/>
      <c r="D2398" s="103"/>
      <c r="E2398" s="103"/>
      <c r="F2398" s="103"/>
      <c r="G2398" s="103"/>
      <c r="H2398" s="103"/>
    </row>
    <row r="2399" spans="1:8">
      <c r="A2399" s="103"/>
      <c r="B2399" s="61"/>
      <c r="C2399" s="103"/>
      <c r="D2399" s="103"/>
      <c r="E2399" s="103"/>
      <c r="F2399" s="103"/>
      <c r="G2399" s="103"/>
      <c r="H2399" s="103"/>
    </row>
    <row r="2400" spans="1:8">
      <c r="A2400" s="103"/>
      <c r="B2400" s="61"/>
      <c r="C2400" s="103"/>
      <c r="D2400" s="103"/>
      <c r="E2400" s="103"/>
      <c r="F2400" s="103"/>
      <c r="G2400" s="103"/>
      <c r="H2400" s="103"/>
    </row>
    <row r="2401" spans="1:8">
      <c r="A2401" s="103"/>
      <c r="B2401" s="61"/>
      <c r="C2401" s="103"/>
      <c r="D2401" s="103"/>
      <c r="E2401" s="103"/>
      <c r="F2401" s="103"/>
      <c r="G2401" s="103"/>
      <c r="H2401" s="103"/>
    </row>
    <row r="2402" spans="1:8">
      <c r="A2402" s="103"/>
      <c r="B2402" s="61"/>
      <c r="C2402" s="103"/>
      <c r="D2402" s="103"/>
      <c r="E2402" s="103"/>
      <c r="F2402" s="103"/>
      <c r="G2402" s="103"/>
      <c r="H2402" s="103"/>
    </row>
    <row r="2403" spans="1:8">
      <c r="A2403" s="103"/>
      <c r="B2403" s="61"/>
      <c r="C2403" s="103"/>
      <c r="D2403" s="103"/>
      <c r="E2403" s="103"/>
      <c r="F2403" s="103"/>
      <c r="G2403" s="103"/>
      <c r="H2403" s="103"/>
    </row>
    <row r="2404" spans="1:8">
      <c r="A2404" s="103"/>
      <c r="B2404" s="61"/>
      <c r="C2404" s="103"/>
      <c r="D2404" s="103"/>
      <c r="E2404" s="103"/>
      <c r="F2404" s="103"/>
      <c r="G2404" s="103"/>
      <c r="H2404" s="103"/>
    </row>
    <row r="2405" spans="1:8">
      <c r="A2405" s="103"/>
      <c r="B2405" s="61"/>
      <c r="C2405" s="103"/>
      <c r="D2405" s="103"/>
      <c r="E2405" s="103"/>
      <c r="F2405" s="103"/>
      <c r="G2405" s="103"/>
      <c r="H2405" s="103"/>
    </row>
    <row r="2406" spans="1:8">
      <c r="A2406" s="103"/>
      <c r="B2406" s="61"/>
      <c r="C2406" s="103"/>
      <c r="D2406" s="103"/>
      <c r="E2406" s="103"/>
      <c r="F2406" s="103"/>
      <c r="G2406" s="103"/>
      <c r="H2406" s="103"/>
    </row>
    <row r="2407" spans="1:8">
      <c r="A2407" s="103"/>
      <c r="B2407" s="61"/>
      <c r="C2407" s="103"/>
      <c r="D2407" s="103"/>
      <c r="E2407" s="103"/>
      <c r="F2407" s="103"/>
      <c r="G2407" s="103"/>
      <c r="H2407" s="103"/>
    </row>
    <row r="2408" spans="1:8">
      <c r="A2408" s="103"/>
      <c r="B2408" s="61"/>
      <c r="C2408" s="103"/>
      <c r="D2408" s="103"/>
      <c r="E2408" s="103"/>
      <c r="F2408" s="103"/>
      <c r="G2408" s="103"/>
      <c r="H2408" s="103"/>
    </row>
    <row r="2409" spans="1:8">
      <c r="A2409" s="103"/>
      <c r="B2409" s="61"/>
      <c r="C2409" s="103"/>
      <c r="D2409" s="103"/>
      <c r="E2409" s="103"/>
      <c r="F2409" s="103"/>
      <c r="G2409" s="103"/>
      <c r="H2409" s="103"/>
    </row>
    <row r="2410" spans="1:8">
      <c r="A2410" s="103"/>
      <c r="B2410" s="61"/>
      <c r="C2410" s="103"/>
      <c r="D2410" s="103"/>
      <c r="E2410" s="103"/>
      <c r="F2410" s="103"/>
      <c r="G2410" s="103"/>
      <c r="H2410" s="103"/>
    </row>
    <row r="2411" spans="1:8">
      <c r="A2411" s="103"/>
      <c r="B2411" s="61"/>
      <c r="C2411" s="103"/>
      <c r="D2411" s="103"/>
      <c r="E2411" s="103"/>
      <c r="F2411" s="103"/>
      <c r="G2411" s="103"/>
      <c r="H2411" s="103"/>
    </row>
    <row r="2412" spans="1:8">
      <c r="A2412" s="103"/>
      <c r="B2412" s="61"/>
      <c r="C2412" s="103"/>
      <c r="D2412" s="103"/>
      <c r="E2412" s="103"/>
      <c r="F2412" s="103"/>
      <c r="G2412" s="103"/>
      <c r="H2412" s="103"/>
    </row>
    <row r="2413" spans="1:8">
      <c r="A2413" s="103"/>
      <c r="B2413" s="61"/>
      <c r="C2413" s="103"/>
      <c r="D2413" s="103"/>
      <c r="E2413" s="103"/>
      <c r="F2413" s="103"/>
      <c r="G2413" s="103"/>
      <c r="H2413" s="103"/>
    </row>
    <row r="2414" spans="1:8">
      <c r="A2414" s="103"/>
      <c r="B2414" s="61"/>
      <c r="C2414" s="103"/>
      <c r="D2414" s="103"/>
      <c r="E2414" s="103"/>
      <c r="F2414" s="103"/>
      <c r="G2414" s="103"/>
      <c r="H2414" s="103"/>
    </row>
    <row r="2415" spans="1:8">
      <c r="A2415" s="103"/>
      <c r="B2415" s="61"/>
      <c r="C2415" s="103"/>
      <c r="D2415" s="103"/>
      <c r="E2415" s="103"/>
      <c r="F2415" s="103"/>
      <c r="G2415" s="103"/>
      <c r="H2415" s="103"/>
    </row>
    <row r="2416" spans="1:8">
      <c r="A2416" s="103"/>
      <c r="B2416" s="61"/>
      <c r="C2416" s="103"/>
      <c r="D2416" s="103"/>
      <c r="E2416" s="103"/>
      <c r="F2416" s="103"/>
      <c r="G2416" s="103"/>
      <c r="H2416" s="103"/>
    </row>
    <row r="2417" spans="1:8">
      <c r="A2417" s="103"/>
      <c r="B2417" s="61"/>
      <c r="C2417" s="103"/>
      <c r="D2417" s="103"/>
      <c r="E2417" s="103"/>
      <c r="F2417" s="103"/>
      <c r="G2417" s="103"/>
      <c r="H2417" s="103"/>
    </row>
    <row r="2418" spans="1:8">
      <c r="A2418" s="103"/>
      <c r="B2418" s="61"/>
      <c r="C2418" s="103"/>
      <c r="D2418" s="103"/>
      <c r="E2418" s="103"/>
      <c r="F2418" s="103"/>
      <c r="G2418" s="103"/>
      <c r="H2418" s="103"/>
    </row>
    <row r="2419" spans="1:8">
      <c r="A2419" s="103"/>
      <c r="B2419" s="61"/>
      <c r="C2419" s="103"/>
      <c r="D2419" s="103"/>
      <c r="E2419" s="103"/>
      <c r="F2419" s="103"/>
      <c r="G2419" s="103"/>
      <c r="H2419" s="103"/>
    </row>
    <row r="2420" spans="1:8">
      <c r="A2420" s="103"/>
      <c r="B2420" s="61"/>
      <c r="C2420" s="103"/>
      <c r="D2420" s="103"/>
      <c r="E2420" s="103"/>
      <c r="F2420" s="103"/>
      <c r="G2420" s="103"/>
      <c r="H2420" s="103"/>
    </row>
    <row r="2421" spans="1:8">
      <c r="A2421" s="103"/>
      <c r="B2421" s="61"/>
      <c r="C2421" s="103"/>
      <c r="D2421" s="103"/>
      <c r="E2421" s="103"/>
      <c r="F2421" s="103"/>
      <c r="G2421" s="103"/>
      <c r="H2421" s="103"/>
    </row>
    <row r="2422" spans="1:8">
      <c r="A2422" s="103"/>
      <c r="B2422" s="61"/>
      <c r="C2422" s="103"/>
      <c r="D2422" s="103"/>
      <c r="E2422" s="103"/>
      <c r="F2422" s="103"/>
      <c r="G2422" s="103"/>
      <c r="H2422" s="103"/>
    </row>
    <row r="2423" spans="1:8">
      <c r="A2423" s="103"/>
      <c r="B2423" s="61"/>
      <c r="C2423" s="103"/>
      <c r="D2423" s="103"/>
      <c r="E2423" s="103"/>
      <c r="F2423" s="103"/>
      <c r="G2423" s="103"/>
      <c r="H2423" s="103"/>
    </row>
    <row r="2424" spans="1:8">
      <c r="A2424" s="103"/>
      <c r="B2424" s="61"/>
      <c r="C2424" s="103"/>
      <c r="D2424" s="103"/>
      <c r="E2424" s="103"/>
      <c r="F2424" s="103"/>
      <c r="G2424" s="103"/>
      <c r="H2424" s="103"/>
    </row>
    <row r="2425" spans="1:8">
      <c r="A2425" s="103"/>
      <c r="B2425" s="61"/>
      <c r="C2425" s="103"/>
      <c r="D2425" s="103"/>
      <c r="E2425" s="103"/>
      <c r="F2425" s="103"/>
      <c r="G2425" s="103"/>
      <c r="H2425" s="103"/>
    </row>
    <row r="2426" spans="1:8">
      <c r="A2426" s="103"/>
      <c r="B2426" s="61"/>
      <c r="C2426" s="103"/>
      <c r="D2426" s="103"/>
      <c r="E2426" s="103"/>
      <c r="F2426" s="103"/>
      <c r="G2426" s="103"/>
      <c r="H2426" s="103"/>
    </row>
    <row r="2427" spans="1:8">
      <c r="A2427" s="103"/>
      <c r="B2427" s="61"/>
      <c r="C2427" s="103"/>
      <c r="D2427" s="103"/>
      <c r="E2427" s="103"/>
      <c r="F2427" s="103"/>
      <c r="G2427" s="103"/>
      <c r="H2427" s="103"/>
    </row>
    <row r="2428" spans="1:8">
      <c r="A2428" s="103"/>
      <c r="B2428" s="61"/>
      <c r="C2428" s="103"/>
      <c r="D2428" s="103"/>
      <c r="E2428" s="103"/>
      <c r="F2428" s="103"/>
      <c r="G2428" s="103"/>
      <c r="H2428" s="103"/>
    </row>
    <row r="2429" spans="1:8">
      <c r="A2429" s="103"/>
      <c r="B2429" s="61"/>
      <c r="C2429" s="103"/>
      <c r="D2429" s="103"/>
      <c r="E2429" s="103"/>
      <c r="F2429" s="103"/>
      <c r="G2429" s="103"/>
      <c r="H2429" s="103"/>
    </row>
    <row r="2430" spans="1:8">
      <c r="A2430" s="103"/>
      <c r="B2430" s="61"/>
      <c r="C2430" s="103"/>
      <c r="D2430" s="103"/>
      <c r="E2430" s="103"/>
      <c r="F2430" s="103"/>
      <c r="G2430" s="103"/>
      <c r="H2430" s="103"/>
    </row>
    <row r="2431" spans="1:8">
      <c r="A2431" s="103"/>
      <c r="B2431" s="61"/>
      <c r="C2431" s="103"/>
      <c r="D2431" s="103"/>
      <c r="E2431" s="103"/>
      <c r="F2431" s="103"/>
      <c r="G2431" s="103"/>
      <c r="H2431" s="103"/>
    </row>
    <row r="2432" spans="1:8">
      <c r="A2432" s="103"/>
      <c r="B2432" s="61"/>
      <c r="C2432" s="103"/>
      <c r="D2432" s="103"/>
      <c r="E2432" s="103"/>
      <c r="F2432" s="103"/>
      <c r="G2432" s="103"/>
      <c r="H2432" s="103"/>
    </row>
    <row r="2433" spans="1:8">
      <c r="A2433" s="103"/>
      <c r="B2433" s="61"/>
      <c r="C2433" s="103"/>
      <c r="D2433" s="103"/>
      <c r="E2433" s="103"/>
      <c r="F2433" s="103"/>
      <c r="G2433" s="103"/>
      <c r="H2433" s="103"/>
    </row>
    <row r="2434" spans="1:8">
      <c r="A2434" s="103"/>
      <c r="B2434" s="61"/>
      <c r="C2434" s="103"/>
      <c r="D2434" s="103"/>
      <c r="E2434" s="103"/>
      <c r="F2434" s="103"/>
      <c r="G2434" s="103"/>
      <c r="H2434" s="103"/>
    </row>
    <row r="2435" spans="1:8">
      <c r="A2435" s="103"/>
      <c r="B2435" s="61"/>
      <c r="C2435" s="103"/>
      <c r="D2435" s="103"/>
      <c r="E2435" s="103"/>
      <c r="F2435" s="103"/>
      <c r="G2435" s="103"/>
      <c r="H2435" s="103"/>
    </row>
    <row r="2436" spans="1:8">
      <c r="A2436" s="103"/>
      <c r="B2436" s="61"/>
      <c r="C2436" s="103"/>
      <c r="D2436" s="103"/>
      <c r="E2436" s="103"/>
      <c r="F2436" s="103"/>
      <c r="G2436" s="103"/>
      <c r="H2436" s="103"/>
    </row>
    <row r="2437" spans="1:8">
      <c r="A2437" s="103"/>
      <c r="B2437" s="61"/>
      <c r="C2437" s="103"/>
      <c r="D2437" s="103"/>
      <c r="E2437" s="103"/>
      <c r="F2437" s="103"/>
      <c r="G2437" s="103"/>
      <c r="H2437" s="103"/>
    </row>
    <row r="2438" spans="1:8">
      <c r="A2438" s="103"/>
      <c r="B2438" s="61"/>
      <c r="C2438" s="103"/>
      <c r="D2438" s="103"/>
      <c r="E2438" s="103"/>
      <c r="F2438" s="103"/>
      <c r="G2438" s="103"/>
      <c r="H2438" s="103"/>
    </row>
    <row r="2439" spans="1:8">
      <c r="A2439" s="103"/>
      <c r="B2439" s="61"/>
      <c r="C2439" s="103"/>
      <c r="D2439" s="103"/>
      <c r="E2439" s="103"/>
      <c r="F2439" s="103"/>
      <c r="G2439" s="103"/>
      <c r="H2439" s="103"/>
    </row>
    <row r="2440" spans="1:8">
      <c r="A2440" s="103"/>
      <c r="B2440" s="61"/>
      <c r="C2440" s="103"/>
      <c r="D2440" s="103"/>
      <c r="E2440" s="103"/>
      <c r="F2440" s="103"/>
      <c r="G2440" s="103"/>
      <c r="H2440" s="103"/>
    </row>
    <row r="2441" spans="1:8">
      <c r="A2441" s="103"/>
      <c r="B2441" s="61"/>
      <c r="C2441" s="103"/>
      <c r="D2441" s="103"/>
      <c r="E2441" s="103"/>
      <c r="F2441" s="103"/>
      <c r="G2441" s="103"/>
      <c r="H2441" s="103"/>
    </row>
    <row r="2442" spans="1:8">
      <c r="A2442" s="103"/>
      <c r="B2442" s="61"/>
      <c r="C2442" s="103"/>
      <c r="D2442" s="103"/>
      <c r="E2442" s="103"/>
      <c r="F2442" s="103"/>
      <c r="G2442" s="103"/>
      <c r="H2442" s="103"/>
    </row>
    <row r="2443" spans="1:8">
      <c r="A2443" s="103"/>
      <c r="B2443" s="61"/>
      <c r="C2443" s="103"/>
      <c r="D2443" s="103"/>
      <c r="E2443" s="103"/>
      <c r="F2443" s="103"/>
      <c r="G2443" s="103"/>
      <c r="H2443" s="103"/>
    </row>
    <row r="2444" spans="1:8">
      <c r="A2444" s="103"/>
      <c r="B2444" s="61"/>
      <c r="C2444" s="103"/>
      <c r="D2444" s="103"/>
      <c r="E2444" s="103"/>
      <c r="F2444" s="103"/>
      <c r="G2444" s="103"/>
      <c r="H2444" s="103"/>
    </row>
    <row r="2445" spans="1:8">
      <c r="A2445" s="103"/>
      <c r="B2445" s="61"/>
      <c r="C2445" s="103"/>
      <c r="D2445" s="103"/>
      <c r="E2445" s="103"/>
      <c r="F2445" s="103"/>
      <c r="G2445" s="103"/>
      <c r="H2445" s="103"/>
    </row>
    <row r="2446" spans="1:8">
      <c r="A2446" s="103"/>
      <c r="B2446" s="61"/>
      <c r="C2446" s="103"/>
      <c r="D2446" s="103"/>
      <c r="E2446" s="103"/>
      <c r="F2446" s="103"/>
      <c r="G2446" s="103"/>
      <c r="H2446" s="103"/>
    </row>
    <row r="2447" spans="1:8">
      <c r="A2447" s="103"/>
      <c r="B2447" s="61"/>
      <c r="C2447" s="103"/>
      <c r="D2447" s="103"/>
      <c r="E2447" s="103"/>
      <c r="F2447" s="103"/>
      <c r="G2447" s="103"/>
      <c r="H2447" s="103"/>
    </row>
    <row r="2448" spans="1:8">
      <c r="A2448" s="103"/>
      <c r="B2448" s="61"/>
      <c r="C2448" s="103"/>
      <c r="D2448" s="103"/>
      <c r="E2448" s="103"/>
      <c r="F2448" s="103"/>
      <c r="G2448" s="103"/>
      <c r="H2448" s="103"/>
    </row>
    <row r="2449" spans="1:8">
      <c r="A2449" s="103"/>
      <c r="B2449" s="61"/>
      <c r="C2449" s="103"/>
      <c r="D2449" s="103"/>
      <c r="E2449" s="103"/>
      <c r="F2449" s="103"/>
      <c r="G2449" s="103"/>
      <c r="H2449" s="103"/>
    </row>
    <row r="2450" spans="1:8">
      <c r="A2450" s="103"/>
      <c r="B2450" s="61"/>
      <c r="C2450" s="103"/>
      <c r="D2450" s="103"/>
      <c r="E2450" s="103"/>
      <c r="F2450" s="103"/>
      <c r="G2450" s="103"/>
      <c r="H2450" s="103"/>
    </row>
    <row r="2451" spans="1:8">
      <c r="A2451" s="103"/>
      <c r="B2451" s="61"/>
      <c r="C2451" s="103"/>
      <c r="D2451" s="103"/>
      <c r="E2451" s="103"/>
      <c r="F2451" s="103"/>
      <c r="G2451" s="103"/>
      <c r="H2451" s="103"/>
    </row>
    <row r="2452" spans="1:8">
      <c r="A2452" s="103"/>
      <c r="B2452" s="61"/>
      <c r="C2452" s="103"/>
      <c r="D2452" s="103"/>
      <c r="E2452" s="103"/>
      <c r="F2452" s="103"/>
      <c r="G2452" s="103"/>
      <c r="H2452" s="103"/>
    </row>
    <row r="2453" spans="1:8">
      <c r="A2453" s="103"/>
      <c r="B2453" s="61"/>
      <c r="C2453" s="103"/>
      <c r="D2453" s="103"/>
      <c r="E2453" s="103"/>
      <c r="F2453" s="103"/>
      <c r="G2453" s="103"/>
      <c r="H2453" s="103"/>
    </row>
    <row r="2454" spans="1:8">
      <c r="A2454" s="103"/>
      <c r="B2454" s="61"/>
      <c r="C2454" s="103"/>
      <c r="D2454" s="103"/>
      <c r="E2454" s="103"/>
      <c r="F2454" s="103"/>
      <c r="G2454" s="103"/>
      <c r="H2454" s="103"/>
    </row>
    <row r="2455" spans="1:8">
      <c r="A2455" s="103"/>
      <c r="B2455" s="61"/>
      <c r="C2455" s="103"/>
      <c r="D2455" s="103"/>
      <c r="E2455" s="103"/>
      <c r="F2455" s="103"/>
      <c r="G2455" s="103"/>
      <c r="H2455" s="103"/>
    </row>
    <row r="2456" spans="1:8">
      <c r="A2456" s="103"/>
      <c r="B2456" s="61"/>
      <c r="C2456" s="103"/>
      <c r="D2456" s="103"/>
      <c r="E2456" s="103"/>
      <c r="F2456" s="103"/>
      <c r="G2456" s="103"/>
      <c r="H2456" s="103"/>
    </row>
    <row r="2457" spans="1:8">
      <c r="A2457" s="103"/>
      <c r="B2457" s="61"/>
      <c r="C2457" s="103"/>
      <c r="D2457" s="103"/>
      <c r="E2457" s="103"/>
      <c r="F2457" s="103"/>
      <c r="G2457" s="103"/>
      <c r="H2457" s="103"/>
    </row>
    <row r="2458" spans="1:8">
      <c r="A2458" s="103"/>
      <c r="B2458" s="61"/>
      <c r="C2458" s="103"/>
      <c r="D2458" s="103"/>
      <c r="E2458" s="103"/>
      <c r="F2458" s="103"/>
      <c r="G2458" s="103"/>
      <c r="H2458" s="103"/>
    </row>
    <row r="2459" spans="1:8">
      <c r="A2459" s="103"/>
      <c r="B2459" s="61"/>
      <c r="C2459" s="103"/>
      <c r="D2459" s="103"/>
      <c r="E2459" s="103"/>
      <c r="F2459" s="103"/>
      <c r="G2459" s="103"/>
      <c r="H2459" s="103"/>
    </row>
    <row r="2460" spans="1:8">
      <c r="A2460" s="103"/>
      <c r="B2460" s="61"/>
      <c r="C2460" s="103"/>
      <c r="D2460" s="103"/>
      <c r="E2460" s="103"/>
      <c r="F2460" s="103"/>
      <c r="G2460" s="103"/>
      <c r="H2460" s="103"/>
    </row>
    <row r="2461" spans="1:8">
      <c r="A2461" s="103"/>
      <c r="B2461" s="61"/>
      <c r="C2461" s="103"/>
      <c r="D2461" s="103"/>
      <c r="E2461" s="103"/>
      <c r="F2461" s="103"/>
      <c r="G2461" s="103"/>
      <c r="H2461" s="103"/>
    </row>
    <row r="2462" spans="1:8">
      <c r="A2462" s="103"/>
      <c r="B2462" s="61"/>
      <c r="C2462" s="103"/>
      <c r="D2462" s="103"/>
      <c r="E2462" s="103"/>
      <c r="F2462" s="103"/>
      <c r="G2462" s="103"/>
      <c r="H2462" s="103"/>
    </row>
    <row r="2463" spans="1:8">
      <c r="A2463" s="103"/>
      <c r="B2463" s="61"/>
      <c r="C2463" s="103"/>
      <c r="D2463" s="103"/>
      <c r="E2463" s="103"/>
      <c r="F2463" s="103"/>
      <c r="G2463" s="103"/>
      <c r="H2463" s="103"/>
    </row>
    <row r="2464" spans="1:8">
      <c r="A2464" s="103"/>
      <c r="B2464" s="61"/>
      <c r="C2464" s="103"/>
      <c r="D2464" s="103"/>
      <c r="E2464" s="103"/>
      <c r="F2464" s="103"/>
      <c r="G2464" s="103"/>
      <c r="H2464" s="103"/>
    </row>
    <row r="2465" spans="1:8">
      <c r="A2465" s="103"/>
      <c r="B2465" s="61"/>
      <c r="C2465" s="103"/>
      <c r="D2465" s="103"/>
      <c r="E2465" s="103"/>
      <c r="F2465" s="103"/>
      <c r="G2465" s="103"/>
      <c r="H2465" s="103"/>
    </row>
    <row r="2466" spans="1:8">
      <c r="A2466" s="103"/>
      <c r="B2466" s="61"/>
      <c r="C2466" s="103"/>
      <c r="D2466" s="103"/>
      <c r="E2466" s="103"/>
      <c r="F2466" s="103"/>
      <c r="G2466" s="103"/>
      <c r="H2466" s="103"/>
    </row>
    <row r="2467" spans="1:8">
      <c r="A2467" s="103"/>
      <c r="B2467" s="61"/>
      <c r="C2467" s="103"/>
      <c r="D2467" s="103"/>
      <c r="E2467" s="103"/>
      <c r="F2467" s="103"/>
      <c r="G2467" s="103"/>
      <c r="H2467" s="103"/>
    </row>
    <row r="2468" spans="1:8">
      <c r="A2468" s="103"/>
      <c r="B2468" s="61"/>
      <c r="C2468" s="103"/>
      <c r="D2468" s="103"/>
      <c r="E2468" s="103"/>
      <c r="F2468" s="103"/>
      <c r="G2468" s="103"/>
      <c r="H2468" s="103"/>
    </row>
    <row r="2469" spans="1:8">
      <c r="A2469" s="103"/>
      <c r="B2469" s="61"/>
      <c r="C2469" s="103"/>
      <c r="D2469" s="103"/>
      <c r="E2469" s="103"/>
      <c r="F2469" s="103"/>
      <c r="G2469" s="103"/>
      <c r="H2469" s="103"/>
    </row>
    <row r="2470" spans="1:8">
      <c r="A2470" s="103"/>
      <c r="B2470" s="61"/>
      <c r="C2470" s="103"/>
      <c r="D2470" s="103"/>
      <c r="E2470" s="103"/>
      <c r="F2470" s="103"/>
      <c r="G2470" s="103"/>
      <c r="H2470" s="103"/>
    </row>
    <row r="2471" spans="1:8">
      <c r="A2471" s="103"/>
      <c r="B2471" s="61"/>
      <c r="C2471" s="103"/>
      <c r="D2471" s="103"/>
      <c r="E2471" s="103"/>
      <c r="F2471" s="103"/>
      <c r="G2471" s="103"/>
      <c r="H2471" s="103"/>
    </row>
    <row r="2472" spans="1:8">
      <c r="A2472" s="103"/>
      <c r="B2472" s="61"/>
      <c r="C2472" s="103"/>
      <c r="D2472" s="103"/>
      <c r="E2472" s="103"/>
      <c r="F2472" s="103"/>
      <c r="G2472" s="103"/>
      <c r="H2472" s="103"/>
    </row>
    <row r="2473" spans="1:8">
      <c r="A2473" s="103"/>
      <c r="B2473" s="61"/>
      <c r="C2473" s="103"/>
      <c r="D2473" s="103"/>
      <c r="E2473" s="103"/>
      <c r="F2473" s="103"/>
      <c r="G2473" s="103"/>
      <c r="H2473" s="103"/>
    </row>
    <row r="2474" spans="1:8">
      <c r="A2474" s="103"/>
      <c r="B2474" s="61"/>
      <c r="C2474" s="103"/>
      <c r="D2474" s="103"/>
      <c r="E2474" s="103"/>
      <c r="F2474" s="103"/>
      <c r="G2474" s="103"/>
      <c r="H2474" s="103"/>
    </row>
    <row r="2475" spans="1:8">
      <c r="A2475" s="103"/>
      <c r="B2475" s="61"/>
      <c r="C2475" s="103"/>
      <c r="D2475" s="103"/>
      <c r="E2475" s="103"/>
      <c r="F2475" s="103"/>
      <c r="G2475" s="103"/>
      <c r="H2475" s="103"/>
    </row>
    <row r="2476" spans="1:8">
      <c r="A2476" s="103"/>
      <c r="B2476" s="61"/>
      <c r="C2476" s="103"/>
      <c r="D2476" s="103"/>
      <c r="E2476" s="103"/>
      <c r="F2476" s="103"/>
      <c r="G2476" s="103"/>
      <c r="H2476" s="103"/>
    </row>
    <row r="2477" spans="1:8">
      <c r="A2477" s="103"/>
      <c r="B2477" s="61"/>
      <c r="C2477" s="103"/>
      <c r="D2477" s="103"/>
      <c r="E2477" s="103"/>
      <c r="F2477" s="103"/>
      <c r="G2477" s="103"/>
      <c r="H2477" s="103"/>
    </row>
    <row r="2478" spans="1:8">
      <c r="A2478" s="103"/>
      <c r="B2478" s="61"/>
      <c r="C2478" s="103"/>
      <c r="D2478" s="103"/>
      <c r="E2478" s="103"/>
      <c r="F2478" s="103"/>
      <c r="G2478" s="103"/>
      <c r="H2478" s="103"/>
    </row>
    <row r="2479" spans="1:8">
      <c r="A2479" s="103"/>
      <c r="B2479" s="61"/>
      <c r="C2479" s="103"/>
      <c r="D2479" s="103"/>
      <c r="E2479" s="103"/>
      <c r="F2479" s="103"/>
      <c r="G2479" s="103"/>
      <c r="H2479" s="103"/>
    </row>
    <row r="2480" spans="1:8">
      <c r="A2480" s="103"/>
      <c r="B2480" s="61"/>
      <c r="C2480" s="103"/>
      <c r="D2480" s="103"/>
      <c r="E2480" s="103"/>
      <c r="F2480" s="103"/>
      <c r="G2480" s="103"/>
      <c r="H2480" s="103"/>
    </row>
    <row r="2481" spans="1:8">
      <c r="A2481" s="103"/>
      <c r="B2481" s="61"/>
      <c r="C2481" s="103"/>
      <c r="D2481" s="103"/>
      <c r="E2481" s="103"/>
      <c r="F2481" s="103"/>
      <c r="G2481" s="103"/>
      <c r="H2481" s="103"/>
    </row>
    <row r="2482" spans="1:8">
      <c r="A2482" s="103"/>
      <c r="B2482" s="61"/>
      <c r="C2482" s="103"/>
      <c r="D2482" s="103"/>
      <c r="E2482" s="103"/>
      <c r="F2482" s="103"/>
      <c r="G2482" s="103"/>
      <c r="H2482" s="103"/>
    </row>
    <row r="2483" spans="1:8">
      <c r="A2483" s="103"/>
      <c r="B2483" s="61"/>
      <c r="C2483" s="103"/>
      <c r="D2483" s="103"/>
      <c r="E2483" s="103"/>
      <c r="F2483" s="103"/>
      <c r="G2483" s="103"/>
      <c r="H2483" s="103"/>
    </row>
    <row r="2484" spans="1:8">
      <c r="A2484" s="103"/>
      <c r="B2484" s="61"/>
      <c r="C2484" s="103"/>
      <c r="D2484" s="103"/>
      <c r="E2484" s="103"/>
      <c r="F2484" s="103"/>
      <c r="G2484" s="103"/>
      <c r="H2484" s="103"/>
    </row>
    <row r="2485" spans="1:8">
      <c r="A2485" s="103"/>
      <c r="B2485" s="61"/>
      <c r="C2485" s="103"/>
      <c r="D2485" s="103"/>
      <c r="E2485" s="103"/>
      <c r="F2485" s="103"/>
      <c r="G2485" s="103"/>
      <c r="H2485" s="103"/>
    </row>
    <row r="2486" spans="1:8">
      <c r="A2486" s="103"/>
      <c r="B2486" s="61"/>
      <c r="C2486" s="103"/>
      <c r="D2486" s="103"/>
      <c r="E2486" s="103"/>
      <c r="F2486" s="103"/>
      <c r="G2486" s="103"/>
      <c r="H2486" s="103"/>
    </row>
    <row r="2487" spans="1:8">
      <c r="A2487" s="103"/>
      <c r="B2487" s="61"/>
      <c r="C2487" s="103"/>
      <c r="D2487" s="103"/>
      <c r="E2487" s="103"/>
      <c r="F2487" s="103"/>
      <c r="G2487" s="103"/>
      <c r="H2487" s="103"/>
    </row>
    <row r="2488" spans="1:8">
      <c r="A2488" s="103"/>
      <c r="B2488" s="61"/>
      <c r="C2488" s="103"/>
      <c r="D2488" s="103"/>
      <c r="E2488" s="103"/>
      <c r="F2488" s="103"/>
      <c r="G2488" s="103"/>
      <c r="H2488" s="103"/>
    </row>
    <row r="2489" spans="1:8">
      <c r="A2489" s="103"/>
      <c r="B2489" s="61"/>
      <c r="C2489" s="103"/>
      <c r="D2489" s="103"/>
      <c r="E2489" s="103"/>
      <c r="F2489" s="103"/>
      <c r="G2489" s="103"/>
      <c r="H2489" s="103"/>
    </row>
    <row r="2490" spans="1:8">
      <c r="A2490" s="103"/>
      <c r="B2490" s="61"/>
      <c r="C2490" s="103"/>
      <c r="D2490" s="103"/>
      <c r="E2490" s="103"/>
      <c r="F2490" s="103"/>
      <c r="G2490" s="103"/>
      <c r="H2490" s="103"/>
    </row>
    <row r="2491" spans="1:8">
      <c r="A2491" s="103"/>
      <c r="B2491" s="61"/>
      <c r="C2491" s="103"/>
      <c r="D2491" s="103"/>
      <c r="E2491" s="103"/>
      <c r="F2491" s="103"/>
      <c r="G2491" s="103"/>
      <c r="H2491" s="103"/>
    </row>
    <row r="2492" spans="1:8">
      <c r="A2492" s="103"/>
      <c r="B2492" s="61"/>
      <c r="C2492" s="103"/>
      <c r="D2492" s="103"/>
      <c r="E2492" s="103"/>
      <c r="F2492" s="103"/>
      <c r="G2492" s="103"/>
      <c r="H2492" s="103"/>
    </row>
    <row r="2493" spans="1:8">
      <c r="A2493" s="103"/>
      <c r="B2493" s="61"/>
      <c r="C2493" s="103"/>
      <c r="D2493" s="103"/>
      <c r="E2493" s="103"/>
      <c r="F2493" s="103"/>
      <c r="G2493" s="103"/>
      <c r="H2493" s="103"/>
    </row>
    <row r="2494" spans="1:8">
      <c r="A2494" s="103"/>
      <c r="B2494" s="61"/>
      <c r="C2494" s="103"/>
      <c r="D2494" s="103"/>
      <c r="E2494" s="103"/>
      <c r="F2494" s="103"/>
      <c r="G2494" s="103"/>
      <c r="H2494" s="103"/>
    </row>
    <row r="2495" spans="1:8">
      <c r="A2495" s="103"/>
      <c r="B2495" s="61"/>
      <c r="C2495" s="103"/>
      <c r="D2495" s="103"/>
      <c r="E2495" s="103"/>
      <c r="F2495" s="103"/>
      <c r="G2495" s="103"/>
      <c r="H2495" s="103"/>
    </row>
    <row r="2496" spans="1:8">
      <c r="A2496" s="103"/>
      <c r="B2496" s="61"/>
      <c r="C2496" s="103"/>
      <c r="D2496" s="103"/>
      <c r="E2496" s="103"/>
      <c r="F2496" s="103"/>
      <c r="G2496" s="103"/>
      <c r="H2496" s="103"/>
    </row>
    <row r="2497" spans="1:8">
      <c r="A2497" s="103"/>
      <c r="B2497" s="61"/>
      <c r="C2497" s="103"/>
      <c r="D2497" s="103"/>
      <c r="E2497" s="103"/>
      <c r="F2497" s="103"/>
      <c r="G2497" s="103"/>
      <c r="H2497" s="103"/>
    </row>
    <row r="2498" spans="1:8">
      <c r="A2498" s="103"/>
      <c r="B2498" s="61"/>
      <c r="C2498" s="103"/>
      <c r="D2498" s="103"/>
      <c r="E2498" s="103"/>
      <c r="F2498" s="103"/>
      <c r="G2498" s="103"/>
      <c r="H2498" s="103"/>
    </row>
    <row r="2499" spans="1:8">
      <c r="A2499" s="103"/>
      <c r="B2499" s="61"/>
      <c r="C2499" s="103"/>
      <c r="D2499" s="103"/>
      <c r="E2499" s="103"/>
      <c r="F2499" s="103"/>
      <c r="G2499" s="103"/>
      <c r="H2499" s="103"/>
    </row>
    <row r="2500" spans="1:8">
      <c r="A2500" s="103"/>
      <c r="B2500" s="61"/>
      <c r="C2500" s="103"/>
      <c r="D2500" s="103"/>
      <c r="E2500" s="103"/>
      <c r="F2500" s="103"/>
      <c r="G2500" s="103"/>
      <c r="H2500" s="103"/>
    </row>
    <row r="2501" spans="1:8">
      <c r="A2501" s="103"/>
      <c r="B2501" s="61"/>
      <c r="C2501" s="103"/>
      <c r="D2501" s="103"/>
      <c r="E2501" s="103"/>
      <c r="F2501" s="103"/>
      <c r="G2501" s="103"/>
      <c r="H2501" s="103"/>
    </row>
    <row r="2502" spans="1:8">
      <c r="A2502" s="103"/>
      <c r="B2502" s="61"/>
      <c r="C2502" s="103"/>
      <c r="D2502" s="103"/>
      <c r="E2502" s="103"/>
      <c r="F2502" s="103"/>
      <c r="G2502" s="103"/>
      <c r="H2502" s="103"/>
    </row>
    <row r="2503" spans="1:8">
      <c r="A2503" s="103"/>
      <c r="B2503" s="61"/>
      <c r="C2503" s="103"/>
      <c r="D2503" s="103"/>
      <c r="E2503" s="103"/>
      <c r="F2503" s="103"/>
      <c r="G2503" s="103"/>
      <c r="H2503" s="103"/>
    </row>
    <row r="2504" spans="1:8">
      <c r="A2504" s="103"/>
      <c r="B2504" s="61"/>
      <c r="C2504" s="103"/>
      <c r="D2504" s="103"/>
      <c r="E2504" s="103"/>
      <c r="F2504" s="103"/>
      <c r="G2504" s="103"/>
      <c r="H2504" s="103"/>
    </row>
    <row r="2505" spans="1:8">
      <c r="A2505" s="103"/>
      <c r="B2505" s="61"/>
      <c r="C2505" s="103"/>
      <c r="D2505" s="103"/>
      <c r="E2505" s="103"/>
      <c r="F2505" s="103"/>
      <c r="G2505" s="103"/>
      <c r="H2505" s="103"/>
    </row>
    <row r="2506" spans="1:8">
      <c r="A2506" s="103"/>
      <c r="B2506" s="61"/>
      <c r="C2506" s="103"/>
      <c r="D2506" s="103"/>
      <c r="E2506" s="103"/>
      <c r="F2506" s="103"/>
      <c r="G2506" s="103"/>
      <c r="H2506" s="103"/>
    </row>
    <row r="2507" spans="1:8">
      <c r="A2507" s="103"/>
      <c r="B2507" s="61"/>
      <c r="C2507" s="103"/>
      <c r="D2507" s="103"/>
      <c r="E2507" s="103"/>
      <c r="F2507" s="103"/>
      <c r="G2507" s="103"/>
      <c r="H2507" s="103"/>
    </row>
    <row r="2508" spans="1:8">
      <c r="A2508" s="103"/>
      <c r="B2508" s="61"/>
      <c r="C2508" s="103"/>
      <c r="D2508" s="103"/>
      <c r="E2508" s="103"/>
      <c r="F2508" s="103"/>
      <c r="G2508" s="103"/>
      <c r="H2508" s="103"/>
    </row>
    <row r="2509" spans="1:8">
      <c r="A2509" s="103"/>
      <c r="B2509" s="61"/>
      <c r="C2509" s="103"/>
      <c r="D2509" s="103"/>
      <c r="E2509" s="103"/>
      <c r="F2509" s="103"/>
      <c r="G2509" s="103"/>
      <c r="H2509" s="103"/>
    </row>
    <row r="2510" spans="1:8">
      <c r="A2510" s="103"/>
      <c r="B2510" s="61"/>
      <c r="C2510" s="103"/>
      <c r="D2510" s="103"/>
      <c r="E2510" s="103"/>
      <c r="F2510" s="103"/>
      <c r="G2510" s="103"/>
      <c r="H2510" s="103"/>
    </row>
    <row r="2511" spans="1:8">
      <c r="A2511" s="103"/>
      <c r="B2511" s="61"/>
      <c r="C2511" s="103"/>
      <c r="D2511" s="103"/>
      <c r="E2511" s="103"/>
      <c r="F2511" s="103"/>
      <c r="G2511" s="103"/>
      <c r="H2511" s="103"/>
    </row>
    <row r="2512" spans="1:8">
      <c r="A2512" s="103"/>
      <c r="B2512" s="61"/>
      <c r="C2512" s="103"/>
      <c r="D2512" s="103"/>
      <c r="E2512" s="103"/>
      <c r="F2512" s="103"/>
      <c r="G2512" s="103"/>
      <c r="H2512" s="103"/>
    </row>
    <row r="2513" spans="1:8">
      <c r="A2513" s="103"/>
      <c r="B2513" s="61"/>
      <c r="C2513" s="103"/>
      <c r="D2513" s="103"/>
      <c r="E2513" s="103"/>
      <c r="F2513" s="103"/>
      <c r="G2513" s="103"/>
      <c r="H2513" s="103"/>
    </row>
    <row r="2514" spans="1:8">
      <c r="A2514" s="103"/>
      <c r="B2514" s="61"/>
      <c r="C2514" s="103"/>
      <c r="D2514" s="103"/>
      <c r="E2514" s="103"/>
      <c r="F2514" s="103"/>
      <c r="G2514" s="103"/>
      <c r="H2514" s="103"/>
    </row>
    <row r="2515" spans="1:8">
      <c r="A2515" s="103"/>
      <c r="B2515" s="61"/>
      <c r="C2515" s="103"/>
      <c r="D2515" s="103"/>
      <c r="E2515" s="103"/>
      <c r="F2515" s="103"/>
      <c r="G2515" s="103"/>
      <c r="H2515" s="103"/>
    </row>
    <row r="2516" spans="1:8">
      <c r="A2516" s="103"/>
      <c r="B2516" s="61"/>
      <c r="C2516" s="103"/>
      <c r="D2516" s="103"/>
      <c r="E2516" s="103"/>
      <c r="F2516" s="103"/>
      <c r="G2516" s="103"/>
      <c r="H2516" s="103"/>
    </row>
    <row r="2517" spans="1:8">
      <c r="A2517" s="103"/>
      <c r="B2517" s="61"/>
      <c r="C2517" s="103"/>
      <c r="D2517" s="103"/>
      <c r="E2517" s="103"/>
      <c r="F2517" s="103"/>
      <c r="G2517" s="103"/>
      <c r="H2517" s="103"/>
    </row>
    <row r="2518" spans="1:8">
      <c r="A2518" s="103"/>
      <c r="B2518" s="61"/>
      <c r="C2518" s="103"/>
      <c r="D2518" s="103"/>
      <c r="E2518" s="103"/>
      <c r="F2518" s="103"/>
      <c r="G2518" s="103"/>
      <c r="H2518" s="103"/>
    </row>
    <row r="2519" spans="1:8">
      <c r="A2519" s="103"/>
      <c r="B2519" s="61"/>
      <c r="C2519" s="103"/>
      <c r="D2519" s="103"/>
      <c r="E2519" s="103"/>
      <c r="F2519" s="103"/>
      <c r="G2519" s="103"/>
      <c r="H2519" s="103"/>
    </row>
    <row r="2520" spans="1:8">
      <c r="A2520" s="103"/>
      <c r="B2520" s="61"/>
      <c r="C2520" s="103"/>
      <c r="D2520" s="103"/>
      <c r="E2520" s="103"/>
      <c r="F2520" s="103"/>
      <c r="G2520" s="103"/>
      <c r="H2520" s="103"/>
    </row>
    <row r="2521" spans="1:8">
      <c r="A2521" s="103"/>
      <c r="B2521" s="61"/>
      <c r="C2521" s="103"/>
      <c r="D2521" s="103"/>
      <c r="E2521" s="103"/>
      <c r="F2521" s="103"/>
      <c r="G2521" s="103"/>
      <c r="H2521" s="103"/>
    </row>
    <row r="2522" spans="1:8">
      <c r="A2522" s="103"/>
      <c r="B2522" s="61"/>
      <c r="C2522" s="103"/>
      <c r="D2522" s="103"/>
      <c r="E2522" s="103"/>
      <c r="F2522" s="103"/>
      <c r="G2522" s="103"/>
      <c r="H2522" s="103"/>
    </row>
    <row r="2523" spans="1:8">
      <c r="A2523" s="103"/>
      <c r="B2523" s="61"/>
      <c r="C2523" s="103"/>
      <c r="D2523" s="103"/>
      <c r="E2523" s="103"/>
      <c r="F2523" s="103"/>
      <c r="G2523" s="103"/>
      <c r="H2523" s="103"/>
    </row>
    <row r="2524" spans="1:8">
      <c r="A2524" s="103"/>
      <c r="B2524" s="61"/>
      <c r="C2524" s="103"/>
      <c r="D2524" s="103"/>
      <c r="E2524" s="103"/>
      <c r="F2524" s="103"/>
      <c r="G2524" s="103"/>
      <c r="H2524" s="103"/>
    </row>
    <row r="2525" spans="1:8">
      <c r="A2525" s="103"/>
      <c r="B2525" s="61"/>
      <c r="C2525" s="103"/>
      <c r="D2525" s="103"/>
      <c r="E2525" s="103"/>
      <c r="F2525" s="103"/>
      <c r="G2525" s="103"/>
      <c r="H2525" s="103"/>
    </row>
    <row r="2526" spans="1:8">
      <c r="A2526" s="103"/>
      <c r="B2526" s="61"/>
      <c r="C2526" s="103"/>
      <c r="D2526" s="103"/>
      <c r="E2526" s="103"/>
      <c r="F2526" s="103"/>
      <c r="G2526" s="103"/>
      <c r="H2526" s="103"/>
    </row>
    <row r="2527" spans="1:8">
      <c r="A2527" s="103"/>
      <c r="B2527" s="61"/>
      <c r="C2527" s="103"/>
      <c r="D2527" s="103"/>
      <c r="E2527" s="103"/>
      <c r="F2527" s="103"/>
      <c r="G2527" s="103"/>
      <c r="H2527" s="103"/>
    </row>
    <row r="2528" spans="1:8">
      <c r="A2528" s="103"/>
      <c r="B2528" s="61"/>
      <c r="C2528" s="103"/>
      <c r="D2528" s="103"/>
      <c r="E2528" s="103"/>
      <c r="F2528" s="103"/>
      <c r="G2528" s="103"/>
      <c r="H2528" s="103"/>
    </row>
    <row r="2529" spans="1:8">
      <c r="A2529" s="103"/>
      <c r="B2529" s="61"/>
      <c r="C2529" s="103"/>
      <c r="D2529" s="103"/>
      <c r="E2529" s="103"/>
      <c r="F2529" s="103"/>
      <c r="G2529" s="103"/>
      <c r="H2529" s="103"/>
    </row>
    <row r="2530" spans="1:8">
      <c r="A2530" s="103"/>
      <c r="B2530" s="61"/>
      <c r="C2530" s="103"/>
      <c r="D2530" s="103"/>
      <c r="E2530" s="103"/>
      <c r="F2530" s="103"/>
      <c r="G2530" s="103"/>
      <c r="H2530" s="103"/>
    </row>
    <row r="2531" spans="1:8">
      <c r="A2531" s="103"/>
      <c r="B2531" s="61"/>
      <c r="C2531" s="103"/>
      <c r="D2531" s="103"/>
      <c r="E2531" s="103"/>
      <c r="F2531" s="103"/>
      <c r="G2531" s="103"/>
      <c r="H2531" s="103"/>
    </row>
    <row r="2532" spans="1:8">
      <c r="A2532" s="103"/>
      <c r="B2532" s="61"/>
      <c r="C2532" s="103"/>
      <c r="D2532" s="103"/>
      <c r="E2532" s="103"/>
      <c r="F2532" s="103"/>
      <c r="G2532" s="103"/>
      <c r="H2532" s="103"/>
    </row>
    <row r="2533" spans="1:8">
      <c r="A2533" s="103"/>
      <c r="B2533" s="61"/>
      <c r="C2533" s="103"/>
      <c r="D2533" s="103"/>
      <c r="E2533" s="103"/>
      <c r="F2533" s="103"/>
      <c r="G2533" s="103"/>
      <c r="H2533" s="103"/>
    </row>
    <row r="2534" spans="1:8">
      <c r="A2534" s="103"/>
      <c r="B2534" s="61"/>
      <c r="C2534" s="103"/>
      <c r="D2534" s="103"/>
      <c r="E2534" s="103"/>
      <c r="F2534" s="103"/>
      <c r="G2534" s="103"/>
      <c r="H2534" s="103"/>
    </row>
    <row r="2535" spans="1:8">
      <c r="A2535" s="103"/>
      <c r="B2535" s="61"/>
      <c r="C2535" s="103"/>
      <c r="D2535" s="103"/>
      <c r="E2535" s="103"/>
      <c r="F2535" s="103"/>
      <c r="G2535" s="103"/>
      <c r="H2535" s="103"/>
    </row>
    <row r="2536" spans="1:8">
      <c r="A2536" s="103"/>
      <c r="B2536" s="61"/>
      <c r="C2536" s="103"/>
      <c r="D2536" s="103"/>
      <c r="E2536" s="103"/>
      <c r="F2536" s="103"/>
      <c r="G2536" s="103"/>
      <c r="H2536" s="103"/>
    </row>
    <row r="2537" spans="1:8">
      <c r="A2537" s="103"/>
      <c r="B2537" s="61"/>
      <c r="C2537" s="103"/>
      <c r="D2537" s="103"/>
      <c r="E2537" s="103"/>
      <c r="F2537" s="103"/>
      <c r="G2537" s="103"/>
      <c r="H2537" s="103"/>
    </row>
    <row r="2538" spans="1:8">
      <c r="A2538" s="103"/>
      <c r="B2538" s="61"/>
      <c r="C2538" s="103"/>
      <c r="D2538" s="103"/>
      <c r="E2538" s="103"/>
      <c r="F2538" s="103"/>
      <c r="G2538" s="103"/>
      <c r="H2538" s="103"/>
    </row>
    <row r="2539" spans="1:8">
      <c r="A2539" s="103"/>
      <c r="B2539" s="61"/>
      <c r="C2539" s="103"/>
      <c r="D2539" s="103"/>
      <c r="E2539" s="103"/>
      <c r="F2539" s="103"/>
      <c r="G2539" s="103"/>
      <c r="H2539" s="103"/>
    </row>
    <row r="2540" spans="1:8">
      <c r="A2540" s="103"/>
      <c r="B2540" s="61"/>
      <c r="C2540" s="103"/>
      <c r="D2540" s="103"/>
      <c r="E2540" s="103"/>
      <c r="F2540" s="103"/>
      <c r="G2540" s="103"/>
      <c r="H2540" s="103"/>
    </row>
    <row r="2541" spans="1:8">
      <c r="A2541" s="103"/>
      <c r="B2541" s="61"/>
      <c r="C2541" s="103"/>
      <c r="D2541" s="103"/>
      <c r="E2541" s="103"/>
      <c r="F2541" s="103"/>
      <c r="G2541" s="103"/>
      <c r="H2541" s="103"/>
    </row>
    <row r="2542" spans="1:8">
      <c r="A2542" s="103"/>
      <c r="B2542" s="61"/>
      <c r="C2542" s="103"/>
      <c r="D2542" s="103"/>
      <c r="E2542" s="103"/>
      <c r="F2542" s="103"/>
      <c r="G2542" s="103"/>
      <c r="H2542" s="103"/>
    </row>
    <row r="2543" spans="1:8">
      <c r="A2543" s="103"/>
      <c r="B2543" s="61"/>
      <c r="C2543" s="103"/>
      <c r="D2543" s="103"/>
      <c r="E2543" s="103"/>
      <c r="F2543" s="103"/>
      <c r="G2543" s="103"/>
      <c r="H2543" s="103"/>
    </row>
    <row r="2544" spans="1:8">
      <c r="A2544" s="103"/>
      <c r="B2544" s="61"/>
      <c r="C2544" s="103"/>
      <c r="D2544" s="103"/>
      <c r="E2544" s="103"/>
      <c r="F2544" s="103"/>
      <c r="G2544" s="103"/>
      <c r="H2544" s="103"/>
    </row>
    <row r="2545" spans="1:8">
      <c r="A2545" s="103"/>
      <c r="B2545" s="61"/>
      <c r="C2545" s="103"/>
      <c r="D2545" s="103"/>
      <c r="E2545" s="103"/>
      <c r="F2545" s="103"/>
      <c r="G2545" s="103"/>
      <c r="H2545" s="103"/>
    </row>
    <row r="2546" spans="1:8">
      <c r="A2546" s="103"/>
      <c r="B2546" s="61"/>
      <c r="C2546" s="103"/>
      <c r="D2546" s="103"/>
      <c r="E2546" s="103"/>
      <c r="F2546" s="103"/>
      <c r="G2546" s="103"/>
      <c r="H2546" s="103"/>
    </row>
    <row r="2547" spans="1:8">
      <c r="A2547" s="103"/>
      <c r="B2547" s="61"/>
      <c r="C2547" s="103"/>
      <c r="D2547" s="103"/>
      <c r="E2547" s="103"/>
      <c r="F2547" s="103"/>
      <c r="G2547" s="103"/>
      <c r="H2547" s="103"/>
    </row>
    <row r="2548" spans="1:8">
      <c r="A2548" s="103"/>
      <c r="B2548" s="61"/>
      <c r="C2548" s="103"/>
      <c r="D2548" s="103"/>
      <c r="E2548" s="103"/>
      <c r="F2548" s="103"/>
      <c r="G2548" s="103"/>
      <c r="H2548" s="103"/>
    </row>
    <row r="2549" spans="1:8">
      <c r="A2549" s="103"/>
      <c r="B2549" s="61"/>
      <c r="C2549" s="103"/>
      <c r="D2549" s="103"/>
      <c r="E2549" s="103"/>
      <c r="F2549" s="103"/>
      <c r="G2549" s="103"/>
      <c r="H2549" s="103"/>
    </row>
    <row r="2550" spans="1:8">
      <c r="A2550" s="103"/>
      <c r="B2550" s="61"/>
      <c r="C2550" s="103"/>
      <c r="D2550" s="103"/>
      <c r="E2550" s="103"/>
      <c r="F2550" s="103"/>
      <c r="G2550" s="103"/>
      <c r="H2550" s="103"/>
    </row>
    <row r="2551" spans="1:8">
      <c r="A2551" s="103"/>
      <c r="B2551" s="61"/>
      <c r="C2551" s="103"/>
      <c r="D2551" s="103"/>
      <c r="E2551" s="103"/>
      <c r="F2551" s="103"/>
      <c r="G2551" s="103"/>
      <c r="H2551" s="103"/>
    </row>
    <row r="2552" spans="1:8">
      <c r="A2552" s="103"/>
      <c r="B2552" s="61"/>
      <c r="C2552" s="103"/>
      <c r="D2552" s="103"/>
      <c r="E2552" s="103"/>
      <c r="F2552" s="103"/>
      <c r="G2552" s="103"/>
      <c r="H2552" s="103"/>
    </row>
    <row r="2553" spans="1:8">
      <c r="A2553" s="103"/>
      <c r="B2553" s="61"/>
      <c r="C2553" s="103"/>
      <c r="D2553" s="103"/>
      <c r="E2553" s="103"/>
      <c r="F2553" s="103"/>
      <c r="G2553" s="103"/>
      <c r="H2553" s="103"/>
    </row>
    <row r="2554" spans="1:8">
      <c r="A2554" s="103"/>
      <c r="B2554" s="61"/>
      <c r="C2554" s="103"/>
      <c r="D2554" s="103"/>
      <c r="E2554" s="103"/>
      <c r="F2554" s="103"/>
      <c r="G2554" s="103"/>
      <c r="H2554" s="103"/>
    </row>
    <row r="2555" spans="1:8">
      <c r="A2555" s="103"/>
      <c r="B2555" s="61"/>
      <c r="C2555" s="103"/>
      <c r="D2555" s="103"/>
      <c r="E2555" s="103"/>
      <c r="F2555" s="103"/>
      <c r="G2555" s="103"/>
      <c r="H2555" s="103"/>
    </row>
    <row r="2556" spans="1:8">
      <c r="A2556" s="103"/>
      <c r="B2556" s="61"/>
      <c r="C2556" s="103"/>
      <c r="D2556" s="103"/>
      <c r="E2556" s="103"/>
      <c r="F2556" s="103"/>
      <c r="G2556" s="103"/>
      <c r="H2556" s="103"/>
    </row>
    <row r="2557" spans="1:8">
      <c r="A2557" s="103"/>
      <c r="B2557" s="61"/>
      <c r="C2557" s="103"/>
      <c r="D2557" s="103"/>
      <c r="E2557" s="103"/>
      <c r="F2557" s="103"/>
      <c r="G2557" s="103"/>
      <c r="H2557" s="103"/>
    </row>
    <row r="2558" spans="1:8">
      <c r="A2558" s="103"/>
      <c r="B2558" s="61"/>
      <c r="C2558" s="103"/>
      <c r="D2558" s="103"/>
      <c r="E2558" s="103"/>
      <c r="F2558" s="103"/>
      <c r="G2558" s="103"/>
      <c r="H2558" s="103"/>
    </row>
    <row r="2559" spans="1:8">
      <c r="A2559" s="103"/>
      <c r="B2559" s="61"/>
      <c r="C2559" s="103"/>
      <c r="D2559" s="103"/>
      <c r="E2559" s="103"/>
      <c r="F2559" s="103"/>
      <c r="G2559" s="103"/>
      <c r="H2559" s="103"/>
    </row>
    <row r="2560" spans="1:8">
      <c r="A2560" s="103"/>
      <c r="B2560" s="61"/>
      <c r="C2560" s="103"/>
      <c r="D2560" s="103"/>
      <c r="E2560" s="103"/>
      <c r="F2560" s="103"/>
      <c r="G2560" s="103"/>
      <c r="H2560" s="103"/>
    </row>
    <row r="2561" spans="1:8">
      <c r="A2561" s="103"/>
      <c r="B2561" s="61"/>
      <c r="C2561" s="103"/>
      <c r="D2561" s="103"/>
      <c r="E2561" s="103"/>
      <c r="F2561" s="103"/>
      <c r="G2561" s="103"/>
      <c r="H2561" s="103"/>
    </row>
    <row r="2562" spans="1:8">
      <c r="A2562" s="103"/>
      <c r="B2562" s="61"/>
      <c r="C2562" s="103"/>
      <c r="D2562" s="103"/>
      <c r="E2562" s="103"/>
      <c r="F2562" s="103"/>
      <c r="G2562" s="103"/>
      <c r="H2562" s="103"/>
    </row>
    <row r="2563" spans="1:8">
      <c r="A2563" s="103"/>
      <c r="B2563" s="61"/>
      <c r="C2563" s="103"/>
      <c r="D2563" s="103"/>
      <c r="E2563" s="103"/>
      <c r="F2563" s="103"/>
      <c r="G2563" s="103"/>
      <c r="H2563" s="103"/>
    </row>
    <row r="2564" spans="1:8">
      <c r="A2564" s="103"/>
      <c r="B2564" s="61"/>
      <c r="C2564" s="103"/>
      <c r="D2564" s="103"/>
      <c r="E2564" s="103"/>
      <c r="F2564" s="103"/>
      <c r="G2564" s="103"/>
      <c r="H2564" s="103"/>
    </row>
    <row r="2565" spans="1:8">
      <c r="A2565" s="103"/>
      <c r="B2565" s="61"/>
      <c r="C2565" s="103"/>
      <c r="D2565" s="103"/>
      <c r="E2565" s="103"/>
      <c r="F2565" s="103"/>
      <c r="G2565" s="103"/>
      <c r="H2565" s="103"/>
    </row>
    <row r="2566" spans="1:8">
      <c r="A2566" s="103"/>
      <c r="B2566" s="61"/>
      <c r="C2566" s="103"/>
      <c r="D2566" s="103"/>
      <c r="E2566" s="103"/>
      <c r="F2566" s="103"/>
      <c r="G2566" s="103"/>
      <c r="H2566" s="103"/>
    </row>
    <row r="2567" spans="1:8">
      <c r="A2567" s="103"/>
      <c r="B2567" s="61"/>
      <c r="C2567" s="103"/>
      <c r="D2567" s="103"/>
      <c r="E2567" s="103"/>
      <c r="F2567" s="103"/>
      <c r="G2567" s="103"/>
      <c r="H2567" s="103"/>
    </row>
    <row r="2568" spans="1:8">
      <c r="A2568" s="103"/>
      <c r="B2568" s="61"/>
      <c r="C2568" s="103"/>
      <c r="D2568" s="103"/>
      <c r="E2568" s="103"/>
      <c r="F2568" s="103"/>
      <c r="G2568" s="103"/>
      <c r="H2568" s="103"/>
    </row>
    <row r="2569" spans="1:8">
      <c r="A2569" s="103"/>
      <c r="B2569" s="61"/>
      <c r="C2569" s="103"/>
      <c r="D2569" s="103"/>
      <c r="E2569" s="103"/>
      <c r="F2569" s="103"/>
      <c r="G2569" s="103"/>
      <c r="H2569" s="103"/>
    </row>
    <row r="2570" spans="1:8">
      <c r="A2570" s="103"/>
      <c r="B2570" s="61"/>
      <c r="C2570" s="103"/>
      <c r="D2570" s="103"/>
      <c r="E2570" s="103"/>
      <c r="F2570" s="103"/>
      <c r="G2570" s="103"/>
      <c r="H2570" s="103"/>
    </row>
    <row r="2571" spans="1:8">
      <c r="A2571" s="103"/>
      <c r="B2571" s="61"/>
      <c r="C2571" s="103"/>
      <c r="D2571" s="103"/>
      <c r="E2571" s="103"/>
      <c r="F2571" s="103"/>
      <c r="G2571" s="103"/>
      <c r="H2571" s="103"/>
    </row>
    <row r="2572" spans="1:8">
      <c r="A2572" s="103"/>
      <c r="B2572" s="61"/>
      <c r="C2572" s="103"/>
      <c r="D2572" s="103"/>
      <c r="E2572" s="103"/>
      <c r="F2572" s="103"/>
      <c r="G2572" s="103"/>
      <c r="H2572" s="103"/>
    </row>
    <row r="2573" spans="1:8">
      <c r="A2573" s="103"/>
      <c r="B2573" s="61"/>
      <c r="C2573" s="103"/>
      <c r="D2573" s="103"/>
      <c r="E2573" s="103"/>
      <c r="F2573" s="103"/>
      <c r="G2573" s="103"/>
      <c r="H2573" s="103"/>
    </row>
    <row r="2574" spans="1:8">
      <c r="A2574" s="103"/>
      <c r="B2574" s="61"/>
      <c r="C2574" s="103"/>
      <c r="D2574" s="103"/>
      <c r="E2574" s="103"/>
      <c r="F2574" s="103"/>
      <c r="G2574" s="103"/>
      <c r="H2574" s="103"/>
    </row>
    <row r="2575" spans="1:8">
      <c r="A2575" s="103"/>
      <c r="B2575" s="61"/>
      <c r="C2575" s="103"/>
      <c r="D2575" s="103"/>
      <c r="E2575" s="103"/>
      <c r="F2575" s="103"/>
      <c r="G2575" s="103"/>
      <c r="H2575" s="103"/>
    </row>
    <row r="2576" spans="1:8">
      <c r="A2576" s="103"/>
      <c r="B2576" s="61"/>
      <c r="C2576" s="103"/>
      <c r="D2576" s="103"/>
      <c r="E2576" s="103"/>
      <c r="F2576" s="103"/>
      <c r="G2576" s="103"/>
      <c r="H2576" s="103"/>
    </row>
    <row r="2577" spans="1:8">
      <c r="A2577" s="103"/>
      <c r="B2577" s="61"/>
      <c r="C2577" s="103"/>
      <c r="D2577" s="103"/>
      <c r="E2577" s="103"/>
      <c r="F2577" s="103"/>
      <c r="G2577" s="103"/>
      <c r="H2577" s="103"/>
    </row>
    <row r="2578" spans="1:8">
      <c r="A2578" s="103"/>
      <c r="B2578" s="61"/>
      <c r="C2578" s="103"/>
      <c r="D2578" s="103"/>
      <c r="E2578" s="103"/>
      <c r="F2578" s="103"/>
      <c r="G2578" s="103"/>
      <c r="H2578" s="103"/>
    </row>
    <row r="2579" spans="1:8">
      <c r="A2579" s="103"/>
      <c r="B2579" s="61"/>
      <c r="C2579" s="103"/>
      <c r="D2579" s="103"/>
      <c r="E2579" s="103"/>
      <c r="F2579" s="103"/>
      <c r="G2579" s="103"/>
      <c r="H2579" s="103"/>
    </row>
    <row r="2580" spans="1:8">
      <c r="A2580" s="103"/>
      <c r="B2580" s="61"/>
      <c r="C2580" s="103"/>
      <c r="D2580" s="103"/>
      <c r="E2580" s="103"/>
      <c r="F2580" s="103"/>
      <c r="G2580" s="103"/>
      <c r="H2580" s="103"/>
    </row>
    <row r="2581" spans="1:8">
      <c r="A2581" s="103"/>
      <c r="B2581" s="61"/>
      <c r="C2581" s="103"/>
      <c r="D2581" s="103"/>
      <c r="E2581" s="103"/>
      <c r="F2581" s="103"/>
      <c r="G2581" s="103"/>
      <c r="H2581" s="103"/>
    </row>
    <row r="2582" spans="1:8">
      <c r="A2582" s="103"/>
      <c r="B2582" s="61"/>
      <c r="C2582" s="103"/>
      <c r="D2582" s="103"/>
      <c r="E2582" s="103"/>
      <c r="F2582" s="103"/>
      <c r="G2582" s="103"/>
      <c r="H2582" s="103"/>
    </row>
    <row r="2583" spans="1:8">
      <c r="A2583" s="103"/>
      <c r="B2583" s="61"/>
      <c r="C2583" s="103"/>
      <c r="D2583" s="103"/>
      <c r="E2583" s="103"/>
      <c r="F2583" s="103"/>
      <c r="G2583" s="103"/>
      <c r="H2583" s="103"/>
    </row>
    <row r="2584" spans="1:8">
      <c r="A2584" s="103"/>
      <c r="B2584" s="61"/>
      <c r="C2584" s="103"/>
      <c r="D2584" s="103"/>
      <c r="E2584" s="103"/>
      <c r="F2584" s="103"/>
      <c r="G2584" s="103"/>
      <c r="H2584" s="103"/>
    </row>
    <row r="2585" spans="1:8">
      <c r="A2585" s="103"/>
      <c r="B2585" s="61"/>
      <c r="C2585" s="103"/>
      <c r="D2585" s="103"/>
      <c r="E2585" s="103"/>
      <c r="F2585" s="103"/>
      <c r="G2585" s="103"/>
      <c r="H2585" s="103"/>
    </row>
    <row r="2586" spans="1:8">
      <c r="A2586" s="103"/>
      <c r="B2586" s="61"/>
      <c r="C2586" s="103"/>
      <c r="D2586" s="103"/>
      <c r="E2586" s="103"/>
      <c r="F2586" s="103"/>
      <c r="G2586" s="103"/>
      <c r="H2586" s="103"/>
    </row>
    <row r="2587" spans="1:8">
      <c r="A2587" s="103"/>
      <c r="B2587" s="61"/>
      <c r="C2587" s="103"/>
      <c r="D2587" s="103"/>
      <c r="E2587" s="103"/>
      <c r="F2587" s="103"/>
      <c r="G2587" s="103"/>
      <c r="H2587" s="103"/>
    </row>
    <row r="2588" spans="1:8">
      <c r="A2588" s="103"/>
      <c r="B2588" s="61"/>
      <c r="C2588" s="103"/>
      <c r="D2588" s="103"/>
      <c r="E2588" s="103"/>
      <c r="F2588" s="103"/>
      <c r="G2588" s="103"/>
      <c r="H2588" s="103"/>
    </row>
    <row r="2589" spans="1:8">
      <c r="A2589" s="103"/>
      <c r="B2589" s="61"/>
      <c r="C2589" s="103"/>
      <c r="D2589" s="103"/>
      <c r="E2589" s="103"/>
      <c r="F2589" s="103"/>
      <c r="G2589" s="103"/>
      <c r="H2589" s="103"/>
    </row>
    <row r="2590" spans="1:8">
      <c r="A2590" s="103"/>
      <c r="B2590" s="61"/>
      <c r="C2590" s="103"/>
      <c r="D2590" s="103"/>
      <c r="E2590" s="103"/>
      <c r="F2590" s="103"/>
      <c r="G2590" s="103"/>
      <c r="H2590" s="103"/>
    </row>
    <row r="2591" spans="1:8">
      <c r="A2591" s="103"/>
      <c r="B2591" s="61"/>
      <c r="C2591" s="103"/>
      <c r="D2591" s="103"/>
      <c r="E2591" s="103"/>
      <c r="F2591" s="103"/>
      <c r="G2591" s="103"/>
      <c r="H2591" s="103"/>
    </row>
    <row r="2592" spans="1:8">
      <c r="A2592" s="103"/>
      <c r="B2592" s="61"/>
      <c r="C2592" s="103"/>
      <c r="D2592" s="103"/>
      <c r="E2592" s="103"/>
      <c r="F2592" s="103"/>
      <c r="G2592" s="103"/>
      <c r="H2592" s="103"/>
    </row>
    <row r="2593" spans="1:8">
      <c r="A2593" s="103"/>
      <c r="B2593" s="61"/>
      <c r="C2593" s="103"/>
      <c r="D2593" s="103"/>
      <c r="E2593" s="103"/>
      <c r="F2593" s="103"/>
      <c r="G2593" s="103"/>
      <c r="H2593" s="103"/>
    </row>
    <row r="2594" spans="1:8">
      <c r="A2594" s="103"/>
      <c r="B2594" s="61"/>
      <c r="C2594" s="103"/>
      <c r="D2594" s="103"/>
      <c r="E2594" s="103"/>
      <c r="F2594" s="103"/>
      <c r="G2594" s="103"/>
      <c r="H2594" s="103"/>
    </row>
    <row r="2595" spans="1:8">
      <c r="A2595" s="103"/>
      <c r="B2595" s="61"/>
      <c r="C2595" s="103"/>
      <c r="D2595" s="103"/>
      <c r="E2595" s="103"/>
      <c r="F2595" s="103"/>
      <c r="G2595" s="103"/>
      <c r="H2595" s="103"/>
    </row>
    <row r="2596" spans="1:8">
      <c r="A2596" s="103"/>
      <c r="B2596" s="61"/>
      <c r="C2596" s="103"/>
      <c r="D2596" s="103"/>
      <c r="E2596" s="103"/>
      <c r="F2596" s="103"/>
      <c r="G2596" s="103"/>
      <c r="H2596" s="103"/>
    </row>
    <row r="2597" spans="1:8">
      <c r="A2597" s="103"/>
      <c r="B2597" s="61"/>
      <c r="C2597" s="103"/>
      <c r="D2597" s="103"/>
      <c r="E2597" s="103"/>
      <c r="F2597" s="103"/>
      <c r="G2597" s="103"/>
      <c r="H2597" s="103"/>
    </row>
    <row r="2598" spans="1:8">
      <c r="A2598" s="103"/>
      <c r="B2598" s="61"/>
      <c r="C2598" s="103"/>
      <c r="D2598" s="103"/>
      <c r="E2598" s="103"/>
      <c r="F2598" s="103"/>
      <c r="G2598" s="103"/>
      <c r="H2598" s="103"/>
    </row>
    <row r="2599" spans="1:8">
      <c r="A2599" s="103"/>
      <c r="B2599" s="61"/>
      <c r="C2599" s="103"/>
      <c r="D2599" s="103"/>
      <c r="E2599" s="103"/>
      <c r="F2599" s="103"/>
      <c r="G2599" s="103"/>
      <c r="H2599" s="103"/>
    </row>
    <row r="2600" spans="1:8">
      <c r="A2600" s="103"/>
      <c r="B2600" s="61"/>
      <c r="C2600" s="103"/>
      <c r="D2600" s="103"/>
      <c r="E2600" s="103"/>
      <c r="F2600" s="103"/>
      <c r="G2600" s="103"/>
      <c r="H2600" s="103"/>
    </row>
    <row r="2601" spans="1:8">
      <c r="A2601" s="103"/>
      <c r="B2601" s="61"/>
      <c r="C2601" s="103"/>
      <c r="D2601" s="103"/>
      <c r="E2601" s="103"/>
      <c r="F2601" s="103"/>
      <c r="G2601" s="103"/>
      <c r="H2601" s="103"/>
    </row>
    <row r="2602" spans="1:8">
      <c r="A2602" s="103"/>
      <c r="B2602" s="61"/>
      <c r="C2602" s="103"/>
      <c r="D2602" s="103"/>
      <c r="E2602" s="103"/>
      <c r="F2602" s="103"/>
      <c r="G2602" s="103"/>
      <c r="H2602" s="103"/>
    </row>
    <row r="2603" spans="1:8">
      <c r="A2603" s="103"/>
      <c r="B2603" s="61"/>
      <c r="C2603" s="103"/>
      <c r="D2603" s="103"/>
      <c r="E2603" s="103"/>
      <c r="F2603" s="103"/>
      <c r="G2603" s="103"/>
      <c r="H2603" s="103"/>
    </row>
    <row r="2604" spans="1:8">
      <c r="A2604" s="103"/>
      <c r="B2604" s="61"/>
      <c r="C2604" s="103"/>
      <c r="D2604" s="103"/>
      <c r="E2604" s="103"/>
      <c r="F2604" s="103"/>
      <c r="G2604" s="103"/>
      <c r="H2604" s="103"/>
    </row>
    <row r="2605" spans="1:8">
      <c r="A2605" s="103"/>
      <c r="B2605" s="61"/>
      <c r="C2605" s="103"/>
      <c r="D2605" s="103"/>
      <c r="E2605" s="103"/>
      <c r="F2605" s="103"/>
      <c r="G2605" s="103"/>
      <c r="H2605" s="103"/>
    </row>
    <row r="2606" spans="1:8">
      <c r="A2606" s="103"/>
      <c r="B2606" s="61"/>
      <c r="C2606" s="103"/>
      <c r="D2606" s="103"/>
      <c r="E2606" s="103"/>
      <c r="F2606" s="103"/>
      <c r="G2606" s="103"/>
      <c r="H2606" s="103"/>
    </row>
    <row r="2607" spans="1:8">
      <c r="A2607" s="103"/>
      <c r="B2607" s="61"/>
      <c r="C2607" s="103"/>
      <c r="D2607" s="103"/>
      <c r="E2607" s="103"/>
      <c r="F2607" s="103"/>
      <c r="G2607" s="103"/>
      <c r="H2607" s="103"/>
    </row>
    <row r="2608" spans="1:8">
      <c r="A2608" s="103"/>
      <c r="B2608" s="61"/>
      <c r="C2608" s="103"/>
      <c r="D2608" s="103"/>
      <c r="E2608" s="103"/>
      <c r="F2608" s="103"/>
      <c r="G2608" s="103"/>
      <c r="H2608" s="103"/>
    </row>
    <row r="2609" spans="1:8">
      <c r="A2609" s="103"/>
      <c r="B2609" s="61"/>
      <c r="C2609" s="103"/>
      <c r="D2609" s="103"/>
      <c r="E2609" s="103"/>
      <c r="F2609" s="103"/>
      <c r="G2609" s="103"/>
      <c r="H2609" s="103"/>
    </row>
    <row r="2610" spans="1:8">
      <c r="A2610" s="103"/>
      <c r="B2610" s="61"/>
      <c r="C2610" s="103"/>
      <c r="D2610" s="103"/>
      <c r="E2610" s="103"/>
      <c r="F2610" s="103"/>
      <c r="G2610" s="103"/>
      <c r="H2610" s="103"/>
    </row>
    <row r="2611" spans="1:8">
      <c r="A2611" s="103"/>
      <c r="B2611" s="61"/>
      <c r="C2611" s="103"/>
      <c r="D2611" s="103"/>
      <c r="E2611" s="103"/>
      <c r="F2611" s="103"/>
      <c r="G2611" s="103"/>
      <c r="H2611" s="103"/>
    </row>
    <row r="2612" spans="1:8">
      <c r="A2612" s="103"/>
      <c r="B2612" s="61"/>
      <c r="C2612" s="103"/>
      <c r="D2612" s="103"/>
      <c r="E2612" s="103"/>
      <c r="F2612" s="103"/>
      <c r="G2612" s="103"/>
      <c r="H2612" s="103"/>
    </row>
    <row r="2613" spans="1:8">
      <c r="A2613" s="103"/>
      <c r="B2613" s="61"/>
      <c r="C2613" s="103"/>
      <c r="D2613" s="103"/>
      <c r="E2613" s="103"/>
      <c r="F2613" s="103"/>
      <c r="G2613" s="103"/>
      <c r="H2613" s="103"/>
    </row>
    <row r="2614" spans="1:8">
      <c r="A2614" s="103"/>
      <c r="B2614" s="61"/>
      <c r="C2614" s="103"/>
      <c r="D2614" s="103"/>
      <c r="E2614" s="103"/>
      <c r="F2614" s="103"/>
      <c r="G2614" s="103"/>
      <c r="H2614" s="103"/>
    </row>
    <row r="2615" spans="1:8">
      <c r="A2615" s="103"/>
      <c r="B2615" s="61"/>
      <c r="C2615" s="103"/>
      <c r="D2615" s="103"/>
      <c r="E2615" s="103"/>
      <c r="F2615" s="103"/>
      <c r="G2615" s="103"/>
      <c r="H2615" s="103"/>
    </row>
    <row r="2616" spans="1:8">
      <c r="A2616" s="103"/>
      <c r="B2616" s="61"/>
      <c r="C2616" s="103"/>
      <c r="D2616" s="103"/>
      <c r="E2616" s="103"/>
      <c r="F2616" s="103"/>
      <c r="G2616" s="103"/>
      <c r="H2616" s="103"/>
    </row>
    <row r="2617" spans="1:8">
      <c r="A2617" s="103"/>
      <c r="B2617" s="61"/>
      <c r="C2617" s="103"/>
      <c r="D2617" s="103"/>
      <c r="E2617" s="103"/>
      <c r="F2617" s="103"/>
      <c r="G2617" s="103"/>
      <c r="H2617" s="103"/>
    </row>
    <row r="2618" spans="1:8">
      <c r="A2618" s="103"/>
      <c r="B2618" s="61"/>
      <c r="C2618" s="103"/>
      <c r="D2618" s="103"/>
      <c r="E2618" s="103"/>
      <c r="F2618" s="103"/>
      <c r="G2618" s="103"/>
      <c r="H2618" s="103"/>
    </row>
    <row r="2619" spans="1:8">
      <c r="A2619" s="103"/>
      <c r="B2619" s="61"/>
      <c r="C2619" s="103"/>
      <c r="D2619" s="103"/>
      <c r="E2619" s="103"/>
      <c r="F2619" s="103"/>
      <c r="G2619" s="103"/>
      <c r="H2619" s="103"/>
    </row>
    <row r="2620" spans="1:8">
      <c r="A2620" s="103"/>
      <c r="B2620" s="61"/>
      <c r="C2620" s="103"/>
      <c r="D2620" s="103"/>
      <c r="E2620" s="103"/>
      <c r="F2620" s="103"/>
      <c r="G2620" s="103"/>
      <c r="H2620" s="103"/>
    </row>
    <row r="2621" spans="1:8">
      <c r="A2621" s="103"/>
      <c r="B2621" s="61"/>
      <c r="C2621" s="103"/>
      <c r="D2621" s="103"/>
      <c r="E2621" s="103"/>
      <c r="F2621" s="103"/>
      <c r="G2621" s="103"/>
      <c r="H2621" s="103"/>
    </row>
    <row r="2622" spans="1:8">
      <c r="A2622" s="103"/>
      <c r="B2622" s="61"/>
      <c r="C2622" s="103"/>
      <c r="D2622" s="103"/>
      <c r="E2622" s="103"/>
      <c r="F2622" s="103"/>
      <c r="G2622" s="103"/>
      <c r="H2622" s="103"/>
    </row>
    <row r="2623" spans="1:8">
      <c r="A2623" s="103"/>
      <c r="B2623" s="61"/>
      <c r="C2623" s="103"/>
      <c r="D2623" s="103"/>
      <c r="E2623" s="103"/>
      <c r="F2623" s="103"/>
      <c r="G2623" s="103"/>
      <c r="H2623" s="103"/>
    </row>
    <row r="2624" spans="1:8">
      <c r="A2624" s="103"/>
      <c r="B2624" s="61"/>
      <c r="C2624" s="103"/>
      <c r="D2624" s="103"/>
      <c r="E2624" s="103"/>
      <c r="F2624" s="103"/>
      <c r="G2624" s="103"/>
      <c r="H2624" s="103"/>
    </row>
    <row r="2625" spans="1:8">
      <c r="A2625" s="103"/>
      <c r="B2625" s="61"/>
      <c r="C2625" s="103"/>
      <c r="D2625" s="103"/>
      <c r="E2625" s="103"/>
      <c r="F2625" s="103"/>
      <c r="G2625" s="103"/>
      <c r="H2625" s="103"/>
    </row>
    <row r="2626" spans="1:8">
      <c r="A2626" s="103"/>
      <c r="B2626" s="61"/>
      <c r="C2626" s="103"/>
      <c r="D2626" s="103"/>
      <c r="E2626" s="103"/>
      <c r="F2626" s="103"/>
      <c r="G2626" s="103"/>
      <c r="H2626" s="103"/>
    </row>
    <row r="2627" spans="1:8">
      <c r="A2627" s="103"/>
      <c r="B2627" s="61"/>
      <c r="C2627" s="103"/>
      <c r="D2627" s="103"/>
      <c r="E2627" s="103"/>
      <c r="F2627" s="103"/>
      <c r="G2627" s="103"/>
      <c r="H2627" s="103"/>
    </row>
    <row r="2628" spans="1:8">
      <c r="A2628" s="103"/>
      <c r="B2628" s="61"/>
      <c r="C2628" s="103"/>
      <c r="D2628" s="103"/>
      <c r="E2628" s="103"/>
      <c r="F2628" s="103"/>
      <c r="G2628" s="103"/>
      <c r="H2628" s="103"/>
    </row>
    <row r="2629" spans="1:8">
      <c r="A2629" s="103"/>
      <c r="B2629" s="61"/>
      <c r="C2629" s="103"/>
      <c r="D2629" s="103"/>
      <c r="E2629" s="103"/>
      <c r="F2629" s="103"/>
      <c r="G2629" s="103"/>
      <c r="H2629" s="103"/>
    </row>
    <row r="2630" spans="1:8">
      <c r="A2630" s="103"/>
      <c r="B2630" s="61"/>
      <c r="C2630" s="103"/>
      <c r="D2630" s="103"/>
      <c r="E2630" s="103"/>
      <c r="F2630" s="103"/>
      <c r="G2630" s="103"/>
      <c r="H2630" s="103"/>
    </row>
    <row r="2631" spans="1:8">
      <c r="A2631" s="103"/>
      <c r="B2631" s="61"/>
      <c r="C2631" s="103"/>
      <c r="D2631" s="103"/>
      <c r="E2631" s="103"/>
      <c r="F2631" s="103"/>
      <c r="G2631" s="103"/>
      <c r="H2631" s="103"/>
    </row>
    <row r="2632" spans="1:8">
      <c r="A2632" s="103"/>
      <c r="B2632" s="61"/>
      <c r="C2632" s="103"/>
      <c r="D2632" s="103"/>
      <c r="E2632" s="103"/>
      <c r="F2632" s="103"/>
      <c r="G2632" s="103"/>
      <c r="H2632" s="103"/>
    </row>
    <row r="2633" spans="1:8">
      <c r="A2633" s="103"/>
      <c r="B2633" s="61"/>
      <c r="C2633" s="103"/>
      <c r="D2633" s="103"/>
      <c r="E2633" s="103"/>
      <c r="F2633" s="103"/>
      <c r="G2633" s="103"/>
      <c r="H2633" s="103"/>
    </row>
    <row r="2634" spans="1:8">
      <c r="A2634" s="103"/>
      <c r="B2634" s="61"/>
      <c r="C2634" s="103"/>
      <c r="D2634" s="103"/>
      <c r="E2634" s="103"/>
      <c r="F2634" s="103"/>
      <c r="G2634" s="103"/>
      <c r="H2634" s="103"/>
    </row>
    <row r="2635" spans="1:8">
      <c r="A2635" s="103"/>
      <c r="B2635" s="61"/>
      <c r="C2635" s="103"/>
      <c r="D2635" s="103"/>
      <c r="E2635" s="103"/>
      <c r="F2635" s="103"/>
      <c r="G2635" s="103"/>
      <c r="H2635" s="103"/>
    </row>
    <row r="2636" spans="1:8">
      <c r="A2636" s="103"/>
      <c r="B2636" s="61"/>
      <c r="C2636" s="103"/>
      <c r="D2636" s="103"/>
      <c r="E2636" s="103"/>
      <c r="F2636" s="103"/>
      <c r="G2636" s="103"/>
      <c r="H2636" s="103"/>
    </row>
    <row r="2637" spans="1:8">
      <c r="A2637" s="103"/>
      <c r="B2637" s="61"/>
      <c r="C2637" s="103"/>
      <c r="D2637" s="103"/>
      <c r="E2637" s="103"/>
      <c r="F2637" s="103"/>
      <c r="G2637" s="103"/>
      <c r="H2637" s="103"/>
    </row>
    <row r="2638" spans="1:8">
      <c r="A2638" s="103"/>
      <c r="B2638" s="61"/>
      <c r="C2638" s="103"/>
      <c r="D2638" s="103"/>
      <c r="E2638" s="103"/>
      <c r="F2638" s="103"/>
      <c r="G2638" s="103"/>
      <c r="H2638" s="103"/>
    </row>
    <row r="2639" spans="1:8">
      <c r="A2639" s="103"/>
      <c r="B2639" s="61"/>
      <c r="C2639" s="103"/>
      <c r="D2639" s="103"/>
      <c r="E2639" s="103"/>
      <c r="F2639" s="103"/>
      <c r="G2639" s="103"/>
      <c r="H2639" s="103"/>
    </row>
    <row r="2640" spans="1:8">
      <c r="A2640" s="103"/>
      <c r="B2640" s="61"/>
      <c r="C2640" s="103"/>
      <c r="D2640" s="103"/>
      <c r="E2640" s="103"/>
      <c r="F2640" s="103"/>
      <c r="G2640" s="103"/>
      <c r="H2640" s="103"/>
    </row>
    <row r="2641" spans="1:8">
      <c r="A2641" s="103"/>
      <c r="B2641" s="61"/>
      <c r="C2641" s="103"/>
      <c r="D2641" s="103"/>
      <c r="E2641" s="103"/>
      <c r="F2641" s="103"/>
      <c r="G2641" s="103"/>
      <c r="H2641" s="103"/>
    </row>
    <row r="2642" spans="1:8">
      <c r="A2642" s="103"/>
      <c r="B2642" s="61"/>
      <c r="C2642" s="103"/>
      <c r="D2642" s="103"/>
      <c r="E2642" s="103"/>
      <c r="F2642" s="103"/>
      <c r="G2642" s="103"/>
      <c r="H2642" s="103"/>
    </row>
    <row r="2643" spans="1:8">
      <c r="A2643" s="103"/>
      <c r="B2643" s="61"/>
      <c r="C2643" s="103"/>
      <c r="D2643" s="103"/>
      <c r="E2643" s="103"/>
      <c r="F2643" s="103"/>
      <c r="G2643" s="103"/>
      <c r="H2643" s="103"/>
    </row>
    <row r="2644" spans="1:8">
      <c r="A2644" s="103"/>
      <c r="B2644" s="61"/>
      <c r="C2644" s="103"/>
      <c r="D2644" s="103"/>
      <c r="E2644" s="103"/>
      <c r="F2644" s="103"/>
      <c r="G2644" s="103"/>
      <c r="H2644" s="103"/>
    </row>
    <row r="2645" spans="1:8">
      <c r="A2645" s="103"/>
      <c r="B2645" s="61"/>
      <c r="C2645" s="103"/>
      <c r="D2645" s="103"/>
      <c r="E2645" s="103"/>
      <c r="F2645" s="103"/>
      <c r="G2645" s="103"/>
      <c r="H2645" s="103"/>
    </row>
    <row r="2646" spans="1:8">
      <c r="A2646" s="103"/>
      <c r="B2646" s="61"/>
      <c r="C2646" s="103"/>
      <c r="D2646" s="103"/>
      <c r="E2646" s="103"/>
      <c r="F2646" s="103"/>
      <c r="G2646" s="103"/>
      <c r="H2646" s="103"/>
    </row>
    <row r="2647" spans="1:8">
      <c r="A2647" s="103"/>
      <c r="B2647" s="61"/>
      <c r="C2647" s="103"/>
      <c r="D2647" s="103"/>
      <c r="E2647" s="103"/>
      <c r="F2647" s="103"/>
      <c r="G2647" s="103"/>
      <c r="H2647" s="103"/>
    </row>
    <row r="2648" spans="1:8">
      <c r="A2648" s="103"/>
      <c r="B2648" s="61"/>
      <c r="C2648" s="103"/>
      <c r="D2648" s="103"/>
      <c r="E2648" s="103"/>
      <c r="F2648" s="103"/>
      <c r="G2648" s="103"/>
      <c r="H2648" s="103"/>
    </row>
    <row r="2649" spans="1:8">
      <c r="A2649" s="103"/>
      <c r="B2649" s="61"/>
      <c r="C2649" s="103"/>
      <c r="D2649" s="103"/>
      <c r="E2649" s="103"/>
      <c r="F2649" s="103"/>
      <c r="G2649" s="103"/>
      <c r="H2649" s="103"/>
    </row>
    <row r="2650" spans="1:8">
      <c r="A2650" s="103"/>
      <c r="B2650" s="61"/>
      <c r="C2650" s="103"/>
      <c r="D2650" s="103"/>
      <c r="E2650" s="103"/>
      <c r="F2650" s="103"/>
      <c r="G2650" s="103"/>
      <c r="H2650" s="103"/>
    </row>
    <row r="2651" spans="1:8">
      <c r="A2651" s="103"/>
      <c r="B2651" s="61"/>
      <c r="C2651" s="103"/>
      <c r="D2651" s="103"/>
      <c r="E2651" s="103"/>
      <c r="F2651" s="103"/>
      <c r="G2651" s="103"/>
      <c r="H2651" s="103"/>
    </row>
    <row r="2652" spans="1:8">
      <c r="A2652" s="103"/>
      <c r="B2652" s="61"/>
      <c r="C2652" s="103"/>
      <c r="D2652" s="103"/>
      <c r="E2652" s="103"/>
      <c r="F2652" s="103"/>
      <c r="G2652" s="103"/>
      <c r="H2652" s="103"/>
    </row>
    <row r="2653" spans="1:8">
      <c r="A2653" s="103"/>
      <c r="B2653" s="61"/>
      <c r="C2653" s="103"/>
      <c r="D2653" s="103"/>
      <c r="E2653" s="103"/>
      <c r="F2653" s="103"/>
      <c r="G2653" s="103"/>
      <c r="H2653" s="103"/>
    </row>
    <row r="2654" spans="1:8">
      <c r="A2654" s="103"/>
      <c r="B2654" s="61"/>
      <c r="C2654" s="103"/>
      <c r="D2654" s="103"/>
      <c r="E2654" s="103"/>
      <c r="F2654" s="103"/>
      <c r="G2654" s="103"/>
      <c r="H2654" s="103"/>
    </row>
    <row r="2655" spans="1:8">
      <c r="A2655" s="103"/>
      <c r="B2655" s="61"/>
      <c r="C2655" s="103"/>
      <c r="D2655" s="103"/>
      <c r="E2655" s="103"/>
      <c r="F2655" s="103"/>
      <c r="G2655" s="103"/>
      <c r="H2655" s="103"/>
    </row>
    <row r="2656" spans="1:8">
      <c r="A2656" s="103"/>
      <c r="B2656" s="61"/>
      <c r="C2656" s="103"/>
      <c r="D2656" s="103"/>
      <c r="E2656" s="103"/>
      <c r="F2656" s="103"/>
      <c r="G2656" s="103"/>
      <c r="H2656" s="103"/>
    </row>
    <row r="2657" spans="1:8">
      <c r="A2657" s="103"/>
      <c r="B2657" s="61"/>
      <c r="C2657" s="103"/>
      <c r="D2657" s="103"/>
      <c r="E2657" s="103"/>
      <c r="F2657" s="103"/>
      <c r="G2657" s="103"/>
      <c r="H2657" s="103"/>
    </row>
    <row r="2658" spans="1:8">
      <c r="A2658" s="103"/>
      <c r="B2658" s="61"/>
      <c r="C2658" s="103"/>
      <c r="D2658" s="103"/>
      <c r="E2658" s="103"/>
      <c r="F2658" s="103"/>
      <c r="G2658" s="103"/>
      <c r="H2658" s="103"/>
    </row>
    <row r="2659" spans="1:8">
      <c r="A2659" s="103"/>
      <c r="B2659" s="61"/>
      <c r="C2659" s="103"/>
      <c r="D2659" s="103"/>
      <c r="E2659" s="103"/>
      <c r="F2659" s="103"/>
      <c r="G2659" s="103"/>
      <c r="H2659" s="103"/>
    </row>
    <row r="2660" spans="1:8">
      <c r="A2660" s="103"/>
      <c r="B2660" s="61"/>
      <c r="C2660" s="103"/>
      <c r="D2660" s="103"/>
      <c r="E2660" s="103"/>
      <c r="F2660" s="103"/>
      <c r="G2660" s="103"/>
      <c r="H2660" s="103"/>
    </row>
    <row r="2661" spans="1:8">
      <c r="A2661" s="103"/>
      <c r="B2661" s="61"/>
      <c r="C2661" s="103"/>
      <c r="D2661" s="103"/>
      <c r="E2661" s="103"/>
      <c r="F2661" s="103"/>
      <c r="G2661" s="103"/>
      <c r="H2661" s="103"/>
    </row>
    <row r="2662" spans="1:8">
      <c r="A2662" s="103"/>
      <c r="B2662" s="61"/>
      <c r="C2662" s="103"/>
      <c r="D2662" s="103"/>
      <c r="E2662" s="103"/>
      <c r="F2662" s="103"/>
      <c r="G2662" s="103"/>
      <c r="H2662" s="103"/>
    </row>
    <row r="2663" spans="1:8">
      <c r="A2663" s="103"/>
      <c r="B2663" s="61"/>
      <c r="C2663" s="103"/>
      <c r="D2663" s="103"/>
      <c r="E2663" s="103"/>
      <c r="F2663" s="103"/>
      <c r="G2663" s="103"/>
      <c r="H2663" s="103"/>
    </row>
    <row r="2664" spans="1:8">
      <c r="A2664" s="103"/>
      <c r="B2664" s="61"/>
      <c r="C2664" s="103"/>
      <c r="D2664" s="103"/>
      <c r="E2664" s="103"/>
      <c r="F2664" s="103"/>
      <c r="G2664" s="103"/>
      <c r="H2664" s="103"/>
    </row>
    <row r="2665" spans="1:8">
      <c r="A2665" s="103"/>
      <c r="B2665" s="61"/>
      <c r="C2665" s="103"/>
      <c r="D2665" s="103"/>
      <c r="E2665" s="103"/>
      <c r="F2665" s="103"/>
      <c r="G2665" s="103"/>
      <c r="H2665" s="103"/>
    </row>
    <row r="2666" spans="1:8">
      <c r="A2666" s="103"/>
      <c r="B2666" s="61"/>
      <c r="C2666" s="103"/>
      <c r="D2666" s="103"/>
      <c r="E2666" s="103"/>
      <c r="F2666" s="103"/>
      <c r="G2666" s="103"/>
      <c r="H2666" s="103"/>
    </row>
    <row r="2667" spans="1:8">
      <c r="A2667" s="103"/>
      <c r="B2667" s="61"/>
      <c r="C2667" s="103"/>
      <c r="D2667" s="103"/>
      <c r="E2667" s="103"/>
      <c r="F2667" s="103"/>
      <c r="G2667" s="103"/>
      <c r="H2667" s="103"/>
    </row>
    <row r="2668" spans="1:8">
      <c r="A2668" s="103"/>
      <c r="B2668" s="61"/>
      <c r="C2668" s="103"/>
      <c r="D2668" s="103"/>
      <c r="E2668" s="103"/>
      <c r="F2668" s="103"/>
      <c r="G2668" s="103"/>
      <c r="H2668" s="103"/>
    </row>
    <row r="2669" spans="1:8">
      <c r="A2669" s="103"/>
      <c r="B2669" s="61"/>
      <c r="C2669" s="103"/>
      <c r="D2669" s="103"/>
      <c r="E2669" s="103"/>
      <c r="F2669" s="103"/>
      <c r="G2669" s="103"/>
      <c r="H2669" s="103"/>
    </row>
    <row r="2670" spans="1:8">
      <c r="A2670" s="103"/>
      <c r="B2670" s="61"/>
      <c r="C2670" s="103"/>
      <c r="D2670" s="103"/>
      <c r="E2670" s="103"/>
      <c r="F2670" s="103"/>
      <c r="G2670" s="103"/>
      <c r="H2670" s="103"/>
    </row>
    <row r="2671" spans="1:8">
      <c r="A2671" s="103"/>
      <c r="B2671" s="61"/>
      <c r="C2671" s="103"/>
      <c r="D2671" s="103"/>
      <c r="E2671" s="103"/>
      <c r="F2671" s="103"/>
      <c r="G2671" s="103"/>
      <c r="H2671" s="103"/>
    </row>
    <row r="2672" spans="1:8">
      <c r="A2672" s="103"/>
      <c r="B2672" s="61"/>
      <c r="C2672" s="103"/>
      <c r="D2672" s="103"/>
      <c r="E2672" s="103"/>
      <c r="F2672" s="103"/>
      <c r="G2672" s="103"/>
      <c r="H2672" s="103"/>
    </row>
    <row r="2673" spans="1:8">
      <c r="A2673" s="103"/>
      <c r="B2673" s="61"/>
      <c r="C2673" s="103"/>
      <c r="D2673" s="103"/>
      <c r="E2673" s="103"/>
      <c r="F2673" s="103"/>
      <c r="G2673" s="103"/>
      <c r="H2673" s="103"/>
    </row>
    <row r="2674" spans="1:8">
      <c r="A2674" s="103"/>
      <c r="B2674" s="61"/>
      <c r="C2674" s="103"/>
      <c r="D2674" s="103"/>
      <c r="E2674" s="103"/>
      <c r="F2674" s="103"/>
      <c r="G2674" s="103"/>
      <c r="H2674" s="103"/>
    </row>
    <row r="2675" spans="1:8">
      <c r="A2675" s="103"/>
      <c r="B2675" s="61"/>
      <c r="C2675" s="103"/>
      <c r="D2675" s="103"/>
      <c r="E2675" s="103"/>
      <c r="F2675" s="103"/>
      <c r="G2675" s="103"/>
      <c r="H2675" s="103"/>
    </row>
    <row r="2676" spans="1:8">
      <c r="A2676" s="103"/>
      <c r="B2676" s="61"/>
      <c r="C2676" s="103"/>
      <c r="D2676" s="103"/>
      <c r="E2676" s="103"/>
      <c r="F2676" s="103"/>
      <c r="G2676" s="103"/>
      <c r="H2676" s="103"/>
    </row>
    <row r="2677" spans="1:8">
      <c r="A2677" s="103"/>
      <c r="B2677" s="61"/>
      <c r="C2677" s="103"/>
      <c r="D2677" s="103"/>
      <c r="E2677" s="103"/>
      <c r="F2677" s="103"/>
      <c r="G2677" s="103"/>
      <c r="H2677" s="103"/>
    </row>
    <row r="2678" spans="1:8">
      <c r="A2678" s="103"/>
      <c r="B2678" s="61"/>
      <c r="C2678" s="103"/>
      <c r="D2678" s="103"/>
      <c r="E2678" s="103"/>
      <c r="F2678" s="103"/>
      <c r="G2678" s="103"/>
      <c r="H2678" s="103"/>
    </row>
    <row r="2679" spans="1:8">
      <c r="A2679" s="103"/>
      <c r="B2679" s="61"/>
      <c r="C2679" s="103"/>
      <c r="D2679" s="103"/>
      <c r="E2679" s="103"/>
      <c r="F2679" s="103"/>
      <c r="G2679" s="103"/>
      <c r="H2679" s="103"/>
    </row>
    <row r="2680" spans="1:8">
      <c r="A2680" s="103"/>
      <c r="B2680" s="61"/>
      <c r="C2680" s="103"/>
      <c r="D2680" s="103"/>
      <c r="E2680" s="103"/>
      <c r="F2680" s="103"/>
      <c r="G2680" s="103"/>
      <c r="H2680" s="103"/>
    </row>
    <row r="2681" spans="1:8">
      <c r="A2681" s="103"/>
      <c r="B2681" s="61"/>
      <c r="C2681" s="103"/>
      <c r="D2681" s="103"/>
      <c r="E2681" s="103"/>
      <c r="F2681" s="103"/>
      <c r="G2681" s="103"/>
      <c r="H2681" s="103"/>
    </row>
    <row r="2682" spans="1:8">
      <c r="A2682" s="103"/>
      <c r="B2682" s="61"/>
      <c r="C2682" s="103"/>
      <c r="D2682" s="103"/>
      <c r="E2682" s="103"/>
      <c r="F2682" s="103"/>
      <c r="G2682" s="103"/>
      <c r="H2682" s="103"/>
    </row>
    <row r="2683" spans="1:8">
      <c r="A2683" s="103"/>
      <c r="B2683" s="61"/>
      <c r="C2683" s="103"/>
      <c r="D2683" s="103"/>
      <c r="E2683" s="103"/>
      <c r="F2683" s="103"/>
      <c r="G2683" s="103"/>
      <c r="H2683" s="103"/>
    </row>
    <row r="2684" spans="1:8">
      <c r="A2684" s="103"/>
      <c r="B2684" s="61"/>
      <c r="C2684" s="103"/>
      <c r="D2684" s="103"/>
      <c r="E2684" s="103"/>
      <c r="F2684" s="103"/>
      <c r="G2684" s="103"/>
      <c r="H2684" s="103"/>
    </row>
    <row r="2685" spans="1:8">
      <c r="A2685" s="103"/>
      <c r="B2685" s="61"/>
      <c r="C2685" s="103"/>
      <c r="D2685" s="103"/>
      <c r="E2685" s="103"/>
      <c r="F2685" s="103"/>
      <c r="G2685" s="103"/>
      <c r="H2685" s="103"/>
    </row>
    <row r="2686" spans="1:8">
      <c r="A2686" s="103"/>
      <c r="B2686" s="61"/>
      <c r="C2686" s="103"/>
      <c r="D2686" s="103"/>
      <c r="E2686" s="103"/>
      <c r="F2686" s="103"/>
      <c r="G2686" s="103"/>
      <c r="H2686" s="103"/>
    </row>
    <row r="2687" spans="1:8">
      <c r="A2687" s="103"/>
      <c r="B2687" s="61"/>
      <c r="C2687" s="103"/>
      <c r="D2687" s="103"/>
      <c r="E2687" s="103"/>
      <c r="F2687" s="103"/>
      <c r="G2687" s="103"/>
      <c r="H2687" s="103"/>
    </row>
    <row r="2688" spans="1:8">
      <c r="A2688" s="103"/>
      <c r="B2688" s="61"/>
      <c r="C2688" s="103"/>
      <c r="D2688" s="103"/>
      <c r="E2688" s="103"/>
      <c r="F2688" s="103"/>
      <c r="G2688" s="103"/>
      <c r="H2688" s="103"/>
    </row>
    <row r="2689" spans="1:8">
      <c r="A2689" s="103"/>
      <c r="B2689" s="61"/>
      <c r="C2689" s="103"/>
      <c r="D2689" s="103"/>
      <c r="E2689" s="103"/>
      <c r="F2689" s="103"/>
      <c r="G2689" s="103"/>
      <c r="H2689" s="103"/>
    </row>
    <row r="2690" spans="1:8">
      <c r="A2690" s="103"/>
      <c r="B2690" s="61"/>
      <c r="C2690" s="103"/>
      <c r="D2690" s="103"/>
      <c r="E2690" s="103"/>
      <c r="F2690" s="103"/>
      <c r="G2690" s="103"/>
      <c r="H2690" s="103"/>
    </row>
    <row r="2691" spans="1:8">
      <c r="A2691" s="103"/>
      <c r="B2691" s="61"/>
      <c r="C2691" s="103"/>
      <c r="D2691" s="103"/>
      <c r="E2691" s="103"/>
      <c r="F2691" s="103"/>
      <c r="G2691" s="103"/>
      <c r="H2691" s="103"/>
    </row>
    <row r="2692" spans="1:8">
      <c r="A2692" s="103"/>
      <c r="B2692" s="61"/>
      <c r="C2692" s="103"/>
      <c r="D2692" s="103"/>
      <c r="E2692" s="103"/>
      <c r="F2692" s="103"/>
      <c r="G2692" s="103"/>
      <c r="H2692" s="103"/>
    </row>
    <row r="2693" spans="1:8">
      <c r="A2693" s="103"/>
      <c r="B2693" s="61"/>
      <c r="C2693" s="103"/>
      <c r="D2693" s="103"/>
      <c r="E2693" s="103"/>
      <c r="F2693" s="103"/>
      <c r="G2693" s="103"/>
      <c r="H2693" s="103"/>
    </row>
    <row r="2694" spans="1:8">
      <c r="A2694" s="103"/>
      <c r="B2694" s="61"/>
      <c r="C2694" s="103"/>
      <c r="D2694" s="103"/>
      <c r="E2694" s="103"/>
      <c r="F2694" s="103"/>
      <c r="G2694" s="103"/>
      <c r="H2694" s="103"/>
    </row>
    <row r="2695" spans="1:8">
      <c r="A2695" s="103"/>
      <c r="B2695" s="61"/>
      <c r="C2695" s="103"/>
      <c r="D2695" s="103"/>
      <c r="E2695" s="103"/>
      <c r="F2695" s="103"/>
      <c r="G2695" s="103"/>
      <c r="H2695" s="103"/>
    </row>
    <row r="2696" spans="1:8">
      <c r="A2696" s="103"/>
      <c r="B2696" s="61"/>
      <c r="C2696" s="103"/>
      <c r="D2696" s="103"/>
      <c r="E2696" s="103"/>
      <c r="F2696" s="103"/>
      <c r="G2696" s="103"/>
      <c r="H2696" s="103"/>
    </row>
    <row r="2697" spans="1:8">
      <c r="A2697" s="103"/>
      <c r="B2697" s="61"/>
      <c r="C2697" s="103"/>
      <c r="D2697" s="103"/>
      <c r="E2697" s="103"/>
      <c r="F2697" s="103"/>
      <c r="G2697" s="103"/>
      <c r="H2697" s="103"/>
    </row>
    <row r="2698" spans="1:8">
      <c r="A2698" s="103"/>
      <c r="B2698" s="61"/>
      <c r="C2698" s="103"/>
      <c r="D2698" s="103"/>
      <c r="E2698" s="103"/>
      <c r="F2698" s="103"/>
      <c r="G2698" s="103"/>
      <c r="H2698" s="103"/>
    </row>
    <row r="2699" spans="1:8">
      <c r="A2699" s="103"/>
      <c r="B2699" s="61"/>
      <c r="C2699" s="103"/>
      <c r="D2699" s="103"/>
      <c r="E2699" s="103"/>
      <c r="F2699" s="103"/>
      <c r="G2699" s="103"/>
      <c r="H2699" s="103"/>
    </row>
    <row r="2700" spans="1:8">
      <c r="A2700" s="103"/>
      <c r="B2700" s="61"/>
      <c r="C2700" s="103"/>
      <c r="D2700" s="103"/>
      <c r="E2700" s="103"/>
      <c r="F2700" s="103"/>
      <c r="G2700" s="103"/>
      <c r="H2700" s="103"/>
    </row>
    <row r="2701" spans="1:8">
      <c r="A2701" s="103"/>
      <c r="B2701" s="61"/>
      <c r="C2701" s="103"/>
      <c r="D2701" s="103"/>
      <c r="E2701" s="103"/>
      <c r="F2701" s="103"/>
      <c r="G2701" s="103"/>
      <c r="H2701" s="103"/>
    </row>
    <row r="2702" spans="1:8">
      <c r="A2702" s="103"/>
      <c r="B2702" s="61"/>
      <c r="C2702" s="103"/>
      <c r="D2702" s="103"/>
      <c r="E2702" s="103"/>
      <c r="F2702" s="103"/>
      <c r="G2702" s="103"/>
      <c r="H2702" s="103"/>
    </row>
    <row r="2703" spans="1:8">
      <c r="A2703" s="103"/>
      <c r="B2703" s="61"/>
      <c r="C2703" s="103"/>
      <c r="D2703" s="103"/>
      <c r="E2703" s="103"/>
      <c r="F2703" s="103"/>
      <c r="G2703" s="103"/>
      <c r="H2703" s="103"/>
    </row>
    <row r="2704" spans="1:8">
      <c r="A2704" s="103"/>
      <c r="B2704" s="61"/>
      <c r="C2704" s="103"/>
      <c r="D2704" s="103"/>
      <c r="E2704" s="103"/>
      <c r="F2704" s="103"/>
      <c r="G2704" s="103"/>
      <c r="H2704" s="103"/>
    </row>
    <row r="2705" spans="1:8">
      <c r="A2705" s="103"/>
      <c r="B2705" s="61"/>
      <c r="C2705" s="103"/>
      <c r="D2705" s="103"/>
      <c r="E2705" s="103"/>
      <c r="F2705" s="103"/>
      <c r="G2705" s="103"/>
      <c r="H2705" s="103"/>
    </row>
    <row r="2706" spans="1:8">
      <c r="A2706" s="103"/>
      <c r="B2706" s="61"/>
      <c r="C2706" s="103"/>
      <c r="D2706" s="103"/>
      <c r="E2706" s="103"/>
      <c r="F2706" s="103"/>
      <c r="G2706" s="103"/>
      <c r="H2706" s="103"/>
    </row>
    <row r="2707" spans="1:8">
      <c r="A2707" s="103"/>
      <c r="B2707" s="61"/>
      <c r="C2707" s="103"/>
      <c r="D2707" s="103"/>
      <c r="E2707" s="103"/>
      <c r="F2707" s="103"/>
      <c r="G2707" s="103"/>
      <c r="H2707" s="103"/>
    </row>
    <row r="2708" spans="1:8">
      <c r="A2708" s="103"/>
      <c r="B2708" s="61"/>
      <c r="C2708" s="103"/>
      <c r="D2708" s="103"/>
      <c r="E2708" s="103"/>
      <c r="F2708" s="103"/>
      <c r="G2708" s="103"/>
      <c r="H2708" s="103"/>
    </row>
    <row r="2709" spans="1:8">
      <c r="A2709" s="103"/>
      <c r="B2709" s="61"/>
      <c r="C2709" s="103"/>
      <c r="D2709" s="103"/>
      <c r="E2709" s="103"/>
      <c r="F2709" s="103"/>
      <c r="G2709" s="103"/>
      <c r="H2709" s="103"/>
    </row>
    <row r="2710" spans="1:8">
      <c r="A2710" s="103"/>
      <c r="B2710" s="61"/>
      <c r="C2710" s="103"/>
      <c r="D2710" s="103"/>
      <c r="E2710" s="103"/>
      <c r="F2710" s="103"/>
      <c r="G2710" s="103"/>
      <c r="H2710" s="103"/>
    </row>
    <row r="2711" spans="1:8">
      <c r="A2711" s="103"/>
      <c r="B2711" s="61"/>
      <c r="C2711" s="103"/>
      <c r="D2711" s="103"/>
      <c r="E2711" s="103"/>
      <c r="F2711" s="103"/>
      <c r="G2711" s="103"/>
      <c r="H2711" s="103"/>
    </row>
    <row r="2712" spans="1:8">
      <c r="A2712" s="103"/>
      <c r="B2712" s="61"/>
      <c r="C2712" s="103"/>
      <c r="D2712" s="103"/>
      <c r="E2712" s="103"/>
      <c r="F2712" s="103"/>
      <c r="G2712" s="103"/>
      <c r="H2712" s="103"/>
    </row>
    <row r="2713" spans="1:8">
      <c r="A2713" s="103"/>
      <c r="B2713" s="61"/>
      <c r="C2713" s="103"/>
      <c r="D2713" s="103"/>
      <c r="E2713" s="103"/>
      <c r="F2713" s="103"/>
      <c r="G2713" s="103"/>
      <c r="H2713" s="103"/>
    </row>
    <row r="2714" spans="1:8">
      <c r="A2714" s="103"/>
      <c r="B2714" s="61"/>
      <c r="C2714" s="103"/>
      <c r="D2714" s="103"/>
      <c r="E2714" s="103"/>
      <c r="F2714" s="103"/>
      <c r="G2714" s="103"/>
      <c r="H2714" s="103"/>
    </row>
    <row r="2715" spans="1:8">
      <c r="A2715" s="103"/>
      <c r="B2715" s="61"/>
      <c r="C2715" s="103"/>
      <c r="D2715" s="103"/>
      <c r="E2715" s="103"/>
      <c r="F2715" s="103"/>
      <c r="G2715" s="103"/>
      <c r="H2715" s="103"/>
    </row>
    <row r="2716" spans="1:8">
      <c r="A2716" s="103"/>
      <c r="B2716" s="61"/>
      <c r="C2716" s="103"/>
      <c r="D2716" s="103"/>
      <c r="E2716" s="103"/>
      <c r="F2716" s="103"/>
      <c r="G2716" s="103"/>
      <c r="H2716" s="103"/>
    </row>
    <row r="2717" spans="1:8">
      <c r="A2717" s="103"/>
      <c r="B2717" s="61"/>
      <c r="C2717" s="103"/>
      <c r="D2717" s="103"/>
      <c r="E2717" s="103"/>
      <c r="F2717" s="103"/>
      <c r="G2717" s="103"/>
      <c r="H2717" s="103"/>
    </row>
    <row r="2718" spans="1:8">
      <c r="A2718" s="103"/>
      <c r="B2718" s="61"/>
      <c r="C2718" s="103"/>
      <c r="D2718" s="103"/>
      <c r="E2718" s="103"/>
      <c r="F2718" s="103"/>
      <c r="G2718" s="103"/>
      <c r="H2718" s="103"/>
    </row>
    <row r="2719" spans="1:8">
      <c r="A2719" s="103"/>
      <c r="B2719" s="61"/>
      <c r="C2719" s="103"/>
      <c r="D2719" s="103"/>
      <c r="E2719" s="103"/>
      <c r="F2719" s="103"/>
      <c r="G2719" s="103"/>
      <c r="H2719" s="103"/>
    </row>
    <row r="2720" spans="1:8">
      <c r="A2720" s="103"/>
      <c r="B2720" s="61"/>
      <c r="C2720" s="103"/>
      <c r="D2720" s="103"/>
      <c r="E2720" s="103"/>
      <c r="F2720" s="103"/>
      <c r="G2720" s="103"/>
      <c r="H2720" s="103"/>
    </row>
    <row r="2721" spans="1:8">
      <c r="A2721" s="103"/>
      <c r="B2721" s="61"/>
      <c r="C2721" s="103"/>
      <c r="D2721" s="103"/>
      <c r="E2721" s="103"/>
      <c r="F2721" s="103"/>
      <c r="G2721" s="103"/>
      <c r="H2721" s="103"/>
    </row>
    <row r="2722" spans="1:8">
      <c r="A2722" s="103"/>
      <c r="B2722" s="61"/>
      <c r="C2722" s="103"/>
      <c r="D2722" s="103"/>
      <c r="E2722" s="103"/>
      <c r="F2722" s="103"/>
      <c r="G2722" s="103"/>
      <c r="H2722" s="103"/>
    </row>
    <row r="2723" spans="1:8">
      <c r="A2723" s="103"/>
      <c r="B2723" s="61"/>
      <c r="C2723" s="103"/>
      <c r="D2723" s="103"/>
      <c r="E2723" s="103"/>
      <c r="F2723" s="103"/>
      <c r="G2723" s="103"/>
      <c r="H2723" s="103"/>
    </row>
    <row r="2724" spans="1:8">
      <c r="A2724" s="103"/>
      <c r="B2724" s="61"/>
      <c r="C2724" s="103"/>
      <c r="D2724" s="103"/>
      <c r="E2724" s="103"/>
      <c r="F2724" s="103"/>
      <c r="G2724" s="103"/>
      <c r="H2724" s="103"/>
    </row>
    <row r="2725" spans="1:8">
      <c r="A2725" s="103"/>
      <c r="B2725" s="61"/>
      <c r="C2725" s="103"/>
      <c r="D2725" s="103"/>
      <c r="E2725" s="103"/>
      <c r="F2725" s="103"/>
      <c r="G2725" s="103"/>
      <c r="H2725" s="103"/>
    </row>
    <row r="2726" spans="1:8">
      <c r="A2726" s="103"/>
      <c r="B2726" s="61"/>
      <c r="C2726" s="103"/>
      <c r="D2726" s="103"/>
      <c r="E2726" s="103"/>
      <c r="F2726" s="103"/>
      <c r="G2726" s="103"/>
      <c r="H2726" s="103"/>
    </row>
    <row r="2727" spans="1:8">
      <c r="A2727" s="103"/>
      <c r="B2727" s="61"/>
      <c r="C2727" s="103"/>
      <c r="D2727" s="103"/>
      <c r="E2727" s="103"/>
      <c r="F2727" s="103"/>
      <c r="G2727" s="103"/>
      <c r="H2727" s="103"/>
    </row>
    <row r="2728" spans="1:8">
      <c r="A2728" s="103"/>
      <c r="B2728" s="61"/>
      <c r="C2728" s="103"/>
      <c r="D2728" s="103"/>
      <c r="E2728" s="103"/>
      <c r="F2728" s="103"/>
      <c r="G2728" s="103"/>
      <c r="H2728" s="103"/>
    </row>
    <row r="2729" spans="1:8">
      <c r="A2729" s="103"/>
      <c r="B2729" s="61"/>
      <c r="C2729" s="103"/>
      <c r="D2729" s="103"/>
      <c r="E2729" s="103"/>
      <c r="F2729" s="103"/>
      <c r="G2729" s="103"/>
      <c r="H2729" s="103"/>
    </row>
    <row r="2730" spans="1:8">
      <c r="A2730" s="103"/>
      <c r="B2730" s="61"/>
      <c r="C2730" s="103"/>
      <c r="D2730" s="103"/>
      <c r="E2730" s="103"/>
      <c r="F2730" s="103"/>
      <c r="G2730" s="103"/>
      <c r="H2730" s="103"/>
    </row>
    <row r="2731" spans="1:8">
      <c r="A2731" s="103"/>
      <c r="B2731" s="61"/>
      <c r="C2731" s="103"/>
      <c r="D2731" s="103"/>
      <c r="E2731" s="103"/>
      <c r="F2731" s="103"/>
      <c r="G2731" s="103"/>
      <c r="H2731" s="103"/>
    </row>
    <row r="2732" spans="1:8">
      <c r="A2732" s="103"/>
      <c r="B2732" s="61"/>
      <c r="C2732" s="103"/>
      <c r="D2732" s="103"/>
      <c r="E2732" s="103"/>
      <c r="F2732" s="103"/>
      <c r="G2732" s="103"/>
      <c r="H2732" s="103"/>
    </row>
    <row r="2733" spans="1:8">
      <c r="A2733" s="103"/>
      <c r="B2733" s="61"/>
      <c r="C2733" s="103"/>
      <c r="D2733" s="103"/>
      <c r="E2733" s="103"/>
      <c r="F2733" s="103"/>
      <c r="G2733" s="103"/>
      <c r="H2733" s="103"/>
    </row>
    <row r="2734" spans="1:8">
      <c r="A2734" s="103"/>
      <c r="B2734" s="61"/>
      <c r="C2734" s="103"/>
      <c r="D2734" s="103"/>
      <c r="E2734" s="103"/>
      <c r="F2734" s="103"/>
      <c r="G2734" s="103"/>
      <c r="H2734" s="103"/>
    </row>
    <row r="2735" spans="1:8">
      <c r="A2735" s="103"/>
      <c r="B2735" s="61"/>
      <c r="C2735" s="103"/>
      <c r="D2735" s="103"/>
      <c r="E2735" s="103"/>
      <c r="F2735" s="103"/>
      <c r="G2735" s="103"/>
      <c r="H2735" s="103"/>
    </row>
    <row r="2736" spans="1:8">
      <c r="A2736" s="103"/>
      <c r="B2736" s="61"/>
      <c r="C2736" s="103"/>
      <c r="D2736" s="103"/>
      <c r="E2736" s="103"/>
      <c r="F2736" s="103"/>
      <c r="G2736" s="103"/>
      <c r="H2736" s="103"/>
    </row>
    <row r="2737" spans="1:8">
      <c r="A2737" s="103"/>
      <c r="B2737" s="61"/>
      <c r="C2737" s="103"/>
      <c r="D2737" s="103"/>
      <c r="E2737" s="103"/>
      <c r="F2737" s="103"/>
      <c r="G2737" s="103"/>
      <c r="H2737" s="103"/>
    </row>
    <row r="2738" spans="1:8">
      <c r="A2738" s="103"/>
      <c r="B2738" s="61"/>
      <c r="C2738" s="103"/>
      <c r="D2738" s="103"/>
      <c r="E2738" s="103"/>
      <c r="F2738" s="103"/>
      <c r="G2738" s="103"/>
      <c r="H2738" s="103"/>
    </row>
    <row r="2739" spans="1:8">
      <c r="A2739" s="103"/>
      <c r="B2739" s="61"/>
      <c r="C2739" s="103"/>
      <c r="D2739" s="103"/>
      <c r="E2739" s="103"/>
      <c r="F2739" s="103"/>
      <c r="G2739" s="103"/>
      <c r="H2739" s="103"/>
    </row>
    <row r="2740" spans="1:8">
      <c r="A2740" s="103"/>
      <c r="B2740" s="61"/>
      <c r="C2740" s="103"/>
      <c r="D2740" s="103"/>
      <c r="E2740" s="103"/>
      <c r="F2740" s="103"/>
      <c r="G2740" s="103"/>
      <c r="H2740" s="103"/>
    </row>
    <row r="2741" spans="1:8">
      <c r="A2741" s="103"/>
      <c r="B2741" s="61"/>
      <c r="C2741" s="103"/>
      <c r="D2741" s="103"/>
      <c r="E2741" s="103"/>
      <c r="F2741" s="103"/>
      <c r="G2741" s="103"/>
      <c r="H2741" s="103"/>
    </row>
    <row r="2742" spans="1:8">
      <c r="A2742" s="103"/>
      <c r="B2742" s="61"/>
      <c r="C2742" s="103"/>
      <c r="D2742" s="103"/>
      <c r="E2742" s="103"/>
      <c r="F2742" s="103"/>
      <c r="G2742" s="103"/>
      <c r="H2742" s="103"/>
    </row>
    <row r="2743" spans="1:8">
      <c r="A2743" s="103"/>
      <c r="B2743" s="61"/>
      <c r="C2743" s="103"/>
      <c r="D2743" s="103"/>
      <c r="E2743" s="103"/>
      <c r="F2743" s="103"/>
      <c r="G2743" s="103"/>
      <c r="H2743" s="103"/>
    </row>
    <row r="2744" spans="1:8">
      <c r="A2744" s="103"/>
      <c r="B2744" s="61"/>
      <c r="C2744" s="103"/>
      <c r="D2744" s="103"/>
      <c r="E2744" s="103"/>
      <c r="F2744" s="103"/>
      <c r="G2744" s="103"/>
      <c r="H2744" s="103"/>
    </row>
    <row r="2745" spans="1:8">
      <c r="A2745" s="103"/>
      <c r="B2745" s="61"/>
      <c r="C2745" s="103"/>
      <c r="D2745" s="103"/>
      <c r="E2745" s="103"/>
      <c r="F2745" s="103"/>
      <c r="G2745" s="103"/>
      <c r="H2745" s="103"/>
    </row>
    <row r="2746" spans="1:8">
      <c r="A2746" s="103"/>
      <c r="B2746" s="61"/>
      <c r="C2746" s="103"/>
      <c r="D2746" s="103"/>
      <c r="E2746" s="103"/>
      <c r="F2746" s="103"/>
      <c r="G2746" s="103"/>
      <c r="H2746" s="103"/>
    </row>
    <row r="2747" spans="1:8">
      <c r="A2747" s="103"/>
      <c r="B2747" s="61"/>
      <c r="C2747" s="103"/>
      <c r="D2747" s="103"/>
      <c r="E2747" s="103"/>
      <c r="F2747" s="103"/>
      <c r="G2747" s="103"/>
      <c r="H2747" s="103"/>
    </row>
    <row r="2748" spans="1:8">
      <c r="A2748" s="103"/>
      <c r="B2748" s="61"/>
      <c r="C2748" s="103"/>
      <c r="D2748" s="103"/>
      <c r="E2748" s="103"/>
      <c r="F2748" s="103"/>
      <c r="G2748" s="103"/>
      <c r="H2748" s="103"/>
    </row>
    <row r="2749" spans="1:8">
      <c r="A2749" s="103"/>
      <c r="B2749" s="61"/>
      <c r="C2749" s="103"/>
      <c r="D2749" s="103"/>
      <c r="E2749" s="103"/>
      <c r="F2749" s="103"/>
      <c r="G2749" s="103"/>
      <c r="H2749" s="103"/>
    </row>
    <row r="2750" spans="1:8">
      <c r="A2750" s="103"/>
      <c r="B2750" s="61"/>
      <c r="C2750" s="103"/>
      <c r="D2750" s="103"/>
      <c r="E2750" s="103"/>
      <c r="F2750" s="103"/>
      <c r="G2750" s="103"/>
      <c r="H2750" s="103"/>
    </row>
    <row r="2751" spans="1:8">
      <c r="A2751" s="103"/>
      <c r="B2751" s="61"/>
      <c r="C2751" s="103"/>
      <c r="D2751" s="103"/>
      <c r="E2751" s="103"/>
      <c r="F2751" s="103"/>
      <c r="G2751" s="103"/>
      <c r="H2751" s="103"/>
    </row>
    <row r="2752" spans="1:8">
      <c r="A2752" s="103"/>
      <c r="B2752" s="61"/>
      <c r="C2752" s="103"/>
      <c r="D2752" s="103"/>
      <c r="E2752" s="103"/>
      <c r="F2752" s="103"/>
      <c r="G2752" s="103"/>
      <c r="H2752" s="103"/>
    </row>
    <row r="2753" spans="1:8">
      <c r="A2753" s="103"/>
      <c r="B2753" s="61"/>
      <c r="C2753" s="103"/>
      <c r="D2753" s="103"/>
      <c r="E2753" s="103"/>
      <c r="F2753" s="103"/>
      <c r="G2753" s="103"/>
      <c r="H2753" s="103"/>
    </row>
    <row r="2754" spans="1:8">
      <c r="A2754" s="103"/>
      <c r="B2754" s="61"/>
      <c r="C2754" s="103"/>
      <c r="D2754" s="103"/>
      <c r="E2754" s="103"/>
      <c r="F2754" s="103"/>
      <c r="G2754" s="103"/>
      <c r="H2754" s="103"/>
    </row>
    <row r="2755" spans="1:8">
      <c r="A2755" s="103"/>
      <c r="B2755" s="61"/>
      <c r="C2755" s="103"/>
      <c r="D2755" s="103"/>
      <c r="E2755" s="103"/>
      <c r="F2755" s="103"/>
      <c r="G2755" s="103"/>
      <c r="H2755" s="103"/>
    </row>
    <row r="2756" spans="1:8">
      <c r="A2756" s="103"/>
      <c r="B2756" s="61"/>
      <c r="C2756" s="103"/>
      <c r="D2756" s="103"/>
      <c r="E2756" s="103"/>
      <c r="F2756" s="103"/>
      <c r="G2756" s="103"/>
      <c r="H2756" s="103"/>
    </row>
    <row r="2757" spans="1:8">
      <c r="A2757" s="103"/>
      <c r="B2757" s="61"/>
      <c r="C2757" s="103"/>
      <c r="D2757" s="103"/>
      <c r="E2757" s="103"/>
      <c r="F2757" s="103"/>
      <c r="G2757" s="103"/>
      <c r="H2757" s="103"/>
    </row>
    <row r="2758" spans="1:8">
      <c r="A2758" s="103"/>
      <c r="B2758" s="61"/>
      <c r="C2758" s="103"/>
      <c r="D2758" s="103"/>
      <c r="E2758" s="103"/>
      <c r="F2758" s="103"/>
      <c r="G2758" s="103"/>
      <c r="H2758" s="103"/>
    </row>
    <row r="2759" spans="1:8">
      <c r="A2759" s="103"/>
      <c r="B2759" s="61"/>
      <c r="C2759" s="103"/>
      <c r="D2759" s="103"/>
      <c r="E2759" s="103"/>
      <c r="F2759" s="103"/>
      <c r="G2759" s="103"/>
      <c r="H2759" s="103"/>
    </row>
    <row r="2760" spans="1:8">
      <c r="A2760" s="103"/>
      <c r="B2760" s="61"/>
      <c r="C2760" s="103"/>
      <c r="D2760" s="103"/>
      <c r="E2760" s="103"/>
      <c r="F2760" s="103"/>
      <c r="G2760" s="103"/>
      <c r="H2760" s="103"/>
    </row>
    <row r="2761" spans="1:8">
      <c r="A2761" s="103"/>
      <c r="B2761" s="61"/>
      <c r="C2761" s="103"/>
      <c r="D2761" s="103"/>
      <c r="E2761" s="103"/>
      <c r="F2761" s="103"/>
      <c r="G2761" s="103"/>
      <c r="H2761" s="103"/>
    </row>
    <row r="2762" spans="1:8">
      <c r="A2762" s="103"/>
      <c r="B2762" s="61"/>
      <c r="C2762" s="103"/>
      <c r="D2762" s="103"/>
      <c r="E2762" s="103"/>
      <c r="F2762" s="103"/>
      <c r="G2762" s="103"/>
      <c r="H2762" s="103"/>
    </row>
    <row r="2763" spans="1:8">
      <c r="A2763" s="103"/>
      <c r="B2763" s="61"/>
      <c r="C2763" s="103"/>
      <c r="D2763" s="103"/>
      <c r="E2763" s="103"/>
      <c r="F2763" s="103"/>
      <c r="G2763" s="103"/>
      <c r="H2763" s="103"/>
    </row>
    <row r="2764" spans="1:8">
      <c r="A2764" s="103"/>
      <c r="B2764" s="61"/>
      <c r="C2764" s="103"/>
      <c r="D2764" s="103"/>
      <c r="E2764" s="103"/>
      <c r="F2764" s="103"/>
      <c r="G2764" s="103"/>
      <c r="H2764" s="103"/>
    </row>
    <row r="2765" spans="1:8">
      <c r="A2765" s="103"/>
      <c r="B2765" s="61"/>
      <c r="C2765" s="103"/>
      <c r="D2765" s="103"/>
      <c r="E2765" s="103"/>
      <c r="F2765" s="103"/>
      <c r="G2765" s="103"/>
      <c r="H2765" s="103"/>
    </row>
    <row r="2766" spans="1:8">
      <c r="A2766" s="103"/>
      <c r="B2766" s="61"/>
      <c r="C2766" s="103"/>
      <c r="D2766" s="103"/>
      <c r="E2766" s="103"/>
      <c r="F2766" s="103"/>
      <c r="G2766" s="103"/>
      <c r="H2766" s="103"/>
    </row>
    <row r="2767" spans="1:8">
      <c r="A2767" s="103"/>
      <c r="B2767" s="61"/>
      <c r="C2767" s="103"/>
      <c r="D2767" s="103"/>
      <c r="E2767" s="103"/>
      <c r="F2767" s="103"/>
      <c r="G2767" s="103"/>
      <c r="H2767" s="103"/>
    </row>
    <row r="2768" spans="1:8">
      <c r="A2768" s="103"/>
      <c r="B2768" s="61"/>
      <c r="C2768" s="103"/>
      <c r="D2768" s="103"/>
      <c r="E2768" s="103"/>
      <c r="F2768" s="103"/>
      <c r="G2768" s="103"/>
      <c r="H2768" s="103"/>
    </row>
    <row r="2769" spans="1:8">
      <c r="A2769" s="103"/>
      <c r="B2769" s="61"/>
      <c r="C2769" s="103"/>
      <c r="D2769" s="103"/>
      <c r="E2769" s="103"/>
      <c r="F2769" s="103"/>
      <c r="G2769" s="103"/>
      <c r="H2769" s="103"/>
    </row>
    <row r="2770" spans="1:8">
      <c r="A2770" s="103"/>
      <c r="B2770" s="61"/>
      <c r="C2770" s="103"/>
      <c r="D2770" s="103"/>
      <c r="E2770" s="103"/>
      <c r="F2770" s="103"/>
      <c r="G2770" s="103"/>
      <c r="H2770" s="103"/>
    </row>
    <row r="2771" spans="1:8">
      <c r="A2771" s="103"/>
      <c r="B2771" s="61"/>
      <c r="C2771" s="103"/>
      <c r="D2771" s="103"/>
      <c r="E2771" s="103"/>
      <c r="F2771" s="103"/>
      <c r="G2771" s="103"/>
      <c r="H2771" s="103"/>
    </row>
    <row r="2772" spans="1:8">
      <c r="A2772" s="103"/>
      <c r="B2772" s="61"/>
      <c r="C2772" s="103"/>
      <c r="D2772" s="103"/>
      <c r="E2772" s="103"/>
      <c r="F2772" s="103"/>
      <c r="G2772" s="103"/>
      <c r="H2772" s="103"/>
    </row>
    <row r="2773" spans="1:8">
      <c r="A2773" s="103"/>
      <c r="B2773" s="61"/>
      <c r="C2773" s="103"/>
      <c r="D2773" s="103"/>
      <c r="E2773" s="103"/>
      <c r="F2773" s="103"/>
      <c r="G2773" s="103"/>
      <c r="H2773" s="103"/>
    </row>
    <row r="2774" spans="1:8">
      <c r="A2774" s="103"/>
      <c r="B2774" s="61"/>
      <c r="C2774" s="103"/>
      <c r="D2774" s="103"/>
      <c r="E2774" s="103"/>
      <c r="F2774" s="103"/>
      <c r="G2774" s="103"/>
      <c r="H2774" s="103"/>
    </row>
    <row r="2775" spans="1:8">
      <c r="A2775" s="103"/>
      <c r="B2775" s="61"/>
      <c r="C2775" s="103"/>
      <c r="D2775" s="103"/>
      <c r="E2775" s="103"/>
      <c r="F2775" s="103"/>
      <c r="G2775" s="103"/>
      <c r="H2775" s="103"/>
    </row>
    <row r="2776" spans="1:8">
      <c r="A2776" s="103"/>
      <c r="B2776" s="61"/>
      <c r="C2776" s="103"/>
      <c r="D2776" s="103"/>
      <c r="E2776" s="103"/>
      <c r="F2776" s="103"/>
      <c r="G2776" s="103"/>
      <c r="H2776" s="103"/>
    </row>
    <row r="2777" spans="1:8">
      <c r="A2777" s="103"/>
      <c r="B2777" s="61"/>
      <c r="C2777" s="103"/>
      <c r="D2777" s="103"/>
      <c r="E2777" s="103"/>
      <c r="F2777" s="103"/>
      <c r="G2777" s="103"/>
      <c r="H2777" s="103"/>
    </row>
    <row r="2778" spans="1:8">
      <c r="A2778" s="103"/>
      <c r="B2778" s="61"/>
      <c r="C2778" s="103"/>
      <c r="D2778" s="103"/>
      <c r="E2778" s="103"/>
      <c r="F2778" s="103"/>
      <c r="G2778" s="103"/>
      <c r="H2778" s="103"/>
    </row>
    <row r="2779" spans="1:8">
      <c r="A2779" s="103"/>
      <c r="B2779" s="61"/>
      <c r="C2779" s="103"/>
      <c r="D2779" s="103"/>
      <c r="E2779" s="103"/>
      <c r="F2779" s="103"/>
      <c r="G2779" s="103"/>
      <c r="H2779" s="103"/>
    </row>
    <row r="2780" spans="1:8">
      <c r="A2780" s="103"/>
      <c r="B2780" s="61"/>
      <c r="C2780" s="103"/>
      <c r="D2780" s="103"/>
      <c r="E2780" s="103"/>
      <c r="F2780" s="103"/>
      <c r="G2780" s="103"/>
      <c r="H2780" s="103"/>
    </row>
    <row r="2781" spans="1:8">
      <c r="A2781" s="103"/>
      <c r="B2781" s="61"/>
      <c r="C2781" s="103"/>
      <c r="D2781" s="103"/>
      <c r="E2781" s="103"/>
      <c r="F2781" s="103"/>
      <c r="G2781" s="103"/>
      <c r="H2781" s="103"/>
    </row>
    <row r="2782" spans="1:8">
      <c r="A2782" s="103"/>
      <c r="B2782" s="61"/>
      <c r="C2782" s="103"/>
      <c r="D2782" s="103"/>
      <c r="E2782" s="103"/>
      <c r="F2782" s="103"/>
      <c r="G2782" s="103"/>
      <c r="H2782" s="103"/>
    </row>
    <row r="2783" spans="1:8">
      <c r="A2783" s="103"/>
      <c r="B2783" s="61"/>
      <c r="C2783" s="103"/>
      <c r="D2783" s="103"/>
      <c r="E2783" s="103"/>
      <c r="F2783" s="103"/>
      <c r="G2783" s="103"/>
      <c r="H2783" s="103"/>
    </row>
    <row r="2784" spans="1:8">
      <c r="A2784" s="103"/>
      <c r="B2784" s="61"/>
      <c r="C2784" s="103"/>
      <c r="D2784" s="103"/>
      <c r="E2784" s="103"/>
      <c r="F2784" s="103"/>
      <c r="G2784" s="103"/>
      <c r="H2784" s="103"/>
    </row>
    <row r="2785" spans="1:8">
      <c r="A2785" s="103"/>
      <c r="B2785" s="61"/>
      <c r="C2785" s="103"/>
      <c r="D2785" s="103"/>
      <c r="E2785" s="103"/>
      <c r="F2785" s="103"/>
      <c r="G2785" s="103"/>
      <c r="H2785" s="103"/>
    </row>
    <row r="2786" spans="1:8">
      <c r="A2786" s="103"/>
      <c r="B2786" s="61"/>
      <c r="C2786" s="103"/>
      <c r="D2786" s="103"/>
      <c r="E2786" s="103"/>
      <c r="F2786" s="103"/>
      <c r="G2786" s="103"/>
      <c r="H2786" s="103"/>
    </row>
    <row r="2787" spans="1:8">
      <c r="A2787" s="103"/>
      <c r="B2787" s="61"/>
      <c r="C2787" s="103"/>
      <c r="D2787" s="103"/>
      <c r="E2787" s="103"/>
      <c r="F2787" s="103"/>
      <c r="G2787" s="103"/>
      <c r="H2787" s="103"/>
    </row>
    <row r="2788" spans="1:8">
      <c r="A2788" s="103"/>
      <c r="B2788" s="61"/>
      <c r="C2788" s="103"/>
      <c r="D2788" s="103"/>
      <c r="E2788" s="103"/>
      <c r="F2788" s="103"/>
      <c r="G2788" s="103"/>
      <c r="H2788" s="103"/>
    </row>
    <row r="2789" spans="1:8">
      <c r="A2789" s="103"/>
      <c r="B2789" s="61"/>
      <c r="C2789" s="103"/>
      <c r="D2789" s="103"/>
      <c r="E2789" s="103"/>
      <c r="F2789" s="103"/>
      <c r="G2789" s="103"/>
      <c r="H2789" s="103"/>
    </row>
    <row r="2790" spans="1:8">
      <c r="A2790" s="103"/>
      <c r="B2790" s="61"/>
      <c r="C2790" s="103"/>
      <c r="D2790" s="103"/>
      <c r="E2790" s="103"/>
      <c r="F2790" s="103"/>
      <c r="G2790" s="103"/>
      <c r="H2790" s="103"/>
    </row>
    <row r="2791" spans="1:8">
      <c r="A2791" s="103"/>
      <c r="B2791" s="61"/>
      <c r="C2791" s="103"/>
      <c r="D2791" s="103"/>
      <c r="E2791" s="103"/>
      <c r="F2791" s="103"/>
      <c r="G2791" s="103"/>
      <c r="H2791" s="103"/>
    </row>
    <row r="2792" spans="1:8">
      <c r="A2792" s="103"/>
      <c r="B2792" s="61"/>
      <c r="C2792" s="103"/>
      <c r="D2792" s="103"/>
      <c r="E2792" s="103"/>
      <c r="F2792" s="103"/>
      <c r="G2792" s="103"/>
      <c r="H2792" s="103"/>
    </row>
    <row r="2793" spans="1:8">
      <c r="A2793" s="103"/>
      <c r="B2793" s="61"/>
      <c r="C2793" s="103"/>
      <c r="D2793" s="103"/>
      <c r="E2793" s="103"/>
      <c r="F2793" s="103"/>
      <c r="G2793" s="103"/>
      <c r="H2793" s="103"/>
    </row>
    <row r="2794" spans="1:8">
      <c r="A2794" s="103"/>
      <c r="B2794" s="61"/>
      <c r="C2794" s="103"/>
      <c r="D2794" s="103"/>
      <c r="E2794" s="103"/>
      <c r="F2794" s="103"/>
      <c r="G2794" s="103"/>
      <c r="H2794" s="103"/>
    </row>
    <row r="2795" spans="1:8">
      <c r="A2795" s="103"/>
      <c r="B2795" s="61"/>
      <c r="C2795" s="103"/>
      <c r="D2795" s="103"/>
      <c r="E2795" s="103"/>
      <c r="F2795" s="103"/>
      <c r="G2795" s="103"/>
      <c r="H2795" s="103"/>
    </row>
    <row r="2796" spans="1:8">
      <c r="A2796" s="103"/>
      <c r="B2796" s="61"/>
      <c r="C2796" s="103"/>
      <c r="D2796" s="103"/>
      <c r="E2796" s="103"/>
      <c r="F2796" s="103"/>
      <c r="G2796" s="103"/>
      <c r="H2796" s="103"/>
    </row>
    <row r="2797" spans="1:8">
      <c r="A2797" s="103"/>
      <c r="B2797" s="61"/>
      <c r="C2797" s="103"/>
      <c r="D2797" s="103"/>
      <c r="E2797" s="103"/>
      <c r="F2797" s="103"/>
      <c r="G2797" s="103"/>
      <c r="H2797" s="103"/>
    </row>
    <row r="2798" spans="1:8">
      <c r="A2798" s="103"/>
      <c r="B2798" s="61"/>
      <c r="C2798" s="103"/>
      <c r="D2798" s="103"/>
      <c r="E2798" s="103"/>
      <c r="F2798" s="103"/>
      <c r="G2798" s="103"/>
      <c r="H2798" s="103"/>
    </row>
    <row r="2799" spans="1:8">
      <c r="A2799" s="103"/>
      <c r="B2799" s="61"/>
      <c r="C2799" s="103"/>
      <c r="D2799" s="103"/>
      <c r="E2799" s="103"/>
      <c r="F2799" s="103"/>
      <c r="G2799" s="103"/>
      <c r="H2799" s="103"/>
    </row>
    <row r="2800" spans="1:8">
      <c r="A2800" s="103"/>
      <c r="B2800" s="61"/>
      <c r="C2800" s="103"/>
      <c r="D2800" s="103"/>
      <c r="E2800" s="103"/>
      <c r="F2800" s="103"/>
      <c r="G2800" s="103"/>
      <c r="H2800" s="103"/>
    </row>
    <row r="2801" spans="1:8">
      <c r="A2801" s="103"/>
      <c r="B2801" s="61"/>
      <c r="C2801" s="103"/>
      <c r="D2801" s="103"/>
      <c r="E2801" s="103"/>
      <c r="F2801" s="103"/>
      <c r="G2801" s="103"/>
      <c r="H2801" s="103"/>
    </row>
    <row r="2802" spans="1:8">
      <c r="A2802" s="103"/>
      <c r="B2802" s="61"/>
      <c r="C2802" s="103"/>
      <c r="D2802" s="103"/>
      <c r="E2802" s="103"/>
      <c r="F2802" s="103"/>
      <c r="G2802" s="103"/>
      <c r="H2802" s="103"/>
    </row>
    <row r="2803" spans="1:8">
      <c r="A2803" s="103"/>
      <c r="B2803" s="61"/>
      <c r="C2803" s="103"/>
      <c r="D2803" s="103"/>
      <c r="E2803" s="103"/>
      <c r="F2803" s="103"/>
      <c r="G2803" s="103"/>
      <c r="H2803" s="103"/>
    </row>
    <row r="2804" spans="1:8">
      <c r="A2804" s="103"/>
      <c r="B2804" s="61"/>
      <c r="C2804" s="103"/>
      <c r="D2804" s="103"/>
      <c r="E2804" s="103"/>
      <c r="F2804" s="103"/>
      <c r="G2804" s="103"/>
      <c r="H2804" s="103"/>
    </row>
    <row r="2805" spans="1:8">
      <c r="A2805" s="103"/>
      <c r="B2805" s="61"/>
      <c r="C2805" s="103"/>
      <c r="D2805" s="103"/>
      <c r="E2805" s="103"/>
      <c r="F2805" s="103"/>
      <c r="G2805" s="103"/>
      <c r="H2805" s="103"/>
    </row>
    <row r="2806" spans="1:8">
      <c r="A2806" s="103"/>
      <c r="B2806" s="61"/>
      <c r="C2806" s="103"/>
      <c r="D2806" s="103"/>
      <c r="E2806" s="103"/>
      <c r="F2806" s="103"/>
      <c r="G2806" s="103"/>
      <c r="H2806" s="103"/>
    </row>
    <row r="2807" spans="1:8">
      <c r="A2807" s="103"/>
      <c r="B2807" s="61"/>
      <c r="C2807" s="103"/>
      <c r="D2807" s="103"/>
      <c r="E2807" s="103"/>
      <c r="F2807" s="103"/>
      <c r="G2807" s="103"/>
      <c r="H2807" s="103"/>
    </row>
    <row r="2808" spans="1:8">
      <c r="A2808" s="103"/>
      <c r="B2808" s="61"/>
      <c r="C2808" s="103"/>
      <c r="D2808" s="103"/>
      <c r="E2808" s="103"/>
      <c r="F2808" s="103"/>
      <c r="G2808" s="103"/>
      <c r="H2808" s="103"/>
    </row>
    <row r="2809" spans="1:8">
      <c r="A2809" s="103"/>
      <c r="B2809" s="61"/>
      <c r="C2809" s="103"/>
      <c r="D2809" s="103"/>
      <c r="E2809" s="103"/>
      <c r="F2809" s="103"/>
      <c r="G2809" s="103"/>
      <c r="H2809" s="103"/>
    </row>
    <row r="2810" spans="1:8">
      <c r="A2810" s="103"/>
      <c r="B2810" s="61"/>
      <c r="C2810" s="103"/>
      <c r="D2810" s="103"/>
      <c r="E2810" s="103"/>
      <c r="F2810" s="103"/>
      <c r="G2810" s="103"/>
      <c r="H2810" s="103"/>
    </row>
    <row r="2811" spans="1:8">
      <c r="A2811" s="103"/>
      <c r="B2811" s="61"/>
      <c r="C2811" s="103"/>
      <c r="D2811" s="103"/>
      <c r="E2811" s="103"/>
      <c r="F2811" s="103"/>
      <c r="G2811" s="103"/>
      <c r="H2811" s="103"/>
    </row>
    <row r="2812" spans="1:8">
      <c r="A2812" s="103"/>
      <c r="B2812" s="61"/>
      <c r="C2812" s="103"/>
      <c r="D2812" s="103"/>
      <c r="E2812" s="103"/>
      <c r="F2812" s="103"/>
      <c r="G2812" s="103"/>
      <c r="H2812" s="103"/>
    </row>
    <row r="2813" spans="1:8">
      <c r="A2813" s="103"/>
      <c r="B2813" s="61"/>
      <c r="C2813" s="103"/>
      <c r="D2813" s="103"/>
      <c r="E2813" s="103"/>
      <c r="F2813" s="103"/>
      <c r="G2813" s="103"/>
      <c r="H2813" s="103"/>
    </row>
    <row r="2814" spans="1:8">
      <c r="A2814" s="103"/>
      <c r="B2814" s="61"/>
      <c r="C2814" s="103"/>
      <c r="D2814" s="103"/>
      <c r="E2814" s="103"/>
      <c r="F2814" s="103"/>
      <c r="G2814" s="103"/>
      <c r="H2814" s="103"/>
    </row>
    <row r="2815" spans="1:8">
      <c r="A2815" s="103"/>
      <c r="B2815" s="61"/>
      <c r="C2815" s="103"/>
      <c r="D2815" s="103"/>
      <c r="E2815" s="103"/>
      <c r="F2815" s="103"/>
      <c r="G2815" s="103"/>
      <c r="H2815" s="103"/>
    </row>
    <row r="2816" spans="1:8">
      <c r="A2816" s="103"/>
      <c r="B2816" s="61"/>
      <c r="C2816" s="103"/>
      <c r="D2816" s="103"/>
      <c r="E2816" s="103"/>
      <c r="F2816" s="103"/>
      <c r="G2816" s="103"/>
      <c r="H2816" s="103"/>
    </row>
    <row r="2817" spans="1:8">
      <c r="A2817" s="103"/>
      <c r="B2817" s="61"/>
      <c r="C2817" s="103"/>
      <c r="D2817" s="103"/>
      <c r="E2817" s="103"/>
      <c r="F2817" s="103"/>
      <c r="G2817" s="103"/>
      <c r="H2817" s="103"/>
    </row>
    <row r="2818" spans="1:8">
      <c r="A2818" s="103"/>
      <c r="B2818" s="61"/>
      <c r="C2818" s="103"/>
      <c r="D2818" s="103"/>
      <c r="E2818" s="103"/>
      <c r="F2818" s="103"/>
      <c r="G2818" s="103"/>
      <c r="H2818" s="103"/>
    </row>
    <row r="2819" spans="1:8">
      <c r="A2819" s="103"/>
      <c r="B2819" s="61"/>
      <c r="C2819" s="103"/>
      <c r="D2819" s="103"/>
      <c r="E2819" s="103"/>
      <c r="F2819" s="103"/>
      <c r="G2819" s="103"/>
      <c r="H2819" s="103"/>
    </row>
    <row r="2820" spans="1:8">
      <c r="A2820" s="103"/>
      <c r="B2820" s="61"/>
      <c r="C2820" s="103"/>
      <c r="D2820" s="103"/>
      <c r="E2820" s="103"/>
      <c r="F2820" s="103"/>
      <c r="G2820" s="103"/>
      <c r="H2820" s="103"/>
    </row>
    <row r="2821" spans="1:8">
      <c r="A2821" s="103"/>
      <c r="B2821" s="61"/>
      <c r="C2821" s="103"/>
      <c r="D2821" s="103"/>
      <c r="E2821" s="103"/>
      <c r="F2821" s="103"/>
      <c r="G2821" s="103"/>
      <c r="H2821" s="103"/>
    </row>
    <row r="2822" spans="1:8">
      <c r="A2822" s="103"/>
      <c r="B2822" s="61"/>
      <c r="C2822" s="103"/>
      <c r="D2822" s="103"/>
      <c r="E2822" s="103"/>
      <c r="F2822" s="103"/>
      <c r="G2822" s="103"/>
      <c r="H2822" s="103"/>
    </row>
    <row r="2823" spans="1:8">
      <c r="A2823" s="103"/>
      <c r="B2823" s="61"/>
      <c r="C2823" s="103"/>
      <c r="D2823" s="103"/>
      <c r="E2823" s="103"/>
      <c r="F2823" s="103"/>
      <c r="G2823" s="103"/>
      <c r="H2823" s="103"/>
    </row>
    <row r="2824" spans="1:8">
      <c r="A2824" s="103"/>
      <c r="B2824" s="61"/>
      <c r="C2824" s="103"/>
      <c r="D2824" s="103"/>
      <c r="E2824" s="103"/>
      <c r="F2824" s="103"/>
      <c r="G2824" s="103"/>
      <c r="H2824" s="103"/>
    </row>
    <row r="2825" spans="1:8">
      <c r="A2825" s="103"/>
      <c r="B2825" s="61"/>
      <c r="C2825" s="103"/>
      <c r="D2825" s="103"/>
      <c r="E2825" s="103"/>
      <c r="F2825" s="103"/>
      <c r="G2825" s="103"/>
      <c r="H2825" s="103"/>
    </row>
    <row r="2826" spans="1:8">
      <c r="A2826" s="103"/>
      <c r="B2826" s="61"/>
      <c r="C2826" s="103"/>
      <c r="D2826" s="103"/>
      <c r="E2826" s="103"/>
      <c r="F2826" s="103"/>
      <c r="G2826" s="103"/>
      <c r="H2826" s="103"/>
    </row>
    <row r="2827" spans="1:8">
      <c r="A2827" s="103"/>
      <c r="B2827" s="61"/>
      <c r="C2827" s="103"/>
      <c r="D2827" s="103"/>
      <c r="E2827" s="103"/>
      <c r="F2827" s="103"/>
      <c r="G2827" s="103"/>
      <c r="H2827" s="103"/>
    </row>
    <row r="2828" spans="1:8">
      <c r="A2828" s="103"/>
      <c r="B2828" s="61"/>
      <c r="C2828" s="103"/>
      <c r="D2828" s="103"/>
      <c r="E2828" s="103"/>
      <c r="F2828" s="103"/>
      <c r="G2828" s="103"/>
      <c r="H2828" s="103"/>
    </row>
    <row r="2829" spans="1:8">
      <c r="A2829" s="103"/>
      <c r="B2829" s="61"/>
      <c r="C2829" s="103"/>
      <c r="D2829" s="103"/>
      <c r="E2829" s="103"/>
      <c r="F2829" s="103"/>
      <c r="G2829" s="103"/>
      <c r="H2829" s="103"/>
    </row>
    <row r="2830" spans="1:8">
      <c r="A2830" s="103"/>
      <c r="B2830" s="61"/>
      <c r="C2830" s="103"/>
      <c r="D2830" s="103"/>
      <c r="E2830" s="103"/>
      <c r="F2830" s="103"/>
      <c r="G2830" s="103"/>
      <c r="H2830" s="103"/>
    </row>
    <row r="2831" spans="1:8">
      <c r="A2831" s="103"/>
      <c r="B2831" s="61"/>
      <c r="C2831" s="103"/>
      <c r="D2831" s="103"/>
      <c r="E2831" s="103"/>
      <c r="F2831" s="103"/>
      <c r="G2831" s="103"/>
      <c r="H2831" s="103"/>
    </row>
    <row r="2832" spans="1:8">
      <c r="A2832" s="103"/>
      <c r="B2832" s="61"/>
      <c r="C2832" s="103"/>
      <c r="D2832" s="103"/>
      <c r="E2832" s="103"/>
      <c r="F2832" s="103"/>
      <c r="G2832" s="103"/>
      <c r="H2832" s="103"/>
    </row>
    <row r="2833" spans="1:8">
      <c r="A2833" s="103"/>
      <c r="B2833" s="61"/>
      <c r="C2833" s="103"/>
      <c r="D2833" s="103"/>
      <c r="E2833" s="103"/>
      <c r="F2833" s="103"/>
      <c r="G2833" s="103"/>
      <c r="H2833" s="103"/>
    </row>
    <row r="2834" spans="1:8">
      <c r="A2834" s="103"/>
      <c r="B2834" s="61"/>
      <c r="C2834" s="103"/>
      <c r="D2834" s="103"/>
      <c r="E2834" s="103"/>
      <c r="F2834" s="103"/>
      <c r="G2834" s="103"/>
      <c r="H2834" s="103"/>
    </row>
    <row r="2835" spans="1:8">
      <c r="A2835" s="103"/>
      <c r="B2835" s="61"/>
      <c r="C2835" s="103"/>
      <c r="D2835" s="103"/>
      <c r="E2835" s="103"/>
      <c r="F2835" s="103"/>
      <c r="G2835" s="103"/>
      <c r="H2835" s="103"/>
    </row>
    <row r="2836" spans="1:8">
      <c r="A2836" s="103"/>
      <c r="B2836" s="61"/>
      <c r="C2836" s="103"/>
      <c r="D2836" s="103"/>
      <c r="E2836" s="103"/>
      <c r="F2836" s="103"/>
      <c r="G2836" s="103"/>
      <c r="H2836" s="103"/>
    </row>
    <row r="2837" spans="1:8">
      <c r="A2837" s="103"/>
      <c r="B2837" s="61"/>
      <c r="C2837" s="103"/>
      <c r="D2837" s="103"/>
      <c r="E2837" s="103"/>
      <c r="F2837" s="103"/>
      <c r="G2837" s="103"/>
      <c r="H2837" s="103"/>
    </row>
    <row r="2838" spans="1:8">
      <c r="A2838" s="103"/>
      <c r="B2838" s="61"/>
      <c r="C2838" s="103"/>
      <c r="D2838" s="103"/>
      <c r="E2838" s="103"/>
      <c r="F2838" s="103"/>
      <c r="G2838" s="103"/>
      <c r="H2838" s="103"/>
    </row>
    <row r="2839" spans="1:8">
      <c r="A2839" s="103"/>
      <c r="B2839" s="61"/>
      <c r="C2839" s="103"/>
      <c r="D2839" s="103"/>
      <c r="E2839" s="103"/>
      <c r="F2839" s="103"/>
      <c r="G2839" s="103"/>
      <c r="H2839" s="103"/>
    </row>
    <row r="2840" spans="1:8">
      <c r="A2840" s="103"/>
      <c r="B2840" s="61"/>
      <c r="C2840" s="103"/>
      <c r="D2840" s="103"/>
      <c r="E2840" s="103"/>
      <c r="F2840" s="103"/>
      <c r="G2840" s="103"/>
      <c r="H2840" s="103"/>
    </row>
    <row r="2841" spans="1:8">
      <c r="A2841" s="103"/>
      <c r="B2841" s="61"/>
      <c r="C2841" s="103"/>
      <c r="D2841" s="103"/>
      <c r="E2841" s="103"/>
      <c r="F2841" s="103"/>
      <c r="G2841" s="103"/>
      <c r="H2841" s="103"/>
    </row>
    <row r="2842" spans="1:8">
      <c r="A2842" s="103"/>
      <c r="B2842" s="61"/>
      <c r="C2842" s="103"/>
      <c r="D2842" s="103"/>
      <c r="E2842" s="103"/>
      <c r="F2842" s="103"/>
      <c r="G2842" s="103"/>
      <c r="H2842" s="103"/>
    </row>
    <row r="2843" spans="1:8">
      <c r="A2843" s="103"/>
      <c r="B2843" s="61"/>
      <c r="C2843" s="103"/>
      <c r="D2843" s="103"/>
      <c r="E2843" s="103"/>
      <c r="F2843" s="103"/>
      <c r="G2843" s="103"/>
      <c r="H2843" s="103"/>
    </row>
    <row r="2844" spans="1:8">
      <c r="A2844" s="103"/>
      <c r="B2844" s="61"/>
      <c r="C2844" s="103"/>
      <c r="D2844" s="103"/>
      <c r="E2844" s="103"/>
      <c r="F2844" s="103"/>
      <c r="G2844" s="103"/>
      <c r="H2844" s="103"/>
    </row>
    <row r="2845" spans="1:8">
      <c r="A2845" s="103"/>
      <c r="B2845" s="61"/>
      <c r="C2845" s="103"/>
      <c r="D2845" s="103"/>
      <c r="E2845" s="103"/>
      <c r="F2845" s="103"/>
      <c r="G2845" s="103"/>
      <c r="H2845" s="103"/>
    </row>
    <row r="2846" spans="1:8">
      <c r="A2846" s="103"/>
      <c r="B2846" s="61"/>
      <c r="C2846" s="103"/>
      <c r="D2846" s="103"/>
      <c r="E2846" s="103"/>
      <c r="F2846" s="103"/>
      <c r="G2846" s="103"/>
      <c r="H2846" s="103"/>
    </row>
    <row r="2847" spans="1:8">
      <c r="A2847" s="103"/>
      <c r="B2847" s="61"/>
      <c r="C2847" s="103"/>
      <c r="D2847" s="103"/>
      <c r="E2847" s="103"/>
      <c r="F2847" s="103"/>
      <c r="G2847" s="103"/>
      <c r="H2847" s="103"/>
    </row>
    <row r="2848" spans="1:8">
      <c r="A2848" s="103"/>
      <c r="B2848" s="61"/>
      <c r="C2848" s="103"/>
      <c r="D2848" s="103"/>
      <c r="E2848" s="103"/>
      <c r="F2848" s="103"/>
      <c r="G2848" s="103"/>
      <c r="H2848" s="103"/>
    </row>
    <row r="2849" spans="1:8">
      <c r="A2849" s="103"/>
      <c r="B2849" s="61"/>
      <c r="C2849" s="103"/>
      <c r="D2849" s="103"/>
      <c r="E2849" s="103"/>
      <c r="F2849" s="103"/>
      <c r="G2849" s="103"/>
      <c r="H2849" s="103"/>
    </row>
    <row r="2850" spans="1:8">
      <c r="A2850" s="103"/>
      <c r="B2850" s="61"/>
      <c r="C2850" s="103"/>
      <c r="D2850" s="103"/>
      <c r="E2850" s="103"/>
      <c r="F2850" s="103"/>
      <c r="G2850" s="103"/>
      <c r="H2850" s="103"/>
    </row>
    <row r="2851" spans="1:8">
      <c r="A2851" s="103"/>
      <c r="B2851" s="61"/>
      <c r="C2851" s="103"/>
      <c r="D2851" s="103"/>
      <c r="E2851" s="103"/>
      <c r="F2851" s="103"/>
      <c r="G2851" s="103"/>
      <c r="H2851" s="103"/>
    </row>
    <row r="2852" spans="1:8">
      <c r="A2852" s="103"/>
      <c r="B2852" s="61"/>
      <c r="C2852" s="103"/>
      <c r="D2852" s="103"/>
      <c r="E2852" s="103"/>
      <c r="F2852" s="103"/>
      <c r="G2852" s="103"/>
      <c r="H2852" s="103"/>
    </row>
    <row r="2853" spans="1:8">
      <c r="A2853" s="103"/>
      <c r="B2853" s="61"/>
      <c r="C2853" s="103"/>
      <c r="D2853" s="103"/>
      <c r="E2853" s="103"/>
      <c r="F2853" s="103"/>
      <c r="G2853" s="103"/>
      <c r="H2853" s="103"/>
    </row>
    <row r="2854" spans="1:8">
      <c r="A2854" s="103"/>
      <c r="B2854" s="61"/>
      <c r="C2854" s="103"/>
      <c r="D2854" s="103"/>
      <c r="E2854" s="103"/>
      <c r="F2854" s="103"/>
      <c r="G2854" s="103"/>
      <c r="H2854" s="103"/>
    </row>
    <row r="2855" spans="1:8">
      <c r="A2855" s="103"/>
      <c r="B2855" s="61"/>
      <c r="C2855" s="103"/>
      <c r="D2855" s="103"/>
      <c r="E2855" s="103"/>
      <c r="F2855" s="103"/>
      <c r="G2855" s="103"/>
      <c r="H2855" s="103"/>
    </row>
    <row r="2856" spans="1:8">
      <c r="A2856" s="103"/>
      <c r="B2856" s="61"/>
      <c r="C2856" s="103"/>
      <c r="D2856" s="103"/>
      <c r="E2856" s="103"/>
      <c r="F2856" s="103"/>
      <c r="G2856" s="103"/>
      <c r="H2856" s="103"/>
    </row>
    <row r="2857" spans="1:8">
      <c r="A2857" s="103"/>
      <c r="B2857" s="61"/>
      <c r="C2857" s="103"/>
      <c r="D2857" s="103"/>
      <c r="E2857" s="103"/>
      <c r="F2857" s="103"/>
      <c r="G2857" s="103"/>
      <c r="H2857" s="103"/>
    </row>
    <row r="2858" spans="1:8">
      <c r="A2858" s="103"/>
      <c r="B2858" s="61"/>
      <c r="C2858" s="103"/>
      <c r="D2858" s="103"/>
      <c r="E2858" s="103"/>
      <c r="F2858" s="103"/>
      <c r="G2858" s="103"/>
      <c r="H2858" s="103"/>
    </row>
    <row r="2859" spans="1:8">
      <c r="A2859" s="103"/>
      <c r="B2859" s="61"/>
      <c r="C2859" s="103"/>
      <c r="D2859" s="103"/>
      <c r="E2859" s="103"/>
      <c r="F2859" s="103"/>
      <c r="G2859" s="103"/>
      <c r="H2859" s="103"/>
    </row>
    <row r="2860" spans="1:8">
      <c r="A2860" s="103"/>
      <c r="B2860" s="61"/>
      <c r="C2860" s="103"/>
      <c r="D2860" s="103"/>
      <c r="E2860" s="103"/>
      <c r="F2860" s="103"/>
      <c r="G2860" s="103"/>
      <c r="H2860" s="103"/>
    </row>
    <row r="2861" spans="1:8">
      <c r="A2861" s="103"/>
      <c r="B2861" s="61"/>
      <c r="C2861" s="103"/>
      <c r="D2861" s="103"/>
      <c r="E2861" s="103"/>
      <c r="F2861" s="103"/>
      <c r="G2861" s="103"/>
      <c r="H2861" s="103"/>
    </row>
    <row r="2862" spans="1:8">
      <c r="A2862" s="103"/>
      <c r="B2862" s="61"/>
      <c r="C2862" s="103"/>
      <c r="D2862" s="103"/>
      <c r="E2862" s="103"/>
      <c r="F2862" s="103"/>
      <c r="G2862" s="103"/>
      <c r="H2862" s="103"/>
    </row>
    <row r="2863" spans="1:8">
      <c r="A2863" s="103"/>
      <c r="B2863" s="61"/>
      <c r="C2863" s="103"/>
      <c r="D2863" s="103"/>
      <c r="E2863" s="103"/>
      <c r="F2863" s="103"/>
      <c r="G2863" s="103"/>
      <c r="H2863" s="103"/>
    </row>
    <row r="2864" spans="1:8">
      <c r="A2864" s="103"/>
      <c r="B2864" s="61"/>
      <c r="C2864" s="103"/>
      <c r="D2864" s="103"/>
      <c r="E2864" s="103"/>
      <c r="F2864" s="103"/>
      <c r="G2864" s="103"/>
      <c r="H2864" s="103"/>
    </row>
    <row r="2865" spans="1:8">
      <c r="A2865" s="103"/>
      <c r="B2865" s="61"/>
      <c r="C2865" s="103"/>
      <c r="D2865" s="103"/>
      <c r="E2865" s="103"/>
      <c r="F2865" s="103"/>
      <c r="G2865" s="103"/>
      <c r="H2865" s="103"/>
    </row>
    <row r="2866" spans="1:8">
      <c r="A2866" s="103"/>
      <c r="B2866" s="61"/>
      <c r="C2866" s="103"/>
      <c r="D2866" s="103"/>
      <c r="E2866" s="103"/>
      <c r="F2866" s="103"/>
      <c r="G2866" s="103"/>
      <c r="H2866" s="103"/>
    </row>
    <row r="2867" spans="1:8">
      <c r="A2867" s="103"/>
      <c r="B2867" s="61"/>
      <c r="C2867" s="103"/>
      <c r="D2867" s="103"/>
      <c r="E2867" s="103"/>
      <c r="F2867" s="103"/>
      <c r="G2867" s="103"/>
      <c r="H2867" s="103"/>
    </row>
    <row r="2868" spans="1:8">
      <c r="A2868" s="103"/>
      <c r="B2868" s="61"/>
      <c r="C2868" s="103"/>
      <c r="D2868" s="103"/>
      <c r="E2868" s="103"/>
      <c r="F2868" s="103"/>
      <c r="G2868" s="103"/>
      <c r="H2868" s="103"/>
    </row>
    <row r="2869" spans="1:8">
      <c r="A2869" s="103"/>
      <c r="B2869" s="61"/>
      <c r="C2869" s="103"/>
      <c r="D2869" s="103"/>
      <c r="E2869" s="103"/>
      <c r="F2869" s="103"/>
      <c r="G2869" s="103"/>
      <c r="H2869" s="103"/>
    </row>
    <row r="2870" spans="1:8">
      <c r="A2870" s="103"/>
      <c r="B2870" s="61"/>
      <c r="C2870" s="103"/>
      <c r="D2870" s="103"/>
      <c r="E2870" s="103"/>
      <c r="F2870" s="103"/>
      <c r="G2870" s="103"/>
      <c r="H2870" s="103"/>
    </row>
    <row r="2871" spans="1:8">
      <c r="A2871" s="103"/>
      <c r="B2871" s="61"/>
      <c r="C2871" s="103"/>
      <c r="D2871" s="103"/>
      <c r="E2871" s="103"/>
      <c r="F2871" s="103"/>
      <c r="G2871" s="103"/>
      <c r="H2871" s="103"/>
    </row>
    <row r="2872" spans="1:8">
      <c r="A2872" s="103"/>
      <c r="B2872" s="61"/>
      <c r="C2872" s="103"/>
      <c r="D2872" s="103"/>
      <c r="E2872" s="103"/>
      <c r="F2872" s="103"/>
      <c r="G2872" s="103"/>
      <c r="H2872" s="103"/>
    </row>
    <row r="2873" spans="1:8">
      <c r="A2873" s="103"/>
      <c r="B2873" s="61"/>
      <c r="C2873" s="103"/>
      <c r="D2873" s="103"/>
      <c r="E2873" s="103"/>
      <c r="F2873" s="103"/>
      <c r="G2873" s="103"/>
      <c r="H2873" s="103"/>
    </row>
    <row r="2874" spans="1:8">
      <c r="A2874" s="103"/>
      <c r="B2874" s="61"/>
      <c r="C2874" s="103"/>
      <c r="D2874" s="103"/>
      <c r="E2874" s="103"/>
      <c r="F2874" s="103"/>
      <c r="G2874" s="103"/>
      <c r="H2874" s="103"/>
    </row>
    <row r="2875" spans="1:8">
      <c r="A2875" s="103"/>
      <c r="B2875" s="61"/>
      <c r="C2875" s="103"/>
      <c r="D2875" s="103"/>
      <c r="E2875" s="103"/>
      <c r="F2875" s="103"/>
      <c r="G2875" s="103"/>
      <c r="H2875" s="103"/>
    </row>
    <row r="2876" spans="1:8">
      <c r="A2876" s="103"/>
      <c r="B2876" s="61"/>
      <c r="C2876" s="103"/>
      <c r="D2876" s="103"/>
      <c r="E2876" s="103"/>
      <c r="F2876" s="103"/>
      <c r="G2876" s="103"/>
      <c r="H2876" s="103"/>
    </row>
    <row r="2877" spans="1:8">
      <c r="A2877" s="103"/>
      <c r="B2877" s="61"/>
      <c r="C2877" s="103"/>
      <c r="D2877" s="103"/>
      <c r="E2877" s="103"/>
      <c r="F2877" s="103"/>
      <c r="G2877" s="103"/>
      <c r="H2877" s="103"/>
    </row>
    <row r="2878" spans="1:8">
      <c r="A2878" s="103"/>
      <c r="B2878" s="61"/>
      <c r="C2878" s="103"/>
      <c r="D2878" s="103"/>
      <c r="E2878" s="103"/>
      <c r="F2878" s="103"/>
      <c r="G2878" s="103"/>
      <c r="H2878" s="103"/>
    </row>
    <row r="2879" spans="1:8">
      <c r="A2879" s="103"/>
      <c r="B2879" s="61"/>
      <c r="C2879" s="103"/>
      <c r="D2879" s="103"/>
      <c r="E2879" s="103"/>
      <c r="F2879" s="103"/>
      <c r="G2879" s="103"/>
      <c r="H2879" s="103"/>
    </row>
    <row r="2880" spans="1:8">
      <c r="A2880" s="103"/>
      <c r="B2880" s="61"/>
      <c r="C2880" s="103"/>
      <c r="D2880" s="103"/>
      <c r="E2880" s="103"/>
      <c r="F2880" s="103"/>
      <c r="G2880" s="103"/>
      <c r="H2880" s="103"/>
    </row>
    <row r="2881" spans="1:8">
      <c r="A2881" s="103"/>
      <c r="B2881" s="61"/>
      <c r="C2881" s="103"/>
      <c r="D2881" s="103"/>
      <c r="E2881" s="103"/>
      <c r="F2881" s="103"/>
      <c r="G2881" s="103"/>
      <c r="H2881" s="103"/>
    </row>
    <row r="2882" spans="1:8">
      <c r="A2882" s="103"/>
      <c r="B2882" s="61"/>
      <c r="C2882" s="103"/>
      <c r="D2882" s="103"/>
      <c r="E2882" s="103"/>
      <c r="F2882" s="103"/>
      <c r="G2882" s="103"/>
      <c r="H2882" s="103"/>
    </row>
    <row r="2883" spans="1:8">
      <c r="A2883" s="103"/>
      <c r="B2883" s="61"/>
      <c r="C2883" s="103"/>
      <c r="D2883" s="103"/>
      <c r="E2883" s="103"/>
      <c r="F2883" s="103"/>
      <c r="G2883" s="103"/>
      <c r="H2883" s="103"/>
    </row>
    <row r="2884" spans="1:8">
      <c r="A2884" s="103"/>
      <c r="B2884" s="61"/>
      <c r="C2884" s="103"/>
      <c r="D2884" s="103"/>
      <c r="E2884" s="103"/>
      <c r="F2884" s="103"/>
      <c r="G2884" s="103"/>
      <c r="H2884" s="103"/>
    </row>
    <row r="2885" spans="1:8">
      <c r="A2885" s="103"/>
      <c r="B2885" s="61"/>
      <c r="C2885" s="103"/>
      <c r="D2885" s="103"/>
      <c r="E2885" s="103"/>
      <c r="F2885" s="103"/>
      <c r="G2885" s="103"/>
      <c r="H2885" s="103"/>
    </row>
    <row r="2886" spans="1:8">
      <c r="A2886" s="103"/>
      <c r="B2886" s="61"/>
      <c r="C2886" s="103"/>
      <c r="D2886" s="103"/>
      <c r="E2886" s="103"/>
      <c r="F2886" s="103"/>
      <c r="G2886" s="103"/>
      <c r="H2886" s="103"/>
    </row>
    <row r="2887" spans="1:8">
      <c r="A2887" s="103"/>
      <c r="B2887" s="61"/>
      <c r="C2887" s="103"/>
      <c r="D2887" s="103"/>
      <c r="E2887" s="103"/>
      <c r="F2887" s="103"/>
      <c r="G2887" s="103"/>
      <c r="H2887" s="103"/>
    </row>
    <row r="2888" spans="1:8">
      <c r="A2888" s="103"/>
      <c r="B2888" s="61"/>
      <c r="C2888" s="103"/>
      <c r="D2888" s="103"/>
      <c r="E2888" s="103"/>
      <c r="F2888" s="103"/>
      <c r="G2888" s="103"/>
      <c r="H2888" s="103"/>
    </row>
    <row r="2889" spans="1:8">
      <c r="A2889" s="103"/>
      <c r="B2889" s="61"/>
      <c r="C2889" s="103"/>
      <c r="D2889" s="103"/>
      <c r="E2889" s="103"/>
      <c r="F2889" s="103"/>
      <c r="G2889" s="103"/>
      <c r="H2889" s="103"/>
    </row>
    <row r="2890" spans="1:8">
      <c r="A2890" s="103"/>
      <c r="B2890" s="61"/>
      <c r="C2890" s="103"/>
      <c r="D2890" s="103"/>
      <c r="E2890" s="103"/>
      <c r="F2890" s="103"/>
      <c r="G2890" s="103"/>
      <c r="H2890" s="103"/>
    </row>
    <row r="2891" spans="1:8">
      <c r="A2891" s="103"/>
      <c r="B2891" s="61"/>
      <c r="C2891" s="103"/>
      <c r="D2891" s="103"/>
      <c r="E2891" s="103"/>
      <c r="F2891" s="103"/>
      <c r="G2891" s="103"/>
      <c r="H2891" s="103"/>
    </row>
    <row r="2892" spans="1:8">
      <c r="A2892" s="103"/>
      <c r="B2892" s="61"/>
      <c r="C2892" s="103"/>
      <c r="D2892" s="103"/>
      <c r="E2892" s="103"/>
      <c r="F2892" s="103"/>
      <c r="G2892" s="103"/>
      <c r="H2892" s="103"/>
    </row>
    <row r="2893" spans="1:8">
      <c r="A2893" s="103"/>
      <c r="B2893" s="61"/>
      <c r="C2893" s="103"/>
      <c r="D2893" s="103"/>
      <c r="E2893" s="103"/>
      <c r="F2893" s="103"/>
      <c r="G2893" s="103"/>
      <c r="H2893" s="103"/>
    </row>
    <row r="2894" spans="1:8">
      <c r="A2894" s="103"/>
      <c r="B2894" s="61"/>
      <c r="C2894" s="103"/>
      <c r="D2894" s="103"/>
      <c r="E2894" s="103"/>
      <c r="F2894" s="103"/>
      <c r="G2894" s="103"/>
      <c r="H2894" s="103"/>
    </row>
    <row r="2895" spans="1:8">
      <c r="A2895" s="103"/>
      <c r="B2895" s="61"/>
      <c r="C2895" s="103"/>
      <c r="D2895" s="103"/>
      <c r="E2895" s="103"/>
      <c r="F2895" s="103"/>
      <c r="G2895" s="103"/>
      <c r="H2895" s="103"/>
    </row>
    <row r="2896" spans="1:8">
      <c r="A2896" s="103"/>
      <c r="B2896" s="61"/>
      <c r="C2896" s="103"/>
      <c r="D2896" s="103"/>
      <c r="E2896" s="103"/>
      <c r="F2896" s="103"/>
      <c r="G2896" s="103"/>
      <c r="H2896" s="103"/>
    </row>
    <row r="2897" spans="1:8">
      <c r="A2897" s="103"/>
      <c r="B2897" s="61"/>
      <c r="C2897" s="103"/>
      <c r="D2897" s="103"/>
      <c r="E2897" s="103"/>
      <c r="F2897" s="103"/>
      <c r="G2897" s="103"/>
      <c r="H2897" s="103"/>
    </row>
    <row r="2898" spans="1:8">
      <c r="A2898" s="103"/>
      <c r="B2898" s="61"/>
      <c r="C2898" s="103"/>
      <c r="D2898" s="103"/>
      <c r="E2898" s="103"/>
      <c r="F2898" s="103"/>
      <c r="G2898" s="103"/>
      <c r="H2898" s="103"/>
    </row>
    <row r="2899" spans="1:8">
      <c r="A2899" s="103"/>
      <c r="B2899" s="61"/>
      <c r="C2899" s="103"/>
      <c r="D2899" s="103"/>
      <c r="E2899" s="103"/>
      <c r="F2899" s="103"/>
      <c r="G2899" s="103"/>
      <c r="H2899" s="103"/>
    </row>
    <row r="2900" spans="1:8">
      <c r="A2900" s="103"/>
      <c r="B2900" s="61"/>
      <c r="C2900" s="103"/>
      <c r="D2900" s="103"/>
      <c r="E2900" s="103"/>
      <c r="F2900" s="103"/>
      <c r="G2900" s="103"/>
      <c r="H2900" s="103"/>
    </row>
    <row r="2901" spans="1:8">
      <c r="A2901" s="103"/>
      <c r="B2901" s="61"/>
      <c r="C2901" s="103"/>
      <c r="D2901" s="103"/>
      <c r="E2901" s="103"/>
      <c r="F2901" s="103"/>
      <c r="G2901" s="103"/>
      <c r="H2901" s="103"/>
    </row>
    <row r="2902" spans="1:8">
      <c r="A2902" s="103"/>
      <c r="B2902" s="61"/>
      <c r="C2902" s="103"/>
      <c r="D2902" s="103"/>
      <c r="E2902" s="103"/>
      <c r="F2902" s="103"/>
      <c r="G2902" s="103"/>
      <c r="H2902" s="103"/>
    </row>
    <row r="2903" spans="1:8">
      <c r="A2903" s="103"/>
      <c r="B2903" s="61"/>
      <c r="C2903" s="103"/>
      <c r="D2903" s="103"/>
      <c r="E2903" s="103"/>
      <c r="F2903" s="103"/>
      <c r="G2903" s="103"/>
      <c r="H2903" s="103"/>
    </row>
    <row r="2904" spans="1:8">
      <c r="A2904" s="103"/>
      <c r="B2904" s="61"/>
      <c r="C2904" s="103"/>
      <c r="D2904" s="103"/>
      <c r="E2904" s="103"/>
      <c r="F2904" s="103"/>
      <c r="G2904" s="103"/>
      <c r="H2904" s="103"/>
    </row>
    <row r="2905" spans="1:8">
      <c r="A2905" s="103"/>
      <c r="B2905" s="61"/>
      <c r="C2905" s="103"/>
      <c r="D2905" s="103"/>
      <c r="E2905" s="103"/>
      <c r="F2905" s="103"/>
      <c r="G2905" s="103"/>
      <c r="H2905" s="103"/>
    </row>
    <row r="2906" spans="1:8">
      <c r="A2906" s="103"/>
      <c r="B2906" s="61"/>
      <c r="C2906" s="103"/>
      <c r="D2906" s="103"/>
      <c r="E2906" s="103"/>
      <c r="F2906" s="103"/>
      <c r="G2906" s="103"/>
      <c r="H2906" s="103"/>
    </row>
    <row r="2907" spans="1:8">
      <c r="A2907" s="103"/>
      <c r="B2907" s="61"/>
      <c r="C2907" s="103"/>
      <c r="D2907" s="103"/>
      <c r="E2907" s="103"/>
      <c r="F2907" s="103"/>
      <c r="G2907" s="103"/>
      <c r="H2907" s="103"/>
    </row>
    <row r="2908" spans="1:8">
      <c r="A2908" s="103"/>
      <c r="B2908" s="61"/>
      <c r="C2908" s="103"/>
      <c r="D2908" s="103"/>
      <c r="E2908" s="103"/>
      <c r="F2908" s="103"/>
      <c r="G2908" s="103"/>
      <c r="H2908" s="103"/>
    </row>
    <row r="2909" spans="1:8">
      <c r="A2909" s="103"/>
      <c r="B2909" s="61"/>
      <c r="C2909" s="103"/>
      <c r="D2909" s="103"/>
      <c r="E2909" s="103"/>
      <c r="F2909" s="103"/>
      <c r="G2909" s="103"/>
      <c r="H2909" s="103"/>
    </row>
    <row r="2910" spans="1:8">
      <c r="A2910" s="103"/>
      <c r="B2910" s="61"/>
      <c r="C2910" s="103"/>
      <c r="D2910" s="103"/>
      <c r="E2910" s="103"/>
      <c r="F2910" s="103"/>
      <c r="G2910" s="103"/>
      <c r="H2910" s="103"/>
    </row>
    <row r="2911" spans="1:8">
      <c r="A2911" s="103"/>
      <c r="B2911" s="61"/>
      <c r="C2911" s="103"/>
      <c r="D2911" s="103"/>
      <c r="E2911" s="103"/>
      <c r="F2911" s="103"/>
      <c r="G2911" s="103"/>
      <c r="H2911" s="103"/>
    </row>
    <row r="2912" spans="1:8">
      <c r="A2912" s="103"/>
      <c r="B2912" s="61"/>
      <c r="C2912" s="103"/>
      <c r="D2912" s="103"/>
      <c r="E2912" s="103"/>
      <c r="F2912" s="103"/>
      <c r="G2912" s="103"/>
      <c r="H2912" s="103"/>
    </row>
    <row r="2913" spans="1:8">
      <c r="A2913" s="103"/>
      <c r="B2913" s="61"/>
      <c r="C2913" s="103"/>
      <c r="D2913" s="103"/>
      <c r="E2913" s="103"/>
      <c r="F2913" s="103"/>
      <c r="G2913" s="103"/>
      <c r="H2913" s="103"/>
    </row>
    <row r="2914" spans="1:8">
      <c r="A2914" s="103"/>
      <c r="B2914" s="61"/>
      <c r="C2914" s="103"/>
      <c r="D2914" s="103"/>
      <c r="E2914" s="103"/>
      <c r="F2914" s="103"/>
      <c r="G2914" s="103"/>
      <c r="H2914" s="103"/>
    </row>
    <row r="2915" spans="1:8">
      <c r="A2915" s="103"/>
      <c r="B2915" s="61"/>
      <c r="C2915" s="103"/>
      <c r="D2915" s="103"/>
      <c r="E2915" s="103"/>
      <c r="F2915" s="103"/>
      <c r="G2915" s="103"/>
      <c r="H2915" s="103"/>
    </row>
    <row r="2916" spans="1:8">
      <c r="A2916" s="103"/>
      <c r="B2916" s="61"/>
      <c r="C2916" s="103"/>
      <c r="D2916" s="103"/>
      <c r="E2916" s="103"/>
      <c r="F2916" s="103"/>
      <c r="G2916" s="103"/>
      <c r="H2916" s="103"/>
    </row>
    <row r="2917" spans="1:8">
      <c r="A2917" s="103"/>
      <c r="B2917" s="61"/>
      <c r="C2917" s="103"/>
      <c r="D2917" s="103"/>
      <c r="E2917" s="103"/>
      <c r="F2917" s="103"/>
      <c r="G2917" s="103"/>
      <c r="H2917" s="103"/>
    </row>
    <row r="2918" spans="1:8">
      <c r="A2918" s="103"/>
      <c r="B2918" s="61"/>
      <c r="C2918" s="103"/>
      <c r="D2918" s="103"/>
      <c r="E2918" s="103"/>
      <c r="F2918" s="103"/>
      <c r="G2918" s="103"/>
      <c r="H2918" s="103"/>
    </row>
    <row r="2919" spans="1:8">
      <c r="A2919" s="103"/>
      <c r="B2919" s="61"/>
      <c r="C2919" s="103"/>
      <c r="D2919" s="103"/>
      <c r="E2919" s="103"/>
      <c r="F2919" s="103"/>
      <c r="G2919" s="103"/>
      <c r="H2919" s="103"/>
    </row>
    <row r="2920" spans="1:8">
      <c r="A2920" s="103"/>
      <c r="B2920" s="61"/>
      <c r="C2920" s="103"/>
      <c r="D2920" s="103"/>
      <c r="E2920" s="103"/>
      <c r="F2920" s="103"/>
      <c r="G2920" s="103"/>
      <c r="H2920" s="103"/>
    </row>
    <row r="2921" spans="1:8">
      <c r="A2921" s="103"/>
      <c r="B2921" s="61"/>
      <c r="C2921" s="103"/>
      <c r="D2921" s="103"/>
      <c r="E2921" s="103"/>
      <c r="F2921" s="103"/>
      <c r="G2921" s="103"/>
      <c r="H2921" s="103"/>
    </row>
    <row r="2922" spans="1:8">
      <c r="A2922" s="103"/>
      <c r="B2922" s="61"/>
      <c r="C2922" s="103"/>
      <c r="D2922" s="103"/>
      <c r="E2922" s="103"/>
      <c r="F2922" s="103"/>
      <c r="G2922" s="103"/>
      <c r="H2922" s="103"/>
    </row>
    <row r="2923" spans="1:8">
      <c r="A2923" s="103"/>
      <c r="B2923" s="61"/>
      <c r="C2923" s="103"/>
      <c r="D2923" s="103"/>
      <c r="E2923" s="103"/>
      <c r="F2923" s="103"/>
      <c r="G2923" s="103"/>
      <c r="H2923" s="103"/>
    </row>
    <row r="2924" spans="1:8">
      <c r="A2924" s="103"/>
      <c r="B2924" s="61"/>
      <c r="C2924" s="103"/>
      <c r="D2924" s="103"/>
      <c r="E2924" s="103"/>
      <c r="F2924" s="103"/>
      <c r="G2924" s="103"/>
      <c r="H2924" s="103"/>
    </row>
    <row r="2925" spans="1:8">
      <c r="A2925" s="103"/>
      <c r="B2925" s="61"/>
      <c r="C2925" s="103"/>
      <c r="D2925" s="103"/>
      <c r="E2925" s="103"/>
      <c r="F2925" s="103"/>
      <c r="G2925" s="103"/>
      <c r="H2925" s="103"/>
    </row>
    <row r="2926" spans="1:8">
      <c r="A2926" s="103"/>
      <c r="B2926" s="61"/>
      <c r="C2926" s="103"/>
      <c r="D2926" s="103"/>
      <c r="E2926" s="103"/>
      <c r="F2926" s="103"/>
      <c r="G2926" s="103"/>
      <c r="H2926" s="103"/>
    </row>
    <row r="2927" spans="1:8">
      <c r="A2927" s="103"/>
      <c r="B2927" s="61"/>
      <c r="C2927" s="103"/>
      <c r="D2927" s="103"/>
      <c r="E2927" s="103"/>
      <c r="F2927" s="103"/>
      <c r="G2927" s="103"/>
      <c r="H2927" s="103"/>
    </row>
    <row r="2928" spans="1:8">
      <c r="A2928" s="103"/>
      <c r="B2928" s="61"/>
      <c r="C2928" s="103"/>
      <c r="D2928" s="103"/>
      <c r="E2928" s="103"/>
      <c r="F2928" s="103"/>
      <c r="G2928" s="103"/>
      <c r="H2928" s="103"/>
    </row>
    <row r="2929" spans="1:8">
      <c r="A2929" s="103"/>
      <c r="B2929" s="61"/>
      <c r="C2929" s="103"/>
      <c r="D2929" s="103"/>
      <c r="E2929" s="103"/>
      <c r="F2929" s="103"/>
      <c r="G2929" s="103"/>
      <c r="H2929" s="103"/>
    </row>
    <row r="2930" spans="1:8">
      <c r="A2930" s="103"/>
      <c r="B2930" s="61"/>
      <c r="C2930" s="103"/>
      <c r="D2930" s="103"/>
      <c r="E2930" s="103"/>
      <c r="F2930" s="103"/>
      <c r="G2930" s="103"/>
      <c r="H2930" s="103"/>
    </row>
    <row r="2931" spans="1:8">
      <c r="A2931" s="103"/>
      <c r="B2931" s="61"/>
      <c r="C2931" s="103"/>
      <c r="D2931" s="103"/>
      <c r="E2931" s="103"/>
      <c r="F2931" s="103"/>
      <c r="G2931" s="103"/>
      <c r="H2931" s="103"/>
    </row>
    <row r="2932" spans="1:8">
      <c r="A2932" s="103"/>
      <c r="B2932" s="61"/>
      <c r="C2932" s="103"/>
      <c r="D2932" s="103"/>
      <c r="E2932" s="103"/>
      <c r="F2932" s="103"/>
      <c r="G2932" s="103"/>
      <c r="H2932" s="103"/>
    </row>
    <row r="2933" spans="1:8">
      <c r="A2933" s="103"/>
      <c r="B2933" s="61"/>
      <c r="C2933" s="103"/>
      <c r="D2933" s="103"/>
      <c r="E2933" s="103"/>
      <c r="F2933" s="103"/>
      <c r="G2933" s="103"/>
      <c r="H2933" s="103"/>
    </row>
    <row r="2934" spans="1:8">
      <c r="A2934" s="103"/>
      <c r="B2934" s="61"/>
      <c r="C2934" s="103"/>
      <c r="D2934" s="103"/>
      <c r="E2934" s="103"/>
      <c r="F2934" s="103"/>
      <c r="G2934" s="103"/>
      <c r="H2934" s="103"/>
    </row>
    <row r="2935" spans="1:8">
      <c r="A2935" s="103"/>
      <c r="B2935" s="61"/>
      <c r="C2935" s="103"/>
      <c r="D2935" s="103"/>
      <c r="E2935" s="103"/>
      <c r="F2935" s="103"/>
      <c r="G2935" s="103"/>
      <c r="H2935" s="103"/>
    </row>
    <row r="2936" spans="1:8">
      <c r="A2936" s="103"/>
      <c r="B2936" s="61"/>
      <c r="C2936" s="103"/>
      <c r="D2936" s="103"/>
      <c r="E2936" s="103"/>
      <c r="F2936" s="103"/>
      <c r="G2936" s="103"/>
      <c r="H2936" s="103"/>
    </row>
    <row r="2937" spans="1:8">
      <c r="A2937" s="103"/>
      <c r="B2937" s="61"/>
      <c r="C2937" s="103"/>
      <c r="D2937" s="103"/>
      <c r="E2937" s="103"/>
      <c r="F2937" s="103"/>
      <c r="G2937" s="103"/>
      <c r="H2937" s="103"/>
    </row>
    <row r="2938" spans="1:8">
      <c r="A2938" s="103"/>
      <c r="B2938" s="61"/>
      <c r="C2938" s="103"/>
      <c r="D2938" s="103"/>
      <c r="E2938" s="103"/>
      <c r="F2938" s="103"/>
      <c r="G2938" s="103"/>
      <c r="H2938" s="103"/>
    </row>
    <row r="2939" spans="1:8">
      <c r="A2939" s="103"/>
      <c r="B2939" s="61"/>
      <c r="C2939" s="103"/>
      <c r="D2939" s="103"/>
      <c r="E2939" s="103"/>
      <c r="F2939" s="103"/>
      <c r="G2939" s="103"/>
      <c r="H2939" s="103"/>
    </row>
    <row r="2940" spans="1:8">
      <c r="A2940" s="103"/>
      <c r="B2940" s="61"/>
      <c r="C2940" s="103"/>
      <c r="D2940" s="103"/>
      <c r="E2940" s="103"/>
      <c r="F2940" s="103"/>
      <c r="G2940" s="103"/>
      <c r="H2940" s="103"/>
    </row>
    <row r="2941" spans="1:8">
      <c r="A2941" s="103"/>
      <c r="B2941" s="61"/>
      <c r="C2941" s="103"/>
      <c r="D2941" s="103"/>
      <c r="E2941" s="103"/>
      <c r="F2941" s="103"/>
      <c r="G2941" s="103"/>
      <c r="H2941" s="103"/>
    </row>
    <row r="2942" spans="1:8">
      <c r="A2942" s="103"/>
      <c r="B2942" s="61"/>
      <c r="C2942" s="103"/>
      <c r="D2942" s="103"/>
      <c r="E2942" s="103"/>
      <c r="F2942" s="103"/>
      <c r="G2942" s="103"/>
      <c r="H2942" s="103"/>
    </row>
    <row r="2943" spans="1:8">
      <c r="A2943" s="103"/>
      <c r="B2943" s="61"/>
      <c r="C2943" s="103"/>
      <c r="D2943" s="103"/>
      <c r="E2943" s="103"/>
      <c r="F2943" s="103"/>
      <c r="G2943" s="103"/>
      <c r="H2943" s="103"/>
    </row>
    <row r="2944" spans="1:8">
      <c r="A2944" s="103"/>
      <c r="B2944" s="61"/>
      <c r="C2944" s="103"/>
      <c r="D2944" s="103"/>
      <c r="E2944" s="103"/>
      <c r="F2944" s="103"/>
      <c r="G2944" s="103"/>
      <c r="H2944" s="103"/>
    </row>
    <row r="2945" spans="1:8">
      <c r="A2945" s="103"/>
      <c r="B2945" s="61"/>
      <c r="C2945" s="103"/>
      <c r="D2945" s="103"/>
      <c r="E2945" s="103"/>
      <c r="F2945" s="103"/>
      <c r="G2945" s="103"/>
      <c r="H2945" s="103"/>
    </row>
    <row r="2946" spans="1:8">
      <c r="A2946" s="103"/>
      <c r="B2946" s="61"/>
      <c r="C2946" s="103"/>
      <c r="D2946" s="103"/>
      <c r="E2946" s="103"/>
      <c r="F2946" s="103"/>
      <c r="G2946" s="103"/>
      <c r="H2946" s="103"/>
    </row>
    <row r="2947" spans="1:8">
      <c r="A2947" s="103"/>
      <c r="B2947" s="61"/>
      <c r="C2947" s="103"/>
      <c r="D2947" s="103"/>
      <c r="E2947" s="103"/>
      <c r="F2947" s="103"/>
      <c r="G2947" s="103"/>
      <c r="H2947" s="103"/>
    </row>
    <row r="2948" spans="1:8">
      <c r="A2948" s="103"/>
      <c r="B2948" s="61"/>
      <c r="C2948" s="103"/>
      <c r="D2948" s="103"/>
      <c r="E2948" s="103"/>
      <c r="F2948" s="103"/>
      <c r="G2948" s="103"/>
      <c r="H2948" s="103"/>
    </row>
    <row r="2949" spans="1:8">
      <c r="A2949" s="103"/>
      <c r="B2949" s="61"/>
      <c r="C2949" s="103"/>
      <c r="D2949" s="103"/>
      <c r="E2949" s="103"/>
      <c r="F2949" s="103"/>
      <c r="G2949" s="103"/>
      <c r="H2949" s="103"/>
    </row>
    <row r="2950" spans="1:8">
      <c r="A2950" s="103"/>
      <c r="B2950" s="61"/>
      <c r="C2950" s="103"/>
      <c r="D2950" s="103"/>
      <c r="E2950" s="103"/>
      <c r="F2950" s="103"/>
      <c r="G2950" s="103"/>
      <c r="H2950" s="103"/>
    </row>
    <row r="2951" spans="1:8">
      <c r="A2951" s="103"/>
      <c r="B2951" s="61"/>
      <c r="C2951" s="103"/>
      <c r="D2951" s="103"/>
      <c r="E2951" s="103"/>
      <c r="F2951" s="103"/>
      <c r="G2951" s="103"/>
      <c r="H2951" s="103"/>
    </row>
    <row r="2952" spans="1:8">
      <c r="A2952" s="103"/>
      <c r="B2952" s="61"/>
      <c r="C2952" s="103"/>
      <c r="D2952" s="103"/>
      <c r="E2952" s="103"/>
      <c r="F2952" s="103"/>
      <c r="G2952" s="103"/>
      <c r="H2952" s="103"/>
    </row>
    <row r="2953" spans="1:8">
      <c r="A2953" s="103"/>
      <c r="B2953" s="61"/>
      <c r="C2953" s="103"/>
      <c r="D2953" s="103"/>
      <c r="E2953" s="103"/>
      <c r="F2953" s="103"/>
      <c r="G2953" s="103"/>
      <c r="H2953" s="103"/>
    </row>
    <row r="2954" spans="1:8">
      <c r="A2954" s="103"/>
      <c r="B2954" s="61"/>
      <c r="C2954" s="103"/>
      <c r="D2954" s="103"/>
      <c r="E2954" s="103"/>
      <c r="F2954" s="103"/>
      <c r="G2954" s="103"/>
      <c r="H2954" s="103"/>
    </row>
    <row r="2955" spans="1:8">
      <c r="A2955" s="103"/>
      <c r="B2955" s="61"/>
      <c r="C2955" s="103"/>
      <c r="D2955" s="103"/>
      <c r="E2955" s="103"/>
      <c r="F2955" s="103"/>
      <c r="G2955" s="103"/>
      <c r="H2955" s="103"/>
    </row>
    <row r="2956" spans="1:8">
      <c r="A2956" s="103"/>
      <c r="B2956" s="61"/>
      <c r="C2956" s="103"/>
      <c r="D2956" s="103"/>
      <c r="E2956" s="103"/>
      <c r="F2956" s="103"/>
      <c r="G2956" s="103"/>
      <c r="H2956" s="103"/>
    </row>
    <row r="2957" spans="1:8">
      <c r="A2957" s="103"/>
      <c r="B2957" s="61"/>
      <c r="C2957" s="103"/>
      <c r="D2957" s="103"/>
      <c r="E2957" s="103"/>
      <c r="F2957" s="103"/>
      <c r="G2957" s="103"/>
      <c r="H2957" s="103"/>
    </row>
    <row r="2958" spans="1:8">
      <c r="A2958" s="103"/>
      <c r="B2958" s="61"/>
      <c r="C2958" s="103"/>
      <c r="D2958" s="103"/>
      <c r="E2958" s="103"/>
      <c r="F2958" s="103"/>
      <c r="G2958" s="103"/>
      <c r="H2958" s="103"/>
    </row>
    <row r="2959" spans="1:8">
      <c r="A2959" s="103"/>
      <c r="B2959" s="61"/>
      <c r="C2959" s="103"/>
      <c r="D2959" s="103"/>
      <c r="E2959" s="103"/>
      <c r="F2959" s="103"/>
      <c r="G2959" s="103"/>
      <c r="H2959" s="103"/>
    </row>
    <row r="2960" spans="1:8">
      <c r="A2960" s="103"/>
      <c r="B2960" s="61"/>
      <c r="C2960" s="103"/>
      <c r="D2960" s="103"/>
      <c r="E2960" s="103"/>
      <c r="F2960" s="103"/>
      <c r="G2960" s="103"/>
      <c r="H2960" s="103"/>
    </row>
    <row r="2961" spans="1:8">
      <c r="A2961" s="103"/>
      <c r="B2961" s="61"/>
      <c r="C2961" s="103"/>
      <c r="D2961" s="103"/>
      <c r="E2961" s="103"/>
      <c r="F2961" s="103"/>
      <c r="G2961" s="103"/>
      <c r="H2961" s="103"/>
    </row>
    <row r="2962" spans="1:8">
      <c r="A2962" s="103"/>
      <c r="B2962" s="61"/>
      <c r="C2962" s="103"/>
      <c r="D2962" s="103"/>
      <c r="E2962" s="103"/>
      <c r="F2962" s="103"/>
      <c r="G2962" s="103"/>
      <c r="H2962" s="103"/>
    </row>
    <row r="2963" spans="1:8">
      <c r="A2963" s="103"/>
      <c r="B2963" s="61"/>
      <c r="C2963" s="103"/>
      <c r="D2963" s="103"/>
      <c r="E2963" s="103"/>
      <c r="F2963" s="103"/>
      <c r="G2963" s="103"/>
      <c r="H2963" s="103"/>
    </row>
    <row r="2964" spans="1:8">
      <c r="A2964" s="103"/>
      <c r="B2964" s="61"/>
      <c r="C2964" s="103"/>
      <c r="D2964" s="103"/>
      <c r="E2964" s="103"/>
      <c r="F2964" s="103"/>
      <c r="G2964" s="103"/>
      <c r="H2964" s="103"/>
    </row>
    <row r="2965" spans="1:8">
      <c r="A2965" s="103"/>
      <c r="B2965" s="61"/>
      <c r="C2965" s="103"/>
      <c r="D2965" s="103"/>
      <c r="E2965" s="103"/>
      <c r="F2965" s="103"/>
      <c r="G2965" s="103"/>
      <c r="H2965" s="103"/>
    </row>
    <row r="2966" spans="1:8">
      <c r="A2966" s="103"/>
      <c r="B2966" s="61"/>
      <c r="C2966" s="103"/>
      <c r="D2966" s="103"/>
      <c r="E2966" s="103"/>
      <c r="F2966" s="103"/>
      <c r="G2966" s="103"/>
      <c r="H2966" s="103"/>
    </row>
    <row r="2967" spans="1:8">
      <c r="A2967" s="103"/>
      <c r="B2967" s="61"/>
      <c r="C2967" s="103"/>
      <c r="D2967" s="103"/>
      <c r="E2967" s="103"/>
      <c r="F2967" s="103"/>
      <c r="G2967" s="103"/>
      <c r="H2967" s="103"/>
    </row>
    <row r="2968" spans="1:8">
      <c r="A2968" s="103"/>
      <c r="B2968" s="61"/>
      <c r="C2968" s="103"/>
      <c r="D2968" s="103"/>
      <c r="E2968" s="103"/>
      <c r="F2968" s="103"/>
      <c r="G2968" s="103"/>
      <c r="H2968" s="103"/>
    </row>
    <row r="2969" spans="1:8">
      <c r="A2969" s="103"/>
      <c r="B2969" s="61"/>
      <c r="C2969" s="103"/>
      <c r="D2969" s="103"/>
      <c r="E2969" s="103"/>
      <c r="F2969" s="103"/>
      <c r="G2969" s="103"/>
      <c r="H2969" s="103"/>
    </row>
    <row r="2970" spans="1:8">
      <c r="A2970" s="103"/>
      <c r="B2970" s="61"/>
      <c r="C2970" s="103"/>
      <c r="D2970" s="103"/>
      <c r="E2970" s="103"/>
      <c r="F2970" s="103"/>
      <c r="G2970" s="103"/>
      <c r="H2970" s="103"/>
    </row>
    <row r="2971" spans="1:8">
      <c r="A2971" s="103"/>
      <c r="B2971" s="61"/>
      <c r="C2971" s="103"/>
      <c r="D2971" s="103"/>
      <c r="E2971" s="103"/>
      <c r="F2971" s="103"/>
      <c r="G2971" s="103"/>
      <c r="H2971" s="103"/>
    </row>
    <row r="2972" spans="1:8">
      <c r="A2972" s="103"/>
      <c r="B2972" s="61"/>
      <c r="C2972" s="103"/>
      <c r="D2972" s="103"/>
      <c r="E2972" s="103"/>
      <c r="F2972" s="103"/>
      <c r="G2972" s="103"/>
      <c r="H2972" s="103"/>
    </row>
    <row r="2973" spans="1:8">
      <c r="A2973" s="103"/>
      <c r="B2973" s="61"/>
      <c r="C2973" s="103"/>
      <c r="D2973" s="103"/>
      <c r="E2973" s="103"/>
      <c r="F2973" s="103"/>
      <c r="G2973" s="103"/>
      <c r="H2973" s="103"/>
    </row>
    <row r="2974" spans="1:8">
      <c r="A2974" s="103"/>
      <c r="B2974" s="61"/>
      <c r="C2974" s="103"/>
      <c r="D2974" s="103"/>
      <c r="E2974" s="103"/>
      <c r="F2974" s="103"/>
      <c r="G2974" s="103"/>
      <c r="H2974" s="103"/>
    </row>
    <row r="2975" spans="1:8">
      <c r="A2975" s="103"/>
      <c r="B2975" s="61"/>
      <c r="C2975" s="103"/>
      <c r="D2975" s="103"/>
      <c r="E2975" s="103"/>
      <c r="F2975" s="103"/>
      <c r="G2975" s="103"/>
      <c r="H2975" s="103"/>
    </row>
    <row r="2976" spans="1:8">
      <c r="A2976" s="103"/>
      <c r="B2976" s="61"/>
      <c r="C2976" s="103"/>
      <c r="D2976" s="103"/>
      <c r="E2976" s="103"/>
      <c r="F2976" s="103"/>
      <c r="G2976" s="103"/>
      <c r="H2976" s="103"/>
    </row>
    <row r="2977" spans="1:8">
      <c r="A2977" s="103"/>
      <c r="B2977" s="61"/>
      <c r="C2977" s="103"/>
      <c r="D2977" s="103"/>
      <c r="E2977" s="103"/>
      <c r="F2977" s="103"/>
      <c r="G2977" s="103"/>
      <c r="H2977" s="103"/>
    </row>
    <row r="2978" spans="1:8">
      <c r="A2978" s="103"/>
      <c r="B2978" s="61"/>
      <c r="C2978" s="103"/>
      <c r="D2978" s="103"/>
      <c r="E2978" s="103"/>
      <c r="F2978" s="103"/>
      <c r="G2978" s="103"/>
      <c r="H2978" s="103"/>
    </row>
    <row r="2979" spans="1:8">
      <c r="A2979" s="103"/>
      <c r="B2979" s="61"/>
      <c r="C2979" s="103"/>
      <c r="D2979" s="103"/>
      <c r="E2979" s="103"/>
      <c r="F2979" s="103"/>
      <c r="G2979" s="103"/>
      <c r="H2979" s="103"/>
    </row>
    <row r="2980" spans="1:8">
      <c r="A2980" s="103"/>
      <c r="B2980" s="61"/>
      <c r="C2980" s="103"/>
      <c r="D2980" s="103"/>
      <c r="E2980" s="103"/>
      <c r="F2980" s="103"/>
      <c r="G2980" s="103"/>
      <c r="H2980" s="103"/>
    </row>
    <row r="2981" spans="1:8">
      <c r="A2981" s="103"/>
      <c r="B2981" s="61"/>
      <c r="C2981" s="103"/>
      <c r="D2981" s="103"/>
      <c r="E2981" s="103"/>
      <c r="F2981" s="103"/>
      <c r="G2981" s="103"/>
      <c r="H2981" s="103"/>
    </row>
    <row r="2982" spans="1:8">
      <c r="A2982" s="103"/>
      <c r="B2982" s="61"/>
      <c r="C2982" s="103"/>
      <c r="D2982" s="103"/>
      <c r="E2982" s="103"/>
      <c r="F2982" s="103"/>
      <c r="G2982" s="103"/>
      <c r="H2982" s="103"/>
    </row>
    <row r="2983" spans="1:8">
      <c r="A2983" s="103"/>
      <c r="B2983" s="61"/>
      <c r="C2983" s="103"/>
      <c r="D2983" s="103"/>
      <c r="E2983" s="103"/>
      <c r="F2983" s="103"/>
      <c r="G2983" s="103"/>
      <c r="H2983" s="103"/>
    </row>
    <row r="2984" spans="1:8">
      <c r="A2984" s="103"/>
      <c r="B2984" s="61"/>
      <c r="C2984" s="103"/>
      <c r="D2984" s="103"/>
      <c r="E2984" s="103"/>
      <c r="F2984" s="103"/>
      <c r="G2984" s="103"/>
      <c r="H2984" s="103"/>
    </row>
    <row r="2985" spans="1:8">
      <c r="A2985" s="103"/>
      <c r="B2985" s="61"/>
      <c r="C2985" s="103"/>
      <c r="D2985" s="103"/>
      <c r="E2985" s="103"/>
      <c r="F2985" s="103"/>
      <c r="G2985" s="103"/>
      <c r="H2985" s="103"/>
    </row>
    <row r="2986" spans="1:8">
      <c r="A2986" s="103"/>
      <c r="B2986" s="61"/>
      <c r="C2986" s="103"/>
      <c r="D2986" s="103"/>
      <c r="E2986" s="103"/>
      <c r="F2986" s="103"/>
      <c r="G2986" s="103"/>
      <c r="H2986" s="103"/>
    </row>
    <row r="2987" spans="1:8">
      <c r="A2987" s="103"/>
      <c r="B2987" s="61"/>
      <c r="C2987" s="103"/>
      <c r="D2987" s="103"/>
      <c r="E2987" s="103"/>
      <c r="F2987" s="103"/>
      <c r="G2987" s="103"/>
      <c r="H2987" s="103"/>
    </row>
    <row r="2988" spans="1:8">
      <c r="A2988" s="103"/>
      <c r="B2988" s="61"/>
      <c r="C2988" s="103"/>
      <c r="D2988" s="103"/>
      <c r="E2988" s="103"/>
      <c r="F2988" s="103"/>
      <c r="G2988" s="103"/>
      <c r="H2988" s="103"/>
    </row>
    <row r="2989" spans="1:8">
      <c r="A2989" s="103"/>
      <c r="B2989" s="61"/>
      <c r="C2989" s="103"/>
      <c r="D2989" s="103"/>
      <c r="E2989" s="103"/>
      <c r="F2989" s="103"/>
      <c r="G2989" s="103"/>
      <c r="H2989" s="103"/>
    </row>
    <row r="2990" spans="1:8">
      <c r="A2990" s="103"/>
      <c r="B2990" s="61"/>
      <c r="C2990" s="103"/>
      <c r="D2990" s="103"/>
      <c r="E2990" s="103"/>
      <c r="F2990" s="103"/>
      <c r="G2990" s="103"/>
      <c r="H2990" s="103"/>
    </row>
    <row r="2991" spans="1:8">
      <c r="A2991" s="103"/>
      <c r="B2991" s="61"/>
      <c r="C2991" s="103"/>
      <c r="D2991" s="103"/>
      <c r="E2991" s="103"/>
      <c r="F2991" s="103"/>
      <c r="G2991" s="103"/>
      <c r="H2991" s="103"/>
    </row>
    <row r="2992" spans="1:8">
      <c r="A2992" s="103"/>
      <c r="B2992" s="61"/>
      <c r="C2992" s="103"/>
      <c r="D2992" s="103"/>
      <c r="E2992" s="103"/>
      <c r="F2992" s="103"/>
      <c r="G2992" s="103"/>
      <c r="H2992" s="103"/>
    </row>
    <row r="2993" spans="1:8">
      <c r="A2993" s="103"/>
      <c r="B2993" s="61"/>
      <c r="C2993" s="103"/>
      <c r="D2993" s="103"/>
      <c r="E2993" s="103"/>
      <c r="F2993" s="103"/>
      <c r="G2993" s="103"/>
      <c r="H2993" s="103"/>
    </row>
    <row r="2994" spans="1:8">
      <c r="A2994" s="103"/>
      <c r="B2994" s="61"/>
      <c r="C2994" s="103"/>
      <c r="D2994" s="103"/>
      <c r="E2994" s="103"/>
      <c r="F2994" s="103"/>
      <c r="G2994" s="103"/>
      <c r="H2994" s="103"/>
    </row>
    <row r="2995" spans="1:8">
      <c r="A2995" s="103"/>
      <c r="B2995" s="61"/>
      <c r="C2995" s="103"/>
      <c r="D2995" s="103"/>
      <c r="E2995" s="103"/>
      <c r="F2995" s="103"/>
      <c r="G2995" s="103"/>
      <c r="H2995" s="103"/>
    </row>
    <row r="2996" spans="1:8">
      <c r="A2996" s="103"/>
      <c r="B2996" s="61"/>
      <c r="C2996" s="103"/>
      <c r="D2996" s="103"/>
      <c r="E2996" s="103"/>
      <c r="F2996" s="103"/>
      <c r="G2996" s="103"/>
      <c r="H2996" s="103"/>
    </row>
    <row r="2997" spans="1:8">
      <c r="A2997" s="103"/>
      <c r="B2997" s="61"/>
      <c r="C2997" s="103"/>
      <c r="D2997" s="103"/>
      <c r="E2997" s="103"/>
      <c r="F2997" s="103"/>
      <c r="G2997" s="103"/>
      <c r="H2997" s="103"/>
    </row>
    <row r="2998" spans="1:8">
      <c r="A2998" s="103"/>
      <c r="B2998" s="61"/>
      <c r="C2998" s="103"/>
      <c r="D2998" s="103"/>
      <c r="E2998" s="103"/>
      <c r="F2998" s="103"/>
      <c r="G2998" s="103"/>
      <c r="H2998" s="103"/>
    </row>
    <row r="2999" spans="1:8">
      <c r="A2999" s="103"/>
      <c r="B2999" s="61"/>
      <c r="C2999" s="103"/>
      <c r="D2999" s="103"/>
      <c r="E2999" s="103"/>
      <c r="F2999" s="103"/>
      <c r="G2999" s="103"/>
      <c r="H2999" s="103"/>
    </row>
    <row r="3000" spans="1:8">
      <c r="A3000" s="103"/>
      <c r="B3000" s="61"/>
      <c r="C3000" s="103"/>
      <c r="D3000" s="103"/>
      <c r="E3000" s="103"/>
      <c r="F3000" s="103"/>
      <c r="G3000" s="103"/>
      <c r="H3000" s="103"/>
    </row>
    <row r="3001" spans="1:8">
      <c r="A3001" s="103"/>
      <c r="B3001" s="61"/>
      <c r="C3001" s="103"/>
      <c r="D3001" s="103"/>
      <c r="E3001" s="103"/>
      <c r="F3001" s="103"/>
      <c r="G3001" s="103"/>
      <c r="H3001" s="103"/>
    </row>
    <row r="3002" spans="1:8">
      <c r="A3002" s="103"/>
      <c r="B3002" s="61"/>
      <c r="C3002" s="103"/>
      <c r="D3002" s="103"/>
      <c r="E3002" s="103"/>
      <c r="F3002" s="103"/>
      <c r="G3002" s="103"/>
      <c r="H3002" s="103"/>
    </row>
    <row r="3003" spans="1:8">
      <c r="A3003" s="103"/>
      <c r="B3003" s="61"/>
      <c r="C3003" s="103"/>
      <c r="D3003" s="103"/>
      <c r="E3003" s="103"/>
      <c r="F3003" s="103"/>
      <c r="G3003" s="103"/>
      <c r="H3003" s="103"/>
    </row>
    <row r="3004" spans="1:8">
      <c r="A3004" s="103"/>
      <c r="B3004" s="61"/>
      <c r="C3004" s="103"/>
      <c r="D3004" s="103"/>
      <c r="E3004" s="103"/>
      <c r="F3004" s="103"/>
      <c r="G3004" s="103"/>
      <c r="H3004" s="103"/>
    </row>
    <row r="3005" spans="1:8">
      <c r="A3005" s="103"/>
      <c r="B3005" s="61"/>
      <c r="C3005" s="103"/>
      <c r="D3005" s="103"/>
      <c r="E3005" s="103"/>
      <c r="F3005" s="103"/>
      <c r="G3005" s="103"/>
      <c r="H3005" s="103"/>
    </row>
    <row r="3006" spans="1:8">
      <c r="A3006" s="103"/>
      <c r="B3006" s="61"/>
      <c r="C3006" s="103"/>
      <c r="D3006" s="103"/>
      <c r="E3006" s="103"/>
      <c r="F3006" s="103"/>
      <c r="G3006" s="103"/>
      <c r="H3006" s="103"/>
    </row>
    <row r="3007" spans="1:8">
      <c r="A3007" s="103"/>
      <c r="B3007" s="61"/>
      <c r="C3007" s="103"/>
      <c r="D3007" s="103"/>
      <c r="E3007" s="103"/>
      <c r="F3007" s="103"/>
      <c r="G3007" s="103"/>
      <c r="H3007" s="103"/>
    </row>
    <row r="3008" spans="1:8">
      <c r="A3008" s="103"/>
      <c r="B3008" s="61"/>
      <c r="C3008" s="103"/>
      <c r="D3008" s="103"/>
      <c r="E3008" s="103"/>
      <c r="F3008" s="103"/>
      <c r="G3008" s="103"/>
      <c r="H3008" s="103"/>
    </row>
    <row r="3009" spans="1:8">
      <c r="A3009" s="103"/>
      <c r="B3009" s="61"/>
      <c r="C3009" s="103"/>
      <c r="D3009" s="103"/>
      <c r="E3009" s="103"/>
      <c r="F3009" s="103"/>
      <c r="G3009" s="103"/>
      <c r="H3009" s="103"/>
    </row>
    <row r="3010" spans="1:8">
      <c r="A3010" s="103"/>
      <c r="B3010" s="61"/>
      <c r="C3010" s="103"/>
      <c r="D3010" s="103"/>
      <c r="E3010" s="103"/>
      <c r="F3010" s="103"/>
      <c r="G3010" s="103"/>
      <c r="H3010" s="103"/>
    </row>
    <row r="3011" spans="1:8">
      <c r="A3011" s="103"/>
      <c r="B3011" s="61"/>
      <c r="C3011" s="103"/>
      <c r="D3011" s="103"/>
      <c r="E3011" s="103"/>
      <c r="F3011" s="103"/>
      <c r="G3011" s="103"/>
      <c r="H3011" s="103"/>
    </row>
    <row r="3012" spans="1:8">
      <c r="A3012" s="103"/>
      <c r="B3012" s="61"/>
      <c r="C3012" s="103"/>
      <c r="D3012" s="103"/>
      <c r="E3012" s="103"/>
      <c r="F3012" s="103"/>
      <c r="G3012" s="103"/>
      <c r="H3012" s="103"/>
    </row>
    <row r="3013" spans="1:8">
      <c r="A3013" s="103"/>
      <c r="B3013" s="61"/>
      <c r="C3013" s="103"/>
      <c r="D3013" s="103"/>
      <c r="E3013" s="103"/>
      <c r="F3013" s="103"/>
      <c r="G3013" s="103"/>
      <c r="H3013" s="103"/>
    </row>
    <row r="3014" spans="1:8">
      <c r="A3014" s="103"/>
      <c r="B3014" s="61"/>
      <c r="C3014" s="103"/>
      <c r="D3014" s="103"/>
      <c r="E3014" s="103"/>
      <c r="F3014" s="103"/>
      <c r="G3014" s="103"/>
      <c r="H3014" s="103"/>
    </row>
    <row r="3015" spans="1:8">
      <c r="A3015" s="103"/>
      <c r="B3015" s="61"/>
      <c r="C3015" s="103"/>
      <c r="D3015" s="103"/>
      <c r="E3015" s="103"/>
      <c r="F3015" s="103"/>
      <c r="G3015" s="103"/>
      <c r="H3015" s="103"/>
    </row>
    <row r="3016" spans="1:8">
      <c r="A3016" s="103"/>
      <c r="B3016" s="61"/>
      <c r="C3016" s="103"/>
      <c r="D3016" s="103"/>
      <c r="E3016" s="103"/>
      <c r="F3016" s="103"/>
      <c r="G3016" s="103"/>
      <c r="H3016" s="103"/>
    </row>
    <row r="3017" spans="1:8">
      <c r="A3017" s="103"/>
      <c r="B3017" s="61"/>
      <c r="C3017" s="103"/>
      <c r="D3017" s="103"/>
      <c r="E3017" s="103"/>
      <c r="F3017" s="103"/>
      <c r="G3017" s="103"/>
      <c r="H3017" s="103"/>
    </row>
    <row r="3018" spans="1:8">
      <c r="A3018" s="103"/>
      <c r="B3018" s="61"/>
      <c r="C3018" s="103"/>
      <c r="D3018" s="103"/>
      <c r="E3018" s="103"/>
      <c r="F3018" s="103"/>
      <c r="G3018" s="103"/>
      <c r="H3018" s="103"/>
    </row>
    <row r="3019" spans="1:8">
      <c r="A3019" s="103"/>
      <c r="B3019" s="61"/>
      <c r="C3019" s="103"/>
      <c r="D3019" s="103"/>
      <c r="E3019" s="103"/>
      <c r="F3019" s="103"/>
      <c r="G3019" s="103"/>
      <c r="H3019" s="103"/>
    </row>
    <row r="3020" spans="1:8">
      <c r="A3020" s="103"/>
      <c r="B3020" s="61"/>
      <c r="C3020" s="103"/>
      <c r="D3020" s="103"/>
      <c r="E3020" s="103"/>
      <c r="F3020" s="103"/>
      <c r="G3020" s="103"/>
      <c r="H3020" s="103"/>
    </row>
    <row r="3021" spans="1:8">
      <c r="A3021" s="103"/>
      <c r="B3021" s="61"/>
      <c r="C3021" s="103"/>
      <c r="D3021" s="103"/>
      <c r="E3021" s="103"/>
      <c r="F3021" s="103"/>
      <c r="G3021" s="103"/>
      <c r="H3021" s="103"/>
    </row>
    <row r="3022" spans="1:8">
      <c r="A3022" s="103"/>
      <c r="B3022" s="61"/>
      <c r="C3022" s="103"/>
      <c r="D3022" s="103"/>
      <c r="E3022" s="103"/>
      <c r="F3022" s="103"/>
      <c r="G3022" s="103"/>
      <c r="H3022" s="103"/>
    </row>
    <row r="3023" spans="1:8">
      <c r="A3023" s="103"/>
      <c r="B3023" s="61"/>
      <c r="C3023" s="103"/>
      <c r="D3023" s="103"/>
      <c r="E3023" s="103"/>
      <c r="F3023" s="103"/>
      <c r="G3023" s="103"/>
      <c r="H3023" s="103"/>
    </row>
    <row r="3024" spans="1:8">
      <c r="A3024" s="103"/>
      <c r="B3024" s="61"/>
      <c r="C3024" s="103"/>
      <c r="D3024" s="103"/>
      <c r="E3024" s="103"/>
      <c r="F3024" s="103"/>
      <c r="G3024" s="103"/>
      <c r="H3024" s="103"/>
    </row>
    <row r="3025" spans="1:8">
      <c r="A3025" s="103"/>
      <c r="B3025" s="61"/>
      <c r="C3025" s="103"/>
      <c r="D3025" s="103"/>
      <c r="E3025" s="103"/>
      <c r="F3025" s="103"/>
      <c r="G3025" s="103"/>
      <c r="H3025" s="103"/>
    </row>
    <row r="3026" spans="1:8">
      <c r="A3026" s="103"/>
      <c r="B3026" s="61"/>
      <c r="C3026" s="103"/>
      <c r="D3026" s="103"/>
      <c r="E3026" s="103"/>
      <c r="F3026" s="103"/>
      <c r="G3026" s="103"/>
      <c r="H3026" s="103"/>
    </row>
    <row r="3027" spans="1:8">
      <c r="A3027" s="103"/>
      <c r="B3027" s="61"/>
      <c r="C3027" s="103"/>
      <c r="D3027" s="103"/>
      <c r="E3027" s="103"/>
      <c r="F3027" s="103"/>
      <c r="G3027" s="103"/>
      <c r="H3027" s="103"/>
    </row>
    <row r="3028" spans="1:8">
      <c r="A3028" s="103"/>
      <c r="B3028" s="61"/>
      <c r="C3028" s="103"/>
      <c r="D3028" s="103"/>
      <c r="E3028" s="103"/>
      <c r="F3028" s="103"/>
      <c r="G3028" s="103"/>
      <c r="H3028" s="103"/>
    </row>
    <row r="3029" spans="1:8">
      <c r="A3029" s="103"/>
      <c r="B3029" s="61"/>
      <c r="C3029" s="103"/>
      <c r="D3029" s="103"/>
      <c r="E3029" s="103"/>
      <c r="F3029" s="103"/>
      <c r="G3029" s="103"/>
      <c r="H3029" s="103"/>
    </row>
    <row r="3030" spans="1:8">
      <c r="A3030" s="103"/>
      <c r="B3030" s="61"/>
      <c r="C3030" s="103"/>
      <c r="D3030" s="103"/>
      <c r="E3030" s="103"/>
      <c r="F3030" s="103"/>
      <c r="G3030" s="103"/>
      <c r="H3030" s="103"/>
    </row>
    <row r="3031" spans="1:8">
      <c r="A3031" s="103"/>
      <c r="B3031" s="61"/>
      <c r="C3031" s="103"/>
      <c r="D3031" s="103"/>
      <c r="E3031" s="103"/>
      <c r="F3031" s="103"/>
      <c r="G3031" s="103"/>
      <c r="H3031" s="103"/>
    </row>
    <row r="3032" spans="1:8">
      <c r="A3032" s="103"/>
      <c r="B3032" s="61"/>
      <c r="C3032" s="103"/>
      <c r="D3032" s="103"/>
      <c r="E3032" s="103"/>
      <c r="F3032" s="103"/>
      <c r="G3032" s="103"/>
      <c r="H3032" s="103"/>
    </row>
    <row r="3033" spans="1:8">
      <c r="A3033" s="103"/>
      <c r="B3033" s="61"/>
      <c r="C3033" s="103"/>
      <c r="D3033" s="103"/>
      <c r="E3033" s="103"/>
      <c r="F3033" s="103"/>
      <c r="G3033" s="103"/>
      <c r="H3033" s="103"/>
    </row>
    <row r="3034" spans="1:8">
      <c r="A3034" s="103"/>
      <c r="B3034" s="61"/>
      <c r="C3034" s="103"/>
      <c r="D3034" s="103"/>
      <c r="E3034" s="103"/>
      <c r="F3034" s="103"/>
      <c r="G3034" s="103"/>
      <c r="H3034" s="103"/>
    </row>
    <row r="3035" spans="1:8">
      <c r="A3035" s="103"/>
      <c r="B3035" s="61"/>
      <c r="C3035" s="103"/>
      <c r="D3035" s="103"/>
      <c r="E3035" s="103"/>
      <c r="F3035" s="103"/>
      <c r="G3035" s="103"/>
      <c r="H3035" s="103"/>
    </row>
    <row r="3036" spans="1:8">
      <c r="A3036" s="103"/>
      <c r="B3036" s="61"/>
      <c r="C3036" s="103"/>
      <c r="D3036" s="103"/>
      <c r="E3036" s="103"/>
      <c r="F3036" s="103"/>
      <c r="G3036" s="103"/>
      <c r="H3036" s="103"/>
    </row>
    <row r="3037" spans="1:8">
      <c r="A3037" s="103"/>
      <c r="B3037" s="61"/>
      <c r="C3037" s="103"/>
      <c r="D3037" s="103"/>
      <c r="E3037" s="103"/>
      <c r="F3037" s="103"/>
      <c r="G3037" s="103"/>
      <c r="H3037" s="103"/>
    </row>
    <row r="3038" spans="1:8">
      <c r="A3038" s="103"/>
      <c r="B3038" s="61"/>
      <c r="C3038" s="103"/>
      <c r="D3038" s="103"/>
      <c r="E3038" s="103"/>
      <c r="F3038" s="103"/>
      <c r="G3038" s="103"/>
      <c r="H3038" s="103"/>
    </row>
    <row r="3039" spans="1:8">
      <c r="A3039" s="103"/>
      <c r="B3039" s="61"/>
      <c r="C3039" s="103"/>
      <c r="D3039" s="103"/>
      <c r="E3039" s="103"/>
      <c r="F3039" s="103"/>
      <c r="G3039" s="103"/>
      <c r="H3039" s="103"/>
    </row>
    <row r="3040" spans="1:8">
      <c r="A3040" s="103"/>
      <c r="B3040" s="61"/>
      <c r="C3040" s="103"/>
      <c r="D3040" s="103"/>
      <c r="E3040" s="103"/>
      <c r="F3040" s="103"/>
      <c r="G3040" s="103"/>
      <c r="H3040" s="103"/>
    </row>
    <row r="3041" spans="1:8">
      <c r="A3041" s="103"/>
      <c r="B3041" s="61"/>
      <c r="C3041" s="103"/>
      <c r="D3041" s="103"/>
      <c r="E3041" s="103"/>
      <c r="F3041" s="103"/>
      <c r="G3041" s="103"/>
      <c r="H3041" s="103"/>
    </row>
    <row r="3042" spans="1:8">
      <c r="A3042" s="103"/>
      <c r="B3042" s="61"/>
      <c r="C3042" s="103"/>
      <c r="D3042" s="103"/>
      <c r="E3042" s="103"/>
      <c r="F3042" s="103"/>
      <c r="G3042" s="103"/>
      <c r="H3042" s="103"/>
    </row>
    <row r="3043" spans="1:8">
      <c r="A3043" s="103"/>
      <c r="B3043" s="61"/>
      <c r="C3043" s="103"/>
      <c r="D3043" s="103"/>
      <c r="E3043" s="103"/>
      <c r="F3043" s="103"/>
      <c r="G3043" s="103"/>
      <c r="H3043" s="103"/>
    </row>
    <row r="3044" spans="1:8">
      <c r="A3044" s="103"/>
      <c r="B3044" s="61"/>
      <c r="C3044" s="103"/>
      <c r="D3044" s="103"/>
      <c r="E3044" s="103"/>
      <c r="F3044" s="103"/>
      <c r="G3044" s="103"/>
      <c r="H3044" s="103"/>
    </row>
    <row r="3045" spans="1:8">
      <c r="A3045" s="103"/>
      <c r="B3045" s="61"/>
      <c r="C3045" s="103"/>
      <c r="D3045" s="103"/>
      <c r="E3045" s="103"/>
      <c r="F3045" s="103"/>
      <c r="G3045" s="103"/>
      <c r="H3045" s="103"/>
    </row>
    <row r="3046" spans="1:8">
      <c r="A3046" s="103"/>
      <c r="B3046" s="61"/>
      <c r="C3046" s="103"/>
      <c r="D3046" s="103"/>
      <c r="E3046" s="103"/>
      <c r="F3046" s="103"/>
      <c r="G3046" s="103"/>
      <c r="H3046" s="103"/>
    </row>
    <row r="3047" spans="1:8">
      <c r="A3047" s="103"/>
      <c r="B3047" s="61"/>
      <c r="C3047" s="103"/>
      <c r="D3047" s="103"/>
      <c r="E3047" s="103"/>
      <c r="F3047" s="103"/>
      <c r="G3047" s="103"/>
      <c r="H3047" s="103"/>
    </row>
    <row r="3048" spans="1:8">
      <c r="A3048" s="103"/>
      <c r="B3048" s="61"/>
      <c r="C3048" s="103"/>
      <c r="D3048" s="103"/>
      <c r="E3048" s="103"/>
      <c r="F3048" s="103"/>
      <c r="G3048" s="103"/>
      <c r="H3048" s="103"/>
    </row>
    <row r="3049" spans="1:8">
      <c r="A3049" s="103"/>
      <c r="B3049" s="61"/>
      <c r="C3049" s="103"/>
      <c r="D3049" s="103"/>
      <c r="E3049" s="103"/>
      <c r="F3049" s="103"/>
      <c r="G3049" s="103"/>
      <c r="H3049" s="103"/>
    </row>
    <row r="3050" spans="1:8">
      <c r="A3050" s="103"/>
      <c r="B3050" s="61"/>
      <c r="C3050" s="103"/>
      <c r="D3050" s="103"/>
      <c r="E3050" s="103"/>
      <c r="F3050" s="103"/>
      <c r="G3050" s="103"/>
      <c r="H3050" s="103"/>
    </row>
    <row r="3051" spans="1:8">
      <c r="A3051" s="103"/>
      <c r="B3051" s="61"/>
      <c r="C3051" s="103"/>
      <c r="D3051" s="103"/>
      <c r="E3051" s="103"/>
      <c r="F3051" s="103"/>
      <c r="G3051" s="103"/>
      <c r="H3051" s="103"/>
    </row>
    <row r="3052" spans="1:8">
      <c r="A3052" s="103"/>
      <c r="B3052" s="61"/>
      <c r="C3052" s="103"/>
      <c r="D3052" s="103"/>
      <c r="E3052" s="103"/>
      <c r="F3052" s="103"/>
      <c r="G3052" s="103"/>
      <c r="H3052" s="103"/>
    </row>
    <row r="3053" spans="1:8">
      <c r="A3053" s="103"/>
      <c r="B3053" s="61"/>
      <c r="C3053" s="103"/>
      <c r="D3053" s="103"/>
      <c r="E3053" s="103"/>
      <c r="F3053" s="103"/>
      <c r="G3053" s="103"/>
      <c r="H3053" s="103"/>
    </row>
    <row r="3054" spans="1:8">
      <c r="A3054" s="103"/>
      <c r="B3054" s="61"/>
      <c r="C3054" s="103"/>
      <c r="D3054" s="103"/>
      <c r="E3054" s="103"/>
      <c r="F3054" s="103"/>
      <c r="G3054" s="103"/>
      <c r="H3054" s="103"/>
    </row>
    <row r="3055" spans="1:8">
      <c r="A3055" s="103"/>
      <c r="B3055" s="61"/>
      <c r="C3055" s="103"/>
      <c r="D3055" s="103"/>
      <c r="E3055" s="103"/>
      <c r="F3055" s="103"/>
      <c r="G3055" s="103"/>
      <c r="H3055" s="103"/>
    </row>
    <row r="3056" spans="1:8">
      <c r="A3056" s="103"/>
      <c r="B3056" s="61"/>
      <c r="C3056" s="103"/>
      <c r="D3056" s="103"/>
      <c r="E3056" s="103"/>
      <c r="F3056" s="103"/>
      <c r="G3056" s="103"/>
      <c r="H3056" s="103"/>
    </row>
    <row r="3057" spans="1:8">
      <c r="A3057" s="103"/>
      <c r="B3057" s="61"/>
      <c r="C3057" s="103"/>
      <c r="D3057" s="103"/>
      <c r="E3057" s="103"/>
      <c r="F3057" s="103"/>
      <c r="G3057" s="103"/>
      <c r="H3057" s="103"/>
    </row>
    <row r="3058" spans="1:8">
      <c r="A3058" s="103"/>
      <c r="B3058" s="61"/>
      <c r="C3058" s="103"/>
      <c r="D3058" s="103"/>
      <c r="E3058" s="103"/>
      <c r="F3058" s="103"/>
      <c r="G3058" s="103"/>
      <c r="H3058" s="103"/>
    </row>
    <row r="3059" spans="1:8">
      <c r="A3059" s="103"/>
      <c r="B3059" s="61"/>
      <c r="C3059" s="103"/>
      <c r="D3059" s="103"/>
      <c r="E3059" s="103"/>
      <c r="F3059" s="103"/>
      <c r="G3059" s="103"/>
      <c r="H3059" s="103"/>
    </row>
    <row r="3060" spans="1:8">
      <c r="A3060" s="103"/>
      <c r="B3060" s="61"/>
      <c r="C3060" s="103"/>
      <c r="D3060" s="103"/>
      <c r="E3060" s="103"/>
      <c r="F3060" s="103"/>
      <c r="G3060" s="103"/>
      <c r="H3060" s="103"/>
    </row>
    <row r="3061" spans="1:8">
      <c r="A3061" s="103"/>
      <c r="B3061" s="61"/>
      <c r="C3061" s="103"/>
      <c r="D3061" s="103"/>
      <c r="E3061" s="103"/>
      <c r="F3061" s="103"/>
      <c r="G3061" s="103"/>
      <c r="H3061" s="103"/>
    </row>
    <row r="3062" spans="1:8">
      <c r="A3062" s="103"/>
      <c r="B3062" s="61"/>
      <c r="C3062" s="103"/>
      <c r="D3062" s="103"/>
      <c r="E3062" s="103"/>
      <c r="F3062" s="103"/>
      <c r="G3062" s="103"/>
      <c r="H3062" s="103"/>
    </row>
    <row r="3063" spans="1:8">
      <c r="A3063" s="103"/>
      <c r="B3063" s="61"/>
      <c r="C3063" s="103"/>
      <c r="D3063" s="103"/>
      <c r="E3063" s="103"/>
      <c r="F3063" s="103"/>
      <c r="G3063" s="103"/>
      <c r="H3063" s="103"/>
    </row>
    <row r="3064" spans="1:8">
      <c r="A3064" s="103"/>
      <c r="B3064" s="61"/>
      <c r="C3064" s="103"/>
      <c r="D3064" s="103"/>
      <c r="E3064" s="103"/>
      <c r="F3064" s="103"/>
      <c r="G3064" s="103"/>
      <c r="H3064" s="103"/>
    </row>
    <row r="3065" spans="1:8">
      <c r="A3065" s="103"/>
      <c r="B3065" s="61"/>
      <c r="C3065" s="103"/>
      <c r="D3065" s="103"/>
      <c r="E3065" s="103"/>
      <c r="F3065" s="103"/>
      <c r="G3065" s="103"/>
      <c r="H3065" s="103"/>
    </row>
    <row r="3066" spans="1:8">
      <c r="A3066" s="103"/>
      <c r="B3066" s="61"/>
      <c r="C3066" s="103"/>
      <c r="D3066" s="103"/>
      <c r="E3066" s="103"/>
      <c r="F3066" s="103"/>
      <c r="G3066" s="103"/>
      <c r="H3066" s="103"/>
    </row>
    <row r="3067" spans="1:8">
      <c r="A3067" s="103"/>
      <c r="B3067" s="61"/>
      <c r="C3067" s="103"/>
      <c r="D3067" s="103"/>
      <c r="E3067" s="103"/>
      <c r="F3067" s="103"/>
      <c r="G3067" s="103"/>
      <c r="H3067" s="103"/>
    </row>
    <row r="3068" spans="1:8">
      <c r="A3068" s="103"/>
      <c r="B3068" s="61"/>
      <c r="C3068" s="103"/>
      <c r="D3068" s="103"/>
      <c r="E3068" s="103"/>
      <c r="F3068" s="103"/>
      <c r="G3068" s="103"/>
      <c r="H3068" s="103"/>
    </row>
    <row r="3069" spans="1:8">
      <c r="A3069" s="103"/>
      <c r="B3069" s="61"/>
      <c r="C3069" s="103"/>
      <c r="D3069" s="103"/>
      <c r="E3069" s="103"/>
      <c r="F3069" s="103"/>
      <c r="G3069" s="103"/>
      <c r="H3069" s="103"/>
    </row>
    <row r="3070" spans="1:8">
      <c r="A3070" s="103"/>
      <c r="B3070" s="61"/>
      <c r="C3070" s="103"/>
      <c r="D3070" s="103"/>
      <c r="E3070" s="103"/>
      <c r="F3070" s="103"/>
      <c r="G3070" s="103"/>
      <c r="H3070" s="103"/>
    </row>
    <row r="3071" spans="1:8">
      <c r="A3071" s="103"/>
      <c r="B3071" s="61"/>
      <c r="C3071" s="103"/>
      <c r="D3071" s="103"/>
      <c r="E3071" s="103"/>
      <c r="F3071" s="103"/>
      <c r="G3071" s="103"/>
      <c r="H3071" s="103"/>
    </row>
    <row r="3072" spans="1:8">
      <c r="A3072" s="103"/>
      <c r="B3072" s="61"/>
      <c r="C3072" s="103"/>
      <c r="D3072" s="103"/>
      <c r="E3072" s="103"/>
      <c r="F3072" s="103"/>
      <c r="G3072" s="103"/>
      <c r="H3072" s="103"/>
    </row>
    <row r="3073" spans="1:8">
      <c r="A3073" s="103"/>
      <c r="B3073" s="61"/>
      <c r="C3073" s="103"/>
      <c r="D3073" s="103"/>
      <c r="E3073" s="103"/>
      <c r="F3073" s="103"/>
      <c r="G3073" s="103"/>
      <c r="H3073" s="103"/>
    </row>
    <row r="3074" spans="1:8">
      <c r="A3074" s="103"/>
      <c r="B3074" s="61"/>
      <c r="C3074" s="103"/>
      <c r="D3074" s="103"/>
      <c r="E3074" s="103"/>
      <c r="F3074" s="103"/>
      <c r="G3074" s="103"/>
      <c r="H3074" s="103"/>
    </row>
    <row r="3075" spans="1:8">
      <c r="A3075" s="103"/>
      <c r="B3075" s="61"/>
      <c r="C3075" s="103"/>
      <c r="D3075" s="103"/>
      <c r="E3075" s="103"/>
      <c r="F3075" s="103"/>
      <c r="G3075" s="103"/>
      <c r="H3075" s="103"/>
    </row>
    <row r="3076" spans="1:8">
      <c r="A3076" s="103"/>
      <c r="B3076" s="61"/>
      <c r="C3076" s="103"/>
      <c r="D3076" s="103"/>
      <c r="E3076" s="103"/>
      <c r="F3076" s="103"/>
      <c r="G3076" s="103"/>
      <c r="H3076" s="103"/>
    </row>
    <row r="3077" spans="1:8">
      <c r="A3077" s="103"/>
      <c r="B3077" s="61"/>
      <c r="C3077" s="103"/>
      <c r="D3077" s="103"/>
      <c r="E3077" s="103"/>
      <c r="F3077" s="103"/>
      <c r="G3077" s="103"/>
      <c r="H3077" s="103"/>
    </row>
    <row r="3078" spans="1:8">
      <c r="A3078" s="103"/>
      <c r="B3078" s="61"/>
      <c r="C3078" s="103"/>
      <c r="D3078" s="103"/>
      <c r="E3078" s="103"/>
      <c r="F3078" s="103"/>
      <c r="G3078" s="103"/>
      <c r="H3078" s="103"/>
    </row>
    <row r="3079" spans="1:8">
      <c r="A3079" s="103"/>
      <c r="B3079" s="61"/>
      <c r="C3079" s="103"/>
      <c r="D3079" s="103"/>
      <c r="E3079" s="103"/>
      <c r="F3079" s="103"/>
      <c r="G3079" s="103"/>
      <c r="H3079" s="103"/>
    </row>
    <row r="3080" spans="1:8">
      <c r="A3080" s="103"/>
      <c r="B3080" s="61"/>
      <c r="C3080" s="103"/>
      <c r="D3080" s="103"/>
      <c r="E3080" s="103"/>
      <c r="F3080" s="103"/>
      <c r="G3080" s="103"/>
      <c r="H3080" s="103"/>
    </row>
    <row r="3081" spans="1:8">
      <c r="A3081" s="103"/>
      <c r="B3081" s="61"/>
      <c r="C3081" s="103"/>
      <c r="D3081" s="103"/>
      <c r="E3081" s="103"/>
      <c r="F3081" s="103"/>
      <c r="G3081" s="103"/>
      <c r="H3081" s="103"/>
    </row>
    <row r="3082" spans="1:8">
      <c r="A3082" s="103"/>
      <c r="B3082" s="61"/>
      <c r="C3082" s="103"/>
      <c r="D3082" s="103"/>
      <c r="E3082" s="103"/>
      <c r="F3082" s="103"/>
      <c r="G3082" s="103"/>
      <c r="H3082" s="103"/>
    </row>
    <row r="3083" spans="1:8">
      <c r="A3083" s="103"/>
      <c r="B3083" s="61"/>
      <c r="C3083" s="103"/>
      <c r="D3083" s="103"/>
      <c r="E3083" s="103"/>
      <c r="F3083" s="103"/>
      <c r="G3083" s="103"/>
      <c r="H3083" s="103"/>
    </row>
    <row r="3084" spans="1:8">
      <c r="A3084" s="103"/>
      <c r="B3084" s="61"/>
      <c r="C3084" s="103"/>
      <c r="D3084" s="103"/>
      <c r="E3084" s="103"/>
      <c r="F3084" s="103"/>
      <c r="G3084" s="103"/>
      <c r="H3084" s="103"/>
    </row>
    <row r="3085" spans="1:8">
      <c r="A3085" s="103"/>
      <c r="B3085" s="61"/>
      <c r="C3085" s="103"/>
      <c r="D3085" s="103"/>
      <c r="E3085" s="103"/>
      <c r="F3085" s="103"/>
      <c r="G3085" s="103"/>
      <c r="H3085" s="103"/>
    </row>
    <row r="3086" spans="1:8">
      <c r="A3086" s="103"/>
      <c r="B3086" s="61"/>
      <c r="C3086" s="103"/>
      <c r="D3086" s="103"/>
      <c r="E3086" s="103"/>
      <c r="F3086" s="103"/>
      <c r="G3086" s="103"/>
      <c r="H3086" s="103"/>
    </row>
    <row r="3087" spans="1:8">
      <c r="A3087" s="103"/>
      <c r="B3087" s="61"/>
      <c r="C3087" s="103"/>
      <c r="D3087" s="103"/>
      <c r="E3087" s="103"/>
      <c r="F3087" s="103"/>
      <c r="G3087" s="103"/>
      <c r="H3087" s="103"/>
    </row>
    <row r="3088" spans="1:8">
      <c r="A3088" s="103"/>
      <c r="B3088" s="61"/>
      <c r="C3088" s="103"/>
      <c r="D3088" s="103"/>
      <c r="E3088" s="103"/>
      <c r="F3088" s="103"/>
      <c r="G3088" s="103"/>
      <c r="H3088" s="103"/>
    </row>
    <row r="3089" spans="1:8">
      <c r="A3089" s="103"/>
      <c r="B3089" s="61"/>
      <c r="C3089" s="103"/>
      <c r="D3089" s="103"/>
      <c r="E3089" s="103"/>
      <c r="F3089" s="103"/>
      <c r="G3089" s="103"/>
      <c r="H3089" s="103"/>
    </row>
    <row r="3090" spans="1:8">
      <c r="A3090" s="103"/>
      <c r="B3090" s="61"/>
      <c r="C3090" s="103"/>
      <c r="D3090" s="103"/>
      <c r="E3090" s="103"/>
      <c r="F3090" s="103"/>
      <c r="G3090" s="103"/>
      <c r="H3090" s="103"/>
    </row>
    <row r="3091" spans="1:8">
      <c r="A3091" s="103"/>
      <c r="B3091" s="61"/>
      <c r="C3091" s="103"/>
      <c r="D3091" s="103"/>
      <c r="E3091" s="103"/>
      <c r="F3091" s="103"/>
      <c r="G3091" s="103"/>
      <c r="H3091" s="103"/>
    </row>
    <row r="3092" spans="1:8">
      <c r="A3092" s="103"/>
      <c r="B3092" s="61"/>
      <c r="C3092" s="103"/>
      <c r="D3092" s="103"/>
      <c r="E3092" s="103"/>
      <c r="F3092" s="103"/>
      <c r="G3092" s="103"/>
      <c r="H3092" s="103"/>
    </row>
    <row r="3093" spans="1:8">
      <c r="A3093" s="103"/>
      <c r="B3093" s="61"/>
      <c r="C3093" s="103"/>
      <c r="D3093" s="103"/>
      <c r="E3093" s="103"/>
      <c r="F3093" s="103"/>
      <c r="G3093" s="103"/>
      <c r="H3093" s="103"/>
    </row>
    <row r="3094" spans="1:8">
      <c r="A3094" s="103"/>
      <c r="B3094" s="61"/>
      <c r="C3094" s="103"/>
      <c r="D3094" s="103"/>
      <c r="E3094" s="103"/>
      <c r="F3094" s="103"/>
      <c r="G3094" s="103"/>
      <c r="H3094" s="103"/>
    </row>
    <row r="3095" spans="1:8">
      <c r="A3095" s="103"/>
      <c r="B3095" s="61"/>
      <c r="C3095" s="103"/>
      <c r="D3095" s="103"/>
      <c r="E3095" s="103"/>
      <c r="F3095" s="103"/>
      <c r="G3095" s="103"/>
      <c r="H3095" s="103"/>
    </row>
    <row r="3096" spans="1:8">
      <c r="A3096" s="103"/>
      <c r="B3096" s="61"/>
      <c r="C3096" s="103"/>
      <c r="D3096" s="103"/>
      <c r="E3096" s="103"/>
      <c r="F3096" s="103"/>
      <c r="G3096" s="103"/>
      <c r="H3096" s="103"/>
    </row>
    <row r="3097" spans="1:8">
      <c r="A3097" s="103"/>
      <c r="B3097" s="61"/>
      <c r="C3097" s="103"/>
      <c r="D3097" s="103"/>
      <c r="E3097" s="103"/>
      <c r="F3097" s="103"/>
      <c r="G3097" s="103"/>
      <c r="H3097" s="103"/>
    </row>
    <row r="3098" spans="1:8">
      <c r="A3098" s="103"/>
      <c r="B3098" s="61"/>
      <c r="C3098" s="103"/>
      <c r="D3098" s="103"/>
      <c r="E3098" s="103"/>
      <c r="F3098" s="103"/>
      <c r="G3098" s="103"/>
      <c r="H3098" s="103"/>
    </row>
    <row r="3099" spans="1:8">
      <c r="A3099" s="103"/>
      <c r="B3099" s="61"/>
      <c r="C3099" s="103"/>
      <c r="D3099" s="103"/>
      <c r="E3099" s="103"/>
      <c r="F3099" s="103"/>
      <c r="G3099" s="103"/>
      <c r="H3099" s="103"/>
    </row>
    <row r="3100" spans="1:8">
      <c r="A3100" s="103"/>
      <c r="B3100" s="61"/>
      <c r="C3100" s="103"/>
      <c r="D3100" s="103"/>
      <c r="E3100" s="103"/>
      <c r="F3100" s="103"/>
      <c r="G3100" s="103"/>
      <c r="H3100" s="103"/>
    </row>
    <row r="3101" spans="1:8">
      <c r="A3101" s="103"/>
      <c r="B3101" s="61"/>
      <c r="C3101" s="103"/>
      <c r="D3101" s="103"/>
      <c r="E3101" s="103"/>
      <c r="F3101" s="103"/>
      <c r="G3101" s="103"/>
      <c r="H3101" s="103"/>
    </row>
    <row r="3102" spans="1:8">
      <c r="A3102" s="103"/>
      <c r="B3102" s="61"/>
      <c r="C3102" s="103"/>
      <c r="D3102" s="103"/>
      <c r="E3102" s="103"/>
      <c r="F3102" s="103"/>
      <c r="G3102" s="103"/>
      <c r="H3102" s="103"/>
    </row>
    <row r="3103" spans="1:8">
      <c r="A3103" s="103"/>
      <c r="B3103" s="61"/>
      <c r="C3103" s="103"/>
      <c r="D3103" s="103"/>
      <c r="E3103" s="103"/>
      <c r="F3103" s="103"/>
      <c r="G3103" s="103"/>
      <c r="H3103" s="103"/>
    </row>
    <row r="3104" spans="1:8">
      <c r="A3104" s="103"/>
      <c r="B3104" s="61"/>
      <c r="C3104" s="103"/>
      <c r="D3104" s="103"/>
      <c r="E3104" s="103"/>
      <c r="F3104" s="103"/>
      <c r="G3104" s="103"/>
      <c r="H3104" s="103"/>
    </row>
    <row r="3105" spans="1:8">
      <c r="A3105" s="103"/>
      <c r="B3105" s="61"/>
      <c r="C3105" s="103"/>
      <c r="D3105" s="103"/>
      <c r="E3105" s="103"/>
      <c r="F3105" s="103"/>
      <c r="G3105" s="103"/>
      <c r="H3105" s="103"/>
    </row>
    <row r="3106" spans="1:8">
      <c r="A3106" s="103"/>
      <c r="B3106" s="61"/>
      <c r="C3106" s="103"/>
      <c r="D3106" s="103"/>
      <c r="E3106" s="103"/>
      <c r="F3106" s="103"/>
      <c r="G3106" s="103"/>
      <c r="H3106" s="103"/>
    </row>
    <row r="3107" spans="1:8">
      <c r="A3107" s="103"/>
      <c r="B3107" s="61"/>
      <c r="C3107" s="103"/>
      <c r="D3107" s="103"/>
      <c r="E3107" s="103"/>
      <c r="F3107" s="103"/>
      <c r="G3107" s="103"/>
      <c r="H3107" s="103"/>
    </row>
    <row r="3108" spans="1:8">
      <c r="A3108" s="103"/>
      <c r="B3108" s="61"/>
      <c r="C3108" s="103"/>
      <c r="D3108" s="103"/>
      <c r="E3108" s="103"/>
      <c r="F3108" s="103"/>
      <c r="G3108" s="103"/>
      <c r="H3108" s="103"/>
    </row>
    <row r="3109" spans="1:8">
      <c r="A3109" s="103"/>
      <c r="B3109" s="61"/>
      <c r="C3109" s="103"/>
      <c r="D3109" s="103"/>
      <c r="E3109" s="103"/>
      <c r="F3109" s="103"/>
      <c r="G3109" s="103"/>
      <c r="H3109" s="103"/>
    </row>
    <row r="3110" spans="1:8">
      <c r="A3110" s="103"/>
      <c r="B3110" s="61"/>
      <c r="C3110" s="103"/>
      <c r="D3110" s="103"/>
      <c r="E3110" s="103"/>
      <c r="F3110" s="103"/>
      <c r="G3110" s="103"/>
      <c r="H3110" s="103"/>
    </row>
    <row r="3111" spans="1:8">
      <c r="A3111" s="103"/>
      <c r="B3111" s="61"/>
      <c r="C3111" s="103"/>
      <c r="D3111" s="103"/>
      <c r="E3111" s="103"/>
      <c r="F3111" s="103"/>
      <c r="G3111" s="103"/>
      <c r="H3111" s="103"/>
    </row>
    <row r="3112" spans="1:8">
      <c r="A3112" s="103"/>
      <c r="B3112" s="61"/>
      <c r="C3112" s="103"/>
      <c r="D3112" s="103"/>
      <c r="E3112" s="103"/>
      <c r="F3112" s="103"/>
      <c r="G3112" s="103"/>
      <c r="H3112" s="103"/>
    </row>
    <row r="3113" spans="1:8">
      <c r="A3113" s="103"/>
      <c r="B3113" s="61"/>
      <c r="C3113" s="103"/>
      <c r="D3113" s="103"/>
      <c r="E3113" s="103"/>
      <c r="F3113" s="103"/>
      <c r="G3113" s="103"/>
      <c r="H3113" s="103"/>
    </row>
    <row r="3114" spans="1:8">
      <c r="A3114" s="103"/>
      <c r="B3114" s="61"/>
      <c r="C3114" s="103"/>
      <c r="D3114" s="103"/>
      <c r="E3114" s="103"/>
      <c r="F3114" s="103"/>
      <c r="G3114" s="103"/>
      <c r="H3114" s="103"/>
    </row>
    <row r="3115" spans="1:8">
      <c r="A3115" s="103"/>
      <c r="B3115" s="61"/>
      <c r="C3115" s="103"/>
      <c r="D3115" s="103"/>
      <c r="E3115" s="103"/>
      <c r="F3115" s="103"/>
      <c r="G3115" s="103"/>
      <c r="H3115" s="103"/>
    </row>
    <row r="3116" spans="1:8">
      <c r="A3116" s="103"/>
      <c r="B3116" s="61"/>
      <c r="C3116" s="103"/>
      <c r="D3116" s="103"/>
      <c r="E3116" s="103"/>
      <c r="F3116" s="103"/>
      <c r="G3116" s="103"/>
      <c r="H3116" s="103"/>
    </row>
    <row r="3117" spans="1:8">
      <c r="A3117" s="103"/>
      <c r="B3117" s="61"/>
      <c r="C3117" s="103"/>
      <c r="D3117" s="103"/>
      <c r="E3117" s="103"/>
      <c r="F3117" s="103"/>
      <c r="G3117" s="103"/>
      <c r="H3117" s="103"/>
    </row>
    <row r="3118" spans="1:8">
      <c r="A3118" s="103"/>
      <c r="B3118" s="61"/>
      <c r="C3118" s="103"/>
      <c r="D3118" s="103"/>
      <c r="E3118" s="103"/>
      <c r="F3118" s="103"/>
      <c r="G3118" s="103"/>
      <c r="H3118" s="103"/>
    </row>
    <row r="3119" spans="1:8">
      <c r="A3119" s="103"/>
      <c r="B3119" s="61"/>
      <c r="C3119" s="103"/>
      <c r="D3119" s="103"/>
      <c r="E3119" s="103"/>
      <c r="F3119" s="103"/>
      <c r="G3119" s="103"/>
      <c r="H3119" s="103"/>
    </row>
    <row r="3120" spans="1:8">
      <c r="A3120" s="103"/>
      <c r="B3120" s="61"/>
      <c r="C3120" s="103"/>
      <c r="D3120" s="103"/>
      <c r="E3120" s="103"/>
      <c r="F3120" s="103"/>
      <c r="G3120" s="103"/>
      <c r="H3120" s="103"/>
    </row>
    <row r="3121" spans="1:8">
      <c r="A3121" s="103"/>
      <c r="B3121" s="61"/>
      <c r="C3121" s="103"/>
      <c r="D3121" s="103"/>
      <c r="E3121" s="103"/>
      <c r="F3121" s="103"/>
      <c r="G3121" s="103"/>
      <c r="H3121" s="103"/>
    </row>
    <row r="3122" spans="1:8">
      <c r="A3122" s="103"/>
      <c r="B3122" s="61"/>
      <c r="C3122" s="103"/>
      <c r="D3122" s="103"/>
      <c r="E3122" s="103"/>
      <c r="F3122" s="103"/>
      <c r="G3122" s="103"/>
      <c r="H3122" s="103"/>
    </row>
    <row r="3123" spans="1:8">
      <c r="A3123" s="103"/>
      <c r="B3123" s="61"/>
      <c r="C3123" s="103"/>
      <c r="D3123" s="103"/>
      <c r="E3123" s="103"/>
      <c r="F3123" s="103"/>
      <c r="G3123" s="103"/>
      <c r="H3123" s="103"/>
    </row>
    <row r="3124" spans="1:8">
      <c r="A3124" s="103"/>
      <c r="B3124" s="61"/>
      <c r="C3124" s="103"/>
      <c r="D3124" s="103"/>
      <c r="E3124" s="103"/>
      <c r="F3124" s="103"/>
      <c r="G3124" s="103"/>
      <c r="H3124" s="103"/>
    </row>
    <row r="3125" spans="1:8">
      <c r="A3125" s="103"/>
      <c r="B3125" s="61"/>
      <c r="C3125" s="103"/>
      <c r="D3125" s="103"/>
      <c r="E3125" s="103"/>
      <c r="F3125" s="103"/>
      <c r="G3125" s="103"/>
      <c r="H3125" s="103"/>
    </row>
    <row r="3126" spans="1:8">
      <c r="A3126" s="103"/>
      <c r="B3126" s="61"/>
      <c r="C3126" s="103"/>
      <c r="D3126" s="103"/>
      <c r="E3126" s="103"/>
      <c r="F3126" s="103"/>
      <c r="G3126" s="103"/>
      <c r="H3126" s="103"/>
    </row>
    <row r="3127" spans="1:8">
      <c r="A3127" s="103"/>
      <c r="B3127" s="61"/>
      <c r="C3127" s="103"/>
      <c r="D3127" s="103"/>
      <c r="E3127" s="103"/>
      <c r="F3127" s="103"/>
      <c r="G3127" s="103"/>
      <c r="H3127" s="103"/>
    </row>
    <row r="3128" spans="1:8">
      <c r="A3128" s="103"/>
      <c r="B3128" s="61"/>
      <c r="C3128" s="103"/>
      <c r="D3128" s="103"/>
      <c r="E3128" s="103"/>
      <c r="F3128" s="103"/>
      <c r="G3128" s="103"/>
      <c r="H3128" s="103"/>
    </row>
    <row r="3129" spans="1:8">
      <c r="A3129" s="103"/>
      <c r="B3129" s="61"/>
      <c r="C3129" s="103"/>
      <c r="D3129" s="103"/>
      <c r="E3129" s="103"/>
      <c r="F3129" s="103"/>
      <c r="G3129" s="103"/>
      <c r="H3129" s="103"/>
    </row>
    <row r="3130" spans="1:8">
      <c r="A3130" s="103"/>
      <c r="B3130" s="61"/>
      <c r="C3130" s="103"/>
      <c r="D3130" s="103"/>
      <c r="E3130" s="103"/>
      <c r="F3130" s="103"/>
      <c r="G3130" s="103"/>
      <c r="H3130" s="103"/>
    </row>
    <row r="3131" spans="1:8">
      <c r="A3131" s="103"/>
      <c r="B3131" s="61"/>
      <c r="C3131" s="103"/>
      <c r="D3131" s="103"/>
      <c r="E3131" s="103"/>
      <c r="F3131" s="103"/>
      <c r="G3131" s="103"/>
      <c r="H3131" s="103"/>
    </row>
    <row r="3132" spans="1:8">
      <c r="A3132" s="103"/>
      <c r="B3132" s="61"/>
      <c r="C3132" s="103"/>
      <c r="D3132" s="103"/>
      <c r="E3132" s="103"/>
      <c r="F3132" s="103"/>
      <c r="G3132" s="103"/>
      <c r="H3132" s="103"/>
    </row>
    <row r="3133" spans="1:8">
      <c r="A3133" s="103"/>
      <c r="B3133" s="61"/>
      <c r="C3133" s="103"/>
      <c r="D3133" s="103"/>
      <c r="E3133" s="103"/>
      <c r="F3133" s="103"/>
      <c r="G3133" s="103"/>
      <c r="H3133" s="103"/>
    </row>
    <row r="3134" spans="1:8">
      <c r="A3134" s="103"/>
      <c r="B3134" s="61"/>
      <c r="C3134" s="103"/>
      <c r="D3134" s="103"/>
      <c r="E3134" s="103"/>
      <c r="F3134" s="103"/>
      <c r="G3134" s="103"/>
      <c r="H3134" s="103"/>
    </row>
    <row r="3135" spans="1:8">
      <c r="A3135" s="103"/>
      <c r="B3135" s="61"/>
      <c r="C3135" s="103"/>
      <c r="D3135" s="103"/>
      <c r="E3135" s="103"/>
      <c r="F3135" s="103"/>
      <c r="G3135" s="103"/>
      <c r="H3135" s="103"/>
    </row>
    <row r="3136" spans="1:8">
      <c r="A3136" s="103"/>
      <c r="B3136" s="61"/>
      <c r="C3136" s="103"/>
      <c r="D3136" s="103"/>
      <c r="E3136" s="103"/>
      <c r="F3136" s="103"/>
      <c r="G3136" s="103"/>
      <c r="H3136" s="103"/>
    </row>
    <row r="3137" spans="1:8">
      <c r="A3137" s="103"/>
      <c r="B3137" s="61"/>
      <c r="C3137" s="103"/>
      <c r="D3137" s="103"/>
      <c r="E3137" s="103"/>
      <c r="F3137" s="103"/>
      <c r="G3137" s="103"/>
      <c r="H3137" s="103"/>
    </row>
    <row r="3138" spans="1:8">
      <c r="A3138" s="103"/>
      <c r="B3138" s="61"/>
      <c r="C3138" s="103"/>
      <c r="D3138" s="103"/>
      <c r="E3138" s="103"/>
      <c r="F3138" s="103"/>
      <c r="G3138" s="103"/>
      <c r="H3138" s="103"/>
    </row>
    <row r="3139" spans="1:8">
      <c r="A3139" s="103"/>
      <c r="B3139" s="61"/>
      <c r="C3139" s="103"/>
      <c r="D3139" s="103"/>
      <c r="E3139" s="103"/>
      <c r="F3139" s="103"/>
      <c r="G3139" s="103"/>
      <c r="H3139" s="103"/>
    </row>
    <row r="3140" spans="1:8">
      <c r="A3140" s="103"/>
      <c r="B3140" s="61"/>
      <c r="C3140" s="103"/>
      <c r="D3140" s="103"/>
      <c r="E3140" s="103"/>
      <c r="F3140" s="103"/>
      <c r="G3140" s="103"/>
      <c r="H3140" s="103"/>
    </row>
    <row r="3141" spans="1:8">
      <c r="A3141" s="103"/>
      <c r="B3141" s="61"/>
      <c r="C3141" s="103"/>
      <c r="D3141" s="103"/>
      <c r="E3141" s="103"/>
      <c r="F3141" s="103"/>
      <c r="G3141" s="103"/>
      <c r="H3141" s="103"/>
    </row>
    <row r="3142" spans="1:8">
      <c r="A3142" s="103"/>
      <c r="B3142" s="61"/>
      <c r="C3142" s="103"/>
      <c r="D3142" s="103"/>
      <c r="E3142" s="103"/>
      <c r="F3142" s="103"/>
      <c r="G3142" s="103"/>
      <c r="H3142" s="103"/>
    </row>
    <row r="3143" spans="1:8">
      <c r="A3143" s="103"/>
      <c r="B3143" s="61"/>
      <c r="C3143" s="103"/>
      <c r="D3143" s="103"/>
      <c r="E3143" s="103"/>
      <c r="F3143" s="103"/>
      <c r="G3143" s="103"/>
      <c r="H3143" s="103"/>
    </row>
    <row r="3144" spans="1:8">
      <c r="A3144" s="103"/>
      <c r="B3144" s="61"/>
      <c r="C3144" s="103"/>
      <c r="D3144" s="103"/>
      <c r="E3144" s="103"/>
      <c r="F3144" s="103"/>
      <c r="G3144" s="103"/>
      <c r="H3144" s="103"/>
    </row>
    <row r="3145" spans="1:8">
      <c r="A3145" s="103"/>
      <c r="B3145" s="61"/>
      <c r="C3145" s="103"/>
      <c r="D3145" s="103"/>
      <c r="E3145" s="103"/>
      <c r="F3145" s="103"/>
      <c r="G3145" s="103"/>
      <c r="H3145" s="103"/>
    </row>
    <row r="3146" spans="1:8">
      <c r="A3146" s="103"/>
      <c r="B3146" s="61"/>
      <c r="C3146" s="103"/>
      <c r="D3146" s="103"/>
      <c r="E3146" s="103"/>
      <c r="F3146" s="103"/>
      <c r="G3146" s="103"/>
      <c r="H3146" s="103"/>
    </row>
    <row r="3147" spans="1:8">
      <c r="A3147" s="103"/>
      <c r="B3147" s="61"/>
      <c r="C3147" s="103"/>
      <c r="D3147" s="103"/>
      <c r="E3147" s="103"/>
      <c r="F3147" s="103"/>
      <c r="G3147" s="103"/>
      <c r="H3147" s="103"/>
    </row>
    <row r="3148" spans="1:8">
      <c r="A3148" s="103"/>
      <c r="B3148" s="61"/>
      <c r="C3148" s="103"/>
      <c r="D3148" s="103"/>
      <c r="E3148" s="103"/>
      <c r="F3148" s="103"/>
      <c r="G3148" s="103"/>
      <c r="H3148" s="103"/>
    </row>
    <row r="3149" spans="1:8">
      <c r="A3149" s="103"/>
      <c r="B3149" s="61"/>
      <c r="C3149" s="103"/>
      <c r="D3149" s="103"/>
      <c r="E3149" s="103"/>
      <c r="F3149" s="103"/>
      <c r="G3149" s="103"/>
      <c r="H3149" s="103"/>
    </row>
    <row r="3150" spans="1:8">
      <c r="A3150" s="103"/>
      <c r="B3150" s="61"/>
      <c r="C3150" s="103"/>
      <c r="D3150" s="103"/>
      <c r="E3150" s="103"/>
      <c r="F3150" s="103"/>
      <c r="G3150" s="103"/>
      <c r="H3150" s="103"/>
    </row>
    <row r="3151" spans="1:8">
      <c r="A3151" s="103"/>
      <c r="B3151" s="61"/>
      <c r="C3151" s="103"/>
      <c r="D3151" s="103"/>
      <c r="E3151" s="103"/>
      <c r="F3151" s="103"/>
      <c r="G3151" s="103"/>
      <c r="H3151" s="103"/>
    </row>
    <row r="3152" spans="1:8">
      <c r="A3152" s="103"/>
      <c r="B3152" s="61"/>
      <c r="C3152" s="103"/>
      <c r="D3152" s="103"/>
      <c r="E3152" s="103"/>
      <c r="F3152" s="103"/>
      <c r="G3152" s="103"/>
      <c r="H3152" s="103"/>
    </row>
    <row r="3153" spans="1:8">
      <c r="A3153" s="103"/>
      <c r="B3153" s="61"/>
      <c r="C3153" s="103"/>
      <c r="D3153" s="103"/>
      <c r="E3153" s="103"/>
      <c r="F3153" s="103"/>
      <c r="G3153" s="103"/>
      <c r="H3153" s="103"/>
    </row>
    <row r="3154" spans="1:8">
      <c r="A3154" s="103"/>
      <c r="B3154" s="61"/>
      <c r="C3154" s="103"/>
      <c r="D3154" s="103"/>
      <c r="E3154" s="103"/>
      <c r="F3154" s="103"/>
      <c r="G3154" s="103"/>
      <c r="H3154" s="103"/>
    </row>
    <row r="3155" spans="1:8">
      <c r="A3155" s="103"/>
      <c r="B3155" s="61"/>
      <c r="C3155" s="103"/>
      <c r="D3155" s="103"/>
      <c r="E3155" s="103"/>
      <c r="F3155" s="103"/>
      <c r="G3155" s="103"/>
      <c r="H3155" s="103"/>
    </row>
    <row r="3156" spans="1:8">
      <c r="A3156" s="103"/>
      <c r="B3156" s="61"/>
      <c r="C3156" s="103"/>
      <c r="D3156" s="103"/>
      <c r="E3156" s="103"/>
      <c r="F3156" s="103"/>
      <c r="G3156" s="103"/>
      <c r="H3156" s="103"/>
    </row>
    <row r="3157" spans="1:8">
      <c r="A3157" s="103"/>
      <c r="B3157" s="61"/>
      <c r="C3157" s="103"/>
      <c r="D3157" s="103"/>
      <c r="E3157" s="103"/>
      <c r="F3157" s="103"/>
      <c r="G3157" s="103"/>
      <c r="H3157" s="103"/>
    </row>
    <row r="3158" spans="1:8">
      <c r="A3158" s="103"/>
      <c r="B3158" s="61"/>
      <c r="C3158" s="103"/>
      <c r="D3158" s="103"/>
      <c r="E3158" s="103"/>
      <c r="F3158" s="103"/>
      <c r="G3158" s="103"/>
      <c r="H3158" s="103"/>
    </row>
    <row r="3159" spans="1:8">
      <c r="A3159" s="103"/>
      <c r="B3159" s="61"/>
      <c r="C3159" s="103"/>
      <c r="D3159" s="103"/>
      <c r="E3159" s="103"/>
      <c r="F3159" s="103"/>
      <c r="G3159" s="103"/>
      <c r="H3159" s="103"/>
    </row>
    <row r="3160" spans="1:8">
      <c r="A3160" s="103"/>
      <c r="B3160" s="61"/>
      <c r="C3160" s="103"/>
      <c r="D3160" s="103"/>
      <c r="E3160" s="103"/>
      <c r="F3160" s="103"/>
      <c r="G3160" s="103"/>
      <c r="H3160" s="103"/>
    </row>
    <row r="3161" spans="1:8">
      <c r="A3161" s="103"/>
      <c r="B3161" s="61"/>
      <c r="C3161" s="103"/>
      <c r="D3161" s="103"/>
      <c r="E3161" s="103"/>
      <c r="F3161" s="103"/>
      <c r="G3161" s="103"/>
      <c r="H3161" s="103"/>
    </row>
    <row r="3162" spans="1:8">
      <c r="A3162" s="103"/>
      <c r="B3162" s="61"/>
      <c r="C3162" s="103"/>
      <c r="D3162" s="103"/>
      <c r="E3162" s="103"/>
      <c r="F3162" s="103"/>
      <c r="G3162" s="103"/>
      <c r="H3162" s="103"/>
    </row>
    <row r="3163" spans="1:8">
      <c r="A3163" s="103"/>
      <c r="B3163" s="61"/>
      <c r="C3163" s="103"/>
      <c r="D3163" s="103"/>
      <c r="E3163" s="103"/>
      <c r="F3163" s="103"/>
      <c r="G3163" s="103"/>
      <c r="H3163" s="103"/>
    </row>
    <row r="3164" spans="1:8">
      <c r="A3164" s="103"/>
      <c r="B3164" s="61"/>
      <c r="C3164" s="103"/>
      <c r="D3164" s="103"/>
      <c r="E3164" s="103"/>
      <c r="F3164" s="103"/>
      <c r="G3164" s="103"/>
      <c r="H3164" s="103"/>
    </row>
    <row r="3165" spans="1:8">
      <c r="A3165" s="103"/>
      <c r="B3165" s="61"/>
      <c r="C3165" s="103"/>
      <c r="D3165" s="103"/>
      <c r="E3165" s="103"/>
      <c r="F3165" s="103"/>
      <c r="G3165" s="103"/>
      <c r="H3165" s="103"/>
    </row>
    <row r="3166" spans="1:8">
      <c r="A3166" s="103"/>
      <c r="B3166" s="61"/>
      <c r="C3166" s="103"/>
      <c r="D3166" s="103"/>
      <c r="E3166" s="103"/>
      <c r="F3166" s="103"/>
      <c r="G3166" s="103"/>
      <c r="H3166" s="103"/>
    </row>
    <row r="3167" spans="1:8">
      <c r="A3167" s="103"/>
      <c r="B3167" s="61"/>
      <c r="C3167" s="103"/>
      <c r="D3167" s="103"/>
      <c r="E3167" s="103"/>
      <c r="F3167" s="103"/>
      <c r="G3167" s="103"/>
      <c r="H3167" s="103"/>
    </row>
    <row r="3168" spans="1:8">
      <c r="A3168" s="103"/>
      <c r="B3168" s="61"/>
      <c r="C3168" s="103"/>
      <c r="D3168" s="103"/>
      <c r="E3168" s="103"/>
      <c r="F3168" s="103"/>
      <c r="G3168" s="103"/>
      <c r="H3168" s="103"/>
    </row>
    <row r="3169" spans="1:8">
      <c r="A3169" s="103"/>
      <c r="B3169" s="61"/>
      <c r="C3169" s="103"/>
      <c r="D3169" s="103"/>
      <c r="E3169" s="103"/>
      <c r="F3169" s="103"/>
      <c r="G3169" s="103"/>
      <c r="H3169" s="103"/>
    </row>
    <row r="3170" spans="1:8">
      <c r="A3170" s="103"/>
      <c r="B3170" s="61"/>
      <c r="C3170" s="103"/>
      <c r="D3170" s="103"/>
      <c r="E3170" s="103"/>
      <c r="F3170" s="103"/>
      <c r="G3170" s="103"/>
      <c r="H3170" s="103"/>
    </row>
    <row r="3171" spans="1:8">
      <c r="A3171" s="103"/>
      <c r="B3171" s="61"/>
      <c r="C3171" s="103"/>
      <c r="D3171" s="103"/>
      <c r="E3171" s="103"/>
      <c r="F3171" s="103"/>
      <c r="G3171" s="103"/>
      <c r="H3171" s="103"/>
    </row>
    <row r="3172" spans="1:8">
      <c r="A3172" s="103"/>
      <c r="B3172" s="61"/>
      <c r="C3172" s="103"/>
      <c r="D3172" s="103"/>
      <c r="E3172" s="103"/>
      <c r="F3172" s="103"/>
      <c r="G3172" s="103"/>
      <c r="H3172" s="103"/>
    </row>
    <row r="3173" spans="1:8">
      <c r="A3173" s="103"/>
      <c r="B3173" s="61"/>
      <c r="C3173" s="103"/>
      <c r="D3173" s="103"/>
      <c r="E3173" s="103"/>
      <c r="F3173" s="103"/>
      <c r="G3173" s="103"/>
      <c r="H3173" s="103"/>
    </row>
    <row r="3174" spans="1:8">
      <c r="A3174" s="103"/>
      <c r="B3174" s="61"/>
      <c r="C3174" s="103"/>
      <c r="D3174" s="103"/>
      <c r="E3174" s="103"/>
      <c r="F3174" s="103"/>
      <c r="G3174" s="103"/>
      <c r="H3174" s="103"/>
    </row>
    <row r="3175" spans="1:8">
      <c r="A3175" s="103"/>
      <c r="B3175" s="61"/>
      <c r="C3175" s="103"/>
      <c r="D3175" s="103"/>
      <c r="E3175" s="103"/>
      <c r="F3175" s="103"/>
      <c r="G3175" s="103"/>
      <c r="H3175" s="103"/>
    </row>
    <row r="3176" spans="1:8">
      <c r="A3176" s="103"/>
      <c r="B3176" s="61"/>
      <c r="C3176" s="103"/>
      <c r="D3176" s="103"/>
      <c r="E3176" s="103"/>
      <c r="F3176" s="103"/>
      <c r="G3176" s="103"/>
      <c r="H3176" s="103"/>
    </row>
    <row r="3177" spans="1:8">
      <c r="A3177" s="103"/>
      <c r="B3177" s="61"/>
      <c r="C3177" s="103"/>
      <c r="D3177" s="103"/>
      <c r="E3177" s="103"/>
      <c r="F3177" s="103"/>
      <c r="G3177" s="103"/>
      <c r="H3177" s="103"/>
    </row>
    <row r="3178" spans="1:8">
      <c r="A3178" s="103"/>
      <c r="B3178" s="61"/>
      <c r="C3178" s="103"/>
      <c r="D3178" s="103"/>
      <c r="E3178" s="103"/>
      <c r="F3178" s="103"/>
      <c r="G3178" s="103"/>
      <c r="H3178" s="103"/>
    </row>
    <row r="3179" spans="1:8">
      <c r="A3179" s="103"/>
      <c r="B3179" s="61"/>
      <c r="C3179" s="103"/>
      <c r="D3179" s="103"/>
      <c r="E3179" s="103"/>
      <c r="F3179" s="103"/>
      <c r="G3179" s="103"/>
      <c r="H3179" s="103"/>
    </row>
    <row r="3180" spans="1:8">
      <c r="A3180" s="103"/>
      <c r="B3180" s="61"/>
      <c r="C3180" s="103"/>
      <c r="D3180" s="103"/>
      <c r="E3180" s="103"/>
      <c r="F3180" s="103"/>
      <c r="G3180" s="103"/>
      <c r="H3180" s="103"/>
    </row>
    <row r="3181" spans="1:8">
      <c r="A3181" s="103"/>
      <c r="B3181" s="61"/>
      <c r="C3181" s="103"/>
      <c r="D3181" s="103"/>
      <c r="E3181" s="103"/>
      <c r="F3181" s="103"/>
      <c r="G3181" s="103"/>
      <c r="H3181" s="103"/>
    </row>
    <row r="3182" spans="1:8">
      <c r="A3182" s="103"/>
      <c r="B3182" s="61"/>
      <c r="C3182" s="103"/>
      <c r="D3182" s="103"/>
      <c r="E3182" s="103"/>
      <c r="F3182" s="103"/>
      <c r="G3182" s="103"/>
      <c r="H3182" s="103"/>
    </row>
    <row r="3183" spans="1:8">
      <c r="A3183" s="103"/>
      <c r="B3183" s="61"/>
      <c r="C3183" s="103"/>
      <c r="D3183" s="103"/>
      <c r="E3183" s="103"/>
      <c r="F3183" s="103"/>
      <c r="G3183" s="103"/>
      <c r="H3183" s="103"/>
    </row>
    <row r="3184" spans="1:8">
      <c r="A3184" s="103"/>
      <c r="B3184" s="61"/>
      <c r="C3184" s="103"/>
      <c r="D3184" s="103"/>
      <c r="E3184" s="103"/>
      <c r="F3184" s="103"/>
      <c r="G3184" s="103"/>
      <c r="H3184" s="103"/>
    </row>
    <row r="3185" spans="1:8">
      <c r="A3185" s="103"/>
      <c r="B3185" s="61"/>
      <c r="C3185" s="103"/>
      <c r="D3185" s="103"/>
      <c r="E3185" s="103"/>
      <c r="F3185" s="103"/>
      <c r="G3185" s="103"/>
      <c r="H3185" s="103"/>
    </row>
    <row r="3186" spans="1:8">
      <c r="A3186" s="103"/>
      <c r="B3186" s="61"/>
      <c r="C3186" s="103"/>
      <c r="D3186" s="103"/>
      <c r="E3186" s="103"/>
      <c r="F3186" s="103"/>
      <c r="G3186" s="103"/>
      <c r="H3186" s="103"/>
    </row>
    <row r="3187" spans="1:8">
      <c r="A3187" s="103"/>
      <c r="B3187" s="61"/>
      <c r="C3187" s="103"/>
      <c r="D3187" s="103"/>
      <c r="E3187" s="103"/>
      <c r="F3187" s="103"/>
      <c r="G3187" s="103"/>
      <c r="H3187" s="103"/>
    </row>
    <row r="3188" spans="1:8">
      <c r="A3188" s="103"/>
      <c r="B3188" s="61"/>
      <c r="C3188" s="103"/>
      <c r="D3188" s="103"/>
      <c r="E3188" s="103"/>
      <c r="F3188" s="103"/>
      <c r="G3188" s="103"/>
      <c r="H3188" s="103"/>
    </row>
    <row r="3189" spans="1:8">
      <c r="A3189" s="103"/>
      <c r="B3189" s="61"/>
      <c r="C3189" s="103"/>
      <c r="D3189" s="103"/>
      <c r="E3189" s="103"/>
      <c r="F3189" s="103"/>
      <c r="G3189" s="103"/>
      <c r="H3189" s="103"/>
    </row>
    <row r="3190" spans="1:8">
      <c r="A3190" s="103"/>
      <c r="B3190" s="61"/>
      <c r="C3190" s="103"/>
      <c r="D3190" s="103"/>
      <c r="E3190" s="103"/>
      <c r="F3190" s="103"/>
      <c r="G3190" s="103"/>
      <c r="H3190" s="103"/>
    </row>
    <row r="3191" spans="1:8">
      <c r="A3191" s="103"/>
      <c r="B3191" s="61"/>
      <c r="C3191" s="103"/>
      <c r="D3191" s="103"/>
      <c r="E3191" s="103"/>
      <c r="F3191" s="103"/>
      <c r="G3191" s="103"/>
      <c r="H3191" s="103"/>
    </row>
    <row r="3192" spans="1:8">
      <c r="A3192" s="103"/>
      <c r="B3192" s="61"/>
      <c r="C3192" s="103"/>
      <c r="D3192" s="103"/>
      <c r="E3192" s="103"/>
      <c r="F3192" s="103"/>
      <c r="G3192" s="103"/>
      <c r="H3192" s="103"/>
    </row>
    <row r="3193" spans="1:8">
      <c r="A3193" s="103"/>
      <c r="B3193" s="61"/>
      <c r="C3193" s="103"/>
      <c r="D3193" s="103"/>
      <c r="E3193" s="103"/>
      <c r="F3193" s="103"/>
      <c r="G3193" s="103"/>
      <c r="H3193" s="103"/>
    </row>
    <row r="3194" spans="1:8">
      <c r="A3194" s="103"/>
      <c r="B3194" s="61"/>
      <c r="C3194" s="103"/>
      <c r="D3194" s="103"/>
      <c r="E3194" s="103"/>
      <c r="F3194" s="103"/>
      <c r="G3194" s="103"/>
      <c r="H3194" s="103"/>
    </row>
    <row r="3195" spans="1:8">
      <c r="A3195" s="103"/>
      <c r="B3195" s="61"/>
      <c r="C3195" s="103"/>
      <c r="D3195" s="103"/>
      <c r="E3195" s="103"/>
      <c r="F3195" s="103"/>
      <c r="G3195" s="103"/>
      <c r="H3195" s="103"/>
    </row>
    <row r="3196" spans="1:8">
      <c r="A3196" s="103"/>
      <c r="B3196" s="61"/>
      <c r="C3196" s="103"/>
      <c r="D3196" s="103"/>
      <c r="E3196" s="103"/>
      <c r="F3196" s="103"/>
      <c r="G3196" s="103"/>
      <c r="H3196" s="103"/>
    </row>
    <row r="3197" spans="1:8">
      <c r="A3197" s="103"/>
      <c r="B3197" s="61"/>
      <c r="C3197" s="103"/>
      <c r="D3197" s="103"/>
      <c r="E3197" s="103"/>
      <c r="F3197" s="103"/>
      <c r="G3197" s="103"/>
      <c r="H3197" s="103"/>
    </row>
    <row r="3198" spans="1:8">
      <c r="A3198" s="103"/>
      <c r="B3198" s="61"/>
      <c r="C3198" s="103"/>
      <c r="D3198" s="103"/>
      <c r="E3198" s="103"/>
      <c r="F3198" s="103"/>
      <c r="G3198" s="103"/>
      <c r="H3198" s="103"/>
    </row>
    <row r="3199" spans="1:8">
      <c r="A3199" s="103"/>
      <c r="B3199" s="61"/>
      <c r="C3199" s="103"/>
      <c r="D3199" s="103"/>
      <c r="E3199" s="103"/>
      <c r="F3199" s="103"/>
      <c r="G3199" s="103"/>
      <c r="H3199" s="103"/>
    </row>
    <row r="3200" spans="1:8">
      <c r="A3200" s="103"/>
      <c r="B3200" s="61"/>
      <c r="C3200" s="103"/>
      <c r="D3200" s="103"/>
      <c r="E3200" s="103"/>
      <c r="F3200" s="103"/>
      <c r="G3200" s="103"/>
      <c r="H3200" s="103"/>
    </row>
    <row r="3201" spans="1:8">
      <c r="A3201" s="103"/>
      <c r="B3201" s="61"/>
      <c r="C3201" s="103"/>
      <c r="D3201" s="103"/>
      <c r="E3201" s="103"/>
      <c r="F3201" s="103"/>
      <c r="G3201" s="103"/>
      <c r="H3201" s="103"/>
    </row>
    <row r="3202" spans="1:8">
      <c r="A3202" s="103"/>
      <c r="B3202" s="61"/>
      <c r="C3202" s="103"/>
      <c r="D3202" s="103"/>
      <c r="E3202" s="103"/>
      <c r="F3202" s="103"/>
      <c r="G3202" s="103"/>
      <c r="H3202" s="103"/>
    </row>
    <row r="3203" spans="1:8">
      <c r="A3203" s="103"/>
      <c r="B3203" s="61"/>
      <c r="C3203" s="103"/>
      <c r="D3203" s="103"/>
      <c r="E3203" s="103"/>
      <c r="F3203" s="103"/>
      <c r="G3203" s="103"/>
      <c r="H3203" s="103"/>
    </row>
    <row r="3204" spans="1:8">
      <c r="A3204" s="103"/>
      <c r="B3204" s="61"/>
      <c r="C3204" s="103"/>
      <c r="D3204" s="103"/>
      <c r="E3204" s="103"/>
      <c r="F3204" s="103"/>
      <c r="G3204" s="103"/>
      <c r="H3204" s="103"/>
    </row>
    <row r="3205" spans="1:8">
      <c r="A3205" s="103"/>
      <c r="B3205" s="61"/>
      <c r="C3205" s="103"/>
      <c r="D3205" s="103"/>
      <c r="E3205" s="103"/>
      <c r="F3205" s="103"/>
      <c r="G3205" s="103"/>
      <c r="H3205" s="103"/>
    </row>
    <row r="3206" spans="1:8">
      <c r="A3206" s="103"/>
      <c r="B3206" s="61"/>
      <c r="C3206" s="103"/>
      <c r="D3206" s="103"/>
      <c r="E3206" s="103"/>
      <c r="F3206" s="103"/>
      <c r="G3206" s="103"/>
      <c r="H3206" s="103"/>
    </row>
    <row r="3207" spans="1:8">
      <c r="A3207" s="103"/>
      <c r="B3207" s="61"/>
      <c r="C3207" s="103"/>
      <c r="D3207" s="103"/>
      <c r="E3207" s="103"/>
      <c r="F3207" s="103"/>
      <c r="G3207" s="103"/>
      <c r="H3207" s="103"/>
    </row>
    <row r="3208" spans="1:8">
      <c r="A3208" s="103"/>
      <c r="B3208" s="61"/>
      <c r="C3208" s="103"/>
      <c r="D3208" s="103"/>
      <c r="E3208" s="103"/>
      <c r="F3208" s="103"/>
      <c r="G3208" s="103"/>
      <c r="H3208" s="103"/>
    </row>
    <row r="3209" spans="1:8">
      <c r="A3209" s="103"/>
      <c r="B3209" s="61"/>
      <c r="C3209" s="103"/>
      <c r="D3209" s="103"/>
      <c r="E3209" s="103"/>
      <c r="F3209" s="103"/>
      <c r="G3209" s="103"/>
      <c r="H3209" s="103"/>
    </row>
    <row r="3210" spans="1:8">
      <c r="A3210" s="103"/>
      <c r="B3210" s="61"/>
      <c r="C3210" s="103"/>
      <c r="D3210" s="103"/>
      <c r="E3210" s="103"/>
      <c r="F3210" s="103"/>
      <c r="G3210" s="103"/>
      <c r="H3210" s="103"/>
    </row>
    <row r="3211" spans="1:8">
      <c r="A3211" s="103"/>
      <c r="B3211" s="61"/>
      <c r="C3211" s="103"/>
      <c r="D3211" s="103"/>
      <c r="E3211" s="103"/>
      <c r="F3211" s="103"/>
      <c r="G3211" s="103"/>
      <c r="H3211" s="103"/>
    </row>
    <row r="3212" spans="1:8">
      <c r="A3212" s="103"/>
      <c r="B3212" s="61"/>
      <c r="C3212" s="103"/>
      <c r="D3212" s="103"/>
      <c r="E3212" s="103"/>
      <c r="F3212" s="103"/>
      <c r="G3212" s="103"/>
      <c r="H3212" s="103"/>
    </row>
    <row r="3213" spans="1:8">
      <c r="A3213" s="103"/>
      <c r="B3213" s="61"/>
      <c r="C3213" s="103"/>
      <c r="D3213" s="103"/>
      <c r="E3213" s="103"/>
      <c r="F3213" s="103"/>
      <c r="G3213" s="103"/>
      <c r="H3213" s="103"/>
    </row>
    <row r="3214" spans="1:8">
      <c r="A3214" s="103"/>
      <c r="B3214" s="61"/>
      <c r="C3214" s="103"/>
      <c r="D3214" s="103"/>
      <c r="E3214" s="103"/>
      <c r="F3214" s="103"/>
      <c r="G3214" s="103"/>
      <c r="H3214" s="103"/>
    </row>
    <row r="3215" spans="1:8">
      <c r="A3215" s="103"/>
      <c r="B3215" s="61"/>
      <c r="C3215" s="103"/>
      <c r="D3215" s="103"/>
      <c r="E3215" s="103"/>
      <c r="F3215" s="103"/>
      <c r="G3215" s="103"/>
      <c r="H3215" s="103"/>
    </row>
    <row r="3216" spans="1:8">
      <c r="A3216" s="103"/>
      <c r="B3216" s="61"/>
      <c r="C3216" s="103"/>
      <c r="D3216" s="103"/>
      <c r="E3216" s="103"/>
      <c r="F3216" s="103"/>
      <c r="G3216" s="103"/>
      <c r="H3216" s="103"/>
    </row>
    <row r="3217" spans="1:8">
      <c r="A3217" s="103"/>
      <c r="B3217" s="61"/>
      <c r="C3217" s="103"/>
      <c r="D3217" s="103"/>
      <c r="E3217" s="103"/>
      <c r="F3217" s="103"/>
      <c r="G3217" s="103"/>
      <c r="H3217" s="103"/>
    </row>
    <row r="3218" spans="1:8">
      <c r="A3218" s="103"/>
      <c r="B3218" s="61"/>
      <c r="C3218" s="103"/>
      <c r="D3218" s="103"/>
      <c r="E3218" s="103"/>
      <c r="F3218" s="103"/>
      <c r="G3218" s="103"/>
      <c r="H3218" s="103"/>
    </row>
    <row r="3219" spans="1:8">
      <c r="A3219" s="103"/>
      <c r="B3219" s="61"/>
      <c r="C3219" s="103"/>
      <c r="D3219" s="103"/>
      <c r="E3219" s="103"/>
      <c r="F3219" s="103"/>
      <c r="G3219" s="103"/>
      <c r="H3219" s="103"/>
    </row>
    <row r="3220" spans="1:8">
      <c r="A3220" s="103"/>
      <c r="B3220" s="61"/>
      <c r="C3220" s="103"/>
      <c r="D3220" s="103"/>
      <c r="E3220" s="103"/>
      <c r="F3220" s="103"/>
      <c r="G3220" s="103"/>
      <c r="H3220" s="103"/>
    </row>
    <row r="3221" spans="1:8">
      <c r="A3221" s="103"/>
      <c r="B3221" s="61"/>
      <c r="C3221" s="103"/>
      <c r="D3221" s="103"/>
      <c r="E3221" s="103"/>
      <c r="F3221" s="103"/>
      <c r="G3221" s="103"/>
      <c r="H3221" s="103"/>
    </row>
    <row r="3222" spans="1:8">
      <c r="A3222" s="103"/>
      <c r="B3222" s="61"/>
      <c r="C3222" s="103"/>
      <c r="D3222" s="103"/>
      <c r="E3222" s="103"/>
      <c r="F3222" s="103"/>
      <c r="G3222" s="103"/>
      <c r="H3222" s="103"/>
    </row>
    <row r="3223" spans="1:8">
      <c r="A3223" s="103"/>
      <c r="B3223" s="61"/>
      <c r="C3223" s="103"/>
      <c r="D3223" s="103"/>
      <c r="E3223" s="103"/>
      <c r="F3223" s="103"/>
      <c r="G3223" s="103"/>
      <c r="H3223" s="103"/>
    </row>
    <row r="3224" spans="1:8">
      <c r="A3224" s="103"/>
      <c r="B3224" s="61"/>
      <c r="C3224" s="103"/>
      <c r="D3224" s="103"/>
      <c r="E3224" s="103"/>
      <c r="F3224" s="103"/>
      <c r="G3224" s="103"/>
      <c r="H3224" s="103"/>
    </row>
    <row r="3225" spans="1:8">
      <c r="A3225" s="103"/>
      <c r="B3225" s="61"/>
      <c r="C3225" s="103"/>
      <c r="D3225" s="103"/>
      <c r="E3225" s="103"/>
      <c r="F3225" s="103"/>
      <c r="G3225" s="103"/>
      <c r="H3225" s="103"/>
    </row>
    <row r="3226" spans="1:8">
      <c r="A3226" s="103"/>
      <c r="B3226" s="61"/>
      <c r="C3226" s="103"/>
      <c r="D3226" s="103"/>
      <c r="E3226" s="103"/>
      <c r="F3226" s="103"/>
      <c r="G3226" s="103"/>
      <c r="H3226" s="103"/>
    </row>
    <row r="3227" spans="1:8">
      <c r="A3227" s="103"/>
      <c r="B3227" s="61"/>
      <c r="C3227" s="103"/>
      <c r="D3227" s="103"/>
      <c r="E3227" s="103"/>
      <c r="F3227" s="103"/>
      <c r="G3227" s="103"/>
      <c r="H3227" s="103"/>
    </row>
    <row r="3228" spans="1:8">
      <c r="A3228" s="103"/>
      <c r="B3228" s="61"/>
      <c r="C3228" s="103"/>
      <c r="D3228" s="103"/>
      <c r="E3228" s="103"/>
      <c r="F3228" s="103"/>
      <c r="G3228" s="103"/>
      <c r="H3228" s="103"/>
    </row>
    <row r="3229" spans="1:8">
      <c r="A3229" s="103"/>
      <c r="B3229" s="61"/>
      <c r="C3229" s="103"/>
      <c r="D3229" s="103"/>
      <c r="E3229" s="103"/>
      <c r="F3229" s="103"/>
      <c r="G3229" s="103"/>
      <c r="H3229" s="103"/>
    </row>
    <row r="3230" spans="1:8">
      <c r="A3230" s="103"/>
      <c r="B3230" s="61"/>
      <c r="C3230" s="103"/>
      <c r="D3230" s="103"/>
      <c r="E3230" s="103"/>
      <c r="F3230" s="103"/>
      <c r="G3230" s="103"/>
      <c r="H3230" s="103"/>
    </row>
    <row r="3231" spans="1:8">
      <c r="A3231" s="103"/>
      <c r="B3231" s="61"/>
      <c r="C3231" s="103"/>
      <c r="D3231" s="103"/>
      <c r="E3231" s="103"/>
      <c r="F3231" s="103"/>
      <c r="G3231" s="103"/>
      <c r="H3231" s="103"/>
    </row>
    <row r="3232" spans="1:8">
      <c r="A3232" s="103"/>
      <c r="B3232" s="61"/>
      <c r="C3232" s="103"/>
      <c r="D3232" s="103"/>
      <c r="E3232" s="103"/>
      <c r="F3232" s="103"/>
      <c r="G3232" s="103"/>
      <c r="H3232" s="103"/>
    </row>
    <row r="3233" spans="1:8">
      <c r="A3233" s="103"/>
      <c r="B3233" s="61"/>
      <c r="C3233" s="103"/>
      <c r="D3233" s="103"/>
      <c r="E3233" s="103"/>
      <c r="F3233" s="103"/>
      <c r="G3233" s="103"/>
      <c r="H3233" s="103"/>
    </row>
    <row r="3234" spans="1:8">
      <c r="A3234" s="103"/>
      <c r="B3234" s="61"/>
      <c r="C3234" s="103"/>
      <c r="D3234" s="103"/>
      <c r="E3234" s="103"/>
      <c r="F3234" s="103"/>
      <c r="G3234" s="103"/>
      <c r="H3234" s="103"/>
    </row>
    <row r="3235" spans="1:8">
      <c r="A3235" s="103"/>
      <c r="B3235" s="61"/>
      <c r="C3235" s="103"/>
      <c r="D3235" s="103"/>
      <c r="E3235" s="103"/>
      <c r="F3235" s="103"/>
      <c r="G3235" s="103"/>
      <c r="H3235" s="103"/>
    </row>
    <row r="3236" spans="1:8">
      <c r="A3236" s="103"/>
      <c r="B3236" s="61"/>
      <c r="C3236" s="103"/>
      <c r="D3236" s="103"/>
      <c r="E3236" s="103"/>
      <c r="F3236" s="103"/>
      <c r="G3236" s="103"/>
      <c r="H3236" s="103"/>
    </row>
    <row r="3237" spans="1:8">
      <c r="A3237" s="103"/>
      <c r="B3237" s="61"/>
      <c r="C3237" s="103"/>
      <c r="D3237" s="103"/>
      <c r="E3237" s="103"/>
      <c r="F3237" s="103"/>
      <c r="G3237" s="103"/>
      <c r="H3237" s="103"/>
    </row>
    <row r="3238" spans="1:8">
      <c r="A3238" s="103"/>
      <c r="B3238" s="61"/>
      <c r="C3238" s="103"/>
      <c r="D3238" s="103"/>
      <c r="E3238" s="103"/>
      <c r="F3238" s="103"/>
      <c r="G3238" s="103"/>
      <c r="H3238" s="103"/>
    </row>
    <row r="3239" spans="1:8">
      <c r="A3239" s="103"/>
      <c r="B3239" s="61"/>
      <c r="C3239" s="103"/>
      <c r="D3239" s="103"/>
      <c r="E3239" s="103"/>
      <c r="F3239" s="103"/>
      <c r="G3239" s="103"/>
      <c r="H3239" s="103"/>
    </row>
    <row r="3240" spans="1:8">
      <c r="A3240" s="103"/>
      <c r="B3240" s="61"/>
      <c r="C3240" s="103"/>
      <c r="D3240" s="103"/>
      <c r="E3240" s="103"/>
      <c r="F3240" s="103"/>
      <c r="G3240" s="103"/>
      <c r="H3240" s="103"/>
    </row>
    <row r="3241" spans="1:8">
      <c r="A3241" s="103"/>
      <c r="B3241" s="61"/>
      <c r="C3241" s="103"/>
      <c r="D3241" s="103"/>
      <c r="E3241" s="103"/>
      <c r="F3241" s="103"/>
      <c r="G3241" s="103"/>
      <c r="H3241" s="103"/>
    </row>
    <row r="3242" spans="1:8">
      <c r="A3242" s="103"/>
      <c r="B3242" s="61"/>
      <c r="C3242" s="103"/>
      <c r="D3242" s="103"/>
      <c r="E3242" s="103"/>
      <c r="F3242" s="103"/>
      <c r="G3242" s="103"/>
      <c r="H3242" s="103"/>
    </row>
    <row r="3243" spans="1:8">
      <c r="A3243" s="103"/>
      <c r="B3243" s="61"/>
      <c r="C3243" s="103"/>
      <c r="D3243" s="103"/>
      <c r="E3243" s="103"/>
      <c r="F3243" s="103"/>
      <c r="G3243" s="103"/>
      <c r="H3243" s="103"/>
    </row>
    <row r="3244" spans="1:8">
      <c r="A3244" s="103"/>
      <c r="B3244" s="61"/>
      <c r="C3244" s="103"/>
      <c r="D3244" s="103"/>
      <c r="E3244" s="103"/>
      <c r="F3244" s="103"/>
      <c r="G3244" s="103"/>
      <c r="H3244" s="103"/>
    </row>
    <row r="3245" spans="1:8">
      <c r="A3245" s="103"/>
      <c r="B3245" s="61"/>
      <c r="C3245" s="103"/>
      <c r="D3245" s="103"/>
      <c r="E3245" s="103"/>
      <c r="F3245" s="103"/>
      <c r="G3245" s="103"/>
      <c r="H3245" s="103"/>
    </row>
    <row r="3246" spans="1:8">
      <c r="A3246" s="103"/>
      <c r="B3246" s="61"/>
      <c r="C3246" s="103"/>
      <c r="D3246" s="103"/>
      <c r="E3246" s="103"/>
      <c r="F3246" s="103"/>
      <c r="G3246" s="103"/>
      <c r="H3246" s="103"/>
    </row>
    <row r="3247" spans="1:8">
      <c r="A3247" s="103"/>
      <c r="B3247" s="61"/>
      <c r="C3247" s="103"/>
      <c r="D3247" s="103"/>
      <c r="E3247" s="103"/>
      <c r="F3247" s="103"/>
      <c r="G3247" s="103"/>
      <c r="H3247" s="103"/>
    </row>
    <row r="3248" spans="1:8">
      <c r="A3248" s="103"/>
      <c r="B3248" s="61"/>
      <c r="C3248" s="103"/>
      <c r="D3248" s="103"/>
      <c r="E3248" s="103"/>
      <c r="F3248" s="103"/>
      <c r="G3248" s="103"/>
      <c r="H3248" s="103"/>
    </row>
    <row r="3249" spans="1:8">
      <c r="A3249" s="103"/>
      <c r="B3249" s="61"/>
      <c r="C3249" s="103"/>
      <c r="D3249" s="103"/>
      <c r="E3249" s="103"/>
      <c r="F3249" s="103"/>
      <c r="G3249" s="103"/>
      <c r="H3249" s="103"/>
    </row>
    <row r="3250" spans="1:8">
      <c r="A3250" s="103"/>
      <c r="B3250" s="61"/>
      <c r="C3250" s="103"/>
      <c r="D3250" s="103"/>
      <c r="E3250" s="103"/>
      <c r="F3250" s="103"/>
      <c r="G3250" s="103"/>
      <c r="H3250" s="103"/>
    </row>
    <row r="3251" spans="1:8">
      <c r="A3251" s="103"/>
      <c r="B3251" s="61"/>
      <c r="C3251" s="103"/>
      <c r="D3251" s="103"/>
      <c r="E3251" s="103"/>
      <c r="F3251" s="103"/>
      <c r="G3251" s="103"/>
      <c r="H3251" s="103"/>
    </row>
    <row r="3252" spans="1:8">
      <c r="A3252" s="103"/>
      <c r="B3252" s="61"/>
      <c r="C3252" s="103"/>
      <c r="D3252" s="103"/>
      <c r="E3252" s="103"/>
      <c r="F3252" s="103"/>
      <c r="G3252" s="103"/>
      <c r="H3252" s="103"/>
    </row>
    <row r="3253" spans="1:8">
      <c r="A3253" s="103"/>
      <c r="B3253" s="61"/>
      <c r="C3253" s="103"/>
      <c r="D3253" s="103"/>
      <c r="E3253" s="103"/>
      <c r="F3253" s="103"/>
      <c r="G3253" s="103"/>
      <c r="H3253" s="103"/>
    </row>
    <row r="3254" spans="1:8">
      <c r="A3254" s="103"/>
      <c r="B3254" s="61"/>
      <c r="C3254" s="103"/>
      <c r="D3254" s="103"/>
      <c r="E3254" s="103"/>
      <c r="F3254" s="103"/>
      <c r="G3254" s="103"/>
      <c r="H3254" s="103"/>
    </row>
    <row r="3255" spans="1:8">
      <c r="A3255" s="103"/>
      <c r="B3255" s="61"/>
      <c r="C3255" s="103"/>
      <c r="D3255" s="103"/>
      <c r="E3255" s="103"/>
      <c r="F3255" s="103"/>
      <c r="G3255" s="103"/>
      <c r="H3255" s="103"/>
    </row>
    <row r="3256" spans="1:8">
      <c r="A3256" s="103"/>
      <c r="B3256" s="61"/>
      <c r="C3256" s="103"/>
      <c r="D3256" s="103"/>
      <c r="E3256" s="103"/>
      <c r="F3256" s="103"/>
      <c r="G3256" s="103"/>
      <c r="H3256" s="103"/>
    </row>
    <row r="3257" spans="1:8">
      <c r="A3257" s="103"/>
      <c r="B3257" s="61"/>
      <c r="C3257" s="103"/>
      <c r="D3257" s="103"/>
      <c r="E3257" s="103"/>
      <c r="F3257" s="103"/>
      <c r="G3257" s="103"/>
      <c r="H3257" s="103"/>
    </row>
    <row r="3258" spans="1:8">
      <c r="A3258" s="103"/>
      <c r="B3258" s="61"/>
      <c r="C3258" s="103"/>
      <c r="D3258" s="103"/>
      <c r="E3258" s="103"/>
      <c r="F3258" s="103"/>
      <c r="G3258" s="103"/>
      <c r="H3258" s="103"/>
    </row>
    <row r="3259" spans="1:8">
      <c r="A3259" s="103"/>
      <c r="B3259" s="61"/>
      <c r="C3259" s="103"/>
      <c r="D3259" s="103"/>
      <c r="E3259" s="103"/>
      <c r="F3259" s="103"/>
      <c r="G3259" s="103"/>
      <c r="H3259" s="103"/>
    </row>
    <row r="3260" spans="1:8">
      <c r="A3260" s="103"/>
      <c r="B3260" s="61"/>
      <c r="C3260" s="103"/>
      <c r="D3260" s="103"/>
      <c r="E3260" s="103"/>
      <c r="F3260" s="103"/>
      <c r="G3260" s="103"/>
      <c r="H3260" s="103"/>
    </row>
    <row r="3261" spans="1:8">
      <c r="A3261" s="103"/>
      <c r="B3261" s="61"/>
      <c r="C3261" s="103"/>
      <c r="D3261" s="103"/>
      <c r="E3261" s="103"/>
      <c r="F3261" s="103"/>
      <c r="G3261" s="103"/>
      <c r="H3261" s="103"/>
    </row>
    <row r="3262" spans="1:8">
      <c r="A3262" s="103"/>
      <c r="B3262" s="61"/>
      <c r="C3262" s="103"/>
      <c r="D3262" s="103"/>
      <c r="E3262" s="103"/>
      <c r="F3262" s="103"/>
      <c r="G3262" s="103"/>
      <c r="H3262" s="103"/>
    </row>
    <row r="3263" spans="1:8">
      <c r="A3263" s="103"/>
      <c r="B3263" s="61"/>
      <c r="C3263" s="103"/>
      <c r="D3263" s="103"/>
      <c r="E3263" s="103"/>
      <c r="F3263" s="103"/>
      <c r="G3263" s="103"/>
      <c r="H3263" s="103"/>
    </row>
    <row r="3264" spans="1:8">
      <c r="A3264" s="103"/>
      <c r="B3264" s="61"/>
      <c r="C3264" s="103"/>
      <c r="D3264" s="103"/>
      <c r="E3264" s="103"/>
      <c r="F3264" s="103"/>
      <c r="G3264" s="103"/>
      <c r="H3264" s="103"/>
    </row>
    <row r="3265" spans="1:8">
      <c r="A3265" s="103"/>
      <c r="B3265" s="61"/>
      <c r="C3265" s="103"/>
      <c r="D3265" s="103"/>
      <c r="E3265" s="103"/>
      <c r="F3265" s="103"/>
      <c r="G3265" s="103"/>
      <c r="H3265" s="103"/>
    </row>
    <row r="3266" spans="1:8">
      <c r="A3266" s="103"/>
      <c r="B3266" s="61"/>
      <c r="C3266" s="103"/>
      <c r="D3266" s="103"/>
      <c r="E3266" s="103"/>
      <c r="F3266" s="103"/>
      <c r="G3266" s="103"/>
      <c r="H3266" s="103"/>
    </row>
    <row r="3267" spans="1:8">
      <c r="A3267" s="103"/>
      <c r="B3267" s="61"/>
      <c r="C3267" s="103"/>
      <c r="D3267" s="103"/>
      <c r="E3267" s="103"/>
      <c r="F3267" s="103"/>
      <c r="G3267" s="103"/>
      <c r="H3267" s="103"/>
    </row>
    <row r="3268" spans="1:8">
      <c r="A3268" s="103"/>
      <c r="B3268" s="61"/>
      <c r="C3268" s="103"/>
      <c r="D3268" s="103"/>
      <c r="E3268" s="103"/>
      <c r="F3268" s="103"/>
      <c r="G3268" s="103"/>
      <c r="H3268" s="103"/>
    </row>
    <row r="3269" spans="1:8">
      <c r="A3269" s="103"/>
      <c r="B3269" s="61"/>
      <c r="C3269" s="103"/>
      <c r="D3269" s="103"/>
      <c r="E3269" s="103"/>
      <c r="F3269" s="103"/>
      <c r="G3269" s="103"/>
      <c r="H3269" s="103"/>
    </row>
    <row r="3270" spans="1:8">
      <c r="A3270" s="103"/>
      <c r="B3270" s="61"/>
      <c r="C3270" s="103"/>
      <c r="D3270" s="103"/>
      <c r="E3270" s="103"/>
      <c r="F3270" s="103"/>
      <c r="G3270" s="103"/>
      <c r="H3270" s="103"/>
    </row>
    <row r="3271" spans="1:8">
      <c r="A3271" s="103"/>
      <c r="B3271" s="61"/>
      <c r="C3271" s="103"/>
      <c r="D3271" s="103"/>
      <c r="E3271" s="103"/>
      <c r="F3271" s="103"/>
      <c r="G3271" s="103"/>
      <c r="H3271" s="103"/>
    </row>
    <row r="3272" spans="1:8">
      <c r="A3272" s="103"/>
      <c r="B3272" s="61"/>
      <c r="C3272" s="103"/>
      <c r="D3272" s="103"/>
      <c r="E3272" s="103"/>
      <c r="F3272" s="103"/>
      <c r="G3272" s="103"/>
      <c r="H3272" s="103"/>
    </row>
    <row r="3273" spans="1:8">
      <c r="A3273" s="103"/>
      <c r="B3273" s="61"/>
      <c r="C3273" s="103"/>
      <c r="D3273" s="103"/>
      <c r="E3273" s="103"/>
      <c r="F3273" s="103"/>
      <c r="G3273" s="103"/>
      <c r="H3273" s="103"/>
    </row>
    <row r="3274" spans="1:8">
      <c r="A3274" s="103"/>
      <c r="B3274" s="61"/>
      <c r="C3274" s="103"/>
      <c r="D3274" s="103"/>
      <c r="E3274" s="103"/>
      <c r="F3274" s="103"/>
      <c r="G3274" s="103"/>
      <c r="H3274" s="103"/>
    </row>
    <row r="3275" spans="1:8">
      <c r="A3275" s="103"/>
      <c r="B3275" s="61"/>
      <c r="C3275" s="103"/>
      <c r="D3275" s="103"/>
      <c r="E3275" s="103"/>
      <c r="F3275" s="103"/>
      <c r="G3275" s="103"/>
      <c r="H3275" s="103"/>
    </row>
    <row r="3276" spans="1:8">
      <c r="A3276" s="103"/>
      <c r="B3276" s="61"/>
      <c r="C3276" s="103"/>
      <c r="D3276" s="103"/>
      <c r="E3276" s="103"/>
      <c r="F3276" s="103"/>
      <c r="G3276" s="103"/>
      <c r="H3276" s="103"/>
    </row>
    <row r="3277" spans="1:8">
      <c r="A3277" s="103"/>
      <c r="B3277" s="61"/>
      <c r="C3277" s="103"/>
      <c r="D3277" s="103"/>
      <c r="E3277" s="103"/>
      <c r="F3277" s="103"/>
      <c r="G3277" s="103"/>
      <c r="H3277" s="103"/>
    </row>
    <row r="3278" spans="1:8">
      <c r="A3278" s="103"/>
      <c r="B3278" s="61"/>
      <c r="C3278" s="103"/>
      <c r="D3278" s="103"/>
      <c r="E3278" s="103"/>
      <c r="F3278" s="103"/>
      <c r="G3278" s="103"/>
      <c r="H3278" s="103"/>
    </row>
    <row r="3279" spans="1:8">
      <c r="A3279" s="103"/>
      <c r="B3279" s="61"/>
      <c r="C3279" s="103"/>
      <c r="D3279" s="103"/>
      <c r="E3279" s="103"/>
      <c r="F3279" s="103"/>
      <c r="G3279" s="103"/>
      <c r="H3279" s="103"/>
    </row>
    <row r="3280" spans="1:8">
      <c r="A3280" s="103"/>
      <c r="B3280" s="61"/>
      <c r="C3280" s="103"/>
      <c r="D3280" s="103"/>
      <c r="E3280" s="103"/>
      <c r="F3280" s="103"/>
      <c r="G3280" s="103"/>
      <c r="H3280" s="103"/>
    </row>
    <row r="3281" spans="1:8">
      <c r="A3281" s="103"/>
      <c r="B3281" s="61"/>
      <c r="C3281" s="103"/>
      <c r="D3281" s="103"/>
      <c r="E3281" s="103"/>
      <c r="F3281" s="103"/>
      <c r="G3281" s="103"/>
      <c r="H3281" s="103"/>
    </row>
    <row r="3282" spans="1:8">
      <c r="A3282" s="103"/>
      <c r="B3282" s="61"/>
      <c r="C3282" s="103"/>
      <c r="D3282" s="103"/>
      <c r="E3282" s="103"/>
      <c r="F3282" s="103"/>
      <c r="G3282" s="103"/>
      <c r="H3282" s="103"/>
    </row>
    <row r="3283" spans="1:8">
      <c r="A3283" s="103"/>
      <c r="B3283" s="61"/>
      <c r="C3283" s="103"/>
      <c r="D3283" s="103"/>
      <c r="E3283" s="103"/>
      <c r="F3283" s="103"/>
      <c r="G3283" s="103"/>
      <c r="H3283" s="103"/>
    </row>
    <row r="3284" spans="1:8">
      <c r="A3284" s="103"/>
      <c r="B3284" s="61"/>
      <c r="C3284" s="103"/>
      <c r="D3284" s="103"/>
      <c r="E3284" s="103"/>
      <c r="F3284" s="103"/>
      <c r="G3284" s="103"/>
      <c r="H3284" s="103"/>
    </row>
    <row r="3285" spans="1:8">
      <c r="A3285" s="103"/>
      <c r="B3285" s="61"/>
      <c r="C3285" s="103"/>
      <c r="D3285" s="103"/>
      <c r="E3285" s="103"/>
      <c r="F3285" s="103"/>
      <c r="G3285" s="103"/>
      <c r="H3285" s="103"/>
    </row>
    <row r="3286" spans="1:8">
      <c r="A3286" s="103"/>
      <c r="B3286" s="61"/>
      <c r="C3286" s="103"/>
      <c r="D3286" s="103"/>
      <c r="E3286" s="103"/>
      <c r="F3286" s="103"/>
      <c r="G3286" s="103"/>
      <c r="H3286" s="103"/>
    </row>
    <row r="3287" spans="1:8">
      <c r="A3287" s="103"/>
      <c r="B3287" s="61"/>
      <c r="C3287" s="103"/>
      <c r="D3287" s="103"/>
      <c r="E3287" s="103"/>
      <c r="F3287" s="103"/>
      <c r="G3287" s="103"/>
      <c r="H3287" s="103"/>
    </row>
    <row r="3288" spans="1:8">
      <c r="A3288" s="103"/>
      <c r="B3288" s="61"/>
      <c r="C3288" s="103"/>
      <c r="D3288" s="103"/>
      <c r="E3288" s="103"/>
      <c r="F3288" s="103"/>
      <c r="G3288" s="103"/>
      <c r="H3288" s="103"/>
    </row>
    <row r="3289" spans="1:8">
      <c r="A3289" s="103"/>
      <c r="B3289" s="61"/>
      <c r="C3289" s="103"/>
      <c r="D3289" s="103"/>
      <c r="E3289" s="103"/>
      <c r="F3289" s="103"/>
      <c r="G3289" s="103"/>
      <c r="H3289" s="103"/>
    </row>
    <row r="3290" spans="1:8">
      <c r="A3290" s="103"/>
      <c r="B3290" s="61"/>
      <c r="C3290" s="103"/>
      <c r="D3290" s="103"/>
      <c r="E3290" s="103"/>
      <c r="F3290" s="103"/>
      <c r="G3290" s="103"/>
      <c r="H3290" s="103"/>
    </row>
    <row r="3291" spans="1:8">
      <c r="A3291" s="103"/>
      <c r="B3291" s="61"/>
      <c r="C3291" s="103"/>
      <c r="D3291" s="103"/>
      <c r="E3291" s="103"/>
      <c r="F3291" s="103"/>
      <c r="G3291" s="103"/>
      <c r="H3291" s="103"/>
    </row>
    <row r="3292" spans="1:8">
      <c r="A3292" s="103"/>
      <c r="B3292" s="61"/>
      <c r="C3292" s="103"/>
      <c r="D3292" s="103"/>
      <c r="E3292" s="103"/>
      <c r="F3292" s="103"/>
      <c r="G3292" s="103"/>
      <c r="H3292" s="103"/>
    </row>
    <row r="3293" spans="1:8">
      <c r="A3293" s="103"/>
      <c r="B3293" s="61"/>
      <c r="C3293" s="103"/>
      <c r="D3293" s="103"/>
      <c r="E3293" s="103"/>
      <c r="F3293" s="103"/>
      <c r="G3293" s="103"/>
      <c r="H3293" s="103"/>
    </row>
    <row r="3294" spans="1:8">
      <c r="A3294" s="103"/>
      <c r="B3294" s="61"/>
      <c r="C3294" s="103"/>
      <c r="D3294" s="103"/>
      <c r="E3294" s="103"/>
      <c r="F3294" s="103"/>
      <c r="G3294" s="103"/>
      <c r="H3294" s="103"/>
    </row>
    <row r="3295" spans="1:8">
      <c r="A3295" s="103"/>
      <c r="B3295" s="61"/>
      <c r="C3295" s="103"/>
      <c r="D3295" s="103"/>
      <c r="E3295" s="103"/>
      <c r="F3295" s="103"/>
      <c r="G3295" s="103"/>
      <c r="H3295" s="103"/>
    </row>
    <row r="3296" spans="1:8">
      <c r="A3296" s="103"/>
      <c r="B3296" s="61"/>
      <c r="C3296" s="103"/>
      <c r="D3296" s="103"/>
      <c r="E3296" s="103"/>
      <c r="F3296" s="103"/>
      <c r="G3296" s="103"/>
      <c r="H3296" s="103"/>
    </row>
    <row r="3297" spans="1:8">
      <c r="A3297" s="103"/>
      <c r="B3297" s="61"/>
      <c r="C3297" s="103"/>
      <c r="D3297" s="103"/>
      <c r="E3297" s="103"/>
      <c r="F3297" s="103"/>
      <c r="G3297" s="103"/>
      <c r="H3297" s="103"/>
    </row>
    <row r="3298" spans="1:8">
      <c r="A3298" s="103"/>
      <c r="B3298" s="61"/>
      <c r="C3298" s="103"/>
      <c r="D3298" s="103"/>
      <c r="E3298" s="103"/>
      <c r="F3298" s="103"/>
      <c r="G3298" s="103"/>
      <c r="H3298" s="103"/>
    </row>
    <row r="3299" spans="1:8">
      <c r="A3299" s="103"/>
      <c r="B3299" s="61"/>
      <c r="C3299" s="103"/>
      <c r="D3299" s="103"/>
      <c r="E3299" s="103"/>
      <c r="F3299" s="103"/>
      <c r="G3299" s="103"/>
      <c r="H3299" s="103"/>
    </row>
    <row r="3300" spans="1:8">
      <c r="A3300" s="103"/>
      <c r="B3300" s="61"/>
      <c r="C3300" s="103"/>
      <c r="D3300" s="103"/>
      <c r="E3300" s="103"/>
      <c r="F3300" s="103"/>
      <c r="G3300" s="103"/>
      <c r="H3300" s="103"/>
    </row>
    <row r="3301" spans="1:8">
      <c r="A3301" s="103"/>
      <c r="B3301" s="61"/>
      <c r="C3301" s="103"/>
      <c r="D3301" s="103"/>
      <c r="E3301" s="103"/>
      <c r="F3301" s="103"/>
      <c r="G3301" s="103"/>
      <c r="H3301" s="103"/>
    </row>
    <row r="3302" spans="1:8">
      <c r="A3302" s="103"/>
      <c r="B3302" s="61"/>
      <c r="C3302" s="103"/>
      <c r="D3302" s="103"/>
      <c r="E3302" s="103"/>
      <c r="F3302" s="103"/>
      <c r="G3302" s="103"/>
      <c r="H3302" s="103"/>
    </row>
    <row r="3303" spans="1:8">
      <c r="A3303" s="103"/>
      <c r="B3303" s="61"/>
      <c r="C3303" s="103"/>
      <c r="D3303" s="103"/>
      <c r="E3303" s="103"/>
      <c r="F3303" s="103"/>
      <c r="G3303" s="103"/>
      <c r="H3303" s="103"/>
    </row>
    <row r="3304" spans="1:8">
      <c r="A3304" s="103"/>
      <c r="B3304" s="61"/>
      <c r="C3304" s="103"/>
      <c r="D3304" s="103"/>
      <c r="E3304" s="103"/>
      <c r="F3304" s="103"/>
      <c r="G3304" s="103"/>
      <c r="H3304" s="103"/>
    </row>
    <row r="3305" spans="1:8">
      <c r="A3305" s="103"/>
      <c r="B3305" s="61"/>
      <c r="C3305" s="103"/>
      <c r="D3305" s="103"/>
      <c r="E3305" s="103"/>
      <c r="F3305" s="103"/>
      <c r="G3305" s="103"/>
      <c r="H3305" s="103"/>
    </row>
    <row r="3306" spans="1:8">
      <c r="A3306" s="103"/>
      <c r="B3306" s="61"/>
      <c r="C3306" s="103"/>
      <c r="D3306" s="103"/>
      <c r="E3306" s="103"/>
      <c r="F3306" s="103"/>
      <c r="G3306" s="103"/>
      <c r="H3306" s="103"/>
    </row>
    <row r="3307" spans="1:8">
      <c r="A3307" s="103"/>
      <c r="B3307" s="61"/>
      <c r="C3307" s="103"/>
      <c r="D3307" s="103"/>
      <c r="E3307" s="103"/>
      <c r="F3307" s="103"/>
      <c r="G3307" s="103"/>
      <c r="H3307" s="103"/>
    </row>
    <row r="3308" spans="1:8">
      <c r="A3308" s="103"/>
      <c r="B3308" s="61"/>
      <c r="C3308" s="103"/>
      <c r="D3308" s="103"/>
      <c r="E3308" s="103"/>
      <c r="F3308" s="103"/>
      <c r="G3308" s="103"/>
      <c r="H3308" s="103"/>
    </row>
    <row r="3309" spans="1:8">
      <c r="A3309" s="103"/>
      <c r="B3309" s="61"/>
      <c r="C3309" s="103"/>
      <c r="D3309" s="103"/>
      <c r="E3309" s="103"/>
      <c r="F3309" s="103"/>
      <c r="G3309" s="103"/>
      <c r="H3309" s="103"/>
    </row>
    <row r="3310" spans="1:8">
      <c r="A3310" s="103"/>
      <c r="B3310" s="61"/>
      <c r="C3310" s="103"/>
      <c r="D3310" s="103"/>
      <c r="E3310" s="103"/>
      <c r="F3310" s="103"/>
      <c r="G3310" s="103"/>
      <c r="H3310" s="103"/>
    </row>
    <row r="3311" spans="1:8">
      <c r="A3311" s="103"/>
      <c r="B3311" s="61"/>
      <c r="C3311" s="103"/>
      <c r="D3311" s="103"/>
      <c r="E3311" s="103"/>
      <c r="F3311" s="103"/>
      <c r="G3311" s="103"/>
      <c r="H3311" s="103"/>
    </row>
    <row r="3312" spans="1:8">
      <c r="A3312" s="103"/>
      <c r="B3312" s="61"/>
      <c r="C3312" s="103"/>
      <c r="D3312" s="103"/>
      <c r="E3312" s="103"/>
      <c r="F3312" s="103"/>
      <c r="G3312" s="103"/>
      <c r="H3312" s="103"/>
    </row>
    <row r="3313" spans="1:8">
      <c r="A3313" s="103"/>
      <c r="B3313" s="61"/>
      <c r="C3313" s="103"/>
      <c r="D3313" s="103"/>
      <c r="E3313" s="103"/>
      <c r="F3313" s="103"/>
      <c r="G3313" s="103"/>
      <c r="H3313" s="103"/>
    </row>
    <row r="3314" spans="1:8">
      <c r="A3314" s="103"/>
      <c r="B3314" s="61"/>
      <c r="C3314" s="103"/>
      <c r="D3314" s="103"/>
      <c r="E3314" s="103"/>
      <c r="F3314" s="103"/>
      <c r="G3314" s="103"/>
      <c r="H3314" s="103"/>
    </row>
    <row r="3315" spans="1:8">
      <c r="A3315" s="103"/>
      <c r="B3315" s="61"/>
      <c r="C3315" s="103"/>
      <c r="D3315" s="103"/>
      <c r="E3315" s="103"/>
      <c r="F3315" s="103"/>
      <c r="G3315" s="103"/>
      <c r="H3315" s="103"/>
    </row>
    <row r="3316" spans="1:8">
      <c r="A3316" s="103"/>
      <c r="B3316" s="61"/>
      <c r="C3316" s="103"/>
      <c r="D3316" s="103"/>
      <c r="E3316" s="103"/>
      <c r="F3316" s="103"/>
      <c r="G3316" s="103"/>
      <c r="H3316" s="103"/>
    </row>
    <row r="3317" spans="1:8">
      <c r="A3317" s="103"/>
      <c r="B3317" s="61"/>
      <c r="C3317" s="103"/>
      <c r="D3317" s="103"/>
      <c r="E3317" s="103"/>
      <c r="F3317" s="103"/>
      <c r="G3317" s="103"/>
      <c r="H3317" s="103"/>
    </row>
    <row r="3318" spans="1:8">
      <c r="A3318" s="103"/>
      <c r="B3318" s="61"/>
      <c r="C3318" s="103"/>
      <c r="D3318" s="103"/>
      <c r="E3318" s="103"/>
      <c r="F3318" s="103"/>
      <c r="G3318" s="103"/>
      <c r="H3318" s="103"/>
    </row>
    <row r="3319" spans="1:8">
      <c r="A3319" s="103"/>
      <c r="B3319" s="61"/>
      <c r="C3319" s="103"/>
      <c r="D3319" s="103"/>
      <c r="E3319" s="103"/>
      <c r="F3319" s="103"/>
      <c r="G3319" s="103"/>
      <c r="H3319" s="103"/>
    </row>
    <row r="3320" spans="1:8">
      <c r="A3320" s="103"/>
      <c r="B3320" s="61"/>
      <c r="C3320" s="103"/>
      <c r="D3320" s="103"/>
      <c r="E3320" s="103"/>
      <c r="F3320" s="103"/>
      <c r="G3320" s="103"/>
      <c r="H3320" s="103"/>
    </row>
    <row r="3321" spans="1:8">
      <c r="A3321" s="103"/>
      <c r="B3321" s="61"/>
      <c r="C3321" s="103"/>
      <c r="D3321" s="103"/>
      <c r="E3321" s="103"/>
      <c r="F3321" s="103"/>
      <c r="G3321" s="103"/>
      <c r="H3321" s="103"/>
    </row>
    <row r="3322" spans="1:8">
      <c r="A3322" s="103"/>
      <c r="B3322" s="61"/>
      <c r="C3322" s="103"/>
      <c r="D3322" s="103"/>
      <c r="E3322" s="103"/>
      <c r="F3322" s="103"/>
      <c r="G3322" s="103"/>
      <c r="H3322" s="103"/>
    </row>
    <row r="3323" spans="1:8">
      <c r="A3323" s="103"/>
      <c r="B3323" s="61"/>
      <c r="C3323" s="103"/>
      <c r="D3323" s="103"/>
      <c r="E3323" s="103"/>
      <c r="F3323" s="103"/>
      <c r="G3323" s="103"/>
      <c r="H3323" s="103"/>
    </row>
    <row r="3324" spans="1:8">
      <c r="A3324" s="103"/>
      <c r="B3324" s="61"/>
      <c r="C3324" s="103"/>
      <c r="D3324" s="103"/>
      <c r="E3324" s="103"/>
      <c r="F3324" s="103"/>
      <c r="G3324" s="103"/>
      <c r="H3324" s="103"/>
    </row>
    <row r="3325" spans="1:8">
      <c r="A3325" s="103"/>
      <c r="B3325" s="61"/>
      <c r="C3325" s="103"/>
      <c r="D3325" s="103"/>
      <c r="E3325" s="103"/>
      <c r="F3325" s="103"/>
      <c r="G3325" s="103"/>
      <c r="H3325" s="103"/>
    </row>
    <row r="3326" spans="1:8">
      <c r="A3326" s="103"/>
      <c r="B3326" s="61"/>
      <c r="C3326" s="103"/>
      <c r="D3326" s="103"/>
      <c r="E3326" s="103"/>
      <c r="F3326" s="103"/>
      <c r="G3326" s="103"/>
      <c r="H3326" s="103"/>
    </row>
    <row r="3327" spans="1:8">
      <c r="A3327" s="103"/>
      <c r="B3327" s="61"/>
      <c r="C3327" s="103"/>
      <c r="D3327" s="103"/>
      <c r="E3327" s="103"/>
      <c r="F3327" s="103"/>
      <c r="G3327" s="103"/>
      <c r="H3327" s="103"/>
    </row>
    <row r="3328" spans="1:8">
      <c r="A3328" s="103"/>
      <c r="B3328" s="61"/>
      <c r="C3328" s="103"/>
      <c r="D3328" s="103"/>
      <c r="E3328" s="103"/>
      <c r="F3328" s="103"/>
      <c r="G3328" s="103"/>
      <c r="H3328" s="103"/>
    </row>
    <row r="3329" spans="1:8">
      <c r="A3329" s="103"/>
      <c r="B3329" s="61"/>
      <c r="C3329" s="103"/>
      <c r="D3329" s="103"/>
      <c r="E3329" s="103"/>
      <c r="F3329" s="103"/>
      <c r="G3329" s="103"/>
      <c r="H3329" s="103"/>
    </row>
    <row r="3330" spans="1:8">
      <c r="A3330" s="103"/>
      <c r="B3330" s="61"/>
      <c r="C3330" s="103"/>
      <c r="D3330" s="103"/>
      <c r="E3330" s="103"/>
      <c r="F3330" s="103"/>
      <c r="G3330" s="103"/>
      <c r="H3330" s="103"/>
    </row>
    <row r="3331" spans="1:8">
      <c r="A3331" s="103"/>
      <c r="B3331" s="61"/>
      <c r="C3331" s="103"/>
      <c r="D3331" s="103"/>
      <c r="E3331" s="103"/>
      <c r="F3331" s="103"/>
      <c r="G3331" s="103"/>
      <c r="H3331" s="103"/>
    </row>
    <row r="3332" spans="1:8">
      <c r="A3332" s="103"/>
      <c r="B3332" s="61"/>
      <c r="C3332" s="103"/>
      <c r="D3332" s="103"/>
      <c r="E3332" s="103"/>
      <c r="F3332" s="103"/>
      <c r="G3332" s="103"/>
      <c r="H3332" s="103"/>
    </row>
    <row r="3333" spans="1:8">
      <c r="A3333" s="103"/>
      <c r="B3333" s="61"/>
      <c r="C3333" s="103"/>
      <c r="D3333" s="103"/>
      <c r="E3333" s="103"/>
      <c r="F3333" s="103"/>
      <c r="G3333" s="103"/>
      <c r="H3333" s="103"/>
    </row>
    <row r="3334" spans="1:8">
      <c r="A3334" s="103"/>
      <c r="B3334" s="61"/>
      <c r="C3334" s="103"/>
      <c r="D3334" s="103"/>
      <c r="E3334" s="103"/>
      <c r="F3334" s="103"/>
      <c r="G3334" s="103"/>
      <c r="H3334" s="103"/>
    </row>
    <row r="3335" spans="1:8">
      <c r="A3335" s="103"/>
      <c r="B3335" s="61"/>
      <c r="C3335" s="103"/>
      <c r="D3335" s="103"/>
      <c r="E3335" s="103"/>
      <c r="F3335" s="103"/>
      <c r="G3335" s="103"/>
      <c r="H3335" s="103"/>
    </row>
    <row r="3336" spans="1:8">
      <c r="A3336" s="103"/>
      <c r="B3336" s="61"/>
      <c r="C3336" s="103"/>
      <c r="D3336" s="103"/>
      <c r="E3336" s="103"/>
      <c r="F3336" s="103"/>
      <c r="G3336" s="103"/>
      <c r="H3336" s="103"/>
    </row>
    <row r="3337" spans="1:8">
      <c r="A3337" s="103"/>
      <c r="B3337" s="61"/>
      <c r="C3337" s="103"/>
      <c r="D3337" s="103"/>
      <c r="E3337" s="103"/>
      <c r="F3337" s="103"/>
      <c r="G3337" s="103"/>
      <c r="H3337" s="103"/>
    </row>
    <row r="3338" spans="1:8">
      <c r="A3338" s="103"/>
      <c r="B3338" s="61"/>
      <c r="C3338" s="103"/>
      <c r="D3338" s="103"/>
      <c r="E3338" s="103"/>
      <c r="F3338" s="103"/>
      <c r="G3338" s="103"/>
      <c r="H3338" s="103"/>
    </row>
    <row r="3339" spans="1:8">
      <c r="A3339" s="103"/>
      <c r="B3339" s="61"/>
      <c r="C3339" s="103"/>
      <c r="D3339" s="103"/>
      <c r="E3339" s="103"/>
      <c r="F3339" s="103"/>
      <c r="G3339" s="103"/>
      <c r="H3339" s="103"/>
    </row>
    <row r="3340" spans="1:8">
      <c r="A3340" s="103"/>
      <c r="B3340" s="61"/>
      <c r="C3340" s="103"/>
      <c r="D3340" s="103"/>
      <c r="E3340" s="103"/>
      <c r="F3340" s="103"/>
      <c r="G3340" s="103"/>
      <c r="H3340" s="103"/>
    </row>
    <row r="3341" spans="1:8">
      <c r="A3341" s="103"/>
      <c r="B3341" s="61"/>
      <c r="C3341" s="103"/>
      <c r="D3341" s="103"/>
      <c r="E3341" s="103"/>
      <c r="F3341" s="103"/>
      <c r="G3341" s="103"/>
      <c r="H3341" s="103"/>
    </row>
    <row r="3342" spans="1:8">
      <c r="A3342" s="103"/>
      <c r="B3342" s="61"/>
      <c r="C3342" s="103"/>
      <c r="D3342" s="103"/>
      <c r="E3342" s="103"/>
      <c r="F3342" s="103"/>
      <c r="G3342" s="103"/>
      <c r="H3342" s="103"/>
    </row>
    <row r="3343" spans="1:8">
      <c r="A3343" s="103"/>
      <c r="B3343" s="61"/>
      <c r="C3343" s="103"/>
      <c r="D3343" s="103"/>
      <c r="E3343" s="103"/>
      <c r="F3343" s="103"/>
      <c r="G3343" s="103"/>
      <c r="H3343" s="103"/>
    </row>
    <row r="3344" spans="1:8">
      <c r="A3344" s="103"/>
      <c r="B3344" s="61"/>
      <c r="C3344" s="103"/>
      <c r="D3344" s="103"/>
      <c r="E3344" s="103"/>
      <c r="F3344" s="103"/>
      <c r="G3344" s="103"/>
      <c r="H3344" s="103"/>
    </row>
    <row r="3345" spans="1:8">
      <c r="A3345" s="103"/>
      <c r="B3345" s="61"/>
      <c r="C3345" s="103"/>
      <c r="D3345" s="103"/>
      <c r="E3345" s="103"/>
      <c r="F3345" s="103"/>
      <c r="G3345" s="103"/>
      <c r="H3345" s="103"/>
    </row>
    <row r="3346" spans="1:8">
      <c r="A3346" s="103"/>
      <c r="B3346" s="61"/>
      <c r="C3346" s="103"/>
      <c r="D3346" s="103"/>
      <c r="E3346" s="103"/>
      <c r="F3346" s="103"/>
      <c r="G3346" s="103"/>
      <c r="H3346" s="103"/>
    </row>
    <row r="3347" spans="1:8">
      <c r="A3347" s="103"/>
      <c r="B3347" s="61"/>
      <c r="C3347" s="103"/>
      <c r="D3347" s="103"/>
      <c r="E3347" s="103"/>
      <c r="F3347" s="103"/>
      <c r="G3347" s="103"/>
      <c r="H3347" s="103"/>
    </row>
    <row r="3348" spans="1:8">
      <c r="A3348" s="103"/>
      <c r="B3348" s="61"/>
      <c r="C3348" s="103"/>
      <c r="D3348" s="103"/>
      <c r="E3348" s="103"/>
      <c r="F3348" s="103"/>
      <c r="G3348" s="103"/>
      <c r="H3348" s="103"/>
    </row>
    <row r="3349" spans="1:8">
      <c r="A3349" s="103"/>
      <c r="B3349" s="61"/>
      <c r="C3349" s="103"/>
      <c r="D3349" s="103"/>
      <c r="E3349" s="103"/>
      <c r="F3349" s="103"/>
      <c r="G3349" s="103"/>
      <c r="H3349" s="103"/>
    </row>
    <row r="3350" spans="1:8">
      <c r="A3350" s="103"/>
      <c r="B3350" s="61"/>
      <c r="C3350" s="103"/>
      <c r="D3350" s="103"/>
      <c r="E3350" s="103"/>
      <c r="F3350" s="103"/>
      <c r="G3350" s="103"/>
      <c r="H3350" s="103"/>
    </row>
    <row r="3351" spans="1:8">
      <c r="A3351" s="103"/>
      <c r="B3351" s="61"/>
      <c r="C3351" s="103"/>
      <c r="D3351" s="103"/>
      <c r="E3351" s="103"/>
      <c r="F3351" s="103"/>
      <c r="G3351" s="103"/>
      <c r="H3351" s="103"/>
    </row>
    <row r="3352" spans="1:8">
      <c r="A3352" s="103"/>
      <c r="B3352" s="61"/>
      <c r="C3352" s="103"/>
      <c r="D3352" s="103"/>
      <c r="E3352" s="103"/>
      <c r="F3352" s="103"/>
      <c r="G3352" s="103"/>
      <c r="H3352" s="103"/>
    </row>
    <row r="3353" spans="1:8">
      <c r="A3353" s="103"/>
      <c r="B3353" s="61"/>
      <c r="C3353" s="103"/>
      <c r="D3353" s="103"/>
      <c r="E3353" s="103"/>
      <c r="F3353" s="103"/>
      <c r="G3353" s="103"/>
      <c r="H3353" s="103"/>
    </row>
    <row r="3354" spans="1:8">
      <c r="A3354" s="103"/>
      <c r="B3354" s="61"/>
      <c r="C3354" s="103"/>
      <c r="D3354" s="103"/>
      <c r="E3354" s="103"/>
      <c r="F3354" s="103"/>
      <c r="G3354" s="103"/>
      <c r="H3354" s="103"/>
    </row>
    <row r="3355" spans="1:8">
      <c r="A3355" s="103"/>
      <c r="B3355" s="61"/>
      <c r="C3355" s="103"/>
      <c r="D3355" s="103"/>
      <c r="E3355" s="103"/>
      <c r="F3355" s="103"/>
      <c r="G3355" s="103"/>
      <c r="H3355" s="103"/>
    </row>
    <row r="3356" spans="1:8">
      <c r="A3356" s="103"/>
      <c r="B3356" s="61"/>
      <c r="C3356" s="103"/>
      <c r="D3356" s="103"/>
      <c r="E3356" s="103"/>
      <c r="F3356" s="103"/>
      <c r="G3356" s="103"/>
      <c r="H3356" s="103"/>
    </row>
    <row r="3357" spans="1:8">
      <c r="A3357" s="103"/>
      <c r="B3357" s="61"/>
      <c r="C3357" s="103"/>
      <c r="D3357" s="103"/>
      <c r="E3357" s="103"/>
      <c r="F3357" s="103"/>
      <c r="G3357" s="103"/>
      <c r="H3357" s="103"/>
    </row>
    <row r="3358" spans="1:8">
      <c r="A3358" s="103"/>
      <c r="B3358" s="61"/>
      <c r="C3358" s="103"/>
      <c r="D3358" s="103"/>
      <c r="E3358" s="103"/>
      <c r="F3358" s="103"/>
      <c r="G3358" s="103"/>
      <c r="H3358" s="103"/>
    </row>
    <row r="3359" spans="1:8">
      <c r="A3359" s="103"/>
      <c r="B3359" s="61"/>
      <c r="C3359" s="103"/>
      <c r="D3359" s="103"/>
      <c r="E3359" s="103"/>
      <c r="F3359" s="103"/>
      <c r="G3359" s="103"/>
      <c r="H3359" s="103"/>
    </row>
    <row r="3360" spans="1:8">
      <c r="A3360" s="103"/>
      <c r="B3360" s="61"/>
      <c r="C3360" s="103"/>
      <c r="D3360" s="103"/>
      <c r="E3360" s="103"/>
      <c r="F3360" s="103"/>
      <c r="G3360" s="103"/>
      <c r="H3360" s="103"/>
    </row>
    <row r="3361" spans="1:8">
      <c r="A3361" s="103"/>
      <c r="B3361" s="61"/>
      <c r="C3361" s="103"/>
      <c r="D3361" s="103"/>
      <c r="E3361" s="103"/>
      <c r="F3361" s="103"/>
      <c r="G3361" s="103"/>
      <c r="H3361" s="103"/>
    </row>
    <row r="3362" spans="1:8">
      <c r="A3362" s="103"/>
      <c r="B3362" s="61"/>
      <c r="C3362" s="103"/>
      <c r="D3362" s="103"/>
      <c r="E3362" s="103"/>
      <c r="F3362" s="103"/>
      <c r="G3362" s="103"/>
      <c r="H3362" s="103"/>
    </row>
    <row r="3363" spans="1:8">
      <c r="A3363" s="103"/>
      <c r="B3363" s="61"/>
      <c r="C3363" s="103"/>
      <c r="D3363" s="103"/>
      <c r="E3363" s="103"/>
      <c r="F3363" s="103"/>
      <c r="G3363" s="103"/>
      <c r="H3363" s="103"/>
    </row>
    <row r="3364" spans="1:8">
      <c r="A3364" s="103"/>
      <c r="B3364" s="61"/>
      <c r="C3364" s="103"/>
      <c r="D3364" s="103"/>
      <c r="E3364" s="103"/>
      <c r="F3364" s="103"/>
      <c r="G3364" s="103"/>
      <c r="H3364" s="103"/>
    </row>
    <row r="3365" spans="1:8">
      <c r="A3365" s="103"/>
      <c r="B3365" s="61"/>
      <c r="C3365" s="103"/>
      <c r="D3365" s="103"/>
      <c r="E3365" s="103"/>
      <c r="F3365" s="103"/>
      <c r="G3365" s="103"/>
      <c r="H3365" s="103"/>
    </row>
    <row r="3366" spans="1:8">
      <c r="A3366" s="103"/>
      <c r="B3366" s="61"/>
      <c r="C3366" s="103"/>
      <c r="D3366" s="103"/>
      <c r="E3366" s="103"/>
      <c r="F3366" s="103"/>
      <c r="G3366" s="103"/>
      <c r="H3366" s="103"/>
    </row>
    <row r="3367" spans="1:8">
      <c r="A3367" s="103"/>
      <c r="B3367" s="61"/>
      <c r="C3367" s="103"/>
      <c r="D3367" s="103"/>
      <c r="E3367" s="103"/>
      <c r="F3367" s="103"/>
      <c r="G3367" s="103"/>
      <c r="H3367" s="103"/>
    </row>
    <row r="3368" spans="1:8">
      <c r="A3368" s="103"/>
      <c r="B3368" s="61"/>
      <c r="C3368" s="103"/>
      <c r="D3368" s="103"/>
      <c r="E3368" s="103"/>
      <c r="F3368" s="103"/>
      <c r="G3368" s="103"/>
      <c r="H3368" s="103"/>
    </row>
    <row r="3369" spans="1:8">
      <c r="A3369" s="103"/>
      <c r="B3369" s="61"/>
      <c r="C3369" s="103"/>
      <c r="D3369" s="103"/>
      <c r="E3369" s="103"/>
      <c r="F3369" s="103"/>
      <c r="G3369" s="103"/>
      <c r="H3369" s="103"/>
    </row>
    <row r="3370" spans="1:8">
      <c r="A3370" s="103"/>
      <c r="B3370" s="61"/>
      <c r="C3370" s="103"/>
      <c r="D3370" s="103"/>
      <c r="E3370" s="103"/>
      <c r="F3370" s="103"/>
      <c r="G3370" s="103"/>
      <c r="H3370" s="103"/>
    </row>
    <row r="3371" spans="1:8">
      <c r="A3371" s="103"/>
      <c r="B3371" s="61"/>
      <c r="C3371" s="103"/>
      <c r="D3371" s="103"/>
      <c r="E3371" s="103"/>
      <c r="F3371" s="103"/>
      <c r="G3371" s="103"/>
      <c r="H3371" s="103"/>
    </row>
    <row r="3372" spans="1:8">
      <c r="A3372" s="103"/>
      <c r="B3372" s="61"/>
      <c r="C3372" s="103"/>
      <c r="D3372" s="103"/>
      <c r="E3372" s="103"/>
      <c r="F3372" s="103"/>
      <c r="G3372" s="103"/>
      <c r="H3372" s="103"/>
    </row>
    <row r="3373" spans="1:8">
      <c r="A3373" s="103"/>
      <c r="B3373" s="61"/>
      <c r="C3373" s="103"/>
      <c r="D3373" s="103"/>
      <c r="E3373" s="103"/>
      <c r="F3373" s="103"/>
      <c r="G3373" s="103"/>
      <c r="H3373" s="103"/>
    </row>
    <row r="3374" spans="1:8">
      <c r="A3374" s="103"/>
      <c r="B3374" s="61"/>
      <c r="C3374" s="103"/>
      <c r="D3374" s="103"/>
      <c r="E3374" s="103"/>
      <c r="F3374" s="103"/>
      <c r="G3374" s="103"/>
      <c r="H3374" s="103"/>
    </row>
    <row r="3375" spans="1:8">
      <c r="A3375" s="103"/>
      <c r="B3375" s="61"/>
      <c r="C3375" s="103"/>
      <c r="D3375" s="103"/>
      <c r="E3375" s="103"/>
      <c r="F3375" s="103"/>
      <c r="G3375" s="103"/>
      <c r="H3375" s="103"/>
    </row>
    <row r="3376" spans="1:8">
      <c r="A3376" s="103"/>
      <c r="B3376" s="61"/>
      <c r="C3376" s="103"/>
      <c r="D3376" s="103"/>
      <c r="E3376" s="103"/>
      <c r="F3376" s="103"/>
      <c r="G3376" s="103"/>
      <c r="H3376" s="103"/>
    </row>
    <row r="3377" spans="1:8">
      <c r="A3377" s="103"/>
      <c r="B3377" s="61"/>
      <c r="C3377" s="103"/>
      <c r="D3377" s="103"/>
      <c r="E3377" s="103"/>
      <c r="F3377" s="103"/>
      <c r="G3377" s="103"/>
      <c r="H3377" s="103"/>
    </row>
    <row r="3378" spans="1:8">
      <c r="A3378" s="103"/>
      <c r="B3378" s="61"/>
      <c r="C3378" s="103"/>
      <c r="D3378" s="103"/>
      <c r="E3378" s="103"/>
      <c r="F3378" s="103"/>
      <c r="G3378" s="103"/>
      <c r="H3378" s="103"/>
    </row>
    <row r="3379" spans="1:8">
      <c r="A3379" s="103"/>
      <c r="B3379" s="61"/>
      <c r="C3379" s="103"/>
      <c r="D3379" s="103"/>
      <c r="E3379" s="103"/>
      <c r="F3379" s="103"/>
      <c r="G3379" s="103"/>
      <c r="H3379" s="103"/>
    </row>
    <row r="3380" spans="1:8">
      <c r="A3380" s="103"/>
      <c r="B3380" s="61"/>
      <c r="C3380" s="103"/>
      <c r="D3380" s="103"/>
      <c r="E3380" s="103"/>
      <c r="F3380" s="103"/>
      <c r="G3380" s="103"/>
      <c r="H3380" s="103"/>
    </row>
    <row r="3381" spans="1:8">
      <c r="A3381" s="103"/>
      <c r="B3381" s="61"/>
      <c r="C3381" s="103"/>
      <c r="D3381" s="103"/>
      <c r="E3381" s="103"/>
      <c r="F3381" s="103"/>
      <c r="G3381" s="103"/>
      <c r="H3381" s="103"/>
    </row>
    <row r="3382" spans="1:8">
      <c r="A3382" s="103"/>
      <c r="B3382" s="61"/>
      <c r="C3382" s="103"/>
      <c r="D3382" s="103"/>
      <c r="E3382" s="103"/>
      <c r="F3382" s="103"/>
      <c r="G3382" s="103"/>
      <c r="H3382" s="103"/>
    </row>
    <row r="3383" spans="1:8">
      <c r="A3383" s="103"/>
      <c r="B3383" s="61"/>
      <c r="C3383" s="103"/>
      <c r="D3383" s="103"/>
      <c r="E3383" s="103"/>
      <c r="F3383" s="103"/>
      <c r="G3383" s="103"/>
      <c r="H3383" s="103"/>
    </row>
    <row r="3384" spans="1:8">
      <c r="A3384" s="103"/>
      <c r="B3384" s="61"/>
      <c r="C3384" s="103"/>
      <c r="D3384" s="103"/>
      <c r="E3384" s="103"/>
      <c r="F3384" s="103"/>
      <c r="G3384" s="103"/>
      <c r="H3384" s="103"/>
    </row>
    <row r="3385" spans="1:8">
      <c r="A3385" s="103"/>
      <c r="B3385" s="61"/>
      <c r="C3385" s="103"/>
      <c r="D3385" s="103"/>
      <c r="E3385" s="103"/>
      <c r="F3385" s="103"/>
      <c r="G3385" s="103"/>
      <c r="H3385" s="103"/>
    </row>
    <row r="3386" spans="1:8">
      <c r="A3386" s="103"/>
      <c r="B3386" s="61"/>
      <c r="C3386" s="103"/>
      <c r="D3386" s="103"/>
      <c r="E3386" s="103"/>
      <c r="F3386" s="103"/>
      <c r="G3386" s="103"/>
      <c r="H3386" s="103"/>
    </row>
    <row r="3387" spans="1:8">
      <c r="A3387" s="103"/>
      <c r="B3387" s="61"/>
      <c r="C3387" s="103"/>
      <c r="D3387" s="103"/>
      <c r="E3387" s="103"/>
      <c r="F3387" s="103"/>
      <c r="G3387" s="103"/>
      <c r="H3387" s="103"/>
    </row>
    <row r="3388" spans="1:8">
      <c r="A3388" s="103"/>
      <c r="B3388" s="61"/>
      <c r="C3388" s="103"/>
      <c r="D3388" s="103"/>
      <c r="E3388" s="103"/>
      <c r="F3388" s="103"/>
      <c r="G3388" s="103"/>
      <c r="H3388" s="103"/>
    </row>
    <row r="3389" spans="1:8">
      <c r="A3389" s="103"/>
      <c r="B3389" s="61"/>
      <c r="C3389" s="103"/>
      <c r="D3389" s="103"/>
      <c r="E3389" s="103"/>
      <c r="F3389" s="103"/>
      <c r="G3389" s="103"/>
      <c r="H3389" s="103"/>
    </row>
    <row r="3390" spans="1:8">
      <c r="A3390" s="103"/>
      <c r="B3390" s="61"/>
      <c r="C3390" s="103"/>
      <c r="D3390" s="103"/>
      <c r="E3390" s="103"/>
      <c r="F3390" s="103"/>
      <c r="G3390" s="103"/>
      <c r="H3390" s="103"/>
    </row>
    <row r="3391" spans="1:8">
      <c r="A3391" s="103"/>
      <c r="B3391" s="61"/>
      <c r="C3391" s="103"/>
      <c r="D3391" s="103"/>
      <c r="E3391" s="103"/>
      <c r="F3391" s="103"/>
      <c r="G3391" s="103"/>
      <c r="H3391" s="103"/>
    </row>
    <row r="3392" spans="1:8">
      <c r="A3392" s="103"/>
      <c r="B3392" s="61"/>
      <c r="C3392" s="103"/>
      <c r="D3392" s="103"/>
      <c r="E3392" s="103"/>
      <c r="F3392" s="103"/>
      <c r="G3392" s="103"/>
      <c r="H3392" s="103"/>
    </row>
    <row r="3393" spans="1:8">
      <c r="A3393" s="103"/>
      <c r="B3393" s="61"/>
      <c r="C3393" s="103"/>
      <c r="D3393" s="103"/>
      <c r="E3393" s="103"/>
      <c r="F3393" s="103"/>
      <c r="G3393" s="103"/>
      <c r="H3393" s="103"/>
    </row>
    <row r="3394" spans="1:8">
      <c r="A3394" s="103"/>
      <c r="B3394" s="61"/>
      <c r="C3394" s="103"/>
      <c r="D3394" s="103"/>
      <c r="E3394" s="103"/>
      <c r="F3394" s="103"/>
      <c r="G3394" s="103"/>
      <c r="H3394" s="103"/>
    </row>
    <row r="3395" spans="1:8">
      <c r="A3395" s="103"/>
      <c r="B3395" s="61"/>
      <c r="C3395" s="103"/>
      <c r="D3395" s="103"/>
      <c r="E3395" s="103"/>
      <c r="F3395" s="103"/>
      <c r="G3395" s="103"/>
      <c r="H3395" s="103"/>
    </row>
    <row r="3396" spans="1:8">
      <c r="A3396" s="103"/>
      <c r="B3396" s="61"/>
      <c r="C3396" s="103"/>
      <c r="D3396" s="103"/>
      <c r="E3396" s="103"/>
      <c r="F3396" s="103"/>
      <c r="G3396" s="103"/>
      <c r="H3396" s="103"/>
    </row>
    <row r="3397" spans="1:8">
      <c r="A3397" s="103"/>
      <c r="B3397" s="61"/>
      <c r="C3397" s="103"/>
      <c r="D3397" s="103"/>
      <c r="E3397" s="103"/>
      <c r="F3397" s="103"/>
      <c r="G3397" s="103"/>
      <c r="H3397" s="103"/>
    </row>
    <row r="3398" spans="1:8">
      <c r="A3398" s="103"/>
      <c r="B3398" s="61"/>
      <c r="C3398" s="103"/>
      <c r="D3398" s="103"/>
      <c r="E3398" s="103"/>
      <c r="F3398" s="103"/>
      <c r="G3398" s="103"/>
      <c r="H3398" s="103"/>
    </row>
    <row r="3399" spans="1:8">
      <c r="A3399" s="103"/>
      <c r="B3399" s="61"/>
      <c r="C3399" s="103"/>
      <c r="D3399" s="103"/>
      <c r="E3399" s="103"/>
      <c r="F3399" s="103"/>
      <c r="G3399" s="103"/>
      <c r="H3399" s="103"/>
    </row>
    <row r="3400" spans="1:8">
      <c r="A3400" s="103"/>
      <c r="B3400" s="61"/>
      <c r="C3400" s="103"/>
      <c r="D3400" s="103"/>
      <c r="E3400" s="103"/>
      <c r="F3400" s="103"/>
      <c r="G3400" s="103"/>
      <c r="H3400" s="103"/>
    </row>
    <row r="3401" spans="1:8">
      <c r="A3401" s="103"/>
      <c r="B3401" s="61"/>
      <c r="C3401" s="103"/>
      <c r="D3401" s="103"/>
      <c r="E3401" s="103"/>
      <c r="F3401" s="103"/>
      <c r="G3401" s="103"/>
      <c r="H3401" s="103"/>
    </row>
    <row r="3402" spans="1:8">
      <c r="A3402" s="103"/>
      <c r="B3402" s="61"/>
      <c r="C3402" s="103"/>
      <c r="D3402" s="103"/>
      <c r="E3402" s="103"/>
      <c r="F3402" s="103"/>
      <c r="G3402" s="103"/>
      <c r="H3402" s="103"/>
    </row>
    <row r="3403" spans="1:8">
      <c r="A3403" s="103"/>
      <c r="B3403" s="61"/>
      <c r="C3403" s="103"/>
      <c r="D3403" s="103"/>
      <c r="E3403" s="103"/>
      <c r="F3403" s="103"/>
      <c r="G3403" s="103"/>
      <c r="H3403" s="103"/>
    </row>
    <row r="3404" spans="1:8">
      <c r="A3404" s="103"/>
      <c r="B3404" s="61"/>
      <c r="C3404" s="103"/>
      <c r="D3404" s="103"/>
      <c r="E3404" s="103"/>
      <c r="F3404" s="103"/>
      <c r="G3404" s="103"/>
      <c r="H3404" s="103"/>
    </row>
    <row r="3405" spans="1:8">
      <c r="A3405" s="103"/>
      <c r="B3405" s="61"/>
      <c r="C3405" s="103"/>
      <c r="D3405" s="103"/>
      <c r="E3405" s="103"/>
      <c r="F3405" s="103"/>
      <c r="G3405" s="103"/>
      <c r="H3405" s="103"/>
    </row>
    <row r="3406" spans="1:8">
      <c r="A3406" s="103"/>
      <c r="B3406" s="61"/>
      <c r="C3406" s="103"/>
      <c r="D3406" s="103"/>
      <c r="E3406" s="103"/>
      <c r="F3406" s="103"/>
      <c r="G3406" s="103"/>
      <c r="H3406" s="103"/>
    </row>
    <row r="3407" spans="1:8">
      <c r="A3407" s="103"/>
      <c r="B3407" s="61"/>
      <c r="C3407" s="103"/>
      <c r="D3407" s="103"/>
      <c r="E3407" s="103"/>
      <c r="F3407" s="103"/>
      <c r="G3407" s="103"/>
      <c r="H3407" s="103"/>
    </row>
    <row r="3408" spans="1:8">
      <c r="A3408" s="103"/>
      <c r="B3408" s="61"/>
      <c r="C3408" s="103"/>
      <c r="D3408" s="103"/>
      <c r="E3408" s="103"/>
      <c r="F3408" s="103"/>
      <c r="G3408" s="103"/>
      <c r="H3408" s="103"/>
    </row>
    <row r="3409" spans="1:8">
      <c r="A3409" s="103"/>
      <c r="B3409" s="61"/>
      <c r="C3409" s="103"/>
      <c r="D3409" s="103"/>
      <c r="E3409" s="103"/>
      <c r="F3409" s="103"/>
      <c r="G3409" s="103"/>
      <c r="H3409" s="103"/>
    </row>
    <row r="3410" spans="1:8">
      <c r="A3410" s="103"/>
      <c r="B3410" s="61"/>
      <c r="C3410" s="103"/>
      <c r="D3410" s="103"/>
      <c r="E3410" s="103"/>
      <c r="F3410" s="103"/>
      <c r="G3410" s="103"/>
      <c r="H3410" s="103"/>
    </row>
    <row r="3411" spans="1:8">
      <c r="A3411" s="103"/>
      <c r="B3411" s="61"/>
      <c r="C3411" s="103"/>
      <c r="D3411" s="103"/>
      <c r="E3411" s="103"/>
      <c r="F3411" s="103"/>
      <c r="G3411" s="103"/>
      <c r="H3411" s="103"/>
    </row>
    <row r="3412" spans="1:8">
      <c r="A3412" s="103"/>
      <c r="B3412" s="61"/>
      <c r="C3412" s="103"/>
      <c r="D3412" s="103"/>
      <c r="E3412" s="103"/>
      <c r="F3412" s="103"/>
      <c r="G3412" s="103"/>
      <c r="H3412" s="103"/>
    </row>
    <row r="3413" spans="1:8">
      <c r="A3413" s="103"/>
      <c r="B3413" s="61"/>
      <c r="C3413" s="103"/>
      <c r="D3413" s="103"/>
      <c r="E3413" s="103"/>
      <c r="F3413" s="103"/>
      <c r="G3413" s="103"/>
      <c r="H3413" s="103"/>
    </row>
    <row r="3414" spans="1:8">
      <c r="A3414" s="103"/>
      <c r="B3414" s="61"/>
      <c r="C3414" s="103"/>
      <c r="D3414" s="103"/>
      <c r="E3414" s="103"/>
      <c r="F3414" s="103"/>
      <c r="G3414" s="103"/>
      <c r="H3414" s="103"/>
    </row>
    <row r="3415" spans="1:8">
      <c r="A3415" s="103"/>
      <c r="B3415" s="61"/>
      <c r="C3415" s="103"/>
      <c r="D3415" s="103"/>
      <c r="E3415" s="103"/>
      <c r="F3415" s="103"/>
      <c r="G3415" s="103"/>
      <c r="H3415" s="103"/>
    </row>
    <row r="3416" spans="1:8">
      <c r="A3416" s="103"/>
      <c r="B3416" s="61"/>
      <c r="C3416" s="103"/>
      <c r="D3416" s="103"/>
      <c r="E3416" s="103"/>
      <c r="F3416" s="103"/>
      <c r="G3416" s="103"/>
      <c r="H3416" s="103"/>
    </row>
    <row r="3417" spans="1:8">
      <c r="A3417" s="103"/>
      <c r="B3417" s="61"/>
      <c r="C3417" s="103"/>
      <c r="D3417" s="103"/>
      <c r="E3417" s="103"/>
      <c r="F3417" s="103"/>
      <c r="G3417" s="103"/>
      <c r="H3417" s="103"/>
    </row>
    <row r="3418" spans="1:8">
      <c r="A3418" s="103"/>
      <c r="B3418" s="61"/>
      <c r="C3418" s="103"/>
      <c r="D3418" s="103"/>
      <c r="E3418" s="103"/>
      <c r="F3418" s="103"/>
      <c r="G3418" s="103"/>
      <c r="H3418" s="103"/>
    </row>
    <row r="3419" spans="1:8">
      <c r="A3419" s="103"/>
      <c r="B3419" s="61"/>
      <c r="C3419" s="103"/>
      <c r="D3419" s="103"/>
      <c r="E3419" s="103"/>
      <c r="F3419" s="103"/>
      <c r="G3419" s="103"/>
      <c r="H3419" s="103"/>
    </row>
    <row r="3420" spans="1:8">
      <c r="A3420" s="103"/>
      <c r="B3420" s="61"/>
      <c r="C3420" s="103"/>
      <c r="D3420" s="103"/>
      <c r="E3420" s="103"/>
      <c r="F3420" s="103"/>
      <c r="G3420" s="103"/>
      <c r="H3420" s="103"/>
    </row>
    <row r="3421" spans="1:8">
      <c r="A3421" s="103"/>
      <c r="B3421" s="61"/>
      <c r="C3421" s="103"/>
      <c r="D3421" s="103"/>
      <c r="E3421" s="103"/>
      <c r="F3421" s="103"/>
      <c r="G3421" s="103"/>
      <c r="H3421" s="103"/>
    </row>
    <row r="3422" spans="1:8">
      <c r="A3422" s="103"/>
      <c r="B3422" s="61"/>
      <c r="C3422" s="103"/>
      <c r="D3422" s="103"/>
      <c r="E3422" s="103"/>
      <c r="F3422" s="103"/>
      <c r="G3422" s="103"/>
      <c r="H3422" s="103"/>
    </row>
    <row r="3423" spans="1:8">
      <c r="A3423" s="103"/>
      <c r="B3423" s="61"/>
      <c r="C3423" s="103"/>
      <c r="D3423" s="103"/>
      <c r="E3423" s="103"/>
      <c r="F3423" s="103"/>
      <c r="G3423" s="103"/>
      <c r="H3423" s="103"/>
    </row>
    <row r="3424" spans="1:8">
      <c r="A3424" s="103"/>
      <c r="B3424" s="61"/>
      <c r="C3424" s="103"/>
      <c r="D3424" s="103"/>
      <c r="E3424" s="103"/>
      <c r="F3424" s="103"/>
      <c r="G3424" s="103"/>
      <c r="H3424" s="103"/>
    </row>
    <row r="3425" spans="1:8">
      <c r="A3425" s="103"/>
      <c r="B3425" s="61"/>
      <c r="C3425" s="103"/>
      <c r="D3425" s="103"/>
      <c r="E3425" s="103"/>
      <c r="F3425" s="103"/>
      <c r="G3425" s="103"/>
      <c r="H3425" s="103"/>
    </row>
    <row r="3426" spans="1:8">
      <c r="A3426" s="103"/>
      <c r="B3426" s="61"/>
      <c r="C3426" s="103"/>
      <c r="D3426" s="103"/>
      <c r="E3426" s="103"/>
      <c r="F3426" s="103"/>
      <c r="G3426" s="103"/>
      <c r="H3426" s="103"/>
    </row>
    <row r="3427" spans="1:8">
      <c r="A3427" s="103"/>
      <c r="B3427" s="61"/>
      <c r="C3427" s="103"/>
      <c r="D3427" s="103"/>
      <c r="E3427" s="103"/>
      <c r="F3427" s="103"/>
      <c r="G3427" s="103"/>
      <c r="H3427" s="103"/>
    </row>
    <row r="3428" spans="1:8">
      <c r="A3428" s="103"/>
      <c r="B3428" s="61"/>
      <c r="C3428" s="103"/>
      <c r="D3428" s="103"/>
      <c r="E3428" s="103"/>
      <c r="F3428" s="103"/>
      <c r="G3428" s="103"/>
      <c r="H3428" s="103"/>
    </row>
    <row r="3429" spans="1:8">
      <c r="A3429" s="103"/>
      <c r="B3429" s="61"/>
      <c r="C3429" s="103"/>
      <c r="D3429" s="103"/>
      <c r="E3429" s="103"/>
      <c r="F3429" s="103"/>
      <c r="G3429" s="103"/>
      <c r="H3429" s="103"/>
    </row>
    <row r="3430" spans="1:8">
      <c r="A3430" s="103"/>
      <c r="B3430" s="61"/>
      <c r="C3430" s="103"/>
      <c r="D3430" s="103"/>
      <c r="E3430" s="103"/>
      <c r="F3430" s="103"/>
      <c r="G3430" s="103"/>
      <c r="H3430" s="103"/>
    </row>
    <row r="3431" spans="1:8">
      <c r="A3431" s="103"/>
      <c r="B3431" s="61"/>
      <c r="C3431" s="103"/>
      <c r="D3431" s="103"/>
      <c r="E3431" s="103"/>
      <c r="F3431" s="103"/>
      <c r="G3431" s="103"/>
      <c r="H3431" s="103"/>
    </row>
    <row r="3432" spans="1:8">
      <c r="A3432" s="103"/>
      <c r="B3432" s="61"/>
      <c r="C3432" s="103"/>
      <c r="D3432" s="103"/>
      <c r="E3432" s="103"/>
      <c r="F3432" s="103"/>
      <c r="G3432" s="103"/>
      <c r="H3432" s="103"/>
    </row>
    <row r="3433" spans="1:8">
      <c r="A3433" s="103"/>
      <c r="B3433" s="61"/>
      <c r="C3433" s="103"/>
      <c r="D3433" s="103"/>
      <c r="E3433" s="103"/>
      <c r="F3433" s="103"/>
      <c r="G3433" s="103"/>
      <c r="H3433" s="103"/>
    </row>
    <row r="3434" spans="1:8">
      <c r="A3434" s="103"/>
      <c r="B3434" s="61"/>
      <c r="C3434" s="103"/>
      <c r="D3434" s="103"/>
      <c r="E3434" s="103"/>
      <c r="F3434" s="103"/>
      <c r="G3434" s="103"/>
      <c r="H3434" s="103"/>
    </row>
    <row r="3435" spans="1:8">
      <c r="A3435" s="103"/>
      <c r="B3435" s="61"/>
      <c r="C3435" s="103"/>
      <c r="D3435" s="103"/>
      <c r="E3435" s="103"/>
      <c r="F3435" s="103"/>
      <c r="G3435" s="103"/>
      <c r="H3435" s="103"/>
    </row>
    <row r="3436" spans="1:8">
      <c r="A3436" s="103"/>
      <c r="B3436" s="61"/>
      <c r="C3436" s="103"/>
      <c r="D3436" s="103"/>
      <c r="E3436" s="103"/>
      <c r="F3436" s="103"/>
      <c r="G3436" s="103"/>
      <c r="H3436" s="103"/>
    </row>
    <row r="3437" spans="1:8">
      <c r="A3437" s="103"/>
      <c r="B3437" s="61"/>
      <c r="C3437" s="103"/>
      <c r="D3437" s="103"/>
      <c r="E3437" s="103"/>
      <c r="F3437" s="103"/>
      <c r="G3437" s="103"/>
      <c r="H3437" s="103"/>
    </row>
    <row r="3438" spans="1:8">
      <c r="A3438" s="103"/>
      <c r="B3438" s="61"/>
      <c r="C3438" s="103"/>
      <c r="D3438" s="103"/>
      <c r="E3438" s="103"/>
      <c r="F3438" s="103"/>
      <c r="G3438" s="103"/>
      <c r="H3438" s="103"/>
    </row>
    <row r="3439" spans="1:8">
      <c r="A3439" s="103"/>
      <c r="B3439" s="61"/>
      <c r="C3439" s="103"/>
      <c r="D3439" s="103"/>
      <c r="E3439" s="103"/>
      <c r="F3439" s="103"/>
      <c r="G3439" s="103"/>
      <c r="H3439" s="103"/>
    </row>
    <row r="3440" spans="1:8">
      <c r="A3440" s="103"/>
      <c r="B3440" s="61"/>
      <c r="C3440" s="103"/>
      <c r="D3440" s="103"/>
      <c r="E3440" s="103"/>
      <c r="F3440" s="103"/>
      <c r="G3440" s="103"/>
      <c r="H3440" s="103"/>
    </row>
    <row r="3441" spans="1:8">
      <c r="A3441" s="103"/>
      <c r="B3441" s="61"/>
      <c r="C3441" s="103"/>
      <c r="D3441" s="103"/>
      <c r="E3441" s="103"/>
      <c r="F3441" s="103"/>
      <c r="G3441" s="103"/>
      <c r="H3441" s="103"/>
    </row>
    <row r="3442" spans="1:8">
      <c r="A3442" s="103"/>
      <c r="B3442" s="61"/>
      <c r="C3442" s="103"/>
      <c r="D3442" s="103"/>
      <c r="E3442" s="103"/>
      <c r="F3442" s="103"/>
      <c r="G3442" s="103"/>
      <c r="H3442" s="103"/>
    </row>
    <row r="3443" spans="1:8">
      <c r="A3443" s="103"/>
      <c r="B3443" s="61"/>
      <c r="C3443" s="103"/>
      <c r="D3443" s="103"/>
      <c r="E3443" s="103"/>
      <c r="F3443" s="103"/>
      <c r="G3443" s="103"/>
      <c r="H3443" s="103"/>
    </row>
    <row r="3444" spans="1:8">
      <c r="A3444" s="103"/>
      <c r="B3444" s="61"/>
      <c r="C3444" s="103"/>
      <c r="D3444" s="103"/>
      <c r="E3444" s="103"/>
      <c r="F3444" s="103"/>
      <c r="G3444" s="103"/>
      <c r="H3444" s="103"/>
    </row>
    <row r="3445" spans="1:8">
      <c r="A3445" s="103"/>
      <c r="B3445" s="61"/>
      <c r="C3445" s="103"/>
      <c r="D3445" s="103"/>
      <c r="E3445" s="103"/>
      <c r="F3445" s="103"/>
      <c r="G3445" s="103"/>
      <c r="H3445" s="103"/>
    </row>
    <row r="3446" spans="1:8">
      <c r="A3446" s="103"/>
      <c r="B3446" s="61"/>
      <c r="C3446" s="103"/>
      <c r="D3446" s="103"/>
      <c r="E3446" s="103"/>
      <c r="F3446" s="103"/>
      <c r="G3446" s="103"/>
      <c r="H3446" s="103"/>
    </row>
    <row r="3447" spans="1:8">
      <c r="A3447" s="103"/>
      <c r="B3447" s="61"/>
      <c r="C3447" s="103"/>
      <c r="D3447" s="103"/>
      <c r="E3447" s="103"/>
      <c r="F3447" s="103"/>
      <c r="G3447" s="103"/>
      <c r="H3447" s="103"/>
    </row>
    <row r="3448" spans="1:8">
      <c r="A3448" s="103"/>
      <c r="B3448" s="61"/>
      <c r="C3448" s="103"/>
      <c r="D3448" s="103"/>
      <c r="E3448" s="103"/>
      <c r="F3448" s="103"/>
      <c r="G3448" s="103"/>
      <c r="H3448" s="103"/>
    </row>
    <row r="3449" spans="1:8">
      <c r="A3449" s="103"/>
      <c r="B3449" s="61"/>
      <c r="C3449" s="103"/>
      <c r="D3449" s="103"/>
      <c r="E3449" s="103"/>
      <c r="F3449" s="103"/>
      <c r="G3449" s="103"/>
      <c r="H3449" s="103"/>
    </row>
    <row r="3450" spans="1:8">
      <c r="A3450" s="103"/>
      <c r="B3450" s="61"/>
      <c r="C3450" s="103"/>
      <c r="D3450" s="103"/>
      <c r="E3450" s="103"/>
      <c r="F3450" s="103"/>
      <c r="G3450" s="103"/>
      <c r="H3450" s="103"/>
    </row>
    <row r="3451" spans="1:8">
      <c r="A3451" s="103"/>
      <c r="B3451" s="61"/>
      <c r="C3451" s="103"/>
      <c r="D3451" s="103"/>
      <c r="E3451" s="103"/>
      <c r="F3451" s="103"/>
      <c r="G3451" s="103"/>
      <c r="H3451" s="103"/>
    </row>
    <row r="3452" spans="1:8">
      <c r="A3452" s="103"/>
      <c r="B3452" s="61"/>
      <c r="C3452" s="103"/>
      <c r="D3452" s="103"/>
      <c r="E3452" s="103"/>
      <c r="F3452" s="103"/>
      <c r="G3452" s="103"/>
      <c r="H3452" s="103"/>
    </row>
    <row r="3453" spans="1:8">
      <c r="A3453" s="103"/>
      <c r="B3453" s="61"/>
      <c r="C3453" s="103"/>
      <c r="D3453" s="103"/>
      <c r="E3453" s="103"/>
      <c r="F3453" s="103"/>
      <c r="G3453" s="103"/>
      <c r="H3453" s="103"/>
    </row>
    <row r="3454" spans="1:8">
      <c r="A3454" s="103"/>
      <c r="B3454" s="61"/>
      <c r="C3454" s="103"/>
      <c r="D3454" s="103"/>
      <c r="E3454" s="103"/>
      <c r="F3454" s="103"/>
      <c r="G3454" s="103"/>
      <c r="H3454" s="103"/>
    </row>
    <row r="3455" spans="1:8">
      <c r="A3455" s="103"/>
      <c r="B3455" s="61"/>
      <c r="C3455" s="103"/>
      <c r="D3455" s="103"/>
      <c r="E3455" s="103"/>
      <c r="F3455" s="103"/>
      <c r="G3455" s="103"/>
      <c r="H3455" s="103"/>
    </row>
    <row r="3456" spans="1:8">
      <c r="A3456" s="103"/>
      <c r="B3456" s="61"/>
      <c r="C3456" s="103"/>
      <c r="D3456" s="103"/>
      <c r="E3456" s="103"/>
      <c r="F3456" s="103"/>
      <c r="G3456" s="103"/>
      <c r="H3456" s="103"/>
    </row>
    <row r="3457" spans="1:8">
      <c r="A3457" s="103"/>
      <c r="B3457" s="61"/>
      <c r="C3457" s="103"/>
      <c r="D3457" s="103"/>
      <c r="E3457" s="103"/>
      <c r="F3457" s="103"/>
      <c r="G3457" s="103"/>
      <c r="H3457" s="103"/>
    </row>
    <row r="3458" spans="1:8">
      <c r="A3458" s="103"/>
      <c r="B3458" s="61"/>
      <c r="C3458" s="103"/>
      <c r="D3458" s="103"/>
      <c r="E3458" s="103"/>
      <c r="F3458" s="103"/>
      <c r="G3458" s="103"/>
      <c r="H3458" s="103"/>
    </row>
    <row r="3459" spans="1:8">
      <c r="A3459" s="103"/>
      <c r="B3459" s="61"/>
      <c r="C3459" s="103"/>
      <c r="D3459" s="103"/>
      <c r="E3459" s="103"/>
      <c r="F3459" s="103"/>
      <c r="G3459" s="103"/>
      <c r="H3459" s="103"/>
    </row>
    <row r="3460" spans="1:8">
      <c r="A3460" s="103"/>
      <c r="B3460" s="61"/>
      <c r="C3460" s="103"/>
      <c r="D3460" s="103"/>
      <c r="E3460" s="103"/>
      <c r="F3460" s="103"/>
      <c r="G3460" s="103"/>
      <c r="H3460" s="103"/>
    </row>
    <row r="3461" spans="1:8">
      <c r="A3461" s="103"/>
      <c r="B3461" s="61"/>
      <c r="C3461" s="103"/>
      <c r="D3461" s="103"/>
      <c r="E3461" s="103"/>
      <c r="F3461" s="103"/>
      <c r="G3461" s="103"/>
      <c r="H3461" s="103"/>
    </row>
    <row r="3462" spans="1:8">
      <c r="A3462" s="103"/>
      <c r="B3462" s="61"/>
      <c r="C3462" s="103"/>
      <c r="D3462" s="103"/>
      <c r="E3462" s="103"/>
      <c r="F3462" s="103"/>
      <c r="G3462" s="103"/>
      <c r="H3462" s="103"/>
    </row>
    <row r="3463" spans="1:8">
      <c r="A3463" s="103"/>
      <c r="B3463" s="61"/>
      <c r="C3463" s="103"/>
      <c r="D3463" s="103"/>
      <c r="E3463" s="103"/>
      <c r="F3463" s="103"/>
      <c r="G3463" s="103"/>
      <c r="H3463" s="103"/>
    </row>
    <row r="3464" spans="1:8">
      <c r="A3464" s="103"/>
      <c r="B3464" s="61"/>
      <c r="C3464" s="103"/>
      <c r="D3464" s="103"/>
      <c r="E3464" s="103"/>
      <c r="F3464" s="103"/>
      <c r="G3464" s="103"/>
      <c r="H3464" s="103"/>
    </row>
    <row r="3465" spans="1:8">
      <c r="A3465" s="103"/>
      <c r="B3465" s="61"/>
      <c r="C3465" s="103"/>
      <c r="D3465" s="103"/>
      <c r="E3465" s="103"/>
      <c r="F3465" s="103"/>
      <c r="G3465" s="103"/>
      <c r="H3465" s="103"/>
    </row>
    <row r="3466" spans="1:8">
      <c r="A3466" s="103"/>
      <c r="B3466" s="61"/>
      <c r="C3466" s="103"/>
      <c r="D3466" s="103"/>
      <c r="E3466" s="103"/>
      <c r="F3466" s="103"/>
      <c r="G3466" s="103"/>
      <c r="H3466" s="103"/>
    </row>
    <row r="3467" spans="1:8">
      <c r="A3467" s="103"/>
      <c r="B3467" s="61"/>
      <c r="C3467" s="103"/>
      <c r="D3467" s="103"/>
      <c r="E3467" s="103"/>
      <c r="F3467" s="103"/>
      <c r="G3467" s="103"/>
      <c r="H3467" s="103"/>
    </row>
    <row r="3468" spans="1:8">
      <c r="A3468" s="103"/>
      <c r="B3468" s="61"/>
      <c r="C3468" s="103"/>
      <c r="D3468" s="103"/>
      <c r="E3468" s="103"/>
      <c r="F3468" s="103"/>
      <c r="G3468" s="103"/>
      <c r="H3468" s="103"/>
    </row>
    <row r="3469" spans="1:8">
      <c r="A3469" s="103"/>
      <c r="B3469" s="61"/>
      <c r="C3469" s="103"/>
      <c r="D3469" s="103"/>
      <c r="E3469" s="103"/>
      <c r="F3469" s="103"/>
      <c r="G3469" s="103"/>
      <c r="H3469" s="103"/>
    </row>
    <row r="3470" spans="1:8">
      <c r="A3470" s="103"/>
      <c r="B3470" s="61"/>
      <c r="C3470" s="103"/>
      <c r="D3470" s="103"/>
      <c r="E3470" s="103"/>
      <c r="F3470" s="103"/>
      <c r="G3470" s="103"/>
      <c r="H3470" s="103"/>
    </row>
    <row r="3471" spans="1:8">
      <c r="A3471" s="103"/>
      <c r="B3471" s="61"/>
      <c r="C3471" s="103"/>
      <c r="D3471" s="103"/>
      <c r="E3471" s="103"/>
      <c r="F3471" s="103"/>
      <c r="G3471" s="103"/>
      <c r="H3471" s="103"/>
    </row>
    <row r="3472" spans="1:8">
      <c r="A3472" s="103"/>
      <c r="B3472" s="61"/>
      <c r="C3472" s="103"/>
      <c r="D3472" s="103"/>
      <c r="E3472" s="103"/>
      <c r="F3472" s="103"/>
      <c r="G3472" s="103"/>
      <c r="H3472" s="103"/>
    </row>
    <row r="3473" spans="1:8">
      <c r="A3473" s="103"/>
      <c r="B3473" s="61"/>
      <c r="C3473" s="103"/>
      <c r="D3473" s="103"/>
      <c r="E3473" s="103"/>
      <c r="F3473" s="103"/>
      <c r="G3473" s="103"/>
      <c r="H3473" s="103"/>
    </row>
    <row r="3474" spans="1:8">
      <c r="A3474" s="103"/>
      <c r="B3474" s="61"/>
      <c r="C3474" s="103"/>
      <c r="D3474" s="103"/>
      <c r="E3474" s="103"/>
      <c r="F3474" s="103"/>
      <c r="G3474" s="103"/>
      <c r="H3474" s="103"/>
    </row>
    <row r="3475" spans="1:8">
      <c r="A3475" s="103"/>
      <c r="B3475" s="61"/>
      <c r="C3475" s="103"/>
      <c r="D3475" s="103"/>
      <c r="E3475" s="103"/>
      <c r="F3475" s="103"/>
      <c r="G3475" s="103"/>
      <c r="H3475" s="103"/>
    </row>
    <row r="3476" spans="1:8">
      <c r="A3476" s="103"/>
      <c r="B3476" s="61"/>
      <c r="C3476" s="103"/>
      <c r="D3476" s="103"/>
      <c r="E3476" s="103"/>
      <c r="F3476" s="103"/>
      <c r="G3476" s="103"/>
      <c r="H3476" s="103"/>
    </row>
    <row r="3477" spans="1:8">
      <c r="A3477" s="103"/>
      <c r="B3477" s="61"/>
      <c r="C3477" s="103"/>
      <c r="D3477" s="103"/>
      <c r="E3477" s="103"/>
      <c r="F3477" s="103"/>
      <c r="G3477" s="103"/>
      <c r="H3477" s="103"/>
    </row>
    <row r="3478" spans="1:8">
      <c r="A3478" s="103"/>
      <c r="B3478" s="61"/>
      <c r="C3478" s="103"/>
      <c r="D3478" s="103"/>
      <c r="E3478" s="103"/>
      <c r="F3478" s="103"/>
      <c r="G3478" s="103"/>
      <c r="H3478" s="103"/>
    </row>
    <row r="3479" spans="1:8">
      <c r="A3479" s="103"/>
      <c r="B3479" s="61"/>
      <c r="C3479" s="103"/>
      <c r="D3479" s="103"/>
      <c r="E3479" s="103"/>
      <c r="F3479" s="103"/>
      <c r="G3479" s="103"/>
      <c r="H3479" s="103"/>
    </row>
    <row r="3480" spans="1:8">
      <c r="A3480" s="103"/>
      <c r="B3480" s="61"/>
      <c r="C3480" s="103"/>
      <c r="D3480" s="103"/>
      <c r="E3480" s="103"/>
      <c r="F3480" s="103"/>
      <c r="G3480" s="103"/>
      <c r="H3480" s="103"/>
    </row>
    <row r="3481" spans="1:8">
      <c r="A3481" s="103"/>
      <c r="B3481" s="61"/>
      <c r="C3481" s="103"/>
      <c r="D3481" s="103"/>
      <c r="E3481" s="103"/>
      <c r="F3481" s="103"/>
      <c r="G3481" s="103"/>
      <c r="H3481" s="103"/>
    </row>
    <row r="3482" spans="1:8">
      <c r="A3482" s="103"/>
      <c r="B3482" s="61"/>
      <c r="C3482" s="103"/>
      <c r="D3482" s="103"/>
      <c r="E3482" s="103"/>
      <c r="F3482" s="103"/>
      <c r="G3482" s="103"/>
      <c r="H3482" s="103"/>
    </row>
    <row r="3483" spans="1:8">
      <c r="A3483" s="103"/>
      <c r="B3483" s="61"/>
      <c r="C3483" s="103"/>
      <c r="D3483" s="103"/>
      <c r="E3483" s="103"/>
      <c r="F3483" s="103"/>
      <c r="G3483" s="103"/>
      <c r="H3483" s="103"/>
    </row>
    <row r="3484" spans="1:8">
      <c r="A3484" s="103"/>
      <c r="B3484" s="61"/>
      <c r="C3484" s="103"/>
      <c r="D3484" s="103"/>
      <c r="E3484" s="103"/>
      <c r="F3484" s="103"/>
      <c r="G3484" s="103"/>
      <c r="H3484" s="103"/>
    </row>
    <row r="3485" spans="1:8">
      <c r="A3485" s="103"/>
      <c r="B3485" s="61"/>
      <c r="C3485" s="103"/>
      <c r="D3485" s="103"/>
      <c r="E3485" s="103"/>
      <c r="F3485" s="103"/>
      <c r="G3485" s="103"/>
      <c r="H3485" s="103"/>
    </row>
    <row r="3486" spans="1:8">
      <c r="A3486" s="103"/>
      <c r="B3486" s="61"/>
      <c r="C3486" s="103"/>
      <c r="D3486" s="103"/>
      <c r="E3486" s="103"/>
      <c r="F3486" s="103"/>
      <c r="G3486" s="103"/>
      <c r="H3486" s="103"/>
    </row>
    <row r="3487" spans="1:8">
      <c r="A3487" s="103"/>
      <c r="B3487" s="61"/>
      <c r="C3487" s="103"/>
      <c r="D3487" s="103"/>
      <c r="E3487" s="103"/>
      <c r="F3487" s="103"/>
      <c r="G3487" s="103"/>
      <c r="H3487" s="103"/>
    </row>
    <row r="3488" spans="1:8">
      <c r="A3488" s="103"/>
      <c r="B3488" s="61"/>
      <c r="C3488" s="103"/>
      <c r="D3488" s="103"/>
      <c r="E3488" s="103"/>
      <c r="F3488" s="103"/>
      <c r="G3488" s="103"/>
      <c r="H3488" s="103"/>
    </row>
    <row r="3489" spans="1:8">
      <c r="A3489" s="103"/>
      <c r="B3489" s="61"/>
      <c r="C3489" s="103"/>
      <c r="D3489" s="103"/>
      <c r="E3489" s="103"/>
      <c r="F3489" s="103"/>
      <c r="G3489" s="103"/>
      <c r="H3489" s="103"/>
    </row>
    <row r="3490" spans="1:8">
      <c r="A3490" s="103"/>
      <c r="B3490" s="61"/>
      <c r="C3490" s="103"/>
      <c r="D3490" s="103"/>
      <c r="E3490" s="103"/>
      <c r="F3490" s="103"/>
      <c r="G3490" s="103"/>
      <c r="H3490" s="103"/>
    </row>
    <row r="3491" spans="1:8">
      <c r="A3491" s="103"/>
      <c r="B3491" s="61"/>
      <c r="C3491" s="103"/>
      <c r="D3491" s="103"/>
      <c r="E3491" s="103"/>
      <c r="F3491" s="103"/>
      <c r="G3491" s="103"/>
      <c r="H3491" s="103"/>
    </row>
    <row r="3492" spans="1:8">
      <c r="A3492" s="103"/>
      <c r="B3492" s="61"/>
      <c r="C3492" s="103"/>
      <c r="D3492" s="103"/>
      <c r="E3492" s="103"/>
      <c r="F3492" s="103"/>
      <c r="G3492" s="103"/>
      <c r="H3492" s="103"/>
    </row>
    <row r="3493" spans="1:8">
      <c r="A3493" s="103"/>
      <c r="B3493" s="61"/>
      <c r="C3493" s="103"/>
      <c r="D3493" s="103"/>
      <c r="E3493" s="103"/>
      <c r="F3493" s="103"/>
      <c r="G3493" s="103"/>
      <c r="H3493" s="103"/>
    </row>
    <row r="3494" spans="1:8">
      <c r="A3494" s="103"/>
      <c r="B3494" s="61"/>
      <c r="C3494" s="103"/>
      <c r="D3494" s="103"/>
      <c r="E3494" s="103"/>
      <c r="F3494" s="103"/>
      <c r="G3494" s="103"/>
      <c r="H3494" s="103"/>
    </row>
    <row r="3495" spans="1:8">
      <c r="A3495" s="103"/>
      <c r="B3495" s="61"/>
      <c r="C3495" s="103"/>
      <c r="D3495" s="103"/>
      <c r="E3495" s="103"/>
      <c r="F3495" s="103"/>
      <c r="G3495" s="103"/>
      <c r="H3495" s="103"/>
    </row>
    <row r="3496" spans="1:8">
      <c r="A3496" s="103"/>
      <c r="B3496" s="61"/>
      <c r="C3496" s="103"/>
      <c r="D3496" s="103"/>
      <c r="E3496" s="103"/>
      <c r="F3496" s="103"/>
      <c r="G3496" s="103"/>
      <c r="H3496" s="103"/>
    </row>
    <row r="3497" spans="1:8">
      <c r="A3497" s="103"/>
      <c r="B3497" s="61"/>
      <c r="C3497" s="103"/>
      <c r="D3497" s="103"/>
      <c r="E3497" s="103"/>
      <c r="F3497" s="103"/>
      <c r="G3497" s="103"/>
      <c r="H3497" s="103"/>
    </row>
    <row r="3498" spans="1:8">
      <c r="A3498" s="103"/>
      <c r="B3498" s="61"/>
      <c r="C3498" s="103"/>
      <c r="D3498" s="103"/>
      <c r="E3498" s="103"/>
      <c r="F3498" s="103"/>
      <c r="G3498" s="103"/>
      <c r="H3498" s="103"/>
    </row>
    <row r="3499" spans="1:8">
      <c r="A3499" s="103"/>
      <c r="B3499" s="61"/>
      <c r="C3499" s="103"/>
      <c r="D3499" s="103"/>
      <c r="E3499" s="103"/>
      <c r="F3499" s="103"/>
      <c r="G3499" s="103"/>
      <c r="H3499" s="103"/>
    </row>
    <row r="3500" spans="1:8">
      <c r="A3500" s="103"/>
      <c r="B3500" s="61"/>
      <c r="C3500" s="103"/>
      <c r="D3500" s="103"/>
      <c r="E3500" s="103"/>
      <c r="F3500" s="103"/>
      <c r="G3500" s="103"/>
      <c r="H3500" s="103"/>
    </row>
    <row r="3501" spans="1:8">
      <c r="A3501" s="103"/>
      <c r="B3501" s="61"/>
      <c r="C3501" s="103"/>
      <c r="D3501" s="103"/>
      <c r="E3501" s="103"/>
      <c r="F3501" s="103"/>
      <c r="G3501" s="103"/>
      <c r="H3501" s="103"/>
    </row>
    <row r="3502" spans="1:8">
      <c r="A3502" s="103"/>
      <c r="B3502" s="61"/>
      <c r="C3502" s="103"/>
      <c r="D3502" s="103"/>
      <c r="E3502" s="103"/>
      <c r="F3502" s="103"/>
      <c r="G3502" s="103"/>
      <c r="H3502" s="103"/>
    </row>
    <row r="3503" spans="1:8">
      <c r="A3503" s="103"/>
      <c r="B3503" s="61"/>
      <c r="C3503" s="103"/>
      <c r="D3503" s="103"/>
      <c r="E3503" s="103"/>
      <c r="F3503" s="103"/>
      <c r="G3503" s="103"/>
      <c r="H3503" s="103"/>
    </row>
    <row r="3504" spans="1:8">
      <c r="A3504" s="103"/>
      <c r="B3504" s="61"/>
      <c r="C3504" s="103"/>
      <c r="D3504" s="103"/>
      <c r="E3504" s="103"/>
      <c r="F3504" s="103"/>
      <c r="G3504" s="103"/>
      <c r="H3504" s="103"/>
    </row>
    <row r="3505" spans="1:8">
      <c r="A3505" s="103"/>
      <c r="B3505" s="61"/>
      <c r="C3505" s="103"/>
      <c r="D3505" s="103"/>
      <c r="E3505" s="103"/>
      <c r="F3505" s="103"/>
      <c r="G3505" s="103"/>
      <c r="H3505" s="103"/>
    </row>
    <row r="3506" spans="1:8">
      <c r="A3506" s="103"/>
      <c r="B3506" s="61"/>
      <c r="C3506" s="103"/>
      <c r="D3506" s="103"/>
      <c r="E3506" s="103"/>
      <c r="F3506" s="103"/>
      <c r="G3506" s="103"/>
      <c r="H3506" s="103"/>
    </row>
    <row r="3507" spans="1:8">
      <c r="A3507" s="103"/>
      <c r="B3507" s="61"/>
      <c r="C3507" s="103"/>
      <c r="D3507" s="103"/>
      <c r="E3507" s="103"/>
      <c r="F3507" s="103"/>
      <c r="G3507" s="103"/>
      <c r="H3507" s="103"/>
    </row>
    <row r="3508" spans="1:8">
      <c r="A3508" s="103"/>
      <c r="B3508" s="61"/>
      <c r="C3508" s="103"/>
      <c r="D3508" s="103"/>
      <c r="E3508" s="103"/>
      <c r="F3508" s="103"/>
      <c r="G3508" s="103"/>
      <c r="H3508" s="103"/>
    </row>
    <row r="3509" spans="1:8">
      <c r="A3509" s="103"/>
      <c r="B3509" s="61"/>
      <c r="C3509" s="103"/>
      <c r="D3509" s="103"/>
      <c r="E3509" s="103"/>
      <c r="F3509" s="103"/>
      <c r="G3509" s="103"/>
      <c r="H3509" s="103"/>
    </row>
    <row r="3510" spans="1:8">
      <c r="A3510" s="103"/>
      <c r="B3510" s="61"/>
      <c r="C3510" s="103"/>
      <c r="D3510" s="103"/>
      <c r="E3510" s="103"/>
      <c r="F3510" s="103"/>
      <c r="G3510" s="103"/>
      <c r="H3510" s="103"/>
    </row>
    <row r="3511" spans="1:8">
      <c r="A3511" s="103"/>
      <c r="B3511" s="61"/>
      <c r="C3511" s="103"/>
      <c r="D3511" s="103"/>
      <c r="E3511" s="103"/>
      <c r="F3511" s="103"/>
      <c r="G3511" s="103"/>
      <c r="H3511" s="103"/>
    </row>
    <row r="3512" spans="1:8">
      <c r="A3512" s="103"/>
      <c r="B3512" s="61"/>
      <c r="C3512" s="103"/>
      <c r="D3512" s="103"/>
      <c r="E3512" s="103"/>
      <c r="F3512" s="103"/>
      <c r="G3512" s="103"/>
      <c r="H3512" s="103"/>
    </row>
    <row r="3513" spans="1:8">
      <c r="A3513" s="103"/>
      <c r="B3513" s="61"/>
      <c r="C3513" s="103"/>
      <c r="D3513" s="103"/>
      <c r="E3513" s="103"/>
      <c r="F3513" s="103"/>
      <c r="G3513" s="103"/>
      <c r="H3513" s="103"/>
    </row>
    <row r="3514" spans="1:8">
      <c r="A3514" s="103"/>
      <c r="B3514" s="61"/>
      <c r="C3514" s="103"/>
      <c r="D3514" s="103"/>
      <c r="E3514" s="103"/>
      <c r="F3514" s="103"/>
      <c r="G3514" s="103"/>
      <c r="H3514" s="103"/>
    </row>
    <row r="3515" spans="1:8">
      <c r="A3515" s="103"/>
      <c r="B3515" s="61"/>
      <c r="C3515" s="103"/>
      <c r="D3515" s="103"/>
      <c r="E3515" s="103"/>
      <c r="F3515" s="103"/>
      <c r="G3515" s="103"/>
      <c r="H3515" s="103"/>
    </row>
    <row r="3516" spans="1:8">
      <c r="A3516" s="103"/>
      <c r="B3516" s="61"/>
      <c r="C3516" s="103"/>
      <c r="D3516" s="103"/>
      <c r="E3516" s="103"/>
      <c r="F3516" s="103"/>
      <c r="G3516" s="103"/>
      <c r="H3516" s="103"/>
    </row>
    <row r="3517" spans="1:8">
      <c r="A3517" s="103"/>
      <c r="B3517" s="61"/>
      <c r="C3517" s="103"/>
      <c r="D3517" s="103"/>
      <c r="E3517" s="103"/>
      <c r="F3517" s="103"/>
      <c r="G3517" s="103"/>
      <c r="H3517" s="103"/>
    </row>
    <row r="3518" spans="1:8">
      <c r="A3518" s="103"/>
      <c r="B3518" s="61"/>
      <c r="C3518" s="103"/>
      <c r="D3518" s="103"/>
      <c r="E3518" s="103"/>
      <c r="F3518" s="103"/>
      <c r="G3518" s="103"/>
      <c r="H3518" s="103"/>
    </row>
    <row r="3519" spans="1:8">
      <c r="A3519" s="103"/>
      <c r="B3519" s="61"/>
      <c r="C3519" s="103"/>
      <c r="D3519" s="103"/>
      <c r="E3519" s="103"/>
      <c r="F3519" s="103"/>
      <c r="G3519" s="103"/>
      <c r="H3519" s="103"/>
    </row>
    <row r="3520" spans="1:8">
      <c r="A3520" s="103"/>
      <c r="B3520" s="61"/>
      <c r="C3520" s="103"/>
      <c r="D3520" s="103"/>
      <c r="E3520" s="103"/>
      <c r="F3520" s="103"/>
      <c r="G3520" s="103"/>
      <c r="H3520" s="103"/>
    </row>
    <row r="3521" spans="1:8">
      <c r="A3521" s="103"/>
      <c r="B3521" s="61"/>
      <c r="C3521" s="103"/>
      <c r="D3521" s="103"/>
      <c r="E3521" s="103"/>
      <c r="F3521" s="103"/>
      <c r="G3521" s="103"/>
      <c r="H3521" s="103"/>
    </row>
    <row r="3522" spans="1:8">
      <c r="A3522" s="103"/>
      <c r="B3522" s="61"/>
      <c r="C3522" s="103"/>
      <c r="D3522" s="103"/>
      <c r="E3522" s="103"/>
      <c r="F3522" s="103"/>
      <c r="G3522" s="103"/>
      <c r="H3522" s="103"/>
    </row>
    <row r="3523" spans="1:8">
      <c r="A3523" s="103"/>
      <c r="B3523" s="61"/>
      <c r="C3523" s="103"/>
      <c r="D3523" s="103"/>
      <c r="E3523" s="103"/>
      <c r="F3523" s="103"/>
      <c r="G3523" s="103"/>
      <c r="H3523" s="103"/>
    </row>
    <row r="3524" spans="1:8">
      <c r="A3524" s="103"/>
      <c r="B3524" s="61"/>
      <c r="C3524" s="103"/>
      <c r="D3524" s="103"/>
      <c r="E3524" s="103"/>
      <c r="F3524" s="103"/>
      <c r="G3524" s="103"/>
      <c r="H3524" s="103"/>
    </row>
    <row r="3525" spans="1:8">
      <c r="A3525" s="103"/>
      <c r="B3525" s="61"/>
      <c r="C3525" s="103"/>
      <c r="D3525" s="103"/>
      <c r="E3525" s="103"/>
      <c r="F3525" s="103"/>
      <c r="G3525" s="103"/>
      <c r="H3525" s="103"/>
    </row>
    <row r="3526" spans="1:8">
      <c r="A3526" s="103"/>
      <c r="B3526" s="61"/>
      <c r="C3526" s="103"/>
      <c r="D3526" s="103"/>
      <c r="E3526" s="103"/>
      <c r="F3526" s="103"/>
      <c r="G3526" s="103"/>
      <c r="H3526" s="103"/>
    </row>
    <row r="3527" spans="1:8">
      <c r="A3527" s="103"/>
      <c r="B3527" s="61"/>
      <c r="C3527" s="103"/>
      <c r="D3527" s="103"/>
      <c r="E3527" s="103"/>
      <c r="F3527" s="103"/>
      <c r="G3527" s="103"/>
      <c r="H3527" s="103"/>
    </row>
    <row r="3528" spans="1:8">
      <c r="A3528" s="103"/>
      <c r="B3528" s="61"/>
      <c r="C3528" s="103"/>
      <c r="D3528" s="103"/>
      <c r="E3528" s="103"/>
      <c r="F3528" s="103"/>
      <c r="G3528" s="103"/>
      <c r="H3528" s="103"/>
    </row>
    <row r="3529" spans="1:8">
      <c r="A3529" s="103"/>
      <c r="B3529" s="61"/>
      <c r="C3529" s="103"/>
      <c r="D3529" s="103"/>
      <c r="E3529" s="103"/>
      <c r="F3529" s="103"/>
      <c r="G3529" s="103"/>
      <c r="H3529" s="103"/>
    </row>
    <row r="3530" spans="1:8">
      <c r="A3530" s="103"/>
      <c r="B3530" s="61"/>
      <c r="C3530" s="103"/>
      <c r="D3530" s="103"/>
      <c r="E3530" s="103"/>
      <c r="F3530" s="103"/>
      <c r="G3530" s="103"/>
      <c r="H3530" s="103"/>
    </row>
    <row r="3531" spans="1:8">
      <c r="A3531" s="103"/>
      <c r="B3531" s="61"/>
      <c r="C3531" s="103"/>
      <c r="D3531" s="103"/>
      <c r="E3531" s="103"/>
      <c r="F3531" s="103"/>
      <c r="G3531" s="103"/>
      <c r="H3531" s="103"/>
    </row>
    <row r="3532" spans="1:8">
      <c r="A3532" s="103"/>
      <c r="B3532" s="61"/>
      <c r="C3532" s="103"/>
      <c r="D3532" s="103"/>
      <c r="E3532" s="103"/>
      <c r="F3532" s="103"/>
      <c r="G3532" s="103"/>
      <c r="H3532" s="103"/>
    </row>
    <row r="3533" spans="1:8">
      <c r="A3533" s="103"/>
      <c r="B3533" s="61"/>
      <c r="C3533" s="103"/>
      <c r="D3533" s="103"/>
      <c r="E3533" s="103"/>
      <c r="F3533" s="103"/>
      <c r="G3533" s="103"/>
      <c r="H3533" s="103"/>
    </row>
    <row r="3534" spans="1:8">
      <c r="A3534" s="103"/>
      <c r="B3534" s="61"/>
      <c r="C3534" s="103"/>
      <c r="D3534" s="103"/>
      <c r="E3534" s="103"/>
      <c r="F3534" s="103"/>
      <c r="G3534" s="103"/>
      <c r="H3534" s="103"/>
    </row>
    <row r="3535" spans="1:8">
      <c r="A3535" s="103"/>
      <c r="B3535" s="61"/>
      <c r="C3535" s="103"/>
      <c r="D3535" s="103"/>
      <c r="E3535" s="103"/>
      <c r="F3535" s="103"/>
      <c r="G3535" s="103"/>
      <c r="H3535" s="103"/>
    </row>
    <row r="3536" spans="1:8">
      <c r="A3536" s="103"/>
      <c r="B3536" s="61"/>
      <c r="C3536" s="103"/>
      <c r="D3536" s="103"/>
      <c r="E3536" s="103"/>
      <c r="F3536" s="103"/>
      <c r="G3536" s="103"/>
      <c r="H3536" s="103"/>
    </row>
    <row r="3537" spans="1:8">
      <c r="A3537" s="103"/>
      <c r="B3537" s="61"/>
      <c r="C3537" s="103"/>
      <c r="D3537" s="103"/>
      <c r="E3537" s="103"/>
      <c r="F3537" s="103"/>
      <c r="G3537" s="103"/>
      <c r="H3537" s="103"/>
    </row>
    <row r="3538" spans="1:8">
      <c r="A3538" s="103"/>
      <c r="B3538" s="61"/>
      <c r="C3538" s="103"/>
      <c r="D3538" s="103"/>
      <c r="E3538" s="103"/>
      <c r="F3538" s="103"/>
      <c r="G3538" s="103"/>
      <c r="H3538" s="103"/>
    </row>
    <row r="3539" spans="1:8">
      <c r="A3539" s="103"/>
      <c r="B3539" s="61"/>
      <c r="C3539" s="103"/>
      <c r="D3539" s="103"/>
      <c r="E3539" s="103"/>
      <c r="F3539" s="103"/>
      <c r="G3539" s="103"/>
      <c r="H3539" s="103"/>
    </row>
    <row r="3540" spans="1:8">
      <c r="A3540" s="103"/>
      <c r="B3540" s="61"/>
      <c r="C3540" s="103"/>
      <c r="D3540" s="103"/>
      <c r="E3540" s="103"/>
      <c r="F3540" s="103"/>
      <c r="G3540" s="103"/>
      <c r="H3540" s="103"/>
    </row>
    <row r="3541" spans="1:8">
      <c r="A3541" s="103"/>
      <c r="B3541" s="61"/>
      <c r="C3541" s="103"/>
      <c r="D3541" s="103"/>
      <c r="E3541" s="103"/>
      <c r="F3541" s="103"/>
      <c r="G3541" s="103"/>
      <c r="H3541" s="103"/>
    </row>
    <row r="3542" spans="1:8">
      <c r="A3542" s="103"/>
      <c r="B3542" s="61"/>
      <c r="C3542" s="103"/>
      <c r="D3542" s="103"/>
      <c r="E3542" s="103"/>
      <c r="F3542" s="103"/>
      <c r="G3542" s="103"/>
      <c r="H3542" s="103"/>
    </row>
    <row r="3543" spans="1:8">
      <c r="A3543" s="103"/>
      <c r="B3543" s="61"/>
      <c r="C3543" s="103"/>
      <c r="D3543" s="103"/>
      <c r="E3543" s="103"/>
      <c r="F3543" s="103"/>
      <c r="G3543" s="103"/>
      <c r="H3543" s="103"/>
    </row>
    <row r="3544" spans="1:8">
      <c r="A3544" s="103"/>
      <c r="B3544" s="61"/>
      <c r="C3544" s="103"/>
      <c r="D3544" s="103"/>
      <c r="E3544" s="103"/>
      <c r="F3544" s="103"/>
      <c r="G3544" s="103"/>
      <c r="H3544" s="103"/>
    </row>
    <row r="3545" spans="1:8">
      <c r="A3545" s="103"/>
      <c r="B3545" s="61"/>
      <c r="C3545" s="103"/>
      <c r="D3545" s="103"/>
      <c r="E3545" s="103"/>
      <c r="F3545" s="103"/>
      <c r="G3545" s="103"/>
      <c r="H3545" s="103"/>
    </row>
    <row r="3546" spans="1:8">
      <c r="A3546" s="103"/>
      <c r="B3546" s="61"/>
      <c r="C3546" s="103"/>
      <c r="D3546" s="103"/>
      <c r="E3546" s="103"/>
      <c r="F3546" s="103"/>
      <c r="G3546" s="103"/>
      <c r="H3546" s="103"/>
    </row>
    <row r="3547" spans="1:8">
      <c r="A3547" s="103"/>
      <c r="B3547" s="61"/>
      <c r="C3547" s="103"/>
      <c r="D3547" s="103"/>
      <c r="E3547" s="103"/>
      <c r="F3547" s="103"/>
      <c r="G3547" s="103"/>
      <c r="H3547" s="103"/>
    </row>
    <row r="3548" spans="1:8">
      <c r="A3548" s="103"/>
      <c r="B3548" s="61"/>
      <c r="C3548" s="103"/>
      <c r="D3548" s="103"/>
      <c r="E3548" s="103"/>
      <c r="F3548" s="103"/>
      <c r="G3548" s="103"/>
      <c r="H3548" s="103"/>
    </row>
    <row r="3549" spans="1:8">
      <c r="A3549" s="103"/>
      <c r="B3549" s="61"/>
      <c r="C3549" s="103"/>
      <c r="D3549" s="103"/>
      <c r="E3549" s="103"/>
      <c r="F3549" s="103"/>
      <c r="G3549" s="103"/>
      <c r="H3549" s="103"/>
    </row>
    <row r="3550" spans="1:8">
      <c r="A3550" s="103"/>
      <c r="B3550" s="61"/>
      <c r="C3550" s="103"/>
      <c r="D3550" s="103"/>
      <c r="E3550" s="103"/>
      <c r="F3550" s="103"/>
      <c r="G3550" s="103"/>
      <c r="H3550" s="103"/>
    </row>
  </sheetData>
  <mergeCells count="2">
    <mergeCell ref="E1:F1"/>
    <mergeCell ref="G1:H1"/>
  </mergeCells>
  <pageMargins left="0.9055118110236221" right="0.11811023622047245" top="1.1417322834645669" bottom="0.35433070866141736" header="0.51181102362204722" footer="0.11811023622047245"/>
  <pageSetup paperSize="9" scale="83" orientation="portrait" r:id="rId1"/>
  <headerFooter>
    <oddHeader>&amp;L22P013.E_AKUMULÁCIA TEPELNEJ ENERGIE
PS 41 - DEMONTÁŽ ČASTI TECHNOLÓGIE MAZUTOVÉHO HOSPODÁRSTVA
MH TEPLÁRENSKÝ HOLDING, a.s. TURBÍNOVÁ 3, 831 04 BRATISLAVA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092D-AD5F-4F46-B298-43C522838D32}">
  <dimension ref="A1:AY3878"/>
  <sheetViews>
    <sheetView workbookViewId="0">
      <pane xSplit="1" ySplit="3" topLeftCell="B183" activePane="bottomRight" state="frozen"/>
      <selection activeCell="H115" sqref="H115"/>
      <selection pane="topRight" activeCell="H115" sqref="H115"/>
      <selection pane="bottomLeft" activeCell="H115" sqref="H115"/>
      <selection pane="bottomRight" activeCell="B288" sqref="B288"/>
    </sheetView>
  </sheetViews>
  <sheetFormatPr defaultRowHeight="14.5"/>
  <cols>
    <col min="1" max="1" width="6.26953125" customWidth="1"/>
    <col min="2" max="2" width="62.7265625" customWidth="1"/>
    <col min="3" max="5" width="9.26953125" customWidth="1"/>
    <col min="6" max="6" width="11.81640625" customWidth="1"/>
    <col min="7" max="7" width="13.7265625" customWidth="1"/>
    <col min="8" max="8" width="13.26953125" customWidth="1"/>
    <col min="10" max="10" width="13.26953125" customWidth="1"/>
    <col min="11" max="12" width="0" hidden="1" customWidth="1"/>
  </cols>
  <sheetData>
    <row r="1" spans="1:24">
      <c r="A1" s="113"/>
      <c r="B1" s="114"/>
      <c r="C1" s="52" t="s">
        <v>65</v>
      </c>
      <c r="D1" s="53" t="s">
        <v>66</v>
      </c>
      <c r="E1" s="624" t="s">
        <v>67</v>
      </c>
      <c r="F1" s="625"/>
      <c r="G1" s="626" t="s">
        <v>68</v>
      </c>
      <c r="H1" s="625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>
      <c r="A2" s="115" t="s">
        <v>69</v>
      </c>
      <c r="B2" s="116" t="s">
        <v>70</v>
      </c>
      <c r="C2" s="56"/>
      <c r="D2" s="56"/>
      <c r="E2" s="57" t="s">
        <v>71</v>
      </c>
      <c r="F2" s="58" t="s">
        <v>72</v>
      </c>
      <c r="G2" s="59" t="s">
        <v>71</v>
      </c>
      <c r="H2" s="117" t="s">
        <v>72</v>
      </c>
      <c r="I2" s="61"/>
      <c r="J2" s="162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>
      <c r="A3" s="118"/>
      <c r="B3" s="119"/>
      <c r="C3" s="63" t="s">
        <v>73</v>
      </c>
      <c r="D3" s="64">
        <v>1</v>
      </c>
      <c r="E3" s="57" t="s">
        <v>74</v>
      </c>
      <c r="F3" s="58" t="s">
        <v>74</v>
      </c>
      <c r="G3" s="59" t="s">
        <v>75</v>
      </c>
      <c r="H3" s="120" t="s">
        <v>76</v>
      </c>
      <c r="I3" s="61"/>
      <c r="J3" s="163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4" ht="15.5">
      <c r="A4" s="121"/>
      <c r="B4" s="122" t="s">
        <v>213</v>
      </c>
      <c r="C4" s="123"/>
      <c r="D4" s="124"/>
      <c r="E4" s="125"/>
      <c r="F4" s="126"/>
      <c r="G4" s="61"/>
      <c r="H4" s="164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>
      <c r="A5" s="121"/>
      <c r="B5" s="128"/>
      <c r="C5" s="123"/>
      <c r="D5" s="124"/>
      <c r="E5" s="125"/>
      <c r="F5" s="126"/>
      <c r="G5" s="61"/>
      <c r="H5" s="165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24" ht="15.5">
      <c r="A6" s="121"/>
      <c r="B6" s="166" t="s">
        <v>214</v>
      </c>
      <c r="C6" s="123"/>
      <c r="D6" s="124"/>
      <c r="E6" s="125"/>
      <c r="F6" s="126"/>
      <c r="G6" s="61"/>
      <c r="H6" s="165"/>
      <c r="I6" s="61"/>
      <c r="J6" s="61"/>
      <c r="K6" s="61"/>
    </row>
    <row r="7" spans="1:24">
      <c r="A7" s="121"/>
      <c r="B7" s="131"/>
      <c r="C7" s="103"/>
      <c r="D7" s="136"/>
      <c r="E7" s="103"/>
      <c r="F7" s="137"/>
      <c r="G7" s="78"/>
      <c r="H7" s="135"/>
      <c r="I7" s="78"/>
      <c r="J7" s="78"/>
    </row>
    <row r="8" spans="1:24">
      <c r="A8" s="121"/>
      <c r="B8" s="128" t="s">
        <v>178</v>
      </c>
      <c r="C8" s="103"/>
      <c r="D8" s="129"/>
      <c r="E8" s="125"/>
      <c r="F8" s="126"/>
      <c r="G8" s="61"/>
      <c r="H8" s="165"/>
      <c r="I8" s="61"/>
      <c r="J8" s="61"/>
      <c r="K8" s="61"/>
    </row>
    <row r="9" spans="1:24">
      <c r="A9" s="121"/>
      <c r="B9" s="131"/>
      <c r="C9" s="103"/>
      <c r="D9" s="129"/>
      <c r="E9" s="103"/>
      <c r="F9" s="132"/>
      <c r="G9" s="78"/>
      <c r="H9" s="135"/>
      <c r="I9" s="78"/>
      <c r="J9" s="78"/>
      <c r="K9" s="78"/>
    </row>
    <row r="10" spans="1:24">
      <c r="A10" s="121">
        <v>1</v>
      </c>
      <c r="B10" s="134" t="s">
        <v>179</v>
      </c>
      <c r="C10" s="78"/>
      <c r="D10" s="131"/>
      <c r="E10" s="78"/>
      <c r="F10" s="135"/>
      <c r="G10" s="78"/>
      <c r="H10" s="135"/>
      <c r="I10" s="78"/>
      <c r="J10" s="78"/>
    </row>
    <row r="11" spans="1:24">
      <c r="A11" s="121"/>
      <c r="B11" s="131" t="s">
        <v>215</v>
      </c>
      <c r="C11" s="103" t="s">
        <v>181</v>
      </c>
      <c r="D11" s="136">
        <v>1.5</v>
      </c>
      <c r="E11" s="103">
        <v>1.08</v>
      </c>
      <c r="F11" s="137">
        <f t="shared" ref="F11" si="0">D11*E11</f>
        <v>1.62</v>
      </c>
      <c r="G11" s="78"/>
      <c r="H11" s="135">
        <f>(D11*G11)</f>
        <v>0</v>
      </c>
      <c r="I11" s="78"/>
      <c r="J11" s="78"/>
      <c r="K11" s="78"/>
    </row>
    <row r="12" spans="1:24">
      <c r="A12" s="121"/>
      <c r="B12" s="131" t="s">
        <v>216</v>
      </c>
      <c r="C12" s="103" t="s">
        <v>181</v>
      </c>
      <c r="D12" s="136">
        <v>10</v>
      </c>
      <c r="E12" s="103">
        <v>1.99</v>
      </c>
      <c r="F12" s="137">
        <f>D12*E12</f>
        <v>19.899999999999999</v>
      </c>
      <c r="G12" s="78"/>
      <c r="H12" s="135">
        <f t="shared" ref="H12:H16" si="1">(D12*G12)</f>
        <v>0</v>
      </c>
      <c r="I12" s="78"/>
      <c r="J12" s="78"/>
      <c r="K12" s="78"/>
    </row>
    <row r="13" spans="1:24">
      <c r="A13" s="121"/>
      <c r="B13" s="131" t="s">
        <v>180</v>
      </c>
      <c r="C13" s="103" t="s">
        <v>181</v>
      </c>
      <c r="D13" s="136">
        <v>17</v>
      </c>
      <c r="E13" s="103">
        <v>4.1100000000000003</v>
      </c>
      <c r="F13" s="137">
        <f t="shared" ref="F13:F16" si="2">D13*E13</f>
        <v>69.87</v>
      </c>
      <c r="G13" s="78"/>
      <c r="H13" s="135">
        <f t="shared" si="1"/>
        <v>0</v>
      </c>
      <c r="I13" s="78"/>
      <c r="J13" s="78"/>
    </row>
    <row r="14" spans="1:24">
      <c r="A14" s="121"/>
      <c r="B14" s="131" t="s">
        <v>183</v>
      </c>
      <c r="C14" s="103" t="s">
        <v>181</v>
      </c>
      <c r="D14" s="136">
        <v>65</v>
      </c>
      <c r="E14" s="103">
        <v>6.76</v>
      </c>
      <c r="F14" s="137">
        <f t="shared" si="2"/>
        <v>439.4</v>
      </c>
      <c r="G14" s="78"/>
      <c r="H14" s="135">
        <f t="shared" si="1"/>
        <v>0</v>
      </c>
      <c r="I14" s="78"/>
      <c r="J14" s="78"/>
      <c r="K14" s="78"/>
    </row>
    <row r="15" spans="1:24">
      <c r="A15" s="121"/>
      <c r="B15" s="131" t="s">
        <v>184</v>
      </c>
      <c r="C15" s="103" t="s">
        <v>181</v>
      </c>
      <c r="D15" s="136">
        <v>22</v>
      </c>
      <c r="E15" s="103">
        <v>10</v>
      </c>
      <c r="F15" s="137">
        <f t="shared" si="2"/>
        <v>220</v>
      </c>
      <c r="G15" s="78"/>
      <c r="H15" s="135">
        <f t="shared" si="1"/>
        <v>0</v>
      </c>
      <c r="I15" s="78"/>
      <c r="J15" s="78"/>
      <c r="K15" s="78"/>
    </row>
    <row r="16" spans="1:24">
      <c r="A16" s="121"/>
      <c r="B16" s="131" t="s">
        <v>187</v>
      </c>
      <c r="C16" s="103" t="s">
        <v>181</v>
      </c>
      <c r="D16" s="136">
        <v>23</v>
      </c>
      <c r="E16" s="103">
        <v>55.47</v>
      </c>
      <c r="F16" s="137">
        <f t="shared" si="2"/>
        <v>1275.81</v>
      </c>
      <c r="G16" s="78"/>
      <c r="H16" s="135">
        <f t="shared" si="1"/>
        <v>0</v>
      </c>
      <c r="I16" s="78"/>
      <c r="J16" s="78"/>
      <c r="K16" s="78"/>
    </row>
    <row r="17" spans="1:11">
      <c r="A17" s="121"/>
      <c r="B17" s="134"/>
      <c r="C17" s="103"/>
      <c r="D17" s="136"/>
      <c r="E17" s="103"/>
      <c r="F17" s="137"/>
      <c r="G17" s="78"/>
      <c r="H17" s="135"/>
      <c r="I17" s="78"/>
      <c r="J17" s="78"/>
    </row>
    <row r="18" spans="1:11">
      <c r="A18" s="121">
        <v>2</v>
      </c>
      <c r="B18" s="134" t="s">
        <v>190</v>
      </c>
      <c r="C18" s="103"/>
      <c r="D18" s="136"/>
      <c r="E18" s="103"/>
      <c r="F18" s="137"/>
      <c r="H18" s="167"/>
    </row>
    <row r="19" spans="1:11">
      <c r="A19" s="121"/>
      <c r="B19" s="131" t="s">
        <v>187</v>
      </c>
      <c r="C19" s="103" t="s">
        <v>81</v>
      </c>
      <c r="D19" s="136">
        <v>8</v>
      </c>
      <c r="E19" s="103">
        <v>39.799999999999997</v>
      </c>
      <c r="F19" s="137">
        <f t="shared" ref="F19:F24" si="3">D19*E19</f>
        <v>318.39999999999998</v>
      </c>
      <c r="G19" s="78"/>
      <c r="H19" s="135">
        <f t="shared" ref="H19:H24" si="4">(D19*G19)</f>
        <v>0</v>
      </c>
      <c r="I19" s="78"/>
      <c r="J19" s="78"/>
      <c r="K19" s="78"/>
    </row>
    <row r="20" spans="1:11">
      <c r="A20" s="121"/>
      <c r="B20" s="131" t="s">
        <v>184</v>
      </c>
      <c r="C20" s="103" t="s">
        <v>81</v>
      </c>
      <c r="D20" s="136">
        <v>2</v>
      </c>
      <c r="E20" s="103">
        <v>2.35</v>
      </c>
      <c r="F20" s="137">
        <f t="shared" si="3"/>
        <v>4.7</v>
      </c>
      <c r="G20" s="78"/>
      <c r="H20" s="135">
        <f t="shared" si="4"/>
        <v>0</v>
      </c>
      <c r="I20" s="78"/>
      <c r="J20" s="78"/>
      <c r="K20" s="78"/>
    </row>
    <row r="21" spans="1:11">
      <c r="A21" s="121"/>
      <c r="B21" s="131" t="s">
        <v>183</v>
      </c>
      <c r="C21" s="103" t="s">
        <v>81</v>
      </c>
      <c r="D21" s="136">
        <v>9</v>
      </c>
      <c r="E21" s="103">
        <v>1.21</v>
      </c>
      <c r="F21" s="137">
        <f t="shared" si="3"/>
        <v>10.89</v>
      </c>
      <c r="H21" s="135">
        <f t="shared" si="4"/>
        <v>0</v>
      </c>
    </row>
    <row r="22" spans="1:11">
      <c r="A22" s="121"/>
      <c r="B22" s="131" t="s">
        <v>180</v>
      </c>
      <c r="C22" s="103" t="s">
        <v>81</v>
      </c>
      <c r="D22" s="136">
        <v>3</v>
      </c>
      <c r="E22" s="103">
        <v>0.49</v>
      </c>
      <c r="F22" s="137">
        <f t="shared" si="3"/>
        <v>1.47</v>
      </c>
      <c r="H22" s="135">
        <f t="shared" si="4"/>
        <v>0</v>
      </c>
    </row>
    <row r="23" spans="1:11">
      <c r="A23" s="121"/>
      <c r="B23" s="131" t="s">
        <v>216</v>
      </c>
      <c r="C23" s="103" t="s">
        <v>81</v>
      </c>
      <c r="D23" s="129">
        <v>4</v>
      </c>
      <c r="E23" s="103">
        <v>0.12</v>
      </c>
      <c r="F23" s="137">
        <f t="shared" si="3"/>
        <v>0.48</v>
      </c>
      <c r="H23" s="135">
        <f t="shared" si="4"/>
        <v>0</v>
      </c>
    </row>
    <row r="24" spans="1:11">
      <c r="A24" s="121"/>
      <c r="B24" s="131" t="s">
        <v>215</v>
      </c>
      <c r="C24" s="103" t="s">
        <v>81</v>
      </c>
      <c r="D24" s="136">
        <v>3</v>
      </c>
      <c r="E24" s="103">
        <v>0.04</v>
      </c>
      <c r="F24" s="137">
        <f t="shared" si="3"/>
        <v>0.12</v>
      </c>
      <c r="G24" s="78"/>
      <c r="H24" s="135">
        <f t="shared" si="4"/>
        <v>0</v>
      </c>
      <c r="I24" s="78"/>
      <c r="J24" s="78"/>
      <c r="K24" s="78"/>
    </row>
    <row r="25" spans="1:11">
      <c r="A25" s="121"/>
      <c r="B25" s="134"/>
      <c r="C25" s="103"/>
      <c r="D25" s="129"/>
      <c r="E25" s="103"/>
      <c r="F25" s="138"/>
      <c r="H25" s="167"/>
    </row>
    <row r="26" spans="1:11">
      <c r="A26" s="121">
        <v>3</v>
      </c>
      <c r="B26" s="134" t="s">
        <v>191</v>
      </c>
      <c r="C26" s="103"/>
      <c r="D26" s="129"/>
      <c r="E26" s="103"/>
      <c r="F26" s="132"/>
      <c r="H26" s="167"/>
    </row>
    <row r="27" spans="1:11">
      <c r="A27" s="121"/>
      <c r="B27" s="131" t="s">
        <v>187</v>
      </c>
      <c r="C27" s="103" t="s">
        <v>181</v>
      </c>
      <c r="D27" s="136">
        <v>1</v>
      </c>
      <c r="E27" s="103">
        <v>9.9</v>
      </c>
      <c r="F27" s="137">
        <f t="shared" ref="F27" si="5">D27*E27</f>
        <v>9.9</v>
      </c>
      <c r="G27" s="78"/>
      <c r="H27" s="135">
        <f>(D27*G27)</f>
        <v>0</v>
      </c>
      <c r="I27" s="78"/>
      <c r="J27" s="78"/>
      <c r="K27" s="78"/>
    </row>
    <row r="28" spans="1:11">
      <c r="A28" s="121"/>
      <c r="B28" s="131"/>
      <c r="C28" s="103"/>
      <c r="D28" s="136"/>
      <c r="E28" s="103"/>
      <c r="F28" s="137"/>
      <c r="G28" s="78"/>
      <c r="H28" s="135"/>
      <c r="I28" s="78"/>
      <c r="J28" s="78"/>
      <c r="K28" s="78"/>
    </row>
    <row r="29" spans="1:11">
      <c r="A29" s="121">
        <v>4</v>
      </c>
      <c r="B29" s="134" t="s">
        <v>217</v>
      </c>
      <c r="C29" s="103"/>
      <c r="D29" s="136"/>
      <c r="E29" s="103"/>
      <c r="F29" s="137"/>
      <c r="H29" s="167"/>
    </row>
    <row r="30" spans="1:11">
      <c r="A30" s="121"/>
      <c r="B30" s="131" t="s">
        <v>187</v>
      </c>
      <c r="C30" s="103" t="s">
        <v>81</v>
      </c>
      <c r="D30" s="136">
        <v>8</v>
      </c>
      <c r="E30" s="103">
        <v>28.58</v>
      </c>
      <c r="F30" s="137">
        <f t="shared" ref="F30" si="6">D30*E30</f>
        <v>228.64</v>
      </c>
      <c r="G30" s="78"/>
      <c r="H30" s="135">
        <f>(D30*G30)</f>
        <v>0</v>
      </c>
      <c r="I30" s="78"/>
      <c r="J30" s="78"/>
      <c r="K30" s="78"/>
    </row>
    <row r="31" spans="1:11">
      <c r="A31" s="121"/>
      <c r="B31" s="134" t="s">
        <v>192</v>
      </c>
      <c r="C31" s="103"/>
      <c r="D31" s="136"/>
      <c r="E31" s="103"/>
      <c r="F31" s="137"/>
      <c r="H31" s="167"/>
    </row>
    <row r="32" spans="1:11">
      <c r="A32" s="121"/>
      <c r="B32" s="131" t="s">
        <v>215</v>
      </c>
      <c r="C32" s="103" t="s">
        <v>81</v>
      </c>
      <c r="D32" s="136">
        <v>4</v>
      </c>
      <c r="E32" s="103">
        <v>0.95</v>
      </c>
      <c r="F32" s="137">
        <f t="shared" ref="F32:F33" si="7">D32*E32</f>
        <v>3.8</v>
      </c>
      <c r="G32" s="78"/>
      <c r="H32" s="135">
        <f t="shared" ref="H32:H33" si="8">(D32*G32)</f>
        <v>0</v>
      </c>
      <c r="I32" s="78"/>
      <c r="J32" s="78"/>
      <c r="K32" s="78"/>
    </row>
    <row r="33" spans="1:51">
      <c r="A33" s="121"/>
      <c r="B33" s="131" t="s">
        <v>184</v>
      </c>
      <c r="C33" s="103" t="s">
        <v>81</v>
      </c>
      <c r="D33" s="136">
        <v>1</v>
      </c>
      <c r="E33" s="103">
        <v>4.62</v>
      </c>
      <c r="F33" s="137">
        <f t="shared" si="7"/>
        <v>4.62</v>
      </c>
      <c r="G33" s="78"/>
      <c r="H33" s="135">
        <f t="shared" si="8"/>
        <v>0</v>
      </c>
      <c r="I33" s="78"/>
      <c r="J33" s="78"/>
      <c r="K33" s="78"/>
    </row>
    <row r="34" spans="1:51">
      <c r="A34" s="121"/>
      <c r="B34" s="134" t="s">
        <v>218</v>
      </c>
      <c r="C34" s="103"/>
      <c r="D34" s="136"/>
      <c r="E34" s="103"/>
      <c r="F34" s="137"/>
      <c r="H34" s="167"/>
    </row>
    <row r="35" spans="1:51">
      <c r="A35" s="121"/>
      <c r="B35" s="131" t="s">
        <v>183</v>
      </c>
      <c r="C35" s="103" t="s">
        <v>81</v>
      </c>
      <c r="D35" s="136">
        <v>1</v>
      </c>
      <c r="E35" s="103">
        <v>6.17</v>
      </c>
      <c r="F35" s="137">
        <f t="shared" ref="F35" si="9">D35*E35</f>
        <v>6.17</v>
      </c>
      <c r="G35" s="78"/>
      <c r="H35" s="135">
        <f>(D35*G35)</f>
        <v>0</v>
      </c>
      <c r="I35" s="78"/>
      <c r="J35" s="78"/>
      <c r="K35" s="78"/>
    </row>
    <row r="36" spans="1:51">
      <c r="A36" s="121"/>
      <c r="B36" s="134" t="s">
        <v>219</v>
      </c>
      <c r="C36" s="103"/>
      <c r="D36" s="136"/>
      <c r="E36" s="103"/>
      <c r="F36" s="137"/>
      <c r="H36" s="167"/>
    </row>
    <row r="37" spans="1:51">
      <c r="A37" s="121"/>
      <c r="B37" s="131" t="s">
        <v>180</v>
      </c>
      <c r="C37" s="103" t="s">
        <v>81</v>
      </c>
      <c r="D37" s="136">
        <v>1</v>
      </c>
      <c r="E37" s="103">
        <v>3.51</v>
      </c>
      <c r="F37" s="137">
        <f t="shared" ref="F37" si="10">D37*E37</f>
        <v>3.51</v>
      </c>
      <c r="G37" s="78"/>
      <c r="H37" s="135">
        <f>(D37*G37)</f>
        <v>0</v>
      </c>
      <c r="I37" s="78"/>
      <c r="J37" s="78"/>
      <c r="K37" s="78"/>
    </row>
    <row r="38" spans="1:51">
      <c r="A38" s="121"/>
      <c r="B38" s="134"/>
      <c r="C38" s="103"/>
      <c r="D38" s="136"/>
      <c r="E38" s="103"/>
      <c r="F38" s="138"/>
      <c r="G38" s="78"/>
      <c r="H38" s="135"/>
      <c r="I38" s="78"/>
      <c r="J38" s="78"/>
      <c r="K38" s="78"/>
    </row>
    <row r="39" spans="1:51">
      <c r="A39" s="121">
        <v>5</v>
      </c>
      <c r="B39" s="134" t="s">
        <v>193</v>
      </c>
      <c r="C39" s="103"/>
      <c r="D39" s="136"/>
      <c r="E39" s="103"/>
      <c r="F39" s="138"/>
      <c r="G39" s="78"/>
      <c r="H39" s="135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</row>
    <row r="40" spans="1:51">
      <c r="A40" s="121"/>
      <c r="B40" s="131" t="s">
        <v>194</v>
      </c>
      <c r="C40" s="103" t="s">
        <v>195</v>
      </c>
      <c r="D40" s="136">
        <v>1</v>
      </c>
      <c r="E40" s="103"/>
      <c r="F40" s="138"/>
      <c r="G40" s="78"/>
      <c r="H40" s="135">
        <f t="shared" ref="H40:H42" si="11">(D40*G40)</f>
        <v>0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</row>
    <row r="41" spans="1:51">
      <c r="A41" s="121"/>
      <c r="B41" s="131" t="s">
        <v>196</v>
      </c>
      <c r="C41" s="103" t="s">
        <v>195</v>
      </c>
      <c r="D41" s="136">
        <v>1</v>
      </c>
      <c r="E41" s="136"/>
      <c r="F41" s="138"/>
      <c r="G41" s="78"/>
      <c r="H41" s="135">
        <f t="shared" si="11"/>
        <v>0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</row>
    <row r="42" spans="1:51">
      <c r="A42" s="121"/>
      <c r="B42" s="131" t="s">
        <v>220</v>
      </c>
      <c r="C42" s="103" t="s">
        <v>195</v>
      </c>
      <c r="D42" s="136">
        <f>SUM(D40:D41)</f>
        <v>2</v>
      </c>
      <c r="E42" s="136"/>
      <c r="F42" s="138"/>
      <c r="G42" s="78"/>
      <c r="H42" s="135">
        <f t="shared" si="11"/>
        <v>0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</row>
    <row r="43" spans="1:51">
      <c r="A43" s="121"/>
      <c r="B43" s="134"/>
      <c r="C43" s="103"/>
      <c r="D43" s="136"/>
      <c r="E43" s="136"/>
      <c r="F43" s="138"/>
      <c r="G43" s="78"/>
      <c r="H43" s="135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</row>
    <row r="44" spans="1:51">
      <c r="A44" s="121">
        <v>6</v>
      </c>
      <c r="B44" s="141" t="s">
        <v>197</v>
      </c>
      <c r="C44" s="103"/>
      <c r="D44" s="136"/>
      <c r="E44" s="142"/>
      <c r="F44" s="143"/>
      <c r="G44" s="61"/>
      <c r="H44" s="165"/>
      <c r="I44" s="61"/>
      <c r="J44" s="61"/>
    </row>
    <row r="45" spans="1:51">
      <c r="A45" s="121"/>
      <c r="B45" s="131" t="s">
        <v>198</v>
      </c>
      <c r="C45" s="103"/>
      <c r="D45" s="136"/>
      <c r="E45" s="103"/>
      <c r="F45" s="143"/>
      <c r="G45" s="61"/>
      <c r="H45" s="165"/>
      <c r="I45" s="61"/>
      <c r="J45" s="61"/>
    </row>
    <row r="46" spans="1:51">
      <c r="A46" s="121"/>
      <c r="B46" s="131" t="s">
        <v>199</v>
      </c>
      <c r="C46" s="103" t="s">
        <v>175</v>
      </c>
      <c r="D46" s="136"/>
      <c r="E46" s="103"/>
      <c r="F46" s="145">
        <v>1000</v>
      </c>
      <c r="G46" s="61"/>
      <c r="H46" s="135">
        <f>(F46*G46)</f>
        <v>0</v>
      </c>
      <c r="I46" s="61"/>
      <c r="J46" s="61"/>
    </row>
    <row r="47" spans="1:51">
      <c r="A47" s="121"/>
      <c r="B47" s="131"/>
      <c r="C47" s="103"/>
      <c r="D47" s="136"/>
      <c r="E47" s="103"/>
      <c r="F47" s="143"/>
      <c r="G47" s="61"/>
      <c r="H47" s="165"/>
      <c r="I47" s="61"/>
      <c r="J47" s="61"/>
    </row>
    <row r="48" spans="1:51">
      <c r="A48" s="121">
        <v>7</v>
      </c>
      <c r="B48" s="141" t="s">
        <v>221</v>
      </c>
      <c r="C48" s="103"/>
      <c r="D48" s="136"/>
      <c r="E48" s="103"/>
      <c r="F48" s="132"/>
      <c r="H48" s="167"/>
    </row>
    <row r="49" spans="1:8">
      <c r="A49" s="121"/>
      <c r="B49" s="168" t="s">
        <v>222</v>
      </c>
      <c r="C49" s="103"/>
      <c r="D49" s="136"/>
      <c r="E49" s="103"/>
      <c r="F49" s="132"/>
      <c r="H49" s="167"/>
    </row>
    <row r="50" spans="1:8">
      <c r="A50" s="121"/>
      <c r="B50" s="131" t="s">
        <v>223</v>
      </c>
      <c r="C50" s="103" t="s">
        <v>203</v>
      </c>
      <c r="D50" s="136">
        <v>70</v>
      </c>
      <c r="E50" s="103">
        <v>0.1</v>
      </c>
      <c r="F50" s="137">
        <f>D50*E50</f>
        <v>7</v>
      </c>
      <c r="H50" s="135">
        <f>(D50*G50)</f>
        <v>0</v>
      </c>
    </row>
    <row r="51" spans="1:8" ht="38.5">
      <c r="A51" s="121"/>
      <c r="B51" s="168" t="s">
        <v>224</v>
      </c>
      <c r="C51" s="103" t="s">
        <v>203</v>
      </c>
      <c r="D51" s="136">
        <v>140</v>
      </c>
      <c r="E51" s="103">
        <v>0.14000000000000001</v>
      </c>
      <c r="F51" s="137">
        <f>D51*E51</f>
        <v>19.600000000000001</v>
      </c>
      <c r="H51" s="135">
        <f>(D51*G51)</f>
        <v>0</v>
      </c>
    </row>
    <row r="52" spans="1:8">
      <c r="A52" s="121"/>
      <c r="B52" s="168"/>
      <c r="C52" s="103"/>
      <c r="D52" s="136"/>
      <c r="E52" s="103"/>
      <c r="F52" s="137"/>
      <c r="H52" s="167"/>
    </row>
    <row r="53" spans="1:8">
      <c r="A53" s="121"/>
      <c r="B53" s="168" t="s">
        <v>225</v>
      </c>
      <c r="C53" s="103"/>
      <c r="D53" s="136"/>
      <c r="E53" s="103"/>
      <c r="F53" s="132"/>
      <c r="H53" s="167"/>
    </row>
    <row r="54" spans="1:8">
      <c r="A54" s="121"/>
      <c r="B54" s="168" t="s">
        <v>226</v>
      </c>
      <c r="C54" s="103" t="s">
        <v>203</v>
      </c>
      <c r="D54" s="136">
        <v>50</v>
      </c>
      <c r="E54" s="103">
        <v>0.1</v>
      </c>
      <c r="F54" s="137">
        <f>D54*E54</f>
        <v>5</v>
      </c>
      <c r="H54" s="135">
        <f>(D54*G54)</f>
        <v>0</v>
      </c>
    </row>
    <row r="55" spans="1:8">
      <c r="A55" s="121"/>
      <c r="B55" s="168" t="s">
        <v>227</v>
      </c>
      <c r="C55" s="103" t="s">
        <v>203</v>
      </c>
      <c r="D55" s="136">
        <v>100</v>
      </c>
      <c r="E55" s="103">
        <v>0.14000000000000001</v>
      </c>
      <c r="F55" s="137">
        <f>D55*E55</f>
        <v>14.000000000000002</v>
      </c>
      <c r="H55" s="135">
        <f>(D55*G55)</f>
        <v>0</v>
      </c>
    </row>
    <row r="56" spans="1:8">
      <c r="A56" s="121"/>
      <c r="B56" s="169"/>
      <c r="C56" s="103"/>
      <c r="D56" s="136"/>
      <c r="E56" s="103"/>
      <c r="F56" s="137"/>
      <c r="H56" s="167"/>
    </row>
    <row r="57" spans="1:8">
      <c r="A57" s="121">
        <v>8</v>
      </c>
      <c r="B57" s="141" t="s">
        <v>200</v>
      </c>
      <c r="C57" s="103"/>
      <c r="D57" s="136"/>
      <c r="E57" s="103" t="s">
        <v>201</v>
      </c>
      <c r="F57" s="137"/>
      <c r="H57" s="167"/>
    </row>
    <row r="58" spans="1:8">
      <c r="A58" s="121"/>
      <c r="B58" s="147" t="s">
        <v>228</v>
      </c>
      <c r="C58" s="103" t="s">
        <v>203</v>
      </c>
      <c r="D58" s="136">
        <v>0.5</v>
      </c>
      <c r="E58" s="103">
        <v>0.61</v>
      </c>
      <c r="F58" s="137">
        <f t="shared" ref="F58:F63" si="12">E58*D11*1.3</f>
        <v>1.1895</v>
      </c>
      <c r="H58" s="135">
        <f t="shared" ref="H58:H64" si="13">(D58*G58)</f>
        <v>0</v>
      </c>
    </row>
    <row r="59" spans="1:8">
      <c r="A59" s="121"/>
      <c r="B59" s="147" t="s">
        <v>229</v>
      </c>
      <c r="C59" s="103" t="s">
        <v>203</v>
      </c>
      <c r="D59" s="136">
        <v>5</v>
      </c>
      <c r="E59" s="103">
        <v>1.1399999999999999</v>
      </c>
      <c r="F59" s="137">
        <f t="shared" si="12"/>
        <v>14.819999999999999</v>
      </c>
      <c r="H59" s="135">
        <f t="shared" si="13"/>
        <v>0</v>
      </c>
    </row>
    <row r="60" spans="1:8">
      <c r="A60" s="121"/>
      <c r="B60" s="147" t="s">
        <v>230</v>
      </c>
      <c r="C60" s="103" t="s">
        <v>203</v>
      </c>
      <c r="D60" s="136">
        <v>11.5</v>
      </c>
      <c r="E60" s="103">
        <v>2.0099999999999998</v>
      </c>
      <c r="F60" s="137">
        <f t="shared" si="12"/>
        <v>44.420999999999992</v>
      </c>
      <c r="H60" s="135">
        <f t="shared" si="13"/>
        <v>0</v>
      </c>
    </row>
    <row r="61" spans="1:8">
      <c r="A61" s="121"/>
      <c r="B61" s="147" t="s">
        <v>231</v>
      </c>
      <c r="C61" s="103" t="s">
        <v>203</v>
      </c>
      <c r="D61" s="136">
        <v>56</v>
      </c>
      <c r="E61" s="103">
        <v>3.14</v>
      </c>
      <c r="F61" s="137">
        <f t="shared" si="12"/>
        <v>265.33</v>
      </c>
      <c r="H61" s="135">
        <f t="shared" si="13"/>
        <v>0</v>
      </c>
    </row>
    <row r="62" spans="1:8">
      <c r="A62" s="121"/>
      <c r="B62" s="147" t="s">
        <v>232</v>
      </c>
      <c r="C62" s="103" t="s">
        <v>203</v>
      </c>
      <c r="D62" s="136">
        <v>28.5</v>
      </c>
      <c r="E62" s="103">
        <v>7.89</v>
      </c>
      <c r="F62" s="137">
        <f t="shared" si="12"/>
        <v>225.654</v>
      </c>
      <c r="H62" s="135">
        <f t="shared" si="13"/>
        <v>0</v>
      </c>
    </row>
    <row r="63" spans="1:8">
      <c r="A63" s="121"/>
      <c r="B63" s="147" t="s">
        <v>208</v>
      </c>
      <c r="C63" s="103" t="s">
        <v>203</v>
      </c>
      <c r="D63" s="136">
        <v>53</v>
      </c>
      <c r="E63" s="103">
        <v>16.989999999999998</v>
      </c>
      <c r="F63" s="137">
        <f t="shared" si="12"/>
        <v>508.00099999999998</v>
      </c>
      <c r="H63" s="135">
        <f t="shared" si="13"/>
        <v>0</v>
      </c>
    </row>
    <row r="64" spans="1:8">
      <c r="A64" s="121"/>
      <c r="B64" s="148" t="s">
        <v>2074</v>
      </c>
      <c r="C64" s="103" t="s">
        <v>203</v>
      </c>
      <c r="D64" s="136">
        <f>SUM(D58:D63)*1.1</f>
        <v>169.95000000000002</v>
      </c>
      <c r="E64" s="103">
        <v>7.85</v>
      </c>
      <c r="F64" s="137">
        <f t="shared" ref="F64" si="14">D64*E64</f>
        <v>1334.1075000000001</v>
      </c>
      <c r="H64" s="135">
        <f t="shared" si="13"/>
        <v>0</v>
      </c>
    </row>
    <row r="65" spans="1:11">
      <c r="A65" s="121"/>
      <c r="B65" s="147"/>
      <c r="C65" s="103"/>
      <c r="D65" s="136"/>
      <c r="E65" s="103"/>
      <c r="F65" s="143"/>
      <c r="H65" s="167"/>
    </row>
    <row r="66" spans="1:11">
      <c r="A66" s="121">
        <v>9</v>
      </c>
      <c r="B66" s="141" t="s">
        <v>233</v>
      </c>
      <c r="C66" s="170"/>
      <c r="D66" s="136"/>
      <c r="E66" s="103"/>
      <c r="F66" s="143"/>
      <c r="H66" s="167"/>
    </row>
    <row r="67" spans="1:11">
      <c r="A67" s="121"/>
      <c r="B67" s="131" t="s">
        <v>234</v>
      </c>
      <c r="C67" s="103" t="s">
        <v>203</v>
      </c>
      <c r="D67" s="136">
        <v>100</v>
      </c>
      <c r="E67" s="103"/>
      <c r="F67" s="143"/>
      <c r="H67" s="135">
        <f t="shared" ref="H67:H72" si="15">(D67*G67)</f>
        <v>0</v>
      </c>
    </row>
    <row r="68" spans="1:11">
      <c r="A68" s="121"/>
      <c r="B68" s="131" t="s">
        <v>235</v>
      </c>
      <c r="C68" s="103" t="s">
        <v>203</v>
      </c>
      <c r="D68" s="136">
        <v>100</v>
      </c>
      <c r="E68" s="103"/>
      <c r="F68" s="143"/>
      <c r="H68" s="135">
        <f t="shared" si="15"/>
        <v>0</v>
      </c>
    </row>
    <row r="69" spans="1:11">
      <c r="A69" s="121"/>
      <c r="B69" s="131" t="s">
        <v>236</v>
      </c>
      <c r="C69" s="103" t="s">
        <v>203</v>
      </c>
      <c r="D69" s="136">
        <v>100</v>
      </c>
      <c r="E69" s="103"/>
      <c r="F69" s="137"/>
      <c r="H69" s="135">
        <f t="shared" si="15"/>
        <v>0</v>
      </c>
    </row>
    <row r="70" spans="1:11">
      <c r="A70" s="121"/>
      <c r="B70" s="131"/>
      <c r="C70" s="103"/>
      <c r="D70" s="136"/>
      <c r="E70" s="103"/>
      <c r="F70" s="137"/>
      <c r="H70" s="135"/>
    </row>
    <row r="71" spans="1:11">
      <c r="A71" s="121"/>
      <c r="B71" s="134" t="s">
        <v>237</v>
      </c>
      <c r="C71" s="103" t="s">
        <v>311</v>
      </c>
      <c r="D71" s="136">
        <v>1</v>
      </c>
      <c r="E71" s="103"/>
      <c r="F71" s="137"/>
      <c r="H71" s="135">
        <f t="shared" si="15"/>
        <v>0</v>
      </c>
    </row>
    <row r="72" spans="1:11">
      <c r="A72" s="121"/>
      <c r="B72" s="134" t="s">
        <v>238</v>
      </c>
      <c r="C72" s="103" t="s">
        <v>311</v>
      </c>
      <c r="D72" s="136">
        <v>1</v>
      </c>
      <c r="E72" s="103"/>
      <c r="F72" s="145"/>
      <c r="H72" s="135">
        <f t="shared" si="15"/>
        <v>0</v>
      </c>
    </row>
    <row r="73" spans="1:11" ht="15" thickBot="1">
      <c r="A73" s="121"/>
      <c r="B73" s="134"/>
      <c r="C73" s="103"/>
      <c r="D73" s="136"/>
      <c r="E73" s="103"/>
      <c r="F73" s="137"/>
      <c r="H73" s="167"/>
    </row>
    <row r="74" spans="1:11" ht="15.5">
      <c r="A74" s="149"/>
      <c r="B74" s="150" t="s">
        <v>239</v>
      </c>
      <c r="C74" s="151"/>
      <c r="D74" s="152"/>
      <c r="E74" s="151"/>
      <c r="F74" s="153">
        <f>SUM(F5:F73)</f>
        <v>6058.4229999999998</v>
      </c>
      <c r="H74" s="167"/>
    </row>
    <row r="75" spans="1:11" ht="15" thickBot="1">
      <c r="A75" s="156"/>
      <c r="B75" s="157"/>
      <c r="C75" s="158"/>
      <c r="D75" s="159"/>
      <c r="E75" s="158"/>
      <c r="F75" s="160" t="s">
        <v>175</v>
      </c>
      <c r="H75" s="167"/>
    </row>
    <row r="76" spans="1:11">
      <c r="A76" s="121"/>
      <c r="B76" s="131"/>
      <c r="C76" s="103"/>
      <c r="D76" s="136"/>
      <c r="E76" s="103"/>
      <c r="F76" s="137"/>
      <c r="H76" s="167"/>
    </row>
    <row r="77" spans="1:11" ht="15.5">
      <c r="A77" s="121"/>
      <c r="B77" s="166" t="s">
        <v>240</v>
      </c>
      <c r="C77" s="123"/>
      <c r="D77" s="124"/>
      <c r="E77" s="125"/>
      <c r="F77" s="126"/>
      <c r="G77" s="61"/>
      <c r="H77" s="165"/>
      <c r="I77" s="61"/>
      <c r="J77" s="61"/>
      <c r="K77" s="61"/>
    </row>
    <row r="78" spans="1:11">
      <c r="A78" s="121"/>
      <c r="B78" s="131"/>
      <c r="C78" s="103"/>
      <c r="D78" s="136"/>
      <c r="E78" s="103"/>
      <c r="F78" s="137"/>
      <c r="G78" s="78"/>
      <c r="H78" s="135"/>
      <c r="I78" s="78"/>
      <c r="J78" s="78"/>
    </row>
    <row r="79" spans="1:11">
      <c r="A79" s="121"/>
      <c r="B79" s="128" t="s">
        <v>178</v>
      </c>
      <c r="C79" s="103"/>
      <c r="D79" s="129"/>
      <c r="E79" s="125"/>
      <c r="F79" s="126"/>
      <c r="G79" s="61"/>
      <c r="H79" s="165"/>
      <c r="I79" s="61"/>
      <c r="J79" s="61"/>
      <c r="K79" s="61"/>
    </row>
    <row r="80" spans="1:11">
      <c r="A80" s="121"/>
      <c r="B80" s="131"/>
      <c r="C80" s="103"/>
      <c r="D80" s="129"/>
      <c r="E80" s="103"/>
      <c r="F80" s="132"/>
      <c r="G80" s="78"/>
      <c r="H80" s="135"/>
      <c r="I80" s="78"/>
      <c r="J80" s="78"/>
      <c r="K80" s="78"/>
    </row>
    <row r="81" spans="1:11">
      <c r="A81" s="121">
        <v>1</v>
      </c>
      <c r="B81" s="134" t="s">
        <v>179</v>
      </c>
      <c r="C81" s="78"/>
      <c r="D81" s="131"/>
      <c r="E81" s="78"/>
      <c r="F81" s="135"/>
      <c r="G81" s="78"/>
      <c r="H81" s="135"/>
      <c r="I81" s="78"/>
      <c r="J81" s="78"/>
    </row>
    <row r="82" spans="1:11">
      <c r="A82" s="121"/>
      <c r="B82" s="131" t="s">
        <v>215</v>
      </c>
      <c r="C82" s="103" t="s">
        <v>181</v>
      </c>
      <c r="D82" s="136">
        <v>5</v>
      </c>
      <c r="E82" s="103">
        <v>1.08</v>
      </c>
      <c r="F82" s="137">
        <f t="shared" ref="F82" si="16">D82*E82</f>
        <v>5.4</v>
      </c>
      <c r="G82" s="78"/>
      <c r="H82" s="135">
        <f t="shared" ref="H82:H92" si="17">(D82*G82)</f>
        <v>0</v>
      </c>
      <c r="I82" s="78"/>
      <c r="J82" s="78"/>
      <c r="K82" s="78"/>
    </row>
    <row r="83" spans="1:11">
      <c r="A83" s="121"/>
      <c r="B83" s="131" t="s">
        <v>241</v>
      </c>
      <c r="C83" s="103" t="s">
        <v>181</v>
      </c>
      <c r="D83" s="136">
        <v>1</v>
      </c>
      <c r="E83" s="103">
        <v>1.56</v>
      </c>
      <c r="F83" s="137">
        <f>D83*E83</f>
        <v>1.56</v>
      </c>
      <c r="G83" s="78"/>
      <c r="H83" s="135">
        <f t="shared" si="17"/>
        <v>0</v>
      </c>
      <c r="I83" s="78"/>
      <c r="J83" s="78"/>
      <c r="K83" s="78"/>
    </row>
    <row r="84" spans="1:11">
      <c r="A84" s="121"/>
      <c r="B84" s="131" t="s">
        <v>216</v>
      </c>
      <c r="C84" s="103" t="s">
        <v>181</v>
      </c>
      <c r="D84" s="136">
        <v>28</v>
      </c>
      <c r="E84" s="103">
        <v>1.99</v>
      </c>
      <c r="F84" s="137">
        <f>D84*E84</f>
        <v>55.72</v>
      </c>
      <c r="G84" s="78"/>
      <c r="H84" s="135">
        <f t="shared" si="17"/>
        <v>0</v>
      </c>
      <c r="I84" s="78"/>
      <c r="J84" s="78"/>
      <c r="K84" s="78"/>
    </row>
    <row r="85" spans="1:11">
      <c r="A85" s="121"/>
      <c r="B85" s="131" t="s">
        <v>242</v>
      </c>
      <c r="C85" s="103" t="s">
        <v>181</v>
      </c>
      <c r="D85" s="136">
        <v>5</v>
      </c>
      <c r="E85" s="103">
        <v>2.93</v>
      </c>
      <c r="F85" s="137">
        <f>D85*E85</f>
        <v>14.65</v>
      </c>
      <c r="G85" s="78"/>
      <c r="H85" s="135">
        <f t="shared" si="17"/>
        <v>0</v>
      </c>
      <c r="I85" s="78"/>
      <c r="J85" s="78"/>
      <c r="K85" s="78"/>
    </row>
    <row r="86" spans="1:11">
      <c r="A86" s="121"/>
      <c r="B86" s="131" t="s">
        <v>180</v>
      </c>
      <c r="C86" s="103" t="s">
        <v>181</v>
      </c>
      <c r="D86" s="136">
        <v>66</v>
      </c>
      <c r="E86" s="103">
        <v>4.1100000000000003</v>
      </c>
      <c r="F86" s="137">
        <f t="shared" ref="F86:F92" si="18">D86*E86</f>
        <v>271.26000000000005</v>
      </c>
      <c r="G86" s="78"/>
      <c r="H86" s="135">
        <f t="shared" si="17"/>
        <v>0</v>
      </c>
      <c r="I86" s="78"/>
      <c r="J86" s="78"/>
    </row>
    <row r="87" spans="1:11">
      <c r="A87" s="121"/>
      <c r="B87" s="131" t="s">
        <v>243</v>
      </c>
      <c r="C87" s="103" t="s">
        <v>181</v>
      </c>
      <c r="D87" s="136">
        <v>48</v>
      </c>
      <c r="E87" s="103">
        <v>5.2</v>
      </c>
      <c r="F87" s="137">
        <f t="shared" si="18"/>
        <v>249.60000000000002</v>
      </c>
      <c r="G87" s="78"/>
      <c r="H87" s="135">
        <f t="shared" si="17"/>
        <v>0</v>
      </c>
      <c r="I87" s="78"/>
      <c r="J87" s="78"/>
      <c r="K87" s="78"/>
    </row>
    <row r="88" spans="1:11">
      <c r="A88" s="121"/>
      <c r="B88" s="131" t="s">
        <v>183</v>
      </c>
      <c r="C88" s="103" t="s">
        <v>181</v>
      </c>
      <c r="D88" s="136">
        <v>50</v>
      </c>
      <c r="E88" s="103">
        <v>6.76</v>
      </c>
      <c r="F88" s="137">
        <f t="shared" si="18"/>
        <v>338</v>
      </c>
      <c r="G88" s="78"/>
      <c r="H88" s="135">
        <f t="shared" si="17"/>
        <v>0</v>
      </c>
      <c r="I88" s="78"/>
      <c r="J88" s="78"/>
      <c r="K88" s="78"/>
    </row>
    <row r="89" spans="1:11">
      <c r="A89" s="121"/>
      <c r="B89" s="131" t="s">
        <v>244</v>
      </c>
      <c r="C89" s="103" t="s">
        <v>181</v>
      </c>
      <c r="D89" s="136">
        <v>10</v>
      </c>
      <c r="E89" s="103">
        <v>15</v>
      </c>
      <c r="F89" s="137">
        <f t="shared" si="18"/>
        <v>150</v>
      </c>
      <c r="G89" s="78"/>
      <c r="H89" s="135">
        <f t="shared" si="17"/>
        <v>0</v>
      </c>
      <c r="I89" s="78"/>
      <c r="J89" s="78"/>
      <c r="K89" s="78"/>
    </row>
    <row r="90" spans="1:11">
      <c r="A90" s="121"/>
      <c r="B90" s="131" t="s">
        <v>186</v>
      </c>
      <c r="C90" s="103" t="s">
        <v>181</v>
      </c>
      <c r="D90" s="136">
        <v>11</v>
      </c>
      <c r="E90" s="103">
        <v>33.06</v>
      </c>
      <c r="F90" s="137">
        <f t="shared" si="18"/>
        <v>363.66</v>
      </c>
      <c r="G90" s="78"/>
      <c r="H90" s="135">
        <f t="shared" si="17"/>
        <v>0</v>
      </c>
      <c r="I90" s="78"/>
      <c r="J90" s="78"/>
      <c r="K90" s="78"/>
    </row>
    <row r="91" spans="1:11">
      <c r="A91" s="121"/>
      <c r="B91" s="131" t="s">
        <v>245</v>
      </c>
      <c r="C91" s="103" t="s">
        <v>181</v>
      </c>
      <c r="D91" s="136">
        <v>53</v>
      </c>
      <c r="E91" s="103">
        <v>41.44</v>
      </c>
      <c r="F91" s="137">
        <f t="shared" si="18"/>
        <v>2196.3199999999997</v>
      </c>
      <c r="G91" s="78"/>
      <c r="H91" s="135">
        <f t="shared" si="17"/>
        <v>0</v>
      </c>
      <c r="I91" s="78"/>
      <c r="J91" s="78"/>
      <c r="K91" s="78"/>
    </row>
    <row r="92" spans="1:11">
      <c r="A92" s="121"/>
      <c r="B92" s="131" t="s">
        <v>187</v>
      </c>
      <c r="C92" s="103" t="s">
        <v>181</v>
      </c>
      <c r="D92" s="136">
        <v>110</v>
      </c>
      <c r="E92" s="103">
        <v>55.47</v>
      </c>
      <c r="F92" s="137">
        <f t="shared" si="18"/>
        <v>6101.7</v>
      </c>
      <c r="G92" s="78"/>
      <c r="H92" s="135">
        <f t="shared" si="17"/>
        <v>0</v>
      </c>
      <c r="I92" s="78"/>
      <c r="J92" s="78"/>
      <c r="K92" s="78"/>
    </row>
    <row r="93" spans="1:11">
      <c r="A93" s="121"/>
      <c r="B93" s="134"/>
      <c r="C93" s="103"/>
      <c r="D93" s="136"/>
      <c r="E93" s="103"/>
      <c r="F93" s="137"/>
      <c r="G93" s="78"/>
      <c r="H93" s="135"/>
      <c r="I93" s="78"/>
      <c r="J93" s="78"/>
    </row>
    <row r="94" spans="1:11">
      <c r="A94" s="121">
        <v>2</v>
      </c>
      <c r="B94" s="134" t="s">
        <v>190</v>
      </c>
      <c r="C94" s="103"/>
      <c r="D94" s="136"/>
      <c r="E94" s="103"/>
      <c r="F94" s="137"/>
      <c r="H94" s="167"/>
    </row>
    <row r="95" spans="1:11">
      <c r="A95" s="121"/>
      <c r="B95" s="131" t="s">
        <v>187</v>
      </c>
      <c r="C95" s="103" t="s">
        <v>81</v>
      </c>
      <c r="D95" s="136">
        <v>38</v>
      </c>
      <c r="E95" s="103">
        <v>39.799999999999997</v>
      </c>
      <c r="F95" s="137">
        <f t="shared" ref="F95:F104" si="19">D95*E95</f>
        <v>1512.3999999999999</v>
      </c>
      <c r="G95" s="78"/>
      <c r="H95" s="135">
        <f t="shared" ref="H95:H104" si="20">(D95*G95)</f>
        <v>0</v>
      </c>
      <c r="I95" s="78"/>
      <c r="J95" s="78"/>
      <c r="K95" s="78"/>
    </row>
    <row r="96" spans="1:11">
      <c r="A96" s="121"/>
      <c r="B96" s="131" t="s">
        <v>245</v>
      </c>
      <c r="C96" s="103" t="s">
        <v>81</v>
      </c>
      <c r="D96" s="136">
        <v>38</v>
      </c>
      <c r="E96" s="103">
        <v>24.8</v>
      </c>
      <c r="F96" s="137">
        <f t="shared" si="19"/>
        <v>942.4</v>
      </c>
      <c r="G96" s="78"/>
      <c r="H96" s="135">
        <f t="shared" si="20"/>
        <v>0</v>
      </c>
      <c r="I96" s="78"/>
      <c r="J96" s="78"/>
      <c r="K96" s="78"/>
    </row>
    <row r="97" spans="1:11">
      <c r="A97" s="121"/>
      <c r="B97" s="131" t="s">
        <v>186</v>
      </c>
      <c r="C97" s="103" t="s">
        <v>81</v>
      </c>
      <c r="D97" s="136">
        <v>4</v>
      </c>
      <c r="E97" s="103">
        <v>15.8</v>
      </c>
      <c r="F97" s="137">
        <f t="shared" si="19"/>
        <v>63.2</v>
      </c>
      <c r="G97" s="78"/>
      <c r="H97" s="135">
        <f t="shared" si="20"/>
        <v>0</v>
      </c>
      <c r="I97" s="78"/>
      <c r="J97" s="78"/>
      <c r="K97" s="78"/>
    </row>
    <row r="98" spans="1:11">
      <c r="A98" s="121"/>
      <c r="B98" s="131" t="s">
        <v>244</v>
      </c>
      <c r="C98" s="103" t="s">
        <v>81</v>
      </c>
      <c r="D98" s="136">
        <v>4</v>
      </c>
      <c r="E98" s="103">
        <v>4</v>
      </c>
      <c r="F98" s="137">
        <f t="shared" si="19"/>
        <v>16</v>
      </c>
      <c r="G98" s="78"/>
      <c r="H98" s="135">
        <f t="shared" si="20"/>
        <v>0</v>
      </c>
      <c r="I98" s="78"/>
      <c r="J98" s="78"/>
      <c r="K98" s="78"/>
    </row>
    <row r="99" spans="1:11">
      <c r="A99" s="121"/>
      <c r="B99" s="131" t="s">
        <v>183</v>
      </c>
      <c r="C99" s="103" t="s">
        <v>81</v>
      </c>
      <c r="D99" s="136">
        <v>7</v>
      </c>
      <c r="E99" s="103">
        <v>1.21</v>
      </c>
      <c r="F99" s="137">
        <f t="shared" si="19"/>
        <v>8.4699999999999989</v>
      </c>
      <c r="H99" s="135">
        <f t="shared" si="20"/>
        <v>0</v>
      </c>
    </row>
    <row r="100" spans="1:11">
      <c r="A100" s="121"/>
      <c r="B100" s="131" t="s">
        <v>243</v>
      </c>
      <c r="C100" s="103" t="s">
        <v>81</v>
      </c>
      <c r="D100" s="136">
        <v>4</v>
      </c>
      <c r="E100" s="103">
        <v>0.78</v>
      </c>
      <c r="F100" s="137">
        <f t="shared" si="19"/>
        <v>3.12</v>
      </c>
      <c r="H100" s="135">
        <f t="shared" si="20"/>
        <v>0</v>
      </c>
    </row>
    <row r="101" spans="1:11">
      <c r="A101" s="121"/>
      <c r="B101" s="131" t="s">
        <v>180</v>
      </c>
      <c r="C101" s="103" t="s">
        <v>81</v>
      </c>
      <c r="D101" s="136">
        <v>20</v>
      </c>
      <c r="E101" s="103">
        <v>0.49</v>
      </c>
      <c r="F101" s="137">
        <f t="shared" si="19"/>
        <v>9.8000000000000007</v>
      </c>
      <c r="H101" s="135">
        <f t="shared" si="20"/>
        <v>0</v>
      </c>
    </row>
    <row r="102" spans="1:11">
      <c r="A102" s="121"/>
      <c r="B102" s="131" t="s">
        <v>242</v>
      </c>
      <c r="C102" s="103" t="s">
        <v>81</v>
      </c>
      <c r="D102" s="129">
        <v>3</v>
      </c>
      <c r="E102" s="103">
        <v>0.12</v>
      </c>
      <c r="F102" s="137">
        <f t="shared" si="19"/>
        <v>0.36</v>
      </c>
      <c r="H102" s="135">
        <f t="shared" si="20"/>
        <v>0</v>
      </c>
    </row>
    <row r="103" spans="1:11">
      <c r="A103" s="121"/>
      <c r="B103" s="131" t="s">
        <v>216</v>
      </c>
      <c r="C103" s="103" t="s">
        <v>81</v>
      </c>
      <c r="D103" s="129">
        <v>38</v>
      </c>
      <c r="E103" s="103">
        <v>0.12</v>
      </c>
      <c r="F103" s="137">
        <f t="shared" si="19"/>
        <v>4.5599999999999996</v>
      </c>
      <c r="H103" s="135">
        <f t="shared" si="20"/>
        <v>0</v>
      </c>
    </row>
    <row r="104" spans="1:11">
      <c r="A104" s="121"/>
      <c r="B104" s="131" t="s">
        <v>215</v>
      </c>
      <c r="C104" s="103" t="s">
        <v>81</v>
      </c>
      <c r="D104" s="136">
        <v>5</v>
      </c>
      <c r="E104" s="103">
        <v>0.04</v>
      </c>
      <c r="F104" s="137">
        <f t="shared" si="19"/>
        <v>0.2</v>
      </c>
      <c r="G104" s="78"/>
      <c r="H104" s="135">
        <f t="shared" si="20"/>
        <v>0</v>
      </c>
      <c r="I104" s="78"/>
      <c r="J104" s="78"/>
      <c r="K104" s="78"/>
    </row>
    <row r="105" spans="1:11">
      <c r="A105" s="121"/>
      <c r="B105" s="134"/>
      <c r="C105" s="103"/>
      <c r="D105" s="129"/>
      <c r="E105" s="103"/>
      <c r="F105" s="138"/>
      <c r="H105" s="167"/>
    </row>
    <row r="106" spans="1:11">
      <c r="A106" s="121">
        <v>3</v>
      </c>
      <c r="B106" s="134" t="s">
        <v>246</v>
      </c>
      <c r="C106" s="103"/>
      <c r="D106" s="136"/>
      <c r="E106" s="103"/>
      <c r="F106" s="137"/>
      <c r="G106" s="61"/>
      <c r="H106" s="165"/>
      <c r="I106" s="61"/>
      <c r="J106" s="61"/>
      <c r="K106" s="61"/>
    </row>
    <row r="107" spans="1:11">
      <c r="A107" s="121"/>
      <c r="B107" s="131" t="s">
        <v>247</v>
      </c>
      <c r="C107" s="103" t="s">
        <v>81</v>
      </c>
      <c r="D107" s="136">
        <v>1</v>
      </c>
      <c r="E107" s="103">
        <v>0.28999999999999998</v>
      </c>
      <c r="F107" s="137">
        <f>D107*E107</f>
        <v>0.28999999999999998</v>
      </c>
      <c r="G107" s="61"/>
      <c r="H107" s="135">
        <f t="shared" ref="H107:H116" si="21">(D107*G107)</f>
        <v>0</v>
      </c>
      <c r="I107" s="61"/>
      <c r="J107" s="61"/>
      <c r="K107" s="61"/>
    </row>
    <row r="108" spans="1:11">
      <c r="A108" s="121"/>
      <c r="B108" s="131" t="s">
        <v>248</v>
      </c>
      <c r="C108" s="103" t="s">
        <v>81</v>
      </c>
      <c r="D108" s="136">
        <v>2</v>
      </c>
      <c r="E108" s="103">
        <v>0.28999999999999998</v>
      </c>
      <c r="F108" s="137">
        <f>D108*E108</f>
        <v>0.57999999999999996</v>
      </c>
      <c r="G108" s="61"/>
      <c r="H108" s="135">
        <f t="shared" si="21"/>
        <v>0</v>
      </c>
      <c r="I108" s="61"/>
      <c r="J108" s="61"/>
      <c r="K108" s="61"/>
    </row>
    <row r="109" spans="1:11">
      <c r="A109" s="121"/>
      <c r="B109" s="131" t="s">
        <v>249</v>
      </c>
      <c r="C109" s="103" t="s">
        <v>81</v>
      </c>
      <c r="D109" s="136">
        <v>1</v>
      </c>
      <c r="E109" s="103">
        <v>0.59</v>
      </c>
      <c r="F109" s="137">
        <f>D109*E109</f>
        <v>0.59</v>
      </c>
      <c r="G109" s="61"/>
      <c r="H109" s="135">
        <f t="shared" si="21"/>
        <v>0</v>
      </c>
      <c r="I109" s="61"/>
      <c r="J109" s="61"/>
      <c r="K109" s="61"/>
    </row>
    <row r="110" spans="1:11">
      <c r="A110" s="121"/>
      <c r="B110" s="131" t="s">
        <v>250</v>
      </c>
      <c r="C110" s="103" t="s">
        <v>81</v>
      </c>
      <c r="D110" s="136">
        <v>8</v>
      </c>
      <c r="E110" s="103">
        <v>0.9</v>
      </c>
      <c r="F110" s="137">
        <f t="shared" ref="F110:F111" si="22">D110*E110</f>
        <v>7.2</v>
      </c>
      <c r="G110" s="61"/>
      <c r="H110" s="135">
        <f t="shared" si="21"/>
        <v>0</v>
      </c>
      <c r="I110" s="61"/>
      <c r="J110" s="61"/>
      <c r="K110" s="61"/>
    </row>
    <row r="111" spans="1:11">
      <c r="A111" s="121"/>
      <c r="B111" s="131" t="s">
        <v>251</v>
      </c>
      <c r="C111" s="103" t="s">
        <v>81</v>
      </c>
      <c r="D111" s="136">
        <v>3</v>
      </c>
      <c r="E111" s="103">
        <v>0.9</v>
      </c>
      <c r="F111" s="137">
        <f t="shared" si="22"/>
        <v>2.7</v>
      </c>
      <c r="G111" s="61"/>
      <c r="H111" s="135">
        <f t="shared" si="21"/>
        <v>0</v>
      </c>
      <c r="I111" s="61"/>
      <c r="J111" s="61"/>
      <c r="K111" s="61"/>
    </row>
    <row r="112" spans="1:11">
      <c r="A112" s="121"/>
      <c r="B112" s="131" t="s">
        <v>252</v>
      </c>
      <c r="C112" s="103" t="s">
        <v>81</v>
      </c>
      <c r="D112" s="136">
        <v>1</v>
      </c>
      <c r="E112" s="103">
        <v>0.9</v>
      </c>
      <c r="F112" s="137">
        <f>D112*E112</f>
        <v>0.9</v>
      </c>
      <c r="G112" s="61"/>
      <c r="H112" s="135">
        <f t="shared" si="21"/>
        <v>0</v>
      </c>
      <c r="I112" s="61"/>
      <c r="J112" s="61"/>
      <c r="K112" s="61"/>
    </row>
    <row r="113" spans="1:11">
      <c r="A113" s="121"/>
      <c r="B113" s="131" t="s">
        <v>253</v>
      </c>
      <c r="C113" s="103" t="s">
        <v>81</v>
      </c>
      <c r="D113" s="136">
        <v>1</v>
      </c>
      <c r="E113" s="103">
        <v>42</v>
      </c>
      <c r="F113" s="137">
        <f t="shared" ref="F113:F116" si="23">D113*E113</f>
        <v>42</v>
      </c>
      <c r="G113" s="61"/>
      <c r="H113" s="135">
        <f t="shared" si="21"/>
        <v>0</v>
      </c>
      <c r="I113" s="61"/>
      <c r="J113" s="61"/>
      <c r="K113" s="61"/>
    </row>
    <row r="114" spans="1:11">
      <c r="A114" s="121"/>
      <c r="B114" s="131" t="s">
        <v>254</v>
      </c>
      <c r="C114" s="103" t="s">
        <v>81</v>
      </c>
      <c r="D114" s="136">
        <v>1</v>
      </c>
      <c r="E114" s="103">
        <v>42</v>
      </c>
      <c r="F114" s="137">
        <f t="shared" si="23"/>
        <v>42</v>
      </c>
      <c r="G114" s="61"/>
      <c r="H114" s="135">
        <f t="shared" si="21"/>
        <v>0</v>
      </c>
      <c r="I114" s="61"/>
      <c r="J114" s="61"/>
      <c r="K114" s="61"/>
    </row>
    <row r="115" spans="1:11">
      <c r="A115" s="121"/>
      <c r="B115" s="131" t="s">
        <v>255</v>
      </c>
      <c r="C115" s="103" t="s">
        <v>81</v>
      </c>
      <c r="D115" s="136">
        <v>7</v>
      </c>
      <c r="E115" s="103">
        <v>42</v>
      </c>
      <c r="F115" s="137">
        <f t="shared" si="23"/>
        <v>294</v>
      </c>
      <c r="G115" s="61"/>
      <c r="H115" s="135">
        <f t="shared" si="21"/>
        <v>0</v>
      </c>
      <c r="I115" s="61"/>
      <c r="J115" s="61"/>
      <c r="K115" s="61"/>
    </row>
    <row r="116" spans="1:11">
      <c r="A116" s="121"/>
      <c r="B116" s="131" t="s">
        <v>256</v>
      </c>
      <c r="C116" s="103" t="s">
        <v>81</v>
      </c>
      <c r="D116" s="136">
        <v>12</v>
      </c>
      <c r="E116" s="103">
        <v>42</v>
      </c>
      <c r="F116" s="137">
        <f t="shared" si="23"/>
        <v>504</v>
      </c>
      <c r="G116" s="61"/>
      <c r="H116" s="135">
        <f t="shared" si="21"/>
        <v>0</v>
      </c>
      <c r="I116" s="61"/>
      <c r="J116" s="61"/>
      <c r="K116" s="61"/>
    </row>
    <row r="117" spans="1:11">
      <c r="A117" s="121"/>
      <c r="B117" s="134" t="s">
        <v>257</v>
      </c>
      <c r="C117" s="103"/>
      <c r="D117" s="129"/>
      <c r="E117" s="103"/>
      <c r="F117" s="132"/>
      <c r="H117" s="167"/>
    </row>
    <row r="118" spans="1:11">
      <c r="A118" s="121"/>
      <c r="B118" s="131" t="s">
        <v>247</v>
      </c>
      <c r="C118" s="103" t="s">
        <v>81</v>
      </c>
      <c r="D118" s="136">
        <v>1</v>
      </c>
      <c r="E118" s="103">
        <v>0.09</v>
      </c>
      <c r="F118" s="137">
        <f t="shared" ref="F118:F124" si="24">D118*E118</f>
        <v>0.09</v>
      </c>
      <c r="H118" s="135">
        <f t="shared" ref="H118:H124" si="25">(D118*G118)</f>
        <v>0</v>
      </c>
    </row>
    <row r="119" spans="1:11">
      <c r="A119" s="121"/>
      <c r="B119" s="131" t="s">
        <v>258</v>
      </c>
      <c r="C119" s="103" t="s">
        <v>81</v>
      </c>
      <c r="D119" s="136">
        <v>2</v>
      </c>
      <c r="E119" s="103">
        <v>0.09</v>
      </c>
      <c r="F119" s="137">
        <f t="shared" si="24"/>
        <v>0.18</v>
      </c>
      <c r="H119" s="135">
        <f t="shared" si="25"/>
        <v>0</v>
      </c>
    </row>
    <row r="120" spans="1:11">
      <c r="A120" s="121"/>
      <c r="B120" s="131" t="s">
        <v>259</v>
      </c>
      <c r="C120" s="103" t="s">
        <v>81</v>
      </c>
      <c r="D120" s="136">
        <v>2</v>
      </c>
      <c r="E120" s="103">
        <v>0.28000000000000003</v>
      </c>
      <c r="F120" s="137">
        <f t="shared" si="24"/>
        <v>0.56000000000000005</v>
      </c>
      <c r="H120" s="135">
        <f t="shared" si="25"/>
        <v>0</v>
      </c>
    </row>
    <row r="121" spans="1:11">
      <c r="A121" s="121"/>
      <c r="B121" s="131" t="s">
        <v>260</v>
      </c>
      <c r="C121" s="103" t="s">
        <v>81</v>
      </c>
      <c r="D121" s="136">
        <v>8</v>
      </c>
      <c r="E121" s="103">
        <v>7.36</v>
      </c>
      <c r="F121" s="137">
        <f t="shared" si="24"/>
        <v>58.88</v>
      </c>
      <c r="G121" s="78"/>
      <c r="H121" s="135">
        <f t="shared" si="25"/>
        <v>0</v>
      </c>
      <c r="I121" s="78"/>
      <c r="J121" s="78"/>
      <c r="K121" s="78"/>
    </row>
    <row r="122" spans="1:11">
      <c r="A122" s="121"/>
      <c r="B122" s="131" t="s">
        <v>261</v>
      </c>
      <c r="C122" s="103" t="s">
        <v>81</v>
      </c>
      <c r="D122" s="136">
        <v>1</v>
      </c>
      <c r="E122" s="103">
        <v>7.36</v>
      </c>
      <c r="F122" s="137">
        <f t="shared" si="24"/>
        <v>7.36</v>
      </c>
      <c r="G122" s="78"/>
      <c r="H122" s="135">
        <f t="shared" si="25"/>
        <v>0</v>
      </c>
      <c r="I122" s="78"/>
      <c r="J122" s="78"/>
      <c r="K122" s="78"/>
    </row>
    <row r="123" spans="1:11">
      <c r="A123" s="121"/>
      <c r="B123" s="131" t="s">
        <v>262</v>
      </c>
      <c r="C123" s="103" t="s">
        <v>81</v>
      </c>
      <c r="D123" s="136">
        <v>2</v>
      </c>
      <c r="E123" s="103">
        <v>7.36</v>
      </c>
      <c r="F123" s="137">
        <f t="shared" si="24"/>
        <v>14.72</v>
      </c>
      <c r="G123" s="78"/>
      <c r="H123" s="135">
        <f t="shared" si="25"/>
        <v>0</v>
      </c>
      <c r="I123" s="78"/>
      <c r="J123" s="78"/>
      <c r="K123" s="78"/>
    </row>
    <row r="124" spans="1:11">
      <c r="A124" s="121"/>
      <c r="B124" s="131" t="s">
        <v>263</v>
      </c>
      <c r="C124" s="103" t="s">
        <v>81</v>
      </c>
      <c r="D124" s="136">
        <v>9</v>
      </c>
      <c r="E124" s="103">
        <v>11.1</v>
      </c>
      <c r="F124" s="137">
        <f t="shared" si="24"/>
        <v>99.899999999999991</v>
      </c>
      <c r="G124" s="78"/>
      <c r="H124" s="135">
        <f t="shared" si="25"/>
        <v>0</v>
      </c>
      <c r="I124" s="78"/>
      <c r="J124" s="78"/>
      <c r="K124" s="78"/>
    </row>
    <row r="125" spans="1:11">
      <c r="A125" s="121"/>
      <c r="B125" s="134" t="s">
        <v>191</v>
      </c>
      <c r="C125" s="103"/>
      <c r="D125" s="129"/>
      <c r="E125" s="103"/>
      <c r="F125" s="132"/>
      <c r="H125" s="167"/>
    </row>
    <row r="126" spans="1:11">
      <c r="A126" s="121"/>
      <c r="B126" s="131" t="s">
        <v>215</v>
      </c>
      <c r="C126" s="103" t="s">
        <v>181</v>
      </c>
      <c r="D126" s="136">
        <v>4</v>
      </c>
      <c r="E126" s="103">
        <v>0.06</v>
      </c>
      <c r="F126" s="137">
        <f t="shared" ref="F126" si="26">D126*E126</f>
        <v>0.24</v>
      </c>
      <c r="G126" s="78"/>
      <c r="H126" s="135">
        <f t="shared" ref="H126:H131" si="27">(D126*G126)</f>
        <v>0</v>
      </c>
      <c r="I126" s="78"/>
      <c r="J126" s="78"/>
      <c r="K126" s="78"/>
    </row>
    <row r="127" spans="1:11">
      <c r="A127" s="121"/>
      <c r="B127" s="131" t="s">
        <v>241</v>
      </c>
      <c r="C127" s="103" t="s">
        <v>181</v>
      </c>
      <c r="D127" s="136">
        <v>1</v>
      </c>
      <c r="E127" s="103">
        <v>0.08</v>
      </c>
      <c r="F127" s="137">
        <f>D127*E127</f>
        <v>0.08</v>
      </c>
      <c r="G127" s="78"/>
      <c r="H127" s="135">
        <f t="shared" si="27"/>
        <v>0</v>
      </c>
      <c r="I127" s="78"/>
      <c r="J127" s="78"/>
      <c r="K127" s="78"/>
    </row>
    <row r="128" spans="1:11">
      <c r="A128" s="121"/>
      <c r="B128" s="131" t="s">
        <v>180</v>
      </c>
      <c r="C128" s="103" t="s">
        <v>181</v>
      </c>
      <c r="D128" s="136">
        <v>3</v>
      </c>
      <c r="E128" s="103">
        <v>0.17</v>
      </c>
      <c r="F128" s="137">
        <f t="shared" ref="F128:F131" si="28">D128*E128</f>
        <v>0.51</v>
      </c>
      <c r="G128" s="78"/>
      <c r="H128" s="135">
        <f t="shared" si="27"/>
        <v>0</v>
      </c>
      <c r="I128" s="78"/>
      <c r="J128" s="78"/>
    </row>
    <row r="129" spans="1:11">
      <c r="A129" s="121"/>
      <c r="B129" s="131" t="s">
        <v>243</v>
      </c>
      <c r="C129" s="103" t="s">
        <v>181</v>
      </c>
      <c r="D129" s="136">
        <v>4</v>
      </c>
      <c r="E129" s="103">
        <v>0.23</v>
      </c>
      <c r="F129" s="137">
        <f t="shared" si="28"/>
        <v>0.92</v>
      </c>
      <c r="G129" s="78"/>
      <c r="H129" s="135">
        <f t="shared" si="27"/>
        <v>0</v>
      </c>
      <c r="I129" s="78"/>
      <c r="J129" s="78"/>
      <c r="K129" s="78"/>
    </row>
    <row r="130" spans="1:11">
      <c r="A130" s="121"/>
      <c r="B130" s="131" t="s">
        <v>183</v>
      </c>
      <c r="C130" s="103" t="s">
        <v>181</v>
      </c>
      <c r="D130" s="136">
        <v>1</v>
      </c>
      <c r="E130" s="103">
        <v>0.38</v>
      </c>
      <c r="F130" s="137">
        <f t="shared" si="28"/>
        <v>0.38</v>
      </c>
      <c r="G130" s="78"/>
      <c r="H130" s="135">
        <f t="shared" si="27"/>
        <v>0</v>
      </c>
      <c r="I130" s="78"/>
      <c r="J130" s="78"/>
      <c r="K130" s="78"/>
    </row>
    <row r="131" spans="1:11">
      <c r="A131" s="121"/>
      <c r="B131" s="131" t="s">
        <v>187</v>
      </c>
      <c r="C131" s="103" t="s">
        <v>181</v>
      </c>
      <c r="D131" s="136">
        <v>2</v>
      </c>
      <c r="E131" s="103">
        <v>9.9</v>
      </c>
      <c r="F131" s="137">
        <f t="shared" si="28"/>
        <v>19.8</v>
      </c>
      <c r="G131" s="78"/>
      <c r="H131" s="135">
        <f t="shared" si="27"/>
        <v>0</v>
      </c>
      <c r="I131" s="78"/>
      <c r="J131" s="78"/>
      <c r="K131" s="78"/>
    </row>
    <row r="132" spans="1:11">
      <c r="A132" s="121"/>
      <c r="B132" s="131"/>
      <c r="C132" s="103"/>
      <c r="D132" s="136"/>
      <c r="E132" s="103"/>
      <c r="F132" s="137"/>
      <c r="G132" s="78"/>
      <c r="H132" s="135"/>
      <c r="I132" s="78"/>
      <c r="J132" s="78"/>
      <c r="K132" s="78"/>
    </row>
    <row r="133" spans="1:11">
      <c r="A133" s="121">
        <v>4</v>
      </c>
      <c r="B133" s="134" t="s">
        <v>217</v>
      </c>
      <c r="C133" s="103"/>
      <c r="D133" s="136"/>
      <c r="E133" s="103"/>
      <c r="F133" s="137"/>
      <c r="H133" s="167"/>
    </row>
    <row r="134" spans="1:11">
      <c r="A134" s="121"/>
      <c r="B134" s="131" t="s">
        <v>244</v>
      </c>
      <c r="C134" s="103" t="s">
        <v>81</v>
      </c>
      <c r="D134" s="136">
        <v>2</v>
      </c>
      <c r="E134" s="103">
        <v>7.75</v>
      </c>
      <c r="F134" s="137">
        <f t="shared" ref="F134:F137" si="29">D134*E134</f>
        <v>15.5</v>
      </c>
      <c r="G134" s="78"/>
      <c r="H134" s="135">
        <f t="shared" ref="H134:H137" si="30">(D134*G134)</f>
        <v>0</v>
      </c>
      <c r="I134" s="78"/>
      <c r="J134" s="78"/>
      <c r="K134" s="78"/>
    </row>
    <row r="135" spans="1:11">
      <c r="A135" s="121"/>
      <c r="B135" s="131" t="s">
        <v>186</v>
      </c>
      <c r="C135" s="103" t="s">
        <v>81</v>
      </c>
      <c r="D135" s="136">
        <v>1</v>
      </c>
      <c r="E135" s="103">
        <v>15.8</v>
      </c>
      <c r="F135" s="137">
        <f t="shared" si="29"/>
        <v>15.8</v>
      </c>
      <c r="G135" s="78"/>
      <c r="H135" s="135">
        <f t="shared" si="30"/>
        <v>0</v>
      </c>
      <c r="I135" s="78"/>
      <c r="J135" s="78"/>
      <c r="K135" s="78"/>
    </row>
    <row r="136" spans="1:11">
      <c r="A136" s="121"/>
      <c r="B136" s="131" t="s">
        <v>245</v>
      </c>
      <c r="C136" s="103" t="s">
        <v>81</v>
      </c>
      <c r="D136" s="136">
        <v>18</v>
      </c>
      <c r="E136" s="103">
        <v>22.12</v>
      </c>
      <c r="F136" s="137">
        <f t="shared" si="29"/>
        <v>398.16</v>
      </c>
      <c r="G136" s="78"/>
      <c r="H136" s="135">
        <f t="shared" si="30"/>
        <v>0</v>
      </c>
      <c r="I136" s="78"/>
      <c r="J136" s="78"/>
      <c r="K136" s="78"/>
    </row>
    <row r="137" spans="1:11">
      <c r="A137" s="121"/>
      <c r="B137" s="131" t="s">
        <v>187</v>
      </c>
      <c r="C137" s="103" t="s">
        <v>81</v>
      </c>
      <c r="D137" s="136">
        <v>21</v>
      </c>
      <c r="E137" s="103">
        <v>28.58</v>
      </c>
      <c r="F137" s="137">
        <f t="shared" si="29"/>
        <v>600.17999999999995</v>
      </c>
      <c r="G137" s="78"/>
      <c r="H137" s="135">
        <f t="shared" si="30"/>
        <v>0</v>
      </c>
      <c r="I137" s="78"/>
      <c r="J137" s="78"/>
      <c r="K137" s="78"/>
    </row>
    <row r="138" spans="1:11">
      <c r="A138" s="121"/>
      <c r="B138" s="134" t="s">
        <v>192</v>
      </c>
      <c r="C138" s="103"/>
      <c r="D138" s="136"/>
      <c r="E138" s="103"/>
      <c r="F138" s="137"/>
      <c r="H138" s="167"/>
    </row>
    <row r="139" spans="1:11">
      <c r="A139" s="121"/>
      <c r="B139" s="131" t="s">
        <v>215</v>
      </c>
      <c r="C139" s="103" t="s">
        <v>81</v>
      </c>
      <c r="D139" s="136">
        <v>7</v>
      </c>
      <c r="E139" s="103">
        <v>0.95</v>
      </c>
      <c r="F139" s="137">
        <f t="shared" ref="F139:F140" si="31">D139*E139</f>
        <v>6.6499999999999995</v>
      </c>
      <c r="G139" s="78"/>
      <c r="H139" s="135">
        <f t="shared" ref="H139:H140" si="32">(D139*G139)</f>
        <v>0</v>
      </c>
      <c r="I139" s="78"/>
      <c r="J139" s="78"/>
      <c r="K139" s="78"/>
    </row>
    <row r="140" spans="1:11">
      <c r="A140" s="121"/>
      <c r="B140" s="131" t="s">
        <v>180</v>
      </c>
      <c r="C140" s="103" t="s">
        <v>81</v>
      </c>
      <c r="D140" s="136">
        <v>4</v>
      </c>
      <c r="E140" s="103">
        <v>6.38</v>
      </c>
      <c r="F140" s="137">
        <f t="shared" si="31"/>
        <v>25.52</v>
      </c>
      <c r="G140" s="78"/>
      <c r="H140" s="135">
        <f t="shared" si="32"/>
        <v>0</v>
      </c>
      <c r="I140" s="78"/>
      <c r="J140" s="78"/>
      <c r="K140" s="78"/>
    </row>
    <row r="141" spans="1:11">
      <c r="A141" s="121"/>
      <c r="B141" s="134" t="s">
        <v>218</v>
      </c>
      <c r="C141" s="103"/>
      <c r="D141" s="136"/>
      <c r="E141" s="103"/>
      <c r="F141" s="137"/>
      <c r="H141" s="167"/>
    </row>
    <row r="142" spans="1:11">
      <c r="A142" s="121"/>
      <c r="B142" s="131" t="s">
        <v>264</v>
      </c>
      <c r="C142" s="103" t="s">
        <v>81</v>
      </c>
      <c r="D142" s="136">
        <v>2</v>
      </c>
      <c r="E142" s="103">
        <v>1.1000000000000001</v>
      </c>
      <c r="F142" s="137">
        <f t="shared" ref="F142:F148" si="33">D142*E142</f>
        <v>2.2000000000000002</v>
      </c>
      <c r="G142" s="78"/>
      <c r="H142" s="135">
        <f t="shared" ref="H142:H148" si="34">(D142*G142)</f>
        <v>0</v>
      </c>
      <c r="I142" s="78"/>
      <c r="J142" s="78"/>
      <c r="K142" s="78"/>
    </row>
    <row r="143" spans="1:11">
      <c r="A143" s="121"/>
      <c r="B143" s="131" t="s">
        <v>183</v>
      </c>
      <c r="C143" s="103" t="s">
        <v>81</v>
      </c>
      <c r="D143" s="136">
        <v>12</v>
      </c>
      <c r="E143" s="103">
        <v>6.17</v>
      </c>
      <c r="F143" s="137">
        <f t="shared" si="33"/>
        <v>74.039999999999992</v>
      </c>
      <c r="G143" s="78"/>
      <c r="H143" s="135">
        <f t="shared" si="34"/>
        <v>0</v>
      </c>
      <c r="I143" s="78"/>
      <c r="J143" s="78"/>
      <c r="K143" s="78"/>
    </row>
    <row r="144" spans="1:11">
      <c r="A144" s="121"/>
      <c r="B144" s="131" t="s">
        <v>244</v>
      </c>
      <c r="C144" s="103" t="s">
        <v>81</v>
      </c>
      <c r="D144" s="136">
        <v>13</v>
      </c>
      <c r="E144" s="103">
        <v>12.96</v>
      </c>
      <c r="F144" s="137">
        <f t="shared" si="33"/>
        <v>168.48000000000002</v>
      </c>
      <c r="G144" s="78"/>
      <c r="H144" s="135">
        <f t="shared" si="34"/>
        <v>0</v>
      </c>
      <c r="I144" s="78"/>
      <c r="J144" s="78"/>
      <c r="K144" s="78"/>
    </row>
    <row r="145" spans="1:51">
      <c r="A145" s="121"/>
      <c r="B145" s="131" t="s">
        <v>185</v>
      </c>
      <c r="C145" s="103" t="s">
        <v>81</v>
      </c>
      <c r="D145" s="136">
        <v>1</v>
      </c>
      <c r="E145" s="103">
        <v>16</v>
      </c>
      <c r="F145" s="137">
        <f t="shared" si="33"/>
        <v>16</v>
      </c>
      <c r="G145" s="78"/>
      <c r="H145" s="135">
        <f t="shared" si="34"/>
        <v>0</v>
      </c>
      <c r="I145" s="78"/>
      <c r="J145" s="78"/>
      <c r="K145" s="78"/>
    </row>
    <row r="146" spans="1:51">
      <c r="A146" s="121"/>
      <c r="B146" s="131" t="s">
        <v>186</v>
      </c>
      <c r="C146" s="103" t="s">
        <v>81</v>
      </c>
      <c r="D146" s="136">
        <v>8</v>
      </c>
      <c r="E146" s="103">
        <v>23.66</v>
      </c>
      <c r="F146" s="137">
        <f t="shared" si="33"/>
        <v>189.28</v>
      </c>
      <c r="G146" s="78"/>
      <c r="H146" s="135">
        <f t="shared" si="34"/>
        <v>0</v>
      </c>
      <c r="I146" s="78"/>
      <c r="J146" s="78"/>
      <c r="K146" s="78"/>
    </row>
    <row r="147" spans="1:51">
      <c r="A147" s="121"/>
      <c r="B147" s="131" t="s">
        <v>245</v>
      </c>
      <c r="C147" s="103" t="s">
        <v>81</v>
      </c>
      <c r="D147" s="136">
        <v>30</v>
      </c>
      <c r="E147" s="103">
        <v>33.799999999999997</v>
      </c>
      <c r="F147" s="137">
        <f t="shared" si="33"/>
        <v>1013.9999999999999</v>
      </c>
      <c r="G147" s="78"/>
      <c r="H147" s="135">
        <f t="shared" si="34"/>
        <v>0</v>
      </c>
      <c r="I147" s="78"/>
      <c r="J147" s="78"/>
      <c r="K147" s="78"/>
    </row>
    <row r="148" spans="1:51">
      <c r="A148" s="121"/>
      <c r="B148" s="131" t="s">
        <v>187</v>
      </c>
      <c r="C148" s="103" t="s">
        <v>81</v>
      </c>
      <c r="D148" s="136">
        <v>26</v>
      </c>
      <c r="E148" s="103">
        <v>44.37</v>
      </c>
      <c r="F148" s="137">
        <f t="shared" si="33"/>
        <v>1153.6199999999999</v>
      </c>
      <c r="G148" s="78"/>
      <c r="H148" s="135">
        <f t="shared" si="34"/>
        <v>0</v>
      </c>
      <c r="I148" s="78"/>
      <c r="J148" s="78"/>
      <c r="K148" s="78"/>
    </row>
    <row r="149" spans="1:51">
      <c r="A149" s="121"/>
      <c r="B149" s="134" t="s">
        <v>219</v>
      </c>
      <c r="C149" s="103"/>
      <c r="D149" s="136"/>
      <c r="E149" s="103"/>
      <c r="F149" s="137"/>
      <c r="H149" s="167"/>
    </row>
    <row r="150" spans="1:51">
      <c r="A150" s="121"/>
      <c r="B150" s="131" t="s">
        <v>264</v>
      </c>
      <c r="C150" s="103" t="s">
        <v>81</v>
      </c>
      <c r="D150" s="136">
        <v>2</v>
      </c>
      <c r="E150" s="103">
        <v>1.1000000000000001</v>
      </c>
      <c r="F150" s="137">
        <f t="shared" ref="F150" si="35">D150*E150</f>
        <v>2.2000000000000002</v>
      </c>
      <c r="G150" s="78"/>
      <c r="H150" s="135">
        <f t="shared" ref="H150:H154" si="36">(D150*G150)</f>
        <v>0</v>
      </c>
      <c r="I150" s="78"/>
      <c r="J150" s="78"/>
      <c r="K150" s="78"/>
    </row>
    <row r="151" spans="1:51">
      <c r="A151" s="121"/>
      <c r="B151" s="131" t="s">
        <v>241</v>
      </c>
      <c r="C151" s="103" t="s">
        <v>81</v>
      </c>
      <c r="D151" s="136">
        <v>2</v>
      </c>
      <c r="E151" s="103">
        <v>1.5</v>
      </c>
      <c r="F151" s="137">
        <f>D151*E151</f>
        <v>3</v>
      </c>
      <c r="G151" s="78"/>
      <c r="H151" s="135">
        <f t="shared" si="36"/>
        <v>0</v>
      </c>
      <c r="I151" s="78"/>
      <c r="J151" s="78"/>
      <c r="K151" s="78"/>
    </row>
    <row r="152" spans="1:51">
      <c r="A152" s="121"/>
      <c r="B152" s="131" t="s">
        <v>265</v>
      </c>
      <c r="C152" s="103" t="s">
        <v>81</v>
      </c>
      <c r="D152" s="136">
        <v>20</v>
      </c>
      <c r="E152" s="103">
        <v>1.61</v>
      </c>
      <c r="F152" s="137">
        <f t="shared" ref="F152:F154" si="37">D152*E152</f>
        <v>32.200000000000003</v>
      </c>
      <c r="G152" s="78"/>
      <c r="H152" s="135">
        <f t="shared" si="36"/>
        <v>0</v>
      </c>
      <c r="I152" s="78"/>
      <c r="J152" s="78"/>
      <c r="K152" s="78"/>
    </row>
    <row r="153" spans="1:51">
      <c r="A153" s="121"/>
      <c r="B153" s="131" t="s">
        <v>266</v>
      </c>
      <c r="C153" s="103" t="s">
        <v>81</v>
      </c>
      <c r="D153" s="136">
        <v>6</v>
      </c>
      <c r="E153" s="103">
        <v>2.99</v>
      </c>
      <c r="F153" s="137">
        <f t="shared" si="37"/>
        <v>17.940000000000001</v>
      </c>
      <c r="G153" s="78"/>
      <c r="H153" s="135">
        <f t="shared" si="36"/>
        <v>0</v>
      </c>
      <c r="I153" s="78"/>
      <c r="J153" s="78"/>
      <c r="K153" s="78"/>
    </row>
    <row r="154" spans="1:51">
      <c r="A154" s="121"/>
      <c r="B154" s="131" t="s">
        <v>180</v>
      </c>
      <c r="C154" s="103" t="s">
        <v>81</v>
      </c>
      <c r="D154" s="136">
        <v>4</v>
      </c>
      <c r="E154" s="103">
        <v>3.51</v>
      </c>
      <c r="F154" s="137">
        <f t="shared" si="37"/>
        <v>14.04</v>
      </c>
      <c r="G154" s="78"/>
      <c r="H154" s="135">
        <f t="shared" si="36"/>
        <v>0</v>
      </c>
      <c r="I154" s="78"/>
      <c r="J154" s="78"/>
      <c r="K154" s="78"/>
    </row>
    <row r="155" spans="1:51">
      <c r="A155" s="121"/>
      <c r="B155" s="134" t="s">
        <v>267</v>
      </c>
      <c r="C155" s="103"/>
      <c r="D155" s="136"/>
      <c r="E155" s="103"/>
      <c r="F155" s="137"/>
      <c r="H155" s="167"/>
    </row>
    <row r="156" spans="1:51">
      <c r="A156" s="121"/>
      <c r="B156" s="131" t="s">
        <v>268</v>
      </c>
      <c r="C156" s="103" t="s">
        <v>81</v>
      </c>
      <c r="D156" s="136">
        <v>1</v>
      </c>
      <c r="E156" s="103">
        <v>15.1</v>
      </c>
      <c r="F156" s="137">
        <f t="shared" ref="F156" si="38">D156*E156</f>
        <v>15.1</v>
      </c>
      <c r="G156" s="78"/>
      <c r="H156" s="135">
        <f>(D156*G156)</f>
        <v>0</v>
      </c>
      <c r="I156" s="78"/>
      <c r="J156" s="78"/>
      <c r="K156" s="78"/>
    </row>
    <row r="157" spans="1:51">
      <c r="A157" s="121"/>
      <c r="B157" s="134"/>
      <c r="C157" s="103"/>
      <c r="D157" s="136"/>
      <c r="E157" s="103"/>
      <c r="F157" s="138"/>
      <c r="G157" s="78"/>
      <c r="H157" s="135"/>
      <c r="I157" s="78"/>
      <c r="J157" s="78"/>
      <c r="K157" s="78"/>
    </row>
    <row r="158" spans="1:51">
      <c r="A158" s="121">
        <v>5</v>
      </c>
      <c r="B158" s="134" t="s">
        <v>193</v>
      </c>
      <c r="C158" s="103"/>
      <c r="D158" s="136"/>
      <c r="E158" s="103"/>
      <c r="F158" s="138"/>
      <c r="G158" s="78"/>
      <c r="H158" s="135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  <c r="AY158" s="78"/>
    </row>
    <row r="159" spans="1:51">
      <c r="A159" s="121"/>
      <c r="B159" s="131" t="s">
        <v>194</v>
      </c>
      <c r="C159" s="103" t="s">
        <v>195</v>
      </c>
      <c r="D159" s="136">
        <v>17</v>
      </c>
      <c r="E159" s="103"/>
      <c r="F159" s="138"/>
      <c r="G159" s="78"/>
      <c r="H159" s="135">
        <f t="shared" ref="H159:H161" si="39">(D159*G159)</f>
        <v>0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  <c r="AY159" s="78"/>
    </row>
    <row r="160" spans="1:51">
      <c r="A160" s="121"/>
      <c r="B160" s="131" t="s">
        <v>196</v>
      </c>
      <c r="C160" s="103" t="s">
        <v>195</v>
      </c>
      <c r="D160" s="136">
        <v>16</v>
      </c>
      <c r="E160" s="136"/>
      <c r="F160" s="138"/>
      <c r="G160" s="78"/>
      <c r="H160" s="135">
        <f t="shared" si="39"/>
        <v>0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  <c r="AY160" s="78"/>
    </row>
    <row r="161" spans="1:51">
      <c r="A161" s="121"/>
      <c r="B161" s="131" t="s">
        <v>269</v>
      </c>
      <c r="C161" s="103" t="s">
        <v>195</v>
      </c>
      <c r="D161" s="136">
        <f>SUM(D159:D160)</f>
        <v>33</v>
      </c>
      <c r="E161" s="136"/>
      <c r="F161" s="138"/>
      <c r="G161" s="78"/>
      <c r="H161" s="135">
        <f t="shared" si="39"/>
        <v>0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  <c r="AY161" s="78"/>
    </row>
    <row r="162" spans="1:51">
      <c r="A162" s="121"/>
      <c r="B162" s="134"/>
      <c r="C162" s="103"/>
      <c r="D162" s="136"/>
      <c r="E162" s="136"/>
      <c r="F162" s="138"/>
      <c r="G162" s="78"/>
      <c r="H162" s="135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</row>
    <row r="163" spans="1:51">
      <c r="A163" s="121">
        <v>6</v>
      </c>
      <c r="B163" s="141" t="s">
        <v>197</v>
      </c>
      <c r="C163" s="103"/>
      <c r="D163" s="136"/>
      <c r="E163" s="142"/>
      <c r="F163" s="143"/>
      <c r="G163" s="61"/>
      <c r="H163" s="165"/>
      <c r="I163" s="61"/>
      <c r="J163" s="61"/>
    </row>
    <row r="164" spans="1:51">
      <c r="A164" s="121"/>
      <c r="B164" s="131" t="s">
        <v>198</v>
      </c>
      <c r="C164" s="103"/>
      <c r="D164" s="136"/>
      <c r="E164" s="103"/>
      <c r="F164" s="143"/>
      <c r="G164" s="61"/>
      <c r="H164" s="165"/>
      <c r="I164" s="61"/>
      <c r="J164" s="61"/>
    </row>
    <row r="165" spans="1:51">
      <c r="A165" s="121"/>
      <c r="B165" s="131" t="s">
        <v>199</v>
      </c>
      <c r="C165" s="103" t="s">
        <v>175</v>
      </c>
      <c r="D165" s="136"/>
      <c r="E165" s="103"/>
      <c r="F165" s="145">
        <v>4000</v>
      </c>
      <c r="G165" s="61"/>
      <c r="H165" s="135">
        <f>(F165*G165)</f>
        <v>0</v>
      </c>
      <c r="I165" s="61"/>
      <c r="J165" s="61"/>
    </row>
    <row r="166" spans="1:51">
      <c r="A166" s="121"/>
      <c r="B166" s="131"/>
      <c r="C166" s="103"/>
      <c r="D166" s="136"/>
      <c r="E166" s="103"/>
      <c r="F166" s="143"/>
      <c r="G166" s="61"/>
      <c r="H166" s="165"/>
      <c r="I166" s="61"/>
      <c r="J166" s="61"/>
    </row>
    <row r="167" spans="1:51">
      <c r="A167" s="121">
        <v>7</v>
      </c>
      <c r="B167" s="141" t="s">
        <v>221</v>
      </c>
      <c r="C167" s="103"/>
      <c r="D167" s="136"/>
      <c r="E167" s="103"/>
      <c r="F167" s="132"/>
      <c r="H167" s="167"/>
    </row>
    <row r="168" spans="1:51">
      <c r="A168" s="121"/>
      <c r="B168" s="168" t="s">
        <v>222</v>
      </c>
      <c r="C168" s="103"/>
      <c r="D168" s="136"/>
      <c r="E168" s="103"/>
      <c r="F168" s="132"/>
      <c r="H168" s="167"/>
    </row>
    <row r="169" spans="1:51">
      <c r="A169" s="121"/>
      <c r="B169" s="131" t="s">
        <v>223</v>
      </c>
      <c r="C169" s="103" t="s">
        <v>203</v>
      </c>
      <c r="D169" s="136">
        <v>300</v>
      </c>
      <c r="E169" s="103">
        <v>0.1</v>
      </c>
      <c r="F169" s="137">
        <f>D169*E169</f>
        <v>30</v>
      </c>
      <c r="H169" s="135">
        <f>(D169*G169)</f>
        <v>0</v>
      </c>
    </row>
    <row r="170" spans="1:51" ht="38.5">
      <c r="A170" s="121"/>
      <c r="B170" s="168" t="s">
        <v>270</v>
      </c>
      <c r="C170" s="103" t="s">
        <v>203</v>
      </c>
      <c r="D170" s="136">
        <v>600</v>
      </c>
      <c r="E170" s="103">
        <v>0.14000000000000001</v>
      </c>
      <c r="F170" s="137">
        <f>D170*E170</f>
        <v>84.000000000000014</v>
      </c>
      <c r="H170" s="135">
        <f>(D170*G170)</f>
        <v>0</v>
      </c>
    </row>
    <row r="171" spans="1:51">
      <c r="A171" s="121"/>
      <c r="B171" s="168"/>
      <c r="C171" s="103"/>
      <c r="D171" s="136"/>
      <c r="E171" s="103"/>
      <c r="F171" s="137"/>
      <c r="H171" s="167"/>
    </row>
    <row r="172" spans="1:51">
      <c r="A172" s="121"/>
      <c r="B172" s="168" t="s">
        <v>225</v>
      </c>
      <c r="C172" s="103"/>
      <c r="D172" s="136"/>
      <c r="E172" s="103"/>
      <c r="F172" s="132"/>
      <c r="H172" s="167"/>
    </row>
    <row r="173" spans="1:51">
      <c r="A173" s="121"/>
      <c r="B173" s="168" t="s">
        <v>226</v>
      </c>
      <c r="C173" s="103" t="s">
        <v>203</v>
      </c>
      <c r="D173" s="136">
        <v>100</v>
      </c>
      <c r="E173" s="103">
        <v>0.1</v>
      </c>
      <c r="F173" s="137">
        <f>D173*E173</f>
        <v>10</v>
      </c>
      <c r="H173" s="135">
        <f>(D173*G173)</f>
        <v>0</v>
      </c>
    </row>
    <row r="174" spans="1:51">
      <c r="A174" s="121"/>
      <c r="B174" s="168" t="s">
        <v>227</v>
      </c>
      <c r="C174" s="103" t="s">
        <v>203</v>
      </c>
      <c r="D174" s="136">
        <v>100</v>
      </c>
      <c r="E174" s="103">
        <v>0.14000000000000001</v>
      </c>
      <c r="F174" s="137">
        <f>D174*E174</f>
        <v>14.000000000000002</v>
      </c>
      <c r="H174" s="135">
        <f>(D174*G174)</f>
        <v>0</v>
      </c>
    </row>
    <row r="175" spans="1:51">
      <c r="A175" s="121"/>
      <c r="B175" s="169"/>
      <c r="C175" s="103"/>
      <c r="D175" s="136"/>
      <c r="E175" s="103"/>
      <c r="F175" s="137"/>
      <c r="H175" s="167"/>
    </row>
    <row r="176" spans="1:51">
      <c r="A176" s="121">
        <v>8</v>
      </c>
      <c r="B176" s="141" t="s">
        <v>200</v>
      </c>
      <c r="C176" s="103"/>
      <c r="D176" s="136"/>
      <c r="E176" s="103" t="s">
        <v>201</v>
      </c>
      <c r="F176" s="137"/>
      <c r="H176" s="167"/>
    </row>
    <row r="177" spans="1:8">
      <c r="A177" s="121"/>
      <c r="B177" s="147" t="s">
        <v>228</v>
      </c>
      <c r="C177" s="103" t="s">
        <v>203</v>
      </c>
      <c r="D177" s="136">
        <v>1.7</v>
      </c>
      <c r="E177" s="103">
        <v>0.61</v>
      </c>
      <c r="F177" s="137">
        <f t="shared" ref="F177:F187" si="40">E177*D82*1.3</f>
        <v>3.9649999999999999</v>
      </c>
      <c r="H177" s="135">
        <f t="shared" ref="H177:H188" si="41">(D177*G177)</f>
        <v>0</v>
      </c>
    </row>
    <row r="178" spans="1:8">
      <c r="A178" s="121"/>
      <c r="B178" s="147" t="s">
        <v>271</v>
      </c>
      <c r="C178" s="103" t="s">
        <v>203</v>
      </c>
      <c r="D178" s="136">
        <v>0.35</v>
      </c>
      <c r="E178" s="103">
        <v>0.65</v>
      </c>
      <c r="F178" s="137">
        <f t="shared" si="40"/>
        <v>0.84500000000000008</v>
      </c>
      <c r="H178" s="135">
        <f t="shared" si="41"/>
        <v>0</v>
      </c>
    </row>
    <row r="179" spans="1:8">
      <c r="A179" s="121"/>
      <c r="B179" s="147" t="s">
        <v>229</v>
      </c>
      <c r="C179" s="103" t="s">
        <v>203</v>
      </c>
      <c r="D179" s="136">
        <v>13</v>
      </c>
      <c r="E179" s="103">
        <v>1.1399999999999999</v>
      </c>
      <c r="F179" s="137">
        <f t="shared" si="40"/>
        <v>41.496000000000002</v>
      </c>
      <c r="H179" s="135">
        <f t="shared" si="41"/>
        <v>0</v>
      </c>
    </row>
    <row r="180" spans="1:8">
      <c r="A180" s="121"/>
      <c r="B180" s="147" t="s">
        <v>272</v>
      </c>
      <c r="C180" s="103" t="s">
        <v>203</v>
      </c>
      <c r="D180" s="136">
        <v>2.6</v>
      </c>
      <c r="E180" s="103">
        <v>1.29</v>
      </c>
      <c r="F180" s="137">
        <f t="shared" si="40"/>
        <v>8.3849999999999998</v>
      </c>
      <c r="H180" s="135">
        <f t="shared" si="41"/>
        <v>0</v>
      </c>
    </row>
    <row r="181" spans="1:8">
      <c r="A181" s="121"/>
      <c r="B181" s="147" t="s">
        <v>273</v>
      </c>
      <c r="C181" s="103" t="s">
        <v>203</v>
      </c>
      <c r="D181" s="136">
        <v>70.099999999999994</v>
      </c>
      <c r="E181" s="103">
        <v>6.53</v>
      </c>
      <c r="F181" s="137">
        <f t="shared" si="40"/>
        <v>560.274</v>
      </c>
      <c r="H181" s="135">
        <f t="shared" si="41"/>
        <v>0</v>
      </c>
    </row>
    <row r="182" spans="1:8">
      <c r="A182" s="121"/>
      <c r="B182" s="147" t="s">
        <v>274</v>
      </c>
      <c r="C182" s="103" t="s">
        <v>203</v>
      </c>
      <c r="D182" s="136">
        <v>38.42</v>
      </c>
      <c r="E182" s="103">
        <v>2.95</v>
      </c>
      <c r="F182" s="137">
        <f t="shared" si="40"/>
        <v>184.08000000000004</v>
      </c>
      <c r="H182" s="135">
        <f t="shared" si="41"/>
        <v>0</v>
      </c>
    </row>
    <row r="183" spans="1:8">
      <c r="A183" s="121"/>
      <c r="B183" s="147" t="s">
        <v>231</v>
      </c>
      <c r="C183" s="103" t="s">
        <v>203</v>
      </c>
      <c r="D183" s="136">
        <v>42.63</v>
      </c>
      <c r="E183" s="103">
        <v>3.14</v>
      </c>
      <c r="F183" s="137">
        <f t="shared" si="40"/>
        <v>204.1</v>
      </c>
      <c r="H183" s="135">
        <f t="shared" si="41"/>
        <v>0</v>
      </c>
    </row>
    <row r="184" spans="1:8">
      <c r="A184" s="121"/>
      <c r="B184" s="147" t="s">
        <v>275</v>
      </c>
      <c r="C184" s="103" t="s">
        <v>203</v>
      </c>
      <c r="D184" s="136">
        <v>13.9</v>
      </c>
      <c r="E184" s="103">
        <v>8.5299999999999994</v>
      </c>
      <c r="F184" s="137">
        <f t="shared" si="40"/>
        <v>110.89</v>
      </c>
      <c r="H184" s="135">
        <f t="shared" si="41"/>
        <v>0</v>
      </c>
    </row>
    <row r="185" spans="1:8">
      <c r="A185" s="121"/>
      <c r="B185" s="147" t="s">
        <v>276</v>
      </c>
      <c r="C185" s="103" t="s">
        <v>203</v>
      </c>
      <c r="D185" s="136">
        <v>20.62</v>
      </c>
      <c r="E185" s="103">
        <v>13.84</v>
      </c>
      <c r="F185" s="137">
        <f t="shared" si="40"/>
        <v>197.91200000000001</v>
      </c>
      <c r="H185" s="135">
        <f t="shared" si="41"/>
        <v>0</v>
      </c>
    </row>
    <row r="186" spans="1:8">
      <c r="A186" s="121"/>
      <c r="B186" s="147" t="s">
        <v>277</v>
      </c>
      <c r="C186" s="103" t="s">
        <v>203</v>
      </c>
      <c r="D186" s="136">
        <v>115.17</v>
      </c>
      <c r="E186" s="103">
        <v>15.46</v>
      </c>
      <c r="F186" s="137">
        <f t="shared" si="40"/>
        <v>1065.194</v>
      </c>
      <c r="H186" s="135">
        <f t="shared" si="41"/>
        <v>0</v>
      </c>
    </row>
    <row r="187" spans="1:8">
      <c r="A187" s="121"/>
      <c r="B187" s="147" t="s">
        <v>208</v>
      </c>
      <c r="C187" s="103" t="s">
        <v>203</v>
      </c>
      <c r="D187" s="136">
        <v>254</v>
      </c>
      <c r="E187" s="103">
        <v>16.989999999999998</v>
      </c>
      <c r="F187" s="137">
        <f t="shared" si="40"/>
        <v>2429.5699999999997</v>
      </c>
      <c r="H187" s="135">
        <f t="shared" si="41"/>
        <v>0</v>
      </c>
    </row>
    <row r="188" spans="1:8">
      <c r="A188" s="121"/>
      <c r="B188" s="148" t="s">
        <v>2074</v>
      </c>
      <c r="C188" s="103" t="s">
        <v>203</v>
      </c>
      <c r="D188" s="136">
        <f>SUM(D177:D187)*1.1</f>
        <v>629.73900000000003</v>
      </c>
      <c r="E188" s="103">
        <v>7.85</v>
      </c>
      <c r="F188" s="137">
        <f>D188*E188</f>
        <v>4943.4511499999999</v>
      </c>
      <c r="H188" s="135">
        <f t="shared" si="41"/>
        <v>0</v>
      </c>
    </row>
    <row r="189" spans="1:8">
      <c r="A189" s="121"/>
      <c r="B189" s="147"/>
      <c r="C189" s="103"/>
      <c r="E189" s="103"/>
      <c r="F189" s="171"/>
      <c r="H189" s="167"/>
    </row>
    <row r="190" spans="1:8">
      <c r="A190" s="121">
        <v>9</v>
      </c>
      <c r="B190" s="141" t="s">
        <v>233</v>
      </c>
      <c r="C190" s="170"/>
      <c r="D190" s="136"/>
      <c r="E190" s="103"/>
      <c r="F190" s="143"/>
      <c r="H190" s="167"/>
    </row>
    <row r="191" spans="1:8">
      <c r="A191" s="121"/>
      <c r="B191" s="131" t="s">
        <v>234</v>
      </c>
      <c r="C191" s="103" t="s">
        <v>203</v>
      </c>
      <c r="D191" s="136">
        <v>300</v>
      </c>
      <c r="E191" s="103"/>
      <c r="F191" s="143"/>
      <c r="H191" s="135">
        <f t="shared" ref="H191:H196" si="42">(D191*G191)</f>
        <v>0</v>
      </c>
    </row>
    <row r="192" spans="1:8">
      <c r="A192" s="121"/>
      <c r="B192" s="131" t="s">
        <v>235</v>
      </c>
      <c r="C192" s="103" t="s">
        <v>203</v>
      </c>
      <c r="D192" s="136">
        <v>300</v>
      </c>
      <c r="E192" s="103"/>
      <c r="F192" s="143"/>
      <c r="H192" s="135">
        <f t="shared" si="42"/>
        <v>0</v>
      </c>
    </row>
    <row r="193" spans="1:11">
      <c r="A193" s="121"/>
      <c r="B193" s="131" t="s">
        <v>236</v>
      </c>
      <c r="C193" s="103" t="s">
        <v>203</v>
      </c>
      <c r="D193" s="136">
        <v>300</v>
      </c>
      <c r="E193" s="103"/>
      <c r="F193" s="137"/>
      <c r="H193" s="135">
        <f t="shared" si="42"/>
        <v>0</v>
      </c>
    </row>
    <row r="194" spans="1:11">
      <c r="A194" s="121"/>
      <c r="B194" s="131"/>
      <c r="C194" s="103"/>
      <c r="D194" s="136"/>
      <c r="E194" s="103"/>
      <c r="F194" s="137"/>
      <c r="H194" s="135"/>
    </row>
    <row r="195" spans="1:11">
      <c r="A195" s="121"/>
      <c r="B195" s="172" t="s">
        <v>237</v>
      </c>
      <c r="C195" s="103" t="s">
        <v>311</v>
      </c>
      <c r="D195" s="136">
        <v>1</v>
      </c>
      <c r="E195" s="103"/>
      <c r="F195" s="137"/>
      <c r="H195" s="135">
        <f t="shared" si="42"/>
        <v>0</v>
      </c>
    </row>
    <row r="196" spans="1:11" ht="15" thickBot="1">
      <c r="A196" s="121"/>
      <c r="B196" s="172" t="s">
        <v>238</v>
      </c>
      <c r="C196" s="103" t="s">
        <v>311</v>
      </c>
      <c r="D196" s="136">
        <v>1</v>
      </c>
      <c r="E196" s="103"/>
      <c r="F196" s="137"/>
      <c r="H196" s="135">
        <f t="shared" si="42"/>
        <v>0</v>
      </c>
    </row>
    <row r="197" spans="1:11" ht="15.5">
      <c r="A197" s="149"/>
      <c r="B197" s="150" t="s">
        <v>278</v>
      </c>
      <c r="C197" s="151"/>
      <c r="D197" s="152"/>
      <c r="E197" s="151"/>
      <c r="F197" s="153">
        <f>SUM(F77:F196)</f>
        <v>31058.332149999998</v>
      </c>
      <c r="H197" s="167"/>
    </row>
    <row r="198" spans="1:11" ht="15" thickBot="1">
      <c r="A198" s="156"/>
      <c r="B198" s="157"/>
      <c r="C198" s="158"/>
      <c r="D198" s="159"/>
      <c r="E198" s="158"/>
      <c r="F198" s="160" t="s">
        <v>175</v>
      </c>
      <c r="H198" s="167"/>
    </row>
    <row r="199" spans="1:11">
      <c r="A199" s="121"/>
      <c r="B199" s="131"/>
      <c r="C199" s="103"/>
      <c r="D199" s="136"/>
      <c r="E199" s="103"/>
      <c r="F199" s="137"/>
      <c r="H199" s="167"/>
    </row>
    <row r="200" spans="1:11" ht="15.5">
      <c r="A200" s="121"/>
      <c r="B200" s="166" t="s">
        <v>279</v>
      </c>
      <c r="C200" s="123"/>
      <c r="D200" s="124"/>
      <c r="E200" s="125"/>
      <c r="F200" s="126"/>
      <c r="G200" s="61"/>
      <c r="H200" s="165"/>
      <c r="I200" s="61"/>
      <c r="J200" s="61"/>
      <c r="K200" s="61"/>
    </row>
    <row r="201" spans="1:11">
      <c r="A201" s="121"/>
      <c r="B201" s="131"/>
      <c r="C201" s="103"/>
      <c r="D201" s="136"/>
      <c r="E201" s="103"/>
      <c r="F201" s="137"/>
      <c r="G201" s="78"/>
      <c r="H201" s="135"/>
      <c r="I201" s="78"/>
      <c r="J201" s="78"/>
    </row>
    <row r="202" spans="1:11">
      <c r="A202" s="121"/>
      <c r="B202" s="128" t="s">
        <v>178</v>
      </c>
      <c r="C202" s="103"/>
      <c r="D202" s="129"/>
      <c r="E202" s="125"/>
      <c r="F202" s="126"/>
      <c r="G202" s="61"/>
      <c r="H202" s="165"/>
      <c r="I202" s="61"/>
      <c r="J202" s="61"/>
      <c r="K202" s="61"/>
    </row>
    <row r="203" spans="1:11">
      <c r="A203" s="121"/>
      <c r="B203" s="131"/>
      <c r="C203" s="103"/>
      <c r="D203" s="129"/>
      <c r="E203" s="103"/>
      <c r="F203" s="132"/>
      <c r="G203" s="78"/>
      <c r="H203" s="135"/>
      <c r="I203" s="78"/>
      <c r="J203" s="78"/>
      <c r="K203" s="78"/>
    </row>
    <row r="204" spans="1:11">
      <c r="A204" s="121">
        <v>1</v>
      </c>
      <c r="B204" s="134" t="s">
        <v>179</v>
      </c>
      <c r="C204" s="78"/>
      <c r="D204" s="131"/>
      <c r="E204" s="78"/>
      <c r="F204" s="135"/>
      <c r="G204" s="78"/>
      <c r="H204" s="135"/>
      <c r="I204" s="78"/>
      <c r="J204" s="78"/>
    </row>
    <row r="205" spans="1:11">
      <c r="A205" s="121"/>
      <c r="B205" s="131" t="s">
        <v>180</v>
      </c>
      <c r="C205" s="103" t="s">
        <v>181</v>
      </c>
      <c r="D205" s="136">
        <v>7</v>
      </c>
      <c r="E205" s="103">
        <v>4.0999999999999996</v>
      </c>
      <c r="F205" s="137">
        <f t="shared" ref="F205:F208" si="43">D205*E205</f>
        <v>28.699999999999996</v>
      </c>
      <c r="G205" s="78"/>
      <c r="H205" s="135">
        <f t="shared" ref="H205:H208" si="44">(D205*G205)</f>
        <v>0</v>
      </c>
      <c r="I205" s="78"/>
      <c r="J205" s="78"/>
      <c r="K205" s="78"/>
    </row>
    <row r="206" spans="1:11">
      <c r="A206" s="121"/>
      <c r="B206" s="131" t="s">
        <v>186</v>
      </c>
      <c r="C206" s="103" t="s">
        <v>181</v>
      </c>
      <c r="D206" s="136">
        <v>22</v>
      </c>
      <c r="E206" s="103">
        <v>33.06</v>
      </c>
      <c r="F206" s="137">
        <f t="shared" si="43"/>
        <v>727.32</v>
      </c>
      <c r="G206" s="78"/>
      <c r="H206" s="135">
        <f t="shared" si="44"/>
        <v>0</v>
      </c>
      <c r="I206" s="78"/>
      <c r="J206" s="78"/>
      <c r="K206" s="78"/>
    </row>
    <row r="207" spans="1:11">
      <c r="A207" s="121"/>
      <c r="B207" s="131" t="s">
        <v>187</v>
      </c>
      <c r="C207" s="103" t="s">
        <v>181</v>
      </c>
      <c r="D207" s="136">
        <v>210</v>
      </c>
      <c r="E207" s="103">
        <v>55.47</v>
      </c>
      <c r="F207" s="137">
        <f t="shared" si="43"/>
        <v>11648.699999999999</v>
      </c>
      <c r="G207" s="78"/>
      <c r="H207" s="135">
        <f t="shared" si="44"/>
        <v>0</v>
      </c>
      <c r="I207" s="78"/>
      <c r="J207" s="78"/>
      <c r="K207" s="78"/>
    </row>
    <row r="208" spans="1:11">
      <c r="A208" s="121"/>
      <c r="B208" s="131" t="s">
        <v>188</v>
      </c>
      <c r="C208" s="103" t="s">
        <v>181</v>
      </c>
      <c r="D208" s="136">
        <v>340</v>
      </c>
      <c r="E208" s="103">
        <v>135</v>
      </c>
      <c r="F208" s="137">
        <f t="shared" si="43"/>
        <v>45900</v>
      </c>
      <c r="G208" s="78"/>
      <c r="H208" s="135">
        <f t="shared" si="44"/>
        <v>0</v>
      </c>
      <c r="I208" s="78"/>
      <c r="J208" s="78"/>
      <c r="K208" s="78"/>
    </row>
    <row r="209" spans="1:11">
      <c r="A209" s="121"/>
      <c r="B209" s="134"/>
      <c r="C209" s="103"/>
      <c r="D209" s="136"/>
      <c r="E209" s="103"/>
      <c r="F209" s="137"/>
      <c r="G209" s="78"/>
      <c r="H209" s="135"/>
      <c r="I209" s="78"/>
      <c r="J209" s="78"/>
    </row>
    <row r="210" spans="1:11">
      <c r="A210" s="121">
        <v>2</v>
      </c>
      <c r="B210" s="134" t="s">
        <v>190</v>
      </c>
      <c r="C210" s="103"/>
      <c r="D210" s="136"/>
      <c r="E210" s="103"/>
      <c r="F210" s="137"/>
      <c r="H210" s="167"/>
    </row>
    <row r="211" spans="1:11">
      <c r="A211" s="121"/>
      <c r="B211" s="131" t="s">
        <v>188</v>
      </c>
      <c r="C211" s="103" t="s">
        <v>81</v>
      </c>
      <c r="D211" s="136">
        <v>21</v>
      </c>
      <c r="E211" s="103">
        <v>95.4</v>
      </c>
      <c r="F211" s="137">
        <f t="shared" ref="F211:F214" si="45">D211*E211</f>
        <v>2003.4</v>
      </c>
      <c r="G211" s="78"/>
      <c r="H211" s="135">
        <f t="shared" ref="H211:H214" si="46">(D211*G211)</f>
        <v>0</v>
      </c>
      <c r="I211" s="78"/>
      <c r="J211" s="78"/>
      <c r="K211" s="78"/>
    </row>
    <row r="212" spans="1:11">
      <c r="A212" s="121"/>
      <c r="B212" s="131" t="s">
        <v>187</v>
      </c>
      <c r="C212" s="103" t="s">
        <v>81</v>
      </c>
      <c r="D212" s="136">
        <v>25</v>
      </c>
      <c r="E212" s="103">
        <v>39.799999999999997</v>
      </c>
      <c r="F212" s="137">
        <f t="shared" si="45"/>
        <v>994.99999999999989</v>
      </c>
      <c r="G212" s="78"/>
      <c r="H212" s="135">
        <f t="shared" si="46"/>
        <v>0</v>
      </c>
      <c r="I212" s="78"/>
      <c r="J212" s="78"/>
      <c r="K212" s="78"/>
    </row>
    <row r="213" spans="1:11">
      <c r="A213" s="121"/>
      <c r="B213" s="131" t="s">
        <v>186</v>
      </c>
      <c r="C213" s="103" t="s">
        <v>81</v>
      </c>
      <c r="D213" s="136">
        <v>5</v>
      </c>
      <c r="E213" s="103">
        <v>15.8</v>
      </c>
      <c r="F213" s="137">
        <f t="shared" si="45"/>
        <v>79</v>
      </c>
      <c r="G213" s="78"/>
      <c r="H213" s="135">
        <f t="shared" si="46"/>
        <v>0</v>
      </c>
      <c r="I213" s="78"/>
      <c r="J213" s="78"/>
      <c r="K213" s="78"/>
    </row>
    <row r="214" spans="1:11">
      <c r="A214" s="121"/>
      <c r="B214" s="131" t="s">
        <v>180</v>
      </c>
      <c r="C214" s="103" t="s">
        <v>81</v>
      </c>
      <c r="D214" s="136">
        <v>2</v>
      </c>
      <c r="E214" s="103">
        <v>0.49</v>
      </c>
      <c r="F214" s="137">
        <f t="shared" si="45"/>
        <v>0.98</v>
      </c>
      <c r="G214" s="78"/>
      <c r="H214" s="135">
        <f t="shared" si="46"/>
        <v>0</v>
      </c>
      <c r="I214" s="78"/>
      <c r="J214" s="78"/>
      <c r="K214" s="78"/>
    </row>
    <row r="215" spans="1:11">
      <c r="A215" s="121"/>
      <c r="B215" s="134"/>
      <c r="C215" s="103"/>
      <c r="D215" s="129"/>
      <c r="E215" s="103"/>
      <c r="F215" s="138"/>
      <c r="H215" s="167"/>
    </row>
    <row r="216" spans="1:11">
      <c r="A216" s="121">
        <v>3</v>
      </c>
      <c r="B216" s="134" t="s">
        <v>246</v>
      </c>
      <c r="C216" s="103"/>
      <c r="D216" s="136"/>
      <c r="E216" s="103"/>
      <c r="F216" s="137"/>
      <c r="G216" s="61"/>
      <c r="H216" s="165"/>
      <c r="I216" s="61"/>
      <c r="J216" s="61"/>
      <c r="K216" s="61"/>
    </row>
    <row r="217" spans="1:11">
      <c r="A217" s="121"/>
      <c r="B217" s="131" t="s">
        <v>280</v>
      </c>
      <c r="C217" s="103" t="s">
        <v>81</v>
      </c>
      <c r="D217" s="136">
        <v>2</v>
      </c>
      <c r="E217" s="103">
        <v>160</v>
      </c>
      <c r="F217" s="137">
        <f t="shared" ref="F217:F219" si="47">D217*E217</f>
        <v>320</v>
      </c>
      <c r="G217" s="61"/>
      <c r="H217" s="135">
        <f t="shared" ref="H217:H219" si="48">(D217*G217)</f>
        <v>0</v>
      </c>
      <c r="I217" s="61"/>
      <c r="J217" s="61"/>
      <c r="K217" s="61"/>
    </row>
    <row r="218" spans="1:11">
      <c r="A218" s="121"/>
      <c r="B218" s="131" t="s">
        <v>281</v>
      </c>
      <c r="C218" s="103" t="s">
        <v>81</v>
      </c>
      <c r="D218" s="136">
        <v>2</v>
      </c>
      <c r="E218" s="103">
        <v>160</v>
      </c>
      <c r="F218" s="137">
        <f t="shared" si="47"/>
        <v>320</v>
      </c>
      <c r="G218" s="61"/>
      <c r="H218" s="135">
        <f t="shared" si="48"/>
        <v>0</v>
      </c>
      <c r="I218" s="61"/>
      <c r="J218" s="61"/>
      <c r="K218" s="61"/>
    </row>
    <row r="219" spans="1:11">
      <c r="A219" s="121"/>
      <c r="B219" s="131" t="s">
        <v>282</v>
      </c>
      <c r="C219" s="103" t="s">
        <v>81</v>
      </c>
      <c r="D219" s="136">
        <v>2</v>
      </c>
      <c r="E219" s="103">
        <v>160</v>
      </c>
      <c r="F219" s="137">
        <f t="shared" si="47"/>
        <v>320</v>
      </c>
      <c r="G219" s="61"/>
      <c r="H219" s="135">
        <f t="shared" si="48"/>
        <v>0</v>
      </c>
      <c r="I219" s="61"/>
      <c r="J219" s="61"/>
      <c r="K219" s="61"/>
    </row>
    <row r="220" spans="1:11">
      <c r="A220" s="121"/>
      <c r="B220" s="134" t="s">
        <v>257</v>
      </c>
      <c r="C220" s="103"/>
      <c r="D220" s="129"/>
      <c r="E220" s="103"/>
      <c r="F220" s="132"/>
      <c r="H220" s="167"/>
    </row>
    <row r="221" spans="1:11">
      <c r="A221" s="121"/>
      <c r="B221" s="131" t="s">
        <v>281</v>
      </c>
      <c r="C221" s="103" t="s">
        <v>81</v>
      </c>
      <c r="D221" s="136">
        <v>1</v>
      </c>
      <c r="E221" s="103">
        <v>68.3</v>
      </c>
      <c r="F221" s="137">
        <f t="shared" ref="F221" si="49">D221*E221</f>
        <v>68.3</v>
      </c>
      <c r="G221" s="61"/>
      <c r="H221" s="135">
        <f>(D221*G221)</f>
        <v>0</v>
      </c>
      <c r="I221" s="61"/>
      <c r="J221" s="61"/>
      <c r="K221" s="61"/>
    </row>
    <row r="222" spans="1:11">
      <c r="A222" s="121"/>
      <c r="B222" s="131"/>
      <c r="C222" s="103"/>
      <c r="D222" s="136"/>
      <c r="E222" s="103"/>
      <c r="F222" s="137"/>
      <c r="G222" s="78"/>
      <c r="H222" s="135"/>
      <c r="I222" s="78"/>
      <c r="J222" s="78"/>
      <c r="K222" s="78"/>
    </row>
    <row r="223" spans="1:11">
      <c r="A223" s="121">
        <v>4</v>
      </c>
      <c r="B223" s="134" t="s">
        <v>218</v>
      </c>
      <c r="C223" s="103"/>
      <c r="D223" s="136"/>
      <c r="E223" s="103"/>
      <c r="F223" s="137"/>
      <c r="H223" s="167"/>
    </row>
    <row r="224" spans="1:11">
      <c r="A224" s="121"/>
      <c r="B224" s="131" t="s">
        <v>186</v>
      </c>
      <c r="C224" s="103" t="s">
        <v>81</v>
      </c>
      <c r="D224" s="136">
        <v>2</v>
      </c>
      <c r="E224" s="103">
        <v>17</v>
      </c>
      <c r="F224" s="137">
        <f t="shared" ref="F224:F226" si="50">D224*E224</f>
        <v>34</v>
      </c>
      <c r="G224" s="78"/>
      <c r="H224" s="135">
        <f t="shared" ref="H224:H226" si="51">(D224*G224)</f>
        <v>0</v>
      </c>
      <c r="I224" s="78"/>
      <c r="J224" s="78"/>
      <c r="K224" s="78"/>
    </row>
    <row r="225" spans="1:51">
      <c r="A225" s="121"/>
      <c r="B225" s="131" t="s">
        <v>187</v>
      </c>
      <c r="C225" s="103" t="s">
        <v>81</v>
      </c>
      <c r="D225" s="136">
        <v>4</v>
      </c>
      <c r="E225" s="103">
        <v>33</v>
      </c>
      <c r="F225" s="137">
        <f t="shared" si="50"/>
        <v>132</v>
      </c>
      <c r="G225" s="78"/>
      <c r="H225" s="135">
        <f t="shared" si="51"/>
        <v>0</v>
      </c>
      <c r="I225" s="78"/>
      <c r="J225" s="78"/>
      <c r="K225" s="78"/>
    </row>
    <row r="226" spans="1:51">
      <c r="A226" s="121"/>
      <c r="B226" s="131" t="s">
        <v>188</v>
      </c>
      <c r="C226" s="103" t="s">
        <v>81</v>
      </c>
      <c r="D226" s="136">
        <v>11</v>
      </c>
      <c r="E226" s="103">
        <v>92</v>
      </c>
      <c r="F226" s="137">
        <f t="shared" si="50"/>
        <v>1012</v>
      </c>
      <c r="G226" s="78"/>
      <c r="H226" s="135">
        <f t="shared" si="51"/>
        <v>0</v>
      </c>
      <c r="I226" s="78"/>
      <c r="J226" s="78"/>
      <c r="K226" s="78"/>
    </row>
    <row r="227" spans="1:51">
      <c r="A227" s="121"/>
      <c r="B227" s="134" t="s">
        <v>283</v>
      </c>
      <c r="C227" s="103"/>
      <c r="D227" s="136"/>
      <c r="E227" s="103"/>
      <c r="F227" s="137"/>
      <c r="H227" s="167"/>
    </row>
    <row r="228" spans="1:51">
      <c r="A228" s="121"/>
      <c r="B228" s="131" t="s">
        <v>186</v>
      </c>
      <c r="C228" s="103" t="s">
        <v>81</v>
      </c>
      <c r="D228" s="136">
        <v>2</v>
      </c>
      <c r="E228" s="103">
        <v>22.3</v>
      </c>
      <c r="F228" s="137">
        <f t="shared" ref="F228:F229" si="52">D228*E228</f>
        <v>44.6</v>
      </c>
      <c r="G228" s="78"/>
      <c r="H228" s="135">
        <f t="shared" ref="H228:H229" si="53">(D228*G228)</f>
        <v>0</v>
      </c>
      <c r="I228" s="78"/>
      <c r="J228" s="78"/>
      <c r="K228" s="78"/>
    </row>
    <row r="229" spans="1:51">
      <c r="A229" s="121"/>
      <c r="B229" s="131" t="s">
        <v>188</v>
      </c>
      <c r="C229" s="103" t="s">
        <v>81</v>
      </c>
      <c r="D229" s="136">
        <v>2</v>
      </c>
      <c r="E229" s="103">
        <v>138</v>
      </c>
      <c r="F229" s="137">
        <f t="shared" si="52"/>
        <v>276</v>
      </c>
      <c r="G229" s="78"/>
      <c r="H229" s="135">
        <f t="shared" si="53"/>
        <v>0</v>
      </c>
      <c r="I229" s="78"/>
      <c r="J229" s="78"/>
      <c r="K229" s="78"/>
    </row>
    <row r="230" spans="1:51">
      <c r="A230" s="121"/>
      <c r="B230" s="134"/>
      <c r="C230" s="103"/>
      <c r="D230" s="136"/>
      <c r="E230" s="103"/>
      <c r="F230" s="138"/>
      <c r="G230" s="78"/>
      <c r="H230" s="135"/>
      <c r="I230" s="78"/>
      <c r="J230" s="78"/>
      <c r="K230" s="78"/>
    </row>
    <row r="231" spans="1:51">
      <c r="A231" s="121">
        <v>5</v>
      </c>
      <c r="B231" s="134" t="s">
        <v>193</v>
      </c>
      <c r="C231" s="103"/>
      <c r="D231" s="136"/>
      <c r="E231" s="103"/>
      <c r="F231" s="138"/>
      <c r="G231" s="78"/>
      <c r="H231" s="135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</row>
    <row r="232" spans="1:51">
      <c r="A232" s="121"/>
      <c r="B232" s="131" t="s">
        <v>194</v>
      </c>
      <c r="C232" s="103" t="s">
        <v>195</v>
      </c>
      <c r="D232" s="136">
        <v>1</v>
      </c>
      <c r="E232" s="103"/>
      <c r="F232" s="138"/>
      <c r="G232" s="78"/>
      <c r="H232" s="135">
        <f t="shared" ref="H232:H234" si="54">(D232*G232)</f>
        <v>0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</row>
    <row r="233" spans="1:51">
      <c r="A233" s="121"/>
      <c r="B233" s="131" t="s">
        <v>196</v>
      </c>
      <c r="C233" s="103" t="s">
        <v>195</v>
      </c>
      <c r="D233" s="136">
        <v>1</v>
      </c>
      <c r="E233" s="136"/>
      <c r="F233" s="138"/>
      <c r="G233" s="78"/>
      <c r="H233" s="135">
        <f t="shared" si="54"/>
        <v>0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</row>
    <row r="234" spans="1:51">
      <c r="A234" s="121"/>
      <c r="B234" s="131" t="s">
        <v>269</v>
      </c>
      <c r="C234" s="103" t="s">
        <v>195</v>
      </c>
      <c r="D234" s="136">
        <f>SUM(D232:D233)</f>
        <v>2</v>
      </c>
      <c r="E234" s="103"/>
      <c r="F234" s="138"/>
      <c r="G234" s="78"/>
      <c r="H234" s="135">
        <f t="shared" si="54"/>
        <v>0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</row>
    <row r="235" spans="1:51">
      <c r="A235" s="121"/>
      <c r="B235" s="131"/>
      <c r="C235" s="103"/>
      <c r="D235" s="136"/>
      <c r="E235" s="103"/>
      <c r="F235" s="143"/>
      <c r="G235" s="61"/>
      <c r="H235" s="165"/>
      <c r="I235" s="61"/>
      <c r="J235" s="61"/>
    </row>
    <row r="236" spans="1:51">
      <c r="A236" s="121">
        <v>6</v>
      </c>
      <c r="B236" s="141" t="s">
        <v>221</v>
      </c>
      <c r="C236" s="103"/>
      <c r="D236" s="136"/>
      <c r="E236" s="103"/>
      <c r="F236" s="132"/>
      <c r="H236" s="167"/>
    </row>
    <row r="237" spans="1:51">
      <c r="A237" s="121"/>
      <c r="B237" s="168" t="s">
        <v>222</v>
      </c>
      <c r="C237" s="103"/>
      <c r="D237" s="136"/>
      <c r="E237" s="103"/>
      <c r="F237" s="132"/>
      <c r="H237" s="167"/>
    </row>
    <row r="238" spans="1:51">
      <c r="A238" s="121"/>
      <c r="B238" s="131" t="s">
        <v>223</v>
      </c>
      <c r="C238" s="103" t="s">
        <v>203</v>
      </c>
      <c r="D238" s="136">
        <v>1100</v>
      </c>
      <c r="E238" s="103">
        <v>0.1</v>
      </c>
      <c r="F238" s="137">
        <f>D238*E238</f>
        <v>110</v>
      </c>
      <c r="H238" s="135">
        <f>(D238*G238)</f>
        <v>0</v>
      </c>
    </row>
    <row r="239" spans="1:51" ht="38.5">
      <c r="A239" s="121"/>
      <c r="B239" s="168" t="s">
        <v>270</v>
      </c>
      <c r="C239" s="103" t="s">
        <v>203</v>
      </c>
      <c r="D239" s="136">
        <v>2200</v>
      </c>
      <c r="E239" s="103">
        <v>0.14000000000000001</v>
      </c>
      <c r="F239" s="137">
        <f>D239*E239</f>
        <v>308.00000000000006</v>
      </c>
      <c r="H239" s="135">
        <f>(D239*G239)</f>
        <v>0</v>
      </c>
    </row>
    <row r="240" spans="1:51">
      <c r="A240" s="121"/>
      <c r="B240" s="168"/>
      <c r="C240" s="103"/>
      <c r="D240" s="136"/>
      <c r="E240" s="103"/>
      <c r="F240" s="137"/>
      <c r="H240" s="167"/>
    </row>
    <row r="241" spans="1:11">
      <c r="A241" s="121"/>
      <c r="B241" s="168" t="s">
        <v>225</v>
      </c>
      <c r="C241" s="103"/>
      <c r="D241" s="136"/>
      <c r="E241" s="103"/>
      <c r="F241" s="132"/>
      <c r="H241" s="167"/>
    </row>
    <row r="242" spans="1:11">
      <c r="A242" s="121"/>
      <c r="B242" s="168" t="s">
        <v>226</v>
      </c>
      <c r="C242" s="103" t="s">
        <v>203</v>
      </c>
      <c r="D242" s="136">
        <v>1000</v>
      </c>
      <c r="E242" s="103">
        <v>0.1</v>
      </c>
      <c r="F242" s="137">
        <f>D242*E242</f>
        <v>100</v>
      </c>
      <c r="H242" s="135">
        <f>(D242*G242)</f>
        <v>0</v>
      </c>
    </row>
    <row r="243" spans="1:11">
      <c r="A243" s="121"/>
      <c r="B243" s="168" t="s">
        <v>227</v>
      </c>
      <c r="C243" s="103" t="s">
        <v>203</v>
      </c>
      <c r="D243" s="136">
        <v>2000</v>
      </c>
      <c r="E243" s="103">
        <v>0.14000000000000001</v>
      </c>
      <c r="F243" s="137">
        <f>D243*E243</f>
        <v>280</v>
      </c>
      <c r="H243" s="135">
        <f>(D243*G243)</f>
        <v>0</v>
      </c>
    </row>
    <row r="244" spans="1:11">
      <c r="A244" s="121"/>
      <c r="B244" s="169"/>
      <c r="C244" s="103"/>
      <c r="D244" s="136"/>
      <c r="E244" s="103"/>
      <c r="F244" s="137"/>
      <c r="H244" s="167"/>
    </row>
    <row r="245" spans="1:11">
      <c r="A245" s="121">
        <v>7</v>
      </c>
      <c r="B245" s="141" t="s">
        <v>200</v>
      </c>
      <c r="C245" s="103"/>
      <c r="D245" s="136"/>
      <c r="E245" s="103" t="s">
        <v>201</v>
      </c>
      <c r="F245" s="137"/>
      <c r="H245" s="167"/>
    </row>
    <row r="246" spans="1:11">
      <c r="A246" s="121"/>
      <c r="B246" s="147" t="s">
        <v>202</v>
      </c>
      <c r="C246" s="103" t="s">
        <v>203</v>
      </c>
      <c r="D246" s="136">
        <v>4</v>
      </c>
      <c r="E246" s="103">
        <v>1.41</v>
      </c>
      <c r="F246" s="137">
        <f>E246*D205*1.3</f>
        <v>12.831</v>
      </c>
      <c r="H246" s="135">
        <f t="shared" ref="H246:H251" si="55">(D246*G246)</f>
        <v>0</v>
      </c>
    </row>
    <row r="247" spans="1:11">
      <c r="A247" s="121"/>
      <c r="B247" s="147" t="s">
        <v>207</v>
      </c>
      <c r="C247" s="103" t="s">
        <v>203</v>
      </c>
      <c r="D247" s="136">
        <v>38</v>
      </c>
      <c r="E247" s="103">
        <v>10.53</v>
      </c>
      <c r="F247" s="137">
        <f>E247*D206*1.3</f>
        <v>301.15800000000002</v>
      </c>
      <c r="H247" s="135">
        <f t="shared" si="55"/>
        <v>0</v>
      </c>
    </row>
    <row r="248" spans="1:11">
      <c r="A248" s="121"/>
      <c r="B248" s="147" t="s">
        <v>208</v>
      </c>
      <c r="C248" s="103" t="s">
        <v>203</v>
      </c>
      <c r="D248" s="136">
        <v>484</v>
      </c>
      <c r="E248" s="103">
        <v>17</v>
      </c>
      <c r="F248" s="137">
        <f>E248*D207*1.3</f>
        <v>4641</v>
      </c>
      <c r="H248" s="135">
        <f t="shared" si="55"/>
        <v>0</v>
      </c>
    </row>
    <row r="249" spans="1:11">
      <c r="A249" s="121"/>
      <c r="B249" s="147" t="s">
        <v>209</v>
      </c>
      <c r="C249" s="103" t="s">
        <v>203</v>
      </c>
      <c r="D249" s="136">
        <v>504</v>
      </c>
      <c r="E249" s="103">
        <v>22.54</v>
      </c>
      <c r="F249" s="137">
        <f>E249*K249*1.3</f>
        <v>4834.83</v>
      </c>
      <c r="H249" s="135">
        <f t="shared" si="55"/>
        <v>0</v>
      </c>
      <c r="K249" s="173">
        <v>165</v>
      </c>
    </row>
    <row r="250" spans="1:11">
      <c r="A250" s="121"/>
      <c r="B250" s="147" t="s">
        <v>284</v>
      </c>
      <c r="C250" s="103" t="s">
        <v>203</v>
      </c>
      <c r="D250" s="136">
        <v>506</v>
      </c>
      <c r="E250" s="103">
        <v>17.79</v>
      </c>
      <c r="F250" s="137">
        <f>E250*K250*1.3</f>
        <v>4047.2250000000004</v>
      </c>
      <c r="H250" s="135">
        <f t="shared" si="55"/>
        <v>0</v>
      </c>
      <c r="K250" s="173">
        <v>175</v>
      </c>
    </row>
    <row r="251" spans="1:11">
      <c r="A251" s="121"/>
      <c r="B251" s="148" t="s">
        <v>2075</v>
      </c>
      <c r="C251" s="103" t="s">
        <v>203</v>
      </c>
      <c r="D251" s="136">
        <f>SUM(D246:D250)*1.1</f>
        <v>1689.6000000000001</v>
      </c>
      <c r="E251" s="103">
        <v>7.85</v>
      </c>
      <c r="F251" s="137">
        <f t="shared" ref="F251" si="56">D251*E251</f>
        <v>13263.36</v>
      </c>
      <c r="H251" s="135">
        <f t="shared" si="55"/>
        <v>0</v>
      </c>
    </row>
    <row r="252" spans="1:11">
      <c r="A252" s="121"/>
      <c r="B252" s="147"/>
      <c r="C252" s="103"/>
      <c r="D252" s="136"/>
      <c r="E252" s="103"/>
      <c r="F252" s="143"/>
      <c r="H252" s="167"/>
    </row>
    <row r="253" spans="1:11">
      <c r="A253" s="121">
        <v>8</v>
      </c>
      <c r="B253" s="141" t="s">
        <v>233</v>
      </c>
      <c r="C253" s="170"/>
      <c r="D253" s="136"/>
      <c r="E253" s="103"/>
      <c r="F253" s="143"/>
      <c r="H253" s="167"/>
    </row>
    <row r="254" spans="1:11">
      <c r="A254" s="121"/>
      <c r="B254" s="131" t="s">
        <v>234</v>
      </c>
      <c r="C254" s="103" t="s">
        <v>203</v>
      </c>
      <c r="D254" s="136">
        <v>1000</v>
      </c>
      <c r="E254" s="103"/>
      <c r="F254" s="143"/>
      <c r="H254" s="135">
        <f t="shared" ref="H254:H258" si="57">(D254*G254)</f>
        <v>0</v>
      </c>
    </row>
    <row r="255" spans="1:11">
      <c r="A255" s="121"/>
      <c r="B255" s="131" t="s">
        <v>235</v>
      </c>
      <c r="C255" s="103" t="s">
        <v>203</v>
      </c>
      <c r="D255" s="136">
        <v>1000</v>
      </c>
      <c r="E255" s="103"/>
      <c r="F255" s="143"/>
      <c r="H255" s="135">
        <f t="shared" si="57"/>
        <v>0</v>
      </c>
    </row>
    <row r="256" spans="1:11">
      <c r="A256" s="121"/>
      <c r="B256" s="131" t="s">
        <v>236</v>
      </c>
      <c r="C256" s="103" t="s">
        <v>203</v>
      </c>
      <c r="D256" s="136">
        <v>1000</v>
      </c>
      <c r="E256" s="103"/>
      <c r="F256" s="137"/>
      <c r="H256" s="135">
        <f t="shared" si="57"/>
        <v>0</v>
      </c>
    </row>
    <row r="257" spans="1:11">
      <c r="A257" s="121"/>
      <c r="B257" s="131" t="s">
        <v>237</v>
      </c>
      <c r="C257" s="103" t="s">
        <v>311</v>
      </c>
      <c r="D257" s="136">
        <v>1</v>
      </c>
      <c r="E257" s="103"/>
      <c r="F257" s="137"/>
      <c r="H257" s="135">
        <f t="shared" si="57"/>
        <v>0</v>
      </c>
    </row>
    <row r="258" spans="1:11">
      <c r="A258" s="121"/>
      <c r="B258" s="131" t="s">
        <v>238</v>
      </c>
      <c r="C258" s="103" t="s">
        <v>311</v>
      </c>
      <c r="D258" s="136">
        <v>1</v>
      </c>
      <c r="E258" s="103"/>
      <c r="F258" s="137"/>
      <c r="H258" s="135">
        <f t="shared" si="57"/>
        <v>0</v>
      </c>
    </row>
    <row r="259" spans="1:11" ht="15" thickBot="1">
      <c r="A259" s="121"/>
      <c r="B259" s="134"/>
      <c r="C259" s="103"/>
      <c r="D259" s="136"/>
      <c r="E259" s="103"/>
      <c r="F259" s="137"/>
      <c r="H259" s="167"/>
    </row>
    <row r="260" spans="1:11" ht="15.5">
      <c r="A260" s="149"/>
      <c r="B260" s="150" t="s">
        <v>285</v>
      </c>
      <c r="C260" s="151"/>
      <c r="D260" s="152"/>
      <c r="E260" s="151"/>
      <c r="F260" s="153">
        <f>SUM(F200:F259)</f>
        <v>91808.40400000001</v>
      </c>
      <c r="H260" s="167"/>
    </row>
    <row r="261" spans="1:11" ht="15" thickBot="1">
      <c r="A261" s="156"/>
      <c r="B261" s="157"/>
      <c r="C261" s="158"/>
      <c r="D261" s="159"/>
      <c r="E261" s="158"/>
      <c r="F261" s="160" t="s">
        <v>175</v>
      </c>
      <c r="H261" s="167"/>
    </row>
    <row r="262" spans="1:11">
      <c r="A262" s="174"/>
      <c r="B262" s="61"/>
      <c r="C262" s="103"/>
      <c r="D262" s="103"/>
      <c r="E262" s="103"/>
      <c r="F262" s="175"/>
      <c r="H262" s="167"/>
    </row>
    <row r="263" spans="1:11" ht="15.5">
      <c r="A263" s="121"/>
      <c r="B263" s="166" t="s">
        <v>286</v>
      </c>
      <c r="C263" s="123"/>
      <c r="D263" s="124"/>
      <c r="E263" s="125"/>
      <c r="F263" s="126"/>
      <c r="G263" s="61"/>
      <c r="H263" s="165"/>
      <c r="I263" s="61"/>
      <c r="J263" s="61"/>
      <c r="K263" s="61"/>
    </row>
    <row r="264" spans="1:11">
      <c r="A264" s="121"/>
      <c r="B264" s="131"/>
      <c r="C264" s="103"/>
      <c r="D264" s="136"/>
      <c r="E264" s="103"/>
      <c r="F264" s="137"/>
      <c r="G264" s="78"/>
      <c r="H264" s="135"/>
      <c r="I264" s="78"/>
      <c r="J264" s="78"/>
    </row>
    <row r="265" spans="1:11">
      <c r="A265" s="121"/>
      <c r="B265" s="128" t="s">
        <v>178</v>
      </c>
      <c r="C265" s="103"/>
      <c r="D265" s="129"/>
      <c r="E265" s="125"/>
      <c r="F265" s="126"/>
      <c r="G265" s="61"/>
      <c r="H265" s="165"/>
      <c r="I265" s="61"/>
      <c r="J265" s="61"/>
      <c r="K265" s="61"/>
    </row>
    <row r="266" spans="1:11">
      <c r="A266" s="121"/>
      <c r="B266" s="131"/>
      <c r="C266" s="103"/>
      <c r="D266" s="129"/>
      <c r="E266" s="103"/>
      <c r="F266" s="132"/>
      <c r="G266" s="78"/>
      <c r="H266" s="135"/>
      <c r="I266" s="78"/>
      <c r="J266" s="78"/>
      <c r="K266" s="78"/>
    </row>
    <row r="267" spans="1:11">
      <c r="A267" s="121">
        <v>1</v>
      </c>
      <c r="B267" s="134" t="s">
        <v>179</v>
      </c>
      <c r="C267" s="78"/>
      <c r="D267" s="131"/>
      <c r="E267" s="78"/>
      <c r="F267" s="135"/>
      <c r="G267" s="78"/>
      <c r="H267" s="135"/>
      <c r="I267" s="78"/>
      <c r="J267" s="78"/>
    </row>
    <row r="268" spans="1:11">
      <c r="A268" s="121"/>
      <c r="B268" s="131" t="s">
        <v>180</v>
      </c>
      <c r="C268" s="103" t="s">
        <v>181</v>
      </c>
      <c r="D268" s="136">
        <v>155</v>
      </c>
      <c r="E268" s="103">
        <v>4.1100000000000003</v>
      </c>
      <c r="F268" s="137">
        <f t="shared" ref="F268" si="58">D268*E268</f>
        <v>637.05000000000007</v>
      </c>
      <c r="G268" s="78"/>
      <c r="H268" s="135">
        <f>(D268*G268)</f>
        <v>0</v>
      </c>
      <c r="I268" s="78"/>
      <c r="J268" s="78"/>
    </row>
    <row r="269" spans="1:11">
      <c r="A269" s="121"/>
      <c r="B269" s="134"/>
      <c r="C269" s="103"/>
      <c r="D269" s="136"/>
      <c r="E269" s="103"/>
      <c r="F269" s="137"/>
      <c r="G269" s="78"/>
      <c r="H269" s="135"/>
      <c r="I269" s="78"/>
      <c r="J269" s="78"/>
    </row>
    <row r="270" spans="1:11">
      <c r="A270" s="121">
        <v>2</v>
      </c>
      <c r="B270" s="134" t="s">
        <v>190</v>
      </c>
      <c r="C270" s="103"/>
      <c r="D270" s="136"/>
      <c r="E270" s="103"/>
      <c r="F270" s="137"/>
      <c r="H270" s="167"/>
    </row>
    <row r="271" spans="1:11">
      <c r="A271" s="121"/>
      <c r="B271" s="131" t="s">
        <v>180</v>
      </c>
      <c r="C271" s="103" t="s">
        <v>81</v>
      </c>
      <c r="D271" s="136">
        <v>12</v>
      </c>
      <c r="E271" s="103">
        <v>0.49</v>
      </c>
      <c r="F271" s="137">
        <f t="shared" ref="F271" si="59">D271*E271</f>
        <v>5.88</v>
      </c>
      <c r="H271" s="135">
        <f>(D271*G271)</f>
        <v>0</v>
      </c>
    </row>
    <row r="272" spans="1:11">
      <c r="A272" s="121"/>
      <c r="B272" s="131"/>
      <c r="C272" s="103"/>
      <c r="D272" s="136"/>
      <c r="E272" s="103"/>
      <c r="F272" s="137"/>
      <c r="G272" s="78"/>
      <c r="H272" s="135"/>
      <c r="I272" s="78"/>
      <c r="J272" s="78"/>
      <c r="K272" s="78"/>
    </row>
    <row r="273" spans="1:51">
      <c r="A273" s="121">
        <v>3</v>
      </c>
      <c r="B273" s="134" t="s">
        <v>219</v>
      </c>
      <c r="C273" s="103"/>
      <c r="D273" s="136"/>
      <c r="E273" s="103"/>
      <c r="F273" s="137"/>
      <c r="H273" s="167"/>
    </row>
    <row r="274" spans="1:51">
      <c r="A274" s="121"/>
      <c r="B274" s="131" t="s">
        <v>180</v>
      </c>
      <c r="C274" s="103" t="s">
        <v>81</v>
      </c>
      <c r="D274" s="136">
        <v>6</v>
      </c>
      <c r="E274" s="103">
        <v>3.51</v>
      </c>
      <c r="F274" s="137">
        <f t="shared" ref="F274" si="60">D274*E274</f>
        <v>21.06</v>
      </c>
      <c r="G274" s="78"/>
      <c r="H274" s="135">
        <f>(D274*G274)</f>
        <v>0</v>
      </c>
      <c r="I274" s="78"/>
      <c r="J274" s="78"/>
      <c r="K274" s="78"/>
    </row>
    <row r="275" spans="1:51">
      <c r="A275" s="121"/>
      <c r="B275" s="134"/>
      <c r="C275" s="103"/>
      <c r="D275" s="136"/>
      <c r="E275" s="103"/>
      <c r="F275" s="138"/>
      <c r="G275" s="78"/>
      <c r="H275" s="135"/>
      <c r="I275" s="78"/>
      <c r="J275" s="78"/>
      <c r="K275" s="78"/>
    </row>
    <row r="276" spans="1:51">
      <c r="A276" s="121">
        <v>4</v>
      </c>
      <c r="B276" s="134" t="s">
        <v>287</v>
      </c>
      <c r="C276" s="103"/>
      <c r="D276" s="136"/>
      <c r="E276" s="103"/>
      <c r="F276" s="137"/>
      <c r="H276" s="167"/>
    </row>
    <row r="277" spans="1:51">
      <c r="A277" s="121"/>
      <c r="B277" s="172" t="s">
        <v>179</v>
      </c>
      <c r="C277" s="78"/>
      <c r="D277" s="131"/>
      <c r="E277" s="78"/>
      <c r="F277" s="135"/>
      <c r="G277" s="78"/>
      <c r="H277" s="135"/>
      <c r="I277" s="78"/>
      <c r="J277" s="78"/>
    </row>
    <row r="278" spans="1:51">
      <c r="A278" s="121"/>
      <c r="B278" s="131" t="s">
        <v>180</v>
      </c>
      <c r="C278" s="103" t="s">
        <v>181</v>
      </c>
      <c r="D278" s="136">
        <v>0.5</v>
      </c>
      <c r="E278" s="103">
        <v>4.1100000000000003</v>
      </c>
      <c r="F278" s="137">
        <f t="shared" ref="F278:F279" si="61">D278*E278</f>
        <v>2.0550000000000002</v>
      </c>
      <c r="G278" s="78"/>
      <c r="H278" s="135">
        <f>(D278*G278)</f>
        <v>0</v>
      </c>
      <c r="I278" s="78"/>
      <c r="J278" s="78"/>
    </row>
    <row r="279" spans="1:51">
      <c r="A279" s="121"/>
      <c r="B279" s="131" t="s">
        <v>187</v>
      </c>
      <c r="C279" s="103" t="s">
        <v>181</v>
      </c>
      <c r="D279" s="136">
        <v>1</v>
      </c>
      <c r="E279" s="103">
        <v>55.47</v>
      </c>
      <c r="F279" s="137">
        <f t="shared" si="61"/>
        <v>55.47</v>
      </c>
      <c r="G279" s="78"/>
      <c r="H279" s="135">
        <f>(D279*G279)</f>
        <v>0</v>
      </c>
      <c r="I279" s="78"/>
      <c r="J279" s="78"/>
      <c r="K279" s="78"/>
    </row>
    <row r="280" spans="1:51">
      <c r="A280" s="121"/>
      <c r="B280" s="172" t="s">
        <v>288</v>
      </c>
      <c r="C280" s="78"/>
      <c r="D280" s="131"/>
      <c r="E280" s="78"/>
      <c r="F280" s="135"/>
      <c r="G280" s="78"/>
      <c r="H280" s="135"/>
      <c r="I280" s="78"/>
      <c r="J280" s="78"/>
    </row>
    <row r="281" spans="1:51">
      <c r="A281" s="121"/>
      <c r="B281" s="131" t="s">
        <v>187</v>
      </c>
      <c r="C281" s="103" t="s">
        <v>81</v>
      </c>
      <c r="D281" s="136">
        <v>2</v>
      </c>
      <c r="E281" s="103">
        <v>9.9</v>
      </c>
      <c r="F281" s="137">
        <f t="shared" ref="F281" si="62">D281*E281</f>
        <v>19.8</v>
      </c>
      <c r="G281" s="78"/>
      <c r="H281" s="135">
        <f>(D281*G281)</f>
        <v>0</v>
      </c>
      <c r="I281" s="78"/>
      <c r="J281" s="78"/>
      <c r="K281" s="78"/>
    </row>
    <row r="282" spans="1:51">
      <c r="A282" s="121"/>
      <c r="B282" s="172" t="s">
        <v>219</v>
      </c>
      <c r="C282" s="103"/>
      <c r="D282" s="136"/>
      <c r="E282" s="103"/>
      <c r="F282" s="137"/>
      <c r="H282" s="167"/>
    </row>
    <row r="283" spans="1:51">
      <c r="A283" s="121"/>
      <c r="B283" s="131" t="s">
        <v>180</v>
      </c>
      <c r="C283" s="103" t="s">
        <v>81</v>
      </c>
      <c r="D283" s="136">
        <v>3</v>
      </c>
      <c r="E283" s="103">
        <v>3.51</v>
      </c>
      <c r="F283" s="137">
        <f t="shared" ref="F283" si="63">D283*E283</f>
        <v>10.53</v>
      </c>
      <c r="G283" s="78"/>
      <c r="H283" s="135">
        <f t="shared" ref="H283:H285" si="64">(D283*G283)</f>
        <v>0</v>
      </c>
      <c r="I283" s="78"/>
      <c r="J283" s="78"/>
      <c r="K283" s="78"/>
    </row>
    <row r="284" spans="1:51">
      <c r="A284" s="121"/>
      <c r="B284" s="147" t="s">
        <v>289</v>
      </c>
      <c r="C284" s="103" t="s">
        <v>203</v>
      </c>
      <c r="D284" s="136">
        <v>2.1</v>
      </c>
      <c r="E284" s="103">
        <v>1.73</v>
      </c>
      <c r="F284" s="137">
        <v>8.23</v>
      </c>
      <c r="H284" s="135">
        <f t="shared" si="64"/>
        <v>0</v>
      </c>
    </row>
    <row r="285" spans="1:51">
      <c r="A285" s="121"/>
      <c r="B285" s="148" t="s">
        <v>2076</v>
      </c>
      <c r="C285" s="103" t="s">
        <v>203</v>
      </c>
      <c r="D285" s="136">
        <v>2.2000000000000002</v>
      </c>
      <c r="E285" s="103">
        <v>7.85</v>
      </c>
      <c r="F285" s="137">
        <f t="shared" ref="F285" si="65">D285*E285</f>
        <v>17.27</v>
      </c>
      <c r="H285" s="135">
        <f t="shared" si="64"/>
        <v>0</v>
      </c>
    </row>
    <row r="286" spans="1:51">
      <c r="A286" s="121"/>
      <c r="B286" s="131" t="s">
        <v>290</v>
      </c>
      <c r="C286" s="103" t="s">
        <v>175</v>
      </c>
      <c r="D286" s="136"/>
      <c r="E286" s="103"/>
      <c r="F286" s="143">
        <v>30</v>
      </c>
      <c r="G286" s="61"/>
      <c r="H286" s="135">
        <f>(F286*G286)</f>
        <v>0</v>
      </c>
      <c r="I286" s="61"/>
      <c r="J286" s="61"/>
    </row>
    <row r="287" spans="1:51">
      <c r="A287" s="121"/>
      <c r="B287" s="134"/>
      <c r="C287" s="103"/>
      <c r="D287" s="136"/>
      <c r="E287" s="103"/>
      <c r="F287" s="137"/>
      <c r="H287" s="167"/>
    </row>
    <row r="288" spans="1:51">
      <c r="A288" s="121">
        <v>5</v>
      </c>
      <c r="B288" s="134" t="s">
        <v>193</v>
      </c>
      <c r="C288" s="103"/>
      <c r="D288" s="136"/>
      <c r="E288" s="103"/>
      <c r="F288" s="138"/>
      <c r="G288" s="78"/>
      <c r="H288" s="135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T288" s="78"/>
      <c r="AU288" s="78"/>
      <c r="AV288" s="78"/>
      <c r="AW288" s="78"/>
      <c r="AX288" s="78"/>
      <c r="AY288" s="78"/>
    </row>
    <row r="289" spans="1:51">
      <c r="A289" s="121"/>
      <c r="B289" s="131" t="s">
        <v>194</v>
      </c>
      <c r="C289" s="103" t="s">
        <v>195</v>
      </c>
      <c r="D289" s="136">
        <v>1</v>
      </c>
      <c r="E289" s="103"/>
      <c r="F289" s="138"/>
      <c r="G289" s="78"/>
      <c r="H289" s="135">
        <f t="shared" ref="H289:H291" si="66">(D289*G289)</f>
        <v>0</v>
      </c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T289" s="78"/>
      <c r="AU289" s="78"/>
      <c r="AV289" s="78"/>
      <c r="AW289" s="78"/>
      <c r="AX289" s="78"/>
      <c r="AY289" s="78"/>
    </row>
    <row r="290" spans="1:51">
      <c r="A290" s="121"/>
      <c r="B290" s="131" t="s">
        <v>196</v>
      </c>
      <c r="C290" s="103" t="s">
        <v>195</v>
      </c>
      <c r="D290" s="136">
        <v>1</v>
      </c>
      <c r="E290" s="136"/>
      <c r="F290" s="138"/>
      <c r="G290" s="78"/>
      <c r="H290" s="135">
        <f t="shared" si="66"/>
        <v>0</v>
      </c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8"/>
      <c r="AO290" s="78"/>
      <c r="AP290" s="78"/>
      <c r="AQ290" s="78"/>
      <c r="AR290" s="78"/>
      <c r="AS290" s="78"/>
      <c r="AT290" s="78"/>
      <c r="AU290" s="78"/>
      <c r="AV290" s="78"/>
      <c r="AW290" s="78"/>
      <c r="AX290" s="78"/>
      <c r="AY290" s="78"/>
    </row>
    <row r="291" spans="1:51">
      <c r="A291" s="121"/>
      <c r="B291" s="131" t="s">
        <v>220</v>
      </c>
      <c r="C291" s="103" t="s">
        <v>195</v>
      </c>
      <c r="D291" s="136">
        <f>SUM(D289:D290)</f>
        <v>2</v>
      </c>
      <c r="E291" s="103"/>
      <c r="F291" s="138"/>
      <c r="G291" s="78"/>
      <c r="H291" s="135">
        <f t="shared" si="66"/>
        <v>0</v>
      </c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  <c r="AN291" s="78"/>
      <c r="AO291" s="78"/>
      <c r="AP291" s="78"/>
      <c r="AQ291" s="78"/>
      <c r="AR291" s="78"/>
      <c r="AS291" s="78"/>
      <c r="AT291" s="78"/>
      <c r="AU291" s="78"/>
      <c r="AV291" s="78"/>
      <c r="AW291" s="78"/>
      <c r="AX291" s="78"/>
      <c r="AY291" s="78"/>
    </row>
    <row r="292" spans="1:51">
      <c r="A292" s="121"/>
      <c r="B292" s="168"/>
      <c r="C292" s="103"/>
      <c r="D292" s="136"/>
      <c r="E292" s="103"/>
      <c r="F292" s="132"/>
      <c r="G292" s="78"/>
      <c r="H292" s="135"/>
      <c r="I292" s="78"/>
      <c r="J292" s="78"/>
      <c r="K292" s="78"/>
    </row>
    <row r="293" spans="1:51">
      <c r="A293" s="121">
        <v>6</v>
      </c>
      <c r="B293" s="141" t="s">
        <v>197</v>
      </c>
      <c r="C293" s="103"/>
      <c r="D293" s="136"/>
      <c r="E293" s="142"/>
      <c r="F293" s="143"/>
      <c r="G293" s="61"/>
      <c r="H293" s="165"/>
      <c r="I293" s="61"/>
      <c r="J293" s="61"/>
    </row>
    <row r="294" spans="1:51">
      <c r="A294" s="121"/>
      <c r="B294" s="131" t="s">
        <v>198</v>
      </c>
      <c r="C294" s="103"/>
      <c r="D294" s="136"/>
      <c r="E294" s="103"/>
      <c r="F294" s="143"/>
      <c r="G294" s="61"/>
      <c r="H294" s="165"/>
      <c r="I294" s="61"/>
      <c r="J294" s="61"/>
    </row>
    <row r="295" spans="1:51">
      <c r="A295" s="121"/>
      <c r="B295" s="131" t="s">
        <v>199</v>
      </c>
      <c r="C295" s="103" t="s">
        <v>175</v>
      </c>
      <c r="D295" s="136">
        <v>200</v>
      </c>
      <c r="E295" s="103"/>
      <c r="F295" s="145">
        <v>200</v>
      </c>
      <c r="G295" s="61"/>
      <c r="H295" s="135">
        <f>(D295*G295)</f>
        <v>0</v>
      </c>
      <c r="I295" s="61"/>
      <c r="J295" s="61"/>
    </row>
    <row r="296" spans="1:51">
      <c r="A296" s="121"/>
      <c r="B296" s="131"/>
      <c r="C296" s="103"/>
      <c r="D296" s="136"/>
      <c r="E296" s="103"/>
      <c r="F296" s="143"/>
      <c r="G296" s="61"/>
      <c r="H296" s="165"/>
      <c r="I296" s="61"/>
      <c r="J296" s="61"/>
    </row>
    <row r="297" spans="1:51">
      <c r="A297" s="121">
        <v>7</v>
      </c>
      <c r="B297" s="141" t="s">
        <v>221</v>
      </c>
      <c r="C297" s="103"/>
      <c r="D297" s="136"/>
      <c r="E297" s="103"/>
      <c r="F297" s="132"/>
      <c r="H297" s="167"/>
    </row>
    <row r="298" spans="1:51">
      <c r="A298" s="121"/>
      <c r="B298" s="168" t="s">
        <v>222</v>
      </c>
      <c r="C298" s="103"/>
      <c r="D298" s="136"/>
      <c r="E298" s="103"/>
      <c r="F298" s="132"/>
      <c r="H298" s="167"/>
    </row>
    <row r="299" spans="1:51">
      <c r="A299" s="121"/>
      <c r="B299" s="131" t="s">
        <v>223</v>
      </c>
      <c r="C299" s="103" t="s">
        <v>203</v>
      </c>
      <c r="D299" s="136">
        <v>40</v>
      </c>
      <c r="E299" s="103">
        <v>0.1</v>
      </c>
      <c r="F299" s="137">
        <f>D299*E299</f>
        <v>4</v>
      </c>
      <c r="H299" s="135">
        <f>(D299*G299)</f>
        <v>0</v>
      </c>
    </row>
    <row r="300" spans="1:51" ht="38.5">
      <c r="A300" s="121"/>
      <c r="B300" s="168" t="s">
        <v>270</v>
      </c>
      <c r="C300" s="103" t="s">
        <v>203</v>
      </c>
      <c r="D300" s="136">
        <v>80</v>
      </c>
      <c r="E300" s="103">
        <v>0.14000000000000001</v>
      </c>
      <c r="F300" s="137">
        <f>D300*E300</f>
        <v>11.200000000000001</v>
      </c>
      <c r="H300" s="135">
        <f>(D300*G300)</f>
        <v>0</v>
      </c>
    </row>
    <row r="301" spans="1:51">
      <c r="A301" s="121"/>
      <c r="B301" s="168"/>
      <c r="C301" s="103"/>
      <c r="D301" s="136"/>
      <c r="E301" s="103"/>
      <c r="F301" s="137"/>
      <c r="H301" s="167"/>
    </row>
    <row r="302" spans="1:51">
      <c r="A302" s="121"/>
      <c r="B302" s="168" t="s">
        <v>225</v>
      </c>
      <c r="C302" s="103"/>
      <c r="D302" s="136"/>
      <c r="E302" s="103"/>
      <c r="F302" s="132"/>
      <c r="H302" s="167"/>
    </row>
    <row r="303" spans="1:51">
      <c r="A303" s="121"/>
      <c r="B303" s="168" t="s">
        <v>226</v>
      </c>
      <c r="C303" s="103" t="s">
        <v>203</v>
      </c>
      <c r="D303" s="136">
        <v>50</v>
      </c>
      <c r="E303" s="103">
        <v>0.1</v>
      </c>
      <c r="F303" s="137">
        <f>D303*E303</f>
        <v>5</v>
      </c>
      <c r="H303" s="135">
        <f>(D303*G303)</f>
        <v>0</v>
      </c>
    </row>
    <row r="304" spans="1:51">
      <c r="A304" s="121"/>
      <c r="B304" s="168" t="s">
        <v>227</v>
      </c>
      <c r="C304" s="103" t="s">
        <v>203</v>
      </c>
      <c r="D304" s="136">
        <v>100</v>
      </c>
      <c r="E304" s="103">
        <v>0.14000000000000001</v>
      </c>
      <c r="F304" s="137">
        <f>D304*E304</f>
        <v>14.000000000000002</v>
      </c>
      <c r="H304" s="135">
        <f>(D304*G304)</f>
        <v>0</v>
      </c>
    </row>
    <row r="305" spans="1:11">
      <c r="A305" s="121"/>
      <c r="B305" s="169"/>
      <c r="C305" s="103"/>
      <c r="D305" s="136"/>
      <c r="E305" s="103"/>
      <c r="F305" s="137"/>
      <c r="H305" s="167"/>
    </row>
    <row r="306" spans="1:11">
      <c r="A306" s="121">
        <v>8</v>
      </c>
      <c r="B306" s="141" t="s">
        <v>200</v>
      </c>
      <c r="C306" s="103"/>
      <c r="D306" s="136"/>
      <c r="E306" s="103" t="s">
        <v>201</v>
      </c>
      <c r="F306" s="137"/>
      <c r="H306" s="167"/>
    </row>
    <row r="307" spans="1:11">
      <c r="A307" s="121"/>
      <c r="B307" s="147" t="s">
        <v>273</v>
      </c>
      <c r="C307" s="103" t="s">
        <v>203</v>
      </c>
      <c r="D307" s="136">
        <v>164</v>
      </c>
      <c r="E307" s="103">
        <v>6.54</v>
      </c>
      <c r="F307" s="137">
        <f>E307*D268*1.3</f>
        <v>1317.8100000000002</v>
      </c>
      <c r="H307" s="135">
        <f t="shared" ref="H307:H308" si="67">(D307*G307)</f>
        <v>0</v>
      </c>
    </row>
    <row r="308" spans="1:11">
      <c r="A308" s="121"/>
      <c r="B308" s="148" t="s">
        <v>2074</v>
      </c>
      <c r="C308" s="103" t="s">
        <v>203</v>
      </c>
      <c r="D308" s="136">
        <f>SUM(D306:D307)*1.1</f>
        <v>180.4</v>
      </c>
      <c r="E308" s="103">
        <v>7.85</v>
      </c>
      <c r="F308" s="137">
        <f t="shared" ref="F308" si="68">D308*E308</f>
        <v>1416.1399999999999</v>
      </c>
      <c r="H308" s="135">
        <f t="shared" si="67"/>
        <v>0</v>
      </c>
    </row>
    <row r="309" spans="1:11">
      <c r="A309" s="121"/>
      <c r="B309" s="147"/>
      <c r="C309" s="103"/>
      <c r="D309" s="136"/>
      <c r="E309" s="103"/>
      <c r="F309" s="143"/>
      <c r="H309" s="167"/>
    </row>
    <row r="310" spans="1:11">
      <c r="A310" s="121">
        <v>9</v>
      </c>
      <c r="B310" s="141" t="s">
        <v>233</v>
      </c>
      <c r="C310" s="170"/>
      <c r="D310" s="136"/>
      <c r="E310" s="103"/>
      <c r="F310" s="143"/>
      <c r="H310" s="167"/>
    </row>
    <row r="311" spans="1:11">
      <c r="A311" s="121"/>
      <c r="B311" s="131" t="s">
        <v>234</v>
      </c>
      <c r="C311" s="103" t="s">
        <v>203</v>
      </c>
      <c r="D311" s="136">
        <v>100</v>
      </c>
      <c r="E311" s="103"/>
      <c r="F311" s="143"/>
      <c r="H311" s="135">
        <f t="shared" ref="H311:H316" si="69">(D311*G311)</f>
        <v>0</v>
      </c>
    </row>
    <row r="312" spans="1:11">
      <c r="A312" s="121"/>
      <c r="B312" s="131" t="s">
        <v>235</v>
      </c>
      <c r="C312" s="103" t="s">
        <v>203</v>
      </c>
      <c r="D312" s="136">
        <v>100</v>
      </c>
      <c r="E312" s="103"/>
      <c r="F312" s="143"/>
      <c r="H312" s="135">
        <f t="shared" si="69"/>
        <v>0</v>
      </c>
    </row>
    <row r="313" spans="1:11">
      <c r="A313" s="121"/>
      <c r="B313" s="131" t="s">
        <v>236</v>
      </c>
      <c r="C313" s="103" t="s">
        <v>203</v>
      </c>
      <c r="D313" s="136">
        <v>100</v>
      </c>
      <c r="E313" s="103"/>
      <c r="F313" s="137"/>
      <c r="H313" s="135">
        <f t="shared" si="69"/>
        <v>0</v>
      </c>
    </row>
    <row r="314" spans="1:11">
      <c r="A314" s="121"/>
      <c r="B314" s="131"/>
      <c r="C314" s="103"/>
      <c r="D314" s="136"/>
      <c r="E314" s="103"/>
      <c r="F314" s="137"/>
      <c r="H314" s="135"/>
    </row>
    <row r="315" spans="1:11">
      <c r="A315" s="121"/>
      <c r="B315" s="172" t="s">
        <v>237</v>
      </c>
      <c r="C315" s="103" t="s">
        <v>311</v>
      </c>
      <c r="D315" s="136">
        <v>1</v>
      </c>
      <c r="E315" s="103"/>
      <c r="F315" s="137"/>
      <c r="H315" s="135">
        <f t="shared" si="69"/>
        <v>0</v>
      </c>
    </row>
    <row r="316" spans="1:11" ht="15" thickBot="1">
      <c r="A316" s="121"/>
      <c r="B316" s="172" t="s">
        <v>238</v>
      </c>
      <c r="C316" s="103" t="s">
        <v>311</v>
      </c>
      <c r="D316" s="136">
        <v>1</v>
      </c>
      <c r="E316" s="103"/>
      <c r="F316" s="137"/>
      <c r="H316" s="135">
        <f t="shared" si="69"/>
        <v>0</v>
      </c>
    </row>
    <row r="317" spans="1:11" ht="15.5">
      <c r="A317" s="149"/>
      <c r="B317" s="150" t="s">
        <v>291</v>
      </c>
      <c r="C317" s="151"/>
      <c r="D317" s="152"/>
      <c r="E317" s="151"/>
      <c r="F317" s="153">
        <f>SUM(F263:F316)</f>
        <v>3775.4950000000003</v>
      </c>
      <c r="H317" s="167"/>
    </row>
    <row r="318" spans="1:11" ht="15" thickBot="1">
      <c r="A318" s="156"/>
      <c r="B318" s="157"/>
      <c r="C318" s="158"/>
      <c r="D318" s="159"/>
      <c r="E318" s="158"/>
      <c r="F318" s="160" t="s">
        <v>175</v>
      </c>
      <c r="H318" s="167"/>
    </row>
    <row r="319" spans="1:11">
      <c r="A319" s="121"/>
      <c r="B319" s="131"/>
      <c r="C319" s="103"/>
      <c r="D319" s="136"/>
      <c r="E319" s="103"/>
      <c r="F319" s="137"/>
      <c r="H319" s="167"/>
    </row>
    <row r="320" spans="1:11" ht="15.5">
      <c r="A320" s="121"/>
      <c r="B320" s="166" t="s">
        <v>292</v>
      </c>
      <c r="C320" s="123"/>
      <c r="D320" s="124"/>
      <c r="E320" s="125"/>
      <c r="F320" s="126"/>
      <c r="G320" s="61"/>
      <c r="H320" s="165"/>
      <c r="I320" s="61"/>
      <c r="J320" s="61"/>
      <c r="K320" s="61"/>
    </row>
    <row r="321" spans="1:11" ht="15.5">
      <c r="A321" s="121"/>
      <c r="B321" s="166"/>
      <c r="C321" s="123"/>
      <c r="D321" s="124"/>
      <c r="E321" s="125"/>
      <c r="F321" s="126"/>
      <c r="G321" s="61"/>
      <c r="H321" s="165"/>
      <c r="I321" s="61"/>
      <c r="J321" s="61"/>
      <c r="K321" s="61"/>
    </row>
    <row r="322" spans="1:11">
      <c r="A322" s="121"/>
      <c r="B322" s="128" t="s">
        <v>178</v>
      </c>
      <c r="C322" s="103"/>
      <c r="D322" s="129"/>
      <c r="E322" s="125"/>
      <c r="F322" s="126"/>
      <c r="G322" s="61"/>
      <c r="H322" s="165"/>
      <c r="I322" s="61"/>
      <c r="J322" s="61"/>
      <c r="K322" s="61"/>
    </row>
    <row r="323" spans="1:11">
      <c r="A323" s="121"/>
      <c r="B323" s="131"/>
      <c r="C323" s="103"/>
      <c r="D323" s="129"/>
      <c r="E323" s="103"/>
      <c r="F323" s="132"/>
      <c r="G323" s="78"/>
      <c r="H323" s="135"/>
      <c r="I323" s="78"/>
      <c r="J323" s="78"/>
      <c r="K323" s="78"/>
    </row>
    <row r="324" spans="1:11">
      <c r="A324" s="121">
        <v>1</v>
      </c>
      <c r="B324" s="134" t="s">
        <v>293</v>
      </c>
      <c r="C324" s="78"/>
      <c r="D324" s="131"/>
      <c r="E324" s="78"/>
      <c r="F324" s="135"/>
      <c r="G324" s="78"/>
      <c r="H324" s="135"/>
      <c r="I324" s="78"/>
      <c r="J324" s="78"/>
      <c r="K324" s="78"/>
    </row>
    <row r="325" spans="1:11">
      <c r="A325" s="121"/>
      <c r="B325" s="131" t="s">
        <v>183</v>
      </c>
      <c r="C325" s="103" t="s">
        <v>181</v>
      </c>
      <c r="D325" s="136">
        <v>1</v>
      </c>
      <c r="E325" s="103">
        <v>6.76</v>
      </c>
      <c r="F325" s="137">
        <f t="shared" ref="F325:F330" si="70">D325*E325</f>
        <v>6.76</v>
      </c>
      <c r="G325" s="78"/>
      <c r="H325" s="135">
        <f t="shared" ref="H325:H330" si="71">(D325*G325)</f>
        <v>0</v>
      </c>
      <c r="I325" s="78"/>
      <c r="J325" s="78"/>
      <c r="K325" s="78"/>
    </row>
    <row r="326" spans="1:11">
      <c r="A326" s="121"/>
      <c r="B326" s="131" t="s">
        <v>242</v>
      </c>
      <c r="C326" s="103" t="s">
        <v>181</v>
      </c>
      <c r="D326" s="136">
        <v>35</v>
      </c>
      <c r="E326" s="103">
        <v>2.93</v>
      </c>
      <c r="F326" s="137">
        <f t="shared" si="70"/>
        <v>102.55000000000001</v>
      </c>
      <c r="G326" s="78"/>
      <c r="H326" s="135">
        <f t="shared" si="71"/>
        <v>0</v>
      </c>
      <c r="I326" s="78"/>
      <c r="J326" s="78"/>
      <c r="K326" s="78"/>
    </row>
    <row r="327" spans="1:11">
      <c r="A327" s="121"/>
      <c r="B327" s="131" t="s">
        <v>294</v>
      </c>
      <c r="C327" s="103" t="s">
        <v>181</v>
      </c>
      <c r="D327" s="136">
        <v>5</v>
      </c>
      <c r="E327" s="103">
        <v>2.6</v>
      </c>
      <c r="F327" s="137">
        <f t="shared" si="70"/>
        <v>13</v>
      </c>
      <c r="G327" s="78"/>
      <c r="H327" s="135">
        <f t="shared" si="71"/>
        <v>0</v>
      </c>
      <c r="I327" s="78"/>
      <c r="J327" s="78"/>
      <c r="K327" s="78"/>
    </row>
    <row r="328" spans="1:11">
      <c r="A328" s="121"/>
      <c r="B328" s="131" t="s">
        <v>216</v>
      </c>
      <c r="C328" s="103" t="s">
        <v>181</v>
      </c>
      <c r="D328" s="136">
        <v>4</v>
      </c>
      <c r="E328" s="103">
        <v>1.99</v>
      </c>
      <c r="F328" s="137">
        <f t="shared" si="70"/>
        <v>7.96</v>
      </c>
      <c r="G328" s="78"/>
      <c r="H328" s="135">
        <f t="shared" si="71"/>
        <v>0</v>
      </c>
      <c r="I328" s="78"/>
      <c r="J328" s="78"/>
      <c r="K328" s="78"/>
    </row>
    <row r="329" spans="1:11">
      <c r="A329" s="121"/>
      <c r="B329" s="131" t="s">
        <v>295</v>
      </c>
      <c r="C329" s="103" t="s">
        <v>181</v>
      </c>
      <c r="D329" s="136">
        <v>13</v>
      </c>
      <c r="E329" s="103">
        <v>1.4</v>
      </c>
      <c r="F329" s="137">
        <f t="shared" si="70"/>
        <v>18.2</v>
      </c>
      <c r="G329" s="78"/>
      <c r="H329" s="135">
        <f t="shared" si="71"/>
        <v>0</v>
      </c>
      <c r="I329" s="78"/>
      <c r="J329" s="78"/>
      <c r="K329" s="78"/>
    </row>
    <row r="330" spans="1:11">
      <c r="A330" s="121"/>
      <c r="B330" s="131" t="s">
        <v>215</v>
      </c>
      <c r="C330" s="103" t="s">
        <v>181</v>
      </c>
      <c r="D330" s="136">
        <v>15</v>
      </c>
      <c r="E330" s="103">
        <v>1.08</v>
      </c>
      <c r="F330" s="137">
        <f t="shared" si="70"/>
        <v>16.200000000000003</v>
      </c>
      <c r="G330" s="78"/>
      <c r="H330" s="135">
        <f t="shared" si="71"/>
        <v>0</v>
      </c>
      <c r="I330" s="78"/>
      <c r="J330" s="78"/>
      <c r="K330" s="78"/>
    </row>
    <row r="331" spans="1:11">
      <c r="A331" s="121"/>
      <c r="B331" s="134"/>
      <c r="C331" s="103"/>
      <c r="D331" s="136"/>
      <c r="E331" s="103"/>
      <c r="F331" s="138"/>
      <c r="H331" s="167"/>
    </row>
    <row r="332" spans="1:11">
      <c r="A332" s="121">
        <v>2</v>
      </c>
      <c r="B332" s="134" t="s">
        <v>296</v>
      </c>
      <c r="C332" s="103"/>
      <c r="D332" s="136"/>
      <c r="E332" s="103"/>
      <c r="F332" s="137"/>
      <c r="H332" s="167"/>
    </row>
    <row r="333" spans="1:11">
      <c r="A333" s="121"/>
      <c r="B333" s="131" t="s">
        <v>242</v>
      </c>
      <c r="C333" s="103" t="s">
        <v>81</v>
      </c>
      <c r="D333" s="136">
        <v>10</v>
      </c>
      <c r="E333" s="103">
        <v>0.26</v>
      </c>
      <c r="F333" s="137">
        <f t="shared" ref="F333" si="72">D333*E333</f>
        <v>2.6</v>
      </c>
      <c r="G333" s="78"/>
      <c r="H333" s="135">
        <f t="shared" ref="H333:H337" si="73">(D333*G333)</f>
        <v>0</v>
      </c>
      <c r="I333" s="78"/>
      <c r="J333" s="78"/>
      <c r="K333" s="78"/>
    </row>
    <row r="334" spans="1:11">
      <c r="A334" s="121"/>
      <c r="B334" s="131" t="s">
        <v>294</v>
      </c>
      <c r="C334" s="103" t="s">
        <v>81</v>
      </c>
      <c r="D334" s="136">
        <v>5</v>
      </c>
      <c r="E334" s="103">
        <v>0.19</v>
      </c>
      <c r="F334" s="137">
        <v>0.84</v>
      </c>
      <c r="G334" s="78"/>
      <c r="H334" s="135">
        <f t="shared" si="73"/>
        <v>0</v>
      </c>
      <c r="I334" s="78"/>
      <c r="J334" s="78"/>
      <c r="K334" s="78"/>
    </row>
    <row r="335" spans="1:11">
      <c r="A335" s="121"/>
      <c r="B335" s="131" t="s">
        <v>216</v>
      </c>
      <c r="C335" s="103" t="s">
        <v>81</v>
      </c>
      <c r="D335" s="129">
        <v>6</v>
      </c>
      <c r="E335" s="103">
        <v>0.12</v>
      </c>
      <c r="F335" s="137">
        <v>0.7</v>
      </c>
      <c r="H335" s="135">
        <f t="shared" si="73"/>
        <v>0</v>
      </c>
    </row>
    <row r="336" spans="1:11">
      <c r="A336" s="121"/>
      <c r="B336" s="131" t="s">
        <v>295</v>
      </c>
      <c r="C336" s="103" t="s">
        <v>81</v>
      </c>
      <c r="D336" s="136">
        <v>2</v>
      </c>
      <c r="E336" s="103">
        <v>0.06</v>
      </c>
      <c r="F336" s="137">
        <f t="shared" ref="F336" si="74">D336*E336</f>
        <v>0.12</v>
      </c>
      <c r="G336" s="78"/>
      <c r="H336" s="135">
        <f t="shared" si="73"/>
        <v>0</v>
      </c>
      <c r="I336" s="78"/>
      <c r="J336" s="78"/>
      <c r="K336" s="78"/>
    </row>
    <row r="337" spans="1:11">
      <c r="A337" s="121"/>
      <c r="B337" s="131" t="s">
        <v>215</v>
      </c>
      <c r="C337" s="103" t="s">
        <v>81</v>
      </c>
      <c r="D337" s="136">
        <v>19</v>
      </c>
      <c r="E337" s="103">
        <v>0.04</v>
      </c>
      <c r="F337" s="137">
        <v>0.48</v>
      </c>
      <c r="G337" s="78"/>
      <c r="H337" s="135">
        <f t="shared" si="73"/>
        <v>0</v>
      </c>
      <c r="I337" s="78"/>
      <c r="J337" s="78"/>
      <c r="K337" s="78"/>
    </row>
    <row r="338" spans="1:11">
      <c r="A338" s="121"/>
      <c r="B338" s="134"/>
      <c r="C338" s="103"/>
      <c r="D338" s="129"/>
      <c r="E338" s="103"/>
      <c r="F338" s="138"/>
      <c r="H338" s="167"/>
    </row>
    <row r="339" spans="1:11">
      <c r="A339" s="121">
        <v>3</v>
      </c>
      <c r="B339" s="134" t="s">
        <v>297</v>
      </c>
      <c r="C339" s="103"/>
      <c r="D339" s="136"/>
      <c r="E339" s="103"/>
      <c r="F339" s="137"/>
      <c r="G339" s="61"/>
      <c r="H339" s="165"/>
      <c r="I339" s="61"/>
      <c r="J339" s="61"/>
      <c r="K339" s="61"/>
    </row>
    <row r="340" spans="1:11">
      <c r="A340" s="121"/>
      <c r="B340" s="131" t="s">
        <v>298</v>
      </c>
      <c r="C340" s="103" t="s">
        <v>81</v>
      </c>
      <c r="D340" s="136">
        <v>5</v>
      </c>
      <c r="E340" s="103">
        <v>0.22</v>
      </c>
      <c r="F340" s="137">
        <f t="shared" ref="F340:F341" si="75">D340*E340</f>
        <v>1.1000000000000001</v>
      </c>
      <c r="G340" s="61"/>
      <c r="H340" s="135">
        <f t="shared" ref="H340:H345" si="76">(D340*G340)</f>
        <v>0</v>
      </c>
      <c r="I340" s="61"/>
      <c r="J340" s="61"/>
      <c r="K340" s="61"/>
    </row>
    <row r="341" spans="1:11">
      <c r="A341" s="121"/>
      <c r="B341" s="131" t="s">
        <v>299</v>
      </c>
      <c r="C341" s="103" t="s">
        <v>81</v>
      </c>
      <c r="D341" s="136">
        <v>1</v>
      </c>
      <c r="E341" s="103">
        <v>0.5</v>
      </c>
      <c r="F341" s="137">
        <f t="shared" si="75"/>
        <v>0.5</v>
      </c>
      <c r="G341" s="61"/>
      <c r="H341" s="135">
        <f t="shared" si="76"/>
        <v>0</v>
      </c>
      <c r="I341" s="61"/>
      <c r="J341" s="61"/>
      <c r="K341" s="61"/>
    </row>
    <row r="342" spans="1:11">
      <c r="A342" s="121"/>
      <c r="B342" s="131" t="s">
        <v>300</v>
      </c>
      <c r="C342" s="103" t="s">
        <v>81</v>
      </c>
      <c r="D342" s="136">
        <v>4</v>
      </c>
      <c r="E342" s="103">
        <v>0.59</v>
      </c>
      <c r="F342" s="137">
        <f>D342*E342</f>
        <v>2.36</v>
      </c>
      <c r="G342" s="78"/>
      <c r="H342" s="135">
        <f t="shared" si="76"/>
        <v>0</v>
      </c>
      <c r="I342" s="78"/>
      <c r="J342" s="78"/>
      <c r="K342" s="78"/>
    </row>
    <row r="343" spans="1:11">
      <c r="A343" s="121"/>
      <c r="B343" s="131" t="s">
        <v>301</v>
      </c>
      <c r="C343" s="103" t="s">
        <v>81</v>
      </c>
      <c r="D343" s="136">
        <v>3</v>
      </c>
      <c r="E343" s="103">
        <v>0.59</v>
      </c>
      <c r="F343" s="137">
        <f>D343*E343</f>
        <v>1.77</v>
      </c>
      <c r="G343" s="78"/>
      <c r="H343" s="135">
        <f t="shared" si="76"/>
        <v>0</v>
      </c>
      <c r="I343" s="78"/>
      <c r="J343" s="78"/>
      <c r="K343" s="78"/>
    </row>
    <row r="344" spans="1:11">
      <c r="A344" s="121"/>
      <c r="B344" s="131" t="s">
        <v>302</v>
      </c>
      <c r="C344" s="103" t="s">
        <v>81</v>
      </c>
      <c r="D344" s="136">
        <v>1</v>
      </c>
      <c r="E344" s="103">
        <v>1.95</v>
      </c>
      <c r="F344" s="137">
        <f>D344*E344</f>
        <v>1.95</v>
      </c>
      <c r="G344" s="78"/>
      <c r="H344" s="135">
        <f t="shared" si="76"/>
        <v>0</v>
      </c>
      <c r="I344" s="78"/>
      <c r="J344" s="78"/>
      <c r="K344" s="78"/>
    </row>
    <row r="345" spans="1:11">
      <c r="A345" s="121"/>
      <c r="B345" s="131" t="s">
        <v>303</v>
      </c>
      <c r="C345" s="103" t="s">
        <v>81</v>
      </c>
      <c r="D345" s="136">
        <v>3</v>
      </c>
      <c r="E345" s="103">
        <v>1.95</v>
      </c>
      <c r="F345" s="137">
        <f>D345*E345</f>
        <v>5.85</v>
      </c>
      <c r="G345" s="78"/>
      <c r="H345" s="135">
        <f t="shared" si="76"/>
        <v>0</v>
      </c>
      <c r="I345" s="78"/>
      <c r="J345" s="78"/>
      <c r="K345" s="78"/>
    </row>
    <row r="346" spans="1:11">
      <c r="A346" s="121"/>
      <c r="B346" s="134" t="s">
        <v>304</v>
      </c>
      <c r="C346" s="103"/>
      <c r="D346" s="136"/>
      <c r="E346" s="103"/>
      <c r="F346" s="137"/>
      <c r="G346" s="78"/>
      <c r="H346" s="135"/>
      <c r="I346" s="78"/>
      <c r="J346" s="78"/>
      <c r="K346" s="78"/>
    </row>
    <row r="347" spans="1:11">
      <c r="A347" s="121"/>
      <c r="B347" s="131" t="s">
        <v>305</v>
      </c>
      <c r="C347" s="103" t="s">
        <v>81</v>
      </c>
      <c r="D347" s="136">
        <v>2</v>
      </c>
      <c r="E347" s="103">
        <v>0.12</v>
      </c>
      <c r="F347" s="137">
        <f t="shared" ref="F347:F350" si="77">D347*E347</f>
        <v>0.24</v>
      </c>
      <c r="G347" s="78"/>
      <c r="H347" s="135">
        <f t="shared" ref="H347:H351" si="78">(D347*G347)</f>
        <v>0</v>
      </c>
      <c r="I347" s="78"/>
      <c r="J347" s="78"/>
      <c r="K347" s="78"/>
    </row>
    <row r="348" spans="1:11">
      <c r="A348" s="121"/>
      <c r="B348" s="131" t="s">
        <v>295</v>
      </c>
      <c r="C348" s="103" t="s">
        <v>81</v>
      </c>
      <c r="D348" s="136">
        <v>4</v>
      </c>
      <c r="E348" s="103">
        <v>0.12</v>
      </c>
      <c r="F348" s="137">
        <f t="shared" si="77"/>
        <v>0.48</v>
      </c>
      <c r="G348" s="78"/>
      <c r="H348" s="135">
        <f t="shared" si="78"/>
        <v>0</v>
      </c>
      <c r="I348" s="78"/>
      <c r="J348" s="78"/>
      <c r="K348" s="78"/>
    </row>
    <row r="349" spans="1:11">
      <c r="A349" s="121"/>
      <c r="B349" s="131" t="s">
        <v>242</v>
      </c>
      <c r="C349" s="103" t="s">
        <v>81</v>
      </c>
      <c r="D349" s="136">
        <v>2</v>
      </c>
      <c r="E349" s="103">
        <v>0.12</v>
      </c>
      <c r="F349" s="137">
        <f t="shared" si="77"/>
        <v>0.24</v>
      </c>
      <c r="G349" s="78"/>
      <c r="H349" s="135">
        <f t="shared" si="78"/>
        <v>0</v>
      </c>
      <c r="I349" s="78"/>
      <c r="J349" s="78"/>
      <c r="K349" s="78"/>
    </row>
    <row r="350" spans="1:11">
      <c r="A350" s="121"/>
      <c r="B350" s="131" t="s">
        <v>183</v>
      </c>
      <c r="C350" s="103" t="s">
        <v>81</v>
      </c>
      <c r="D350" s="136">
        <v>2</v>
      </c>
      <c r="E350" s="103">
        <v>0.38</v>
      </c>
      <c r="F350" s="137">
        <f t="shared" si="77"/>
        <v>0.76</v>
      </c>
      <c r="G350" s="78"/>
      <c r="H350" s="135">
        <f t="shared" si="78"/>
        <v>0</v>
      </c>
      <c r="I350" s="78"/>
      <c r="J350" s="78"/>
      <c r="K350" s="78"/>
    </row>
    <row r="351" spans="1:11">
      <c r="A351" s="121"/>
      <c r="B351" s="134" t="s">
        <v>306</v>
      </c>
      <c r="C351" s="103" t="s">
        <v>81</v>
      </c>
      <c r="D351" s="136">
        <v>35</v>
      </c>
      <c r="E351" s="103"/>
      <c r="F351" s="176">
        <v>10</v>
      </c>
      <c r="G351" s="78"/>
      <c r="H351" s="135">
        <f t="shared" si="78"/>
        <v>0</v>
      </c>
      <c r="I351" s="78"/>
      <c r="J351" s="78"/>
      <c r="K351" s="78"/>
    </row>
    <row r="352" spans="1:11">
      <c r="A352" s="121"/>
      <c r="B352" s="134" t="s">
        <v>307</v>
      </c>
      <c r="C352" s="103" t="s">
        <v>81</v>
      </c>
      <c r="D352" s="136"/>
      <c r="E352" s="103"/>
      <c r="F352" s="176">
        <v>3</v>
      </c>
      <c r="G352" s="78"/>
      <c r="H352" s="135">
        <f>(F352*G352)</f>
        <v>0</v>
      </c>
      <c r="I352" s="78"/>
      <c r="J352" s="78"/>
      <c r="K352" s="78"/>
    </row>
    <row r="353" spans="1:51">
      <c r="A353" s="121"/>
      <c r="B353" s="131"/>
      <c r="C353" s="103"/>
      <c r="D353" s="136"/>
      <c r="E353" s="103"/>
      <c r="F353" s="137"/>
      <c r="G353" s="78"/>
      <c r="H353" s="135"/>
      <c r="I353" s="78"/>
      <c r="J353" s="78"/>
      <c r="K353" s="78"/>
    </row>
    <row r="354" spans="1:51">
      <c r="A354" s="121">
        <v>4</v>
      </c>
      <c r="B354" s="134" t="s">
        <v>193</v>
      </c>
      <c r="C354" s="103"/>
      <c r="D354" s="136"/>
      <c r="E354" s="103"/>
      <c r="F354" s="138"/>
      <c r="G354" s="78"/>
      <c r="H354" s="135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8"/>
      <c r="AO354" s="78"/>
      <c r="AP354" s="78"/>
      <c r="AQ354" s="78"/>
      <c r="AR354" s="78"/>
      <c r="AS354" s="78"/>
      <c r="AT354" s="78"/>
      <c r="AU354" s="78"/>
      <c r="AV354" s="78"/>
      <c r="AW354" s="78"/>
      <c r="AX354" s="78"/>
      <c r="AY354" s="78"/>
    </row>
    <row r="355" spans="1:51">
      <c r="A355" s="121"/>
      <c r="B355" s="131" t="s">
        <v>194</v>
      </c>
      <c r="C355" s="103" t="s">
        <v>195</v>
      </c>
      <c r="D355" s="136">
        <v>5</v>
      </c>
      <c r="E355" s="103"/>
      <c r="F355" s="138">
        <v>0</v>
      </c>
      <c r="G355" s="78"/>
      <c r="H355" s="135">
        <f t="shared" ref="H355:H357" si="79">(D355*G355)</f>
        <v>0</v>
      </c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  <c r="AJ355" s="78"/>
      <c r="AK355" s="78"/>
      <c r="AL355" s="78"/>
      <c r="AM355" s="78"/>
      <c r="AN355" s="78"/>
      <c r="AO355" s="78"/>
      <c r="AP355" s="78"/>
      <c r="AQ355" s="78"/>
      <c r="AR355" s="78"/>
      <c r="AS355" s="78"/>
      <c r="AT355" s="78"/>
      <c r="AU355" s="78"/>
      <c r="AV355" s="78"/>
      <c r="AW355" s="78"/>
      <c r="AX355" s="78"/>
      <c r="AY355" s="78"/>
    </row>
    <row r="356" spans="1:51">
      <c r="A356" s="121"/>
      <c r="B356" s="131" t="s">
        <v>196</v>
      </c>
      <c r="C356" s="103" t="s">
        <v>195</v>
      </c>
      <c r="D356" s="136">
        <v>1</v>
      </c>
      <c r="E356" s="103"/>
      <c r="F356" s="138">
        <v>0</v>
      </c>
      <c r="G356" s="78"/>
      <c r="H356" s="135">
        <f t="shared" si="79"/>
        <v>0</v>
      </c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  <c r="AJ356" s="78"/>
      <c r="AK356" s="78"/>
      <c r="AL356" s="78"/>
      <c r="AM356" s="78"/>
      <c r="AN356" s="78"/>
      <c r="AO356" s="78"/>
      <c r="AP356" s="78"/>
      <c r="AQ356" s="78"/>
      <c r="AR356" s="78"/>
      <c r="AS356" s="78"/>
      <c r="AT356" s="78"/>
      <c r="AU356" s="78"/>
      <c r="AV356" s="78"/>
      <c r="AW356" s="78"/>
      <c r="AX356" s="78"/>
      <c r="AY356" s="78"/>
    </row>
    <row r="357" spans="1:51">
      <c r="A357" s="121"/>
      <c r="B357" s="131" t="s">
        <v>308</v>
      </c>
      <c r="C357" s="103" t="s">
        <v>195</v>
      </c>
      <c r="D357" s="136">
        <f>SUM(D355:D356)</f>
        <v>6</v>
      </c>
      <c r="E357" s="103"/>
      <c r="F357" s="138"/>
      <c r="G357" s="78"/>
      <c r="H357" s="135">
        <f t="shared" si="79"/>
        <v>0</v>
      </c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  <c r="AJ357" s="78"/>
      <c r="AK357" s="78"/>
      <c r="AL357" s="78"/>
      <c r="AM357" s="78"/>
      <c r="AN357" s="78"/>
      <c r="AO357" s="78"/>
      <c r="AP357" s="78"/>
      <c r="AQ357" s="78"/>
      <c r="AR357" s="78"/>
      <c r="AS357" s="78"/>
      <c r="AT357" s="78"/>
      <c r="AU357" s="78"/>
      <c r="AV357" s="78"/>
      <c r="AW357" s="78"/>
      <c r="AX357" s="78"/>
      <c r="AY357" s="78"/>
    </row>
    <row r="358" spans="1:51">
      <c r="A358" s="121"/>
      <c r="B358" s="168"/>
      <c r="C358" s="103"/>
      <c r="D358" s="136"/>
      <c r="E358" s="103"/>
      <c r="F358" s="132"/>
      <c r="G358" s="78"/>
      <c r="H358" s="135"/>
      <c r="I358" s="78"/>
      <c r="J358" s="78"/>
      <c r="K358" s="78"/>
    </row>
    <row r="359" spans="1:51">
      <c r="A359" s="121">
        <v>5</v>
      </c>
      <c r="B359" s="141" t="s">
        <v>197</v>
      </c>
      <c r="C359" s="103"/>
      <c r="D359" s="136"/>
      <c r="E359" s="142"/>
      <c r="F359" s="143"/>
      <c r="G359" s="61"/>
      <c r="H359" s="165"/>
      <c r="I359" s="61"/>
      <c r="J359" s="61"/>
    </row>
    <row r="360" spans="1:51">
      <c r="A360" s="121"/>
      <c r="B360" s="131" t="s">
        <v>198</v>
      </c>
      <c r="C360" s="103"/>
      <c r="D360" s="136"/>
      <c r="E360" s="103"/>
      <c r="F360" s="143"/>
      <c r="G360" s="61"/>
      <c r="H360" s="165"/>
      <c r="I360" s="61"/>
      <c r="J360" s="61"/>
    </row>
    <row r="361" spans="1:51">
      <c r="A361" s="121"/>
      <c r="B361" s="131" t="s">
        <v>199</v>
      </c>
      <c r="C361" s="103" t="s">
        <v>175</v>
      </c>
      <c r="D361" s="136">
        <v>100</v>
      </c>
      <c r="E361" s="103"/>
      <c r="F361" s="145">
        <v>100</v>
      </c>
      <c r="G361" s="61"/>
      <c r="H361" s="135">
        <f>(D361*G361)</f>
        <v>0</v>
      </c>
      <c r="I361" s="61"/>
      <c r="J361" s="61"/>
    </row>
    <row r="362" spans="1:51">
      <c r="A362" s="121"/>
      <c r="B362" s="131"/>
      <c r="C362" s="103"/>
      <c r="D362" s="136"/>
      <c r="E362" s="103"/>
      <c r="F362" s="143"/>
      <c r="G362" s="61"/>
      <c r="H362" s="165"/>
      <c r="I362" s="61"/>
      <c r="J362" s="61"/>
    </row>
    <row r="363" spans="1:51">
      <c r="A363" s="121">
        <v>6</v>
      </c>
      <c r="B363" s="141" t="s">
        <v>221</v>
      </c>
      <c r="C363" s="103"/>
      <c r="D363" s="136"/>
      <c r="E363" s="103"/>
      <c r="F363" s="132"/>
      <c r="H363" s="167"/>
    </row>
    <row r="364" spans="1:51">
      <c r="A364" s="121"/>
      <c r="B364" s="168"/>
      <c r="C364" s="103"/>
      <c r="D364" s="136"/>
      <c r="E364" s="103"/>
      <c r="F364" s="137"/>
      <c r="H364" s="167"/>
    </row>
    <row r="365" spans="1:51">
      <c r="A365" s="121"/>
      <c r="B365" s="168" t="s">
        <v>225</v>
      </c>
      <c r="C365" s="103"/>
      <c r="D365" s="136"/>
      <c r="E365" s="103"/>
      <c r="F365" s="132"/>
      <c r="H365" s="167"/>
    </row>
    <row r="366" spans="1:51">
      <c r="A366" s="121"/>
      <c r="B366" s="168" t="s">
        <v>226</v>
      </c>
      <c r="C366" s="103" t="s">
        <v>203</v>
      </c>
      <c r="D366" s="136">
        <v>50</v>
      </c>
      <c r="E366" s="103">
        <v>0.1</v>
      </c>
      <c r="F366" s="137">
        <f>D366*E366</f>
        <v>5</v>
      </c>
      <c r="H366" s="135">
        <f>(D366*G366)</f>
        <v>0</v>
      </c>
    </row>
    <row r="367" spans="1:51">
      <c r="A367" s="121"/>
      <c r="B367" s="168" t="s">
        <v>227</v>
      </c>
      <c r="C367" s="103" t="s">
        <v>203</v>
      </c>
      <c r="D367" s="136">
        <v>50</v>
      </c>
      <c r="E367" s="103">
        <v>0.14000000000000001</v>
      </c>
      <c r="F367" s="137">
        <f>D367*E367</f>
        <v>7.0000000000000009</v>
      </c>
      <c r="H367" s="135">
        <f>(D367*G367)</f>
        <v>0</v>
      </c>
    </row>
    <row r="368" spans="1:51">
      <c r="A368" s="121"/>
      <c r="B368" s="169"/>
      <c r="C368" s="103"/>
      <c r="D368" s="136"/>
      <c r="E368" s="103"/>
      <c r="F368" s="137"/>
      <c r="H368" s="167"/>
    </row>
    <row r="369" spans="1:8">
      <c r="A369" s="121">
        <v>7</v>
      </c>
      <c r="B369" s="141" t="s">
        <v>233</v>
      </c>
      <c r="C369" s="170"/>
      <c r="D369" s="136"/>
      <c r="E369" s="103"/>
      <c r="F369" s="143"/>
      <c r="H369" s="167"/>
    </row>
    <row r="370" spans="1:8">
      <c r="A370" s="121"/>
      <c r="B370" s="131" t="s">
        <v>234</v>
      </c>
      <c r="C370" s="103" t="s">
        <v>203</v>
      </c>
      <c r="D370" s="136">
        <v>100</v>
      </c>
      <c r="E370" s="103"/>
      <c r="F370" s="143"/>
      <c r="G370">
        <v>0</v>
      </c>
      <c r="H370" s="135">
        <f t="shared" ref="H370:H374" si="80">(D370*G370)</f>
        <v>0</v>
      </c>
    </row>
    <row r="371" spans="1:8">
      <c r="A371" s="121"/>
      <c r="B371" s="131" t="s">
        <v>235</v>
      </c>
      <c r="C371" s="103" t="s">
        <v>203</v>
      </c>
      <c r="D371" s="136">
        <v>100</v>
      </c>
      <c r="E371" s="103"/>
      <c r="F371" s="143"/>
      <c r="H371" s="135">
        <f t="shared" si="80"/>
        <v>0</v>
      </c>
    </row>
    <row r="372" spans="1:8">
      <c r="A372" s="121"/>
      <c r="B372" s="131" t="s">
        <v>236</v>
      </c>
      <c r="C372" s="103" t="s">
        <v>203</v>
      </c>
      <c r="D372" s="136">
        <v>100</v>
      </c>
      <c r="E372" s="103"/>
      <c r="F372" s="137"/>
      <c r="H372" s="135">
        <f t="shared" si="80"/>
        <v>0</v>
      </c>
    </row>
    <row r="373" spans="1:8">
      <c r="A373" s="121"/>
      <c r="B373" s="131"/>
      <c r="C373" s="103"/>
      <c r="D373" s="136"/>
      <c r="E373" s="103"/>
      <c r="F373" s="137"/>
      <c r="H373" s="135"/>
    </row>
    <row r="374" spans="1:8">
      <c r="A374" s="121"/>
      <c r="B374" s="177" t="s">
        <v>238</v>
      </c>
      <c r="C374" s="103" t="s">
        <v>311</v>
      </c>
      <c r="D374" s="136">
        <v>1</v>
      </c>
      <c r="E374" s="103"/>
      <c r="F374" s="137"/>
      <c r="H374" s="135">
        <f t="shared" si="80"/>
        <v>0</v>
      </c>
    </row>
    <row r="375" spans="1:8" ht="15" thickBot="1">
      <c r="A375" s="121"/>
      <c r="B375" s="134"/>
      <c r="C375" s="103"/>
      <c r="D375" s="136"/>
      <c r="E375" s="103"/>
      <c r="F375" s="137"/>
      <c r="H375" s="167"/>
    </row>
    <row r="376" spans="1:8" ht="15.5">
      <c r="A376" s="178"/>
      <c r="B376" s="179" t="s">
        <v>309</v>
      </c>
      <c r="C376" s="152"/>
      <c r="D376" s="152"/>
      <c r="E376" s="152"/>
      <c r="F376" s="153">
        <f>SUM(F320:F375)</f>
        <v>309.65999999999997</v>
      </c>
      <c r="H376" s="167"/>
    </row>
    <row r="377" spans="1:8" ht="15" thickBot="1">
      <c r="A377" s="161"/>
      <c r="B377" s="180"/>
      <c r="C377" s="159"/>
      <c r="D377" s="159"/>
      <c r="E377" s="159"/>
      <c r="F377" s="160" t="s">
        <v>175</v>
      </c>
      <c r="H377" s="167"/>
    </row>
    <row r="378" spans="1:8" ht="15" thickBot="1">
      <c r="A378" s="181"/>
      <c r="F378" s="171"/>
      <c r="H378" s="167"/>
    </row>
    <row r="379" spans="1:8" ht="16" thickBot="1">
      <c r="A379" s="182"/>
      <c r="B379" s="183" t="s">
        <v>310</v>
      </c>
      <c r="C379" s="184"/>
      <c r="D379" s="185"/>
      <c r="E379" s="184"/>
      <c r="F379" s="186">
        <f>F376+F317+F260+F197+F74</f>
        <v>133010.31415000002</v>
      </c>
      <c r="G379" s="187"/>
      <c r="H379" s="188">
        <f>SUM(H8:H378)</f>
        <v>0</v>
      </c>
    </row>
    <row r="380" spans="1:8" ht="16" thickBot="1">
      <c r="A380" s="156"/>
      <c r="B380" s="157"/>
      <c r="C380" s="158"/>
      <c r="D380" s="159"/>
      <c r="E380" s="158"/>
      <c r="F380" s="160" t="s">
        <v>175</v>
      </c>
      <c r="G380" s="189"/>
      <c r="H380" s="102" t="s">
        <v>176</v>
      </c>
    </row>
    <row r="381" spans="1:8">
      <c r="A381" s="103"/>
      <c r="B381" s="61"/>
      <c r="C381" s="103"/>
      <c r="D381" s="103"/>
      <c r="E381" s="103"/>
      <c r="F381" s="103"/>
    </row>
    <row r="382" spans="1:8">
      <c r="A382" s="103"/>
      <c r="B382" s="61"/>
      <c r="C382" s="103"/>
      <c r="D382" s="103"/>
      <c r="E382" s="103"/>
      <c r="F382" s="103"/>
    </row>
    <row r="383" spans="1:8">
      <c r="A383" s="103"/>
      <c r="B383" s="61"/>
      <c r="C383" s="103"/>
      <c r="D383" s="103"/>
      <c r="E383" s="103"/>
      <c r="F383" s="103"/>
    </row>
    <row r="384" spans="1:8">
      <c r="A384" s="103"/>
      <c r="B384" s="61"/>
      <c r="C384" s="103"/>
      <c r="D384" s="103"/>
      <c r="E384" s="103"/>
      <c r="F384" s="103"/>
    </row>
    <row r="385" spans="1:6">
      <c r="A385" s="103"/>
      <c r="B385" s="61"/>
      <c r="C385" s="103"/>
      <c r="D385" s="103"/>
      <c r="E385" s="103"/>
      <c r="F385" s="103"/>
    </row>
    <row r="386" spans="1:6">
      <c r="A386" s="103"/>
      <c r="B386" s="61"/>
      <c r="C386" s="103"/>
      <c r="D386" s="103"/>
      <c r="E386" s="103"/>
      <c r="F386" s="103"/>
    </row>
    <row r="387" spans="1:6">
      <c r="A387" s="103"/>
      <c r="B387" s="61"/>
      <c r="C387" s="103"/>
      <c r="D387" s="103"/>
      <c r="E387" s="103"/>
      <c r="F387" s="103"/>
    </row>
    <row r="388" spans="1:6">
      <c r="A388" s="103"/>
      <c r="B388" s="61"/>
      <c r="C388" s="103"/>
      <c r="D388" s="103"/>
      <c r="E388" s="103"/>
      <c r="F388" s="103"/>
    </row>
    <row r="389" spans="1:6">
      <c r="A389" s="103"/>
      <c r="B389" s="61"/>
      <c r="C389" s="103"/>
      <c r="D389" s="103"/>
      <c r="E389" s="103"/>
      <c r="F389" s="103"/>
    </row>
    <row r="390" spans="1:6">
      <c r="A390" s="103"/>
      <c r="B390" s="61"/>
      <c r="C390" s="103"/>
      <c r="D390" s="103"/>
      <c r="E390" s="103"/>
      <c r="F390" s="103"/>
    </row>
    <row r="391" spans="1:6">
      <c r="A391" s="103"/>
      <c r="B391" s="61"/>
      <c r="C391" s="103"/>
      <c r="D391" s="103"/>
      <c r="E391" s="103"/>
      <c r="F391" s="103"/>
    </row>
    <row r="392" spans="1:6">
      <c r="A392" s="103"/>
      <c r="B392" s="61"/>
      <c r="C392" s="103"/>
      <c r="D392" s="103"/>
      <c r="E392" s="103"/>
      <c r="F392" s="103"/>
    </row>
    <row r="393" spans="1:6">
      <c r="A393" s="103"/>
      <c r="B393" s="61"/>
      <c r="C393" s="103"/>
      <c r="D393" s="103"/>
      <c r="E393" s="103"/>
      <c r="F393" s="103"/>
    </row>
    <row r="394" spans="1:6">
      <c r="A394" s="103"/>
      <c r="B394" s="61"/>
      <c r="C394" s="103"/>
      <c r="D394" s="103"/>
      <c r="E394" s="103"/>
      <c r="F394" s="103"/>
    </row>
    <row r="395" spans="1:6">
      <c r="A395" s="103"/>
      <c r="B395" s="61"/>
      <c r="C395" s="103"/>
      <c r="D395" s="103"/>
      <c r="E395" s="103"/>
      <c r="F395" s="103"/>
    </row>
    <row r="396" spans="1:6">
      <c r="A396" s="103"/>
      <c r="B396" s="61"/>
      <c r="C396" s="103"/>
      <c r="D396" s="103"/>
      <c r="E396" s="103"/>
      <c r="F396" s="103"/>
    </row>
    <row r="397" spans="1:6">
      <c r="A397" s="103"/>
      <c r="B397" s="61"/>
      <c r="C397" s="103"/>
      <c r="D397" s="103"/>
      <c r="E397" s="103"/>
      <c r="F397" s="103"/>
    </row>
    <row r="398" spans="1:6">
      <c r="A398" s="103"/>
      <c r="B398" s="61"/>
      <c r="C398" s="103"/>
      <c r="D398" s="103"/>
      <c r="E398" s="103"/>
      <c r="F398" s="103"/>
    </row>
    <row r="399" spans="1:6">
      <c r="A399" s="103"/>
      <c r="B399" s="61"/>
      <c r="C399" s="103"/>
      <c r="D399" s="103"/>
      <c r="E399" s="103"/>
      <c r="F399" s="103"/>
    </row>
    <row r="400" spans="1:6">
      <c r="A400" s="103"/>
      <c r="B400" s="61"/>
      <c r="C400" s="103"/>
      <c r="D400" s="103"/>
      <c r="E400" s="103"/>
      <c r="F400" s="103"/>
    </row>
    <row r="401" spans="1:6">
      <c r="A401" s="103"/>
      <c r="B401" s="61"/>
      <c r="C401" s="103"/>
      <c r="D401" s="103"/>
      <c r="E401" s="103"/>
      <c r="F401" s="103"/>
    </row>
    <row r="402" spans="1:6">
      <c r="A402" s="103"/>
      <c r="B402" s="61"/>
      <c r="C402" s="103"/>
      <c r="D402" s="103"/>
      <c r="E402" s="103"/>
      <c r="F402" s="103"/>
    </row>
    <row r="403" spans="1:6">
      <c r="A403" s="103"/>
      <c r="B403" s="61"/>
      <c r="C403" s="103"/>
      <c r="D403" s="103"/>
      <c r="E403" s="103"/>
      <c r="F403" s="103"/>
    </row>
    <row r="404" spans="1:6">
      <c r="A404" s="103"/>
      <c r="B404" s="61"/>
      <c r="C404" s="103"/>
      <c r="D404" s="103"/>
      <c r="E404" s="103"/>
      <c r="F404" s="103"/>
    </row>
    <row r="405" spans="1:6">
      <c r="A405" s="103"/>
      <c r="B405" s="61"/>
      <c r="C405" s="103"/>
      <c r="D405" s="103"/>
      <c r="E405" s="103"/>
      <c r="F405" s="103"/>
    </row>
    <row r="406" spans="1:6">
      <c r="A406" s="103"/>
      <c r="B406" s="61"/>
      <c r="C406" s="103"/>
      <c r="D406" s="103"/>
      <c r="E406" s="103"/>
      <c r="F406" s="103"/>
    </row>
    <row r="407" spans="1:6">
      <c r="A407" s="103"/>
      <c r="B407" s="61"/>
      <c r="C407" s="103"/>
      <c r="D407" s="103"/>
      <c r="E407" s="103"/>
      <c r="F407" s="103"/>
    </row>
    <row r="408" spans="1:6">
      <c r="A408" s="103"/>
      <c r="B408" s="61"/>
      <c r="C408" s="103"/>
      <c r="D408" s="103"/>
      <c r="E408" s="103"/>
      <c r="F408" s="103"/>
    </row>
    <row r="409" spans="1:6">
      <c r="A409" s="103"/>
      <c r="B409" s="61"/>
      <c r="C409" s="103"/>
      <c r="D409" s="103"/>
      <c r="E409" s="103"/>
      <c r="F409" s="103"/>
    </row>
    <row r="410" spans="1:6">
      <c r="A410" s="103"/>
      <c r="B410" s="61"/>
      <c r="C410" s="103"/>
      <c r="D410" s="103"/>
      <c r="E410" s="103"/>
      <c r="F410" s="103"/>
    </row>
    <row r="411" spans="1:6">
      <c r="A411" s="103"/>
      <c r="B411" s="61"/>
      <c r="C411" s="103"/>
      <c r="D411" s="103"/>
      <c r="E411" s="103"/>
      <c r="F411" s="103"/>
    </row>
    <row r="412" spans="1:6">
      <c r="A412" s="103"/>
      <c r="B412" s="61"/>
      <c r="C412" s="103"/>
      <c r="D412" s="103"/>
      <c r="E412" s="103"/>
      <c r="F412" s="103"/>
    </row>
    <row r="413" spans="1:6">
      <c r="A413" s="103"/>
      <c r="B413" s="61"/>
      <c r="C413" s="103"/>
      <c r="D413" s="103"/>
      <c r="E413" s="103"/>
      <c r="F413" s="103"/>
    </row>
    <row r="414" spans="1:6">
      <c r="A414" s="103"/>
      <c r="B414" s="61"/>
      <c r="C414" s="103"/>
      <c r="D414" s="103"/>
      <c r="E414" s="103"/>
      <c r="F414" s="103"/>
    </row>
    <row r="415" spans="1:6">
      <c r="A415" s="103"/>
      <c r="B415" s="61"/>
      <c r="C415" s="103"/>
      <c r="D415" s="103"/>
      <c r="E415" s="103"/>
      <c r="F415" s="103"/>
    </row>
    <row r="416" spans="1:6">
      <c r="A416" s="103"/>
      <c r="B416" s="61"/>
      <c r="C416" s="103"/>
      <c r="D416" s="103"/>
      <c r="E416" s="103"/>
      <c r="F416" s="103"/>
    </row>
    <row r="417" spans="1:6">
      <c r="A417" s="103"/>
      <c r="B417" s="105"/>
      <c r="C417" s="103"/>
      <c r="D417" s="103"/>
      <c r="E417" s="103"/>
      <c r="F417" s="103"/>
    </row>
    <row r="418" spans="1:6">
      <c r="A418" s="103"/>
      <c r="B418" s="61"/>
      <c r="C418" s="103"/>
      <c r="D418" s="103"/>
      <c r="E418" s="103"/>
      <c r="F418" s="103"/>
    </row>
    <row r="419" spans="1:6">
      <c r="A419" s="103"/>
      <c r="B419" s="61"/>
      <c r="C419" s="103"/>
      <c r="D419" s="103"/>
      <c r="E419" s="103"/>
      <c r="F419" s="103"/>
    </row>
    <row r="420" spans="1:6">
      <c r="A420" s="106"/>
      <c r="B420" s="107"/>
      <c r="C420" s="103"/>
      <c r="D420" s="103"/>
      <c r="E420" s="103"/>
      <c r="F420" s="103"/>
    </row>
    <row r="421" spans="1:6">
      <c r="A421" s="103"/>
      <c r="B421" s="61"/>
      <c r="C421" s="103"/>
      <c r="D421" s="103"/>
      <c r="E421" s="103"/>
      <c r="F421" s="103"/>
    </row>
    <row r="422" spans="1:6">
      <c r="A422" s="103"/>
      <c r="B422" s="61"/>
      <c r="C422" s="103"/>
      <c r="D422" s="103"/>
      <c r="E422" s="103"/>
      <c r="F422" s="103"/>
    </row>
    <row r="423" spans="1:6">
      <c r="A423" s="103"/>
      <c r="B423" s="61"/>
      <c r="C423" s="103"/>
      <c r="D423" s="103"/>
      <c r="E423" s="103"/>
      <c r="F423" s="103"/>
    </row>
    <row r="424" spans="1:6">
      <c r="A424" s="103"/>
      <c r="B424" s="107"/>
      <c r="C424" s="103"/>
      <c r="D424" s="103"/>
      <c r="E424" s="103"/>
      <c r="F424" s="103"/>
    </row>
    <row r="425" spans="1:6">
      <c r="A425" s="103"/>
      <c r="B425" s="61"/>
      <c r="C425" s="103"/>
      <c r="D425" s="103"/>
      <c r="E425" s="103"/>
      <c r="F425" s="103"/>
    </row>
    <row r="426" spans="1:6">
      <c r="A426" s="103"/>
      <c r="B426" s="61"/>
      <c r="C426" s="103"/>
      <c r="D426" s="103"/>
      <c r="E426" s="103"/>
      <c r="F426" s="103"/>
    </row>
    <row r="427" spans="1:6">
      <c r="A427" s="103"/>
      <c r="B427" s="61"/>
      <c r="C427" s="103"/>
      <c r="D427" s="103"/>
      <c r="E427" s="103"/>
      <c r="F427" s="103"/>
    </row>
    <row r="428" spans="1:6">
      <c r="A428" s="103"/>
      <c r="B428" s="61"/>
      <c r="C428" s="103"/>
      <c r="D428" s="103"/>
      <c r="E428" s="103"/>
      <c r="F428" s="103"/>
    </row>
    <row r="429" spans="1:6">
      <c r="A429" s="103"/>
      <c r="B429" s="61"/>
      <c r="C429" s="103"/>
      <c r="D429" s="103"/>
      <c r="E429" s="103"/>
      <c r="F429" s="103"/>
    </row>
    <row r="430" spans="1:6">
      <c r="A430" s="103"/>
      <c r="B430" s="61"/>
      <c r="C430" s="103"/>
      <c r="D430" s="103"/>
      <c r="E430" s="103"/>
      <c r="F430" s="103"/>
    </row>
    <row r="431" spans="1:6">
      <c r="A431" s="103"/>
      <c r="B431" s="61"/>
      <c r="C431" s="103"/>
      <c r="D431" s="103"/>
      <c r="E431" s="103"/>
      <c r="F431" s="103"/>
    </row>
    <row r="432" spans="1:6">
      <c r="A432" s="103"/>
      <c r="B432" s="61"/>
      <c r="C432" s="103"/>
      <c r="D432" s="103"/>
      <c r="E432" s="103"/>
      <c r="F432" s="103"/>
    </row>
    <row r="433" spans="1:6">
      <c r="A433" s="103"/>
      <c r="B433" s="61"/>
      <c r="C433" s="103"/>
      <c r="D433" s="103"/>
      <c r="E433" s="103"/>
      <c r="F433" s="103"/>
    </row>
    <row r="434" spans="1:6">
      <c r="A434" s="103"/>
      <c r="B434" s="61"/>
      <c r="C434" s="103"/>
      <c r="D434" s="103"/>
      <c r="E434" s="103"/>
      <c r="F434" s="103"/>
    </row>
    <row r="435" spans="1:6">
      <c r="A435" s="103"/>
      <c r="B435" s="61"/>
      <c r="C435" s="103"/>
      <c r="D435" s="103"/>
      <c r="E435" s="103"/>
      <c r="F435" s="103"/>
    </row>
    <row r="436" spans="1:6">
      <c r="A436" s="103"/>
      <c r="B436" s="61"/>
      <c r="C436" s="103"/>
      <c r="D436" s="103"/>
      <c r="E436" s="103"/>
      <c r="F436" s="103"/>
    </row>
    <row r="437" spans="1:6">
      <c r="A437" s="103"/>
      <c r="B437" s="108"/>
      <c r="C437" s="103"/>
      <c r="D437" s="103"/>
      <c r="E437" s="103"/>
      <c r="F437" s="103"/>
    </row>
    <row r="438" spans="1:6">
      <c r="A438" s="103"/>
      <c r="B438" s="108"/>
      <c r="C438" s="103"/>
      <c r="D438" s="103"/>
      <c r="E438" s="103"/>
      <c r="F438" s="103"/>
    </row>
    <row r="439" spans="1:6">
      <c r="A439" s="103"/>
      <c r="B439" s="108"/>
      <c r="C439" s="103"/>
      <c r="D439" s="103"/>
      <c r="E439" s="103"/>
      <c r="F439" s="103"/>
    </row>
    <row r="440" spans="1:6">
      <c r="A440" s="106"/>
      <c r="B440" s="61"/>
      <c r="C440" s="103"/>
      <c r="D440" s="103"/>
      <c r="E440" s="103"/>
      <c r="F440" s="103"/>
    </row>
    <row r="441" spans="1:6">
      <c r="A441" s="106"/>
      <c r="B441" s="61"/>
      <c r="C441" s="103"/>
      <c r="D441" s="103"/>
      <c r="E441" s="103"/>
      <c r="F441" s="103"/>
    </row>
    <row r="442" spans="1:6">
      <c r="A442" s="106"/>
      <c r="B442" s="61"/>
      <c r="C442" s="103"/>
      <c r="D442" s="103"/>
      <c r="E442" s="103"/>
      <c r="F442" s="103"/>
    </row>
    <row r="443" spans="1:6">
      <c r="A443" s="103"/>
      <c r="B443" s="61"/>
      <c r="C443" s="103"/>
      <c r="D443" s="103"/>
      <c r="E443" s="103"/>
      <c r="F443" s="103"/>
    </row>
    <row r="444" spans="1:6">
      <c r="A444" s="103"/>
      <c r="B444" s="61"/>
      <c r="C444" s="103"/>
      <c r="D444" s="103"/>
      <c r="E444" s="103"/>
      <c r="F444" s="103"/>
    </row>
    <row r="445" spans="1:6">
      <c r="A445" s="103"/>
      <c r="B445" s="109"/>
      <c r="C445" s="103"/>
      <c r="D445" s="103"/>
      <c r="E445" s="103"/>
      <c r="F445" s="103"/>
    </row>
    <row r="446" spans="1:6">
      <c r="A446" s="103"/>
      <c r="B446" s="61"/>
      <c r="C446" s="103"/>
      <c r="D446" s="103"/>
      <c r="E446" s="103"/>
      <c r="F446" s="103"/>
    </row>
    <row r="447" spans="1:6">
      <c r="A447" s="103"/>
      <c r="B447" s="109"/>
      <c r="C447" s="103"/>
      <c r="D447" s="103"/>
      <c r="E447" s="103"/>
      <c r="F447" s="103"/>
    </row>
    <row r="448" spans="1:6">
      <c r="A448" s="103"/>
      <c r="B448" s="108"/>
      <c r="C448" s="103"/>
      <c r="D448" s="103"/>
      <c r="E448" s="103"/>
      <c r="F448" s="110"/>
    </row>
    <row r="449" spans="1:6">
      <c r="A449" s="103"/>
      <c r="B449" s="61"/>
      <c r="C449" s="103"/>
      <c r="D449" s="103"/>
      <c r="E449" s="103"/>
      <c r="F449" s="103"/>
    </row>
    <row r="450" spans="1:6">
      <c r="A450" s="103"/>
      <c r="B450" s="61"/>
      <c r="C450" s="103"/>
      <c r="D450" s="103"/>
      <c r="E450" s="103"/>
      <c r="F450" s="103"/>
    </row>
    <row r="451" spans="1:6">
      <c r="A451" s="103"/>
      <c r="B451" s="107"/>
      <c r="C451" s="103"/>
      <c r="D451" s="103"/>
      <c r="E451" s="103"/>
      <c r="F451" s="103"/>
    </row>
    <row r="452" spans="1:6">
      <c r="A452" s="103"/>
      <c r="B452" s="61"/>
      <c r="C452" s="103"/>
      <c r="D452" s="103"/>
      <c r="E452" s="103"/>
      <c r="F452" s="103"/>
    </row>
    <row r="453" spans="1:6">
      <c r="A453" s="103"/>
      <c r="B453" s="61"/>
      <c r="C453" s="103"/>
      <c r="D453" s="103"/>
      <c r="E453" s="103"/>
      <c r="F453" s="103"/>
    </row>
    <row r="454" spans="1:6">
      <c r="A454" s="103"/>
      <c r="B454" s="61"/>
      <c r="C454" s="103"/>
      <c r="D454" s="103"/>
      <c r="E454" s="103"/>
      <c r="F454" s="103"/>
    </row>
    <row r="455" spans="1:6">
      <c r="A455" s="103"/>
      <c r="B455" s="61"/>
      <c r="C455" s="103"/>
      <c r="D455" s="103"/>
      <c r="E455" s="103"/>
      <c r="F455" s="110"/>
    </row>
    <row r="456" spans="1:6">
      <c r="A456" s="103"/>
      <c r="B456" s="61"/>
      <c r="C456" s="103"/>
      <c r="D456" s="103"/>
      <c r="E456" s="103"/>
      <c r="F456" s="110"/>
    </row>
    <row r="457" spans="1:6">
      <c r="A457" s="103"/>
      <c r="B457" s="61"/>
      <c r="C457" s="103"/>
      <c r="D457" s="103"/>
      <c r="E457" s="103"/>
      <c r="F457" s="110"/>
    </row>
    <row r="458" spans="1:6">
      <c r="A458" s="103"/>
      <c r="B458" s="61"/>
      <c r="C458" s="103"/>
      <c r="D458" s="103"/>
      <c r="E458" s="103"/>
      <c r="F458" s="110"/>
    </row>
    <row r="459" spans="1:6">
      <c r="A459" s="103"/>
      <c r="B459" s="61"/>
      <c r="C459" s="103"/>
      <c r="D459" s="103"/>
      <c r="E459" s="103"/>
      <c r="F459" s="103"/>
    </row>
    <row r="460" spans="1:6">
      <c r="A460" s="103"/>
      <c r="B460" s="61"/>
      <c r="C460" s="103"/>
      <c r="D460" s="103"/>
      <c r="E460" s="103"/>
      <c r="F460" s="103"/>
    </row>
    <row r="461" spans="1:6">
      <c r="A461" s="103"/>
      <c r="B461" s="61"/>
      <c r="C461" s="103"/>
      <c r="D461" s="103"/>
      <c r="E461" s="103"/>
      <c r="F461" s="103"/>
    </row>
    <row r="462" spans="1:6">
      <c r="A462" s="106"/>
      <c r="B462" s="61"/>
      <c r="C462" s="103"/>
      <c r="D462" s="103"/>
      <c r="E462" s="103"/>
      <c r="F462" s="103"/>
    </row>
    <row r="463" spans="1:6">
      <c r="A463" s="103"/>
      <c r="B463" s="61"/>
      <c r="C463" s="103"/>
      <c r="D463" s="103"/>
      <c r="E463" s="103"/>
      <c r="F463" s="103"/>
    </row>
    <row r="464" spans="1:6">
      <c r="A464" s="103"/>
      <c r="B464" s="61"/>
      <c r="C464" s="103"/>
      <c r="D464" s="103"/>
      <c r="E464" s="103"/>
      <c r="F464" s="103"/>
    </row>
    <row r="465" spans="1:6">
      <c r="A465" s="103"/>
      <c r="B465" s="61"/>
      <c r="C465" s="103"/>
      <c r="D465" s="103"/>
      <c r="E465" s="103"/>
      <c r="F465" s="103"/>
    </row>
    <row r="466" spans="1:6">
      <c r="A466" s="103"/>
      <c r="B466" s="109"/>
      <c r="C466" s="103"/>
      <c r="D466" s="103"/>
      <c r="E466" s="103"/>
      <c r="F466" s="103"/>
    </row>
    <row r="467" spans="1:6">
      <c r="A467" s="103"/>
      <c r="B467" s="61"/>
      <c r="C467" s="103"/>
      <c r="D467" s="103"/>
      <c r="E467" s="103"/>
      <c r="F467" s="103"/>
    </row>
    <row r="468" spans="1:6">
      <c r="A468" s="103"/>
      <c r="B468" s="109"/>
      <c r="C468" s="103"/>
      <c r="D468" s="103"/>
      <c r="E468" s="103"/>
      <c r="F468" s="103"/>
    </row>
    <row r="469" spans="1:6">
      <c r="A469" s="103"/>
      <c r="B469" s="61"/>
      <c r="C469" s="103"/>
      <c r="D469" s="103"/>
      <c r="E469" s="103"/>
      <c r="F469" s="110"/>
    </row>
    <row r="470" spans="1:6">
      <c r="A470" s="103"/>
      <c r="B470" s="61"/>
      <c r="C470" s="103"/>
      <c r="D470" s="103"/>
      <c r="E470" s="103"/>
      <c r="F470" s="103"/>
    </row>
    <row r="471" spans="1:6">
      <c r="A471" s="103"/>
      <c r="B471" s="61"/>
      <c r="C471" s="103"/>
      <c r="D471" s="103"/>
      <c r="E471" s="103"/>
      <c r="F471" s="103"/>
    </row>
    <row r="472" spans="1:6">
      <c r="A472" s="103"/>
      <c r="B472" s="107"/>
      <c r="C472" s="103"/>
      <c r="D472" s="103"/>
      <c r="E472" s="103"/>
      <c r="F472" s="103"/>
    </row>
    <row r="473" spans="1:6">
      <c r="A473" s="103"/>
      <c r="B473" s="61"/>
      <c r="C473" s="103"/>
      <c r="D473" s="103"/>
      <c r="E473" s="103"/>
      <c r="F473" s="103"/>
    </row>
    <row r="474" spans="1:6">
      <c r="A474" s="103"/>
      <c r="B474" s="61"/>
      <c r="C474" s="103"/>
      <c r="D474" s="103"/>
      <c r="E474" s="103"/>
      <c r="F474" s="103"/>
    </row>
    <row r="475" spans="1:6">
      <c r="A475" s="103"/>
      <c r="B475" s="61"/>
      <c r="C475" s="103"/>
      <c r="D475" s="103"/>
      <c r="E475" s="103"/>
      <c r="F475" s="103"/>
    </row>
    <row r="476" spans="1:6">
      <c r="A476" s="103"/>
      <c r="B476" s="61"/>
      <c r="C476" s="103"/>
      <c r="D476" s="103"/>
      <c r="E476" s="103"/>
      <c r="F476" s="110"/>
    </row>
    <row r="477" spans="1:6">
      <c r="A477" s="103"/>
      <c r="B477" s="61"/>
      <c r="C477" s="103"/>
      <c r="D477" s="103"/>
      <c r="E477" s="103"/>
      <c r="F477" s="110"/>
    </row>
    <row r="478" spans="1:6">
      <c r="A478" s="103"/>
      <c r="B478" s="61"/>
      <c r="C478" s="103"/>
      <c r="D478" s="103"/>
      <c r="E478" s="103"/>
      <c r="F478" s="110"/>
    </row>
    <row r="479" spans="1:6">
      <c r="A479" s="103"/>
      <c r="B479" s="61"/>
      <c r="C479" s="103"/>
      <c r="D479" s="103"/>
      <c r="E479" s="103"/>
      <c r="F479" s="110"/>
    </row>
    <row r="480" spans="1:6">
      <c r="A480" s="103"/>
      <c r="B480" s="61"/>
      <c r="C480" s="103"/>
      <c r="D480" s="103"/>
      <c r="E480" s="103"/>
      <c r="F480" s="103"/>
    </row>
    <row r="481" spans="1:6">
      <c r="A481" s="103"/>
      <c r="B481" s="61"/>
      <c r="C481" s="103"/>
      <c r="D481" s="103"/>
      <c r="E481" s="103"/>
      <c r="F481" s="103"/>
    </row>
    <row r="482" spans="1:6">
      <c r="A482" s="103"/>
      <c r="B482" s="61"/>
      <c r="C482" s="103"/>
      <c r="D482" s="103"/>
      <c r="E482" s="103"/>
      <c r="F482" s="103"/>
    </row>
    <row r="483" spans="1:6">
      <c r="A483" s="103"/>
      <c r="B483" s="61"/>
      <c r="C483" s="103"/>
      <c r="D483" s="103"/>
      <c r="E483" s="103"/>
      <c r="F483" s="103"/>
    </row>
    <row r="484" spans="1:6">
      <c r="A484" s="103"/>
      <c r="B484" s="61"/>
      <c r="C484" s="103"/>
      <c r="D484" s="103"/>
      <c r="E484" s="103"/>
      <c r="F484" s="103"/>
    </row>
    <row r="485" spans="1:6">
      <c r="A485" s="103"/>
      <c r="B485" s="61"/>
      <c r="C485" s="103"/>
      <c r="D485" s="103"/>
      <c r="E485" s="103"/>
      <c r="F485" s="103"/>
    </row>
    <row r="486" spans="1:6">
      <c r="A486" s="103"/>
      <c r="B486" s="109"/>
      <c r="C486" s="103"/>
      <c r="D486" s="103"/>
      <c r="E486" s="103"/>
      <c r="F486" s="103"/>
    </row>
    <row r="487" spans="1:6">
      <c r="A487" s="103"/>
      <c r="B487" s="61"/>
      <c r="C487" s="103"/>
      <c r="D487" s="103"/>
      <c r="E487" s="103"/>
      <c r="F487" s="103"/>
    </row>
    <row r="488" spans="1:6">
      <c r="A488" s="103"/>
      <c r="B488" s="109"/>
      <c r="C488" s="103"/>
      <c r="D488" s="103"/>
      <c r="E488" s="103"/>
      <c r="F488" s="103"/>
    </row>
    <row r="489" spans="1:6">
      <c r="A489" s="103"/>
      <c r="B489" s="61"/>
      <c r="C489" s="103"/>
      <c r="D489" s="103"/>
      <c r="E489" s="103"/>
      <c r="F489" s="103"/>
    </row>
    <row r="490" spans="1:6">
      <c r="A490" s="103"/>
      <c r="B490" s="61"/>
      <c r="C490" s="103"/>
      <c r="D490" s="103"/>
      <c r="E490" s="103"/>
      <c r="F490" s="103"/>
    </row>
    <row r="491" spans="1:6">
      <c r="A491" s="103"/>
      <c r="B491" s="61"/>
      <c r="C491" s="103"/>
      <c r="D491" s="103"/>
      <c r="E491" s="103"/>
      <c r="F491" s="103"/>
    </row>
    <row r="492" spans="1:6">
      <c r="A492" s="103"/>
      <c r="B492" s="107"/>
      <c r="C492" s="103"/>
      <c r="D492" s="103"/>
      <c r="E492" s="103"/>
      <c r="F492" s="103"/>
    </row>
    <row r="493" spans="1:6">
      <c r="A493" s="103"/>
      <c r="B493" s="61"/>
      <c r="C493" s="103"/>
      <c r="D493" s="103"/>
      <c r="E493" s="103"/>
      <c r="F493" s="103"/>
    </row>
    <row r="494" spans="1:6">
      <c r="A494" s="103"/>
      <c r="B494" s="61"/>
      <c r="C494" s="103"/>
      <c r="D494" s="103"/>
      <c r="E494" s="103"/>
      <c r="F494" s="103"/>
    </row>
    <row r="495" spans="1:6">
      <c r="A495" s="103"/>
      <c r="B495" s="61"/>
      <c r="C495" s="103"/>
      <c r="D495" s="103"/>
      <c r="E495" s="103"/>
      <c r="F495" s="103"/>
    </row>
    <row r="496" spans="1:6">
      <c r="A496" s="103"/>
      <c r="B496" s="61"/>
      <c r="C496" s="103"/>
      <c r="D496" s="103"/>
      <c r="E496" s="103"/>
      <c r="F496" s="103"/>
    </row>
    <row r="497" spans="1:6">
      <c r="A497" s="103"/>
      <c r="B497" s="61"/>
      <c r="C497" s="103"/>
      <c r="D497" s="103"/>
      <c r="E497" s="103"/>
      <c r="F497" s="103"/>
    </row>
    <row r="498" spans="1:6">
      <c r="A498" s="103"/>
      <c r="B498" s="61"/>
      <c r="C498" s="103"/>
      <c r="D498" s="103"/>
      <c r="E498" s="103"/>
      <c r="F498" s="103"/>
    </row>
    <row r="499" spans="1:6">
      <c r="A499" s="103"/>
      <c r="B499" s="61"/>
      <c r="C499" s="103"/>
      <c r="D499" s="103"/>
      <c r="E499" s="103"/>
      <c r="F499" s="103"/>
    </row>
    <row r="500" spans="1:6">
      <c r="A500" s="103"/>
      <c r="B500" s="61"/>
      <c r="C500" s="103"/>
      <c r="D500" s="103"/>
      <c r="E500" s="103"/>
      <c r="F500" s="103"/>
    </row>
    <row r="501" spans="1:6">
      <c r="A501" s="103"/>
      <c r="B501" s="61"/>
      <c r="C501" s="103"/>
      <c r="D501" s="103"/>
      <c r="E501" s="103"/>
      <c r="F501" s="103"/>
    </row>
    <row r="502" spans="1:6">
      <c r="A502" s="103"/>
      <c r="B502" s="61"/>
      <c r="C502" s="103"/>
      <c r="D502" s="103"/>
      <c r="E502" s="103"/>
      <c r="F502" s="103"/>
    </row>
    <row r="503" spans="1:6">
      <c r="A503" s="103"/>
      <c r="B503" s="61"/>
      <c r="C503" s="103"/>
      <c r="D503" s="103"/>
      <c r="E503" s="103"/>
      <c r="F503" s="103"/>
    </row>
    <row r="504" spans="1:6">
      <c r="A504" s="103"/>
      <c r="B504" s="61"/>
      <c r="C504" s="103"/>
      <c r="D504" s="103"/>
      <c r="E504" s="103"/>
      <c r="F504" s="103"/>
    </row>
    <row r="505" spans="1:6">
      <c r="A505" s="103"/>
      <c r="B505" s="61"/>
      <c r="C505" s="103"/>
      <c r="D505" s="103"/>
      <c r="E505" s="103"/>
      <c r="F505" s="103"/>
    </row>
    <row r="506" spans="1:6">
      <c r="A506" s="103"/>
      <c r="B506" s="61"/>
      <c r="C506" s="103"/>
      <c r="D506" s="103"/>
      <c r="E506" s="103"/>
      <c r="F506" s="103"/>
    </row>
    <row r="507" spans="1:6">
      <c r="A507" s="103"/>
      <c r="B507" s="61"/>
      <c r="C507" s="103"/>
      <c r="D507" s="103"/>
      <c r="E507" s="103"/>
      <c r="F507" s="103"/>
    </row>
    <row r="508" spans="1:6">
      <c r="A508" s="103"/>
      <c r="B508" s="61"/>
      <c r="C508" s="103"/>
      <c r="D508" s="103"/>
      <c r="E508" s="103"/>
      <c r="F508" s="103"/>
    </row>
    <row r="509" spans="1:6">
      <c r="A509" s="103"/>
      <c r="B509" s="61"/>
      <c r="C509" s="103"/>
      <c r="D509" s="103"/>
      <c r="E509" s="103"/>
      <c r="F509" s="103"/>
    </row>
    <row r="510" spans="1:6">
      <c r="A510" s="103"/>
      <c r="B510" s="61"/>
      <c r="C510" s="103"/>
      <c r="D510" s="103"/>
      <c r="E510" s="103"/>
      <c r="F510" s="110"/>
    </row>
    <row r="511" spans="1:6">
      <c r="A511" s="103"/>
      <c r="B511" s="109"/>
      <c r="C511" s="103"/>
      <c r="D511" s="103"/>
      <c r="E511" s="103"/>
      <c r="F511" s="110"/>
    </row>
    <row r="512" spans="1:6">
      <c r="A512" s="103"/>
      <c r="B512" s="61"/>
      <c r="C512" s="103"/>
      <c r="D512" s="103"/>
      <c r="E512" s="103"/>
      <c r="F512" s="103"/>
    </row>
    <row r="513" spans="1:6">
      <c r="A513" s="103"/>
      <c r="B513" s="108"/>
      <c r="C513" s="103"/>
      <c r="D513" s="103"/>
      <c r="E513" s="103"/>
      <c r="F513" s="103"/>
    </row>
    <row r="514" spans="1:6">
      <c r="A514" s="103"/>
      <c r="B514" s="61"/>
      <c r="C514" s="103"/>
      <c r="D514" s="103"/>
      <c r="E514" s="103"/>
      <c r="F514" s="103"/>
    </row>
    <row r="515" spans="1:6">
      <c r="A515" s="103"/>
      <c r="B515" s="61"/>
      <c r="C515" s="103"/>
      <c r="D515" s="103"/>
      <c r="E515" s="103"/>
      <c r="F515" s="103"/>
    </row>
    <row r="516" spans="1:6">
      <c r="A516" s="103"/>
      <c r="B516" s="61"/>
      <c r="C516" s="103"/>
      <c r="D516" s="103"/>
      <c r="E516" s="103"/>
      <c r="F516" s="103"/>
    </row>
    <row r="517" spans="1:6">
      <c r="A517" s="103"/>
      <c r="B517" s="61"/>
      <c r="C517" s="103"/>
      <c r="D517" s="103"/>
      <c r="E517" s="103"/>
      <c r="F517" s="103"/>
    </row>
    <row r="518" spans="1:6">
      <c r="A518" s="103"/>
      <c r="B518" s="61"/>
      <c r="C518" s="103"/>
      <c r="D518" s="103"/>
      <c r="E518" s="103"/>
      <c r="F518" s="103"/>
    </row>
    <row r="519" spans="1:6">
      <c r="A519" s="103"/>
      <c r="B519" s="61"/>
      <c r="C519" s="103"/>
      <c r="D519" s="103"/>
      <c r="E519" s="103"/>
      <c r="F519" s="103"/>
    </row>
    <row r="520" spans="1:6">
      <c r="A520" s="103"/>
      <c r="B520" s="61"/>
      <c r="C520" s="103"/>
      <c r="D520" s="103"/>
      <c r="E520" s="103"/>
      <c r="F520" s="103"/>
    </row>
    <row r="521" spans="1:6">
      <c r="A521" s="103"/>
      <c r="B521" s="61"/>
      <c r="C521" s="103"/>
      <c r="D521" s="103"/>
      <c r="E521" s="103"/>
      <c r="F521" s="103"/>
    </row>
    <row r="522" spans="1:6">
      <c r="A522" s="103"/>
      <c r="B522" s="61"/>
      <c r="C522" s="103"/>
      <c r="D522" s="103"/>
      <c r="E522" s="103"/>
      <c r="F522" s="103"/>
    </row>
    <row r="523" spans="1:6">
      <c r="A523" s="103"/>
      <c r="B523" s="109"/>
      <c r="C523" s="103"/>
      <c r="D523" s="103"/>
      <c r="E523" s="103"/>
      <c r="F523" s="103"/>
    </row>
    <row r="524" spans="1:6">
      <c r="A524" s="103"/>
      <c r="B524" s="109"/>
      <c r="C524" s="103"/>
      <c r="D524" s="103"/>
      <c r="E524" s="103"/>
      <c r="F524" s="103"/>
    </row>
    <row r="525" spans="1:6">
      <c r="A525" s="103"/>
      <c r="B525" s="111"/>
      <c r="C525" s="103"/>
      <c r="D525" s="103"/>
      <c r="E525" s="103"/>
      <c r="F525" s="103"/>
    </row>
    <row r="526" spans="1:6">
      <c r="A526" s="103"/>
      <c r="B526" s="61"/>
      <c r="C526" s="103"/>
      <c r="D526" s="103"/>
      <c r="E526" s="103"/>
      <c r="F526" s="103"/>
    </row>
    <row r="527" spans="1:6">
      <c r="A527" s="103"/>
      <c r="B527" s="61"/>
      <c r="C527" s="103"/>
      <c r="D527" s="103"/>
      <c r="E527" s="103"/>
      <c r="F527" s="103"/>
    </row>
    <row r="528" spans="1:6">
      <c r="A528" s="103"/>
      <c r="B528" s="61"/>
      <c r="C528" s="103"/>
      <c r="D528" s="103"/>
      <c r="E528" s="103"/>
      <c r="F528" s="103"/>
    </row>
    <row r="529" spans="1:6">
      <c r="A529" s="103"/>
      <c r="B529" s="61"/>
      <c r="C529" s="103"/>
      <c r="D529" s="103"/>
      <c r="E529" s="103"/>
      <c r="F529" s="103"/>
    </row>
    <row r="530" spans="1:6">
      <c r="A530" s="103"/>
      <c r="B530" s="61"/>
      <c r="C530" s="103"/>
      <c r="D530" s="103"/>
      <c r="E530" s="103"/>
      <c r="F530" s="103"/>
    </row>
    <row r="531" spans="1:6">
      <c r="A531" s="103"/>
      <c r="B531" s="61"/>
      <c r="C531" s="103"/>
      <c r="D531" s="103"/>
      <c r="E531" s="103"/>
      <c r="F531" s="103"/>
    </row>
    <row r="532" spans="1:6">
      <c r="A532" s="103"/>
      <c r="B532" s="61"/>
      <c r="C532" s="103"/>
      <c r="D532" s="103"/>
      <c r="E532" s="103"/>
      <c r="F532" s="103"/>
    </row>
    <row r="533" spans="1:6">
      <c r="A533" s="103"/>
      <c r="B533" s="61"/>
      <c r="C533" s="103"/>
      <c r="D533" s="103"/>
      <c r="E533" s="103"/>
      <c r="F533" s="103"/>
    </row>
    <row r="534" spans="1:6">
      <c r="A534" s="103"/>
      <c r="B534" s="61"/>
      <c r="C534" s="103"/>
      <c r="D534" s="103"/>
      <c r="E534" s="103"/>
      <c r="F534" s="103"/>
    </row>
    <row r="535" spans="1:6">
      <c r="A535" s="103"/>
      <c r="B535" s="61"/>
      <c r="C535" s="103"/>
      <c r="D535" s="103"/>
      <c r="E535" s="103"/>
      <c r="F535" s="103"/>
    </row>
    <row r="536" spans="1:6">
      <c r="A536" s="103"/>
      <c r="B536" s="61"/>
      <c r="C536" s="103"/>
      <c r="D536" s="103"/>
      <c r="E536" s="103"/>
      <c r="F536" s="103"/>
    </row>
    <row r="537" spans="1:6">
      <c r="A537" s="103"/>
      <c r="B537" s="61"/>
      <c r="C537" s="103"/>
      <c r="D537" s="103"/>
      <c r="E537" s="103"/>
      <c r="F537" s="103"/>
    </row>
    <row r="538" spans="1:6">
      <c r="A538" s="103"/>
      <c r="B538" s="61"/>
      <c r="C538" s="103"/>
      <c r="D538" s="103"/>
      <c r="E538" s="103"/>
      <c r="F538" s="103"/>
    </row>
    <row r="539" spans="1:6">
      <c r="A539" s="103"/>
      <c r="B539" s="61"/>
      <c r="C539" s="103"/>
      <c r="D539" s="103"/>
      <c r="E539" s="103"/>
      <c r="F539" s="103"/>
    </row>
    <row r="540" spans="1:6">
      <c r="A540" s="103"/>
      <c r="B540" s="61"/>
      <c r="C540" s="103"/>
      <c r="D540" s="103"/>
      <c r="E540" s="103"/>
      <c r="F540" s="103"/>
    </row>
    <row r="541" spans="1:6">
      <c r="A541" s="103"/>
      <c r="B541" s="61"/>
      <c r="C541" s="103"/>
      <c r="D541" s="103"/>
      <c r="E541" s="103"/>
      <c r="F541" s="103"/>
    </row>
    <row r="542" spans="1:6">
      <c r="A542" s="103"/>
      <c r="B542" s="61"/>
      <c r="C542" s="103"/>
      <c r="D542" s="103"/>
      <c r="E542" s="103"/>
      <c r="F542" s="103"/>
    </row>
    <row r="543" spans="1:6">
      <c r="A543" s="103"/>
      <c r="B543" s="61"/>
      <c r="C543" s="103"/>
      <c r="D543" s="103"/>
      <c r="E543" s="103"/>
      <c r="F543" s="103"/>
    </row>
    <row r="544" spans="1:6">
      <c r="A544" s="103"/>
      <c r="B544" s="61"/>
      <c r="C544" s="103"/>
      <c r="D544" s="103"/>
      <c r="E544" s="103"/>
      <c r="F544" s="103"/>
    </row>
    <row r="545" spans="1:6">
      <c r="A545" s="103"/>
      <c r="B545" s="61"/>
      <c r="C545" s="103"/>
      <c r="D545" s="103"/>
      <c r="E545" s="103"/>
      <c r="F545" s="103"/>
    </row>
    <row r="546" spans="1:6">
      <c r="A546" s="103"/>
      <c r="B546" s="61"/>
      <c r="C546" s="103"/>
      <c r="D546" s="103"/>
      <c r="E546" s="103"/>
      <c r="F546" s="103"/>
    </row>
    <row r="547" spans="1:6">
      <c r="A547" s="103"/>
      <c r="B547" s="61"/>
      <c r="C547" s="103"/>
      <c r="D547" s="103"/>
      <c r="E547" s="103"/>
      <c r="F547" s="103"/>
    </row>
    <row r="548" spans="1:6">
      <c r="A548" s="103"/>
      <c r="B548" s="61"/>
      <c r="C548" s="103"/>
      <c r="D548" s="103"/>
      <c r="E548" s="103"/>
      <c r="F548" s="103"/>
    </row>
    <row r="549" spans="1:6">
      <c r="A549" s="103"/>
      <c r="B549" s="61"/>
      <c r="C549" s="103"/>
      <c r="D549" s="103"/>
      <c r="E549" s="103"/>
      <c r="F549" s="103"/>
    </row>
    <row r="550" spans="1:6">
      <c r="A550" s="103"/>
      <c r="B550" s="61"/>
      <c r="C550" s="103"/>
      <c r="D550" s="103"/>
      <c r="E550" s="103"/>
      <c r="F550" s="103"/>
    </row>
    <row r="551" spans="1:6">
      <c r="A551" s="103"/>
      <c r="B551" s="61"/>
      <c r="C551" s="103"/>
      <c r="D551" s="103"/>
      <c r="E551" s="103"/>
      <c r="F551" s="103"/>
    </row>
    <row r="552" spans="1:6">
      <c r="A552" s="103"/>
      <c r="B552" s="61"/>
      <c r="C552" s="103"/>
      <c r="D552" s="103"/>
      <c r="E552" s="103"/>
      <c r="F552" s="103"/>
    </row>
    <row r="553" spans="1:6">
      <c r="A553" s="103"/>
      <c r="B553" s="61"/>
      <c r="C553" s="103"/>
      <c r="D553" s="103"/>
      <c r="E553" s="103"/>
      <c r="F553" s="103"/>
    </row>
    <row r="554" spans="1:6">
      <c r="A554" s="103"/>
      <c r="B554" s="61"/>
      <c r="C554" s="103"/>
      <c r="D554" s="103"/>
      <c r="E554" s="103"/>
      <c r="F554" s="103"/>
    </row>
    <row r="555" spans="1:6">
      <c r="A555" s="103"/>
      <c r="B555" s="61"/>
      <c r="C555" s="103"/>
      <c r="D555" s="103"/>
      <c r="E555" s="103"/>
      <c r="F555" s="103"/>
    </row>
    <row r="556" spans="1:6">
      <c r="A556" s="103"/>
      <c r="B556" s="61"/>
      <c r="C556" s="103"/>
      <c r="D556" s="103"/>
      <c r="E556" s="103"/>
      <c r="F556" s="103"/>
    </row>
    <row r="557" spans="1:6">
      <c r="A557" s="103"/>
      <c r="B557" s="61"/>
      <c r="C557" s="103"/>
      <c r="D557" s="103"/>
      <c r="E557" s="103"/>
      <c r="F557" s="103"/>
    </row>
    <row r="558" spans="1:6">
      <c r="A558" s="103"/>
      <c r="B558" s="61"/>
      <c r="C558" s="103"/>
      <c r="D558" s="103"/>
      <c r="E558" s="103"/>
      <c r="F558" s="103"/>
    </row>
    <row r="559" spans="1:6">
      <c r="A559" s="103"/>
      <c r="B559" s="61"/>
      <c r="C559" s="103"/>
      <c r="D559" s="103"/>
      <c r="E559" s="103"/>
      <c r="F559" s="103"/>
    </row>
    <row r="560" spans="1:6">
      <c r="A560" s="103"/>
      <c r="B560" s="61"/>
      <c r="C560" s="103"/>
      <c r="D560" s="103"/>
      <c r="E560" s="103"/>
      <c r="F560" s="103"/>
    </row>
    <row r="561" spans="1:6">
      <c r="A561" s="103"/>
      <c r="B561" s="61"/>
      <c r="C561" s="103"/>
      <c r="D561" s="103"/>
      <c r="E561" s="103"/>
      <c r="F561" s="103"/>
    </row>
    <row r="562" spans="1:6">
      <c r="A562" s="103"/>
      <c r="B562" s="61"/>
      <c r="C562" s="103"/>
      <c r="D562" s="103"/>
      <c r="E562" s="103"/>
      <c r="F562" s="103"/>
    </row>
    <row r="563" spans="1:6">
      <c r="A563" s="103"/>
      <c r="B563" s="61"/>
      <c r="C563" s="103"/>
      <c r="D563" s="103"/>
      <c r="E563" s="103"/>
      <c r="F563" s="103"/>
    </row>
    <row r="564" spans="1:6">
      <c r="A564" s="103"/>
      <c r="B564" s="61"/>
      <c r="C564" s="103"/>
      <c r="D564" s="103"/>
      <c r="E564" s="103"/>
      <c r="F564" s="103"/>
    </row>
    <row r="565" spans="1:6">
      <c r="A565" s="103"/>
      <c r="B565" s="61"/>
      <c r="C565" s="103"/>
      <c r="D565" s="103"/>
      <c r="E565" s="103"/>
      <c r="F565" s="103"/>
    </row>
    <row r="566" spans="1:6">
      <c r="A566" s="103"/>
      <c r="B566" s="61"/>
      <c r="C566" s="103"/>
      <c r="D566" s="103"/>
      <c r="E566" s="103"/>
      <c r="F566" s="103"/>
    </row>
    <row r="567" spans="1:6">
      <c r="A567" s="103"/>
      <c r="B567" s="61"/>
      <c r="C567" s="103"/>
      <c r="D567" s="103"/>
      <c r="E567" s="103"/>
      <c r="F567" s="103"/>
    </row>
    <row r="568" spans="1:6">
      <c r="A568" s="103"/>
      <c r="B568" s="61"/>
      <c r="C568" s="103"/>
      <c r="D568" s="103"/>
      <c r="E568" s="103"/>
      <c r="F568" s="103"/>
    </row>
    <row r="569" spans="1:6">
      <c r="A569" s="103"/>
      <c r="B569" s="61"/>
      <c r="C569" s="103"/>
      <c r="D569" s="103"/>
      <c r="E569" s="103"/>
      <c r="F569" s="103"/>
    </row>
    <row r="570" spans="1:6">
      <c r="A570" s="103"/>
      <c r="B570" s="61"/>
      <c r="C570" s="103"/>
      <c r="D570" s="103"/>
      <c r="E570" s="103"/>
      <c r="F570" s="103"/>
    </row>
    <row r="571" spans="1:6">
      <c r="A571" s="103"/>
      <c r="B571" s="109"/>
      <c r="C571" s="103"/>
      <c r="D571" s="103"/>
      <c r="E571" s="103"/>
      <c r="F571" s="112"/>
    </row>
    <row r="572" spans="1:6">
      <c r="A572" s="103"/>
      <c r="B572" s="61"/>
      <c r="C572" s="103"/>
      <c r="D572" s="103"/>
      <c r="E572" s="103"/>
      <c r="F572" s="103"/>
    </row>
    <row r="573" spans="1:6">
      <c r="A573" s="103"/>
      <c r="B573" s="61"/>
      <c r="C573" s="103"/>
      <c r="D573" s="103"/>
      <c r="E573" s="103"/>
      <c r="F573" s="103"/>
    </row>
    <row r="574" spans="1:6">
      <c r="A574" s="103"/>
      <c r="B574" s="61"/>
      <c r="C574" s="103"/>
      <c r="D574" s="103"/>
      <c r="E574" s="103"/>
      <c r="F574" s="103"/>
    </row>
    <row r="575" spans="1:6">
      <c r="A575" s="103"/>
      <c r="B575" s="61"/>
      <c r="C575" s="103"/>
      <c r="D575" s="103"/>
      <c r="E575" s="103"/>
      <c r="F575" s="103"/>
    </row>
    <row r="576" spans="1:6">
      <c r="A576" s="103"/>
      <c r="B576" s="61"/>
      <c r="C576" s="103"/>
      <c r="D576" s="103"/>
      <c r="E576" s="103"/>
      <c r="F576" s="103"/>
    </row>
    <row r="577" spans="1:6">
      <c r="A577" s="103"/>
      <c r="B577" s="61"/>
      <c r="C577" s="103"/>
      <c r="D577" s="103"/>
      <c r="E577" s="103"/>
      <c r="F577" s="103"/>
    </row>
    <row r="578" spans="1:6">
      <c r="A578" s="103"/>
      <c r="B578" s="61"/>
      <c r="C578" s="103"/>
      <c r="D578" s="103"/>
      <c r="E578" s="103"/>
      <c r="F578" s="103"/>
    </row>
    <row r="579" spans="1:6">
      <c r="A579" s="103"/>
      <c r="B579" s="61"/>
      <c r="C579" s="103"/>
      <c r="D579" s="103"/>
      <c r="E579" s="103"/>
      <c r="F579" s="103"/>
    </row>
    <row r="580" spans="1:6">
      <c r="A580" s="103"/>
      <c r="B580" s="61"/>
      <c r="C580" s="103"/>
      <c r="D580" s="103"/>
      <c r="E580" s="103"/>
      <c r="F580" s="103"/>
    </row>
    <row r="581" spans="1:6">
      <c r="A581" s="103"/>
      <c r="B581" s="61"/>
      <c r="C581" s="103"/>
      <c r="D581" s="103"/>
      <c r="E581" s="103"/>
      <c r="F581" s="103"/>
    </row>
    <row r="582" spans="1:6">
      <c r="A582" s="103"/>
      <c r="B582" s="61"/>
      <c r="C582" s="103"/>
      <c r="D582" s="103"/>
      <c r="E582" s="103"/>
      <c r="F582" s="103"/>
    </row>
    <row r="583" spans="1:6">
      <c r="A583" s="103"/>
      <c r="B583" s="61"/>
      <c r="C583" s="103"/>
      <c r="D583" s="103"/>
      <c r="E583" s="103"/>
      <c r="F583" s="103"/>
    </row>
    <row r="584" spans="1:6">
      <c r="A584" s="103"/>
      <c r="B584" s="61"/>
      <c r="C584" s="103"/>
      <c r="D584" s="103"/>
      <c r="E584" s="103"/>
      <c r="F584" s="103"/>
    </row>
    <row r="585" spans="1:6">
      <c r="A585" s="103"/>
      <c r="B585" s="61"/>
      <c r="C585" s="103"/>
      <c r="D585" s="103"/>
      <c r="E585" s="103"/>
      <c r="F585" s="103"/>
    </row>
    <row r="586" spans="1:6">
      <c r="A586" s="103"/>
      <c r="B586" s="61"/>
      <c r="C586" s="103"/>
      <c r="D586" s="103"/>
      <c r="E586" s="103"/>
      <c r="F586" s="103"/>
    </row>
    <row r="587" spans="1:6">
      <c r="A587" s="103"/>
      <c r="B587" s="61"/>
      <c r="C587" s="103"/>
      <c r="D587" s="103"/>
      <c r="E587" s="103"/>
      <c r="F587" s="103"/>
    </row>
    <row r="588" spans="1:6">
      <c r="A588" s="103"/>
      <c r="B588" s="61"/>
      <c r="C588" s="103"/>
      <c r="D588" s="103"/>
      <c r="E588" s="103"/>
      <c r="F588" s="103"/>
    </row>
    <row r="589" spans="1:6">
      <c r="A589" s="103"/>
      <c r="B589" s="61"/>
      <c r="C589" s="103"/>
      <c r="D589" s="103"/>
      <c r="E589" s="103"/>
      <c r="F589" s="103"/>
    </row>
    <row r="590" spans="1:6">
      <c r="A590" s="103"/>
      <c r="B590" s="61"/>
      <c r="C590" s="103"/>
      <c r="D590" s="103"/>
      <c r="E590" s="103"/>
      <c r="F590" s="103"/>
    </row>
    <row r="591" spans="1:6">
      <c r="A591" s="103"/>
      <c r="B591" s="109"/>
      <c r="C591" s="103"/>
      <c r="D591" s="103"/>
      <c r="E591" s="103"/>
      <c r="F591" s="103"/>
    </row>
    <row r="592" spans="1:6">
      <c r="A592" s="103"/>
      <c r="B592" s="109"/>
      <c r="C592" s="103"/>
      <c r="D592" s="103"/>
      <c r="E592" s="103"/>
      <c r="F592" s="103"/>
    </row>
    <row r="593" spans="1:6">
      <c r="A593" s="103"/>
      <c r="B593" s="61"/>
      <c r="C593" s="103"/>
      <c r="D593" s="103"/>
      <c r="E593" s="103"/>
      <c r="F593" s="103"/>
    </row>
    <row r="594" spans="1:6">
      <c r="A594" s="103"/>
      <c r="B594" s="109"/>
      <c r="C594" s="103"/>
      <c r="D594" s="103"/>
      <c r="E594" s="103"/>
      <c r="F594" s="103"/>
    </row>
    <row r="595" spans="1:6">
      <c r="A595" s="103"/>
      <c r="B595" s="61"/>
      <c r="C595" s="103"/>
      <c r="D595" s="103"/>
      <c r="E595" s="103"/>
      <c r="F595" s="103"/>
    </row>
    <row r="596" spans="1:6">
      <c r="A596" s="103"/>
      <c r="B596" s="109"/>
      <c r="C596" s="103"/>
      <c r="D596" s="103"/>
      <c r="E596" s="103"/>
      <c r="F596" s="103"/>
    </row>
    <row r="597" spans="1:6">
      <c r="A597" s="103"/>
      <c r="B597" s="61"/>
      <c r="C597" s="103"/>
      <c r="D597" s="103"/>
      <c r="E597" s="103"/>
      <c r="F597" s="103"/>
    </row>
    <row r="598" spans="1:6">
      <c r="A598" s="103"/>
      <c r="B598" s="61"/>
      <c r="C598" s="103"/>
      <c r="D598" s="103"/>
      <c r="E598" s="103"/>
      <c r="F598" s="103"/>
    </row>
    <row r="599" spans="1:6">
      <c r="A599" s="103"/>
      <c r="B599" s="61"/>
      <c r="C599" s="103"/>
      <c r="D599" s="103"/>
      <c r="E599" s="103"/>
      <c r="F599" s="103"/>
    </row>
    <row r="600" spans="1:6">
      <c r="A600" s="103"/>
      <c r="B600" s="61"/>
      <c r="C600" s="103"/>
      <c r="D600" s="103"/>
      <c r="E600" s="103"/>
      <c r="F600" s="103"/>
    </row>
    <row r="601" spans="1:6">
      <c r="A601" s="103"/>
      <c r="B601" s="61"/>
      <c r="C601" s="103"/>
      <c r="D601" s="103"/>
      <c r="E601" s="103"/>
      <c r="F601" s="103"/>
    </row>
    <row r="602" spans="1:6">
      <c r="A602" s="103"/>
      <c r="B602" s="61"/>
      <c r="C602" s="103"/>
      <c r="D602" s="103"/>
      <c r="E602" s="103"/>
      <c r="F602" s="103"/>
    </row>
    <row r="603" spans="1:6">
      <c r="A603" s="103"/>
      <c r="B603" s="61"/>
      <c r="C603" s="103"/>
      <c r="D603" s="103"/>
      <c r="E603" s="103"/>
      <c r="F603" s="103"/>
    </row>
    <row r="604" spans="1:6">
      <c r="A604" s="103"/>
      <c r="B604" s="61"/>
      <c r="C604" s="103"/>
      <c r="D604" s="103"/>
      <c r="E604" s="103"/>
      <c r="F604" s="103"/>
    </row>
    <row r="605" spans="1:6">
      <c r="A605" s="103"/>
      <c r="B605" s="61"/>
      <c r="C605" s="103"/>
      <c r="D605" s="103"/>
      <c r="E605" s="103"/>
      <c r="F605" s="103"/>
    </row>
    <row r="606" spans="1:6">
      <c r="A606" s="103"/>
      <c r="B606" s="61"/>
      <c r="C606" s="103"/>
      <c r="D606" s="103"/>
      <c r="E606" s="103"/>
      <c r="F606" s="103"/>
    </row>
    <row r="607" spans="1:6">
      <c r="A607" s="103"/>
      <c r="B607" s="61"/>
      <c r="C607" s="103"/>
      <c r="D607" s="103"/>
      <c r="E607" s="103"/>
      <c r="F607" s="103"/>
    </row>
    <row r="608" spans="1:6">
      <c r="A608" s="103"/>
      <c r="B608" s="61"/>
      <c r="C608" s="103"/>
      <c r="D608" s="103"/>
      <c r="E608" s="103"/>
      <c r="F608" s="103"/>
    </row>
    <row r="609" spans="1:6">
      <c r="A609" s="103"/>
      <c r="B609" s="61"/>
      <c r="C609" s="103"/>
      <c r="D609" s="103"/>
      <c r="E609" s="103"/>
      <c r="F609" s="103"/>
    </row>
    <row r="610" spans="1:6">
      <c r="A610" s="103"/>
      <c r="B610" s="61"/>
      <c r="C610" s="103"/>
      <c r="D610" s="103"/>
      <c r="E610" s="103"/>
      <c r="F610" s="103"/>
    </row>
    <row r="611" spans="1:6">
      <c r="A611" s="103"/>
      <c r="B611" s="61"/>
      <c r="C611" s="103"/>
      <c r="D611" s="103"/>
      <c r="E611" s="103"/>
      <c r="F611" s="103"/>
    </row>
    <row r="612" spans="1:6">
      <c r="A612" s="103"/>
      <c r="B612" s="61"/>
      <c r="C612" s="103"/>
      <c r="D612" s="103"/>
      <c r="E612" s="103"/>
      <c r="F612" s="103"/>
    </row>
    <row r="613" spans="1:6">
      <c r="A613" s="103"/>
      <c r="B613" s="61"/>
      <c r="C613" s="103"/>
      <c r="D613" s="103"/>
      <c r="E613" s="103"/>
      <c r="F613" s="103"/>
    </row>
    <row r="614" spans="1:6">
      <c r="A614" s="103"/>
      <c r="B614" s="61"/>
      <c r="C614" s="103"/>
      <c r="D614" s="103"/>
      <c r="E614" s="103"/>
      <c r="F614" s="103"/>
    </row>
    <row r="615" spans="1:6">
      <c r="A615" s="103"/>
      <c r="B615" s="61"/>
      <c r="C615" s="103"/>
      <c r="D615" s="103"/>
      <c r="E615" s="103"/>
      <c r="F615" s="103"/>
    </row>
    <row r="616" spans="1:6">
      <c r="A616" s="103"/>
      <c r="B616" s="61"/>
      <c r="C616" s="103"/>
      <c r="D616" s="103"/>
      <c r="E616" s="103"/>
      <c r="F616" s="103"/>
    </row>
    <row r="617" spans="1:6">
      <c r="A617" s="103"/>
      <c r="B617" s="61"/>
      <c r="C617" s="103"/>
      <c r="D617" s="103"/>
      <c r="E617" s="103"/>
      <c r="F617" s="103"/>
    </row>
    <row r="618" spans="1:6">
      <c r="A618" s="103"/>
      <c r="B618" s="61"/>
      <c r="C618" s="103"/>
      <c r="D618" s="103"/>
      <c r="E618" s="103"/>
      <c r="F618" s="103"/>
    </row>
    <row r="619" spans="1:6">
      <c r="A619" s="103"/>
      <c r="B619" s="61"/>
      <c r="C619" s="103"/>
      <c r="D619" s="103"/>
      <c r="E619" s="103"/>
      <c r="F619" s="103"/>
    </row>
    <row r="620" spans="1:6">
      <c r="A620" s="103"/>
      <c r="B620" s="61"/>
      <c r="C620" s="103"/>
      <c r="D620" s="103"/>
      <c r="E620" s="103"/>
      <c r="F620" s="103"/>
    </row>
    <row r="621" spans="1:6">
      <c r="A621" s="103"/>
      <c r="B621" s="61"/>
      <c r="C621" s="103"/>
      <c r="D621" s="103"/>
      <c r="E621" s="103"/>
      <c r="F621" s="103"/>
    </row>
    <row r="622" spans="1:6">
      <c r="A622" s="103"/>
      <c r="B622" s="61"/>
      <c r="C622" s="103"/>
      <c r="D622" s="103"/>
      <c r="E622" s="103"/>
      <c r="F622" s="103"/>
    </row>
    <row r="623" spans="1:6">
      <c r="A623" s="103"/>
      <c r="B623" s="61"/>
      <c r="C623" s="103"/>
      <c r="D623" s="103"/>
      <c r="E623" s="103"/>
      <c r="F623" s="103"/>
    </row>
    <row r="624" spans="1:6">
      <c r="A624" s="103"/>
      <c r="B624" s="61"/>
      <c r="C624" s="103"/>
      <c r="D624" s="103"/>
      <c r="E624" s="103"/>
      <c r="F624" s="103"/>
    </row>
    <row r="625" spans="1:6">
      <c r="A625" s="103"/>
      <c r="B625" s="61"/>
      <c r="C625" s="103"/>
      <c r="D625" s="103"/>
      <c r="E625" s="103"/>
      <c r="F625" s="103"/>
    </row>
    <row r="626" spans="1:6">
      <c r="A626" s="103"/>
      <c r="B626" s="61"/>
      <c r="C626" s="103"/>
      <c r="D626" s="103"/>
      <c r="E626" s="103"/>
      <c r="F626" s="103"/>
    </row>
    <row r="627" spans="1:6">
      <c r="A627" s="103"/>
      <c r="B627" s="61"/>
      <c r="C627" s="103"/>
      <c r="D627" s="103"/>
      <c r="E627" s="103"/>
      <c r="F627" s="103"/>
    </row>
    <row r="628" spans="1:6">
      <c r="A628" s="103"/>
      <c r="B628" s="61"/>
      <c r="C628" s="103"/>
      <c r="D628" s="103"/>
      <c r="E628" s="103"/>
      <c r="F628" s="103"/>
    </row>
    <row r="629" spans="1:6">
      <c r="A629" s="103"/>
      <c r="B629" s="61"/>
      <c r="C629" s="103"/>
      <c r="D629" s="103"/>
      <c r="E629" s="103"/>
      <c r="F629" s="103"/>
    </row>
    <row r="630" spans="1:6">
      <c r="A630" s="103"/>
      <c r="B630" s="61"/>
      <c r="C630" s="103"/>
      <c r="D630" s="103"/>
      <c r="E630" s="103"/>
      <c r="F630" s="103"/>
    </row>
    <row r="631" spans="1:6">
      <c r="A631" s="103"/>
      <c r="B631" s="61"/>
      <c r="C631" s="103"/>
      <c r="D631" s="103"/>
      <c r="E631" s="103"/>
      <c r="F631" s="103"/>
    </row>
    <row r="632" spans="1:6">
      <c r="A632" s="103"/>
      <c r="B632" s="61"/>
      <c r="C632" s="103"/>
      <c r="D632" s="103"/>
      <c r="E632" s="103"/>
      <c r="F632" s="103"/>
    </row>
    <row r="633" spans="1:6">
      <c r="A633" s="103"/>
      <c r="B633" s="61"/>
      <c r="C633" s="103"/>
      <c r="D633" s="103"/>
      <c r="E633" s="103"/>
      <c r="F633" s="103"/>
    </row>
    <row r="634" spans="1:6">
      <c r="A634" s="103"/>
      <c r="B634" s="61"/>
      <c r="C634" s="103"/>
      <c r="D634" s="103"/>
      <c r="E634" s="103"/>
      <c r="F634" s="103"/>
    </row>
    <row r="635" spans="1:6">
      <c r="A635" s="103"/>
      <c r="B635" s="61"/>
      <c r="C635" s="103"/>
      <c r="D635" s="103"/>
      <c r="E635" s="103"/>
      <c r="F635" s="103"/>
    </row>
    <row r="636" spans="1:6">
      <c r="A636" s="103"/>
      <c r="B636" s="61"/>
      <c r="C636" s="103"/>
      <c r="D636" s="103"/>
      <c r="E636" s="103"/>
      <c r="F636" s="103"/>
    </row>
    <row r="637" spans="1:6">
      <c r="A637" s="103"/>
      <c r="B637" s="61"/>
      <c r="C637" s="103"/>
      <c r="D637" s="103"/>
      <c r="E637" s="103"/>
      <c r="F637" s="103"/>
    </row>
    <row r="638" spans="1:6">
      <c r="A638" s="103"/>
      <c r="B638" s="61"/>
      <c r="C638" s="103"/>
      <c r="D638" s="103"/>
      <c r="E638" s="103"/>
      <c r="F638" s="103"/>
    </row>
    <row r="639" spans="1:6">
      <c r="A639" s="103"/>
      <c r="B639" s="61"/>
      <c r="C639" s="103"/>
      <c r="D639" s="103"/>
      <c r="E639" s="103"/>
      <c r="F639" s="103"/>
    </row>
    <row r="640" spans="1:6">
      <c r="A640" s="103"/>
      <c r="B640" s="61"/>
      <c r="C640" s="103"/>
      <c r="D640" s="103"/>
      <c r="E640" s="103"/>
      <c r="F640" s="103"/>
    </row>
    <row r="641" spans="1:6">
      <c r="A641" s="103"/>
      <c r="B641" s="61"/>
      <c r="C641" s="103"/>
      <c r="D641" s="103"/>
      <c r="E641" s="103"/>
      <c r="F641" s="103"/>
    </row>
    <row r="642" spans="1:6">
      <c r="A642" s="103"/>
      <c r="B642" s="61"/>
      <c r="C642" s="103"/>
      <c r="D642" s="103"/>
      <c r="E642" s="103"/>
      <c r="F642" s="103"/>
    </row>
    <row r="643" spans="1:6">
      <c r="A643" s="103"/>
      <c r="B643" s="61"/>
      <c r="C643" s="103"/>
      <c r="D643" s="103"/>
      <c r="E643" s="103"/>
      <c r="F643" s="103"/>
    </row>
    <row r="644" spans="1:6">
      <c r="A644" s="103"/>
      <c r="B644" s="61"/>
      <c r="C644" s="103"/>
      <c r="D644" s="103"/>
      <c r="E644" s="103"/>
      <c r="F644" s="103"/>
    </row>
    <row r="645" spans="1:6">
      <c r="A645" s="103"/>
      <c r="B645" s="61"/>
      <c r="C645" s="103"/>
      <c r="D645" s="103"/>
      <c r="E645" s="103"/>
      <c r="F645" s="103"/>
    </row>
    <row r="646" spans="1:6">
      <c r="A646" s="103"/>
      <c r="B646" s="61"/>
      <c r="C646" s="103"/>
      <c r="D646" s="103"/>
      <c r="E646" s="103"/>
      <c r="F646" s="103"/>
    </row>
    <row r="647" spans="1:6">
      <c r="A647" s="103"/>
      <c r="B647" s="61"/>
      <c r="C647" s="103"/>
      <c r="D647" s="103"/>
      <c r="E647" s="103"/>
      <c r="F647" s="103"/>
    </row>
    <row r="648" spans="1:6">
      <c r="A648" s="103"/>
      <c r="B648" s="61"/>
      <c r="C648" s="103"/>
      <c r="D648" s="103"/>
      <c r="E648" s="103"/>
      <c r="F648" s="103"/>
    </row>
    <row r="649" spans="1:6">
      <c r="A649" s="103"/>
      <c r="B649" s="61"/>
      <c r="C649" s="103"/>
      <c r="D649" s="103"/>
      <c r="E649" s="103"/>
      <c r="F649" s="103"/>
    </row>
    <row r="650" spans="1:6">
      <c r="A650" s="103"/>
      <c r="B650" s="61"/>
      <c r="C650" s="103"/>
      <c r="D650" s="103"/>
      <c r="E650" s="103"/>
      <c r="F650" s="103"/>
    </row>
    <row r="651" spans="1:6">
      <c r="A651" s="103"/>
      <c r="B651" s="61"/>
      <c r="C651" s="103"/>
      <c r="D651" s="103"/>
      <c r="E651" s="103"/>
      <c r="F651" s="103"/>
    </row>
    <row r="652" spans="1:6">
      <c r="A652" s="103"/>
      <c r="B652" s="61"/>
      <c r="C652" s="103"/>
      <c r="D652" s="103"/>
      <c r="E652" s="103"/>
      <c r="F652" s="103"/>
    </row>
    <row r="653" spans="1:6">
      <c r="A653" s="103"/>
      <c r="B653" s="61"/>
      <c r="C653" s="103"/>
      <c r="D653" s="103"/>
      <c r="E653" s="103"/>
      <c r="F653" s="103"/>
    </row>
    <row r="654" spans="1:6">
      <c r="A654" s="103"/>
      <c r="B654" s="61"/>
      <c r="C654" s="103"/>
      <c r="D654" s="103"/>
      <c r="E654" s="103"/>
      <c r="F654" s="103"/>
    </row>
    <row r="655" spans="1:6">
      <c r="A655" s="103"/>
      <c r="B655" s="61"/>
      <c r="C655" s="103"/>
      <c r="D655" s="103"/>
      <c r="E655" s="103"/>
      <c r="F655" s="103"/>
    </row>
    <row r="656" spans="1:6">
      <c r="A656" s="103"/>
      <c r="B656" s="61"/>
      <c r="C656" s="103"/>
      <c r="D656" s="103"/>
      <c r="E656" s="103"/>
      <c r="F656" s="103"/>
    </row>
    <row r="657" spans="1:6">
      <c r="A657" s="103"/>
      <c r="B657" s="61"/>
      <c r="C657" s="103"/>
      <c r="D657" s="103"/>
      <c r="E657" s="103"/>
      <c r="F657" s="103"/>
    </row>
    <row r="658" spans="1:6">
      <c r="A658" s="103"/>
      <c r="B658" s="61"/>
      <c r="C658" s="103"/>
      <c r="D658" s="103"/>
      <c r="E658" s="103"/>
      <c r="F658" s="103"/>
    </row>
    <row r="659" spans="1:6">
      <c r="A659" s="103"/>
      <c r="B659" s="61"/>
      <c r="C659" s="103"/>
      <c r="D659" s="103"/>
      <c r="E659" s="103"/>
      <c r="F659" s="103"/>
    </row>
    <row r="660" spans="1:6">
      <c r="A660" s="103"/>
      <c r="B660" s="61"/>
      <c r="C660" s="103"/>
      <c r="D660" s="103"/>
      <c r="E660" s="103"/>
      <c r="F660" s="103"/>
    </row>
    <row r="661" spans="1:6">
      <c r="A661" s="103"/>
      <c r="B661" s="61"/>
      <c r="C661" s="103"/>
      <c r="D661" s="103"/>
      <c r="E661" s="103"/>
      <c r="F661" s="103"/>
    </row>
    <row r="662" spans="1:6">
      <c r="A662" s="103"/>
      <c r="B662" s="61"/>
      <c r="C662" s="103"/>
      <c r="D662" s="103"/>
      <c r="E662" s="103"/>
      <c r="F662" s="103"/>
    </row>
    <row r="663" spans="1:6">
      <c r="A663" s="103"/>
      <c r="B663" s="61"/>
      <c r="C663" s="103"/>
      <c r="D663" s="103"/>
      <c r="E663" s="103"/>
      <c r="F663" s="103"/>
    </row>
    <row r="664" spans="1:6">
      <c r="A664" s="103"/>
      <c r="B664" s="61"/>
      <c r="C664" s="103"/>
      <c r="D664" s="103"/>
      <c r="E664" s="103"/>
      <c r="F664" s="103"/>
    </row>
    <row r="665" spans="1:6">
      <c r="A665" s="103"/>
      <c r="B665" s="61"/>
      <c r="C665" s="103"/>
      <c r="D665" s="103"/>
      <c r="E665" s="103"/>
      <c r="F665" s="103"/>
    </row>
    <row r="666" spans="1:6">
      <c r="A666" s="103"/>
      <c r="B666" s="61"/>
      <c r="C666" s="103"/>
      <c r="D666" s="103"/>
      <c r="E666" s="103"/>
      <c r="F666" s="103"/>
    </row>
    <row r="667" spans="1:6">
      <c r="A667" s="103"/>
      <c r="B667" s="61"/>
      <c r="C667" s="103"/>
      <c r="D667" s="103"/>
      <c r="E667" s="103"/>
      <c r="F667" s="103"/>
    </row>
    <row r="668" spans="1:6">
      <c r="A668" s="103"/>
      <c r="B668" s="61"/>
      <c r="C668" s="103"/>
      <c r="D668" s="103"/>
      <c r="E668" s="103"/>
      <c r="F668" s="103"/>
    </row>
    <row r="669" spans="1:6">
      <c r="A669" s="103"/>
      <c r="B669" s="61"/>
      <c r="C669" s="103"/>
      <c r="D669" s="103"/>
      <c r="E669" s="103"/>
      <c r="F669" s="103"/>
    </row>
    <row r="670" spans="1:6">
      <c r="A670" s="103"/>
      <c r="B670" s="61"/>
      <c r="C670" s="103"/>
      <c r="D670" s="103"/>
      <c r="E670" s="103"/>
      <c r="F670" s="103"/>
    </row>
    <row r="671" spans="1:6">
      <c r="A671" s="103"/>
      <c r="B671" s="61"/>
      <c r="C671" s="103"/>
      <c r="D671" s="103"/>
      <c r="E671" s="103"/>
      <c r="F671" s="103"/>
    </row>
    <row r="672" spans="1:6">
      <c r="A672" s="103"/>
      <c r="B672" s="61"/>
      <c r="C672" s="103"/>
      <c r="D672" s="103"/>
      <c r="E672" s="103"/>
      <c r="F672" s="103"/>
    </row>
    <row r="673" spans="1:6">
      <c r="A673" s="103"/>
      <c r="B673" s="61"/>
      <c r="C673" s="103"/>
      <c r="D673" s="103"/>
      <c r="E673" s="103"/>
      <c r="F673" s="103"/>
    </row>
    <row r="674" spans="1:6">
      <c r="A674" s="103"/>
      <c r="B674" s="61"/>
      <c r="C674" s="103"/>
      <c r="D674" s="103"/>
      <c r="E674" s="103"/>
      <c r="F674" s="103"/>
    </row>
    <row r="675" spans="1:6">
      <c r="A675" s="103"/>
      <c r="B675" s="61"/>
      <c r="C675" s="103"/>
      <c r="D675" s="103"/>
      <c r="E675" s="103"/>
      <c r="F675" s="103"/>
    </row>
    <row r="676" spans="1:6">
      <c r="A676" s="103"/>
      <c r="B676" s="61"/>
      <c r="C676" s="103"/>
      <c r="D676" s="103"/>
      <c r="E676" s="103"/>
      <c r="F676" s="103"/>
    </row>
    <row r="677" spans="1:6">
      <c r="A677" s="103"/>
      <c r="B677" s="61"/>
      <c r="C677" s="103"/>
      <c r="D677" s="103"/>
      <c r="E677" s="103"/>
      <c r="F677" s="103"/>
    </row>
    <row r="678" spans="1:6">
      <c r="A678" s="103"/>
      <c r="B678" s="61"/>
      <c r="C678" s="103"/>
      <c r="D678" s="103"/>
      <c r="E678" s="103"/>
      <c r="F678" s="103"/>
    </row>
    <row r="679" spans="1:6">
      <c r="A679" s="103"/>
      <c r="B679" s="61"/>
      <c r="C679" s="103"/>
      <c r="D679" s="103"/>
      <c r="E679" s="103"/>
      <c r="F679" s="103"/>
    </row>
    <row r="680" spans="1:6">
      <c r="A680" s="103"/>
      <c r="B680" s="61"/>
      <c r="C680" s="103"/>
      <c r="D680" s="103"/>
      <c r="E680" s="103"/>
      <c r="F680" s="103"/>
    </row>
    <row r="681" spans="1:6">
      <c r="A681" s="103"/>
      <c r="B681" s="61"/>
      <c r="C681" s="103"/>
      <c r="D681" s="103"/>
      <c r="E681" s="103"/>
      <c r="F681" s="103"/>
    </row>
    <row r="682" spans="1:6">
      <c r="A682" s="103"/>
      <c r="B682" s="61"/>
      <c r="C682" s="103"/>
      <c r="D682" s="103"/>
      <c r="E682" s="103"/>
      <c r="F682" s="103"/>
    </row>
    <row r="683" spans="1:6">
      <c r="A683" s="103"/>
      <c r="B683" s="61"/>
      <c r="C683" s="103"/>
      <c r="D683" s="103"/>
      <c r="E683" s="103"/>
      <c r="F683" s="103"/>
    </row>
    <row r="684" spans="1:6">
      <c r="A684" s="103"/>
      <c r="B684" s="61"/>
      <c r="C684" s="103"/>
      <c r="D684" s="103"/>
      <c r="E684" s="103"/>
      <c r="F684" s="103"/>
    </row>
    <row r="685" spans="1:6">
      <c r="A685" s="103"/>
      <c r="B685" s="61"/>
      <c r="C685" s="103"/>
      <c r="D685" s="103"/>
      <c r="E685" s="103"/>
      <c r="F685" s="103"/>
    </row>
    <row r="686" spans="1:6">
      <c r="A686" s="103"/>
      <c r="B686" s="61"/>
      <c r="C686" s="103"/>
      <c r="D686" s="103"/>
      <c r="E686" s="103"/>
      <c r="F686" s="103"/>
    </row>
    <row r="687" spans="1:6">
      <c r="A687" s="103"/>
      <c r="B687" s="61"/>
      <c r="C687" s="103"/>
      <c r="D687" s="103"/>
      <c r="E687" s="103"/>
      <c r="F687" s="103"/>
    </row>
    <row r="688" spans="1:6">
      <c r="A688" s="103"/>
      <c r="B688" s="61"/>
      <c r="C688" s="103"/>
      <c r="D688" s="103"/>
      <c r="E688" s="103"/>
      <c r="F688" s="103"/>
    </row>
    <row r="689" spans="1:6">
      <c r="A689" s="103"/>
      <c r="B689" s="61"/>
      <c r="C689" s="103"/>
      <c r="D689" s="103"/>
      <c r="E689" s="103"/>
      <c r="F689" s="103"/>
    </row>
    <row r="690" spans="1:6">
      <c r="A690" s="103"/>
      <c r="B690" s="61"/>
      <c r="C690" s="103"/>
      <c r="D690" s="103"/>
      <c r="E690" s="103"/>
      <c r="F690" s="103"/>
    </row>
    <row r="691" spans="1:6">
      <c r="A691" s="103"/>
      <c r="B691" s="61"/>
      <c r="C691" s="103"/>
      <c r="D691" s="103"/>
      <c r="E691" s="103"/>
      <c r="F691" s="103"/>
    </row>
    <row r="692" spans="1:6">
      <c r="A692" s="103"/>
      <c r="B692" s="61"/>
      <c r="C692" s="103"/>
      <c r="D692" s="103"/>
      <c r="E692" s="103"/>
      <c r="F692" s="103"/>
    </row>
    <row r="693" spans="1:6">
      <c r="A693" s="103"/>
      <c r="B693" s="61"/>
      <c r="C693" s="103"/>
      <c r="D693" s="103"/>
      <c r="E693" s="103"/>
      <c r="F693" s="103"/>
    </row>
    <row r="694" spans="1:6">
      <c r="A694" s="103"/>
      <c r="B694" s="61"/>
      <c r="C694" s="103"/>
      <c r="D694" s="103"/>
      <c r="E694" s="103"/>
      <c r="F694" s="103"/>
    </row>
    <row r="695" spans="1:6">
      <c r="A695" s="103"/>
      <c r="B695" s="61"/>
      <c r="C695" s="103"/>
      <c r="D695" s="103"/>
      <c r="E695" s="103"/>
      <c r="F695" s="103"/>
    </row>
    <row r="696" spans="1:6">
      <c r="A696" s="103"/>
      <c r="B696" s="61"/>
      <c r="C696" s="103"/>
      <c r="D696" s="103"/>
      <c r="E696" s="103"/>
      <c r="F696" s="103"/>
    </row>
    <row r="697" spans="1:6">
      <c r="A697" s="103"/>
      <c r="B697" s="61"/>
      <c r="C697" s="103"/>
      <c r="D697" s="103"/>
      <c r="E697" s="103"/>
      <c r="F697" s="103"/>
    </row>
    <row r="698" spans="1:6">
      <c r="A698" s="103"/>
      <c r="B698" s="61"/>
      <c r="C698" s="103"/>
      <c r="D698" s="103"/>
      <c r="E698" s="103"/>
      <c r="F698" s="103"/>
    </row>
    <row r="699" spans="1:6">
      <c r="A699" s="103"/>
      <c r="B699" s="61"/>
      <c r="C699" s="103"/>
      <c r="D699" s="103"/>
      <c r="E699" s="103"/>
      <c r="F699" s="103"/>
    </row>
    <row r="700" spans="1:6">
      <c r="A700" s="103"/>
      <c r="B700" s="61"/>
      <c r="C700" s="103"/>
      <c r="D700" s="103"/>
      <c r="E700" s="103"/>
      <c r="F700" s="103"/>
    </row>
    <row r="701" spans="1:6">
      <c r="A701" s="103"/>
      <c r="B701" s="61"/>
      <c r="C701" s="103"/>
      <c r="D701" s="103"/>
      <c r="E701" s="103"/>
      <c r="F701" s="103"/>
    </row>
    <row r="702" spans="1:6">
      <c r="A702" s="103"/>
      <c r="B702" s="61"/>
      <c r="C702" s="103"/>
      <c r="D702" s="103"/>
      <c r="E702" s="103"/>
      <c r="F702" s="103"/>
    </row>
    <row r="703" spans="1:6">
      <c r="A703" s="103"/>
      <c r="B703" s="61"/>
      <c r="C703" s="103"/>
      <c r="D703" s="103"/>
      <c r="E703" s="103"/>
      <c r="F703" s="103"/>
    </row>
    <row r="704" spans="1:6">
      <c r="A704" s="103"/>
      <c r="B704" s="61"/>
      <c r="C704" s="103"/>
      <c r="D704" s="103"/>
      <c r="E704" s="103"/>
      <c r="F704" s="103"/>
    </row>
    <row r="705" spans="1:6">
      <c r="A705" s="103"/>
      <c r="B705" s="61"/>
      <c r="C705" s="103"/>
      <c r="D705" s="103"/>
      <c r="E705" s="103"/>
      <c r="F705" s="103"/>
    </row>
    <row r="706" spans="1:6">
      <c r="A706" s="103"/>
      <c r="B706" s="61"/>
      <c r="C706" s="103"/>
      <c r="D706" s="103"/>
      <c r="E706" s="103"/>
      <c r="F706" s="103"/>
    </row>
    <row r="707" spans="1:6">
      <c r="A707" s="103"/>
      <c r="B707" s="61"/>
      <c r="C707" s="103"/>
      <c r="D707" s="103"/>
      <c r="E707" s="103"/>
      <c r="F707" s="103"/>
    </row>
    <row r="708" spans="1:6">
      <c r="A708" s="103"/>
      <c r="B708" s="61"/>
      <c r="C708" s="103"/>
      <c r="D708" s="103"/>
      <c r="E708" s="103"/>
      <c r="F708" s="103"/>
    </row>
    <row r="709" spans="1:6">
      <c r="A709" s="103"/>
      <c r="B709" s="61"/>
      <c r="C709" s="103"/>
      <c r="D709" s="103"/>
      <c r="E709" s="103"/>
      <c r="F709" s="103"/>
    </row>
    <row r="710" spans="1:6">
      <c r="A710" s="103"/>
      <c r="B710" s="61"/>
      <c r="C710" s="103"/>
      <c r="D710" s="103"/>
      <c r="E710" s="103"/>
      <c r="F710" s="103"/>
    </row>
    <row r="711" spans="1:6">
      <c r="A711" s="103"/>
      <c r="B711" s="61"/>
      <c r="C711" s="103"/>
      <c r="D711" s="103"/>
      <c r="E711" s="103"/>
      <c r="F711" s="103"/>
    </row>
    <row r="712" spans="1:6">
      <c r="A712" s="103"/>
      <c r="B712" s="61"/>
      <c r="C712" s="103"/>
      <c r="D712" s="103"/>
      <c r="E712" s="103"/>
      <c r="F712" s="103"/>
    </row>
    <row r="713" spans="1:6">
      <c r="A713" s="103"/>
      <c r="B713" s="61"/>
      <c r="C713" s="103"/>
      <c r="D713" s="103"/>
      <c r="E713" s="103"/>
      <c r="F713" s="103"/>
    </row>
    <row r="714" spans="1:6">
      <c r="A714" s="103"/>
      <c r="B714" s="61"/>
      <c r="C714" s="103"/>
      <c r="D714" s="103"/>
      <c r="E714" s="103"/>
      <c r="F714" s="103"/>
    </row>
    <row r="715" spans="1:6">
      <c r="A715" s="103"/>
      <c r="B715" s="61"/>
      <c r="C715" s="103"/>
      <c r="D715" s="103"/>
      <c r="E715" s="103"/>
      <c r="F715" s="103"/>
    </row>
    <row r="716" spans="1:6">
      <c r="A716" s="103"/>
      <c r="B716" s="61"/>
      <c r="C716" s="103"/>
      <c r="D716" s="103"/>
      <c r="E716" s="103"/>
      <c r="F716" s="103"/>
    </row>
    <row r="717" spans="1:6">
      <c r="A717" s="103"/>
      <c r="B717" s="61"/>
      <c r="C717" s="103"/>
      <c r="D717" s="103"/>
      <c r="E717" s="103"/>
      <c r="F717" s="103"/>
    </row>
    <row r="718" spans="1:6">
      <c r="A718" s="103"/>
      <c r="B718" s="61"/>
      <c r="C718" s="103"/>
      <c r="D718" s="103"/>
      <c r="E718" s="103"/>
      <c r="F718" s="103"/>
    </row>
    <row r="719" spans="1:6">
      <c r="A719" s="103"/>
      <c r="B719" s="61"/>
      <c r="C719" s="103"/>
      <c r="D719" s="103"/>
      <c r="E719" s="103"/>
      <c r="F719" s="103"/>
    </row>
    <row r="720" spans="1:6">
      <c r="A720" s="103"/>
      <c r="B720" s="61"/>
      <c r="C720" s="103"/>
      <c r="D720" s="103"/>
      <c r="E720" s="103"/>
      <c r="F720" s="103"/>
    </row>
    <row r="721" spans="1:6">
      <c r="A721" s="103"/>
      <c r="B721" s="61"/>
      <c r="C721" s="103"/>
      <c r="D721" s="103"/>
      <c r="E721" s="103"/>
      <c r="F721" s="103"/>
    </row>
    <row r="722" spans="1:6">
      <c r="A722" s="103"/>
      <c r="B722" s="61"/>
      <c r="C722" s="103"/>
      <c r="D722" s="103"/>
      <c r="E722" s="103"/>
      <c r="F722" s="103"/>
    </row>
    <row r="723" spans="1:6">
      <c r="A723" s="103"/>
      <c r="B723" s="61"/>
      <c r="C723" s="103"/>
      <c r="D723" s="103"/>
      <c r="E723" s="103"/>
      <c r="F723" s="103"/>
    </row>
    <row r="724" spans="1:6">
      <c r="A724" s="103"/>
      <c r="B724" s="61"/>
      <c r="C724" s="103"/>
      <c r="D724" s="103"/>
      <c r="E724" s="103"/>
      <c r="F724" s="103"/>
    </row>
    <row r="725" spans="1:6">
      <c r="A725" s="103"/>
      <c r="B725" s="61"/>
      <c r="C725" s="103"/>
      <c r="D725" s="103"/>
      <c r="E725" s="103"/>
      <c r="F725" s="103"/>
    </row>
    <row r="726" spans="1:6">
      <c r="A726" s="103"/>
      <c r="B726" s="61"/>
      <c r="C726" s="103"/>
      <c r="D726" s="103"/>
      <c r="E726" s="103"/>
      <c r="F726" s="103"/>
    </row>
    <row r="727" spans="1:6">
      <c r="A727" s="103"/>
      <c r="B727" s="61"/>
      <c r="C727" s="103"/>
      <c r="D727" s="103"/>
      <c r="E727" s="103"/>
      <c r="F727" s="103"/>
    </row>
    <row r="728" spans="1:6">
      <c r="A728" s="103"/>
      <c r="B728" s="61"/>
      <c r="C728" s="103"/>
      <c r="D728" s="103"/>
      <c r="E728" s="103"/>
      <c r="F728" s="103"/>
    </row>
    <row r="729" spans="1:6">
      <c r="A729" s="103"/>
      <c r="B729" s="61"/>
      <c r="C729" s="103"/>
      <c r="D729" s="103"/>
      <c r="E729" s="103"/>
      <c r="F729" s="103"/>
    </row>
    <row r="730" spans="1:6">
      <c r="A730" s="103"/>
      <c r="B730" s="61"/>
      <c r="C730" s="103"/>
      <c r="D730" s="103"/>
      <c r="E730" s="103"/>
      <c r="F730" s="103"/>
    </row>
    <row r="731" spans="1:6">
      <c r="A731" s="103"/>
      <c r="B731" s="61"/>
      <c r="C731" s="103"/>
      <c r="D731" s="103"/>
      <c r="E731" s="103"/>
      <c r="F731" s="103"/>
    </row>
    <row r="732" spans="1:6">
      <c r="A732" s="103"/>
      <c r="B732" s="61"/>
      <c r="C732" s="103"/>
      <c r="D732" s="103"/>
      <c r="E732" s="103"/>
      <c r="F732" s="103"/>
    </row>
    <row r="733" spans="1:6">
      <c r="A733" s="103"/>
      <c r="B733" s="61"/>
      <c r="C733" s="103"/>
      <c r="D733" s="103"/>
      <c r="E733" s="103"/>
      <c r="F733" s="103"/>
    </row>
    <row r="734" spans="1:6">
      <c r="A734" s="103"/>
      <c r="B734" s="61"/>
      <c r="C734" s="103"/>
      <c r="D734" s="103"/>
      <c r="E734" s="103"/>
      <c r="F734" s="103"/>
    </row>
    <row r="735" spans="1:6">
      <c r="A735" s="103"/>
      <c r="B735" s="61"/>
      <c r="C735" s="103"/>
      <c r="D735" s="103"/>
      <c r="E735" s="103"/>
      <c r="F735" s="103"/>
    </row>
    <row r="736" spans="1:6">
      <c r="A736" s="103"/>
      <c r="B736" s="61"/>
      <c r="C736" s="103"/>
      <c r="D736" s="103"/>
      <c r="E736" s="103"/>
      <c r="F736" s="103"/>
    </row>
    <row r="737" spans="1:6">
      <c r="A737" s="103"/>
      <c r="B737" s="61"/>
      <c r="C737" s="103"/>
      <c r="D737" s="103"/>
      <c r="E737" s="103"/>
      <c r="F737" s="103"/>
    </row>
    <row r="738" spans="1:6">
      <c r="A738" s="103"/>
      <c r="B738" s="61"/>
      <c r="C738" s="103"/>
      <c r="D738" s="103"/>
      <c r="E738" s="103"/>
      <c r="F738" s="103"/>
    </row>
    <row r="739" spans="1:6">
      <c r="A739" s="103"/>
      <c r="B739" s="61"/>
      <c r="C739" s="103"/>
      <c r="D739" s="103"/>
      <c r="E739" s="103"/>
      <c r="F739" s="103"/>
    </row>
    <row r="740" spans="1:6">
      <c r="A740" s="103"/>
      <c r="B740" s="61"/>
      <c r="C740" s="103"/>
      <c r="D740" s="103"/>
      <c r="E740" s="103"/>
      <c r="F740" s="103"/>
    </row>
    <row r="741" spans="1:6">
      <c r="A741" s="103"/>
      <c r="B741" s="61"/>
      <c r="C741" s="103"/>
      <c r="D741" s="103"/>
      <c r="E741" s="103"/>
      <c r="F741" s="103"/>
    </row>
    <row r="742" spans="1:6">
      <c r="A742" s="103"/>
      <c r="B742" s="61"/>
      <c r="C742" s="103"/>
      <c r="D742" s="103"/>
      <c r="E742" s="103"/>
      <c r="F742" s="103"/>
    </row>
    <row r="743" spans="1:6">
      <c r="A743" s="103"/>
      <c r="B743" s="61"/>
      <c r="C743" s="103"/>
      <c r="D743" s="103"/>
      <c r="E743" s="103"/>
      <c r="F743" s="103"/>
    </row>
    <row r="744" spans="1:6">
      <c r="A744" s="103"/>
      <c r="B744" s="61"/>
      <c r="C744" s="103"/>
      <c r="D744" s="103"/>
      <c r="E744" s="103"/>
      <c r="F744" s="103"/>
    </row>
    <row r="745" spans="1:6">
      <c r="A745" s="103"/>
      <c r="B745" s="61"/>
      <c r="C745" s="103"/>
      <c r="D745" s="103"/>
      <c r="E745" s="103"/>
      <c r="F745" s="103"/>
    </row>
    <row r="746" spans="1:6">
      <c r="A746" s="103"/>
      <c r="B746" s="61"/>
      <c r="C746" s="103"/>
      <c r="D746" s="103"/>
      <c r="E746" s="103"/>
      <c r="F746" s="103"/>
    </row>
    <row r="747" spans="1:6">
      <c r="A747" s="103"/>
      <c r="B747" s="61"/>
      <c r="C747" s="103"/>
      <c r="D747" s="103"/>
      <c r="E747" s="103"/>
      <c r="F747" s="103"/>
    </row>
    <row r="748" spans="1:6">
      <c r="A748" s="103"/>
      <c r="B748" s="61"/>
      <c r="C748" s="103"/>
      <c r="D748" s="103"/>
      <c r="E748" s="103"/>
      <c r="F748" s="103"/>
    </row>
    <row r="749" spans="1:6">
      <c r="A749" s="103"/>
      <c r="B749" s="61"/>
      <c r="C749" s="103"/>
      <c r="D749" s="103"/>
      <c r="E749" s="103"/>
      <c r="F749" s="103"/>
    </row>
    <row r="750" spans="1:6">
      <c r="A750" s="103"/>
      <c r="B750" s="61"/>
      <c r="C750" s="103"/>
      <c r="D750" s="103"/>
      <c r="E750" s="103"/>
      <c r="F750" s="103"/>
    </row>
    <row r="751" spans="1:6">
      <c r="A751" s="103"/>
      <c r="B751" s="61"/>
      <c r="C751" s="103"/>
      <c r="D751" s="103"/>
      <c r="E751" s="103"/>
      <c r="F751" s="103"/>
    </row>
    <row r="752" spans="1:6">
      <c r="A752" s="103"/>
      <c r="B752" s="61"/>
      <c r="C752" s="103"/>
      <c r="D752" s="103"/>
      <c r="E752" s="103"/>
      <c r="F752" s="103"/>
    </row>
    <row r="753" spans="1:6">
      <c r="A753" s="103"/>
      <c r="B753" s="61"/>
      <c r="C753" s="103"/>
      <c r="D753" s="103"/>
      <c r="E753" s="103"/>
      <c r="F753" s="103"/>
    </row>
    <row r="754" spans="1:6">
      <c r="A754" s="103"/>
      <c r="B754" s="61"/>
      <c r="C754" s="103"/>
      <c r="D754" s="103"/>
      <c r="E754" s="103"/>
      <c r="F754" s="103"/>
    </row>
    <row r="755" spans="1:6">
      <c r="A755" s="103"/>
      <c r="B755" s="61"/>
      <c r="C755" s="103"/>
      <c r="D755" s="103"/>
      <c r="E755" s="103"/>
      <c r="F755" s="103"/>
    </row>
    <row r="756" spans="1:6">
      <c r="A756" s="103"/>
      <c r="B756" s="61"/>
      <c r="C756" s="103"/>
      <c r="D756" s="103"/>
      <c r="E756" s="103"/>
      <c r="F756" s="103"/>
    </row>
    <row r="757" spans="1:6">
      <c r="A757" s="103"/>
      <c r="B757" s="61"/>
      <c r="C757" s="103"/>
      <c r="D757" s="103"/>
      <c r="E757" s="103"/>
      <c r="F757" s="103"/>
    </row>
    <row r="758" spans="1:6">
      <c r="A758" s="103"/>
      <c r="B758" s="61"/>
      <c r="C758" s="103"/>
      <c r="D758" s="103"/>
      <c r="E758" s="103"/>
      <c r="F758" s="103"/>
    </row>
    <row r="759" spans="1:6">
      <c r="A759" s="103"/>
      <c r="B759" s="61"/>
      <c r="C759" s="103"/>
      <c r="D759" s="103"/>
      <c r="E759" s="103"/>
      <c r="F759" s="103"/>
    </row>
    <row r="760" spans="1:6">
      <c r="A760" s="103"/>
      <c r="B760" s="61"/>
      <c r="C760" s="103"/>
      <c r="D760" s="103"/>
      <c r="E760" s="103"/>
      <c r="F760" s="103"/>
    </row>
    <row r="761" spans="1:6">
      <c r="A761" s="103"/>
      <c r="B761" s="61"/>
      <c r="C761" s="103"/>
      <c r="D761" s="103"/>
      <c r="E761" s="103"/>
      <c r="F761" s="103"/>
    </row>
    <row r="762" spans="1:6">
      <c r="A762" s="103"/>
      <c r="B762" s="61"/>
      <c r="C762" s="103"/>
      <c r="D762" s="103"/>
      <c r="E762" s="103"/>
      <c r="F762" s="103"/>
    </row>
    <row r="763" spans="1:6">
      <c r="A763" s="103"/>
      <c r="B763" s="61"/>
      <c r="C763" s="103"/>
      <c r="D763" s="103"/>
      <c r="E763" s="103"/>
      <c r="F763" s="103"/>
    </row>
    <row r="764" spans="1:6">
      <c r="A764" s="103"/>
      <c r="B764" s="61"/>
      <c r="C764" s="103"/>
      <c r="D764" s="103"/>
      <c r="E764" s="103"/>
      <c r="F764" s="103"/>
    </row>
    <row r="765" spans="1:6">
      <c r="A765" s="103"/>
      <c r="B765" s="61"/>
      <c r="C765" s="103"/>
      <c r="D765" s="103"/>
      <c r="E765" s="103"/>
      <c r="F765" s="103"/>
    </row>
    <row r="766" spans="1:6">
      <c r="A766" s="103"/>
      <c r="B766" s="61"/>
      <c r="C766" s="103"/>
      <c r="D766" s="103"/>
      <c r="E766" s="103"/>
      <c r="F766" s="103"/>
    </row>
    <row r="767" spans="1:6">
      <c r="A767" s="103"/>
      <c r="B767" s="61"/>
      <c r="C767" s="103"/>
      <c r="D767" s="103"/>
      <c r="E767" s="103"/>
      <c r="F767" s="103"/>
    </row>
    <row r="768" spans="1:6">
      <c r="A768" s="103"/>
      <c r="B768" s="61"/>
      <c r="C768" s="103"/>
      <c r="D768" s="103"/>
      <c r="E768" s="103"/>
      <c r="F768" s="103"/>
    </row>
    <row r="769" spans="1:6">
      <c r="A769" s="103"/>
      <c r="B769" s="61"/>
      <c r="C769" s="103"/>
      <c r="D769" s="103"/>
      <c r="E769" s="103"/>
      <c r="F769" s="103"/>
    </row>
    <row r="770" spans="1:6">
      <c r="A770" s="103"/>
      <c r="B770" s="61"/>
      <c r="C770" s="103"/>
      <c r="D770" s="103"/>
      <c r="E770" s="103"/>
      <c r="F770" s="103"/>
    </row>
    <row r="771" spans="1:6">
      <c r="A771" s="103"/>
      <c r="B771" s="61"/>
      <c r="C771" s="103"/>
      <c r="D771" s="103"/>
      <c r="E771" s="103"/>
      <c r="F771" s="103"/>
    </row>
    <row r="772" spans="1:6">
      <c r="A772" s="103"/>
      <c r="B772" s="61"/>
      <c r="C772" s="103"/>
      <c r="D772" s="103"/>
      <c r="E772" s="103"/>
      <c r="F772" s="103"/>
    </row>
    <row r="773" spans="1:6">
      <c r="A773" s="103"/>
      <c r="B773" s="61"/>
      <c r="C773" s="103"/>
      <c r="D773" s="103"/>
      <c r="E773" s="103"/>
      <c r="F773" s="103"/>
    </row>
    <row r="774" spans="1:6">
      <c r="A774" s="103"/>
      <c r="B774" s="61"/>
      <c r="C774" s="103"/>
      <c r="D774" s="103"/>
      <c r="E774" s="103"/>
      <c r="F774" s="103"/>
    </row>
    <row r="775" spans="1:6">
      <c r="A775" s="103"/>
      <c r="B775" s="61"/>
      <c r="C775" s="103"/>
      <c r="D775" s="103"/>
      <c r="E775" s="103"/>
      <c r="F775" s="103"/>
    </row>
    <row r="776" spans="1:6">
      <c r="A776" s="103"/>
      <c r="B776" s="61"/>
      <c r="C776" s="103"/>
      <c r="D776" s="103"/>
      <c r="E776" s="103"/>
      <c r="F776" s="103"/>
    </row>
    <row r="777" spans="1:6">
      <c r="A777" s="103"/>
      <c r="B777" s="61"/>
      <c r="C777" s="103"/>
      <c r="D777" s="103"/>
      <c r="E777" s="103"/>
      <c r="F777" s="103"/>
    </row>
    <row r="778" spans="1:6">
      <c r="A778" s="103"/>
      <c r="B778" s="61"/>
      <c r="C778" s="103"/>
      <c r="D778" s="103"/>
      <c r="E778" s="103"/>
      <c r="F778" s="103"/>
    </row>
    <row r="779" spans="1:6">
      <c r="A779" s="103"/>
      <c r="B779" s="61"/>
      <c r="C779" s="103"/>
      <c r="D779" s="103"/>
      <c r="E779" s="103"/>
      <c r="F779" s="103"/>
    </row>
    <row r="780" spans="1:6">
      <c r="A780" s="103"/>
      <c r="B780" s="61"/>
      <c r="C780" s="103"/>
      <c r="D780" s="103"/>
      <c r="E780" s="103"/>
      <c r="F780" s="103"/>
    </row>
    <row r="781" spans="1:6">
      <c r="A781" s="103"/>
      <c r="B781" s="61"/>
      <c r="C781" s="103"/>
      <c r="D781" s="103"/>
      <c r="E781" s="103"/>
      <c r="F781" s="103"/>
    </row>
    <row r="782" spans="1:6">
      <c r="A782" s="103"/>
      <c r="B782" s="61"/>
      <c r="C782" s="103"/>
      <c r="D782" s="103"/>
      <c r="E782" s="103"/>
      <c r="F782" s="103"/>
    </row>
    <row r="783" spans="1:6">
      <c r="A783" s="103"/>
      <c r="B783" s="61"/>
      <c r="C783" s="103"/>
      <c r="D783" s="103"/>
      <c r="E783" s="103"/>
      <c r="F783" s="103"/>
    </row>
    <row r="784" spans="1:6">
      <c r="A784" s="103"/>
      <c r="B784" s="61"/>
      <c r="C784" s="103"/>
      <c r="D784" s="103"/>
      <c r="E784" s="103"/>
      <c r="F784" s="103"/>
    </row>
    <row r="785" spans="1:6">
      <c r="A785" s="103"/>
      <c r="B785" s="61"/>
      <c r="C785" s="103"/>
      <c r="D785" s="103"/>
      <c r="E785" s="103"/>
      <c r="F785" s="103"/>
    </row>
    <row r="786" spans="1:6">
      <c r="A786" s="103"/>
      <c r="B786" s="61"/>
      <c r="C786" s="103"/>
      <c r="D786" s="103"/>
      <c r="E786" s="103"/>
      <c r="F786" s="103"/>
    </row>
    <row r="787" spans="1:6">
      <c r="A787" s="103"/>
      <c r="B787" s="61"/>
      <c r="C787" s="103"/>
      <c r="D787" s="103"/>
      <c r="E787" s="103"/>
      <c r="F787" s="103"/>
    </row>
    <row r="788" spans="1:6">
      <c r="A788" s="103"/>
      <c r="B788" s="61"/>
      <c r="C788" s="103"/>
      <c r="D788" s="103"/>
      <c r="E788" s="103"/>
      <c r="F788" s="103"/>
    </row>
    <row r="789" spans="1:6">
      <c r="A789" s="103"/>
      <c r="B789" s="61"/>
      <c r="C789" s="103"/>
      <c r="D789" s="103"/>
      <c r="E789" s="103"/>
      <c r="F789" s="103"/>
    </row>
    <row r="790" spans="1:6">
      <c r="A790" s="103"/>
      <c r="B790" s="61"/>
      <c r="C790" s="103"/>
      <c r="D790" s="103"/>
      <c r="E790" s="103"/>
      <c r="F790" s="103"/>
    </row>
    <row r="791" spans="1:6">
      <c r="A791" s="103"/>
      <c r="B791" s="61"/>
      <c r="C791" s="103"/>
      <c r="D791" s="103"/>
      <c r="E791" s="103"/>
      <c r="F791" s="103"/>
    </row>
    <row r="792" spans="1:6">
      <c r="A792" s="103"/>
      <c r="B792" s="61"/>
      <c r="C792" s="103"/>
      <c r="D792" s="103"/>
      <c r="E792" s="103"/>
      <c r="F792" s="103"/>
    </row>
    <row r="793" spans="1:6">
      <c r="A793" s="103"/>
      <c r="B793" s="61"/>
      <c r="C793" s="103"/>
      <c r="D793" s="103"/>
      <c r="E793" s="103"/>
      <c r="F793" s="103"/>
    </row>
    <row r="794" spans="1:6">
      <c r="A794" s="103"/>
      <c r="B794" s="61"/>
      <c r="C794" s="103"/>
      <c r="D794" s="103"/>
      <c r="E794" s="103"/>
      <c r="F794" s="103"/>
    </row>
    <row r="795" spans="1:6">
      <c r="A795" s="103"/>
      <c r="B795" s="61"/>
      <c r="C795" s="103"/>
      <c r="D795" s="103"/>
      <c r="E795" s="103"/>
      <c r="F795" s="103"/>
    </row>
    <row r="796" spans="1:6">
      <c r="A796" s="103"/>
      <c r="B796" s="61"/>
      <c r="C796" s="103"/>
      <c r="D796" s="103"/>
      <c r="E796" s="103"/>
      <c r="F796" s="103"/>
    </row>
    <row r="797" spans="1:6">
      <c r="A797" s="103"/>
      <c r="B797" s="61"/>
      <c r="C797" s="103"/>
      <c r="D797" s="103"/>
      <c r="E797" s="103"/>
      <c r="F797" s="103"/>
    </row>
    <row r="798" spans="1:6">
      <c r="A798" s="103"/>
      <c r="B798" s="61"/>
      <c r="C798" s="103"/>
      <c r="D798" s="103"/>
      <c r="E798" s="103"/>
      <c r="F798" s="103"/>
    </row>
    <row r="799" spans="1:6">
      <c r="A799" s="103"/>
      <c r="B799" s="61"/>
      <c r="C799" s="103"/>
      <c r="D799" s="103"/>
      <c r="E799" s="103"/>
      <c r="F799" s="103"/>
    </row>
    <row r="800" spans="1:6">
      <c r="A800" s="103"/>
      <c r="B800" s="61"/>
      <c r="C800" s="103"/>
      <c r="D800" s="103"/>
      <c r="E800" s="103"/>
      <c r="F800" s="103"/>
    </row>
    <row r="801" spans="1:6">
      <c r="A801" s="103"/>
      <c r="B801" s="61"/>
      <c r="C801" s="103"/>
      <c r="D801" s="103"/>
      <c r="E801" s="103"/>
      <c r="F801" s="103"/>
    </row>
    <row r="802" spans="1:6">
      <c r="A802" s="103"/>
      <c r="B802" s="61"/>
      <c r="C802" s="103"/>
      <c r="D802" s="103"/>
      <c r="E802" s="103"/>
      <c r="F802" s="103"/>
    </row>
    <row r="803" spans="1:6">
      <c r="A803" s="103"/>
      <c r="B803" s="61"/>
      <c r="C803" s="103"/>
      <c r="D803" s="103"/>
      <c r="E803" s="103"/>
      <c r="F803" s="103"/>
    </row>
    <row r="804" spans="1:6">
      <c r="A804" s="103"/>
      <c r="B804" s="61"/>
      <c r="C804" s="103"/>
      <c r="D804" s="103"/>
      <c r="E804" s="103"/>
      <c r="F804" s="103"/>
    </row>
    <row r="805" spans="1:6">
      <c r="A805" s="103"/>
      <c r="B805" s="61"/>
      <c r="C805" s="103"/>
      <c r="D805" s="103"/>
      <c r="E805" s="103"/>
      <c r="F805" s="103"/>
    </row>
    <row r="806" spans="1:6">
      <c r="A806" s="103"/>
      <c r="B806" s="61"/>
      <c r="C806" s="103"/>
      <c r="D806" s="103"/>
      <c r="E806" s="103"/>
      <c r="F806" s="103"/>
    </row>
    <row r="807" spans="1:6">
      <c r="A807" s="103"/>
      <c r="B807" s="61"/>
      <c r="C807" s="103"/>
      <c r="D807" s="103"/>
      <c r="E807" s="103"/>
      <c r="F807" s="103"/>
    </row>
    <row r="808" spans="1:6">
      <c r="A808" s="103"/>
      <c r="B808" s="61"/>
      <c r="C808" s="103"/>
      <c r="D808" s="103"/>
      <c r="E808" s="103"/>
      <c r="F808" s="103"/>
    </row>
    <row r="809" spans="1:6">
      <c r="A809" s="103"/>
      <c r="B809" s="61"/>
      <c r="C809" s="103"/>
      <c r="D809" s="103"/>
      <c r="E809" s="103"/>
      <c r="F809" s="103"/>
    </row>
    <row r="810" spans="1:6">
      <c r="A810" s="103"/>
      <c r="B810" s="61"/>
      <c r="C810" s="103"/>
      <c r="D810" s="103"/>
      <c r="E810" s="103"/>
      <c r="F810" s="103"/>
    </row>
    <row r="811" spans="1:6">
      <c r="A811" s="103"/>
      <c r="B811" s="61"/>
      <c r="C811" s="103"/>
      <c r="D811" s="103"/>
      <c r="E811" s="103"/>
      <c r="F811" s="103"/>
    </row>
    <row r="812" spans="1:6">
      <c r="A812" s="103"/>
      <c r="B812" s="61"/>
      <c r="C812" s="103"/>
      <c r="D812" s="103"/>
      <c r="E812" s="103"/>
      <c r="F812" s="103"/>
    </row>
    <row r="813" spans="1:6">
      <c r="A813" s="103"/>
      <c r="B813" s="61"/>
      <c r="C813" s="103"/>
      <c r="D813" s="103"/>
      <c r="E813" s="103"/>
      <c r="F813" s="103"/>
    </row>
    <row r="814" spans="1:6">
      <c r="A814" s="103"/>
      <c r="B814" s="61"/>
      <c r="C814" s="103"/>
      <c r="D814" s="103"/>
      <c r="E814" s="103"/>
      <c r="F814" s="103"/>
    </row>
    <row r="815" spans="1:6">
      <c r="A815" s="103"/>
      <c r="B815" s="61"/>
      <c r="C815" s="103"/>
      <c r="D815" s="103"/>
      <c r="E815" s="103"/>
      <c r="F815" s="103"/>
    </row>
    <row r="816" spans="1:6">
      <c r="A816" s="103"/>
      <c r="B816" s="61"/>
      <c r="C816" s="103"/>
      <c r="D816" s="103"/>
      <c r="E816" s="103"/>
      <c r="F816" s="103"/>
    </row>
    <row r="817" spans="1:6">
      <c r="A817" s="103"/>
      <c r="B817" s="61"/>
      <c r="C817" s="103"/>
      <c r="D817" s="103"/>
      <c r="E817" s="103"/>
      <c r="F817" s="103"/>
    </row>
    <row r="818" spans="1:6">
      <c r="A818" s="103"/>
      <c r="B818" s="61"/>
      <c r="C818" s="103"/>
      <c r="D818" s="103"/>
      <c r="E818" s="103"/>
      <c r="F818" s="103"/>
    </row>
    <row r="819" spans="1:6">
      <c r="A819" s="103"/>
      <c r="B819" s="61"/>
      <c r="C819" s="103"/>
      <c r="D819" s="103"/>
      <c r="E819" s="103"/>
      <c r="F819" s="103"/>
    </row>
    <row r="820" spans="1:6">
      <c r="A820" s="103"/>
      <c r="B820" s="61"/>
      <c r="C820" s="103"/>
      <c r="D820" s="103"/>
      <c r="E820" s="103"/>
      <c r="F820" s="103"/>
    </row>
    <row r="821" spans="1:6">
      <c r="A821" s="103"/>
      <c r="B821" s="61"/>
      <c r="C821" s="103"/>
      <c r="D821" s="103"/>
      <c r="E821" s="103"/>
      <c r="F821" s="103"/>
    </row>
    <row r="822" spans="1:6">
      <c r="A822" s="103"/>
      <c r="B822" s="61"/>
      <c r="C822" s="103"/>
      <c r="D822" s="103"/>
      <c r="E822" s="103"/>
      <c r="F822" s="103"/>
    </row>
    <row r="823" spans="1:6">
      <c r="A823" s="103"/>
      <c r="B823" s="61"/>
      <c r="C823" s="103"/>
      <c r="D823" s="103"/>
      <c r="E823" s="103"/>
      <c r="F823" s="103"/>
    </row>
    <row r="824" spans="1:6">
      <c r="A824" s="103"/>
      <c r="B824" s="61"/>
      <c r="C824" s="103"/>
      <c r="D824" s="103"/>
      <c r="E824" s="103"/>
      <c r="F824" s="103"/>
    </row>
    <row r="825" spans="1:6">
      <c r="A825" s="103"/>
      <c r="B825" s="61"/>
      <c r="C825" s="103"/>
      <c r="D825" s="103"/>
      <c r="E825" s="103"/>
      <c r="F825" s="103"/>
    </row>
    <row r="826" spans="1:6">
      <c r="A826" s="103"/>
      <c r="B826" s="61"/>
      <c r="C826" s="103"/>
      <c r="D826" s="103"/>
      <c r="E826" s="103"/>
      <c r="F826" s="103"/>
    </row>
    <row r="827" spans="1:6">
      <c r="A827" s="103"/>
      <c r="B827" s="61"/>
      <c r="C827" s="103"/>
      <c r="D827" s="103"/>
      <c r="E827" s="103"/>
      <c r="F827" s="103"/>
    </row>
    <row r="828" spans="1:6">
      <c r="A828" s="103"/>
      <c r="B828" s="61"/>
      <c r="C828" s="103"/>
      <c r="D828" s="103"/>
      <c r="E828" s="103"/>
      <c r="F828" s="103"/>
    </row>
    <row r="829" spans="1:6">
      <c r="A829" s="103"/>
      <c r="B829" s="61"/>
      <c r="C829" s="103"/>
      <c r="D829" s="103"/>
      <c r="E829" s="103"/>
      <c r="F829" s="103"/>
    </row>
    <row r="830" spans="1:6">
      <c r="A830" s="103"/>
      <c r="B830" s="61"/>
      <c r="C830" s="103"/>
      <c r="D830" s="103"/>
      <c r="E830" s="103"/>
      <c r="F830" s="103"/>
    </row>
    <row r="831" spans="1:6">
      <c r="A831" s="103"/>
      <c r="B831" s="61"/>
      <c r="C831" s="103"/>
      <c r="D831" s="103"/>
      <c r="E831" s="103"/>
      <c r="F831" s="103"/>
    </row>
    <row r="832" spans="1:6">
      <c r="A832" s="103"/>
      <c r="B832" s="61"/>
      <c r="C832" s="103"/>
      <c r="D832" s="103"/>
      <c r="E832" s="103"/>
      <c r="F832" s="103"/>
    </row>
    <row r="833" spans="1:6">
      <c r="A833" s="103"/>
      <c r="B833" s="61"/>
      <c r="C833" s="103"/>
      <c r="D833" s="103"/>
      <c r="E833" s="103"/>
      <c r="F833" s="103"/>
    </row>
    <row r="834" spans="1:6">
      <c r="A834" s="103"/>
      <c r="B834" s="61"/>
      <c r="C834" s="103"/>
      <c r="D834" s="103"/>
      <c r="E834" s="103"/>
      <c r="F834" s="103"/>
    </row>
    <row r="835" spans="1:6">
      <c r="A835" s="103"/>
      <c r="B835" s="61"/>
      <c r="C835" s="103"/>
      <c r="D835" s="103"/>
      <c r="E835" s="103"/>
      <c r="F835" s="103"/>
    </row>
    <row r="836" spans="1:6">
      <c r="A836" s="103"/>
      <c r="B836" s="61"/>
      <c r="C836" s="103"/>
      <c r="D836" s="103"/>
      <c r="E836" s="103"/>
      <c r="F836" s="103"/>
    </row>
    <row r="837" spans="1:6">
      <c r="A837" s="103"/>
      <c r="B837" s="61"/>
      <c r="C837" s="103"/>
      <c r="D837" s="103"/>
      <c r="E837" s="103"/>
      <c r="F837" s="103"/>
    </row>
    <row r="838" spans="1:6">
      <c r="A838" s="103"/>
      <c r="B838" s="61"/>
      <c r="C838" s="103"/>
      <c r="D838" s="103"/>
      <c r="E838" s="103"/>
      <c r="F838" s="103"/>
    </row>
    <row r="839" spans="1:6">
      <c r="A839" s="103"/>
      <c r="B839" s="61"/>
      <c r="C839" s="103"/>
      <c r="D839" s="103"/>
      <c r="E839" s="103"/>
      <c r="F839" s="103"/>
    </row>
    <row r="840" spans="1:6">
      <c r="A840" s="103"/>
      <c r="B840" s="61"/>
      <c r="C840" s="103"/>
      <c r="D840" s="103"/>
      <c r="E840" s="103"/>
      <c r="F840" s="103"/>
    </row>
    <row r="841" spans="1:6">
      <c r="A841" s="103"/>
      <c r="B841" s="61"/>
      <c r="C841" s="103"/>
      <c r="D841" s="103"/>
      <c r="E841" s="103"/>
      <c r="F841" s="103"/>
    </row>
    <row r="842" spans="1:6">
      <c r="A842" s="103"/>
      <c r="B842" s="61"/>
      <c r="C842" s="103"/>
      <c r="D842" s="103"/>
      <c r="E842" s="103"/>
      <c r="F842" s="103"/>
    </row>
    <row r="843" spans="1:6">
      <c r="A843" s="103"/>
      <c r="B843" s="61"/>
      <c r="C843" s="103"/>
      <c r="D843" s="103"/>
      <c r="E843" s="103"/>
      <c r="F843" s="103"/>
    </row>
    <row r="844" spans="1:6">
      <c r="A844" s="103"/>
      <c r="B844" s="61"/>
      <c r="C844" s="103"/>
      <c r="D844" s="103"/>
      <c r="E844" s="103"/>
      <c r="F844" s="103"/>
    </row>
    <row r="845" spans="1:6">
      <c r="A845" s="103"/>
      <c r="B845" s="61"/>
      <c r="C845" s="103"/>
      <c r="D845" s="103"/>
      <c r="E845" s="103"/>
      <c r="F845" s="103"/>
    </row>
    <row r="846" spans="1:6">
      <c r="A846" s="103"/>
      <c r="B846" s="61"/>
      <c r="C846" s="103"/>
      <c r="D846" s="103"/>
      <c r="E846" s="103"/>
      <c r="F846" s="103"/>
    </row>
    <row r="847" spans="1:6">
      <c r="A847" s="103"/>
      <c r="B847" s="61"/>
      <c r="C847" s="103"/>
      <c r="D847" s="103"/>
      <c r="E847" s="103"/>
      <c r="F847" s="103"/>
    </row>
    <row r="848" spans="1:6">
      <c r="A848" s="103"/>
      <c r="B848" s="61"/>
      <c r="C848" s="103"/>
      <c r="D848" s="103"/>
      <c r="E848" s="103"/>
      <c r="F848" s="103"/>
    </row>
    <row r="849" spans="1:6">
      <c r="A849" s="103"/>
      <c r="B849" s="61"/>
      <c r="C849" s="103"/>
      <c r="D849" s="103"/>
      <c r="E849" s="103"/>
      <c r="F849" s="103"/>
    </row>
    <row r="850" spans="1:6">
      <c r="A850" s="103"/>
      <c r="B850" s="61"/>
      <c r="C850" s="103"/>
      <c r="D850" s="103"/>
      <c r="E850" s="103"/>
      <c r="F850" s="103"/>
    </row>
    <row r="851" spans="1:6">
      <c r="A851" s="103"/>
      <c r="B851" s="61"/>
      <c r="C851" s="103"/>
      <c r="D851" s="103"/>
      <c r="E851" s="103"/>
      <c r="F851" s="103"/>
    </row>
    <row r="852" spans="1:6">
      <c r="A852" s="103"/>
      <c r="B852" s="61"/>
      <c r="C852" s="103"/>
      <c r="D852" s="103"/>
      <c r="E852" s="103"/>
      <c r="F852" s="103"/>
    </row>
    <row r="853" spans="1:6">
      <c r="A853" s="103"/>
      <c r="B853" s="61"/>
      <c r="C853" s="103"/>
      <c r="D853" s="103"/>
      <c r="E853" s="103"/>
      <c r="F853" s="103"/>
    </row>
    <row r="854" spans="1:6">
      <c r="A854" s="103"/>
      <c r="B854" s="61"/>
      <c r="C854" s="103"/>
      <c r="D854" s="103"/>
      <c r="E854" s="103"/>
      <c r="F854" s="103"/>
    </row>
    <row r="855" spans="1:6">
      <c r="A855" s="103"/>
      <c r="B855" s="61"/>
      <c r="C855" s="103"/>
      <c r="D855" s="103"/>
      <c r="E855" s="103"/>
      <c r="F855" s="103"/>
    </row>
    <row r="856" spans="1:6">
      <c r="A856" s="103"/>
      <c r="B856" s="61"/>
      <c r="C856" s="103"/>
      <c r="D856" s="103"/>
      <c r="E856" s="103"/>
      <c r="F856" s="103"/>
    </row>
    <row r="857" spans="1:6">
      <c r="A857" s="103"/>
      <c r="B857" s="61"/>
      <c r="C857" s="103"/>
      <c r="D857" s="103"/>
      <c r="E857" s="103"/>
      <c r="F857" s="103"/>
    </row>
    <row r="858" spans="1:6">
      <c r="A858" s="103"/>
      <c r="B858" s="61"/>
      <c r="C858" s="103"/>
      <c r="D858" s="103"/>
      <c r="E858" s="103"/>
      <c r="F858" s="103"/>
    </row>
    <row r="859" spans="1:6">
      <c r="A859" s="103"/>
      <c r="B859" s="61"/>
      <c r="C859" s="103"/>
      <c r="D859" s="103"/>
      <c r="E859" s="103"/>
      <c r="F859" s="103"/>
    </row>
    <row r="860" spans="1:6">
      <c r="A860" s="103"/>
      <c r="B860" s="61"/>
      <c r="C860" s="103"/>
      <c r="D860" s="103"/>
      <c r="E860" s="103"/>
      <c r="F860" s="103"/>
    </row>
    <row r="861" spans="1:6">
      <c r="A861" s="103"/>
      <c r="B861" s="61"/>
      <c r="C861" s="103"/>
      <c r="D861" s="103"/>
      <c r="E861" s="103"/>
      <c r="F861" s="103"/>
    </row>
    <row r="862" spans="1:6">
      <c r="A862" s="103"/>
      <c r="B862" s="61"/>
      <c r="C862" s="103"/>
      <c r="D862" s="103"/>
      <c r="E862" s="103"/>
      <c r="F862" s="103"/>
    </row>
    <row r="863" spans="1:6">
      <c r="A863" s="103"/>
      <c r="B863" s="61"/>
      <c r="C863" s="103"/>
      <c r="D863" s="103"/>
      <c r="E863" s="103"/>
      <c r="F863" s="103"/>
    </row>
    <row r="864" spans="1:6">
      <c r="A864" s="103"/>
      <c r="B864" s="61"/>
      <c r="C864" s="103"/>
      <c r="D864" s="103"/>
      <c r="E864" s="103"/>
      <c r="F864" s="103"/>
    </row>
    <row r="865" spans="1:6">
      <c r="A865" s="103"/>
      <c r="B865" s="61"/>
      <c r="C865" s="103"/>
      <c r="D865" s="103"/>
      <c r="E865" s="103"/>
      <c r="F865" s="103"/>
    </row>
    <row r="866" spans="1:6">
      <c r="A866" s="103"/>
      <c r="B866" s="61"/>
      <c r="C866" s="103"/>
      <c r="D866" s="103"/>
      <c r="E866" s="103"/>
      <c r="F866" s="103"/>
    </row>
    <row r="867" spans="1:6">
      <c r="A867" s="103"/>
      <c r="B867" s="61"/>
      <c r="C867" s="103"/>
      <c r="D867" s="103"/>
      <c r="E867" s="103"/>
      <c r="F867" s="103"/>
    </row>
    <row r="868" spans="1:6">
      <c r="A868" s="103"/>
      <c r="B868" s="61"/>
      <c r="C868" s="103"/>
      <c r="D868" s="103"/>
      <c r="E868" s="103"/>
      <c r="F868" s="103"/>
    </row>
    <row r="869" spans="1:6">
      <c r="A869" s="103"/>
      <c r="B869" s="61"/>
      <c r="C869" s="103"/>
      <c r="D869" s="103"/>
      <c r="E869" s="103"/>
      <c r="F869" s="103"/>
    </row>
    <row r="870" spans="1:6">
      <c r="A870" s="103"/>
      <c r="B870" s="61"/>
      <c r="C870" s="103"/>
      <c r="D870" s="103"/>
      <c r="E870" s="103"/>
      <c r="F870" s="103"/>
    </row>
    <row r="871" spans="1:6">
      <c r="A871" s="103"/>
      <c r="B871" s="61"/>
      <c r="C871" s="103"/>
      <c r="D871" s="103"/>
      <c r="E871" s="103"/>
      <c r="F871" s="103"/>
    </row>
    <row r="872" spans="1:6">
      <c r="A872" s="103"/>
      <c r="B872" s="61"/>
      <c r="C872" s="103"/>
      <c r="D872" s="103"/>
      <c r="E872" s="103"/>
      <c r="F872" s="103"/>
    </row>
    <row r="873" spans="1:6">
      <c r="A873" s="103"/>
      <c r="B873" s="61"/>
      <c r="C873" s="103"/>
      <c r="D873" s="103"/>
      <c r="E873" s="103"/>
      <c r="F873" s="103"/>
    </row>
    <row r="874" spans="1:6">
      <c r="A874" s="103"/>
      <c r="B874" s="61"/>
      <c r="C874" s="103"/>
      <c r="D874" s="103"/>
      <c r="E874" s="103"/>
      <c r="F874" s="103"/>
    </row>
    <row r="875" spans="1:6">
      <c r="A875" s="103"/>
      <c r="B875" s="61"/>
      <c r="C875" s="103"/>
      <c r="D875" s="103"/>
      <c r="E875" s="103"/>
      <c r="F875" s="103"/>
    </row>
    <row r="876" spans="1:6">
      <c r="A876" s="103"/>
      <c r="B876" s="61"/>
      <c r="C876" s="103"/>
      <c r="D876" s="103"/>
      <c r="E876" s="103"/>
      <c r="F876" s="103"/>
    </row>
    <row r="877" spans="1:6">
      <c r="A877" s="103"/>
      <c r="B877" s="61"/>
      <c r="C877" s="103"/>
      <c r="D877" s="103"/>
      <c r="E877" s="103"/>
      <c r="F877" s="103"/>
    </row>
    <row r="878" spans="1:6">
      <c r="A878" s="103"/>
      <c r="B878" s="61"/>
      <c r="C878" s="103"/>
      <c r="D878" s="103"/>
      <c r="E878" s="103"/>
      <c r="F878" s="103"/>
    </row>
    <row r="879" spans="1:6">
      <c r="A879" s="103"/>
      <c r="B879" s="61"/>
      <c r="C879" s="103"/>
      <c r="D879" s="103"/>
      <c r="E879" s="103"/>
      <c r="F879" s="103"/>
    </row>
    <row r="880" spans="1:6">
      <c r="A880" s="103"/>
      <c r="B880" s="61"/>
      <c r="C880" s="103"/>
      <c r="D880" s="103"/>
      <c r="E880" s="103"/>
      <c r="F880" s="103"/>
    </row>
    <row r="881" spans="1:6">
      <c r="A881" s="103"/>
      <c r="B881" s="61"/>
      <c r="C881" s="103"/>
      <c r="D881" s="103"/>
      <c r="E881" s="103"/>
      <c r="F881" s="103"/>
    </row>
    <row r="882" spans="1:6">
      <c r="A882" s="103"/>
      <c r="B882" s="61"/>
      <c r="C882" s="103"/>
      <c r="D882" s="103"/>
      <c r="E882" s="103"/>
      <c r="F882" s="103"/>
    </row>
    <row r="883" spans="1:6">
      <c r="A883" s="103"/>
      <c r="B883" s="61"/>
      <c r="C883" s="103"/>
      <c r="D883" s="103"/>
      <c r="E883" s="103"/>
      <c r="F883" s="103"/>
    </row>
    <row r="884" spans="1:6">
      <c r="A884" s="103"/>
      <c r="B884" s="61"/>
      <c r="C884" s="103"/>
      <c r="D884" s="103"/>
      <c r="E884" s="103"/>
      <c r="F884" s="103"/>
    </row>
    <row r="885" spans="1:6">
      <c r="A885" s="103"/>
      <c r="B885" s="61"/>
      <c r="C885" s="103"/>
      <c r="D885" s="103"/>
      <c r="E885" s="103"/>
      <c r="F885" s="103"/>
    </row>
    <row r="886" spans="1:6">
      <c r="A886" s="103"/>
      <c r="B886" s="61"/>
      <c r="C886" s="103"/>
      <c r="D886" s="103"/>
      <c r="E886" s="103"/>
      <c r="F886" s="103"/>
    </row>
    <row r="887" spans="1:6">
      <c r="A887" s="103"/>
      <c r="B887" s="61"/>
      <c r="C887" s="103"/>
      <c r="D887" s="103"/>
      <c r="E887" s="103"/>
      <c r="F887" s="103"/>
    </row>
    <row r="888" spans="1:6">
      <c r="A888" s="103"/>
      <c r="B888" s="61"/>
      <c r="C888" s="103"/>
      <c r="D888" s="103"/>
      <c r="E888" s="103"/>
      <c r="F888" s="103"/>
    </row>
    <row r="889" spans="1:6">
      <c r="A889" s="103"/>
      <c r="B889" s="61"/>
      <c r="C889" s="103"/>
      <c r="D889" s="103"/>
      <c r="E889" s="103"/>
      <c r="F889" s="103"/>
    </row>
    <row r="890" spans="1:6">
      <c r="A890" s="103"/>
      <c r="B890" s="61"/>
      <c r="C890" s="103"/>
      <c r="D890" s="103"/>
      <c r="E890" s="103"/>
      <c r="F890" s="103"/>
    </row>
    <row r="891" spans="1:6">
      <c r="A891" s="103"/>
      <c r="B891" s="61"/>
      <c r="C891" s="103"/>
      <c r="D891" s="103"/>
      <c r="E891" s="103"/>
      <c r="F891" s="103"/>
    </row>
    <row r="892" spans="1:6">
      <c r="A892" s="103"/>
      <c r="B892" s="61"/>
      <c r="C892" s="103"/>
      <c r="D892" s="103"/>
      <c r="E892" s="103"/>
      <c r="F892" s="103"/>
    </row>
    <row r="893" spans="1:6">
      <c r="A893" s="103"/>
      <c r="B893" s="61"/>
      <c r="C893" s="103"/>
      <c r="D893" s="103"/>
      <c r="E893" s="103"/>
      <c r="F893" s="103"/>
    </row>
    <row r="894" spans="1:6">
      <c r="A894" s="103"/>
      <c r="B894" s="61"/>
      <c r="C894" s="103"/>
      <c r="D894" s="103"/>
      <c r="E894" s="103"/>
      <c r="F894" s="103"/>
    </row>
    <row r="895" spans="1:6">
      <c r="A895" s="103"/>
      <c r="B895" s="61"/>
      <c r="C895" s="103"/>
      <c r="D895" s="103"/>
      <c r="E895" s="103"/>
      <c r="F895" s="103"/>
    </row>
    <row r="896" spans="1:6">
      <c r="A896" s="103"/>
      <c r="B896" s="61"/>
      <c r="C896" s="103"/>
      <c r="D896" s="103"/>
      <c r="E896" s="103"/>
      <c r="F896" s="103"/>
    </row>
    <row r="897" spans="1:6">
      <c r="A897" s="103"/>
      <c r="B897" s="61"/>
      <c r="C897" s="103"/>
      <c r="D897" s="103"/>
      <c r="E897" s="103"/>
      <c r="F897" s="103"/>
    </row>
    <row r="898" spans="1:6">
      <c r="A898" s="103"/>
      <c r="B898" s="61"/>
      <c r="C898" s="103"/>
      <c r="D898" s="103"/>
      <c r="E898" s="103"/>
      <c r="F898" s="103"/>
    </row>
    <row r="899" spans="1:6">
      <c r="A899" s="103"/>
      <c r="B899" s="61"/>
      <c r="C899" s="103"/>
      <c r="D899" s="103"/>
      <c r="E899" s="103"/>
      <c r="F899" s="103"/>
    </row>
    <row r="900" spans="1:6">
      <c r="A900" s="103"/>
      <c r="B900" s="61"/>
      <c r="C900" s="103"/>
      <c r="D900" s="103"/>
      <c r="E900" s="103"/>
      <c r="F900" s="103"/>
    </row>
    <row r="901" spans="1:6">
      <c r="A901" s="103"/>
      <c r="B901" s="61"/>
      <c r="C901" s="103"/>
      <c r="D901" s="103"/>
      <c r="E901" s="103"/>
      <c r="F901" s="103"/>
    </row>
    <row r="902" spans="1:6">
      <c r="A902" s="103"/>
      <c r="B902" s="61"/>
      <c r="C902" s="103"/>
      <c r="D902" s="103"/>
      <c r="E902" s="103"/>
      <c r="F902" s="103"/>
    </row>
    <row r="903" spans="1:6">
      <c r="A903" s="103"/>
      <c r="B903" s="61"/>
      <c r="C903" s="103"/>
      <c r="D903" s="103"/>
      <c r="E903" s="103"/>
      <c r="F903" s="103"/>
    </row>
    <row r="904" spans="1:6">
      <c r="A904" s="103"/>
      <c r="B904" s="61"/>
      <c r="C904" s="103"/>
      <c r="D904" s="103"/>
      <c r="E904" s="103"/>
      <c r="F904" s="103"/>
    </row>
    <row r="905" spans="1:6">
      <c r="A905" s="103"/>
      <c r="B905" s="61"/>
      <c r="C905" s="103"/>
      <c r="D905" s="103"/>
      <c r="E905" s="103"/>
      <c r="F905" s="103"/>
    </row>
    <row r="906" spans="1:6">
      <c r="A906" s="103"/>
      <c r="B906" s="61"/>
      <c r="C906" s="103"/>
      <c r="D906" s="103"/>
      <c r="E906" s="103"/>
      <c r="F906" s="103"/>
    </row>
    <row r="907" spans="1:6">
      <c r="A907" s="103"/>
      <c r="B907" s="61"/>
      <c r="C907" s="103"/>
      <c r="D907" s="103"/>
      <c r="E907" s="103"/>
      <c r="F907" s="103"/>
    </row>
    <row r="908" spans="1:6">
      <c r="A908" s="103"/>
      <c r="B908" s="61"/>
      <c r="C908" s="103"/>
      <c r="D908" s="103"/>
      <c r="E908" s="103"/>
      <c r="F908" s="103"/>
    </row>
    <row r="909" spans="1:6">
      <c r="A909" s="103"/>
      <c r="B909" s="61"/>
      <c r="C909" s="103"/>
      <c r="D909" s="103"/>
      <c r="E909" s="103"/>
      <c r="F909" s="103"/>
    </row>
    <row r="910" spans="1:6">
      <c r="A910" s="103"/>
      <c r="B910" s="61"/>
      <c r="C910" s="103"/>
      <c r="D910" s="103"/>
      <c r="E910" s="103"/>
      <c r="F910" s="103"/>
    </row>
    <row r="911" spans="1:6">
      <c r="A911" s="103"/>
      <c r="B911" s="61"/>
      <c r="C911" s="103"/>
      <c r="D911" s="103"/>
      <c r="E911" s="103"/>
      <c r="F911" s="103"/>
    </row>
    <row r="912" spans="1:6">
      <c r="A912" s="103"/>
      <c r="B912" s="61"/>
      <c r="C912" s="103"/>
      <c r="D912" s="103"/>
      <c r="E912" s="103"/>
      <c r="F912" s="103"/>
    </row>
    <row r="913" spans="1:6">
      <c r="A913" s="103"/>
      <c r="B913" s="61"/>
      <c r="C913" s="103"/>
      <c r="D913" s="103"/>
      <c r="E913" s="103"/>
      <c r="F913" s="103"/>
    </row>
    <row r="914" spans="1:6">
      <c r="A914" s="103"/>
      <c r="B914" s="61"/>
      <c r="C914" s="103"/>
      <c r="D914" s="103"/>
      <c r="E914" s="103"/>
      <c r="F914" s="103"/>
    </row>
    <row r="915" spans="1:6">
      <c r="A915" s="103"/>
      <c r="B915" s="61"/>
      <c r="C915" s="103"/>
      <c r="D915" s="103"/>
      <c r="E915" s="103"/>
      <c r="F915" s="103"/>
    </row>
    <row r="916" spans="1:6">
      <c r="A916" s="103"/>
      <c r="B916" s="61"/>
      <c r="C916" s="103"/>
      <c r="D916" s="103"/>
      <c r="E916" s="103"/>
      <c r="F916" s="103"/>
    </row>
    <row r="917" spans="1:6">
      <c r="A917" s="103"/>
      <c r="B917" s="61"/>
      <c r="C917" s="103"/>
      <c r="D917" s="103"/>
      <c r="E917" s="103"/>
      <c r="F917" s="103"/>
    </row>
    <row r="918" spans="1:6">
      <c r="A918" s="103"/>
      <c r="B918" s="61"/>
      <c r="C918" s="103"/>
      <c r="D918" s="103"/>
      <c r="E918" s="103"/>
      <c r="F918" s="103"/>
    </row>
    <row r="919" spans="1:6">
      <c r="A919" s="103"/>
      <c r="B919" s="61"/>
      <c r="C919" s="103"/>
      <c r="D919" s="103"/>
      <c r="E919" s="103"/>
      <c r="F919" s="103"/>
    </row>
    <row r="920" spans="1:6">
      <c r="A920" s="103"/>
      <c r="B920" s="61"/>
      <c r="C920" s="103"/>
      <c r="D920" s="103"/>
      <c r="E920" s="103"/>
      <c r="F920" s="103"/>
    </row>
    <row r="921" spans="1:6">
      <c r="A921" s="103"/>
      <c r="B921" s="61"/>
      <c r="C921" s="103"/>
      <c r="D921" s="103"/>
      <c r="E921" s="103"/>
      <c r="F921" s="103"/>
    </row>
    <row r="922" spans="1:6">
      <c r="A922" s="103"/>
      <c r="B922" s="61"/>
      <c r="C922" s="103"/>
      <c r="D922" s="103"/>
      <c r="E922" s="103"/>
      <c r="F922" s="103"/>
    </row>
    <row r="923" spans="1:6">
      <c r="A923" s="103"/>
      <c r="B923" s="61"/>
      <c r="C923" s="103"/>
      <c r="D923" s="103"/>
      <c r="E923" s="103"/>
      <c r="F923" s="103"/>
    </row>
    <row r="924" spans="1:6">
      <c r="A924" s="103"/>
      <c r="B924" s="61"/>
      <c r="C924" s="103"/>
      <c r="D924" s="103"/>
      <c r="E924" s="103"/>
      <c r="F924" s="103"/>
    </row>
    <row r="925" spans="1:6">
      <c r="A925" s="103"/>
      <c r="B925" s="61"/>
      <c r="C925" s="103"/>
      <c r="D925" s="103"/>
      <c r="E925" s="103"/>
      <c r="F925" s="103"/>
    </row>
    <row r="926" spans="1:6">
      <c r="A926" s="103"/>
      <c r="B926" s="61"/>
      <c r="C926" s="103"/>
      <c r="D926" s="103"/>
      <c r="E926" s="103"/>
      <c r="F926" s="103"/>
    </row>
    <row r="927" spans="1:6">
      <c r="A927" s="103"/>
      <c r="B927" s="61"/>
      <c r="C927" s="103"/>
      <c r="D927" s="103"/>
      <c r="E927" s="103"/>
      <c r="F927" s="103"/>
    </row>
    <row r="928" spans="1:6">
      <c r="A928" s="103"/>
      <c r="B928" s="61"/>
      <c r="C928" s="103"/>
      <c r="D928" s="103"/>
      <c r="E928" s="103"/>
      <c r="F928" s="103"/>
    </row>
    <row r="929" spans="1:6">
      <c r="A929" s="103"/>
      <c r="B929" s="61"/>
      <c r="C929" s="103"/>
      <c r="D929" s="103"/>
      <c r="E929" s="103"/>
      <c r="F929" s="103"/>
    </row>
    <row r="930" spans="1:6">
      <c r="A930" s="103"/>
      <c r="B930" s="61"/>
      <c r="C930" s="103"/>
      <c r="D930" s="103"/>
      <c r="E930" s="103"/>
      <c r="F930" s="103"/>
    </row>
    <row r="931" spans="1:6">
      <c r="A931" s="103"/>
      <c r="B931" s="61"/>
      <c r="C931" s="103"/>
      <c r="D931" s="103"/>
      <c r="E931" s="103"/>
      <c r="F931" s="103"/>
    </row>
    <row r="932" spans="1:6">
      <c r="A932" s="103"/>
      <c r="B932" s="61"/>
      <c r="C932" s="103"/>
      <c r="D932" s="103"/>
      <c r="E932" s="103"/>
      <c r="F932" s="103"/>
    </row>
    <row r="933" spans="1:6">
      <c r="A933" s="103"/>
      <c r="B933" s="61"/>
      <c r="C933" s="103"/>
      <c r="D933" s="103"/>
      <c r="E933" s="103"/>
      <c r="F933" s="103"/>
    </row>
    <row r="934" spans="1:6">
      <c r="A934" s="103"/>
      <c r="B934" s="61"/>
      <c r="C934" s="103"/>
      <c r="D934" s="103"/>
      <c r="E934" s="103"/>
      <c r="F934" s="103"/>
    </row>
    <row r="935" spans="1:6">
      <c r="A935" s="103"/>
      <c r="B935" s="61"/>
      <c r="C935" s="103"/>
      <c r="D935" s="103"/>
      <c r="E935" s="103"/>
      <c r="F935" s="103"/>
    </row>
    <row r="936" spans="1:6">
      <c r="A936" s="103"/>
      <c r="B936" s="61"/>
      <c r="C936" s="103"/>
      <c r="D936" s="103"/>
      <c r="E936" s="103"/>
      <c r="F936" s="103"/>
    </row>
    <row r="937" spans="1:6">
      <c r="A937" s="103"/>
      <c r="B937" s="61"/>
      <c r="C937" s="103"/>
      <c r="D937" s="103"/>
      <c r="E937" s="103"/>
      <c r="F937" s="103"/>
    </row>
    <row r="938" spans="1:6">
      <c r="A938" s="103"/>
      <c r="B938" s="61"/>
      <c r="C938" s="103"/>
      <c r="D938" s="103"/>
      <c r="E938" s="103"/>
      <c r="F938" s="103"/>
    </row>
    <row r="939" spans="1:6">
      <c r="A939" s="103"/>
      <c r="B939" s="61"/>
      <c r="C939" s="103"/>
      <c r="D939" s="103"/>
      <c r="E939" s="103"/>
      <c r="F939" s="103"/>
    </row>
    <row r="940" spans="1:6">
      <c r="A940" s="103"/>
      <c r="B940" s="61"/>
      <c r="C940" s="103"/>
      <c r="D940" s="103"/>
      <c r="E940" s="103"/>
      <c r="F940" s="103"/>
    </row>
    <row r="941" spans="1:6">
      <c r="A941" s="103"/>
      <c r="B941" s="61"/>
      <c r="C941" s="103"/>
      <c r="D941" s="103"/>
      <c r="E941" s="103"/>
      <c r="F941" s="103"/>
    </row>
    <row r="942" spans="1:6">
      <c r="A942" s="103"/>
      <c r="B942" s="61"/>
      <c r="C942" s="103"/>
      <c r="D942" s="103"/>
      <c r="E942" s="103"/>
      <c r="F942" s="103"/>
    </row>
    <row r="943" spans="1:6">
      <c r="A943" s="103"/>
      <c r="B943" s="61"/>
      <c r="C943" s="103"/>
      <c r="D943" s="103"/>
      <c r="E943" s="103"/>
      <c r="F943" s="103"/>
    </row>
    <row r="944" spans="1:6">
      <c r="A944" s="103"/>
      <c r="B944" s="61"/>
      <c r="C944" s="103"/>
      <c r="D944" s="103"/>
      <c r="E944" s="103"/>
      <c r="F944" s="103"/>
    </row>
    <row r="945" spans="1:6">
      <c r="A945" s="103"/>
      <c r="B945" s="61"/>
      <c r="C945" s="103"/>
      <c r="D945" s="103"/>
      <c r="E945" s="103"/>
      <c r="F945" s="103"/>
    </row>
    <row r="946" spans="1:6">
      <c r="A946" s="103"/>
      <c r="B946" s="61"/>
      <c r="C946" s="103"/>
      <c r="D946" s="103"/>
      <c r="E946" s="103"/>
      <c r="F946" s="103"/>
    </row>
    <row r="947" spans="1:6">
      <c r="A947" s="103"/>
      <c r="B947" s="61"/>
      <c r="C947" s="103"/>
      <c r="D947" s="103"/>
      <c r="E947" s="103"/>
      <c r="F947" s="103"/>
    </row>
    <row r="948" spans="1:6">
      <c r="A948" s="103"/>
      <c r="B948" s="61"/>
      <c r="C948" s="103"/>
      <c r="D948" s="103"/>
      <c r="E948" s="103"/>
      <c r="F948" s="103"/>
    </row>
    <row r="949" spans="1:6">
      <c r="A949" s="103"/>
      <c r="B949" s="61"/>
      <c r="C949" s="103"/>
      <c r="D949" s="103"/>
      <c r="E949" s="103"/>
      <c r="F949" s="103"/>
    </row>
    <row r="950" spans="1:6">
      <c r="A950" s="103"/>
      <c r="B950" s="61"/>
      <c r="C950" s="103"/>
      <c r="D950" s="103"/>
      <c r="E950" s="103"/>
      <c r="F950" s="103"/>
    </row>
    <row r="951" spans="1:6">
      <c r="A951" s="103"/>
      <c r="B951" s="61"/>
      <c r="C951" s="103"/>
      <c r="D951" s="103"/>
      <c r="E951" s="103"/>
      <c r="F951" s="103"/>
    </row>
    <row r="952" spans="1:6">
      <c r="A952" s="103"/>
      <c r="B952" s="61"/>
      <c r="C952" s="103"/>
      <c r="D952" s="103"/>
      <c r="E952" s="103"/>
      <c r="F952" s="103"/>
    </row>
    <row r="953" spans="1:6">
      <c r="A953" s="103"/>
      <c r="B953" s="61"/>
      <c r="C953" s="103"/>
      <c r="D953" s="103"/>
      <c r="E953" s="103"/>
      <c r="F953" s="103"/>
    </row>
    <row r="954" spans="1:6">
      <c r="A954" s="103"/>
      <c r="B954" s="61"/>
      <c r="C954" s="103"/>
      <c r="D954" s="103"/>
      <c r="E954" s="103"/>
      <c r="F954" s="103"/>
    </row>
    <row r="955" spans="1:6">
      <c r="A955" s="103"/>
      <c r="B955" s="61"/>
      <c r="C955" s="103"/>
      <c r="D955" s="103"/>
      <c r="E955" s="103"/>
      <c r="F955" s="103"/>
    </row>
    <row r="956" spans="1:6">
      <c r="A956" s="103"/>
      <c r="B956" s="61"/>
      <c r="C956" s="103"/>
      <c r="D956" s="103"/>
      <c r="E956" s="103"/>
      <c r="F956" s="103"/>
    </row>
    <row r="957" spans="1:6">
      <c r="A957" s="103"/>
      <c r="B957" s="61"/>
      <c r="C957" s="103"/>
      <c r="D957" s="103"/>
      <c r="E957" s="103"/>
      <c r="F957" s="103"/>
    </row>
    <row r="958" spans="1:6">
      <c r="A958" s="103"/>
      <c r="B958" s="61"/>
      <c r="C958" s="103"/>
      <c r="D958" s="103"/>
      <c r="E958" s="103"/>
      <c r="F958" s="103"/>
    </row>
    <row r="959" spans="1:6">
      <c r="A959" s="103"/>
      <c r="B959" s="61"/>
      <c r="C959" s="103"/>
      <c r="D959" s="103"/>
      <c r="E959" s="103"/>
      <c r="F959" s="103"/>
    </row>
    <row r="960" spans="1:6">
      <c r="A960" s="103"/>
      <c r="B960" s="61"/>
      <c r="C960" s="103"/>
      <c r="D960" s="103"/>
      <c r="E960" s="103"/>
      <c r="F960" s="103"/>
    </row>
    <row r="961" spans="1:6">
      <c r="A961" s="103"/>
      <c r="B961" s="61"/>
      <c r="C961" s="103"/>
      <c r="D961" s="103"/>
      <c r="E961" s="103"/>
      <c r="F961" s="103"/>
    </row>
    <row r="962" spans="1:6">
      <c r="A962" s="103"/>
      <c r="B962" s="61"/>
      <c r="C962" s="103"/>
      <c r="D962" s="103"/>
      <c r="E962" s="103"/>
      <c r="F962" s="103"/>
    </row>
    <row r="963" spans="1:6">
      <c r="A963" s="103"/>
      <c r="B963" s="61"/>
      <c r="C963" s="103"/>
      <c r="D963" s="103"/>
      <c r="E963" s="103"/>
      <c r="F963" s="103"/>
    </row>
    <row r="964" spans="1:6">
      <c r="A964" s="103"/>
      <c r="B964" s="61"/>
      <c r="C964" s="103"/>
      <c r="D964" s="103"/>
      <c r="E964" s="103"/>
      <c r="F964" s="103"/>
    </row>
    <row r="965" spans="1:6">
      <c r="A965" s="103"/>
      <c r="B965" s="61"/>
      <c r="C965" s="103"/>
      <c r="D965" s="103"/>
      <c r="E965" s="103"/>
      <c r="F965" s="103"/>
    </row>
    <row r="966" spans="1:6">
      <c r="A966" s="103"/>
      <c r="B966" s="61"/>
      <c r="C966" s="103"/>
      <c r="D966" s="103"/>
      <c r="E966" s="103"/>
      <c r="F966" s="103"/>
    </row>
    <row r="967" spans="1:6">
      <c r="A967" s="103"/>
      <c r="B967" s="61"/>
      <c r="C967" s="103"/>
      <c r="D967" s="103"/>
      <c r="E967" s="103"/>
      <c r="F967" s="103"/>
    </row>
    <row r="968" spans="1:6">
      <c r="A968" s="103"/>
      <c r="B968" s="61"/>
      <c r="C968" s="103"/>
      <c r="D968" s="103"/>
      <c r="E968" s="103"/>
      <c r="F968" s="103"/>
    </row>
    <row r="969" spans="1:6">
      <c r="A969" s="103"/>
      <c r="B969" s="61"/>
      <c r="C969" s="103"/>
      <c r="D969" s="103"/>
      <c r="E969" s="103"/>
      <c r="F969" s="103"/>
    </row>
    <row r="970" spans="1:6">
      <c r="A970" s="103"/>
      <c r="B970" s="61"/>
      <c r="C970" s="103"/>
      <c r="D970" s="103"/>
      <c r="E970" s="103"/>
      <c r="F970" s="103"/>
    </row>
    <row r="971" spans="1:6">
      <c r="A971" s="103"/>
      <c r="B971" s="61"/>
      <c r="C971" s="103"/>
      <c r="D971" s="103"/>
      <c r="E971" s="103"/>
      <c r="F971" s="103"/>
    </row>
    <row r="972" spans="1:6">
      <c r="A972" s="103"/>
      <c r="B972" s="61"/>
      <c r="C972" s="103"/>
      <c r="D972" s="103"/>
      <c r="E972" s="103"/>
      <c r="F972" s="103"/>
    </row>
    <row r="973" spans="1:6">
      <c r="A973" s="103"/>
      <c r="B973" s="61"/>
      <c r="C973" s="103"/>
      <c r="D973" s="103"/>
      <c r="E973" s="103"/>
      <c r="F973" s="103"/>
    </row>
    <row r="974" spans="1:6">
      <c r="A974" s="103"/>
      <c r="B974" s="61"/>
      <c r="C974" s="103"/>
      <c r="D974" s="103"/>
      <c r="E974" s="103"/>
      <c r="F974" s="103"/>
    </row>
    <row r="975" spans="1:6">
      <c r="A975" s="103"/>
      <c r="B975" s="61"/>
      <c r="C975" s="103"/>
      <c r="D975" s="103"/>
      <c r="E975" s="103"/>
      <c r="F975" s="103"/>
    </row>
    <row r="976" spans="1:6">
      <c r="A976" s="103"/>
      <c r="B976" s="61"/>
      <c r="C976" s="103"/>
      <c r="D976" s="103"/>
      <c r="E976" s="103"/>
      <c r="F976" s="103"/>
    </row>
    <row r="977" spans="1:6">
      <c r="A977" s="103"/>
      <c r="B977" s="61"/>
      <c r="C977" s="103"/>
      <c r="D977" s="103"/>
      <c r="E977" s="103"/>
      <c r="F977" s="103"/>
    </row>
    <row r="978" spans="1:6">
      <c r="A978" s="103"/>
      <c r="B978" s="61"/>
      <c r="C978" s="103"/>
      <c r="D978" s="103"/>
      <c r="E978" s="103"/>
      <c r="F978" s="103"/>
    </row>
    <row r="979" spans="1:6">
      <c r="A979" s="103"/>
      <c r="B979" s="61"/>
      <c r="C979" s="103"/>
      <c r="D979" s="103"/>
      <c r="E979" s="103"/>
      <c r="F979" s="103"/>
    </row>
    <row r="980" spans="1:6">
      <c r="A980" s="103"/>
      <c r="B980" s="61"/>
      <c r="C980" s="103"/>
      <c r="D980" s="103"/>
      <c r="E980" s="103"/>
      <c r="F980" s="103"/>
    </row>
    <row r="981" spans="1:6">
      <c r="A981" s="103"/>
      <c r="B981" s="61"/>
      <c r="C981" s="103"/>
      <c r="D981" s="103"/>
      <c r="E981" s="103"/>
      <c r="F981" s="103"/>
    </row>
    <row r="982" spans="1:6">
      <c r="A982" s="103"/>
      <c r="B982" s="61"/>
      <c r="C982" s="103"/>
      <c r="D982" s="103"/>
      <c r="E982" s="103"/>
      <c r="F982" s="103"/>
    </row>
    <row r="983" spans="1:6">
      <c r="A983" s="103"/>
      <c r="B983" s="61"/>
      <c r="C983" s="103"/>
      <c r="D983" s="103"/>
      <c r="E983" s="103"/>
      <c r="F983" s="103"/>
    </row>
    <row r="984" spans="1:6">
      <c r="A984" s="103"/>
      <c r="B984" s="61"/>
      <c r="C984" s="103"/>
      <c r="D984" s="103"/>
      <c r="E984" s="103"/>
      <c r="F984" s="103"/>
    </row>
    <row r="985" spans="1:6">
      <c r="A985" s="103"/>
      <c r="B985" s="61"/>
      <c r="C985" s="103"/>
      <c r="D985" s="103"/>
      <c r="E985" s="103"/>
      <c r="F985" s="103"/>
    </row>
    <row r="986" spans="1:6">
      <c r="A986" s="103"/>
      <c r="B986" s="61"/>
      <c r="C986" s="103"/>
      <c r="D986" s="103"/>
      <c r="E986" s="103"/>
      <c r="F986" s="103"/>
    </row>
    <row r="987" spans="1:6">
      <c r="A987" s="103"/>
      <c r="B987" s="61"/>
      <c r="C987" s="103"/>
      <c r="D987" s="103"/>
      <c r="E987" s="103"/>
      <c r="F987" s="103"/>
    </row>
    <row r="988" spans="1:6">
      <c r="A988" s="103"/>
      <c r="B988" s="61"/>
      <c r="C988" s="103"/>
      <c r="D988" s="103"/>
      <c r="E988" s="103"/>
      <c r="F988" s="103"/>
    </row>
    <row r="989" spans="1:6">
      <c r="A989" s="103"/>
      <c r="B989" s="61"/>
      <c r="C989" s="103"/>
      <c r="D989" s="103"/>
      <c r="E989" s="103"/>
      <c r="F989" s="103"/>
    </row>
    <row r="990" spans="1:6">
      <c r="A990" s="103"/>
      <c r="B990" s="61"/>
      <c r="C990" s="103"/>
      <c r="D990" s="103"/>
      <c r="E990" s="103"/>
      <c r="F990" s="103"/>
    </row>
    <row r="991" spans="1:6">
      <c r="A991" s="103"/>
      <c r="B991" s="61"/>
      <c r="C991" s="103"/>
      <c r="D991" s="103"/>
      <c r="E991" s="103"/>
      <c r="F991" s="103"/>
    </row>
    <row r="992" spans="1:6">
      <c r="A992" s="103"/>
      <c r="B992" s="61"/>
      <c r="C992" s="103"/>
      <c r="D992" s="103"/>
      <c r="E992" s="103"/>
      <c r="F992" s="103"/>
    </row>
    <row r="993" spans="1:6">
      <c r="A993" s="103"/>
      <c r="B993" s="61"/>
      <c r="C993" s="103"/>
      <c r="D993" s="103"/>
      <c r="E993" s="103"/>
      <c r="F993" s="103"/>
    </row>
    <row r="994" spans="1:6">
      <c r="A994" s="103"/>
      <c r="B994" s="61"/>
      <c r="C994" s="103"/>
      <c r="D994" s="103"/>
      <c r="E994" s="103"/>
      <c r="F994" s="103"/>
    </row>
    <row r="995" spans="1:6">
      <c r="A995" s="103"/>
      <c r="B995" s="61"/>
      <c r="C995" s="103"/>
      <c r="D995" s="103"/>
      <c r="E995" s="103"/>
      <c r="F995" s="103"/>
    </row>
    <row r="996" spans="1:6">
      <c r="A996" s="103"/>
      <c r="B996" s="61"/>
      <c r="C996" s="103"/>
      <c r="D996" s="103"/>
      <c r="E996" s="103"/>
      <c r="F996" s="103"/>
    </row>
    <row r="997" spans="1:6">
      <c r="A997" s="103"/>
      <c r="B997" s="61"/>
      <c r="C997" s="103"/>
      <c r="D997" s="103"/>
      <c r="E997" s="103"/>
      <c r="F997" s="103"/>
    </row>
    <row r="998" spans="1:6">
      <c r="A998" s="103"/>
      <c r="B998" s="61"/>
      <c r="C998" s="103"/>
      <c r="D998" s="103"/>
      <c r="E998" s="103"/>
      <c r="F998" s="103"/>
    </row>
    <row r="999" spans="1:6">
      <c r="A999" s="103"/>
      <c r="B999" s="61"/>
      <c r="C999" s="103"/>
      <c r="D999" s="103"/>
      <c r="E999" s="103"/>
      <c r="F999" s="103"/>
    </row>
    <row r="1000" spans="1:6">
      <c r="A1000" s="103"/>
      <c r="B1000" s="61"/>
      <c r="C1000" s="103"/>
      <c r="D1000" s="103"/>
      <c r="E1000" s="103"/>
      <c r="F1000" s="103"/>
    </row>
    <row r="1001" spans="1:6">
      <c r="A1001" s="103"/>
      <c r="B1001" s="61"/>
      <c r="C1001" s="103"/>
      <c r="D1001" s="103"/>
      <c r="E1001" s="103"/>
      <c r="F1001" s="103"/>
    </row>
    <row r="1002" spans="1:6">
      <c r="A1002" s="103"/>
      <c r="B1002" s="61"/>
      <c r="C1002" s="103"/>
      <c r="D1002" s="103"/>
      <c r="E1002" s="103"/>
      <c r="F1002" s="103"/>
    </row>
    <row r="1003" spans="1:6">
      <c r="A1003" s="103"/>
      <c r="B1003" s="61"/>
      <c r="C1003" s="103"/>
      <c r="D1003" s="103"/>
      <c r="E1003" s="103"/>
      <c r="F1003" s="103"/>
    </row>
    <row r="1004" spans="1:6">
      <c r="A1004" s="103"/>
      <c r="B1004" s="61"/>
      <c r="C1004" s="103"/>
      <c r="D1004" s="103"/>
      <c r="E1004" s="103"/>
      <c r="F1004" s="103"/>
    </row>
    <row r="1005" spans="1:6">
      <c r="A1005" s="103"/>
      <c r="B1005" s="61"/>
      <c r="C1005" s="103"/>
      <c r="D1005" s="103"/>
      <c r="E1005" s="103"/>
      <c r="F1005" s="103"/>
    </row>
    <row r="1006" spans="1:6">
      <c r="A1006" s="103"/>
      <c r="B1006" s="61"/>
      <c r="C1006" s="103"/>
      <c r="D1006" s="103"/>
      <c r="E1006" s="103"/>
      <c r="F1006" s="103"/>
    </row>
    <row r="1007" spans="1:6">
      <c r="A1007" s="103"/>
      <c r="B1007" s="61"/>
      <c r="C1007" s="103"/>
      <c r="D1007" s="103"/>
      <c r="E1007" s="103"/>
      <c r="F1007" s="103"/>
    </row>
    <row r="1008" spans="1:6">
      <c r="A1008" s="103"/>
      <c r="B1008" s="61"/>
      <c r="C1008" s="103"/>
      <c r="D1008" s="103"/>
      <c r="E1008" s="103"/>
      <c r="F1008" s="103"/>
    </row>
    <row r="1009" spans="1:6">
      <c r="A1009" s="103"/>
      <c r="B1009" s="61"/>
      <c r="C1009" s="103"/>
      <c r="D1009" s="103"/>
      <c r="E1009" s="103"/>
      <c r="F1009" s="103"/>
    </row>
    <row r="1010" spans="1:6">
      <c r="A1010" s="103"/>
      <c r="B1010" s="61"/>
      <c r="C1010" s="103"/>
      <c r="D1010" s="103"/>
      <c r="E1010" s="103"/>
      <c r="F1010" s="103"/>
    </row>
    <row r="1011" spans="1:6">
      <c r="A1011" s="103"/>
      <c r="B1011" s="61"/>
      <c r="C1011" s="103"/>
      <c r="D1011" s="103"/>
      <c r="E1011" s="103"/>
      <c r="F1011" s="103"/>
    </row>
    <row r="1012" spans="1:6">
      <c r="A1012" s="103"/>
      <c r="B1012" s="61"/>
      <c r="C1012" s="103"/>
      <c r="D1012" s="103"/>
      <c r="E1012" s="103"/>
      <c r="F1012" s="103"/>
    </row>
    <row r="1013" spans="1:6">
      <c r="A1013" s="103"/>
      <c r="B1013" s="61"/>
      <c r="C1013" s="103"/>
      <c r="D1013" s="103"/>
      <c r="E1013" s="103"/>
      <c r="F1013" s="103"/>
    </row>
    <row r="1014" spans="1:6">
      <c r="A1014" s="103"/>
      <c r="B1014" s="61"/>
      <c r="C1014" s="103"/>
      <c r="D1014" s="103"/>
      <c r="E1014" s="103"/>
      <c r="F1014" s="103"/>
    </row>
    <row r="1015" spans="1:6">
      <c r="A1015" s="103"/>
      <c r="B1015" s="61"/>
      <c r="C1015" s="103"/>
      <c r="D1015" s="103"/>
      <c r="E1015" s="103"/>
      <c r="F1015" s="103"/>
    </row>
    <row r="1016" spans="1:6">
      <c r="A1016" s="103"/>
      <c r="B1016" s="61"/>
      <c r="C1016" s="103"/>
      <c r="D1016" s="103"/>
      <c r="E1016" s="103"/>
      <c r="F1016" s="103"/>
    </row>
    <row r="1017" spans="1:6">
      <c r="A1017" s="103"/>
      <c r="B1017" s="61"/>
      <c r="C1017" s="103"/>
      <c r="D1017" s="103"/>
      <c r="E1017" s="103"/>
      <c r="F1017" s="103"/>
    </row>
    <row r="1018" spans="1:6">
      <c r="A1018" s="103"/>
      <c r="B1018" s="61"/>
      <c r="C1018" s="103"/>
      <c r="D1018" s="103"/>
      <c r="E1018" s="103"/>
      <c r="F1018" s="103"/>
    </row>
    <row r="1019" spans="1:6">
      <c r="A1019" s="103"/>
      <c r="B1019" s="61"/>
      <c r="C1019" s="103"/>
      <c r="D1019" s="103"/>
      <c r="E1019" s="103"/>
      <c r="F1019" s="103"/>
    </row>
    <row r="1020" spans="1:6">
      <c r="A1020" s="103"/>
      <c r="B1020" s="61"/>
      <c r="C1020" s="103"/>
      <c r="D1020" s="103"/>
      <c r="E1020" s="103"/>
      <c r="F1020" s="103"/>
    </row>
    <row r="1021" spans="1:6">
      <c r="A1021" s="103"/>
      <c r="B1021" s="61"/>
      <c r="C1021" s="103"/>
      <c r="D1021" s="103"/>
      <c r="E1021" s="103"/>
      <c r="F1021" s="103"/>
    </row>
    <row r="1022" spans="1:6">
      <c r="A1022" s="103"/>
      <c r="B1022" s="61"/>
      <c r="C1022" s="103"/>
      <c r="D1022" s="103"/>
      <c r="E1022" s="103"/>
      <c r="F1022" s="103"/>
    </row>
    <row r="1023" spans="1:6">
      <c r="A1023" s="103"/>
      <c r="B1023" s="61"/>
      <c r="C1023" s="103"/>
      <c r="D1023" s="103"/>
      <c r="E1023" s="103"/>
      <c r="F1023" s="103"/>
    </row>
    <row r="1024" spans="1:6">
      <c r="A1024" s="103"/>
      <c r="B1024" s="61"/>
      <c r="C1024" s="103"/>
      <c r="D1024" s="103"/>
      <c r="E1024" s="103"/>
      <c r="F1024" s="103"/>
    </row>
    <row r="1025" spans="1:6">
      <c r="A1025" s="103"/>
      <c r="B1025" s="61"/>
      <c r="C1025" s="103"/>
      <c r="D1025" s="103"/>
      <c r="E1025" s="103"/>
      <c r="F1025" s="103"/>
    </row>
    <row r="1026" spans="1:6">
      <c r="A1026" s="103"/>
      <c r="B1026" s="61"/>
      <c r="C1026" s="103"/>
      <c r="D1026" s="103"/>
      <c r="E1026" s="103"/>
      <c r="F1026" s="103"/>
    </row>
    <row r="1027" spans="1:6">
      <c r="A1027" s="103"/>
      <c r="B1027" s="61"/>
      <c r="C1027" s="103"/>
      <c r="D1027" s="103"/>
      <c r="E1027" s="103"/>
      <c r="F1027" s="103"/>
    </row>
    <row r="1028" spans="1:6">
      <c r="A1028" s="103"/>
      <c r="B1028" s="61"/>
      <c r="C1028" s="103"/>
      <c r="D1028" s="103"/>
      <c r="E1028" s="103"/>
      <c r="F1028" s="103"/>
    </row>
    <row r="1029" spans="1:6">
      <c r="A1029" s="103"/>
      <c r="B1029" s="61"/>
      <c r="C1029" s="103"/>
      <c r="D1029" s="103"/>
      <c r="E1029" s="103"/>
      <c r="F1029" s="103"/>
    </row>
    <row r="1030" spans="1:6">
      <c r="A1030" s="103"/>
      <c r="B1030" s="61"/>
      <c r="C1030" s="103"/>
      <c r="D1030" s="103"/>
      <c r="E1030" s="103"/>
      <c r="F1030" s="103"/>
    </row>
    <row r="1031" spans="1:6">
      <c r="A1031" s="103"/>
      <c r="B1031" s="61"/>
      <c r="C1031" s="103"/>
      <c r="D1031" s="103"/>
      <c r="E1031" s="103"/>
      <c r="F1031" s="103"/>
    </row>
    <row r="1032" spans="1:6">
      <c r="A1032" s="103"/>
      <c r="B1032" s="61"/>
      <c r="C1032" s="103"/>
      <c r="D1032" s="103"/>
      <c r="E1032" s="103"/>
      <c r="F1032" s="103"/>
    </row>
    <row r="1033" spans="1:6">
      <c r="A1033" s="103"/>
      <c r="B1033" s="61"/>
      <c r="C1033" s="103"/>
      <c r="D1033" s="103"/>
      <c r="E1033" s="103"/>
      <c r="F1033" s="103"/>
    </row>
    <row r="1034" spans="1:6">
      <c r="A1034" s="103"/>
      <c r="B1034" s="61"/>
      <c r="C1034" s="103"/>
      <c r="D1034" s="103"/>
      <c r="E1034" s="103"/>
      <c r="F1034" s="103"/>
    </row>
    <row r="1035" spans="1:6">
      <c r="A1035" s="103"/>
      <c r="B1035" s="61"/>
      <c r="C1035" s="103"/>
      <c r="D1035" s="103"/>
      <c r="E1035" s="103"/>
      <c r="F1035" s="103"/>
    </row>
    <row r="1036" spans="1:6">
      <c r="A1036" s="103"/>
      <c r="B1036" s="61"/>
      <c r="C1036" s="103"/>
      <c r="D1036" s="103"/>
      <c r="E1036" s="103"/>
      <c r="F1036" s="103"/>
    </row>
    <row r="1037" spans="1:6">
      <c r="A1037" s="103"/>
      <c r="B1037" s="61"/>
      <c r="C1037" s="103"/>
      <c r="D1037" s="103"/>
      <c r="E1037" s="103"/>
      <c r="F1037" s="103"/>
    </row>
    <row r="1038" spans="1:6">
      <c r="A1038" s="103"/>
      <c r="B1038" s="61"/>
      <c r="C1038" s="103"/>
      <c r="D1038" s="103"/>
      <c r="E1038" s="103"/>
      <c r="F1038" s="103"/>
    </row>
    <row r="1039" spans="1:6">
      <c r="A1039" s="103"/>
      <c r="B1039" s="61"/>
      <c r="C1039" s="103"/>
      <c r="D1039" s="103"/>
      <c r="E1039" s="103"/>
      <c r="F1039" s="103"/>
    </row>
    <row r="1040" spans="1:6">
      <c r="A1040" s="103"/>
      <c r="B1040" s="61"/>
      <c r="C1040" s="103"/>
      <c r="D1040" s="103"/>
      <c r="E1040" s="103"/>
      <c r="F1040" s="103"/>
    </row>
    <row r="1041" spans="1:6">
      <c r="A1041" s="103"/>
      <c r="B1041" s="61"/>
      <c r="C1041" s="103"/>
      <c r="D1041" s="103"/>
      <c r="E1041" s="103"/>
      <c r="F1041" s="103"/>
    </row>
    <row r="1042" spans="1:6">
      <c r="A1042" s="103"/>
      <c r="B1042" s="61"/>
      <c r="C1042" s="103"/>
      <c r="D1042" s="103"/>
      <c r="E1042" s="103"/>
      <c r="F1042" s="103"/>
    </row>
    <row r="1043" spans="1:6">
      <c r="A1043" s="103"/>
      <c r="B1043" s="61"/>
      <c r="C1043" s="103"/>
      <c r="D1043" s="103"/>
      <c r="E1043" s="103"/>
      <c r="F1043" s="103"/>
    </row>
    <row r="1044" spans="1:6">
      <c r="A1044" s="103"/>
      <c r="B1044" s="61"/>
      <c r="C1044" s="103"/>
      <c r="D1044" s="103"/>
      <c r="E1044" s="103"/>
      <c r="F1044" s="103"/>
    </row>
    <row r="1045" spans="1:6">
      <c r="A1045" s="103"/>
      <c r="B1045" s="61"/>
      <c r="C1045" s="103"/>
      <c r="D1045" s="103"/>
      <c r="E1045" s="103"/>
      <c r="F1045" s="103"/>
    </row>
    <row r="1046" spans="1:6">
      <c r="A1046" s="103"/>
      <c r="B1046" s="61"/>
      <c r="C1046" s="103"/>
      <c r="D1046" s="103"/>
      <c r="E1046" s="103"/>
      <c r="F1046" s="103"/>
    </row>
    <row r="1047" spans="1:6">
      <c r="A1047" s="103"/>
      <c r="B1047" s="61"/>
      <c r="C1047" s="103"/>
      <c r="D1047" s="103"/>
      <c r="E1047" s="103"/>
      <c r="F1047" s="103"/>
    </row>
    <row r="1048" spans="1:6">
      <c r="A1048" s="103"/>
      <c r="B1048" s="61"/>
      <c r="C1048" s="103"/>
      <c r="D1048" s="103"/>
      <c r="E1048" s="103"/>
      <c r="F1048" s="103"/>
    </row>
    <row r="1049" spans="1:6">
      <c r="A1049" s="103"/>
      <c r="B1049" s="61"/>
      <c r="C1049" s="103"/>
      <c r="D1049" s="103"/>
      <c r="E1049" s="103"/>
      <c r="F1049" s="103"/>
    </row>
    <row r="1050" spans="1:6">
      <c r="A1050" s="103"/>
      <c r="B1050" s="61"/>
      <c r="C1050" s="103"/>
      <c r="D1050" s="103"/>
      <c r="E1050" s="103"/>
      <c r="F1050" s="103"/>
    </row>
    <row r="1051" spans="1:6">
      <c r="A1051" s="103"/>
      <c r="B1051" s="61"/>
      <c r="C1051" s="103"/>
      <c r="D1051" s="103"/>
      <c r="E1051" s="103"/>
      <c r="F1051" s="103"/>
    </row>
    <row r="1052" spans="1:6">
      <c r="A1052" s="103"/>
      <c r="B1052" s="61"/>
      <c r="C1052" s="103"/>
      <c r="D1052" s="103"/>
      <c r="E1052" s="103"/>
      <c r="F1052" s="103"/>
    </row>
    <row r="1053" spans="1:6">
      <c r="A1053" s="103"/>
      <c r="B1053" s="61"/>
      <c r="C1053" s="103"/>
      <c r="D1053" s="103"/>
      <c r="E1053" s="103"/>
      <c r="F1053" s="103"/>
    </row>
    <row r="1054" spans="1:6">
      <c r="A1054" s="103"/>
      <c r="B1054" s="61"/>
      <c r="C1054" s="103"/>
      <c r="D1054" s="103"/>
      <c r="E1054" s="103"/>
      <c r="F1054" s="103"/>
    </row>
    <row r="1055" spans="1:6">
      <c r="A1055" s="103"/>
      <c r="B1055" s="61"/>
      <c r="C1055" s="103"/>
      <c r="D1055" s="103"/>
      <c r="E1055" s="103"/>
      <c r="F1055" s="103"/>
    </row>
    <row r="1056" spans="1:6">
      <c r="A1056" s="103"/>
      <c r="B1056" s="61"/>
      <c r="C1056" s="103"/>
      <c r="D1056" s="103"/>
      <c r="E1056" s="103"/>
      <c r="F1056" s="103"/>
    </row>
    <row r="1057" spans="1:6">
      <c r="A1057" s="103"/>
      <c r="B1057" s="61"/>
      <c r="C1057" s="103"/>
      <c r="D1057" s="103"/>
      <c r="E1057" s="103"/>
      <c r="F1057" s="103"/>
    </row>
    <row r="1058" spans="1:6">
      <c r="A1058" s="103"/>
      <c r="B1058" s="61"/>
      <c r="C1058" s="103"/>
      <c r="D1058" s="103"/>
      <c r="E1058" s="103"/>
      <c r="F1058" s="103"/>
    </row>
    <row r="1059" spans="1:6">
      <c r="A1059" s="103"/>
      <c r="B1059" s="61"/>
      <c r="C1059" s="103"/>
      <c r="D1059" s="103"/>
      <c r="E1059" s="103"/>
      <c r="F1059" s="103"/>
    </row>
    <row r="1060" spans="1:6">
      <c r="A1060" s="103"/>
      <c r="B1060" s="61"/>
      <c r="C1060" s="103"/>
      <c r="D1060" s="103"/>
      <c r="E1060" s="103"/>
      <c r="F1060" s="103"/>
    </row>
    <row r="1061" spans="1:6">
      <c r="A1061" s="103"/>
      <c r="B1061" s="61"/>
      <c r="C1061" s="103"/>
      <c r="D1061" s="103"/>
      <c r="E1061" s="103"/>
      <c r="F1061" s="103"/>
    </row>
    <row r="1062" spans="1:6">
      <c r="A1062" s="103"/>
      <c r="B1062" s="61"/>
      <c r="C1062" s="103"/>
      <c r="D1062" s="103"/>
      <c r="E1062" s="103"/>
      <c r="F1062" s="103"/>
    </row>
    <row r="1063" spans="1:6">
      <c r="A1063" s="103"/>
      <c r="B1063" s="61"/>
      <c r="C1063" s="103"/>
      <c r="D1063" s="103"/>
      <c r="E1063" s="103"/>
      <c r="F1063" s="103"/>
    </row>
    <row r="1064" spans="1:6">
      <c r="A1064" s="103"/>
      <c r="B1064" s="61"/>
      <c r="C1064" s="103"/>
      <c r="D1064" s="103"/>
      <c r="E1064" s="103"/>
      <c r="F1064" s="103"/>
    </row>
    <row r="1065" spans="1:6">
      <c r="A1065" s="103"/>
      <c r="B1065" s="61"/>
      <c r="C1065" s="103"/>
      <c r="D1065" s="103"/>
      <c r="E1065" s="103"/>
      <c r="F1065" s="103"/>
    </row>
    <row r="1066" spans="1:6">
      <c r="A1066" s="103"/>
      <c r="B1066" s="61"/>
      <c r="C1066" s="103"/>
      <c r="D1066" s="103"/>
      <c r="E1066" s="103"/>
      <c r="F1066" s="103"/>
    </row>
    <row r="1067" spans="1:6">
      <c r="A1067" s="103"/>
      <c r="B1067" s="61"/>
      <c r="C1067" s="103"/>
      <c r="D1067" s="103"/>
      <c r="E1067" s="103"/>
      <c r="F1067" s="103"/>
    </row>
    <row r="1068" spans="1:6">
      <c r="A1068" s="103"/>
      <c r="B1068" s="61"/>
      <c r="C1068" s="103"/>
      <c r="D1068" s="103"/>
      <c r="E1068" s="103"/>
      <c r="F1068" s="103"/>
    </row>
    <row r="1069" spans="1:6">
      <c r="A1069" s="103"/>
      <c r="B1069" s="61"/>
      <c r="C1069" s="103"/>
      <c r="D1069" s="103"/>
      <c r="E1069" s="103"/>
      <c r="F1069" s="103"/>
    </row>
    <row r="1070" spans="1:6">
      <c r="A1070" s="103"/>
      <c r="B1070" s="61"/>
      <c r="C1070" s="103"/>
      <c r="D1070" s="103"/>
      <c r="E1070" s="103"/>
      <c r="F1070" s="103"/>
    </row>
    <row r="1071" spans="1:6">
      <c r="A1071" s="103"/>
      <c r="B1071" s="61"/>
      <c r="C1071" s="103"/>
      <c r="D1071" s="103"/>
      <c r="E1071" s="103"/>
      <c r="F1071" s="103"/>
    </row>
    <row r="1072" spans="1:6">
      <c r="A1072" s="103"/>
      <c r="B1072" s="61"/>
      <c r="C1072" s="103"/>
      <c r="D1072" s="103"/>
      <c r="E1072" s="103"/>
      <c r="F1072" s="103"/>
    </row>
    <row r="1073" spans="1:6">
      <c r="A1073" s="103"/>
      <c r="B1073" s="61"/>
      <c r="C1073" s="103"/>
      <c r="D1073" s="103"/>
      <c r="E1073" s="103"/>
      <c r="F1073" s="103"/>
    </row>
    <row r="1074" spans="1:6">
      <c r="A1074" s="103"/>
      <c r="B1074" s="61"/>
      <c r="C1074" s="103"/>
      <c r="D1074" s="103"/>
      <c r="E1074" s="103"/>
      <c r="F1074" s="103"/>
    </row>
    <row r="1075" spans="1:6">
      <c r="A1075" s="103"/>
      <c r="B1075" s="61"/>
      <c r="C1075" s="103"/>
      <c r="D1075" s="103"/>
      <c r="E1075" s="103"/>
      <c r="F1075" s="103"/>
    </row>
    <row r="1076" spans="1:6">
      <c r="A1076" s="103"/>
      <c r="B1076" s="61"/>
      <c r="C1076" s="103"/>
      <c r="D1076" s="103"/>
      <c r="E1076" s="103"/>
      <c r="F1076" s="103"/>
    </row>
    <row r="1077" spans="1:6">
      <c r="A1077" s="103"/>
      <c r="B1077" s="61"/>
      <c r="C1077" s="103"/>
      <c r="D1077" s="103"/>
      <c r="E1077" s="103"/>
      <c r="F1077" s="103"/>
    </row>
    <row r="1078" spans="1:6">
      <c r="A1078" s="103"/>
      <c r="B1078" s="61"/>
      <c r="C1078" s="103"/>
      <c r="D1078" s="103"/>
      <c r="E1078" s="103"/>
      <c r="F1078" s="103"/>
    </row>
    <row r="1079" spans="1:6">
      <c r="A1079" s="103"/>
      <c r="B1079" s="61"/>
      <c r="C1079" s="103"/>
      <c r="D1079" s="103"/>
      <c r="E1079" s="103"/>
      <c r="F1079" s="103"/>
    </row>
    <row r="1080" spans="1:6">
      <c r="A1080" s="103"/>
      <c r="B1080" s="61"/>
      <c r="C1080" s="103"/>
      <c r="D1080" s="103"/>
      <c r="E1080" s="103"/>
      <c r="F1080" s="103"/>
    </row>
    <row r="1081" spans="1:6">
      <c r="A1081" s="103"/>
      <c r="B1081" s="61"/>
      <c r="C1081" s="103"/>
      <c r="D1081" s="103"/>
      <c r="E1081" s="103"/>
      <c r="F1081" s="103"/>
    </row>
    <row r="1082" spans="1:6">
      <c r="A1082" s="103"/>
      <c r="B1082" s="61"/>
      <c r="C1082" s="103"/>
      <c r="D1082" s="103"/>
      <c r="E1082" s="103"/>
      <c r="F1082" s="103"/>
    </row>
    <row r="1083" spans="1:6">
      <c r="A1083" s="103"/>
      <c r="B1083" s="61"/>
      <c r="C1083" s="103"/>
      <c r="D1083" s="103"/>
      <c r="E1083" s="103"/>
      <c r="F1083" s="103"/>
    </row>
    <row r="1084" spans="1:6">
      <c r="A1084" s="103"/>
      <c r="B1084" s="61"/>
      <c r="C1084" s="103"/>
      <c r="D1084" s="103"/>
      <c r="E1084" s="103"/>
      <c r="F1084" s="103"/>
    </row>
    <row r="1085" spans="1:6">
      <c r="A1085" s="103"/>
      <c r="B1085" s="61"/>
      <c r="C1085" s="103"/>
      <c r="D1085" s="103"/>
      <c r="E1085" s="103"/>
      <c r="F1085" s="103"/>
    </row>
    <row r="1086" spans="1:6">
      <c r="A1086" s="103"/>
      <c r="B1086" s="61"/>
      <c r="C1086" s="103"/>
      <c r="D1086" s="103"/>
      <c r="E1086" s="103"/>
      <c r="F1086" s="103"/>
    </row>
    <row r="1087" spans="1:6">
      <c r="A1087" s="103"/>
      <c r="B1087" s="61"/>
      <c r="C1087" s="103"/>
      <c r="D1087" s="103"/>
      <c r="E1087" s="103"/>
      <c r="F1087" s="103"/>
    </row>
    <row r="1088" spans="1:6">
      <c r="A1088" s="103"/>
      <c r="B1088" s="61"/>
      <c r="C1088" s="103"/>
      <c r="D1088" s="103"/>
      <c r="E1088" s="103"/>
      <c r="F1088" s="103"/>
    </row>
    <row r="1089" spans="1:6">
      <c r="A1089" s="103"/>
      <c r="B1089" s="61"/>
      <c r="C1089" s="103"/>
      <c r="D1089" s="103"/>
      <c r="E1089" s="103"/>
      <c r="F1089" s="103"/>
    </row>
    <row r="1090" spans="1:6">
      <c r="A1090" s="103"/>
      <c r="B1090" s="61"/>
      <c r="C1090" s="103"/>
      <c r="D1090" s="103"/>
      <c r="E1090" s="103"/>
      <c r="F1090" s="103"/>
    </row>
    <row r="1091" spans="1:6">
      <c r="A1091" s="103"/>
      <c r="B1091" s="61"/>
      <c r="C1091" s="103"/>
      <c r="D1091" s="103"/>
      <c r="E1091" s="103"/>
      <c r="F1091" s="103"/>
    </row>
    <row r="1092" spans="1:6">
      <c r="A1092" s="103"/>
      <c r="B1092" s="61"/>
      <c r="C1092" s="103"/>
      <c r="D1092" s="103"/>
      <c r="E1092" s="103"/>
      <c r="F1092" s="103"/>
    </row>
    <row r="1093" spans="1:6">
      <c r="A1093" s="103"/>
      <c r="B1093" s="61"/>
      <c r="C1093" s="103"/>
      <c r="D1093" s="103"/>
      <c r="E1093" s="103"/>
      <c r="F1093" s="103"/>
    </row>
    <row r="1094" spans="1:6">
      <c r="A1094" s="103"/>
      <c r="B1094" s="61"/>
      <c r="C1094" s="103"/>
      <c r="D1094" s="103"/>
      <c r="E1094" s="103"/>
      <c r="F1094" s="103"/>
    </row>
    <row r="1095" spans="1:6">
      <c r="A1095" s="103"/>
      <c r="B1095" s="61"/>
      <c r="C1095" s="103"/>
      <c r="D1095" s="103"/>
      <c r="E1095" s="103"/>
      <c r="F1095" s="103"/>
    </row>
    <row r="1096" spans="1:6">
      <c r="A1096" s="103"/>
      <c r="B1096" s="61"/>
      <c r="C1096" s="103"/>
      <c r="D1096" s="103"/>
      <c r="E1096" s="103"/>
      <c r="F1096" s="103"/>
    </row>
    <row r="1097" spans="1:6">
      <c r="A1097" s="103"/>
      <c r="B1097" s="61"/>
      <c r="C1097" s="103"/>
      <c r="D1097" s="103"/>
      <c r="E1097" s="103"/>
      <c r="F1097" s="103"/>
    </row>
    <row r="1098" spans="1:6">
      <c r="A1098" s="103"/>
      <c r="B1098" s="61"/>
      <c r="C1098" s="103"/>
      <c r="D1098" s="103"/>
      <c r="E1098" s="103"/>
      <c r="F1098" s="103"/>
    </row>
    <row r="1099" spans="1:6">
      <c r="A1099" s="103"/>
      <c r="B1099" s="61"/>
      <c r="C1099" s="103"/>
      <c r="D1099" s="103"/>
      <c r="E1099" s="103"/>
      <c r="F1099" s="103"/>
    </row>
    <row r="1100" spans="1:6">
      <c r="A1100" s="103"/>
      <c r="B1100" s="61"/>
      <c r="C1100" s="103"/>
      <c r="D1100" s="103"/>
      <c r="E1100" s="103"/>
      <c r="F1100" s="103"/>
    </row>
    <row r="1101" spans="1:6">
      <c r="A1101" s="103"/>
      <c r="B1101" s="61"/>
      <c r="C1101" s="103"/>
      <c r="D1101" s="103"/>
      <c r="E1101" s="103"/>
      <c r="F1101" s="103"/>
    </row>
    <row r="1102" spans="1:6">
      <c r="A1102" s="103"/>
      <c r="B1102" s="61"/>
      <c r="C1102" s="103"/>
      <c r="D1102" s="103"/>
      <c r="E1102" s="103"/>
      <c r="F1102" s="103"/>
    </row>
    <row r="1103" spans="1:6">
      <c r="A1103" s="103"/>
      <c r="B1103" s="61"/>
      <c r="C1103" s="103"/>
      <c r="D1103" s="103"/>
      <c r="E1103" s="103"/>
      <c r="F1103" s="103"/>
    </row>
    <row r="1104" spans="1:6">
      <c r="A1104" s="103"/>
      <c r="B1104" s="61"/>
      <c r="C1104" s="103"/>
      <c r="D1104" s="103"/>
      <c r="E1104" s="103"/>
      <c r="F1104" s="103"/>
    </row>
    <row r="1105" spans="1:6">
      <c r="A1105" s="103"/>
      <c r="B1105" s="61"/>
      <c r="C1105" s="103"/>
      <c r="D1105" s="103"/>
      <c r="E1105" s="103"/>
      <c r="F1105" s="103"/>
    </row>
    <row r="1106" spans="1:6">
      <c r="A1106" s="103"/>
      <c r="B1106" s="61"/>
      <c r="C1106" s="103"/>
      <c r="D1106" s="103"/>
      <c r="E1106" s="103"/>
      <c r="F1106" s="103"/>
    </row>
    <row r="1107" spans="1:6">
      <c r="A1107" s="103"/>
      <c r="B1107" s="61"/>
      <c r="C1107" s="103"/>
      <c r="D1107" s="103"/>
      <c r="E1107" s="103"/>
      <c r="F1107" s="103"/>
    </row>
    <row r="1108" spans="1:6">
      <c r="A1108" s="103"/>
      <c r="B1108" s="61"/>
      <c r="C1108" s="103"/>
      <c r="D1108" s="103"/>
      <c r="E1108" s="103"/>
      <c r="F1108" s="103"/>
    </row>
    <row r="1109" spans="1:6">
      <c r="A1109" s="103"/>
      <c r="B1109" s="61"/>
      <c r="C1109" s="103"/>
      <c r="D1109" s="103"/>
      <c r="E1109" s="103"/>
      <c r="F1109" s="103"/>
    </row>
    <row r="1110" spans="1:6">
      <c r="A1110" s="103"/>
      <c r="B1110" s="61"/>
      <c r="C1110" s="103"/>
      <c r="D1110" s="103"/>
      <c r="E1110" s="103"/>
      <c r="F1110" s="103"/>
    </row>
    <row r="1111" spans="1:6">
      <c r="A1111" s="103"/>
      <c r="B1111" s="61"/>
      <c r="C1111" s="103"/>
      <c r="D1111" s="103"/>
      <c r="E1111" s="103"/>
      <c r="F1111" s="103"/>
    </row>
    <row r="1112" spans="1:6">
      <c r="A1112" s="103"/>
      <c r="B1112" s="61"/>
      <c r="C1112" s="103"/>
      <c r="D1112" s="103"/>
      <c r="E1112" s="103"/>
      <c r="F1112" s="103"/>
    </row>
    <row r="1113" spans="1:6">
      <c r="A1113" s="103"/>
      <c r="B1113" s="61"/>
      <c r="C1113" s="103"/>
      <c r="D1113" s="103"/>
      <c r="E1113" s="103"/>
      <c r="F1113" s="103"/>
    </row>
    <row r="1114" spans="1:6">
      <c r="A1114" s="103"/>
      <c r="B1114" s="61"/>
      <c r="C1114" s="103"/>
      <c r="D1114" s="103"/>
      <c r="E1114" s="103"/>
      <c r="F1114" s="103"/>
    </row>
    <row r="1115" spans="1:6">
      <c r="A1115" s="103"/>
      <c r="B1115" s="61"/>
      <c r="C1115" s="103"/>
      <c r="D1115" s="103"/>
      <c r="E1115" s="103"/>
      <c r="F1115" s="103"/>
    </row>
    <row r="1116" spans="1:6">
      <c r="A1116" s="103"/>
      <c r="B1116" s="61"/>
      <c r="C1116" s="103"/>
      <c r="D1116" s="103"/>
      <c r="E1116" s="103"/>
      <c r="F1116" s="103"/>
    </row>
    <row r="1117" spans="1:6">
      <c r="A1117" s="103"/>
      <c r="B1117" s="61"/>
      <c r="C1117" s="103"/>
      <c r="D1117" s="103"/>
      <c r="E1117" s="103"/>
      <c r="F1117" s="103"/>
    </row>
    <row r="1118" spans="1:6">
      <c r="A1118" s="103"/>
      <c r="B1118" s="61"/>
      <c r="C1118" s="103"/>
      <c r="D1118" s="103"/>
      <c r="E1118" s="103"/>
      <c r="F1118" s="103"/>
    </row>
    <row r="1119" spans="1:6">
      <c r="A1119" s="103"/>
      <c r="B1119" s="61"/>
      <c r="C1119" s="103"/>
      <c r="D1119" s="103"/>
      <c r="E1119" s="103"/>
      <c r="F1119" s="103"/>
    </row>
    <row r="1120" spans="1:6">
      <c r="A1120" s="103"/>
      <c r="B1120" s="61"/>
      <c r="C1120" s="103"/>
      <c r="D1120" s="103"/>
      <c r="E1120" s="103"/>
      <c r="F1120" s="103"/>
    </row>
    <row r="1121" spans="1:6">
      <c r="A1121" s="103"/>
      <c r="B1121" s="61"/>
      <c r="C1121" s="103"/>
      <c r="D1121" s="103"/>
      <c r="E1121" s="103"/>
      <c r="F1121" s="103"/>
    </row>
    <row r="1122" spans="1:6">
      <c r="A1122" s="103"/>
      <c r="B1122" s="61"/>
      <c r="C1122" s="103"/>
      <c r="D1122" s="103"/>
      <c r="E1122" s="103"/>
      <c r="F1122" s="103"/>
    </row>
    <row r="1123" spans="1:6">
      <c r="A1123" s="103"/>
      <c r="B1123" s="61"/>
      <c r="C1123" s="103"/>
      <c r="D1123" s="103"/>
      <c r="E1123" s="103"/>
      <c r="F1123" s="103"/>
    </row>
    <row r="1124" spans="1:6">
      <c r="A1124" s="103"/>
      <c r="B1124" s="61"/>
      <c r="C1124" s="103"/>
      <c r="D1124" s="103"/>
      <c r="E1124" s="103"/>
      <c r="F1124" s="103"/>
    </row>
    <row r="1125" spans="1:6">
      <c r="A1125" s="103"/>
      <c r="B1125" s="61"/>
      <c r="C1125" s="103"/>
      <c r="D1125" s="103"/>
      <c r="E1125" s="103"/>
      <c r="F1125" s="103"/>
    </row>
    <row r="1126" spans="1:6">
      <c r="A1126" s="103"/>
      <c r="B1126" s="61"/>
      <c r="C1126" s="103"/>
      <c r="D1126" s="103"/>
      <c r="E1126" s="103"/>
      <c r="F1126" s="103"/>
    </row>
    <row r="1127" spans="1:6">
      <c r="A1127" s="103"/>
      <c r="B1127" s="61"/>
      <c r="C1127" s="103"/>
      <c r="D1127" s="103"/>
      <c r="E1127" s="103"/>
      <c r="F1127" s="103"/>
    </row>
    <row r="1128" spans="1:6">
      <c r="A1128" s="103"/>
      <c r="B1128" s="61"/>
      <c r="C1128" s="103"/>
      <c r="D1128" s="103"/>
      <c r="E1128" s="103"/>
      <c r="F1128" s="103"/>
    </row>
    <row r="1129" spans="1:6">
      <c r="A1129" s="103"/>
      <c r="B1129" s="61"/>
      <c r="C1129" s="103"/>
      <c r="D1129" s="103"/>
      <c r="E1129" s="103"/>
      <c r="F1129" s="103"/>
    </row>
    <row r="1130" spans="1:6">
      <c r="A1130" s="103"/>
      <c r="B1130" s="61"/>
      <c r="C1130" s="103"/>
      <c r="D1130" s="103"/>
      <c r="E1130" s="103"/>
      <c r="F1130" s="103"/>
    </row>
    <row r="1131" spans="1:6">
      <c r="A1131" s="103"/>
      <c r="B1131" s="61"/>
      <c r="C1131" s="103"/>
      <c r="D1131" s="103"/>
      <c r="E1131" s="103"/>
      <c r="F1131" s="103"/>
    </row>
    <row r="1132" spans="1:6">
      <c r="A1132" s="103"/>
      <c r="B1132" s="61"/>
      <c r="C1132" s="103"/>
      <c r="D1132" s="103"/>
      <c r="E1132" s="103"/>
      <c r="F1132" s="103"/>
    </row>
    <row r="1133" spans="1:6">
      <c r="A1133" s="103"/>
      <c r="B1133" s="61"/>
      <c r="C1133" s="103"/>
      <c r="D1133" s="103"/>
      <c r="E1133" s="103"/>
      <c r="F1133" s="103"/>
    </row>
    <row r="1134" spans="1:6">
      <c r="A1134" s="103"/>
      <c r="B1134" s="61"/>
      <c r="C1134" s="103"/>
      <c r="D1134" s="103"/>
      <c r="E1134" s="103"/>
      <c r="F1134" s="103"/>
    </row>
    <row r="1135" spans="1:6">
      <c r="A1135" s="103"/>
      <c r="B1135" s="61"/>
      <c r="C1135" s="103"/>
      <c r="D1135" s="103"/>
      <c r="E1135" s="103"/>
      <c r="F1135" s="103"/>
    </row>
    <row r="1136" spans="1:6">
      <c r="A1136" s="103"/>
      <c r="B1136" s="61"/>
      <c r="C1136" s="103"/>
      <c r="D1136" s="103"/>
      <c r="E1136" s="103"/>
      <c r="F1136" s="103"/>
    </row>
    <row r="1137" spans="1:6">
      <c r="A1137" s="103"/>
      <c r="B1137" s="61"/>
      <c r="C1137" s="103"/>
      <c r="D1137" s="103"/>
      <c r="E1137" s="103"/>
      <c r="F1137" s="103"/>
    </row>
    <row r="1138" spans="1:6">
      <c r="A1138" s="103"/>
      <c r="B1138" s="61"/>
      <c r="C1138" s="103"/>
      <c r="D1138" s="103"/>
      <c r="E1138" s="103"/>
      <c r="F1138" s="103"/>
    </row>
    <row r="1139" spans="1:6">
      <c r="A1139" s="103"/>
      <c r="B1139" s="61"/>
      <c r="C1139" s="103"/>
      <c r="D1139" s="103"/>
      <c r="E1139" s="103"/>
      <c r="F1139" s="103"/>
    </row>
    <row r="1140" spans="1:6">
      <c r="A1140" s="103"/>
      <c r="B1140" s="61"/>
      <c r="C1140" s="103"/>
      <c r="D1140" s="103"/>
      <c r="E1140" s="103"/>
      <c r="F1140" s="103"/>
    </row>
    <row r="1141" spans="1:6">
      <c r="A1141" s="103"/>
      <c r="B1141" s="61"/>
      <c r="C1141" s="103"/>
      <c r="D1141" s="103"/>
      <c r="E1141" s="103"/>
      <c r="F1141" s="103"/>
    </row>
    <row r="1142" spans="1:6">
      <c r="A1142" s="103"/>
      <c r="B1142" s="61"/>
      <c r="C1142" s="103"/>
      <c r="D1142" s="103"/>
      <c r="E1142" s="103"/>
      <c r="F1142" s="103"/>
    </row>
    <row r="1143" spans="1:6">
      <c r="A1143" s="103"/>
      <c r="B1143" s="61"/>
      <c r="C1143" s="103"/>
      <c r="D1143" s="103"/>
      <c r="E1143" s="103"/>
      <c r="F1143" s="103"/>
    </row>
    <row r="1144" spans="1:6">
      <c r="A1144" s="103"/>
      <c r="B1144" s="61"/>
      <c r="C1144" s="103"/>
      <c r="D1144" s="103"/>
      <c r="E1144" s="103"/>
      <c r="F1144" s="103"/>
    </row>
    <row r="1145" spans="1:6">
      <c r="A1145" s="103"/>
      <c r="B1145" s="61"/>
      <c r="C1145" s="103"/>
      <c r="D1145" s="103"/>
      <c r="E1145" s="103"/>
      <c r="F1145" s="103"/>
    </row>
    <row r="1146" spans="1:6">
      <c r="A1146" s="103"/>
      <c r="B1146" s="61"/>
      <c r="C1146" s="103"/>
      <c r="D1146" s="103"/>
      <c r="E1146" s="103"/>
      <c r="F1146" s="103"/>
    </row>
    <row r="1147" spans="1:6">
      <c r="A1147" s="103"/>
      <c r="B1147" s="61"/>
      <c r="C1147" s="103"/>
      <c r="D1147" s="103"/>
      <c r="E1147" s="103"/>
      <c r="F1147" s="103"/>
    </row>
    <row r="1148" spans="1:6">
      <c r="A1148" s="103"/>
      <c r="B1148" s="61"/>
      <c r="C1148" s="103"/>
      <c r="D1148" s="103"/>
      <c r="E1148" s="103"/>
      <c r="F1148" s="103"/>
    </row>
    <row r="1149" spans="1:6">
      <c r="A1149" s="103"/>
      <c r="B1149" s="61"/>
      <c r="C1149" s="103"/>
      <c r="D1149" s="103"/>
      <c r="E1149" s="103"/>
      <c r="F1149" s="103"/>
    </row>
    <row r="1150" spans="1:6">
      <c r="A1150" s="103"/>
      <c r="B1150" s="61"/>
      <c r="C1150" s="103"/>
      <c r="D1150" s="103"/>
      <c r="E1150" s="103"/>
      <c r="F1150" s="103"/>
    </row>
    <row r="1151" spans="1:6">
      <c r="A1151" s="103"/>
      <c r="B1151" s="61"/>
      <c r="C1151" s="103"/>
      <c r="D1151" s="103"/>
      <c r="E1151" s="103"/>
      <c r="F1151" s="103"/>
    </row>
    <row r="1152" spans="1:6">
      <c r="A1152" s="103"/>
      <c r="B1152" s="61"/>
      <c r="C1152" s="103"/>
      <c r="D1152" s="103"/>
      <c r="E1152" s="103"/>
      <c r="F1152" s="103"/>
    </row>
    <row r="1153" spans="1:6">
      <c r="A1153" s="103"/>
      <c r="B1153" s="61"/>
      <c r="C1153" s="103"/>
      <c r="D1153" s="103"/>
      <c r="E1153" s="103"/>
      <c r="F1153" s="103"/>
    </row>
    <row r="1154" spans="1:6">
      <c r="A1154" s="103"/>
      <c r="B1154" s="61"/>
      <c r="C1154" s="103"/>
      <c r="D1154" s="103"/>
      <c r="E1154" s="103"/>
      <c r="F1154" s="103"/>
    </row>
    <row r="1155" spans="1:6">
      <c r="A1155" s="103"/>
      <c r="B1155" s="61"/>
      <c r="C1155" s="103"/>
      <c r="D1155" s="103"/>
      <c r="E1155" s="103"/>
      <c r="F1155" s="103"/>
    </row>
    <row r="1156" spans="1:6">
      <c r="A1156" s="103"/>
      <c r="B1156" s="61"/>
      <c r="C1156" s="103"/>
      <c r="D1156" s="103"/>
      <c r="E1156" s="103"/>
      <c r="F1156" s="103"/>
    </row>
    <row r="1157" spans="1:6">
      <c r="A1157" s="103"/>
      <c r="B1157" s="61"/>
      <c r="C1157" s="103"/>
      <c r="D1157" s="103"/>
      <c r="E1157" s="103"/>
      <c r="F1157" s="103"/>
    </row>
    <row r="1158" spans="1:6">
      <c r="A1158" s="103"/>
      <c r="B1158" s="61"/>
      <c r="C1158" s="103"/>
      <c r="D1158" s="103"/>
      <c r="E1158" s="103"/>
      <c r="F1158" s="103"/>
    </row>
    <row r="1159" spans="1:6">
      <c r="A1159" s="103"/>
      <c r="B1159" s="61"/>
      <c r="C1159" s="103"/>
      <c r="D1159" s="103"/>
      <c r="E1159" s="103"/>
      <c r="F1159" s="103"/>
    </row>
    <row r="1160" spans="1:6">
      <c r="A1160" s="103"/>
      <c r="B1160" s="61"/>
      <c r="C1160" s="103"/>
      <c r="D1160" s="103"/>
      <c r="E1160" s="103"/>
      <c r="F1160" s="103"/>
    </row>
    <row r="1161" spans="1:6">
      <c r="A1161" s="103"/>
      <c r="B1161" s="61"/>
      <c r="C1161" s="103"/>
      <c r="D1161" s="103"/>
      <c r="E1161" s="103"/>
      <c r="F1161" s="103"/>
    </row>
    <row r="1162" spans="1:6">
      <c r="A1162" s="103"/>
      <c r="B1162" s="61"/>
      <c r="C1162" s="103"/>
      <c r="D1162" s="103"/>
      <c r="E1162" s="103"/>
      <c r="F1162" s="103"/>
    </row>
    <row r="1163" spans="1:6">
      <c r="A1163" s="103"/>
      <c r="B1163" s="61"/>
      <c r="C1163" s="103"/>
      <c r="D1163" s="103"/>
      <c r="E1163" s="103"/>
      <c r="F1163" s="103"/>
    </row>
    <row r="1164" spans="1:6">
      <c r="A1164" s="103"/>
      <c r="B1164" s="61"/>
      <c r="C1164" s="103"/>
      <c r="D1164" s="103"/>
      <c r="E1164" s="103"/>
      <c r="F1164" s="103"/>
    </row>
    <row r="1165" spans="1:6">
      <c r="A1165" s="103"/>
      <c r="B1165" s="61"/>
      <c r="C1165" s="103"/>
      <c r="D1165" s="103"/>
      <c r="E1165" s="103"/>
      <c r="F1165" s="103"/>
    </row>
    <row r="1166" spans="1:6">
      <c r="A1166" s="103"/>
      <c r="B1166" s="61"/>
      <c r="C1166" s="103"/>
      <c r="D1166" s="103"/>
      <c r="E1166" s="103"/>
      <c r="F1166" s="103"/>
    </row>
    <row r="1167" spans="1:6">
      <c r="A1167" s="103"/>
      <c r="B1167" s="61"/>
      <c r="C1167" s="103"/>
      <c r="D1167" s="103"/>
      <c r="E1167" s="103"/>
      <c r="F1167" s="103"/>
    </row>
    <row r="1168" spans="1:6">
      <c r="A1168" s="103"/>
      <c r="B1168" s="61"/>
      <c r="C1168" s="103"/>
      <c r="D1168" s="103"/>
      <c r="E1168" s="103"/>
      <c r="F1168" s="103"/>
    </row>
    <row r="1169" spans="1:6">
      <c r="A1169" s="103"/>
      <c r="B1169" s="61"/>
      <c r="C1169" s="103"/>
      <c r="D1169" s="103"/>
      <c r="E1169" s="103"/>
      <c r="F1169" s="103"/>
    </row>
    <row r="1170" spans="1:6">
      <c r="A1170" s="103"/>
      <c r="B1170" s="61"/>
      <c r="C1170" s="103"/>
      <c r="D1170" s="103"/>
      <c r="E1170" s="103"/>
      <c r="F1170" s="103"/>
    </row>
    <row r="1171" spans="1:6">
      <c r="A1171" s="103"/>
      <c r="B1171" s="61"/>
      <c r="C1171" s="103"/>
      <c r="D1171" s="103"/>
      <c r="E1171" s="103"/>
      <c r="F1171" s="103"/>
    </row>
    <row r="1172" spans="1:6">
      <c r="A1172" s="103"/>
      <c r="B1172" s="61"/>
      <c r="C1172" s="103"/>
      <c r="D1172" s="103"/>
      <c r="E1172" s="103"/>
      <c r="F1172" s="103"/>
    </row>
    <row r="1173" spans="1:6">
      <c r="A1173" s="103"/>
      <c r="B1173" s="61"/>
      <c r="C1173" s="103"/>
      <c r="D1173" s="103"/>
      <c r="E1173" s="103"/>
      <c r="F1173" s="103"/>
    </row>
    <row r="1174" spans="1:6">
      <c r="A1174" s="103"/>
      <c r="B1174" s="61"/>
      <c r="C1174" s="103"/>
      <c r="D1174" s="103"/>
      <c r="E1174" s="103"/>
      <c r="F1174" s="103"/>
    </row>
    <row r="1175" spans="1:6">
      <c r="A1175" s="103"/>
      <c r="B1175" s="61"/>
      <c r="C1175" s="103"/>
      <c r="D1175" s="103"/>
      <c r="E1175" s="103"/>
      <c r="F1175" s="103"/>
    </row>
    <row r="1176" spans="1:6">
      <c r="A1176" s="103"/>
      <c r="B1176" s="61"/>
      <c r="C1176" s="103"/>
      <c r="D1176" s="103"/>
      <c r="E1176" s="103"/>
      <c r="F1176" s="103"/>
    </row>
    <row r="1177" spans="1:6">
      <c r="A1177" s="103"/>
      <c r="B1177" s="61"/>
      <c r="C1177" s="103"/>
      <c r="D1177" s="103"/>
      <c r="E1177" s="103"/>
      <c r="F1177" s="103"/>
    </row>
    <row r="1178" spans="1:6">
      <c r="A1178" s="103"/>
      <c r="B1178" s="61"/>
      <c r="C1178" s="103"/>
      <c r="D1178" s="103"/>
      <c r="E1178" s="103"/>
      <c r="F1178" s="103"/>
    </row>
    <row r="1179" spans="1:6">
      <c r="A1179" s="103"/>
      <c r="B1179" s="61"/>
      <c r="C1179" s="103"/>
      <c r="D1179" s="103"/>
      <c r="E1179" s="103"/>
      <c r="F1179" s="103"/>
    </row>
    <row r="1180" spans="1:6">
      <c r="A1180" s="103"/>
      <c r="B1180" s="61"/>
      <c r="C1180" s="103"/>
      <c r="D1180" s="103"/>
      <c r="E1180" s="103"/>
      <c r="F1180" s="103"/>
    </row>
    <row r="1181" spans="1:6">
      <c r="A1181" s="103"/>
      <c r="B1181" s="61"/>
      <c r="C1181" s="103"/>
      <c r="D1181" s="103"/>
      <c r="E1181" s="103"/>
      <c r="F1181" s="103"/>
    </row>
    <row r="1182" spans="1:6">
      <c r="A1182" s="103"/>
      <c r="B1182" s="61"/>
      <c r="C1182" s="103"/>
      <c r="D1182" s="103"/>
      <c r="E1182" s="103"/>
      <c r="F1182" s="103"/>
    </row>
    <row r="1183" spans="1:6">
      <c r="A1183" s="103"/>
      <c r="B1183" s="61"/>
      <c r="C1183" s="103"/>
      <c r="D1183" s="103"/>
      <c r="E1183" s="103"/>
      <c r="F1183" s="103"/>
    </row>
    <row r="1184" spans="1:6">
      <c r="A1184" s="103"/>
      <c r="B1184" s="61"/>
      <c r="C1184" s="103"/>
      <c r="D1184" s="103"/>
      <c r="E1184" s="103"/>
      <c r="F1184" s="103"/>
    </row>
    <row r="1185" spans="1:6">
      <c r="A1185" s="103"/>
      <c r="B1185" s="61"/>
      <c r="C1185" s="103"/>
      <c r="D1185" s="103"/>
      <c r="E1185" s="103"/>
      <c r="F1185" s="103"/>
    </row>
    <row r="1186" spans="1:6">
      <c r="A1186" s="103"/>
      <c r="B1186" s="61"/>
      <c r="C1186" s="103"/>
      <c r="D1186" s="103"/>
      <c r="E1186" s="103"/>
      <c r="F1186" s="103"/>
    </row>
    <row r="1187" spans="1:6">
      <c r="A1187" s="103"/>
      <c r="B1187" s="61"/>
      <c r="C1187" s="103"/>
      <c r="D1187" s="103"/>
      <c r="E1187" s="103"/>
      <c r="F1187" s="103"/>
    </row>
    <row r="1188" spans="1:6">
      <c r="A1188" s="103"/>
      <c r="B1188" s="61"/>
      <c r="C1188" s="103"/>
      <c r="D1188" s="103"/>
      <c r="E1188" s="103"/>
      <c r="F1188" s="103"/>
    </row>
    <row r="1189" spans="1:6">
      <c r="A1189" s="103"/>
      <c r="B1189" s="61"/>
      <c r="C1189" s="103"/>
      <c r="D1189" s="103"/>
      <c r="E1189" s="103"/>
      <c r="F1189" s="103"/>
    </row>
    <row r="1190" spans="1:6">
      <c r="A1190" s="103"/>
      <c r="B1190" s="61"/>
      <c r="C1190" s="103"/>
      <c r="D1190" s="103"/>
      <c r="E1190" s="103"/>
      <c r="F1190" s="103"/>
    </row>
    <row r="1191" spans="1:6">
      <c r="A1191" s="103"/>
      <c r="B1191" s="61"/>
      <c r="C1191" s="103"/>
      <c r="D1191" s="103"/>
      <c r="E1191" s="103"/>
      <c r="F1191" s="103"/>
    </row>
    <row r="1192" spans="1:6">
      <c r="A1192" s="103"/>
      <c r="B1192" s="61"/>
      <c r="C1192" s="103"/>
      <c r="D1192" s="103"/>
      <c r="E1192" s="103"/>
      <c r="F1192" s="103"/>
    </row>
    <row r="1193" spans="1:6">
      <c r="A1193" s="103"/>
      <c r="B1193" s="61"/>
      <c r="C1193" s="103"/>
      <c r="D1193" s="103"/>
      <c r="E1193" s="103"/>
      <c r="F1193" s="103"/>
    </row>
    <row r="1194" spans="1:6">
      <c r="A1194" s="103"/>
      <c r="B1194" s="61"/>
      <c r="C1194" s="103"/>
      <c r="D1194" s="103"/>
      <c r="E1194" s="103"/>
      <c r="F1194" s="103"/>
    </row>
    <row r="1195" spans="1:6">
      <c r="A1195" s="103"/>
      <c r="B1195" s="61"/>
      <c r="C1195" s="103"/>
      <c r="D1195" s="103"/>
      <c r="E1195" s="103"/>
      <c r="F1195" s="103"/>
    </row>
    <row r="1196" spans="1:6">
      <c r="A1196" s="103"/>
      <c r="B1196" s="61"/>
      <c r="C1196" s="103"/>
      <c r="D1196" s="103"/>
      <c r="E1196" s="103"/>
      <c r="F1196" s="103"/>
    </row>
    <row r="1197" spans="1:6">
      <c r="A1197" s="103"/>
      <c r="B1197" s="61"/>
      <c r="C1197" s="103"/>
      <c r="D1197" s="103"/>
      <c r="E1197" s="103"/>
      <c r="F1197" s="103"/>
    </row>
    <row r="1198" spans="1:6">
      <c r="A1198" s="103"/>
      <c r="B1198" s="61"/>
      <c r="C1198" s="103"/>
      <c r="D1198" s="103"/>
      <c r="E1198" s="103"/>
      <c r="F1198" s="103"/>
    </row>
    <row r="1199" spans="1:6">
      <c r="A1199" s="103"/>
      <c r="B1199" s="61"/>
      <c r="C1199" s="103"/>
      <c r="D1199" s="103"/>
      <c r="E1199" s="103"/>
      <c r="F1199" s="103"/>
    </row>
    <row r="1200" spans="1:6">
      <c r="A1200" s="103"/>
      <c r="B1200" s="61"/>
      <c r="C1200" s="103"/>
      <c r="D1200" s="103"/>
      <c r="E1200" s="103"/>
      <c r="F1200" s="103"/>
    </row>
    <row r="1201" spans="1:6">
      <c r="A1201" s="103"/>
      <c r="B1201" s="61"/>
      <c r="C1201" s="103"/>
      <c r="D1201" s="103"/>
      <c r="E1201" s="103"/>
      <c r="F1201" s="103"/>
    </row>
    <row r="1202" spans="1:6">
      <c r="A1202" s="103"/>
      <c r="B1202" s="61"/>
      <c r="C1202" s="103"/>
      <c r="D1202" s="103"/>
      <c r="E1202" s="103"/>
      <c r="F1202" s="103"/>
    </row>
    <row r="1203" spans="1:6">
      <c r="A1203" s="103"/>
      <c r="B1203" s="61"/>
      <c r="C1203" s="103"/>
      <c r="D1203" s="103"/>
      <c r="E1203" s="103"/>
      <c r="F1203" s="103"/>
    </row>
    <row r="1204" spans="1:6">
      <c r="A1204" s="103"/>
      <c r="B1204" s="61"/>
      <c r="C1204" s="103"/>
      <c r="D1204" s="103"/>
      <c r="E1204" s="103"/>
      <c r="F1204" s="103"/>
    </row>
    <row r="1205" spans="1:6">
      <c r="A1205" s="103"/>
      <c r="B1205" s="61"/>
      <c r="C1205" s="103"/>
      <c r="D1205" s="103"/>
      <c r="E1205" s="103"/>
      <c r="F1205" s="103"/>
    </row>
    <row r="1206" spans="1:6">
      <c r="A1206" s="103"/>
      <c r="B1206" s="61"/>
      <c r="C1206" s="103"/>
      <c r="D1206" s="103"/>
      <c r="E1206" s="103"/>
      <c r="F1206" s="103"/>
    </row>
    <row r="1207" spans="1:6">
      <c r="A1207" s="103"/>
      <c r="B1207" s="61"/>
      <c r="C1207" s="103"/>
      <c r="D1207" s="103"/>
      <c r="E1207" s="103"/>
      <c r="F1207" s="103"/>
    </row>
    <row r="1208" spans="1:6">
      <c r="A1208" s="103"/>
      <c r="B1208" s="61"/>
      <c r="C1208" s="103"/>
      <c r="D1208" s="103"/>
      <c r="E1208" s="103"/>
      <c r="F1208" s="103"/>
    </row>
    <row r="1209" spans="1:6">
      <c r="A1209" s="103"/>
      <c r="B1209" s="61"/>
      <c r="C1209" s="103"/>
      <c r="D1209" s="103"/>
      <c r="E1209" s="103"/>
      <c r="F1209" s="103"/>
    </row>
    <row r="1210" spans="1:6">
      <c r="A1210" s="103"/>
      <c r="B1210" s="61"/>
      <c r="C1210" s="103"/>
      <c r="D1210" s="103"/>
      <c r="E1210" s="103"/>
      <c r="F1210" s="103"/>
    </row>
    <row r="1211" spans="1:6">
      <c r="A1211" s="103"/>
      <c r="B1211" s="61"/>
      <c r="C1211" s="103"/>
      <c r="D1211" s="103"/>
      <c r="E1211" s="103"/>
      <c r="F1211" s="103"/>
    </row>
    <row r="1212" spans="1:6">
      <c r="A1212" s="103"/>
      <c r="B1212" s="61"/>
      <c r="C1212" s="103"/>
      <c r="D1212" s="103"/>
      <c r="E1212" s="103"/>
      <c r="F1212" s="103"/>
    </row>
    <row r="1213" spans="1:6">
      <c r="A1213" s="103"/>
      <c r="B1213" s="61"/>
      <c r="C1213" s="103"/>
      <c r="D1213" s="103"/>
      <c r="E1213" s="103"/>
      <c r="F1213" s="103"/>
    </row>
    <row r="1214" spans="1:6">
      <c r="A1214" s="103"/>
      <c r="B1214" s="61"/>
      <c r="C1214" s="103"/>
      <c r="D1214" s="103"/>
      <c r="E1214" s="103"/>
      <c r="F1214" s="103"/>
    </row>
    <row r="1215" spans="1:6">
      <c r="A1215" s="103"/>
      <c r="B1215" s="61"/>
      <c r="C1215" s="103"/>
      <c r="D1215" s="103"/>
      <c r="E1215" s="103"/>
      <c r="F1215" s="103"/>
    </row>
    <row r="1216" spans="1:6">
      <c r="A1216" s="103"/>
      <c r="B1216" s="61"/>
      <c r="C1216" s="103"/>
      <c r="D1216" s="103"/>
      <c r="E1216" s="103"/>
      <c r="F1216" s="103"/>
    </row>
    <row r="1217" spans="1:6">
      <c r="A1217" s="103"/>
      <c r="B1217" s="61"/>
      <c r="C1217" s="103"/>
      <c r="D1217" s="103"/>
      <c r="E1217" s="103"/>
      <c r="F1217" s="103"/>
    </row>
    <row r="1218" spans="1:6">
      <c r="A1218" s="103"/>
      <c r="B1218" s="61"/>
      <c r="C1218" s="103"/>
      <c r="D1218" s="103"/>
      <c r="E1218" s="103"/>
      <c r="F1218" s="103"/>
    </row>
    <row r="1219" spans="1:6">
      <c r="A1219" s="103"/>
      <c r="B1219" s="61"/>
      <c r="C1219" s="103"/>
      <c r="D1219" s="103"/>
      <c r="E1219" s="103"/>
      <c r="F1219" s="103"/>
    </row>
    <row r="1220" spans="1:6">
      <c r="A1220" s="103"/>
      <c r="B1220" s="61"/>
      <c r="C1220" s="103"/>
      <c r="D1220" s="103"/>
      <c r="E1220" s="103"/>
      <c r="F1220" s="103"/>
    </row>
    <row r="1221" spans="1:6">
      <c r="A1221" s="103"/>
      <c r="B1221" s="61"/>
      <c r="C1221" s="103"/>
      <c r="D1221" s="103"/>
      <c r="E1221" s="103"/>
      <c r="F1221" s="103"/>
    </row>
    <row r="1222" spans="1:6">
      <c r="A1222" s="103"/>
      <c r="B1222" s="61"/>
      <c r="C1222" s="103"/>
      <c r="D1222" s="103"/>
      <c r="E1222" s="103"/>
      <c r="F1222" s="103"/>
    </row>
    <row r="1223" spans="1:6">
      <c r="A1223" s="103"/>
      <c r="B1223" s="61"/>
      <c r="C1223" s="103"/>
      <c r="D1223" s="103"/>
      <c r="E1223" s="103"/>
      <c r="F1223" s="103"/>
    </row>
    <row r="1224" spans="1:6">
      <c r="A1224" s="103"/>
      <c r="B1224" s="61"/>
      <c r="C1224" s="103"/>
      <c r="D1224" s="103"/>
      <c r="E1224" s="103"/>
      <c r="F1224" s="103"/>
    </row>
    <row r="1225" spans="1:6">
      <c r="A1225" s="103"/>
      <c r="B1225" s="61"/>
      <c r="C1225" s="103"/>
      <c r="D1225" s="103"/>
      <c r="E1225" s="103"/>
      <c r="F1225" s="103"/>
    </row>
    <row r="1226" spans="1:6">
      <c r="A1226" s="103"/>
      <c r="B1226" s="61"/>
      <c r="C1226" s="103"/>
      <c r="D1226" s="103"/>
      <c r="E1226" s="103"/>
      <c r="F1226" s="103"/>
    </row>
    <row r="1227" spans="1:6">
      <c r="A1227" s="103"/>
      <c r="B1227" s="61"/>
      <c r="C1227" s="103"/>
      <c r="D1227" s="103"/>
      <c r="E1227" s="103"/>
      <c r="F1227" s="103"/>
    </row>
    <row r="1228" spans="1:6">
      <c r="A1228" s="103"/>
      <c r="B1228" s="61"/>
      <c r="C1228" s="103"/>
      <c r="D1228" s="103"/>
      <c r="E1228" s="103"/>
      <c r="F1228" s="103"/>
    </row>
    <row r="1229" spans="1:6">
      <c r="A1229" s="103"/>
      <c r="B1229" s="61"/>
      <c r="C1229" s="103"/>
      <c r="D1229" s="103"/>
      <c r="E1229" s="103"/>
      <c r="F1229" s="103"/>
    </row>
    <row r="1230" spans="1:6">
      <c r="A1230" s="103"/>
      <c r="B1230" s="61"/>
      <c r="C1230" s="103"/>
      <c r="D1230" s="103"/>
      <c r="E1230" s="103"/>
      <c r="F1230" s="103"/>
    </row>
    <row r="1231" spans="1:6">
      <c r="A1231" s="103"/>
      <c r="B1231" s="61"/>
      <c r="C1231" s="103"/>
      <c r="D1231" s="103"/>
      <c r="E1231" s="103"/>
      <c r="F1231" s="103"/>
    </row>
    <row r="1232" spans="1:6">
      <c r="A1232" s="103"/>
      <c r="B1232" s="61"/>
      <c r="C1232" s="103"/>
      <c r="D1232" s="103"/>
      <c r="E1232" s="103"/>
      <c r="F1232" s="103"/>
    </row>
    <row r="1233" spans="1:6">
      <c r="A1233" s="103"/>
      <c r="B1233" s="61"/>
      <c r="C1233" s="103"/>
      <c r="D1233" s="103"/>
      <c r="E1233" s="103"/>
      <c r="F1233" s="103"/>
    </row>
    <row r="1234" spans="1:6">
      <c r="A1234" s="103"/>
      <c r="B1234" s="61"/>
      <c r="C1234" s="103"/>
      <c r="D1234" s="103"/>
      <c r="E1234" s="103"/>
      <c r="F1234" s="103"/>
    </row>
    <row r="1235" spans="1:6">
      <c r="A1235" s="103"/>
      <c r="B1235" s="61"/>
      <c r="C1235" s="103"/>
      <c r="D1235" s="103"/>
      <c r="E1235" s="103"/>
      <c r="F1235" s="103"/>
    </row>
    <row r="1236" spans="1:6">
      <c r="A1236" s="103"/>
      <c r="B1236" s="61"/>
      <c r="C1236" s="103"/>
      <c r="D1236" s="103"/>
      <c r="E1236" s="103"/>
      <c r="F1236" s="103"/>
    </row>
    <row r="1237" spans="1:6">
      <c r="A1237" s="103"/>
      <c r="B1237" s="61"/>
      <c r="C1237" s="103"/>
      <c r="D1237" s="103"/>
      <c r="E1237" s="103"/>
      <c r="F1237" s="103"/>
    </row>
    <row r="1238" spans="1:6">
      <c r="A1238" s="103"/>
      <c r="B1238" s="61"/>
      <c r="C1238" s="103"/>
      <c r="D1238" s="103"/>
      <c r="E1238" s="103"/>
      <c r="F1238" s="103"/>
    </row>
    <row r="1239" spans="1:6">
      <c r="A1239" s="103"/>
      <c r="B1239" s="61"/>
      <c r="C1239" s="103"/>
      <c r="D1239" s="103"/>
      <c r="E1239" s="103"/>
      <c r="F1239" s="103"/>
    </row>
    <row r="1240" spans="1:6">
      <c r="A1240" s="103"/>
      <c r="B1240" s="61"/>
      <c r="C1240" s="103"/>
      <c r="D1240" s="103"/>
      <c r="E1240" s="103"/>
      <c r="F1240" s="103"/>
    </row>
    <row r="1241" spans="1:6">
      <c r="A1241" s="103"/>
      <c r="B1241" s="61"/>
      <c r="C1241" s="103"/>
      <c r="D1241" s="103"/>
      <c r="E1241" s="103"/>
      <c r="F1241" s="103"/>
    </row>
    <row r="1242" spans="1:6">
      <c r="A1242" s="103"/>
      <c r="B1242" s="61"/>
      <c r="C1242" s="103"/>
      <c r="D1242" s="103"/>
      <c r="E1242" s="103"/>
      <c r="F1242" s="103"/>
    </row>
    <row r="1243" spans="1:6">
      <c r="A1243" s="103"/>
      <c r="B1243" s="61"/>
      <c r="C1243" s="103"/>
      <c r="D1243" s="103"/>
      <c r="E1243" s="103"/>
      <c r="F1243" s="103"/>
    </row>
    <row r="1244" spans="1:6">
      <c r="A1244" s="103"/>
      <c r="B1244" s="61"/>
      <c r="C1244" s="103"/>
      <c r="D1244" s="103"/>
      <c r="E1244" s="103"/>
      <c r="F1244" s="103"/>
    </row>
    <row r="1245" spans="1:6">
      <c r="A1245" s="103"/>
      <c r="B1245" s="61"/>
      <c r="C1245" s="103"/>
      <c r="D1245" s="103"/>
      <c r="E1245" s="103"/>
      <c r="F1245" s="103"/>
    </row>
    <row r="1246" spans="1:6">
      <c r="A1246" s="103"/>
      <c r="B1246" s="61"/>
      <c r="C1246" s="103"/>
      <c r="D1246" s="103"/>
      <c r="E1246" s="103"/>
      <c r="F1246" s="103"/>
    </row>
    <row r="1247" spans="1:6">
      <c r="A1247" s="103"/>
      <c r="B1247" s="61"/>
      <c r="C1247" s="103"/>
      <c r="D1247" s="103"/>
      <c r="E1247" s="103"/>
      <c r="F1247" s="103"/>
    </row>
    <row r="1248" spans="1:6">
      <c r="A1248" s="103"/>
      <c r="B1248" s="61"/>
      <c r="C1248" s="103"/>
      <c r="D1248" s="103"/>
      <c r="E1248" s="103"/>
      <c r="F1248" s="103"/>
    </row>
    <row r="1249" spans="1:6">
      <c r="A1249" s="103"/>
      <c r="B1249" s="61"/>
      <c r="C1249" s="103"/>
      <c r="D1249" s="103"/>
      <c r="E1249" s="103"/>
      <c r="F1249" s="103"/>
    </row>
    <row r="1250" spans="1:6">
      <c r="A1250" s="103"/>
      <c r="B1250" s="61"/>
      <c r="C1250" s="103"/>
      <c r="D1250" s="103"/>
      <c r="E1250" s="103"/>
      <c r="F1250" s="103"/>
    </row>
    <row r="1251" spans="1:6">
      <c r="A1251" s="103"/>
      <c r="B1251" s="61"/>
      <c r="C1251" s="103"/>
      <c r="D1251" s="103"/>
      <c r="E1251" s="103"/>
      <c r="F1251" s="103"/>
    </row>
    <row r="1252" spans="1:6">
      <c r="A1252" s="103"/>
      <c r="B1252" s="61"/>
      <c r="C1252" s="103"/>
      <c r="D1252" s="103"/>
      <c r="E1252" s="103"/>
      <c r="F1252" s="103"/>
    </row>
    <row r="1253" spans="1:6">
      <c r="A1253" s="103"/>
      <c r="B1253" s="61"/>
      <c r="C1253" s="103"/>
      <c r="D1253" s="103"/>
      <c r="E1253" s="103"/>
      <c r="F1253" s="103"/>
    </row>
    <row r="1254" spans="1:6">
      <c r="A1254" s="103"/>
      <c r="B1254" s="61"/>
      <c r="C1254" s="103"/>
      <c r="D1254" s="103"/>
      <c r="E1254" s="103"/>
      <c r="F1254" s="103"/>
    </row>
    <row r="1255" spans="1:6">
      <c r="A1255" s="103"/>
      <c r="B1255" s="61"/>
      <c r="C1255" s="103"/>
      <c r="D1255" s="103"/>
      <c r="E1255" s="103"/>
      <c r="F1255" s="103"/>
    </row>
    <row r="1256" spans="1:6">
      <c r="A1256" s="103"/>
      <c r="B1256" s="61"/>
      <c r="C1256" s="103"/>
      <c r="D1256" s="103"/>
      <c r="E1256" s="103"/>
      <c r="F1256" s="103"/>
    </row>
    <row r="1257" spans="1:6">
      <c r="A1257" s="103"/>
      <c r="B1257" s="61"/>
      <c r="C1257" s="103"/>
      <c r="D1257" s="103"/>
      <c r="E1257" s="103"/>
      <c r="F1257" s="103"/>
    </row>
    <row r="1258" spans="1:6">
      <c r="A1258" s="103"/>
      <c r="B1258" s="61"/>
      <c r="C1258" s="103"/>
      <c r="D1258" s="103"/>
      <c r="E1258" s="103"/>
      <c r="F1258" s="103"/>
    </row>
    <row r="1259" spans="1:6">
      <c r="A1259" s="103"/>
      <c r="B1259" s="61"/>
      <c r="C1259" s="103"/>
      <c r="D1259" s="103"/>
      <c r="E1259" s="103"/>
      <c r="F1259" s="103"/>
    </row>
    <row r="1260" spans="1:6">
      <c r="A1260" s="103"/>
      <c r="B1260" s="61"/>
      <c r="C1260" s="103"/>
      <c r="D1260" s="103"/>
      <c r="E1260" s="103"/>
      <c r="F1260" s="103"/>
    </row>
    <row r="1261" spans="1:6">
      <c r="A1261" s="103"/>
      <c r="B1261" s="61"/>
      <c r="C1261" s="103"/>
      <c r="D1261" s="103"/>
      <c r="E1261" s="103"/>
      <c r="F1261" s="103"/>
    </row>
    <row r="1262" spans="1:6">
      <c r="A1262" s="103"/>
      <c r="B1262" s="61"/>
      <c r="C1262" s="103"/>
      <c r="D1262" s="103"/>
      <c r="E1262" s="103"/>
      <c r="F1262" s="103"/>
    </row>
    <row r="1263" spans="1:6">
      <c r="A1263" s="103"/>
      <c r="B1263" s="61"/>
      <c r="C1263" s="103"/>
      <c r="D1263" s="103"/>
      <c r="E1263" s="103"/>
      <c r="F1263" s="103"/>
    </row>
    <row r="1264" spans="1:6">
      <c r="A1264" s="103"/>
      <c r="B1264" s="61"/>
      <c r="C1264" s="103"/>
      <c r="D1264" s="103"/>
      <c r="E1264" s="103"/>
      <c r="F1264" s="103"/>
    </row>
    <row r="1265" spans="1:6">
      <c r="A1265" s="103"/>
      <c r="B1265" s="61"/>
      <c r="C1265" s="103"/>
      <c r="D1265" s="103"/>
      <c r="E1265" s="103"/>
      <c r="F1265" s="103"/>
    </row>
    <row r="1266" spans="1:6">
      <c r="A1266" s="103"/>
      <c r="B1266" s="61"/>
      <c r="C1266" s="103"/>
      <c r="D1266" s="103"/>
      <c r="E1266" s="103"/>
      <c r="F1266" s="103"/>
    </row>
    <row r="1267" spans="1:6">
      <c r="A1267" s="103"/>
      <c r="B1267" s="61"/>
      <c r="C1267" s="103"/>
      <c r="D1267" s="103"/>
      <c r="E1267" s="103"/>
      <c r="F1267" s="103"/>
    </row>
    <row r="1268" spans="1:6">
      <c r="A1268" s="103"/>
      <c r="B1268" s="61"/>
      <c r="C1268" s="103"/>
      <c r="D1268" s="103"/>
      <c r="E1268" s="103"/>
      <c r="F1268" s="103"/>
    </row>
    <row r="1269" spans="1:6">
      <c r="A1269" s="103"/>
      <c r="B1269" s="61"/>
      <c r="C1269" s="103"/>
      <c r="D1269" s="103"/>
      <c r="E1269" s="103"/>
      <c r="F1269" s="103"/>
    </row>
    <row r="1270" spans="1:6">
      <c r="A1270" s="103"/>
      <c r="B1270" s="61"/>
      <c r="C1270" s="103"/>
      <c r="D1270" s="103"/>
      <c r="E1270" s="103"/>
      <c r="F1270" s="103"/>
    </row>
    <row r="1271" spans="1:6">
      <c r="A1271" s="103"/>
      <c r="B1271" s="61"/>
      <c r="C1271" s="103"/>
      <c r="D1271" s="103"/>
      <c r="E1271" s="103"/>
      <c r="F1271" s="103"/>
    </row>
    <row r="1272" spans="1:6">
      <c r="A1272" s="103"/>
      <c r="B1272" s="61"/>
      <c r="C1272" s="103"/>
      <c r="D1272" s="103"/>
      <c r="E1272" s="103"/>
      <c r="F1272" s="103"/>
    </row>
    <row r="1273" spans="1:6">
      <c r="A1273" s="103"/>
      <c r="B1273" s="61"/>
      <c r="C1273" s="103"/>
      <c r="D1273" s="103"/>
      <c r="E1273" s="103"/>
      <c r="F1273" s="103"/>
    </row>
    <row r="1274" spans="1:6">
      <c r="A1274" s="103"/>
      <c r="B1274" s="61"/>
      <c r="C1274" s="103"/>
      <c r="D1274" s="103"/>
      <c r="E1274" s="103"/>
      <c r="F1274" s="103"/>
    </row>
    <row r="1275" spans="1:6">
      <c r="A1275" s="103"/>
      <c r="B1275" s="61"/>
      <c r="C1275" s="103"/>
      <c r="D1275" s="103"/>
      <c r="E1275" s="103"/>
      <c r="F1275" s="103"/>
    </row>
    <row r="1276" spans="1:6">
      <c r="A1276" s="103"/>
      <c r="B1276" s="61"/>
      <c r="C1276" s="103"/>
      <c r="D1276" s="103"/>
      <c r="E1276" s="103"/>
      <c r="F1276" s="103"/>
    </row>
    <row r="1277" spans="1:6">
      <c r="A1277" s="103"/>
      <c r="B1277" s="61"/>
      <c r="C1277" s="103"/>
      <c r="D1277" s="103"/>
      <c r="E1277" s="103"/>
      <c r="F1277" s="103"/>
    </row>
    <row r="1278" spans="1:6">
      <c r="A1278" s="103"/>
      <c r="B1278" s="61"/>
      <c r="C1278" s="103"/>
      <c r="D1278" s="103"/>
      <c r="E1278" s="103"/>
      <c r="F1278" s="103"/>
    </row>
    <row r="1279" spans="1:6">
      <c r="A1279" s="103"/>
      <c r="B1279" s="61"/>
      <c r="C1279" s="103"/>
      <c r="D1279" s="103"/>
      <c r="E1279" s="103"/>
      <c r="F1279" s="103"/>
    </row>
    <row r="1280" spans="1:6">
      <c r="A1280" s="103"/>
      <c r="B1280" s="61"/>
      <c r="C1280" s="103"/>
      <c r="D1280" s="103"/>
      <c r="E1280" s="103"/>
      <c r="F1280" s="103"/>
    </row>
    <row r="1281" spans="1:6">
      <c r="A1281" s="103"/>
      <c r="B1281" s="61"/>
      <c r="C1281" s="103"/>
      <c r="D1281" s="103"/>
      <c r="E1281" s="103"/>
      <c r="F1281" s="103"/>
    </row>
    <row r="1282" spans="1:6">
      <c r="A1282" s="103"/>
      <c r="B1282" s="61"/>
      <c r="C1282" s="103"/>
      <c r="D1282" s="103"/>
      <c r="E1282" s="103"/>
      <c r="F1282" s="103"/>
    </row>
    <row r="1283" spans="1:6">
      <c r="A1283" s="103"/>
      <c r="B1283" s="61"/>
      <c r="C1283" s="103"/>
      <c r="D1283" s="103"/>
      <c r="E1283" s="103"/>
      <c r="F1283" s="103"/>
    </row>
    <row r="1284" spans="1:6">
      <c r="A1284" s="103"/>
      <c r="B1284" s="61"/>
      <c r="C1284" s="103"/>
      <c r="D1284" s="103"/>
      <c r="E1284" s="103"/>
      <c r="F1284" s="103"/>
    </row>
    <row r="1285" spans="1:6">
      <c r="A1285" s="103"/>
      <c r="B1285" s="61"/>
      <c r="C1285" s="103"/>
      <c r="D1285" s="103"/>
      <c r="E1285" s="103"/>
      <c r="F1285" s="103"/>
    </row>
    <row r="1286" spans="1:6">
      <c r="A1286" s="103"/>
      <c r="B1286" s="61"/>
      <c r="C1286" s="103"/>
      <c r="D1286" s="103"/>
      <c r="E1286" s="103"/>
      <c r="F1286" s="103"/>
    </row>
    <row r="1287" spans="1:6">
      <c r="A1287" s="103"/>
      <c r="B1287" s="61"/>
      <c r="C1287" s="103"/>
      <c r="D1287" s="103"/>
      <c r="E1287" s="103"/>
      <c r="F1287" s="103"/>
    </row>
    <row r="1288" spans="1:6">
      <c r="A1288" s="103"/>
      <c r="B1288" s="61"/>
      <c r="C1288" s="103"/>
      <c r="D1288" s="103"/>
      <c r="E1288" s="103"/>
      <c r="F1288" s="103"/>
    </row>
    <row r="1289" spans="1:6">
      <c r="A1289" s="103"/>
      <c r="B1289" s="61"/>
      <c r="C1289" s="103"/>
      <c r="D1289" s="103"/>
      <c r="E1289" s="103"/>
      <c r="F1289" s="103"/>
    </row>
    <row r="1290" spans="1:6">
      <c r="A1290" s="103"/>
      <c r="B1290" s="61"/>
      <c r="C1290" s="103"/>
      <c r="D1290" s="103"/>
      <c r="E1290" s="103"/>
      <c r="F1290" s="103"/>
    </row>
    <row r="1291" spans="1:6">
      <c r="A1291" s="103"/>
      <c r="B1291" s="61"/>
      <c r="C1291" s="103"/>
      <c r="D1291" s="103"/>
      <c r="E1291" s="103"/>
      <c r="F1291" s="103"/>
    </row>
    <row r="1292" spans="1:6">
      <c r="A1292" s="103"/>
      <c r="B1292" s="61"/>
      <c r="C1292" s="103"/>
      <c r="D1292" s="103"/>
      <c r="E1292" s="103"/>
      <c r="F1292" s="103"/>
    </row>
    <row r="1293" spans="1:6">
      <c r="A1293" s="103"/>
      <c r="B1293" s="61"/>
      <c r="C1293" s="103"/>
      <c r="D1293" s="103"/>
      <c r="E1293" s="103"/>
      <c r="F1293" s="103"/>
    </row>
    <row r="1294" spans="1:6">
      <c r="A1294" s="103"/>
      <c r="B1294" s="61"/>
      <c r="C1294" s="103"/>
      <c r="D1294" s="103"/>
      <c r="E1294" s="103"/>
      <c r="F1294" s="103"/>
    </row>
    <row r="1295" spans="1:6">
      <c r="A1295" s="103"/>
      <c r="B1295" s="61"/>
      <c r="C1295" s="103"/>
      <c r="D1295" s="103"/>
      <c r="E1295" s="103"/>
      <c r="F1295" s="103"/>
    </row>
    <row r="1296" spans="1:6">
      <c r="A1296" s="103"/>
      <c r="B1296" s="61"/>
      <c r="C1296" s="103"/>
      <c r="D1296" s="103"/>
      <c r="E1296" s="103"/>
      <c r="F1296" s="103"/>
    </row>
    <row r="1297" spans="1:6">
      <c r="A1297" s="103"/>
      <c r="B1297" s="61"/>
      <c r="C1297" s="103"/>
      <c r="D1297" s="103"/>
      <c r="E1297" s="103"/>
      <c r="F1297" s="103"/>
    </row>
    <row r="1298" spans="1:6">
      <c r="A1298" s="103"/>
      <c r="B1298" s="61"/>
      <c r="C1298" s="103"/>
      <c r="D1298" s="103"/>
      <c r="E1298" s="103"/>
      <c r="F1298" s="103"/>
    </row>
    <row r="1299" spans="1:6">
      <c r="A1299" s="103"/>
      <c r="B1299" s="61"/>
      <c r="C1299" s="103"/>
      <c r="D1299" s="103"/>
      <c r="E1299" s="103"/>
      <c r="F1299" s="103"/>
    </row>
    <row r="1300" spans="1:6">
      <c r="A1300" s="103"/>
      <c r="B1300" s="61"/>
      <c r="C1300" s="103"/>
      <c r="D1300" s="103"/>
      <c r="E1300" s="103"/>
      <c r="F1300" s="103"/>
    </row>
    <row r="1301" spans="1:6">
      <c r="A1301" s="103"/>
      <c r="B1301" s="61"/>
      <c r="C1301" s="103"/>
      <c r="D1301" s="103"/>
      <c r="E1301" s="103"/>
      <c r="F1301" s="103"/>
    </row>
    <row r="1302" spans="1:6">
      <c r="A1302" s="103"/>
      <c r="B1302" s="61"/>
      <c r="C1302" s="103"/>
      <c r="D1302" s="103"/>
      <c r="E1302" s="103"/>
      <c r="F1302" s="103"/>
    </row>
    <row r="1303" spans="1:6">
      <c r="A1303" s="103"/>
      <c r="B1303" s="61"/>
      <c r="C1303" s="103"/>
      <c r="D1303" s="103"/>
      <c r="E1303" s="103"/>
      <c r="F1303" s="103"/>
    </row>
    <row r="1304" spans="1:6">
      <c r="A1304" s="103"/>
      <c r="B1304" s="61"/>
      <c r="C1304" s="103"/>
      <c r="D1304" s="103"/>
      <c r="E1304" s="103"/>
      <c r="F1304" s="103"/>
    </row>
    <row r="1305" spans="1:6">
      <c r="A1305" s="103"/>
      <c r="B1305" s="61"/>
      <c r="C1305" s="103"/>
      <c r="D1305" s="103"/>
      <c r="E1305" s="103"/>
      <c r="F1305" s="103"/>
    </row>
    <row r="1306" spans="1:6">
      <c r="A1306" s="103"/>
      <c r="B1306" s="61"/>
      <c r="C1306" s="103"/>
      <c r="D1306" s="103"/>
      <c r="E1306" s="103"/>
      <c r="F1306" s="103"/>
    </row>
    <row r="1307" spans="1:6">
      <c r="A1307" s="103"/>
      <c r="B1307" s="61"/>
      <c r="C1307" s="103"/>
      <c r="D1307" s="103"/>
      <c r="E1307" s="103"/>
      <c r="F1307" s="103"/>
    </row>
    <row r="1308" spans="1:6">
      <c r="A1308" s="103"/>
      <c r="B1308" s="61"/>
      <c r="C1308" s="103"/>
      <c r="D1308" s="103"/>
      <c r="E1308" s="103"/>
      <c r="F1308" s="103"/>
    </row>
    <row r="1309" spans="1:6">
      <c r="A1309" s="103"/>
      <c r="B1309" s="61"/>
      <c r="C1309" s="103"/>
      <c r="D1309" s="103"/>
      <c r="E1309" s="103"/>
      <c r="F1309" s="103"/>
    </row>
    <row r="1310" spans="1:6">
      <c r="A1310" s="103"/>
      <c r="B1310" s="61"/>
      <c r="C1310" s="103"/>
      <c r="D1310" s="103"/>
      <c r="E1310" s="103"/>
      <c r="F1310" s="103"/>
    </row>
    <row r="1311" spans="1:6">
      <c r="A1311" s="103"/>
      <c r="B1311" s="61"/>
      <c r="C1311" s="103"/>
      <c r="D1311" s="103"/>
      <c r="E1311" s="103"/>
      <c r="F1311" s="103"/>
    </row>
    <row r="1312" spans="1:6">
      <c r="A1312" s="103"/>
      <c r="B1312" s="61"/>
      <c r="C1312" s="103"/>
      <c r="D1312" s="103"/>
      <c r="E1312" s="103"/>
      <c r="F1312" s="103"/>
    </row>
    <row r="1313" spans="1:6">
      <c r="A1313" s="103"/>
      <c r="B1313" s="61"/>
      <c r="C1313" s="103"/>
      <c r="D1313" s="103"/>
      <c r="E1313" s="103"/>
      <c r="F1313" s="103"/>
    </row>
    <row r="1314" spans="1:6">
      <c r="A1314" s="103"/>
      <c r="B1314" s="61"/>
      <c r="C1314" s="103"/>
      <c r="D1314" s="103"/>
      <c r="E1314" s="103"/>
      <c r="F1314" s="103"/>
    </row>
    <row r="1315" spans="1:6">
      <c r="A1315" s="103"/>
      <c r="B1315" s="61"/>
      <c r="C1315" s="103"/>
      <c r="D1315" s="103"/>
      <c r="E1315" s="103"/>
      <c r="F1315" s="103"/>
    </row>
    <row r="1316" spans="1:6">
      <c r="A1316" s="103"/>
      <c r="B1316" s="61"/>
      <c r="C1316" s="103"/>
      <c r="D1316" s="103"/>
      <c r="E1316" s="103"/>
      <c r="F1316" s="103"/>
    </row>
    <row r="1317" spans="1:6">
      <c r="A1317" s="103"/>
      <c r="B1317" s="61"/>
      <c r="C1317" s="103"/>
      <c r="D1317" s="103"/>
      <c r="E1317" s="103"/>
      <c r="F1317" s="103"/>
    </row>
    <row r="1318" spans="1:6">
      <c r="A1318" s="103"/>
      <c r="B1318" s="61"/>
      <c r="C1318" s="103"/>
      <c r="D1318" s="103"/>
      <c r="E1318" s="103"/>
      <c r="F1318" s="103"/>
    </row>
    <row r="1319" spans="1:6">
      <c r="A1319" s="103"/>
      <c r="B1319" s="61"/>
      <c r="C1319" s="103"/>
      <c r="D1319" s="103"/>
      <c r="E1319" s="103"/>
      <c r="F1319" s="103"/>
    </row>
    <row r="1320" spans="1:6">
      <c r="A1320" s="103"/>
      <c r="B1320" s="61"/>
      <c r="C1320" s="103"/>
      <c r="D1320" s="103"/>
      <c r="E1320" s="103"/>
      <c r="F1320" s="103"/>
    </row>
    <row r="1321" spans="1:6">
      <c r="A1321" s="103"/>
      <c r="B1321" s="61"/>
      <c r="C1321" s="103"/>
      <c r="D1321" s="103"/>
      <c r="E1321" s="103"/>
      <c r="F1321" s="103"/>
    </row>
    <row r="1322" spans="1:6">
      <c r="A1322" s="103"/>
      <c r="B1322" s="61"/>
      <c r="C1322" s="103"/>
      <c r="D1322" s="103"/>
      <c r="E1322" s="103"/>
      <c r="F1322" s="103"/>
    </row>
    <row r="1323" spans="1:6">
      <c r="A1323" s="103"/>
      <c r="B1323" s="61"/>
      <c r="C1323" s="103"/>
      <c r="D1323" s="103"/>
      <c r="E1323" s="103"/>
      <c r="F1323" s="103"/>
    </row>
    <row r="1324" spans="1:6">
      <c r="A1324" s="103"/>
      <c r="B1324" s="61"/>
      <c r="C1324" s="103"/>
      <c r="D1324" s="103"/>
      <c r="E1324" s="103"/>
      <c r="F1324" s="103"/>
    </row>
    <row r="1325" spans="1:6">
      <c r="A1325" s="103"/>
      <c r="B1325" s="61"/>
      <c r="C1325" s="103"/>
      <c r="D1325" s="103"/>
      <c r="E1325" s="103"/>
      <c r="F1325" s="103"/>
    </row>
    <row r="1326" spans="1:6">
      <c r="A1326" s="103"/>
      <c r="B1326" s="61"/>
      <c r="C1326" s="103"/>
      <c r="D1326" s="103"/>
      <c r="E1326" s="103"/>
      <c r="F1326" s="103"/>
    </row>
    <row r="1327" spans="1:6">
      <c r="A1327" s="103"/>
      <c r="B1327" s="61"/>
      <c r="C1327" s="103"/>
      <c r="D1327" s="103"/>
      <c r="E1327" s="103"/>
      <c r="F1327" s="103"/>
    </row>
    <row r="1328" spans="1:6">
      <c r="A1328" s="103"/>
      <c r="B1328" s="61"/>
      <c r="C1328" s="103"/>
      <c r="D1328" s="103"/>
      <c r="E1328" s="103"/>
      <c r="F1328" s="103"/>
    </row>
    <row r="1329" spans="1:6">
      <c r="A1329" s="103"/>
      <c r="B1329" s="61"/>
      <c r="C1329" s="103"/>
      <c r="D1329" s="103"/>
      <c r="E1329" s="103"/>
      <c r="F1329" s="103"/>
    </row>
    <row r="1330" spans="1:6">
      <c r="A1330" s="103"/>
      <c r="B1330" s="61"/>
      <c r="C1330" s="103"/>
      <c r="D1330" s="103"/>
      <c r="E1330" s="103"/>
      <c r="F1330" s="103"/>
    </row>
    <row r="1331" spans="1:6">
      <c r="A1331" s="103"/>
      <c r="B1331" s="61"/>
      <c r="C1331" s="103"/>
      <c r="D1331" s="103"/>
      <c r="E1331" s="103"/>
      <c r="F1331" s="103"/>
    </row>
    <row r="1332" spans="1:6">
      <c r="A1332" s="103"/>
      <c r="B1332" s="61"/>
      <c r="C1332" s="103"/>
      <c r="D1332" s="103"/>
      <c r="E1332" s="103"/>
      <c r="F1332" s="103"/>
    </row>
    <row r="1333" spans="1:6">
      <c r="A1333" s="103"/>
      <c r="B1333" s="61"/>
      <c r="C1333" s="103"/>
      <c r="D1333" s="103"/>
      <c r="E1333" s="103"/>
      <c r="F1333" s="103"/>
    </row>
    <row r="1334" spans="1:6">
      <c r="A1334" s="103"/>
      <c r="B1334" s="61"/>
      <c r="C1334" s="103"/>
      <c r="D1334" s="103"/>
      <c r="E1334" s="103"/>
      <c r="F1334" s="103"/>
    </row>
    <row r="1335" spans="1:6">
      <c r="A1335" s="103"/>
      <c r="B1335" s="61"/>
      <c r="C1335" s="103"/>
      <c r="D1335" s="103"/>
      <c r="E1335" s="103"/>
      <c r="F1335" s="103"/>
    </row>
    <row r="1336" spans="1:6">
      <c r="A1336" s="103"/>
      <c r="B1336" s="61"/>
      <c r="C1336" s="103"/>
      <c r="D1336" s="103"/>
      <c r="E1336" s="103"/>
      <c r="F1336" s="103"/>
    </row>
    <row r="1337" spans="1:6">
      <c r="A1337" s="103"/>
      <c r="B1337" s="61"/>
      <c r="C1337" s="103"/>
      <c r="D1337" s="103"/>
      <c r="E1337" s="103"/>
      <c r="F1337" s="103"/>
    </row>
    <row r="1338" spans="1:6">
      <c r="A1338" s="103"/>
      <c r="B1338" s="61"/>
      <c r="C1338" s="103"/>
      <c r="D1338" s="103"/>
      <c r="E1338" s="103"/>
      <c r="F1338" s="103"/>
    </row>
    <row r="1339" spans="1:6">
      <c r="A1339" s="103"/>
      <c r="B1339" s="61"/>
      <c r="C1339" s="103"/>
      <c r="D1339" s="103"/>
      <c r="E1339" s="103"/>
      <c r="F1339" s="103"/>
    </row>
    <row r="1340" spans="1:6">
      <c r="A1340" s="103"/>
      <c r="B1340" s="61"/>
      <c r="C1340" s="103"/>
      <c r="D1340" s="103"/>
      <c r="E1340" s="103"/>
      <c r="F1340" s="103"/>
    </row>
    <row r="1341" spans="1:6">
      <c r="A1341" s="103"/>
      <c r="B1341" s="61"/>
      <c r="C1341" s="103"/>
      <c r="D1341" s="103"/>
      <c r="E1341" s="103"/>
      <c r="F1341" s="103"/>
    </row>
    <row r="1342" spans="1:6">
      <c r="A1342" s="103"/>
      <c r="B1342" s="61"/>
      <c r="C1342" s="103"/>
      <c r="D1342" s="103"/>
      <c r="E1342" s="103"/>
      <c r="F1342" s="103"/>
    </row>
    <row r="1343" spans="1:6">
      <c r="A1343" s="103"/>
      <c r="B1343" s="61"/>
      <c r="C1343" s="103"/>
      <c r="D1343" s="103"/>
      <c r="E1343" s="103"/>
      <c r="F1343" s="103"/>
    </row>
    <row r="1344" spans="1:6">
      <c r="A1344" s="103"/>
      <c r="B1344" s="61"/>
      <c r="C1344" s="103"/>
      <c r="D1344" s="103"/>
      <c r="E1344" s="103"/>
      <c r="F1344" s="103"/>
    </row>
    <row r="1345" spans="1:6">
      <c r="A1345" s="103"/>
      <c r="B1345" s="61"/>
      <c r="C1345" s="103"/>
      <c r="D1345" s="103"/>
      <c r="E1345" s="103"/>
      <c r="F1345" s="103"/>
    </row>
    <row r="1346" spans="1:6">
      <c r="A1346" s="103"/>
      <c r="B1346" s="61"/>
      <c r="C1346" s="103"/>
      <c r="D1346" s="103"/>
      <c r="E1346" s="103"/>
      <c r="F1346" s="103"/>
    </row>
    <row r="1347" spans="1:6">
      <c r="A1347" s="103"/>
      <c r="B1347" s="61"/>
      <c r="C1347" s="103"/>
      <c r="D1347" s="103"/>
      <c r="E1347" s="103"/>
      <c r="F1347" s="103"/>
    </row>
    <row r="1348" spans="1:6">
      <c r="A1348" s="103"/>
      <c r="B1348" s="61"/>
      <c r="C1348" s="103"/>
      <c r="D1348" s="103"/>
      <c r="E1348" s="103"/>
      <c r="F1348" s="103"/>
    </row>
    <row r="1349" spans="1:6">
      <c r="A1349" s="103"/>
      <c r="B1349" s="61"/>
      <c r="C1349" s="103"/>
      <c r="D1349" s="103"/>
      <c r="E1349" s="103"/>
      <c r="F1349" s="103"/>
    </row>
    <row r="1350" spans="1:6">
      <c r="A1350" s="103"/>
      <c r="B1350" s="61"/>
      <c r="C1350" s="103"/>
      <c r="D1350" s="103"/>
      <c r="E1350" s="103"/>
      <c r="F1350" s="103"/>
    </row>
    <row r="1351" spans="1:6">
      <c r="A1351" s="103"/>
      <c r="B1351" s="61"/>
      <c r="C1351" s="103"/>
      <c r="D1351" s="103"/>
      <c r="E1351" s="103"/>
      <c r="F1351" s="103"/>
    </row>
    <row r="1352" spans="1:6">
      <c r="A1352" s="103"/>
      <c r="B1352" s="61"/>
      <c r="C1352" s="103"/>
      <c r="D1352" s="103"/>
      <c r="E1352" s="103"/>
      <c r="F1352" s="103"/>
    </row>
    <row r="1353" spans="1:6">
      <c r="A1353" s="103"/>
      <c r="B1353" s="61"/>
      <c r="C1353" s="103"/>
      <c r="D1353" s="103"/>
      <c r="E1353" s="103"/>
      <c r="F1353" s="103"/>
    </row>
    <row r="1354" spans="1:6">
      <c r="A1354" s="103"/>
      <c r="B1354" s="61"/>
      <c r="C1354" s="103"/>
      <c r="D1354" s="103"/>
      <c r="E1354" s="103"/>
      <c r="F1354" s="103"/>
    </row>
    <row r="1355" spans="1:6">
      <c r="A1355" s="103"/>
      <c r="B1355" s="61"/>
      <c r="C1355" s="103"/>
      <c r="D1355" s="103"/>
      <c r="E1355" s="103"/>
      <c r="F1355" s="103"/>
    </row>
    <row r="1356" spans="1:6">
      <c r="A1356" s="103"/>
      <c r="B1356" s="61"/>
      <c r="C1356" s="103"/>
      <c r="D1356" s="103"/>
      <c r="E1356" s="103"/>
      <c r="F1356" s="103"/>
    </row>
    <row r="1357" spans="1:6">
      <c r="A1357" s="103"/>
      <c r="B1357" s="61"/>
      <c r="C1357" s="103"/>
      <c r="D1357" s="103"/>
      <c r="E1357" s="103"/>
      <c r="F1357" s="103"/>
    </row>
    <row r="1358" spans="1:6">
      <c r="A1358" s="103"/>
      <c r="B1358" s="61"/>
      <c r="C1358" s="103"/>
      <c r="D1358" s="103"/>
      <c r="E1358" s="103"/>
      <c r="F1358" s="103"/>
    </row>
    <row r="1359" spans="1:6">
      <c r="A1359" s="103"/>
      <c r="B1359" s="61"/>
      <c r="C1359" s="103"/>
      <c r="D1359" s="103"/>
      <c r="E1359" s="103"/>
      <c r="F1359" s="103"/>
    </row>
    <row r="1360" spans="1:6">
      <c r="A1360" s="103"/>
      <c r="B1360" s="61"/>
      <c r="C1360" s="103"/>
      <c r="D1360" s="103"/>
      <c r="E1360" s="103"/>
      <c r="F1360" s="103"/>
    </row>
    <row r="1361" spans="1:6">
      <c r="A1361" s="103"/>
      <c r="B1361" s="61"/>
      <c r="C1361" s="103"/>
      <c r="D1361" s="103"/>
      <c r="E1361" s="103"/>
      <c r="F1361" s="103"/>
    </row>
    <row r="1362" spans="1:6">
      <c r="A1362" s="103"/>
      <c r="B1362" s="61"/>
      <c r="C1362" s="103"/>
      <c r="D1362" s="103"/>
      <c r="E1362" s="103"/>
      <c r="F1362" s="103"/>
    </row>
    <row r="1363" spans="1:6">
      <c r="A1363" s="103"/>
      <c r="B1363" s="61"/>
      <c r="C1363" s="103"/>
      <c r="D1363" s="103"/>
      <c r="E1363" s="103"/>
      <c r="F1363" s="103"/>
    </row>
    <row r="1364" spans="1:6">
      <c r="A1364" s="103"/>
      <c r="B1364" s="61"/>
      <c r="C1364" s="103"/>
      <c r="D1364" s="103"/>
      <c r="E1364" s="103"/>
      <c r="F1364" s="103"/>
    </row>
    <row r="1365" spans="1:6">
      <c r="A1365" s="103"/>
      <c r="B1365" s="61"/>
      <c r="C1365" s="103"/>
      <c r="D1365" s="103"/>
      <c r="E1365" s="103"/>
      <c r="F1365" s="103"/>
    </row>
    <row r="1366" spans="1:6">
      <c r="A1366" s="103"/>
      <c r="B1366" s="61"/>
      <c r="C1366" s="103"/>
      <c r="D1366" s="103"/>
      <c r="E1366" s="103"/>
      <c r="F1366" s="103"/>
    </row>
    <row r="1367" spans="1:6">
      <c r="A1367" s="103"/>
      <c r="B1367" s="61"/>
      <c r="C1367" s="103"/>
      <c r="D1367" s="103"/>
      <c r="E1367" s="103"/>
      <c r="F1367" s="103"/>
    </row>
    <row r="1368" spans="1:6">
      <c r="A1368" s="103"/>
      <c r="B1368" s="61"/>
      <c r="C1368" s="103"/>
      <c r="D1368" s="103"/>
      <c r="E1368" s="103"/>
      <c r="F1368" s="103"/>
    </row>
    <row r="1369" spans="1:6">
      <c r="A1369" s="103"/>
      <c r="B1369" s="61"/>
      <c r="C1369" s="103"/>
      <c r="D1369" s="103"/>
      <c r="E1369" s="103"/>
      <c r="F1369" s="103"/>
    </row>
    <row r="1370" spans="1:6">
      <c r="A1370" s="103"/>
      <c r="B1370" s="61"/>
      <c r="C1370" s="103"/>
      <c r="D1370" s="103"/>
      <c r="E1370" s="103"/>
      <c r="F1370" s="103"/>
    </row>
    <row r="1371" spans="1:6">
      <c r="A1371" s="103"/>
      <c r="B1371" s="61"/>
      <c r="C1371" s="103"/>
      <c r="D1371" s="103"/>
      <c r="E1371" s="103"/>
      <c r="F1371" s="103"/>
    </row>
    <row r="1372" spans="1:6">
      <c r="A1372" s="103"/>
      <c r="B1372" s="61"/>
      <c r="C1372" s="103"/>
      <c r="D1372" s="103"/>
      <c r="E1372" s="103"/>
      <c r="F1372" s="103"/>
    </row>
    <row r="1373" spans="1:6">
      <c r="A1373" s="103"/>
      <c r="B1373" s="61"/>
      <c r="C1373" s="103"/>
      <c r="D1373" s="103"/>
      <c r="E1373" s="103"/>
      <c r="F1373" s="103"/>
    </row>
    <row r="1374" spans="1:6">
      <c r="A1374" s="103"/>
      <c r="B1374" s="61"/>
      <c r="C1374" s="103"/>
      <c r="D1374" s="103"/>
      <c r="E1374" s="103"/>
      <c r="F1374" s="103"/>
    </row>
    <row r="1375" spans="1:6">
      <c r="A1375" s="103"/>
      <c r="B1375" s="61"/>
      <c r="C1375" s="103"/>
      <c r="D1375" s="103"/>
      <c r="E1375" s="103"/>
      <c r="F1375" s="103"/>
    </row>
    <row r="1376" spans="1:6">
      <c r="A1376" s="103"/>
      <c r="B1376" s="61"/>
      <c r="C1376" s="103"/>
      <c r="D1376" s="103"/>
      <c r="E1376" s="103"/>
      <c r="F1376" s="103"/>
    </row>
    <row r="1377" spans="1:6">
      <c r="A1377" s="103"/>
      <c r="B1377" s="61"/>
      <c r="C1377" s="103"/>
      <c r="D1377" s="103"/>
      <c r="E1377" s="103"/>
      <c r="F1377" s="103"/>
    </row>
    <row r="1378" spans="1:6">
      <c r="A1378" s="103"/>
      <c r="B1378" s="61"/>
      <c r="C1378" s="103"/>
      <c r="D1378" s="103"/>
      <c r="E1378" s="103"/>
      <c r="F1378" s="103"/>
    </row>
    <row r="1379" spans="1:6">
      <c r="A1379" s="103"/>
      <c r="B1379" s="61"/>
      <c r="C1379" s="103"/>
      <c r="D1379" s="103"/>
      <c r="E1379" s="103"/>
      <c r="F1379" s="103"/>
    </row>
    <row r="1380" spans="1:6">
      <c r="A1380" s="103"/>
      <c r="B1380" s="61"/>
      <c r="C1380" s="103"/>
      <c r="D1380" s="103"/>
      <c r="E1380" s="103"/>
      <c r="F1380" s="103"/>
    </row>
    <row r="1381" spans="1:6">
      <c r="A1381" s="103"/>
      <c r="B1381" s="61"/>
      <c r="C1381" s="103"/>
      <c r="D1381" s="103"/>
      <c r="E1381" s="103"/>
      <c r="F1381" s="103"/>
    </row>
    <row r="1382" spans="1:6">
      <c r="A1382" s="103"/>
      <c r="B1382" s="61"/>
      <c r="C1382" s="103"/>
      <c r="D1382" s="103"/>
      <c r="E1382" s="103"/>
      <c r="F1382" s="103"/>
    </row>
    <row r="1383" spans="1:6">
      <c r="A1383" s="103"/>
      <c r="B1383" s="61"/>
      <c r="C1383" s="103"/>
      <c r="D1383" s="103"/>
      <c r="E1383" s="103"/>
      <c r="F1383" s="103"/>
    </row>
    <row r="1384" spans="1:6">
      <c r="A1384" s="103"/>
      <c r="B1384" s="61"/>
      <c r="C1384" s="103"/>
      <c r="D1384" s="103"/>
      <c r="E1384" s="103"/>
      <c r="F1384" s="103"/>
    </row>
    <row r="1385" spans="1:6">
      <c r="A1385" s="103"/>
      <c r="B1385" s="61"/>
      <c r="C1385" s="103"/>
      <c r="D1385" s="103"/>
      <c r="E1385" s="103"/>
      <c r="F1385" s="103"/>
    </row>
    <row r="1386" spans="1:6">
      <c r="A1386" s="103"/>
      <c r="B1386" s="61"/>
      <c r="C1386" s="103"/>
      <c r="D1386" s="103"/>
      <c r="E1386" s="103"/>
      <c r="F1386" s="103"/>
    </row>
    <row r="1387" spans="1:6">
      <c r="A1387" s="103"/>
      <c r="B1387" s="61"/>
      <c r="C1387" s="103"/>
      <c r="D1387" s="103"/>
      <c r="E1387" s="103"/>
      <c r="F1387" s="103"/>
    </row>
    <row r="1388" spans="1:6">
      <c r="A1388" s="103"/>
      <c r="B1388" s="61"/>
      <c r="C1388" s="103"/>
      <c r="D1388" s="103"/>
      <c r="E1388" s="103"/>
      <c r="F1388" s="103"/>
    </row>
    <row r="1389" spans="1:6">
      <c r="A1389" s="103"/>
      <c r="B1389" s="61"/>
      <c r="C1389" s="103"/>
      <c r="D1389" s="103"/>
      <c r="E1389" s="103"/>
      <c r="F1389" s="103"/>
    </row>
    <row r="1390" spans="1:6">
      <c r="A1390" s="103"/>
      <c r="B1390" s="61"/>
      <c r="C1390" s="103"/>
      <c r="D1390" s="103"/>
      <c r="E1390" s="103"/>
      <c r="F1390" s="103"/>
    </row>
    <row r="1391" spans="1:6">
      <c r="A1391" s="103"/>
      <c r="B1391" s="61"/>
      <c r="C1391" s="103"/>
      <c r="D1391" s="103"/>
      <c r="E1391" s="103"/>
      <c r="F1391" s="103"/>
    </row>
    <row r="1392" spans="1:6">
      <c r="A1392" s="103"/>
      <c r="B1392" s="61"/>
      <c r="C1392" s="103"/>
      <c r="D1392" s="103"/>
      <c r="E1392" s="103"/>
      <c r="F1392" s="103"/>
    </row>
    <row r="1393" spans="1:6">
      <c r="A1393" s="103"/>
      <c r="B1393" s="61"/>
      <c r="C1393" s="103"/>
      <c r="D1393" s="103"/>
      <c r="E1393" s="103"/>
      <c r="F1393" s="103"/>
    </row>
    <row r="1394" spans="1:6">
      <c r="A1394" s="103"/>
      <c r="B1394" s="61"/>
      <c r="C1394" s="103"/>
      <c r="D1394" s="103"/>
      <c r="E1394" s="103"/>
      <c r="F1394" s="103"/>
    </row>
    <row r="1395" spans="1:6">
      <c r="A1395" s="103"/>
      <c r="B1395" s="61"/>
      <c r="C1395" s="103"/>
      <c r="D1395" s="103"/>
      <c r="E1395" s="103"/>
      <c r="F1395" s="103"/>
    </row>
    <row r="1396" spans="1:6">
      <c r="A1396" s="103"/>
      <c r="B1396" s="61"/>
      <c r="C1396" s="103"/>
      <c r="D1396" s="103"/>
      <c r="E1396" s="103"/>
      <c r="F1396" s="103"/>
    </row>
    <row r="1397" spans="1:6">
      <c r="A1397" s="103"/>
      <c r="B1397" s="61"/>
      <c r="C1397" s="103"/>
      <c r="D1397" s="103"/>
      <c r="E1397" s="103"/>
      <c r="F1397" s="103"/>
    </row>
    <row r="1398" spans="1:6">
      <c r="A1398" s="103"/>
      <c r="B1398" s="61"/>
      <c r="C1398" s="103"/>
      <c r="D1398" s="103"/>
      <c r="E1398" s="103"/>
      <c r="F1398" s="103"/>
    </row>
    <row r="1399" spans="1:6">
      <c r="A1399" s="103"/>
      <c r="B1399" s="61"/>
      <c r="C1399" s="103"/>
      <c r="D1399" s="103"/>
      <c r="E1399" s="103"/>
      <c r="F1399" s="103"/>
    </row>
    <row r="1400" spans="1:6">
      <c r="A1400" s="103"/>
      <c r="B1400" s="61"/>
      <c r="C1400" s="103"/>
      <c r="D1400" s="103"/>
      <c r="E1400" s="103"/>
      <c r="F1400" s="103"/>
    </row>
    <row r="1401" spans="1:6">
      <c r="A1401" s="103"/>
      <c r="B1401" s="61"/>
      <c r="C1401" s="103"/>
      <c r="D1401" s="103"/>
      <c r="E1401" s="103"/>
      <c r="F1401" s="103"/>
    </row>
    <row r="1402" spans="1:6">
      <c r="A1402" s="103"/>
      <c r="B1402" s="61"/>
      <c r="C1402" s="103"/>
      <c r="D1402" s="103"/>
      <c r="E1402" s="103"/>
      <c r="F1402" s="103"/>
    </row>
    <row r="1403" spans="1:6">
      <c r="A1403" s="103"/>
      <c r="B1403" s="61"/>
      <c r="C1403" s="103"/>
      <c r="D1403" s="103"/>
      <c r="E1403" s="103"/>
      <c r="F1403" s="103"/>
    </row>
    <row r="1404" spans="1:6">
      <c r="A1404" s="103"/>
      <c r="B1404" s="61"/>
      <c r="C1404" s="103"/>
      <c r="D1404" s="103"/>
      <c r="E1404" s="103"/>
      <c r="F1404" s="103"/>
    </row>
    <row r="1405" spans="1:6">
      <c r="A1405" s="103"/>
      <c r="B1405" s="61"/>
      <c r="C1405" s="103"/>
      <c r="D1405" s="103"/>
      <c r="E1405" s="103"/>
      <c r="F1405" s="103"/>
    </row>
    <row r="1406" spans="1:6">
      <c r="A1406" s="103"/>
      <c r="B1406" s="61"/>
      <c r="C1406" s="103"/>
      <c r="D1406" s="103"/>
      <c r="E1406" s="103"/>
      <c r="F1406" s="103"/>
    </row>
    <row r="1407" spans="1:6">
      <c r="A1407" s="103"/>
      <c r="B1407" s="61"/>
      <c r="C1407" s="103"/>
      <c r="D1407" s="103"/>
      <c r="E1407" s="103"/>
      <c r="F1407" s="103"/>
    </row>
    <row r="1408" spans="1:6">
      <c r="A1408" s="103"/>
      <c r="B1408" s="61"/>
      <c r="C1408" s="103"/>
      <c r="D1408" s="103"/>
      <c r="E1408" s="103"/>
      <c r="F1408" s="103"/>
    </row>
    <row r="1409" spans="1:6">
      <c r="A1409" s="103"/>
      <c r="B1409" s="61"/>
      <c r="C1409" s="103"/>
      <c r="D1409" s="103"/>
      <c r="E1409" s="103"/>
      <c r="F1409" s="103"/>
    </row>
    <row r="1410" spans="1:6">
      <c r="A1410" s="103"/>
      <c r="B1410" s="61"/>
      <c r="C1410" s="103"/>
      <c r="D1410" s="103"/>
      <c r="E1410" s="103"/>
      <c r="F1410" s="103"/>
    </row>
    <row r="1411" spans="1:6">
      <c r="A1411" s="103"/>
      <c r="B1411" s="61"/>
      <c r="C1411" s="103"/>
      <c r="D1411" s="103"/>
      <c r="E1411" s="103"/>
      <c r="F1411" s="103"/>
    </row>
    <row r="1412" spans="1:6">
      <c r="A1412" s="103"/>
      <c r="B1412" s="61"/>
      <c r="C1412" s="103"/>
      <c r="D1412" s="103"/>
      <c r="E1412" s="103"/>
      <c r="F1412" s="103"/>
    </row>
    <row r="1413" spans="1:6">
      <c r="A1413" s="103"/>
      <c r="B1413" s="61"/>
      <c r="C1413" s="103"/>
      <c r="D1413" s="103"/>
      <c r="E1413" s="103"/>
      <c r="F1413" s="103"/>
    </row>
    <row r="1414" spans="1:6">
      <c r="A1414" s="103"/>
      <c r="B1414" s="61"/>
      <c r="C1414" s="103"/>
      <c r="D1414" s="103"/>
      <c r="E1414" s="103"/>
      <c r="F1414" s="103"/>
    </row>
    <row r="1415" spans="1:6">
      <c r="A1415" s="103"/>
      <c r="B1415" s="61"/>
      <c r="C1415" s="103"/>
      <c r="D1415" s="103"/>
      <c r="E1415" s="103"/>
      <c r="F1415" s="103"/>
    </row>
    <row r="1416" spans="1:6">
      <c r="A1416" s="103"/>
      <c r="B1416" s="61"/>
      <c r="C1416" s="103"/>
      <c r="D1416" s="103"/>
      <c r="E1416" s="103"/>
      <c r="F1416" s="103"/>
    </row>
    <row r="1417" spans="1:6">
      <c r="A1417" s="103"/>
      <c r="B1417" s="61"/>
      <c r="C1417" s="103"/>
      <c r="D1417" s="103"/>
      <c r="E1417" s="103"/>
      <c r="F1417" s="103"/>
    </row>
    <row r="1418" spans="1:6">
      <c r="A1418" s="103"/>
      <c r="B1418" s="61"/>
      <c r="C1418" s="103"/>
      <c r="D1418" s="103"/>
      <c r="E1418" s="103"/>
      <c r="F1418" s="103"/>
    </row>
    <row r="1419" spans="1:6">
      <c r="A1419" s="103"/>
      <c r="B1419" s="61"/>
      <c r="C1419" s="103"/>
      <c r="D1419" s="103"/>
      <c r="E1419" s="103"/>
      <c r="F1419" s="103"/>
    </row>
    <row r="1420" spans="1:6">
      <c r="A1420" s="103"/>
      <c r="B1420" s="61"/>
      <c r="C1420" s="103"/>
      <c r="D1420" s="103"/>
      <c r="E1420" s="103"/>
      <c r="F1420" s="103"/>
    </row>
    <row r="1421" spans="1:6">
      <c r="A1421" s="103"/>
      <c r="B1421" s="61"/>
      <c r="C1421" s="103"/>
      <c r="D1421" s="103"/>
      <c r="E1421" s="103"/>
      <c r="F1421" s="103"/>
    </row>
    <row r="1422" spans="1:6">
      <c r="A1422" s="103"/>
      <c r="B1422" s="61"/>
      <c r="C1422" s="103"/>
      <c r="D1422" s="103"/>
      <c r="E1422" s="103"/>
      <c r="F1422" s="103"/>
    </row>
    <row r="1423" spans="1:6">
      <c r="A1423" s="103"/>
      <c r="B1423" s="61"/>
      <c r="C1423" s="103"/>
      <c r="D1423" s="103"/>
      <c r="E1423" s="103"/>
      <c r="F1423" s="103"/>
    </row>
    <row r="1424" spans="1:6">
      <c r="A1424" s="103"/>
      <c r="B1424" s="61"/>
      <c r="C1424" s="103"/>
      <c r="D1424" s="103"/>
      <c r="E1424" s="103"/>
      <c r="F1424" s="103"/>
    </row>
    <row r="1425" spans="1:6">
      <c r="A1425" s="103"/>
      <c r="B1425" s="61"/>
      <c r="C1425" s="103"/>
      <c r="D1425" s="103"/>
      <c r="E1425" s="103"/>
      <c r="F1425" s="103"/>
    </row>
    <row r="1426" spans="1:6">
      <c r="A1426" s="103"/>
      <c r="B1426" s="61"/>
      <c r="C1426" s="103"/>
      <c r="D1426" s="103"/>
      <c r="E1426" s="103"/>
      <c r="F1426" s="103"/>
    </row>
    <row r="1427" spans="1:6">
      <c r="A1427" s="103"/>
      <c r="B1427" s="61"/>
      <c r="C1427" s="103"/>
      <c r="D1427" s="103"/>
      <c r="E1427" s="103"/>
      <c r="F1427" s="103"/>
    </row>
    <row r="1428" spans="1:6">
      <c r="A1428" s="103"/>
      <c r="B1428" s="61"/>
      <c r="C1428" s="103"/>
      <c r="D1428" s="103"/>
      <c r="E1428" s="103"/>
      <c r="F1428" s="103"/>
    </row>
    <row r="1429" spans="1:6">
      <c r="A1429" s="103"/>
      <c r="B1429" s="61"/>
      <c r="C1429" s="103"/>
      <c r="D1429" s="103"/>
      <c r="E1429" s="103"/>
      <c r="F1429" s="103"/>
    </row>
    <row r="1430" spans="1:6">
      <c r="A1430" s="103"/>
      <c r="B1430" s="61"/>
      <c r="C1430" s="103"/>
      <c r="D1430" s="103"/>
      <c r="E1430" s="103"/>
      <c r="F1430" s="103"/>
    </row>
    <row r="1431" spans="1:6">
      <c r="A1431" s="103"/>
      <c r="B1431" s="61"/>
      <c r="C1431" s="103"/>
      <c r="D1431" s="103"/>
      <c r="E1431" s="103"/>
      <c r="F1431" s="103"/>
    </row>
    <row r="1432" spans="1:6">
      <c r="A1432" s="103"/>
      <c r="B1432" s="61"/>
      <c r="C1432" s="103"/>
      <c r="D1432" s="103"/>
      <c r="E1432" s="103"/>
      <c r="F1432" s="103"/>
    </row>
    <row r="1433" spans="1:6">
      <c r="A1433" s="103"/>
      <c r="B1433" s="61"/>
      <c r="C1433" s="103"/>
      <c r="D1433" s="103"/>
      <c r="E1433" s="103"/>
      <c r="F1433" s="103"/>
    </row>
    <row r="1434" spans="1:6">
      <c r="A1434" s="103"/>
      <c r="B1434" s="61"/>
      <c r="C1434" s="103"/>
      <c r="D1434" s="103"/>
      <c r="E1434" s="103"/>
      <c r="F1434" s="103"/>
    </row>
    <row r="1435" spans="1:6">
      <c r="A1435" s="103"/>
      <c r="B1435" s="61"/>
      <c r="C1435" s="103"/>
      <c r="D1435" s="103"/>
      <c r="E1435" s="103"/>
      <c r="F1435" s="103"/>
    </row>
    <row r="1436" spans="1:6">
      <c r="A1436" s="103"/>
      <c r="B1436" s="61"/>
      <c r="C1436" s="103"/>
      <c r="D1436" s="103"/>
      <c r="E1436" s="103"/>
      <c r="F1436" s="103"/>
    </row>
    <row r="1437" spans="1:6">
      <c r="A1437" s="103"/>
      <c r="B1437" s="61"/>
      <c r="C1437" s="103"/>
      <c r="D1437" s="103"/>
      <c r="E1437" s="103"/>
      <c r="F1437" s="103"/>
    </row>
    <row r="1438" spans="1:6">
      <c r="A1438" s="103"/>
      <c r="B1438" s="61"/>
      <c r="C1438" s="103"/>
      <c r="D1438" s="103"/>
      <c r="E1438" s="103"/>
      <c r="F1438" s="103"/>
    </row>
    <row r="1439" spans="1:6">
      <c r="A1439" s="103"/>
      <c r="B1439" s="61"/>
      <c r="C1439" s="103"/>
      <c r="D1439" s="103"/>
      <c r="E1439" s="103"/>
      <c r="F1439" s="103"/>
    </row>
    <row r="1440" spans="1:6">
      <c r="A1440" s="103"/>
      <c r="B1440" s="61"/>
      <c r="C1440" s="103"/>
      <c r="D1440" s="103"/>
      <c r="E1440" s="103"/>
      <c r="F1440" s="103"/>
    </row>
    <row r="1441" spans="1:6">
      <c r="A1441" s="103"/>
      <c r="B1441" s="61"/>
      <c r="C1441" s="103"/>
      <c r="D1441" s="103"/>
      <c r="E1441" s="103"/>
      <c r="F1441" s="103"/>
    </row>
    <row r="1442" spans="1:6">
      <c r="A1442" s="103"/>
      <c r="B1442" s="61"/>
      <c r="C1442" s="103"/>
      <c r="D1442" s="103"/>
      <c r="E1442" s="103"/>
      <c r="F1442" s="103"/>
    </row>
    <row r="1443" spans="1:6">
      <c r="A1443" s="103"/>
      <c r="B1443" s="61"/>
      <c r="C1443" s="103"/>
      <c r="D1443" s="103"/>
      <c r="E1443" s="103"/>
      <c r="F1443" s="103"/>
    </row>
    <row r="1444" spans="1:6">
      <c r="A1444" s="103"/>
      <c r="B1444" s="61"/>
      <c r="C1444" s="103"/>
      <c r="D1444" s="103"/>
      <c r="E1444" s="103"/>
      <c r="F1444" s="103"/>
    </row>
    <row r="1445" spans="1:6">
      <c r="A1445" s="103"/>
      <c r="B1445" s="61"/>
      <c r="C1445" s="103"/>
      <c r="D1445" s="103"/>
      <c r="E1445" s="103"/>
      <c r="F1445" s="103"/>
    </row>
    <row r="1446" spans="1:6">
      <c r="A1446" s="103"/>
      <c r="B1446" s="61"/>
      <c r="C1446" s="103"/>
      <c r="D1446" s="103"/>
      <c r="E1446" s="103"/>
      <c r="F1446" s="103"/>
    </row>
    <row r="1447" spans="1:6">
      <c r="A1447" s="103"/>
      <c r="B1447" s="61"/>
      <c r="C1447" s="103"/>
      <c r="D1447" s="103"/>
      <c r="E1447" s="103"/>
      <c r="F1447" s="103"/>
    </row>
    <row r="1448" spans="1:6">
      <c r="A1448" s="103"/>
      <c r="B1448" s="61"/>
      <c r="C1448" s="103"/>
      <c r="D1448" s="103"/>
      <c r="E1448" s="103"/>
      <c r="F1448" s="103"/>
    </row>
    <row r="1449" spans="1:6">
      <c r="A1449" s="103"/>
      <c r="B1449" s="61"/>
      <c r="C1449" s="103"/>
      <c r="D1449" s="103"/>
      <c r="E1449" s="103"/>
      <c r="F1449" s="103"/>
    </row>
    <row r="1450" spans="1:6">
      <c r="A1450" s="103"/>
      <c r="B1450" s="61"/>
      <c r="C1450" s="103"/>
      <c r="D1450" s="103"/>
      <c r="E1450" s="103"/>
      <c r="F1450" s="103"/>
    </row>
    <row r="1451" spans="1:6">
      <c r="A1451" s="103"/>
      <c r="B1451" s="61"/>
      <c r="C1451" s="103"/>
      <c r="D1451" s="103"/>
      <c r="E1451" s="103"/>
      <c r="F1451" s="103"/>
    </row>
    <row r="1452" spans="1:6">
      <c r="A1452" s="103"/>
      <c r="B1452" s="61"/>
      <c r="C1452" s="103"/>
      <c r="D1452" s="103"/>
      <c r="E1452" s="103"/>
      <c r="F1452" s="103"/>
    </row>
    <row r="1453" spans="1:6">
      <c r="A1453" s="103"/>
      <c r="B1453" s="61"/>
      <c r="C1453" s="103"/>
      <c r="D1453" s="103"/>
      <c r="E1453" s="103"/>
      <c r="F1453" s="103"/>
    </row>
    <row r="1454" spans="1:6">
      <c r="A1454" s="103"/>
      <c r="B1454" s="61"/>
      <c r="C1454" s="103"/>
      <c r="D1454" s="103"/>
      <c r="E1454" s="103"/>
      <c r="F1454" s="103"/>
    </row>
    <row r="1455" spans="1:6">
      <c r="A1455" s="103"/>
      <c r="B1455" s="61"/>
      <c r="C1455" s="103"/>
      <c r="D1455" s="103"/>
      <c r="E1455" s="103"/>
      <c r="F1455" s="103"/>
    </row>
    <row r="1456" spans="1:6">
      <c r="A1456" s="103"/>
      <c r="B1456" s="61"/>
      <c r="C1456" s="103"/>
      <c r="D1456" s="103"/>
      <c r="E1456" s="103"/>
      <c r="F1456" s="103"/>
    </row>
    <row r="1457" spans="1:6">
      <c r="A1457" s="103"/>
      <c r="B1457" s="61"/>
      <c r="C1457" s="103"/>
      <c r="D1457" s="103"/>
      <c r="E1457" s="103"/>
      <c r="F1457" s="103"/>
    </row>
    <row r="1458" spans="1:6">
      <c r="A1458" s="103"/>
      <c r="B1458" s="61"/>
      <c r="C1458" s="103"/>
      <c r="D1458" s="103"/>
      <c r="E1458" s="103"/>
      <c r="F1458" s="103"/>
    </row>
    <row r="1459" spans="1:6">
      <c r="A1459" s="103"/>
      <c r="B1459" s="61"/>
      <c r="C1459" s="103"/>
      <c r="D1459" s="103"/>
      <c r="E1459" s="103"/>
      <c r="F1459" s="103"/>
    </row>
    <row r="1460" spans="1:6">
      <c r="A1460" s="103"/>
      <c r="B1460" s="61"/>
      <c r="C1460" s="103"/>
      <c r="D1460" s="103"/>
      <c r="E1460" s="103"/>
      <c r="F1460" s="103"/>
    </row>
    <row r="1461" spans="1:6">
      <c r="A1461" s="103"/>
      <c r="B1461" s="61"/>
      <c r="C1461" s="103"/>
      <c r="D1461" s="103"/>
      <c r="E1461" s="103"/>
      <c r="F1461" s="103"/>
    </row>
    <row r="1462" spans="1:6">
      <c r="A1462" s="103"/>
      <c r="B1462" s="61"/>
      <c r="C1462" s="103"/>
      <c r="D1462" s="103"/>
      <c r="E1462" s="103"/>
      <c r="F1462" s="103"/>
    </row>
    <row r="1463" spans="1:6">
      <c r="A1463" s="103"/>
      <c r="B1463" s="61"/>
      <c r="C1463" s="103"/>
      <c r="D1463" s="103"/>
      <c r="E1463" s="103"/>
      <c r="F1463" s="103"/>
    </row>
    <row r="1464" spans="1:6">
      <c r="A1464" s="103"/>
      <c r="B1464" s="61"/>
      <c r="C1464" s="103"/>
      <c r="D1464" s="103"/>
      <c r="E1464" s="103"/>
      <c r="F1464" s="103"/>
    </row>
    <row r="1465" spans="1:6">
      <c r="A1465" s="103"/>
      <c r="B1465" s="61"/>
      <c r="C1465" s="103"/>
      <c r="D1465" s="103"/>
      <c r="E1465" s="103"/>
      <c r="F1465" s="103"/>
    </row>
    <row r="1466" spans="1:6">
      <c r="A1466" s="103"/>
      <c r="B1466" s="61"/>
      <c r="C1466" s="103"/>
      <c r="D1466" s="103"/>
      <c r="E1466" s="103"/>
      <c r="F1466" s="103"/>
    </row>
    <row r="1467" spans="1:6">
      <c r="A1467" s="103"/>
      <c r="B1467" s="61"/>
      <c r="C1467" s="103"/>
      <c r="D1467" s="103"/>
      <c r="E1467" s="103"/>
      <c r="F1467" s="103"/>
    </row>
    <row r="1468" spans="1:6">
      <c r="A1468" s="103"/>
      <c r="B1468" s="61"/>
      <c r="C1468" s="103"/>
      <c r="D1468" s="103"/>
      <c r="E1468" s="103"/>
      <c r="F1468" s="103"/>
    </row>
    <row r="1469" spans="1:6">
      <c r="A1469" s="103"/>
      <c r="B1469" s="61"/>
      <c r="C1469" s="103"/>
      <c r="D1469" s="103"/>
      <c r="E1469" s="103"/>
      <c r="F1469" s="103"/>
    </row>
    <row r="1470" spans="1:6">
      <c r="A1470" s="103"/>
      <c r="B1470" s="61"/>
      <c r="C1470" s="103"/>
      <c r="D1470" s="103"/>
      <c r="E1470" s="103"/>
      <c r="F1470" s="103"/>
    </row>
    <row r="1471" spans="1:6">
      <c r="A1471" s="103"/>
      <c r="B1471" s="61"/>
      <c r="C1471" s="103"/>
      <c r="D1471" s="103"/>
      <c r="E1471" s="103"/>
      <c r="F1471" s="103"/>
    </row>
    <row r="1472" spans="1:6">
      <c r="A1472" s="103"/>
      <c r="B1472" s="61"/>
      <c r="C1472" s="103"/>
      <c r="D1472" s="103"/>
      <c r="E1472" s="103"/>
      <c r="F1472" s="103"/>
    </row>
    <row r="1473" spans="1:6">
      <c r="A1473" s="103"/>
      <c r="B1473" s="61"/>
      <c r="C1473" s="103"/>
      <c r="D1473" s="103"/>
      <c r="E1473" s="103"/>
      <c r="F1473" s="103"/>
    </row>
    <row r="1474" spans="1:6">
      <c r="A1474" s="103"/>
      <c r="B1474" s="61"/>
      <c r="C1474" s="103"/>
      <c r="D1474" s="103"/>
      <c r="E1474" s="103"/>
      <c r="F1474" s="103"/>
    </row>
    <row r="1475" spans="1:6">
      <c r="A1475" s="103"/>
      <c r="B1475" s="61"/>
      <c r="C1475" s="103"/>
      <c r="D1475" s="103"/>
      <c r="E1475" s="103"/>
      <c r="F1475" s="103"/>
    </row>
    <row r="1476" spans="1:6">
      <c r="A1476" s="103"/>
      <c r="B1476" s="61"/>
      <c r="C1476" s="103"/>
      <c r="D1476" s="103"/>
      <c r="E1476" s="103"/>
      <c r="F1476" s="103"/>
    </row>
    <row r="1477" spans="1:6">
      <c r="A1477" s="103"/>
      <c r="B1477" s="61"/>
      <c r="C1477" s="103"/>
      <c r="D1477" s="103"/>
      <c r="E1477" s="103"/>
      <c r="F1477" s="103"/>
    </row>
    <row r="1478" spans="1:6">
      <c r="A1478" s="103"/>
      <c r="B1478" s="61"/>
      <c r="C1478" s="103"/>
      <c r="D1478" s="103"/>
      <c r="E1478" s="103"/>
      <c r="F1478" s="103"/>
    </row>
    <row r="1479" spans="1:6">
      <c r="A1479" s="103"/>
      <c r="B1479" s="61"/>
      <c r="C1479" s="103"/>
      <c r="D1479" s="103"/>
      <c r="E1479" s="103"/>
      <c r="F1479" s="103"/>
    </row>
    <row r="1480" spans="1:6">
      <c r="A1480" s="103"/>
      <c r="B1480" s="61"/>
      <c r="C1480" s="103"/>
      <c r="D1480" s="103"/>
      <c r="E1480" s="103"/>
      <c r="F1480" s="103"/>
    </row>
    <row r="1481" spans="1:6">
      <c r="A1481" s="103"/>
      <c r="B1481" s="61"/>
      <c r="C1481" s="103"/>
      <c r="D1481" s="103"/>
      <c r="E1481" s="103"/>
      <c r="F1481" s="103"/>
    </row>
    <row r="1482" spans="1:6">
      <c r="A1482" s="103"/>
      <c r="B1482" s="61"/>
      <c r="C1482" s="103"/>
      <c r="D1482" s="103"/>
      <c r="E1482" s="103"/>
      <c r="F1482" s="103"/>
    </row>
    <row r="1483" spans="1:6">
      <c r="A1483" s="103"/>
      <c r="B1483" s="61"/>
      <c r="C1483" s="103"/>
      <c r="D1483" s="103"/>
      <c r="E1483" s="103"/>
      <c r="F1483" s="103"/>
    </row>
    <row r="1484" spans="1:6">
      <c r="A1484" s="103"/>
      <c r="B1484" s="61"/>
      <c r="C1484" s="103"/>
      <c r="D1484" s="103"/>
      <c r="E1484" s="103"/>
      <c r="F1484" s="103"/>
    </row>
    <row r="1485" spans="1:6">
      <c r="A1485" s="103"/>
      <c r="B1485" s="61"/>
      <c r="C1485" s="103"/>
      <c r="D1485" s="103"/>
      <c r="E1485" s="103"/>
      <c r="F1485" s="103"/>
    </row>
    <row r="1486" spans="1:6">
      <c r="A1486" s="103"/>
      <c r="B1486" s="61"/>
      <c r="C1486" s="103"/>
      <c r="D1486" s="103"/>
      <c r="E1486" s="103"/>
      <c r="F1486" s="103"/>
    </row>
    <row r="1487" spans="1:6">
      <c r="A1487" s="103"/>
      <c r="B1487" s="61"/>
      <c r="C1487" s="103"/>
      <c r="D1487" s="103"/>
      <c r="E1487" s="103"/>
      <c r="F1487" s="103"/>
    </row>
    <row r="1488" spans="1:6">
      <c r="A1488" s="103"/>
      <c r="B1488" s="61"/>
      <c r="C1488" s="103"/>
      <c r="D1488" s="103"/>
      <c r="E1488" s="103"/>
      <c r="F1488" s="103"/>
    </row>
    <row r="1489" spans="1:6">
      <c r="A1489" s="103"/>
      <c r="B1489" s="61"/>
      <c r="C1489" s="103"/>
      <c r="D1489" s="103"/>
      <c r="E1489" s="103"/>
      <c r="F1489" s="103"/>
    </row>
    <row r="1490" spans="1:6">
      <c r="A1490" s="103"/>
      <c r="B1490" s="61"/>
      <c r="C1490" s="103"/>
      <c r="D1490" s="103"/>
      <c r="E1490" s="103"/>
      <c r="F1490" s="103"/>
    </row>
    <row r="1491" spans="1:6">
      <c r="A1491" s="103"/>
      <c r="B1491" s="61"/>
      <c r="C1491" s="103"/>
      <c r="D1491" s="103"/>
      <c r="E1491" s="103"/>
      <c r="F1491" s="103"/>
    </row>
    <row r="1492" spans="1:6">
      <c r="A1492" s="103"/>
      <c r="B1492" s="61"/>
      <c r="C1492" s="103"/>
      <c r="D1492" s="103"/>
      <c r="E1492" s="103"/>
      <c r="F1492" s="103"/>
    </row>
    <row r="1493" spans="1:6">
      <c r="A1493" s="103"/>
      <c r="B1493" s="61"/>
      <c r="C1493" s="103"/>
      <c r="D1493" s="103"/>
      <c r="E1493" s="103"/>
      <c r="F1493" s="103"/>
    </row>
    <row r="1494" spans="1:6">
      <c r="A1494" s="103"/>
      <c r="B1494" s="61"/>
      <c r="C1494" s="103"/>
      <c r="D1494" s="103"/>
      <c r="E1494" s="103"/>
      <c r="F1494" s="103"/>
    </row>
    <row r="1495" spans="1:6">
      <c r="A1495" s="103"/>
      <c r="B1495" s="61"/>
      <c r="C1495" s="103"/>
      <c r="D1495" s="103"/>
      <c r="E1495" s="103"/>
      <c r="F1495" s="103"/>
    </row>
    <row r="1496" spans="1:6">
      <c r="A1496" s="103"/>
      <c r="B1496" s="61"/>
      <c r="C1496" s="103"/>
      <c r="D1496" s="103"/>
      <c r="E1496" s="103"/>
      <c r="F1496" s="103"/>
    </row>
    <row r="1497" spans="1:6">
      <c r="A1497" s="103"/>
      <c r="B1497" s="61"/>
      <c r="C1497" s="103"/>
      <c r="D1497" s="103"/>
      <c r="E1497" s="103"/>
      <c r="F1497" s="103"/>
    </row>
    <row r="1498" spans="1:6">
      <c r="A1498" s="103"/>
      <c r="B1498" s="61"/>
      <c r="C1498" s="103"/>
      <c r="D1498" s="103"/>
      <c r="E1498" s="103"/>
      <c r="F1498" s="103"/>
    </row>
    <row r="1499" spans="1:6">
      <c r="A1499" s="103"/>
      <c r="B1499" s="61"/>
      <c r="C1499" s="103"/>
      <c r="D1499" s="103"/>
      <c r="E1499" s="103"/>
      <c r="F1499" s="103"/>
    </row>
    <row r="1500" spans="1:6">
      <c r="A1500" s="103"/>
      <c r="B1500" s="61"/>
      <c r="C1500" s="103"/>
      <c r="D1500" s="103"/>
      <c r="E1500" s="103"/>
      <c r="F1500" s="103"/>
    </row>
    <row r="1501" spans="1:6">
      <c r="A1501" s="103"/>
      <c r="B1501" s="61"/>
      <c r="C1501" s="103"/>
      <c r="D1501" s="103"/>
      <c r="E1501" s="103"/>
      <c r="F1501" s="103"/>
    </row>
    <row r="1502" spans="1:6">
      <c r="A1502" s="103"/>
      <c r="B1502" s="61"/>
      <c r="C1502" s="103"/>
      <c r="D1502" s="103"/>
      <c r="E1502" s="103"/>
      <c r="F1502" s="103"/>
    </row>
    <row r="1503" spans="1:6">
      <c r="A1503" s="103"/>
      <c r="B1503" s="61"/>
      <c r="C1503" s="103"/>
      <c r="D1503" s="103"/>
      <c r="E1503" s="103"/>
      <c r="F1503" s="103"/>
    </row>
    <row r="1504" spans="1:6">
      <c r="A1504" s="103"/>
      <c r="B1504" s="61"/>
      <c r="C1504" s="103"/>
      <c r="D1504" s="103"/>
      <c r="E1504" s="103"/>
      <c r="F1504" s="103"/>
    </row>
    <row r="1505" spans="1:6">
      <c r="A1505" s="103"/>
      <c r="B1505" s="61"/>
      <c r="C1505" s="103"/>
      <c r="D1505" s="103"/>
      <c r="E1505" s="103"/>
      <c r="F1505" s="103"/>
    </row>
    <row r="1506" spans="1:6">
      <c r="A1506" s="103"/>
      <c r="B1506" s="61"/>
      <c r="C1506" s="103"/>
      <c r="D1506" s="103"/>
      <c r="E1506" s="103"/>
      <c r="F1506" s="103"/>
    </row>
    <row r="1507" spans="1:6">
      <c r="A1507" s="103"/>
      <c r="B1507" s="61"/>
      <c r="C1507" s="103"/>
      <c r="D1507" s="103"/>
      <c r="E1507" s="103"/>
      <c r="F1507" s="103"/>
    </row>
    <row r="1508" spans="1:6">
      <c r="A1508" s="103"/>
      <c r="B1508" s="61"/>
      <c r="C1508" s="103"/>
      <c r="D1508" s="103"/>
      <c r="E1508" s="103"/>
      <c r="F1508" s="103"/>
    </row>
    <row r="1509" spans="1:6">
      <c r="A1509" s="103"/>
      <c r="B1509" s="61"/>
      <c r="C1509" s="103"/>
      <c r="D1509" s="103"/>
      <c r="E1509" s="103"/>
      <c r="F1509" s="103"/>
    </row>
    <row r="1510" spans="1:6">
      <c r="A1510" s="103"/>
      <c r="B1510" s="61"/>
      <c r="C1510" s="103"/>
      <c r="D1510" s="103"/>
      <c r="E1510" s="103"/>
      <c r="F1510" s="103"/>
    </row>
    <row r="1511" spans="1:6">
      <c r="A1511" s="103"/>
      <c r="B1511" s="61"/>
      <c r="C1511" s="103"/>
      <c r="D1511" s="103"/>
      <c r="E1511" s="103"/>
      <c r="F1511" s="103"/>
    </row>
    <row r="1512" spans="1:6">
      <c r="A1512" s="103"/>
      <c r="B1512" s="61"/>
      <c r="C1512" s="103"/>
      <c r="D1512" s="103"/>
      <c r="E1512" s="103"/>
      <c r="F1512" s="103"/>
    </row>
    <row r="1513" spans="1:6">
      <c r="A1513" s="103"/>
      <c r="B1513" s="61"/>
      <c r="C1513" s="103"/>
      <c r="D1513" s="103"/>
      <c r="E1513" s="103"/>
      <c r="F1513" s="103"/>
    </row>
    <row r="1514" spans="1:6">
      <c r="A1514" s="103"/>
      <c r="B1514" s="61"/>
      <c r="C1514" s="103"/>
      <c r="D1514" s="103"/>
      <c r="E1514" s="103"/>
      <c r="F1514" s="103"/>
    </row>
    <row r="1515" spans="1:6">
      <c r="A1515" s="103"/>
      <c r="B1515" s="61"/>
      <c r="C1515" s="103"/>
      <c r="D1515" s="103"/>
      <c r="E1515" s="103"/>
      <c r="F1515" s="103"/>
    </row>
    <row r="1516" spans="1:6">
      <c r="A1516" s="103"/>
      <c r="B1516" s="61"/>
      <c r="C1516" s="103"/>
      <c r="D1516" s="103"/>
      <c r="E1516" s="103"/>
      <c r="F1516" s="103"/>
    </row>
    <row r="1517" spans="1:6">
      <c r="A1517" s="103"/>
      <c r="B1517" s="61"/>
      <c r="C1517" s="103"/>
      <c r="D1517" s="103"/>
      <c r="E1517" s="103"/>
      <c r="F1517" s="103"/>
    </row>
    <row r="1518" spans="1:6">
      <c r="A1518" s="103"/>
      <c r="B1518" s="61"/>
      <c r="C1518" s="103"/>
      <c r="D1518" s="103"/>
      <c r="E1518" s="103"/>
      <c r="F1518" s="103"/>
    </row>
    <row r="1519" spans="1:6">
      <c r="A1519" s="103"/>
      <c r="B1519" s="61"/>
      <c r="C1519" s="103"/>
      <c r="D1519" s="103"/>
      <c r="E1519" s="103"/>
      <c r="F1519" s="103"/>
    </row>
    <row r="1520" spans="1:6">
      <c r="A1520" s="103"/>
      <c r="B1520" s="61"/>
      <c r="C1520" s="103"/>
      <c r="D1520" s="103"/>
      <c r="E1520" s="103"/>
      <c r="F1520" s="103"/>
    </row>
    <row r="1521" spans="1:6">
      <c r="A1521" s="103"/>
      <c r="B1521" s="61"/>
      <c r="C1521" s="103"/>
      <c r="D1521" s="103"/>
      <c r="E1521" s="103"/>
      <c r="F1521" s="103"/>
    </row>
    <row r="1522" spans="1:6">
      <c r="A1522" s="103"/>
      <c r="B1522" s="61"/>
      <c r="C1522" s="103"/>
      <c r="D1522" s="103"/>
      <c r="E1522" s="103"/>
      <c r="F1522" s="103"/>
    </row>
    <row r="1523" spans="1:6">
      <c r="A1523" s="103"/>
      <c r="B1523" s="61"/>
      <c r="C1523" s="103"/>
      <c r="D1523" s="103"/>
      <c r="E1523" s="103"/>
      <c r="F1523" s="103"/>
    </row>
    <row r="1524" spans="1:6">
      <c r="A1524" s="103"/>
      <c r="B1524" s="61"/>
      <c r="C1524" s="103"/>
      <c r="D1524" s="103"/>
      <c r="E1524" s="103"/>
      <c r="F1524" s="103"/>
    </row>
    <row r="1525" spans="1:6">
      <c r="A1525" s="103"/>
      <c r="B1525" s="61"/>
      <c r="C1525" s="103"/>
      <c r="D1525" s="103"/>
      <c r="E1525" s="103"/>
      <c r="F1525" s="103"/>
    </row>
    <row r="1526" spans="1:6">
      <c r="A1526" s="103"/>
      <c r="B1526" s="61"/>
      <c r="C1526" s="103"/>
      <c r="D1526" s="103"/>
      <c r="E1526" s="103"/>
      <c r="F1526" s="103"/>
    </row>
    <row r="1527" spans="1:6">
      <c r="A1527" s="103"/>
      <c r="B1527" s="61"/>
      <c r="C1527" s="103"/>
      <c r="D1527" s="103"/>
      <c r="E1527" s="103"/>
      <c r="F1527" s="103"/>
    </row>
    <row r="1528" spans="1:6">
      <c r="A1528" s="103"/>
      <c r="B1528" s="61"/>
      <c r="C1528" s="103"/>
      <c r="D1528" s="103"/>
      <c r="E1528" s="103"/>
      <c r="F1528" s="103"/>
    </row>
    <row r="1529" spans="1:6">
      <c r="A1529" s="103"/>
      <c r="B1529" s="61"/>
      <c r="C1529" s="103"/>
      <c r="D1529" s="103"/>
      <c r="E1529" s="103"/>
      <c r="F1529" s="103"/>
    </row>
    <row r="1530" spans="1:6">
      <c r="A1530" s="103"/>
      <c r="B1530" s="61"/>
      <c r="C1530" s="103"/>
      <c r="D1530" s="103"/>
      <c r="E1530" s="103"/>
      <c r="F1530" s="103"/>
    </row>
    <row r="1531" spans="1:6">
      <c r="A1531" s="103"/>
      <c r="B1531" s="61"/>
      <c r="C1531" s="103"/>
      <c r="D1531" s="103"/>
      <c r="E1531" s="103"/>
      <c r="F1531" s="103"/>
    </row>
    <row r="1532" spans="1:6">
      <c r="A1532" s="103"/>
      <c r="B1532" s="61"/>
      <c r="C1532" s="103"/>
      <c r="D1532" s="103"/>
      <c r="E1532" s="103"/>
      <c r="F1532" s="103"/>
    </row>
    <row r="1533" spans="1:6">
      <c r="A1533" s="103"/>
      <c r="B1533" s="61"/>
      <c r="C1533" s="103"/>
      <c r="D1533" s="103"/>
      <c r="E1533" s="103"/>
      <c r="F1533" s="103"/>
    </row>
    <row r="1534" spans="1:6">
      <c r="A1534" s="103"/>
      <c r="B1534" s="61"/>
      <c r="C1534" s="103"/>
      <c r="D1534" s="103"/>
      <c r="E1534" s="103"/>
      <c r="F1534" s="103"/>
    </row>
    <row r="1535" spans="1:6">
      <c r="A1535" s="103"/>
      <c r="B1535" s="61"/>
      <c r="C1535" s="103"/>
      <c r="D1535" s="103"/>
      <c r="E1535" s="103"/>
      <c r="F1535" s="103"/>
    </row>
    <row r="1536" spans="1:6">
      <c r="A1536" s="103"/>
      <c r="B1536" s="61"/>
      <c r="C1536" s="103"/>
      <c r="D1536" s="103"/>
      <c r="E1536" s="103"/>
      <c r="F1536" s="103"/>
    </row>
    <row r="1537" spans="1:6">
      <c r="A1537" s="103"/>
      <c r="B1537" s="61"/>
      <c r="C1537" s="103"/>
      <c r="D1537" s="103"/>
      <c r="E1537" s="103"/>
      <c r="F1537" s="103"/>
    </row>
    <row r="1538" spans="1:6">
      <c r="A1538" s="103"/>
      <c r="B1538" s="61"/>
      <c r="C1538" s="103"/>
      <c r="D1538" s="103"/>
      <c r="E1538" s="103"/>
      <c r="F1538" s="103"/>
    </row>
    <row r="1539" spans="1:6">
      <c r="A1539" s="103"/>
      <c r="B1539" s="61"/>
      <c r="C1539" s="103"/>
      <c r="D1539" s="103"/>
      <c r="E1539" s="103"/>
      <c r="F1539" s="103"/>
    </row>
    <row r="1540" spans="1:6">
      <c r="A1540" s="103"/>
      <c r="B1540" s="61"/>
      <c r="C1540" s="103"/>
      <c r="D1540" s="103"/>
      <c r="E1540" s="103"/>
      <c r="F1540" s="103"/>
    </row>
    <row r="1541" spans="1:6">
      <c r="A1541" s="103"/>
      <c r="B1541" s="61"/>
      <c r="C1541" s="103"/>
      <c r="D1541" s="103"/>
      <c r="E1541" s="103"/>
      <c r="F1541" s="103"/>
    </row>
    <row r="1542" spans="1:6">
      <c r="A1542" s="103"/>
      <c r="B1542" s="61"/>
      <c r="C1542" s="103"/>
      <c r="D1542" s="103"/>
      <c r="E1542" s="103"/>
      <c r="F1542" s="103"/>
    </row>
    <row r="1543" spans="1:6">
      <c r="A1543" s="103"/>
      <c r="B1543" s="61"/>
      <c r="C1543" s="103"/>
      <c r="D1543" s="103"/>
      <c r="E1543" s="103"/>
      <c r="F1543" s="103"/>
    </row>
    <row r="1544" spans="1:6">
      <c r="A1544" s="103"/>
      <c r="B1544" s="61"/>
      <c r="C1544" s="103"/>
      <c r="D1544" s="103"/>
      <c r="E1544" s="103"/>
      <c r="F1544" s="103"/>
    </row>
    <row r="1545" spans="1:6">
      <c r="A1545" s="103"/>
      <c r="B1545" s="61"/>
      <c r="C1545" s="103"/>
      <c r="D1545" s="103"/>
      <c r="E1545" s="103"/>
      <c r="F1545" s="103"/>
    </row>
    <row r="1546" spans="1:6">
      <c r="A1546" s="103"/>
      <c r="B1546" s="61"/>
      <c r="C1546" s="103"/>
      <c r="D1546" s="103"/>
      <c r="E1546" s="103"/>
      <c r="F1546" s="103"/>
    </row>
    <row r="1547" spans="1:6">
      <c r="A1547" s="103"/>
      <c r="B1547" s="61"/>
      <c r="C1547" s="103"/>
      <c r="D1547" s="103"/>
      <c r="E1547" s="103"/>
      <c r="F1547" s="103"/>
    </row>
    <row r="1548" spans="1:6">
      <c r="A1548" s="103"/>
      <c r="B1548" s="61"/>
      <c r="C1548" s="103"/>
      <c r="D1548" s="103"/>
      <c r="E1548" s="103"/>
      <c r="F1548" s="103"/>
    </row>
    <row r="1549" spans="1:6">
      <c r="A1549" s="103"/>
      <c r="B1549" s="61"/>
      <c r="C1549" s="103"/>
      <c r="D1549" s="103"/>
      <c r="E1549" s="103"/>
      <c r="F1549" s="103"/>
    </row>
    <row r="1550" spans="1:6">
      <c r="A1550" s="103"/>
      <c r="B1550" s="61"/>
      <c r="C1550" s="103"/>
      <c r="D1550" s="103"/>
      <c r="E1550" s="103"/>
      <c r="F1550" s="103"/>
    </row>
    <row r="1551" spans="1:6">
      <c r="A1551" s="103"/>
      <c r="B1551" s="61"/>
      <c r="C1551" s="103"/>
      <c r="D1551" s="103"/>
      <c r="E1551" s="103"/>
      <c r="F1551" s="103"/>
    </row>
    <row r="1552" spans="1:6">
      <c r="A1552" s="103"/>
      <c r="B1552" s="61"/>
      <c r="C1552" s="103"/>
      <c r="D1552" s="103"/>
      <c r="E1552" s="103"/>
      <c r="F1552" s="103"/>
    </row>
    <row r="1553" spans="1:6">
      <c r="A1553" s="103"/>
      <c r="B1553" s="61"/>
      <c r="C1553" s="103"/>
      <c r="D1553" s="103"/>
      <c r="E1553" s="103"/>
      <c r="F1553" s="103"/>
    </row>
    <row r="1554" spans="1:6">
      <c r="A1554" s="103"/>
      <c r="B1554" s="61"/>
      <c r="C1554" s="103"/>
      <c r="D1554" s="103"/>
      <c r="E1554" s="103"/>
      <c r="F1554" s="103"/>
    </row>
    <row r="1555" spans="1:6">
      <c r="A1555" s="103"/>
      <c r="B1555" s="61"/>
      <c r="C1555" s="103"/>
      <c r="D1555" s="103"/>
      <c r="E1555" s="103"/>
      <c r="F1555" s="103"/>
    </row>
    <row r="1556" spans="1:6">
      <c r="A1556" s="103"/>
      <c r="B1556" s="61"/>
      <c r="C1556" s="103"/>
      <c r="D1556" s="103"/>
      <c r="E1556" s="103"/>
      <c r="F1556" s="103"/>
    </row>
    <row r="1557" spans="1:6">
      <c r="A1557" s="103"/>
      <c r="B1557" s="61"/>
      <c r="C1557" s="103"/>
      <c r="D1557" s="103"/>
      <c r="E1557" s="103"/>
      <c r="F1557" s="103"/>
    </row>
    <row r="1558" spans="1:6">
      <c r="A1558" s="103"/>
      <c r="B1558" s="61"/>
      <c r="C1558" s="103"/>
      <c r="D1558" s="103"/>
      <c r="E1558" s="103"/>
      <c r="F1558" s="103"/>
    </row>
    <row r="1559" spans="1:6">
      <c r="A1559" s="103"/>
      <c r="B1559" s="61"/>
      <c r="C1559" s="103"/>
      <c r="D1559" s="103"/>
      <c r="E1559" s="103"/>
      <c r="F1559" s="103"/>
    </row>
    <row r="1560" spans="1:6">
      <c r="A1560" s="103"/>
      <c r="B1560" s="61"/>
      <c r="C1560" s="103"/>
      <c r="D1560" s="103"/>
      <c r="E1560" s="103"/>
      <c r="F1560" s="103"/>
    </row>
    <row r="1561" spans="1:6">
      <c r="A1561" s="103"/>
      <c r="B1561" s="61"/>
      <c r="C1561" s="103"/>
      <c r="D1561" s="103"/>
      <c r="E1561" s="103"/>
      <c r="F1561" s="103"/>
    </row>
    <row r="1562" spans="1:6">
      <c r="A1562" s="103"/>
      <c r="B1562" s="61"/>
      <c r="C1562" s="103"/>
      <c r="D1562" s="103"/>
      <c r="E1562" s="103"/>
      <c r="F1562" s="103"/>
    </row>
    <row r="1563" spans="1:6">
      <c r="A1563" s="103"/>
      <c r="B1563" s="61"/>
      <c r="C1563" s="103"/>
      <c r="D1563" s="103"/>
      <c r="E1563" s="103"/>
      <c r="F1563" s="103"/>
    </row>
    <row r="1564" spans="1:6">
      <c r="A1564" s="103"/>
      <c r="B1564" s="61"/>
      <c r="C1564" s="103"/>
      <c r="D1564" s="103"/>
      <c r="E1564" s="103"/>
      <c r="F1564" s="103"/>
    </row>
    <row r="1565" spans="1:6">
      <c r="A1565" s="103"/>
      <c r="B1565" s="61"/>
      <c r="C1565" s="103"/>
      <c r="D1565" s="103"/>
      <c r="E1565" s="103"/>
      <c r="F1565" s="103"/>
    </row>
    <row r="1566" spans="1:6">
      <c r="A1566" s="103"/>
      <c r="B1566" s="61"/>
      <c r="C1566" s="103"/>
      <c r="D1566" s="103"/>
      <c r="E1566" s="103"/>
      <c r="F1566" s="103"/>
    </row>
    <row r="1567" spans="1:6">
      <c r="A1567" s="103"/>
      <c r="B1567" s="61"/>
      <c r="C1567" s="103"/>
      <c r="D1567" s="103"/>
      <c r="E1567" s="103"/>
      <c r="F1567" s="103"/>
    </row>
    <row r="1568" spans="1:6">
      <c r="A1568" s="103"/>
      <c r="B1568" s="61"/>
      <c r="C1568" s="103"/>
      <c r="D1568" s="103"/>
      <c r="E1568" s="103"/>
      <c r="F1568" s="103"/>
    </row>
    <row r="1569" spans="1:6">
      <c r="A1569" s="103"/>
      <c r="B1569" s="61"/>
      <c r="C1569" s="103"/>
      <c r="D1569" s="103"/>
      <c r="E1569" s="103"/>
      <c r="F1569" s="103"/>
    </row>
    <row r="1570" spans="1:6">
      <c r="A1570" s="103"/>
      <c r="B1570" s="61"/>
      <c r="C1570" s="103"/>
      <c r="D1570" s="103"/>
      <c r="E1570" s="103"/>
      <c r="F1570" s="103"/>
    </row>
    <row r="1571" spans="1:6">
      <c r="A1571" s="103"/>
      <c r="B1571" s="61"/>
      <c r="C1571" s="103"/>
      <c r="D1571" s="103"/>
      <c r="E1571" s="103"/>
      <c r="F1571" s="103"/>
    </row>
    <row r="1572" spans="1:6">
      <c r="A1572" s="103"/>
      <c r="B1572" s="61"/>
      <c r="C1572" s="103"/>
      <c r="D1572" s="103"/>
      <c r="E1572" s="103"/>
      <c r="F1572" s="103"/>
    </row>
    <row r="1573" spans="1:6">
      <c r="A1573" s="103"/>
      <c r="B1573" s="61"/>
      <c r="C1573" s="103"/>
      <c r="D1573" s="103"/>
      <c r="E1573" s="103"/>
      <c r="F1573" s="103"/>
    </row>
    <row r="1574" spans="1:6">
      <c r="A1574" s="103"/>
      <c r="B1574" s="61"/>
      <c r="C1574" s="103"/>
      <c r="D1574" s="103"/>
      <c r="E1574" s="103"/>
      <c r="F1574" s="103"/>
    </row>
    <row r="1575" spans="1:6">
      <c r="A1575" s="103"/>
      <c r="B1575" s="61"/>
      <c r="C1575" s="103"/>
      <c r="D1575" s="103"/>
      <c r="E1575" s="103"/>
      <c r="F1575" s="103"/>
    </row>
    <row r="1576" spans="1:6">
      <c r="A1576" s="103"/>
      <c r="B1576" s="61"/>
      <c r="C1576" s="103"/>
      <c r="D1576" s="103"/>
      <c r="E1576" s="103"/>
      <c r="F1576" s="103"/>
    </row>
    <row r="1577" spans="1:6">
      <c r="A1577" s="103"/>
      <c r="B1577" s="61"/>
      <c r="C1577" s="103"/>
      <c r="D1577" s="103"/>
      <c r="E1577" s="103"/>
      <c r="F1577" s="103"/>
    </row>
    <row r="1578" spans="1:6">
      <c r="A1578" s="103"/>
      <c r="B1578" s="61"/>
      <c r="C1578" s="103"/>
      <c r="D1578" s="103"/>
      <c r="E1578" s="103"/>
      <c r="F1578" s="103"/>
    </row>
    <row r="1579" spans="1:6">
      <c r="A1579" s="103"/>
      <c r="B1579" s="61"/>
      <c r="C1579" s="103"/>
      <c r="D1579" s="103"/>
      <c r="E1579" s="103"/>
      <c r="F1579" s="103"/>
    </row>
    <row r="1580" spans="1:6">
      <c r="A1580" s="103"/>
      <c r="B1580" s="61"/>
      <c r="C1580" s="103"/>
      <c r="D1580" s="103"/>
      <c r="E1580" s="103"/>
      <c r="F1580" s="103"/>
    </row>
    <row r="1581" spans="1:6">
      <c r="A1581" s="103"/>
      <c r="B1581" s="61"/>
      <c r="C1581" s="103"/>
      <c r="D1581" s="103"/>
      <c r="E1581" s="103"/>
      <c r="F1581" s="103"/>
    </row>
    <row r="1582" spans="1:6">
      <c r="A1582" s="103"/>
      <c r="B1582" s="61"/>
      <c r="C1582" s="103"/>
      <c r="D1582" s="103"/>
      <c r="E1582" s="103"/>
      <c r="F1582" s="103"/>
    </row>
    <row r="1583" spans="1:6">
      <c r="A1583" s="103"/>
      <c r="B1583" s="61"/>
      <c r="C1583" s="103"/>
      <c r="D1583" s="103"/>
      <c r="E1583" s="103"/>
      <c r="F1583" s="103"/>
    </row>
    <row r="1584" spans="1:6">
      <c r="A1584" s="103"/>
      <c r="B1584" s="61"/>
      <c r="C1584" s="103"/>
      <c r="D1584" s="103"/>
      <c r="E1584" s="103"/>
      <c r="F1584" s="103"/>
    </row>
    <row r="1585" spans="1:6">
      <c r="A1585" s="103"/>
      <c r="B1585" s="61"/>
      <c r="C1585" s="103"/>
      <c r="D1585" s="103"/>
      <c r="E1585" s="103"/>
      <c r="F1585" s="103"/>
    </row>
    <row r="1586" spans="1:6">
      <c r="A1586" s="103"/>
      <c r="B1586" s="61"/>
      <c r="C1586" s="103"/>
      <c r="D1586" s="103"/>
      <c r="E1586" s="103"/>
      <c r="F1586" s="103"/>
    </row>
    <row r="1587" spans="1:6">
      <c r="A1587" s="103"/>
      <c r="B1587" s="61"/>
      <c r="C1587" s="103"/>
      <c r="D1587" s="103"/>
      <c r="E1587" s="103"/>
      <c r="F1587" s="103"/>
    </row>
    <row r="1588" spans="1:6">
      <c r="A1588" s="103"/>
      <c r="B1588" s="61"/>
      <c r="C1588" s="103"/>
      <c r="D1588" s="103"/>
      <c r="E1588" s="103"/>
      <c r="F1588" s="103"/>
    </row>
    <row r="1589" spans="1:6">
      <c r="A1589" s="103"/>
      <c r="B1589" s="61"/>
      <c r="C1589" s="103"/>
      <c r="D1589" s="103"/>
      <c r="E1589" s="103"/>
      <c r="F1589" s="103"/>
    </row>
    <row r="1590" spans="1:6">
      <c r="A1590" s="103"/>
      <c r="B1590" s="61"/>
      <c r="C1590" s="103"/>
      <c r="D1590" s="103"/>
      <c r="E1590" s="103"/>
      <c r="F1590" s="103"/>
    </row>
    <row r="1591" spans="1:6">
      <c r="A1591" s="103"/>
      <c r="B1591" s="61"/>
      <c r="C1591" s="103"/>
      <c r="D1591" s="103"/>
      <c r="E1591" s="103"/>
      <c r="F1591" s="103"/>
    </row>
    <row r="1592" spans="1:6">
      <c r="A1592" s="103"/>
      <c r="B1592" s="61"/>
      <c r="C1592" s="103"/>
      <c r="D1592" s="103"/>
      <c r="E1592" s="103"/>
      <c r="F1592" s="103"/>
    </row>
    <row r="1593" spans="1:6">
      <c r="A1593" s="103"/>
      <c r="B1593" s="61"/>
      <c r="C1593" s="103"/>
      <c r="D1593" s="103"/>
      <c r="E1593" s="103"/>
      <c r="F1593" s="103"/>
    </row>
    <row r="1594" spans="1:6">
      <c r="A1594" s="103"/>
      <c r="B1594" s="61"/>
      <c r="C1594" s="103"/>
      <c r="D1594" s="103"/>
      <c r="E1594" s="103"/>
      <c r="F1594" s="103"/>
    </row>
    <row r="1595" spans="1:6">
      <c r="A1595" s="103"/>
      <c r="B1595" s="61"/>
      <c r="C1595" s="103"/>
      <c r="D1595" s="103"/>
      <c r="E1595" s="103"/>
      <c r="F1595" s="103"/>
    </row>
    <row r="1596" spans="1:6">
      <c r="A1596" s="103"/>
      <c r="B1596" s="61"/>
      <c r="C1596" s="103"/>
      <c r="D1596" s="103"/>
      <c r="E1596" s="103"/>
      <c r="F1596" s="103"/>
    </row>
    <row r="1597" spans="1:6">
      <c r="A1597" s="103"/>
      <c r="B1597" s="61"/>
      <c r="C1597" s="103"/>
      <c r="D1597" s="103"/>
      <c r="E1597" s="103"/>
      <c r="F1597" s="103"/>
    </row>
    <row r="1598" spans="1:6">
      <c r="A1598" s="103"/>
      <c r="B1598" s="61"/>
      <c r="C1598" s="103"/>
      <c r="D1598" s="103"/>
      <c r="E1598" s="103"/>
      <c r="F1598" s="103"/>
    </row>
    <row r="1599" spans="1:6">
      <c r="A1599" s="103"/>
      <c r="B1599" s="61"/>
      <c r="C1599" s="103"/>
      <c r="D1599" s="103"/>
      <c r="E1599" s="103"/>
      <c r="F1599" s="103"/>
    </row>
    <row r="1600" spans="1:6">
      <c r="A1600" s="103"/>
      <c r="B1600" s="61"/>
      <c r="C1600" s="103"/>
      <c r="D1600" s="103"/>
      <c r="E1600" s="103"/>
      <c r="F1600" s="103"/>
    </row>
    <row r="1601" spans="1:6">
      <c r="A1601" s="103"/>
      <c r="B1601" s="61"/>
      <c r="C1601" s="103"/>
      <c r="D1601" s="103"/>
      <c r="E1601" s="103"/>
      <c r="F1601" s="103"/>
    </row>
    <row r="1602" spans="1:6">
      <c r="A1602" s="103"/>
      <c r="B1602" s="61"/>
      <c r="C1602" s="103"/>
      <c r="D1602" s="103"/>
      <c r="E1602" s="103"/>
      <c r="F1602" s="103"/>
    </row>
    <row r="1603" spans="1:6">
      <c r="A1603" s="103"/>
      <c r="B1603" s="61"/>
      <c r="C1603" s="103"/>
      <c r="D1603" s="103"/>
      <c r="E1603" s="103"/>
      <c r="F1603" s="103"/>
    </row>
    <row r="1604" spans="1:6">
      <c r="A1604" s="103"/>
      <c r="B1604" s="61"/>
      <c r="C1604" s="103"/>
      <c r="D1604" s="103"/>
      <c r="E1604" s="103"/>
      <c r="F1604" s="103"/>
    </row>
    <row r="1605" spans="1:6">
      <c r="A1605" s="103"/>
      <c r="B1605" s="61"/>
      <c r="C1605" s="103"/>
      <c r="D1605" s="103"/>
      <c r="E1605" s="103"/>
      <c r="F1605" s="103"/>
    </row>
    <row r="1606" spans="1:6">
      <c r="A1606" s="103"/>
      <c r="B1606" s="61"/>
      <c r="C1606" s="103"/>
      <c r="D1606" s="103"/>
      <c r="E1606" s="103"/>
      <c r="F1606" s="103"/>
    </row>
    <row r="1607" spans="1:6">
      <c r="A1607" s="103"/>
      <c r="B1607" s="61"/>
      <c r="C1607" s="103"/>
      <c r="D1607" s="103"/>
      <c r="E1607" s="103"/>
      <c r="F1607" s="103"/>
    </row>
    <row r="1608" spans="1:6">
      <c r="A1608" s="103"/>
      <c r="B1608" s="61"/>
      <c r="C1608" s="103"/>
      <c r="D1608" s="103"/>
      <c r="E1608" s="103"/>
      <c r="F1608" s="103"/>
    </row>
    <row r="1609" spans="1:6">
      <c r="A1609" s="103"/>
      <c r="B1609" s="61"/>
      <c r="C1609" s="103"/>
      <c r="D1609" s="103"/>
      <c r="E1609" s="103"/>
      <c r="F1609" s="103"/>
    </row>
    <row r="1610" spans="1:6">
      <c r="A1610" s="103"/>
      <c r="B1610" s="61"/>
      <c r="C1610" s="103"/>
      <c r="D1610" s="103"/>
      <c r="E1610" s="103"/>
      <c r="F1610" s="103"/>
    </row>
    <row r="1611" spans="1:6">
      <c r="A1611" s="103"/>
      <c r="B1611" s="61"/>
      <c r="C1611" s="103"/>
      <c r="D1611" s="103"/>
      <c r="E1611" s="103"/>
      <c r="F1611" s="103"/>
    </row>
    <row r="1612" spans="1:6">
      <c r="A1612" s="103"/>
      <c r="B1612" s="61"/>
      <c r="C1612" s="103"/>
      <c r="D1612" s="103"/>
      <c r="E1612" s="103"/>
      <c r="F1612" s="103"/>
    </row>
    <row r="1613" spans="1:6">
      <c r="A1613" s="103"/>
      <c r="B1613" s="61"/>
      <c r="C1613" s="103"/>
      <c r="D1613" s="103"/>
      <c r="E1613" s="103"/>
      <c r="F1613" s="103"/>
    </row>
    <row r="1614" spans="1:6">
      <c r="A1614" s="103"/>
      <c r="B1614" s="61"/>
      <c r="C1614" s="103"/>
      <c r="D1614" s="103"/>
      <c r="E1614" s="103"/>
      <c r="F1614" s="103"/>
    </row>
    <row r="1615" spans="1:6">
      <c r="A1615" s="103"/>
      <c r="B1615" s="61"/>
      <c r="C1615" s="103"/>
      <c r="D1615" s="103"/>
      <c r="E1615" s="103"/>
      <c r="F1615" s="103"/>
    </row>
    <row r="1616" spans="1:6">
      <c r="A1616" s="103"/>
      <c r="B1616" s="61"/>
      <c r="C1616" s="103"/>
      <c r="D1616" s="103"/>
      <c r="E1616" s="103"/>
      <c r="F1616" s="103"/>
    </row>
    <row r="1617" spans="1:6">
      <c r="A1617" s="103"/>
      <c r="B1617" s="61"/>
      <c r="C1617" s="103"/>
      <c r="D1617" s="103"/>
      <c r="E1617" s="103"/>
      <c r="F1617" s="103"/>
    </row>
    <row r="1618" spans="1:6">
      <c r="A1618" s="103"/>
      <c r="B1618" s="61"/>
      <c r="C1618" s="103"/>
      <c r="D1618" s="103"/>
      <c r="E1618" s="103"/>
      <c r="F1618" s="103"/>
    </row>
    <row r="1619" spans="1:6">
      <c r="A1619" s="103"/>
      <c r="B1619" s="61"/>
      <c r="C1619" s="103"/>
      <c r="D1619" s="103"/>
      <c r="E1619" s="103"/>
      <c r="F1619" s="103"/>
    </row>
    <row r="1620" spans="1:6">
      <c r="A1620" s="103"/>
      <c r="B1620" s="61"/>
      <c r="C1620" s="103"/>
      <c r="D1620" s="103"/>
      <c r="E1620" s="103"/>
      <c r="F1620" s="103"/>
    </row>
    <row r="1621" spans="1:6">
      <c r="A1621" s="103"/>
      <c r="B1621" s="61"/>
      <c r="C1621" s="103"/>
      <c r="D1621" s="103"/>
      <c r="E1621" s="103"/>
      <c r="F1621" s="103"/>
    </row>
    <row r="1622" spans="1:6">
      <c r="A1622" s="103"/>
      <c r="B1622" s="61"/>
      <c r="C1622" s="103"/>
      <c r="D1622" s="103"/>
      <c r="E1622" s="103"/>
      <c r="F1622" s="103"/>
    </row>
    <row r="1623" spans="1:6">
      <c r="A1623" s="103"/>
      <c r="B1623" s="61"/>
      <c r="C1623" s="103"/>
      <c r="D1623" s="103"/>
      <c r="E1623" s="103"/>
      <c r="F1623" s="103"/>
    </row>
    <row r="1624" spans="1:6">
      <c r="A1624" s="103"/>
      <c r="B1624" s="61"/>
      <c r="C1624" s="103"/>
      <c r="D1624" s="103"/>
      <c r="E1624" s="103"/>
      <c r="F1624" s="103"/>
    </row>
    <row r="1625" spans="1:6">
      <c r="A1625" s="103"/>
      <c r="B1625" s="61"/>
      <c r="C1625" s="103"/>
      <c r="D1625" s="103"/>
      <c r="E1625" s="103"/>
      <c r="F1625" s="103"/>
    </row>
    <row r="1626" spans="1:6">
      <c r="A1626" s="103"/>
      <c r="B1626" s="61"/>
      <c r="C1626" s="103"/>
      <c r="D1626" s="103"/>
      <c r="E1626" s="103"/>
      <c r="F1626" s="103"/>
    </row>
    <row r="1627" spans="1:6">
      <c r="A1627" s="103"/>
      <c r="B1627" s="61"/>
      <c r="C1627" s="103"/>
      <c r="D1627" s="103"/>
      <c r="E1627" s="103"/>
      <c r="F1627" s="103"/>
    </row>
    <row r="1628" spans="1:6">
      <c r="A1628" s="103"/>
      <c r="B1628" s="61"/>
      <c r="C1628" s="103"/>
      <c r="D1628" s="103"/>
      <c r="E1628" s="103"/>
      <c r="F1628" s="103"/>
    </row>
    <row r="1629" spans="1:6">
      <c r="A1629" s="103"/>
      <c r="B1629" s="61"/>
      <c r="C1629" s="103"/>
      <c r="D1629" s="103"/>
      <c r="E1629" s="103"/>
      <c r="F1629" s="103"/>
    </row>
    <row r="1630" spans="1:6">
      <c r="A1630" s="103"/>
      <c r="B1630" s="61"/>
      <c r="C1630" s="103"/>
      <c r="D1630" s="103"/>
      <c r="E1630" s="103"/>
      <c r="F1630" s="103"/>
    </row>
    <row r="1631" spans="1:6">
      <c r="A1631" s="103"/>
      <c r="B1631" s="61"/>
      <c r="C1631" s="103"/>
      <c r="D1631" s="103"/>
      <c r="E1631" s="103"/>
      <c r="F1631" s="103"/>
    </row>
    <row r="1632" spans="1:6">
      <c r="A1632" s="103"/>
      <c r="B1632" s="61"/>
      <c r="C1632" s="103"/>
      <c r="D1632" s="103"/>
      <c r="E1632" s="103"/>
      <c r="F1632" s="103"/>
    </row>
    <row r="1633" spans="1:6">
      <c r="A1633" s="103"/>
      <c r="B1633" s="61"/>
      <c r="C1633" s="103"/>
      <c r="D1633" s="103"/>
      <c r="E1633" s="103"/>
      <c r="F1633" s="103"/>
    </row>
    <row r="1634" spans="1:6">
      <c r="A1634" s="103"/>
      <c r="B1634" s="61"/>
      <c r="C1634" s="103"/>
      <c r="D1634" s="103"/>
      <c r="E1634" s="103"/>
      <c r="F1634" s="103"/>
    </row>
    <row r="1635" spans="1:6">
      <c r="A1635" s="103"/>
      <c r="B1635" s="61"/>
      <c r="C1635" s="103"/>
      <c r="D1635" s="103"/>
      <c r="E1635" s="103"/>
      <c r="F1635" s="103"/>
    </row>
    <row r="1636" spans="1:6">
      <c r="A1636" s="103"/>
      <c r="B1636" s="61"/>
      <c r="C1636" s="103"/>
      <c r="D1636" s="103"/>
      <c r="E1636" s="103"/>
      <c r="F1636" s="103"/>
    </row>
    <row r="1637" spans="1:6">
      <c r="A1637" s="103"/>
      <c r="B1637" s="61"/>
      <c r="C1637" s="103"/>
      <c r="D1637" s="103"/>
      <c r="E1637" s="103"/>
      <c r="F1637" s="103"/>
    </row>
    <row r="1638" spans="1:6">
      <c r="A1638" s="103"/>
      <c r="B1638" s="61"/>
      <c r="C1638" s="103"/>
      <c r="D1638" s="103"/>
      <c r="E1638" s="103"/>
      <c r="F1638" s="103"/>
    </row>
    <row r="1639" spans="1:6">
      <c r="A1639" s="103"/>
      <c r="B1639" s="61"/>
      <c r="C1639" s="103"/>
      <c r="D1639" s="103"/>
      <c r="E1639" s="103"/>
      <c r="F1639" s="103"/>
    </row>
    <row r="1640" spans="1:6">
      <c r="A1640" s="103"/>
      <c r="B1640" s="61"/>
      <c r="C1640" s="103"/>
      <c r="D1640" s="103"/>
      <c r="E1640" s="103"/>
      <c r="F1640" s="103"/>
    </row>
    <row r="1641" spans="1:6">
      <c r="A1641" s="103"/>
      <c r="B1641" s="61"/>
      <c r="C1641" s="103"/>
      <c r="D1641" s="103"/>
      <c r="E1641" s="103"/>
      <c r="F1641" s="103"/>
    </row>
    <row r="1642" spans="1:6">
      <c r="A1642" s="103"/>
      <c r="B1642" s="61"/>
      <c r="C1642" s="103"/>
      <c r="D1642" s="103"/>
      <c r="E1642" s="103"/>
      <c r="F1642" s="103"/>
    </row>
    <row r="1643" spans="1:6">
      <c r="A1643" s="103"/>
      <c r="B1643" s="61"/>
      <c r="C1643" s="103"/>
      <c r="D1643" s="103"/>
      <c r="E1643" s="103"/>
      <c r="F1643" s="103"/>
    </row>
    <row r="1644" spans="1:6">
      <c r="A1644" s="103"/>
      <c r="B1644" s="61"/>
      <c r="C1644" s="103"/>
      <c r="D1644" s="103"/>
      <c r="E1644" s="103"/>
      <c r="F1644" s="103"/>
    </row>
    <row r="1645" spans="1:6">
      <c r="A1645" s="103"/>
      <c r="B1645" s="61"/>
      <c r="C1645" s="103"/>
      <c r="D1645" s="103"/>
      <c r="E1645" s="103"/>
      <c r="F1645" s="103"/>
    </row>
    <row r="1646" spans="1:6">
      <c r="A1646" s="103"/>
      <c r="B1646" s="61"/>
      <c r="C1646" s="103"/>
      <c r="D1646" s="103"/>
      <c r="E1646" s="103"/>
      <c r="F1646" s="103"/>
    </row>
    <row r="1647" spans="1:6">
      <c r="A1647" s="103"/>
      <c r="B1647" s="61"/>
      <c r="C1647" s="103"/>
      <c r="D1647" s="103"/>
      <c r="E1647" s="103"/>
      <c r="F1647" s="103"/>
    </row>
    <row r="1648" spans="1:6">
      <c r="A1648" s="103"/>
      <c r="B1648" s="61"/>
      <c r="C1648" s="103"/>
      <c r="D1648" s="103"/>
      <c r="E1648" s="103"/>
      <c r="F1648" s="103"/>
    </row>
    <row r="1649" spans="1:6">
      <c r="A1649" s="103"/>
      <c r="B1649" s="61"/>
      <c r="C1649" s="103"/>
      <c r="D1649" s="103"/>
      <c r="E1649" s="103"/>
      <c r="F1649" s="103"/>
    </row>
    <row r="1650" spans="1:6">
      <c r="A1650" s="103"/>
      <c r="B1650" s="61"/>
      <c r="C1650" s="103"/>
      <c r="D1650" s="103"/>
      <c r="E1650" s="103"/>
      <c r="F1650" s="103"/>
    </row>
    <row r="1651" spans="1:6">
      <c r="A1651" s="103"/>
      <c r="B1651" s="61"/>
      <c r="C1651" s="103"/>
      <c r="D1651" s="103"/>
      <c r="E1651" s="103"/>
      <c r="F1651" s="103"/>
    </row>
    <row r="1652" spans="1:6">
      <c r="A1652" s="103"/>
      <c r="B1652" s="61"/>
      <c r="C1652" s="103"/>
      <c r="D1652" s="103"/>
      <c r="E1652" s="103"/>
      <c r="F1652" s="103"/>
    </row>
    <row r="1653" spans="1:6">
      <c r="A1653" s="103"/>
      <c r="B1653" s="61"/>
      <c r="C1653" s="103"/>
      <c r="D1653" s="103"/>
      <c r="E1653" s="103"/>
      <c r="F1653" s="103"/>
    </row>
    <row r="1654" spans="1:6">
      <c r="A1654" s="103"/>
      <c r="B1654" s="61"/>
      <c r="C1654" s="103"/>
      <c r="D1654" s="103"/>
      <c r="E1654" s="103"/>
      <c r="F1654" s="103"/>
    </row>
    <row r="1655" spans="1:6">
      <c r="A1655" s="103"/>
      <c r="B1655" s="61"/>
      <c r="C1655" s="103"/>
      <c r="D1655" s="103"/>
      <c r="E1655" s="103"/>
      <c r="F1655" s="103"/>
    </row>
    <row r="1656" spans="1:6">
      <c r="A1656" s="103"/>
      <c r="B1656" s="61"/>
      <c r="C1656" s="103"/>
      <c r="D1656" s="103"/>
      <c r="E1656" s="103"/>
      <c r="F1656" s="103"/>
    </row>
    <row r="1657" spans="1:6">
      <c r="A1657" s="103"/>
      <c r="B1657" s="61"/>
      <c r="C1657" s="103"/>
      <c r="D1657" s="103"/>
      <c r="E1657" s="103"/>
      <c r="F1657" s="103"/>
    </row>
    <row r="1658" spans="1:6">
      <c r="A1658" s="103"/>
      <c r="B1658" s="61"/>
      <c r="C1658" s="103"/>
      <c r="D1658" s="103"/>
      <c r="E1658" s="103"/>
      <c r="F1658" s="103"/>
    </row>
    <row r="1659" spans="1:6">
      <c r="A1659" s="103"/>
      <c r="B1659" s="61"/>
      <c r="C1659" s="103"/>
      <c r="D1659" s="103"/>
      <c r="E1659" s="103"/>
      <c r="F1659" s="103"/>
    </row>
    <row r="1660" spans="1:6">
      <c r="A1660" s="103"/>
      <c r="B1660" s="61"/>
      <c r="C1660" s="103"/>
      <c r="D1660" s="103"/>
      <c r="E1660" s="103"/>
      <c r="F1660" s="103"/>
    </row>
    <row r="1661" spans="1:6">
      <c r="A1661" s="103"/>
      <c r="B1661" s="61"/>
      <c r="C1661" s="103"/>
      <c r="D1661" s="103"/>
      <c r="E1661" s="103"/>
      <c r="F1661" s="103"/>
    </row>
    <row r="1662" spans="1:6">
      <c r="A1662" s="103"/>
      <c r="B1662" s="61"/>
      <c r="C1662" s="103"/>
      <c r="D1662" s="103"/>
      <c r="E1662" s="103"/>
      <c r="F1662" s="103"/>
    </row>
    <row r="1663" spans="1:6">
      <c r="A1663" s="103"/>
      <c r="B1663" s="61"/>
      <c r="C1663" s="103"/>
      <c r="D1663" s="103"/>
      <c r="E1663" s="103"/>
      <c r="F1663" s="103"/>
    </row>
    <row r="1664" spans="1:6">
      <c r="A1664" s="103"/>
      <c r="B1664" s="61"/>
      <c r="C1664" s="103"/>
      <c r="D1664" s="103"/>
      <c r="E1664" s="103"/>
      <c r="F1664" s="103"/>
    </row>
    <row r="1665" spans="1:6">
      <c r="A1665" s="103"/>
      <c r="B1665" s="61"/>
      <c r="C1665" s="103"/>
      <c r="D1665" s="103"/>
      <c r="E1665" s="103"/>
      <c r="F1665" s="103"/>
    </row>
    <row r="1666" spans="1:6">
      <c r="A1666" s="103"/>
      <c r="B1666" s="61"/>
      <c r="C1666" s="103"/>
      <c r="D1666" s="103"/>
      <c r="E1666" s="103"/>
      <c r="F1666" s="103"/>
    </row>
    <row r="1667" spans="1:6">
      <c r="A1667" s="103"/>
      <c r="B1667" s="61"/>
      <c r="C1667" s="103"/>
      <c r="D1667" s="103"/>
      <c r="E1667" s="103"/>
      <c r="F1667" s="103"/>
    </row>
    <row r="1668" spans="1:6">
      <c r="A1668" s="103"/>
      <c r="B1668" s="61"/>
      <c r="C1668" s="103"/>
      <c r="D1668" s="103"/>
      <c r="E1668" s="103"/>
      <c r="F1668" s="103"/>
    </row>
    <row r="1669" spans="1:6">
      <c r="A1669" s="103"/>
      <c r="B1669" s="61"/>
      <c r="C1669" s="103"/>
      <c r="D1669" s="103"/>
      <c r="E1669" s="103"/>
      <c r="F1669" s="103"/>
    </row>
    <row r="1670" spans="1:6">
      <c r="A1670" s="103"/>
      <c r="B1670" s="61"/>
      <c r="C1670" s="103"/>
      <c r="D1670" s="103"/>
      <c r="E1670" s="103"/>
      <c r="F1670" s="103"/>
    </row>
    <row r="1671" spans="1:6">
      <c r="A1671" s="103"/>
      <c r="B1671" s="61"/>
      <c r="C1671" s="103"/>
      <c r="D1671" s="103"/>
      <c r="E1671" s="103"/>
      <c r="F1671" s="103"/>
    </row>
    <row r="1672" spans="1:6">
      <c r="A1672" s="103"/>
      <c r="B1672" s="61"/>
      <c r="C1672" s="103"/>
      <c r="D1672" s="103"/>
      <c r="E1672" s="103"/>
      <c r="F1672" s="103"/>
    </row>
    <row r="1673" spans="1:6">
      <c r="A1673" s="103"/>
      <c r="B1673" s="61"/>
      <c r="C1673" s="103"/>
      <c r="D1673" s="103"/>
      <c r="E1673" s="103"/>
      <c r="F1673" s="103"/>
    </row>
    <row r="1674" spans="1:6">
      <c r="A1674" s="103"/>
      <c r="B1674" s="61"/>
      <c r="C1674" s="103"/>
      <c r="D1674" s="103"/>
      <c r="E1674" s="103"/>
      <c r="F1674" s="103"/>
    </row>
    <row r="1675" spans="1:6">
      <c r="A1675" s="103"/>
      <c r="B1675" s="61"/>
      <c r="C1675" s="103"/>
      <c r="D1675" s="103"/>
      <c r="E1675" s="103"/>
      <c r="F1675" s="103"/>
    </row>
    <row r="1676" spans="1:6">
      <c r="A1676" s="103"/>
      <c r="B1676" s="61"/>
      <c r="C1676" s="103"/>
      <c r="D1676" s="103"/>
      <c r="E1676" s="103"/>
      <c r="F1676" s="103"/>
    </row>
    <row r="1677" spans="1:6">
      <c r="A1677" s="103"/>
      <c r="B1677" s="61"/>
      <c r="C1677" s="103"/>
      <c r="D1677" s="103"/>
      <c r="E1677" s="103"/>
      <c r="F1677" s="103"/>
    </row>
    <row r="1678" spans="1:6">
      <c r="A1678" s="103"/>
      <c r="B1678" s="61"/>
      <c r="C1678" s="103"/>
      <c r="D1678" s="103"/>
      <c r="E1678" s="103"/>
      <c r="F1678" s="103"/>
    </row>
    <row r="1679" spans="1:6">
      <c r="A1679" s="103"/>
      <c r="B1679" s="61"/>
      <c r="C1679" s="103"/>
      <c r="D1679" s="103"/>
      <c r="E1679" s="103"/>
      <c r="F1679" s="103"/>
    </row>
    <row r="1680" spans="1:6">
      <c r="A1680" s="103"/>
      <c r="B1680" s="61"/>
      <c r="C1680" s="103"/>
      <c r="D1680" s="103"/>
      <c r="E1680" s="103"/>
      <c r="F1680" s="103"/>
    </row>
    <row r="1681" spans="1:6">
      <c r="A1681" s="103"/>
      <c r="B1681" s="61"/>
      <c r="C1681" s="103"/>
      <c r="D1681" s="103"/>
      <c r="E1681" s="103"/>
      <c r="F1681" s="103"/>
    </row>
    <row r="1682" spans="1:6">
      <c r="A1682" s="103"/>
      <c r="B1682" s="61"/>
      <c r="C1682" s="103"/>
      <c r="D1682" s="103"/>
      <c r="E1682" s="103"/>
      <c r="F1682" s="103"/>
    </row>
    <row r="1683" spans="1:6">
      <c r="A1683" s="103"/>
      <c r="B1683" s="61"/>
      <c r="C1683" s="103"/>
      <c r="D1683" s="103"/>
      <c r="E1683" s="103"/>
      <c r="F1683" s="103"/>
    </row>
    <row r="1684" spans="1:6">
      <c r="A1684" s="103"/>
      <c r="B1684" s="61"/>
      <c r="C1684" s="103"/>
      <c r="D1684" s="103"/>
      <c r="E1684" s="103"/>
      <c r="F1684" s="103"/>
    </row>
    <row r="1685" spans="1:6">
      <c r="A1685" s="103"/>
      <c r="B1685" s="61"/>
      <c r="C1685" s="103"/>
      <c r="D1685" s="103"/>
      <c r="E1685" s="103"/>
      <c r="F1685" s="103"/>
    </row>
    <row r="1686" spans="1:6">
      <c r="A1686" s="103"/>
      <c r="B1686" s="61"/>
      <c r="C1686" s="103"/>
      <c r="D1686" s="103"/>
      <c r="E1686" s="103"/>
      <c r="F1686" s="103"/>
    </row>
    <row r="1687" spans="1:6">
      <c r="A1687" s="103"/>
      <c r="B1687" s="61"/>
      <c r="C1687" s="103"/>
      <c r="D1687" s="103"/>
      <c r="E1687" s="103"/>
      <c r="F1687" s="103"/>
    </row>
    <row r="1688" spans="1:6">
      <c r="A1688" s="103"/>
      <c r="B1688" s="61"/>
      <c r="C1688" s="103"/>
      <c r="D1688" s="103"/>
      <c r="E1688" s="103"/>
      <c r="F1688" s="103"/>
    </row>
    <row r="1689" spans="1:6">
      <c r="A1689" s="103"/>
      <c r="B1689" s="61"/>
      <c r="C1689" s="103"/>
      <c r="D1689" s="103"/>
      <c r="E1689" s="103"/>
      <c r="F1689" s="103"/>
    </row>
    <row r="1690" spans="1:6">
      <c r="A1690" s="103"/>
      <c r="B1690" s="61"/>
      <c r="C1690" s="103"/>
      <c r="D1690" s="103"/>
      <c r="E1690" s="103"/>
      <c r="F1690" s="103"/>
    </row>
    <row r="1691" spans="1:6">
      <c r="A1691" s="103"/>
      <c r="B1691" s="61"/>
      <c r="C1691" s="103"/>
      <c r="D1691" s="103"/>
      <c r="E1691" s="103"/>
      <c r="F1691" s="103"/>
    </row>
    <row r="1692" spans="1:6">
      <c r="A1692" s="103"/>
      <c r="B1692" s="61"/>
      <c r="C1692" s="103"/>
      <c r="D1692" s="103"/>
      <c r="E1692" s="103"/>
      <c r="F1692" s="103"/>
    </row>
    <row r="1693" spans="1:6">
      <c r="A1693" s="103"/>
      <c r="B1693" s="61"/>
      <c r="C1693" s="103"/>
      <c r="D1693" s="103"/>
      <c r="E1693" s="103"/>
      <c r="F1693" s="103"/>
    </row>
    <row r="1694" spans="1:6">
      <c r="A1694" s="103"/>
      <c r="B1694" s="61"/>
      <c r="C1694" s="103"/>
      <c r="D1694" s="103"/>
      <c r="E1694" s="103"/>
      <c r="F1694" s="103"/>
    </row>
    <row r="1695" spans="1:6">
      <c r="A1695" s="103"/>
      <c r="B1695" s="61"/>
      <c r="C1695" s="103"/>
      <c r="D1695" s="103"/>
      <c r="E1695" s="103"/>
      <c r="F1695" s="103"/>
    </row>
    <row r="1696" spans="1:6">
      <c r="A1696" s="103"/>
      <c r="B1696" s="61"/>
      <c r="C1696" s="103"/>
      <c r="D1696" s="103"/>
      <c r="E1696" s="103"/>
      <c r="F1696" s="103"/>
    </row>
    <row r="1697" spans="1:6">
      <c r="A1697" s="103"/>
      <c r="B1697" s="61"/>
      <c r="C1697" s="103"/>
      <c r="D1697" s="103"/>
      <c r="E1697" s="103"/>
      <c r="F1697" s="103"/>
    </row>
    <row r="1698" spans="1:6">
      <c r="A1698" s="103"/>
      <c r="B1698" s="61"/>
      <c r="C1698" s="103"/>
      <c r="D1698" s="103"/>
      <c r="E1698" s="103"/>
      <c r="F1698" s="103"/>
    </row>
    <row r="1699" spans="1:6">
      <c r="A1699" s="103"/>
      <c r="B1699" s="61"/>
      <c r="C1699" s="103"/>
      <c r="D1699" s="103"/>
      <c r="E1699" s="103"/>
      <c r="F1699" s="103"/>
    </row>
    <row r="1700" spans="1:6">
      <c r="A1700" s="103"/>
      <c r="B1700" s="61"/>
      <c r="C1700" s="103"/>
      <c r="D1700" s="103"/>
      <c r="E1700" s="103"/>
      <c r="F1700" s="103"/>
    </row>
    <row r="1701" spans="1:6">
      <c r="A1701" s="103"/>
      <c r="B1701" s="61"/>
      <c r="C1701" s="103"/>
      <c r="D1701" s="103"/>
      <c r="E1701" s="103"/>
      <c r="F1701" s="103"/>
    </row>
    <row r="1702" spans="1:6">
      <c r="A1702" s="103"/>
      <c r="B1702" s="61"/>
      <c r="C1702" s="103"/>
      <c r="D1702" s="103"/>
      <c r="E1702" s="103"/>
      <c r="F1702" s="103"/>
    </row>
    <row r="1703" spans="1:6">
      <c r="A1703" s="103"/>
      <c r="B1703" s="61"/>
      <c r="C1703" s="103"/>
      <c r="D1703" s="103"/>
      <c r="E1703" s="103"/>
      <c r="F1703" s="103"/>
    </row>
    <row r="1704" spans="1:6">
      <c r="A1704" s="103"/>
      <c r="B1704" s="61"/>
      <c r="C1704" s="103"/>
      <c r="D1704" s="103"/>
      <c r="E1704" s="103"/>
      <c r="F1704" s="103"/>
    </row>
    <row r="1705" spans="1:6">
      <c r="A1705" s="103"/>
      <c r="B1705" s="61"/>
      <c r="C1705" s="103"/>
      <c r="D1705" s="103"/>
      <c r="E1705" s="103"/>
      <c r="F1705" s="103"/>
    </row>
    <row r="1706" spans="1:6">
      <c r="A1706" s="103"/>
      <c r="B1706" s="61"/>
      <c r="C1706" s="103"/>
      <c r="D1706" s="103"/>
      <c r="E1706" s="103"/>
      <c r="F1706" s="103"/>
    </row>
    <row r="1707" spans="1:6">
      <c r="A1707" s="103"/>
      <c r="B1707" s="61"/>
      <c r="C1707" s="103"/>
      <c r="D1707" s="103"/>
      <c r="E1707" s="103"/>
      <c r="F1707" s="103"/>
    </row>
    <row r="1708" spans="1:6">
      <c r="A1708" s="103"/>
      <c r="B1708" s="61"/>
      <c r="C1708" s="103"/>
      <c r="D1708" s="103"/>
      <c r="E1708" s="103"/>
      <c r="F1708" s="103"/>
    </row>
    <row r="1709" spans="1:6">
      <c r="A1709" s="103"/>
      <c r="B1709" s="61"/>
      <c r="C1709" s="103"/>
      <c r="D1709" s="103"/>
      <c r="E1709" s="103"/>
      <c r="F1709" s="103"/>
    </row>
    <row r="1710" spans="1:6">
      <c r="A1710" s="103"/>
      <c r="B1710" s="61"/>
      <c r="C1710" s="103"/>
      <c r="D1710" s="103"/>
      <c r="E1710" s="103"/>
      <c r="F1710" s="103"/>
    </row>
    <row r="1711" spans="1:6">
      <c r="A1711" s="103"/>
      <c r="B1711" s="61"/>
      <c r="C1711" s="103"/>
      <c r="D1711" s="103"/>
      <c r="E1711" s="103"/>
      <c r="F1711" s="103"/>
    </row>
    <row r="1712" spans="1:6">
      <c r="A1712" s="103"/>
      <c r="B1712" s="61"/>
      <c r="C1712" s="103"/>
      <c r="D1712" s="103"/>
      <c r="E1712" s="103"/>
      <c r="F1712" s="103"/>
    </row>
    <row r="1713" spans="1:6">
      <c r="A1713" s="103"/>
      <c r="B1713" s="61"/>
      <c r="C1713" s="103"/>
      <c r="D1713" s="103"/>
      <c r="E1713" s="103"/>
      <c r="F1713" s="103"/>
    </row>
    <row r="1714" spans="1:6">
      <c r="A1714" s="103"/>
      <c r="B1714" s="61"/>
      <c r="C1714" s="103"/>
      <c r="D1714" s="103"/>
      <c r="E1714" s="103"/>
      <c r="F1714" s="103"/>
    </row>
    <row r="1715" spans="1:6">
      <c r="A1715" s="103"/>
      <c r="B1715" s="61"/>
      <c r="C1715" s="103"/>
      <c r="D1715" s="103"/>
      <c r="E1715" s="103"/>
      <c r="F1715" s="103"/>
    </row>
    <row r="1716" spans="1:6">
      <c r="A1716" s="103"/>
      <c r="B1716" s="61"/>
      <c r="C1716" s="103"/>
      <c r="D1716" s="103"/>
      <c r="E1716" s="103"/>
      <c r="F1716" s="103"/>
    </row>
    <row r="1717" spans="1:6">
      <c r="A1717" s="103"/>
      <c r="B1717" s="61"/>
      <c r="C1717" s="103"/>
      <c r="D1717" s="103"/>
      <c r="E1717" s="103"/>
      <c r="F1717" s="103"/>
    </row>
    <row r="1718" spans="1:6">
      <c r="A1718" s="103"/>
      <c r="B1718" s="61"/>
      <c r="C1718" s="103"/>
      <c r="D1718" s="103"/>
      <c r="E1718" s="103"/>
      <c r="F1718" s="103"/>
    </row>
    <row r="1719" spans="1:6">
      <c r="A1719" s="103"/>
      <c r="B1719" s="61"/>
      <c r="C1719" s="103"/>
      <c r="D1719" s="103"/>
      <c r="E1719" s="103"/>
      <c r="F1719" s="103"/>
    </row>
    <row r="1720" spans="1:6">
      <c r="A1720" s="103"/>
      <c r="B1720" s="61"/>
      <c r="C1720" s="103"/>
      <c r="D1720" s="103"/>
      <c r="E1720" s="103"/>
      <c r="F1720" s="103"/>
    </row>
    <row r="1721" spans="1:6">
      <c r="A1721" s="103"/>
      <c r="B1721" s="61"/>
      <c r="C1721" s="103"/>
      <c r="D1721" s="103"/>
      <c r="E1721" s="103"/>
      <c r="F1721" s="103"/>
    </row>
    <row r="1722" spans="1:6">
      <c r="A1722" s="103"/>
      <c r="B1722" s="61"/>
      <c r="C1722" s="103"/>
      <c r="D1722" s="103"/>
      <c r="E1722" s="103"/>
      <c r="F1722" s="103"/>
    </row>
    <row r="1723" spans="1:6">
      <c r="A1723" s="103"/>
      <c r="B1723" s="61"/>
      <c r="C1723" s="103"/>
      <c r="D1723" s="103"/>
      <c r="E1723" s="103"/>
      <c r="F1723" s="103"/>
    </row>
    <row r="1724" spans="1:6">
      <c r="A1724" s="103"/>
      <c r="B1724" s="61"/>
      <c r="C1724" s="103"/>
      <c r="D1724" s="103"/>
      <c r="E1724" s="103"/>
      <c r="F1724" s="103"/>
    </row>
    <row r="1725" spans="1:6">
      <c r="A1725" s="103"/>
      <c r="B1725" s="61"/>
      <c r="C1725" s="103"/>
      <c r="D1725" s="103"/>
      <c r="E1725" s="103"/>
      <c r="F1725" s="103"/>
    </row>
    <row r="1726" spans="1:6">
      <c r="A1726" s="103"/>
      <c r="B1726" s="61"/>
      <c r="C1726" s="103"/>
      <c r="D1726" s="103"/>
      <c r="E1726" s="103"/>
      <c r="F1726" s="103"/>
    </row>
    <row r="1727" spans="1:6">
      <c r="A1727" s="103"/>
      <c r="B1727" s="61"/>
      <c r="C1727" s="103"/>
      <c r="D1727" s="103"/>
      <c r="E1727" s="103"/>
      <c r="F1727" s="103"/>
    </row>
    <row r="1728" spans="1:6">
      <c r="A1728" s="103"/>
      <c r="B1728" s="61"/>
      <c r="C1728" s="103"/>
      <c r="D1728" s="103"/>
      <c r="E1728" s="103"/>
      <c r="F1728" s="103"/>
    </row>
    <row r="1729" spans="1:6">
      <c r="A1729" s="103"/>
      <c r="B1729" s="61"/>
      <c r="C1729" s="103"/>
      <c r="D1729" s="103"/>
      <c r="E1729" s="103"/>
      <c r="F1729" s="103"/>
    </row>
    <row r="1730" spans="1:6">
      <c r="A1730" s="103"/>
      <c r="B1730" s="61"/>
      <c r="C1730" s="103"/>
      <c r="D1730" s="103"/>
      <c r="E1730" s="103"/>
      <c r="F1730" s="103"/>
    </row>
    <row r="1731" spans="1:6">
      <c r="A1731" s="103"/>
      <c r="B1731" s="61"/>
      <c r="C1731" s="103"/>
      <c r="D1731" s="103"/>
      <c r="E1731" s="103"/>
      <c r="F1731" s="103"/>
    </row>
    <row r="1732" spans="1:6">
      <c r="A1732" s="103"/>
      <c r="B1732" s="61"/>
      <c r="C1732" s="103"/>
      <c r="D1732" s="103"/>
      <c r="E1732" s="103"/>
      <c r="F1732" s="103"/>
    </row>
    <row r="1733" spans="1:6">
      <c r="A1733" s="103"/>
      <c r="B1733" s="61"/>
      <c r="C1733" s="103"/>
      <c r="D1733" s="103"/>
      <c r="E1733" s="103"/>
      <c r="F1733" s="103"/>
    </row>
    <row r="1734" spans="1:6">
      <c r="A1734" s="103"/>
      <c r="B1734" s="61"/>
      <c r="C1734" s="103"/>
      <c r="D1734" s="103"/>
      <c r="E1734" s="103"/>
      <c r="F1734" s="103"/>
    </row>
    <row r="1735" spans="1:6">
      <c r="A1735" s="103"/>
      <c r="B1735" s="61"/>
      <c r="C1735" s="103"/>
      <c r="D1735" s="103"/>
      <c r="E1735" s="103"/>
      <c r="F1735" s="103"/>
    </row>
    <row r="1736" spans="1:6">
      <c r="A1736" s="103"/>
      <c r="B1736" s="61"/>
      <c r="C1736" s="103"/>
      <c r="D1736" s="103"/>
      <c r="E1736" s="103"/>
      <c r="F1736" s="103"/>
    </row>
    <row r="1737" spans="1:6">
      <c r="A1737" s="103"/>
      <c r="B1737" s="61"/>
      <c r="C1737" s="103"/>
      <c r="D1737" s="103"/>
      <c r="E1737" s="103"/>
      <c r="F1737" s="103"/>
    </row>
    <row r="1738" spans="1:6">
      <c r="A1738" s="103"/>
      <c r="B1738" s="61"/>
      <c r="C1738" s="103"/>
      <c r="D1738" s="103"/>
      <c r="E1738" s="103"/>
      <c r="F1738" s="103"/>
    </row>
    <row r="1739" spans="1:6">
      <c r="A1739" s="103"/>
      <c r="B1739" s="61"/>
      <c r="C1739" s="103"/>
      <c r="D1739" s="103"/>
      <c r="E1739" s="103"/>
      <c r="F1739" s="103"/>
    </row>
    <row r="1740" spans="1:6">
      <c r="A1740" s="103"/>
      <c r="B1740" s="61"/>
      <c r="C1740" s="103"/>
      <c r="D1740" s="103"/>
      <c r="E1740" s="103"/>
      <c r="F1740" s="103"/>
    </row>
    <row r="1741" spans="1:6">
      <c r="A1741" s="103"/>
      <c r="B1741" s="61"/>
      <c r="C1741" s="103"/>
      <c r="D1741" s="103"/>
      <c r="E1741" s="103"/>
      <c r="F1741" s="103"/>
    </row>
    <row r="1742" spans="1:6">
      <c r="A1742" s="103"/>
      <c r="B1742" s="61"/>
      <c r="C1742" s="103"/>
      <c r="D1742" s="103"/>
      <c r="E1742" s="103"/>
      <c r="F1742" s="103"/>
    </row>
    <row r="1743" spans="1:6">
      <c r="A1743" s="103"/>
      <c r="B1743" s="61"/>
      <c r="C1743" s="103"/>
      <c r="D1743" s="103"/>
      <c r="E1743" s="103"/>
      <c r="F1743" s="103"/>
    </row>
    <row r="1744" spans="1:6">
      <c r="A1744" s="103"/>
      <c r="B1744" s="61"/>
      <c r="C1744" s="103"/>
      <c r="D1744" s="103"/>
      <c r="E1744" s="103"/>
      <c r="F1744" s="103"/>
    </row>
    <row r="1745" spans="1:6">
      <c r="A1745" s="103"/>
      <c r="B1745" s="61"/>
      <c r="C1745" s="103"/>
      <c r="D1745" s="103"/>
      <c r="E1745" s="103"/>
      <c r="F1745" s="103"/>
    </row>
    <row r="1746" spans="1:6">
      <c r="A1746" s="103"/>
      <c r="B1746" s="61"/>
      <c r="C1746" s="103"/>
      <c r="D1746" s="103"/>
      <c r="E1746" s="103"/>
      <c r="F1746" s="103"/>
    </row>
    <row r="1747" spans="1:6">
      <c r="A1747" s="103"/>
      <c r="B1747" s="61"/>
      <c r="C1747" s="103"/>
      <c r="D1747" s="103"/>
      <c r="E1747" s="103"/>
      <c r="F1747" s="103"/>
    </row>
    <row r="1748" spans="1:6">
      <c r="A1748" s="103"/>
      <c r="B1748" s="61"/>
      <c r="C1748" s="103"/>
      <c r="D1748" s="103"/>
      <c r="E1748" s="103"/>
      <c r="F1748" s="103"/>
    </row>
    <row r="1749" spans="1:6">
      <c r="A1749" s="103"/>
      <c r="B1749" s="61"/>
      <c r="C1749" s="103"/>
      <c r="D1749" s="103"/>
      <c r="E1749" s="103"/>
      <c r="F1749" s="103"/>
    </row>
    <row r="1750" spans="1:6">
      <c r="A1750" s="103"/>
      <c r="B1750" s="61"/>
      <c r="C1750" s="103"/>
      <c r="D1750" s="103"/>
      <c r="E1750" s="103"/>
      <c r="F1750" s="103"/>
    </row>
    <row r="1751" spans="1:6">
      <c r="A1751" s="103"/>
      <c r="B1751" s="61"/>
      <c r="C1751" s="103"/>
      <c r="D1751" s="103"/>
      <c r="E1751" s="103"/>
      <c r="F1751" s="103"/>
    </row>
    <row r="1752" spans="1:6">
      <c r="A1752" s="103"/>
      <c r="B1752" s="61"/>
      <c r="C1752" s="103"/>
      <c r="D1752" s="103"/>
      <c r="E1752" s="103"/>
      <c r="F1752" s="103"/>
    </row>
    <row r="1753" spans="1:6">
      <c r="A1753" s="103"/>
      <c r="B1753" s="61"/>
      <c r="C1753" s="103"/>
      <c r="D1753" s="103"/>
      <c r="E1753" s="103"/>
      <c r="F1753" s="103"/>
    </row>
    <row r="1754" spans="1:6">
      <c r="A1754" s="103"/>
      <c r="B1754" s="61"/>
      <c r="C1754" s="103"/>
      <c r="D1754" s="103"/>
      <c r="E1754" s="103"/>
      <c r="F1754" s="103"/>
    </row>
    <row r="1755" spans="1:6">
      <c r="A1755" s="103"/>
      <c r="B1755" s="61"/>
      <c r="C1755" s="103"/>
      <c r="D1755" s="103"/>
      <c r="E1755" s="103"/>
      <c r="F1755" s="103"/>
    </row>
    <row r="1756" spans="1:6">
      <c r="A1756" s="103"/>
      <c r="B1756" s="61"/>
      <c r="C1756" s="103"/>
      <c r="D1756" s="103"/>
      <c r="E1756" s="103"/>
      <c r="F1756" s="103"/>
    </row>
    <row r="1757" spans="1:6">
      <c r="A1757" s="103"/>
      <c r="B1757" s="61"/>
      <c r="C1757" s="103"/>
      <c r="D1757" s="103"/>
      <c r="E1757" s="103"/>
      <c r="F1757" s="103"/>
    </row>
    <row r="1758" spans="1:6">
      <c r="A1758" s="103"/>
      <c r="B1758" s="61"/>
      <c r="C1758" s="103"/>
      <c r="D1758" s="103"/>
      <c r="E1758" s="103"/>
      <c r="F1758" s="103"/>
    </row>
    <row r="1759" spans="1:6">
      <c r="A1759" s="103"/>
      <c r="B1759" s="61"/>
      <c r="C1759" s="103"/>
      <c r="D1759" s="103"/>
      <c r="E1759" s="103"/>
      <c r="F1759" s="103"/>
    </row>
    <row r="1760" spans="1:6">
      <c r="A1760" s="103"/>
      <c r="B1760" s="61"/>
      <c r="C1760" s="103"/>
      <c r="D1760" s="103"/>
      <c r="E1760" s="103"/>
      <c r="F1760" s="103"/>
    </row>
    <row r="1761" spans="1:6">
      <c r="A1761" s="103"/>
      <c r="B1761" s="61"/>
      <c r="C1761" s="103"/>
      <c r="D1761" s="103"/>
      <c r="E1761" s="103"/>
      <c r="F1761" s="103"/>
    </row>
    <row r="1762" spans="1:6">
      <c r="A1762" s="103"/>
      <c r="B1762" s="61"/>
      <c r="C1762" s="103"/>
      <c r="D1762" s="103"/>
      <c r="E1762" s="103"/>
      <c r="F1762" s="103"/>
    </row>
    <row r="1763" spans="1:6">
      <c r="A1763" s="103"/>
      <c r="B1763" s="61"/>
      <c r="C1763" s="103"/>
      <c r="D1763" s="103"/>
      <c r="E1763" s="103"/>
      <c r="F1763" s="103"/>
    </row>
    <row r="1764" spans="1:6">
      <c r="A1764" s="103"/>
      <c r="B1764" s="61"/>
      <c r="C1764" s="103"/>
      <c r="D1764" s="103"/>
      <c r="E1764" s="103"/>
      <c r="F1764" s="103"/>
    </row>
    <row r="1765" spans="1:6">
      <c r="A1765" s="103"/>
      <c r="B1765" s="61"/>
      <c r="C1765" s="103"/>
      <c r="D1765" s="103"/>
      <c r="E1765" s="103"/>
      <c r="F1765" s="103"/>
    </row>
    <row r="1766" spans="1:6">
      <c r="A1766" s="103"/>
      <c r="B1766" s="61"/>
      <c r="C1766" s="103"/>
      <c r="D1766" s="103"/>
      <c r="E1766" s="103"/>
      <c r="F1766" s="103"/>
    </row>
    <row r="1767" spans="1:6">
      <c r="A1767" s="103"/>
      <c r="B1767" s="61"/>
      <c r="C1767" s="103"/>
      <c r="D1767" s="103"/>
      <c r="E1767" s="103"/>
      <c r="F1767" s="103"/>
    </row>
    <row r="1768" spans="1:6">
      <c r="A1768" s="103"/>
      <c r="B1768" s="61"/>
      <c r="C1768" s="103"/>
      <c r="D1768" s="103"/>
      <c r="E1768" s="103"/>
      <c r="F1768" s="103"/>
    </row>
    <row r="1769" spans="1:6">
      <c r="A1769" s="103"/>
      <c r="B1769" s="61"/>
      <c r="C1769" s="103"/>
      <c r="D1769" s="103"/>
      <c r="E1769" s="103"/>
      <c r="F1769" s="103"/>
    </row>
    <row r="1770" spans="1:6">
      <c r="A1770" s="103"/>
      <c r="B1770" s="61"/>
      <c r="C1770" s="103"/>
      <c r="D1770" s="103"/>
      <c r="E1770" s="103"/>
      <c r="F1770" s="103"/>
    </row>
    <row r="1771" spans="1:6">
      <c r="A1771" s="103"/>
      <c r="B1771" s="61"/>
      <c r="C1771" s="103"/>
      <c r="D1771" s="103"/>
      <c r="E1771" s="103"/>
      <c r="F1771" s="103"/>
    </row>
    <row r="1772" spans="1:6">
      <c r="A1772" s="103"/>
      <c r="B1772" s="61"/>
      <c r="C1772" s="103"/>
      <c r="D1772" s="103"/>
      <c r="E1772" s="103"/>
      <c r="F1772" s="103"/>
    </row>
    <row r="1773" spans="1:6">
      <c r="A1773" s="103"/>
      <c r="B1773" s="61"/>
      <c r="C1773" s="103"/>
      <c r="D1773" s="103"/>
      <c r="E1773" s="103"/>
      <c r="F1773" s="103"/>
    </row>
    <row r="1774" spans="1:6">
      <c r="A1774" s="103"/>
      <c r="B1774" s="61"/>
      <c r="C1774" s="103"/>
      <c r="D1774" s="103"/>
      <c r="E1774" s="103"/>
      <c r="F1774" s="103"/>
    </row>
    <row r="1775" spans="1:6">
      <c r="A1775" s="103"/>
      <c r="B1775" s="61"/>
      <c r="C1775" s="103"/>
      <c r="D1775" s="103"/>
      <c r="E1775" s="103"/>
      <c r="F1775" s="103"/>
    </row>
    <row r="1776" spans="1:6">
      <c r="A1776" s="103"/>
      <c r="B1776" s="61"/>
      <c r="C1776" s="103"/>
      <c r="D1776" s="103"/>
      <c r="E1776" s="103"/>
      <c r="F1776" s="103"/>
    </row>
    <row r="1777" spans="1:6">
      <c r="A1777" s="103"/>
      <c r="B1777" s="61"/>
      <c r="C1777" s="103"/>
      <c r="D1777" s="103"/>
      <c r="E1777" s="103"/>
      <c r="F1777" s="103"/>
    </row>
    <row r="1778" spans="1:6">
      <c r="A1778" s="103"/>
      <c r="B1778" s="61"/>
      <c r="C1778" s="103"/>
      <c r="D1778" s="103"/>
      <c r="E1778" s="103"/>
      <c r="F1778" s="103"/>
    </row>
    <row r="1779" spans="1:6">
      <c r="A1779" s="103"/>
      <c r="B1779" s="61"/>
      <c r="C1779" s="103"/>
      <c r="D1779" s="103"/>
      <c r="E1779" s="103"/>
      <c r="F1779" s="103"/>
    </row>
    <row r="1780" spans="1:6">
      <c r="A1780" s="103"/>
      <c r="B1780" s="61"/>
      <c r="C1780" s="103"/>
      <c r="D1780" s="103"/>
      <c r="E1780" s="103"/>
      <c r="F1780" s="103"/>
    </row>
    <row r="1781" spans="1:6">
      <c r="A1781" s="103"/>
      <c r="B1781" s="61"/>
      <c r="C1781" s="103"/>
      <c r="D1781" s="103"/>
      <c r="E1781" s="103"/>
      <c r="F1781" s="103"/>
    </row>
    <row r="1782" spans="1:6">
      <c r="A1782" s="103"/>
      <c r="B1782" s="61"/>
      <c r="C1782" s="103"/>
      <c r="D1782" s="103"/>
      <c r="E1782" s="103"/>
      <c r="F1782" s="103"/>
    </row>
    <row r="1783" spans="1:6">
      <c r="A1783" s="103"/>
      <c r="B1783" s="61"/>
      <c r="C1783" s="103"/>
      <c r="D1783" s="103"/>
      <c r="E1783" s="103"/>
      <c r="F1783" s="103"/>
    </row>
    <row r="1784" spans="1:6">
      <c r="A1784" s="103"/>
      <c r="B1784" s="61"/>
      <c r="C1784" s="103"/>
      <c r="D1784" s="103"/>
      <c r="E1784" s="103"/>
      <c r="F1784" s="103"/>
    </row>
    <row r="1785" spans="1:6">
      <c r="A1785" s="103"/>
      <c r="B1785" s="61"/>
      <c r="C1785" s="103"/>
      <c r="D1785" s="103"/>
      <c r="E1785" s="103"/>
      <c r="F1785" s="103"/>
    </row>
    <row r="1786" spans="1:6">
      <c r="A1786" s="103"/>
      <c r="B1786" s="61"/>
      <c r="C1786" s="103"/>
      <c r="D1786" s="103"/>
      <c r="E1786" s="103"/>
      <c r="F1786" s="103"/>
    </row>
    <row r="1787" spans="1:6">
      <c r="A1787" s="103"/>
      <c r="B1787" s="61"/>
      <c r="C1787" s="103"/>
      <c r="D1787" s="103"/>
      <c r="E1787" s="103"/>
      <c r="F1787" s="103"/>
    </row>
    <row r="1788" spans="1:6">
      <c r="A1788" s="103"/>
      <c r="B1788" s="61"/>
      <c r="C1788" s="103"/>
      <c r="D1788" s="103"/>
      <c r="E1788" s="103"/>
      <c r="F1788" s="103"/>
    </row>
    <row r="1789" spans="1:6">
      <c r="A1789" s="103"/>
      <c r="B1789" s="61"/>
      <c r="C1789" s="103"/>
      <c r="D1789" s="103"/>
      <c r="E1789" s="103"/>
      <c r="F1789" s="103"/>
    </row>
    <row r="1790" spans="1:6">
      <c r="A1790" s="103"/>
      <c r="B1790" s="61"/>
      <c r="C1790" s="103"/>
      <c r="D1790" s="103"/>
      <c r="E1790" s="103"/>
      <c r="F1790" s="103"/>
    </row>
    <row r="1791" spans="1:6">
      <c r="A1791" s="103"/>
      <c r="B1791" s="61"/>
      <c r="C1791" s="103"/>
      <c r="D1791" s="103"/>
      <c r="E1791" s="103"/>
      <c r="F1791" s="103"/>
    </row>
    <row r="1792" spans="1:6">
      <c r="A1792" s="103"/>
      <c r="B1792" s="61"/>
      <c r="C1792" s="103"/>
      <c r="D1792" s="103"/>
      <c r="E1792" s="103"/>
      <c r="F1792" s="103"/>
    </row>
    <row r="1793" spans="1:6">
      <c r="A1793" s="103"/>
      <c r="B1793" s="61"/>
      <c r="C1793" s="103"/>
      <c r="D1793" s="103"/>
      <c r="E1793" s="103"/>
      <c r="F1793" s="103"/>
    </row>
    <row r="1794" spans="1:6">
      <c r="A1794" s="103"/>
      <c r="B1794" s="61"/>
      <c r="C1794" s="103"/>
      <c r="D1794" s="103"/>
      <c r="E1794" s="103"/>
      <c r="F1794" s="103"/>
    </row>
    <row r="1795" spans="1:6">
      <c r="A1795" s="103"/>
      <c r="B1795" s="61"/>
      <c r="C1795" s="103"/>
      <c r="D1795" s="103"/>
      <c r="E1795" s="103"/>
      <c r="F1795" s="103"/>
    </row>
    <row r="1796" spans="1:6">
      <c r="A1796" s="103"/>
      <c r="B1796" s="61"/>
      <c r="C1796" s="103"/>
      <c r="D1796" s="103"/>
      <c r="E1796" s="103"/>
      <c r="F1796" s="103"/>
    </row>
    <row r="1797" spans="1:6">
      <c r="A1797" s="103"/>
      <c r="B1797" s="61"/>
      <c r="C1797" s="103"/>
      <c r="D1797" s="103"/>
      <c r="E1797" s="103"/>
      <c r="F1797" s="103"/>
    </row>
    <row r="1798" spans="1:6">
      <c r="A1798" s="103"/>
      <c r="B1798" s="61"/>
      <c r="C1798" s="103"/>
      <c r="D1798" s="103"/>
      <c r="E1798" s="103"/>
      <c r="F1798" s="103"/>
    </row>
    <row r="1799" spans="1:6">
      <c r="A1799" s="103"/>
      <c r="B1799" s="61"/>
      <c r="C1799" s="103"/>
      <c r="D1799" s="103"/>
      <c r="E1799" s="103"/>
      <c r="F1799" s="103"/>
    </row>
    <row r="1800" spans="1:6">
      <c r="A1800" s="103"/>
      <c r="B1800" s="61"/>
      <c r="C1800" s="103"/>
      <c r="D1800" s="103"/>
      <c r="E1800" s="103"/>
      <c r="F1800" s="103"/>
    </row>
    <row r="1801" spans="1:6">
      <c r="A1801" s="103"/>
      <c r="B1801" s="61"/>
      <c r="C1801" s="103"/>
      <c r="D1801" s="103"/>
      <c r="E1801" s="103"/>
      <c r="F1801" s="103"/>
    </row>
    <row r="1802" spans="1:6">
      <c r="A1802" s="103"/>
      <c r="B1802" s="61"/>
      <c r="C1802" s="103"/>
      <c r="D1802" s="103"/>
      <c r="E1802" s="103"/>
      <c r="F1802" s="103"/>
    </row>
    <row r="1803" spans="1:6">
      <c r="A1803" s="103"/>
      <c r="B1803" s="61"/>
      <c r="C1803" s="103"/>
      <c r="D1803" s="103"/>
      <c r="E1803" s="103"/>
      <c r="F1803" s="103"/>
    </row>
    <row r="1804" spans="1:6">
      <c r="A1804" s="103"/>
      <c r="B1804" s="61"/>
      <c r="C1804" s="103"/>
      <c r="D1804" s="103"/>
      <c r="E1804" s="103"/>
      <c r="F1804" s="103"/>
    </row>
    <row r="1805" spans="1:6">
      <c r="A1805" s="103"/>
      <c r="B1805" s="61"/>
      <c r="C1805" s="103"/>
      <c r="D1805" s="103"/>
      <c r="E1805" s="103"/>
      <c r="F1805" s="103"/>
    </row>
    <row r="1806" spans="1:6">
      <c r="A1806" s="103"/>
      <c r="B1806" s="61"/>
      <c r="C1806" s="103"/>
      <c r="D1806" s="103"/>
      <c r="E1806" s="103"/>
      <c r="F1806" s="103"/>
    </row>
    <row r="1807" spans="1:6">
      <c r="A1807" s="103"/>
      <c r="B1807" s="61"/>
      <c r="C1807" s="103"/>
      <c r="D1807" s="103"/>
      <c r="E1807" s="103"/>
      <c r="F1807" s="103"/>
    </row>
    <row r="1808" spans="1:6">
      <c r="A1808" s="103"/>
      <c r="B1808" s="61"/>
      <c r="C1808" s="103"/>
      <c r="D1808" s="103"/>
      <c r="E1808" s="103"/>
      <c r="F1808" s="103"/>
    </row>
    <row r="1809" spans="1:6">
      <c r="A1809" s="103"/>
      <c r="B1809" s="61"/>
      <c r="C1809" s="103"/>
      <c r="D1809" s="103"/>
      <c r="E1809" s="103"/>
      <c r="F1809" s="103"/>
    </row>
    <row r="1810" spans="1:6">
      <c r="A1810" s="103"/>
      <c r="B1810" s="61"/>
      <c r="C1810" s="103"/>
      <c r="D1810" s="103"/>
      <c r="E1810" s="103"/>
      <c r="F1810" s="103"/>
    </row>
    <row r="1811" spans="1:6">
      <c r="A1811" s="103"/>
      <c r="B1811" s="61"/>
      <c r="C1811" s="103"/>
      <c r="D1811" s="103"/>
      <c r="E1811" s="103"/>
      <c r="F1811" s="103"/>
    </row>
    <row r="1812" spans="1:6">
      <c r="A1812" s="103"/>
      <c r="B1812" s="61"/>
      <c r="C1812" s="103"/>
      <c r="D1812" s="103"/>
      <c r="E1812" s="103"/>
      <c r="F1812" s="103"/>
    </row>
    <row r="1813" spans="1:6">
      <c r="A1813" s="103"/>
      <c r="B1813" s="61"/>
      <c r="C1813" s="103"/>
      <c r="D1813" s="103"/>
      <c r="E1813" s="103"/>
      <c r="F1813" s="103"/>
    </row>
    <row r="1814" spans="1:6">
      <c r="A1814" s="103"/>
      <c r="B1814" s="61"/>
      <c r="C1814" s="103"/>
      <c r="D1814" s="103"/>
      <c r="E1814" s="103"/>
      <c r="F1814" s="103"/>
    </row>
    <row r="1815" spans="1:6">
      <c r="A1815" s="103"/>
      <c r="B1815" s="61"/>
      <c r="C1815" s="103"/>
      <c r="D1815" s="103"/>
      <c r="E1815" s="103"/>
      <c r="F1815" s="103"/>
    </row>
    <row r="1816" spans="1:6">
      <c r="A1816" s="103"/>
      <c r="B1816" s="61"/>
      <c r="C1816" s="103"/>
      <c r="D1816" s="103"/>
      <c r="E1816" s="103"/>
      <c r="F1816" s="103"/>
    </row>
    <row r="1817" spans="1:6">
      <c r="A1817" s="103"/>
      <c r="B1817" s="61"/>
      <c r="C1817" s="103"/>
      <c r="D1817" s="103"/>
      <c r="E1817" s="103"/>
      <c r="F1817" s="103"/>
    </row>
    <row r="1818" spans="1:6">
      <c r="A1818" s="103"/>
      <c r="B1818" s="61"/>
      <c r="C1818" s="103"/>
      <c r="D1818" s="103"/>
      <c r="E1818" s="103"/>
      <c r="F1818" s="103"/>
    </row>
    <row r="1819" spans="1:6">
      <c r="A1819" s="103"/>
      <c r="B1819" s="61"/>
      <c r="C1819" s="103"/>
      <c r="D1819" s="103"/>
      <c r="E1819" s="103"/>
      <c r="F1819" s="103"/>
    </row>
    <row r="1820" spans="1:6">
      <c r="A1820" s="103"/>
      <c r="B1820" s="61"/>
      <c r="C1820" s="103"/>
      <c r="D1820" s="103"/>
      <c r="E1820" s="103"/>
      <c r="F1820" s="103"/>
    </row>
    <row r="1821" spans="1:6">
      <c r="A1821" s="103"/>
      <c r="B1821" s="61"/>
      <c r="C1821" s="103"/>
      <c r="D1821" s="103"/>
      <c r="E1821" s="103"/>
      <c r="F1821" s="103"/>
    </row>
    <row r="1822" spans="1:6">
      <c r="A1822" s="103"/>
      <c r="B1822" s="61"/>
      <c r="C1822" s="103"/>
      <c r="D1822" s="103"/>
      <c r="E1822" s="103"/>
      <c r="F1822" s="103"/>
    </row>
    <row r="1823" spans="1:6">
      <c r="A1823" s="103"/>
      <c r="B1823" s="61"/>
      <c r="C1823" s="103"/>
      <c r="D1823" s="103"/>
      <c r="E1823" s="103"/>
      <c r="F1823" s="103"/>
    </row>
    <row r="1824" spans="1:6">
      <c r="A1824" s="103"/>
      <c r="B1824" s="61"/>
      <c r="C1824" s="103"/>
      <c r="D1824" s="103"/>
      <c r="E1824" s="103"/>
      <c r="F1824" s="103"/>
    </row>
    <row r="1825" spans="1:6">
      <c r="A1825" s="103"/>
      <c r="B1825" s="61"/>
      <c r="C1825" s="103"/>
      <c r="D1825" s="103"/>
      <c r="E1825" s="103"/>
      <c r="F1825" s="103"/>
    </row>
    <row r="1826" spans="1:6">
      <c r="A1826" s="103"/>
      <c r="B1826" s="61"/>
      <c r="C1826" s="103"/>
      <c r="D1826" s="103"/>
      <c r="E1826" s="103"/>
      <c r="F1826" s="103"/>
    </row>
    <row r="1827" spans="1:6">
      <c r="A1827" s="103"/>
      <c r="B1827" s="61"/>
      <c r="C1827" s="103"/>
      <c r="D1827" s="103"/>
      <c r="E1827" s="103"/>
      <c r="F1827" s="103"/>
    </row>
    <row r="1828" spans="1:6">
      <c r="A1828" s="103"/>
      <c r="B1828" s="61"/>
      <c r="C1828" s="103"/>
      <c r="D1828" s="103"/>
      <c r="E1828" s="103"/>
      <c r="F1828" s="103"/>
    </row>
    <row r="1829" spans="1:6">
      <c r="A1829" s="103"/>
      <c r="B1829" s="61"/>
      <c r="C1829" s="103"/>
      <c r="D1829" s="103"/>
      <c r="E1829" s="103"/>
      <c r="F1829" s="103"/>
    </row>
    <row r="1830" spans="1:6">
      <c r="A1830" s="103"/>
      <c r="B1830" s="61"/>
      <c r="C1830" s="103"/>
      <c r="D1830" s="103"/>
      <c r="E1830" s="103"/>
      <c r="F1830" s="103"/>
    </row>
    <row r="1831" spans="1:6">
      <c r="A1831" s="103"/>
      <c r="B1831" s="61"/>
      <c r="C1831" s="103"/>
      <c r="D1831" s="103"/>
      <c r="E1831" s="103"/>
      <c r="F1831" s="103"/>
    </row>
    <row r="1832" spans="1:6">
      <c r="A1832" s="103"/>
      <c r="B1832" s="61"/>
      <c r="C1832" s="103"/>
      <c r="D1832" s="103"/>
      <c r="E1832" s="103"/>
      <c r="F1832" s="103"/>
    </row>
    <row r="1833" spans="1:6">
      <c r="A1833" s="103"/>
      <c r="B1833" s="61"/>
      <c r="C1833" s="103"/>
      <c r="D1833" s="103"/>
      <c r="E1833" s="103"/>
      <c r="F1833" s="103"/>
    </row>
    <row r="1834" spans="1:6">
      <c r="A1834" s="103"/>
      <c r="B1834" s="61"/>
      <c r="C1834" s="103"/>
      <c r="D1834" s="103"/>
      <c r="E1834" s="103"/>
      <c r="F1834" s="103"/>
    </row>
    <row r="1835" spans="1:6">
      <c r="A1835" s="103"/>
      <c r="B1835" s="61"/>
      <c r="C1835" s="103"/>
      <c r="D1835" s="103"/>
      <c r="E1835" s="103"/>
      <c r="F1835" s="103"/>
    </row>
    <row r="1836" spans="1:6">
      <c r="A1836" s="103"/>
      <c r="B1836" s="61"/>
      <c r="C1836" s="103"/>
      <c r="D1836" s="103"/>
      <c r="E1836" s="103"/>
      <c r="F1836" s="103"/>
    </row>
    <row r="1837" spans="1:6">
      <c r="A1837" s="103"/>
      <c r="B1837" s="61"/>
      <c r="C1837" s="103"/>
      <c r="D1837" s="103"/>
      <c r="E1837" s="103"/>
      <c r="F1837" s="103"/>
    </row>
    <row r="1838" spans="1:6">
      <c r="A1838" s="103"/>
      <c r="B1838" s="61"/>
      <c r="C1838" s="103"/>
      <c r="D1838" s="103"/>
      <c r="E1838" s="103"/>
      <c r="F1838" s="103"/>
    </row>
    <row r="1839" spans="1:6">
      <c r="A1839" s="103"/>
      <c r="B1839" s="61"/>
      <c r="C1839" s="103"/>
      <c r="D1839" s="103"/>
      <c r="E1839" s="103"/>
      <c r="F1839" s="103"/>
    </row>
    <row r="1840" spans="1:6">
      <c r="A1840" s="103"/>
      <c r="B1840" s="61"/>
      <c r="C1840" s="103"/>
      <c r="D1840" s="103"/>
      <c r="E1840" s="103"/>
      <c r="F1840" s="103"/>
    </row>
    <row r="1841" spans="1:6">
      <c r="A1841" s="103"/>
      <c r="B1841" s="61"/>
      <c r="C1841" s="103"/>
      <c r="D1841" s="103"/>
      <c r="E1841" s="103"/>
      <c r="F1841" s="103"/>
    </row>
    <row r="1842" spans="1:6">
      <c r="A1842" s="103"/>
      <c r="B1842" s="61"/>
      <c r="C1842" s="103"/>
      <c r="D1842" s="103"/>
      <c r="E1842" s="103"/>
      <c r="F1842" s="103"/>
    </row>
    <row r="1843" spans="1:6">
      <c r="A1843" s="103"/>
      <c r="B1843" s="61"/>
      <c r="C1843" s="103"/>
      <c r="D1843" s="103"/>
      <c r="E1843" s="103"/>
      <c r="F1843" s="103"/>
    </row>
    <row r="1844" spans="1:6">
      <c r="A1844" s="103"/>
      <c r="B1844" s="61"/>
      <c r="C1844" s="103"/>
      <c r="D1844" s="103"/>
      <c r="E1844" s="103"/>
      <c r="F1844" s="103"/>
    </row>
    <row r="1845" spans="1:6">
      <c r="A1845" s="103"/>
      <c r="B1845" s="61"/>
      <c r="C1845" s="103"/>
      <c r="D1845" s="103"/>
      <c r="E1845" s="103"/>
      <c r="F1845" s="103"/>
    </row>
    <row r="1846" spans="1:6">
      <c r="A1846" s="103"/>
      <c r="B1846" s="61"/>
      <c r="C1846" s="103"/>
      <c r="D1846" s="103"/>
      <c r="E1846" s="103"/>
      <c r="F1846" s="103"/>
    </row>
    <row r="1847" spans="1:6">
      <c r="A1847" s="103"/>
      <c r="B1847" s="61"/>
      <c r="C1847" s="103"/>
      <c r="D1847" s="103"/>
      <c r="E1847" s="103"/>
      <c r="F1847" s="103"/>
    </row>
    <row r="1848" spans="1:6">
      <c r="A1848" s="103"/>
      <c r="B1848" s="61"/>
      <c r="C1848" s="103"/>
      <c r="D1848" s="103"/>
      <c r="E1848" s="103"/>
      <c r="F1848" s="103"/>
    </row>
    <row r="1849" spans="1:6">
      <c r="A1849" s="103"/>
      <c r="B1849" s="61"/>
      <c r="C1849" s="103"/>
      <c r="D1849" s="103"/>
      <c r="E1849" s="103"/>
      <c r="F1849" s="103"/>
    </row>
    <row r="1850" spans="1:6">
      <c r="A1850" s="103"/>
      <c r="B1850" s="61"/>
      <c r="C1850" s="103"/>
      <c r="D1850" s="103"/>
      <c r="E1850" s="103"/>
      <c r="F1850" s="103"/>
    </row>
    <row r="1851" spans="1:6">
      <c r="A1851" s="103"/>
      <c r="B1851" s="61"/>
      <c r="C1851" s="103"/>
      <c r="D1851" s="103"/>
      <c r="E1851" s="103"/>
      <c r="F1851" s="103"/>
    </row>
    <row r="1852" spans="1:6">
      <c r="A1852" s="103"/>
      <c r="B1852" s="61"/>
      <c r="C1852" s="103"/>
      <c r="D1852" s="103"/>
      <c r="E1852" s="103"/>
      <c r="F1852" s="103"/>
    </row>
    <row r="1853" spans="1:6">
      <c r="A1853" s="103"/>
      <c r="B1853" s="61"/>
      <c r="C1853" s="103"/>
      <c r="D1853" s="103"/>
      <c r="E1853" s="103"/>
      <c r="F1853" s="103"/>
    </row>
    <row r="1854" spans="1:6">
      <c r="A1854" s="103"/>
      <c r="B1854" s="61"/>
      <c r="C1854" s="103"/>
      <c r="D1854" s="103"/>
      <c r="E1854" s="103"/>
      <c r="F1854" s="103"/>
    </row>
    <row r="1855" spans="1:6">
      <c r="A1855" s="103"/>
      <c r="B1855" s="61"/>
      <c r="C1855" s="103"/>
      <c r="D1855" s="103"/>
      <c r="E1855" s="103"/>
      <c r="F1855" s="103"/>
    </row>
    <row r="1856" spans="1:6">
      <c r="A1856" s="103"/>
      <c r="B1856" s="61"/>
      <c r="C1856" s="103"/>
      <c r="D1856" s="103"/>
      <c r="E1856" s="103"/>
      <c r="F1856" s="103"/>
    </row>
    <row r="1857" spans="1:6">
      <c r="A1857" s="103"/>
      <c r="B1857" s="61"/>
      <c r="C1857" s="103"/>
      <c r="D1857" s="103"/>
      <c r="E1857" s="103"/>
      <c r="F1857" s="103"/>
    </row>
    <row r="1858" spans="1:6">
      <c r="A1858" s="103"/>
      <c r="B1858" s="61"/>
      <c r="C1858" s="103"/>
      <c r="D1858" s="103"/>
      <c r="E1858" s="103"/>
      <c r="F1858" s="103"/>
    </row>
    <row r="1859" spans="1:6">
      <c r="A1859" s="103"/>
      <c r="B1859" s="61"/>
      <c r="C1859" s="103"/>
      <c r="D1859" s="103"/>
      <c r="E1859" s="103"/>
      <c r="F1859" s="103"/>
    </row>
    <row r="1860" spans="1:6">
      <c r="A1860" s="103"/>
      <c r="B1860" s="61"/>
      <c r="C1860" s="103"/>
      <c r="D1860" s="103"/>
      <c r="E1860" s="103"/>
      <c r="F1860" s="103"/>
    </row>
    <row r="1861" spans="1:6">
      <c r="A1861" s="103"/>
      <c r="B1861" s="61"/>
      <c r="C1861" s="103"/>
      <c r="D1861" s="103"/>
      <c r="E1861" s="103"/>
      <c r="F1861" s="103"/>
    </row>
    <row r="1862" spans="1:6">
      <c r="A1862" s="103"/>
      <c r="B1862" s="61"/>
      <c r="C1862" s="103"/>
      <c r="D1862" s="103"/>
      <c r="E1862" s="103"/>
      <c r="F1862" s="103"/>
    </row>
    <row r="1863" spans="1:6">
      <c r="A1863" s="103"/>
      <c r="B1863" s="61"/>
      <c r="C1863" s="103"/>
      <c r="D1863" s="103"/>
      <c r="E1863" s="103"/>
      <c r="F1863" s="103"/>
    </row>
    <row r="1864" spans="1:6">
      <c r="A1864" s="103"/>
      <c r="B1864" s="61"/>
      <c r="C1864" s="103"/>
      <c r="D1864" s="103"/>
      <c r="E1864" s="103"/>
      <c r="F1864" s="103"/>
    </row>
    <row r="1865" spans="1:6">
      <c r="A1865" s="103"/>
      <c r="B1865" s="61"/>
      <c r="C1865" s="103"/>
      <c r="D1865" s="103"/>
      <c r="E1865" s="103"/>
      <c r="F1865" s="103"/>
    </row>
    <row r="1866" spans="1:6">
      <c r="A1866" s="103"/>
      <c r="B1866" s="61"/>
      <c r="C1866" s="103"/>
      <c r="D1866" s="103"/>
      <c r="E1866" s="103"/>
      <c r="F1866" s="103"/>
    </row>
    <row r="1867" spans="1:6">
      <c r="A1867" s="103"/>
      <c r="B1867" s="61"/>
      <c r="C1867" s="103"/>
      <c r="D1867" s="103"/>
      <c r="E1867" s="103"/>
      <c r="F1867" s="103"/>
    </row>
    <row r="1868" spans="1:6">
      <c r="A1868" s="103"/>
      <c r="B1868" s="61"/>
      <c r="C1868" s="103"/>
      <c r="D1868" s="103"/>
      <c r="E1868" s="103"/>
      <c r="F1868" s="103"/>
    </row>
    <row r="1869" spans="1:6">
      <c r="A1869" s="103"/>
      <c r="B1869" s="61"/>
      <c r="C1869" s="103"/>
      <c r="D1869" s="103"/>
      <c r="E1869" s="103"/>
      <c r="F1869" s="103"/>
    </row>
    <row r="1870" spans="1:6">
      <c r="A1870" s="103"/>
      <c r="B1870" s="61"/>
      <c r="C1870" s="103"/>
      <c r="D1870" s="103"/>
      <c r="E1870" s="103"/>
      <c r="F1870" s="103"/>
    </row>
    <row r="1871" spans="1:6">
      <c r="A1871" s="103"/>
      <c r="B1871" s="61"/>
      <c r="C1871" s="103"/>
      <c r="D1871" s="103"/>
      <c r="E1871" s="103"/>
      <c r="F1871" s="103"/>
    </row>
    <row r="1872" spans="1:6">
      <c r="A1872" s="103"/>
      <c r="B1872" s="61"/>
      <c r="C1872" s="103"/>
      <c r="D1872" s="103"/>
      <c r="E1872" s="103"/>
      <c r="F1872" s="103"/>
    </row>
    <row r="1873" spans="1:6">
      <c r="A1873" s="103"/>
      <c r="B1873" s="61"/>
      <c r="C1873" s="103"/>
      <c r="D1873" s="103"/>
      <c r="E1873" s="103"/>
      <c r="F1873" s="103"/>
    </row>
    <row r="1874" spans="1:6">
      <c r="A1874" s="103"/>
      <c r="B1874" s="61"/>
      <c r="C1874" s="103"/>
      <c r="D1874" s="103"/>
      <c r="E1874" s="103"/>
      <c r="F1874" s="103"/>
    </row>
    <row r="1875" spans="1:6">
      <c r="A1875" s="103"/>
      <c r="B1875" s="61"/>
      <c r="C1875" s="103"/>
      <c r="D1875" s="103"/>
      <c r="E1875" s="103"/>
      <c r="F1875" s="103"/>
    </row>
    <row r="1876" spans="1:6">
      <c r="A1876" s="103"/>
      <c r="B1876" s="61"/>
      <c r="C1876" s="103"/>
      <c r="D1876" s="103"/>
      <c r="E1876" s="103"/>
      <c r="F1876" s="103"/>
    </row>
    <row r="1877" spans="1:6">
      <c r="A1877" s="103"/>
      <c r="B1877" s="61"/>
      <c r="C1877" s="103"/>
      <c r="D1877" s="103"/>
      <c r="E1877" s="103"/>
      <c r="F1877" s="103"/>
    </row>
    <row r="1878" spans="1:6">
      <c r="A1878" s="103"/>
      <c r="B1878" s="61"/>
      <c r="C1878" s="103"/>
      <c r="D1878" s="103"/>
      <c r="E1878" s="103"/>
      <c r="F1878" s="103"/>
    </row>
    <row r="1879" spans="1:6">
      <c r="A1879" s="103"/>
      <c r="B1879" s="61"/>
      <c r="C1879" s="103"/>
      <c r="D1879" s="103"/>
      <c r="E1879" s="103"/>
      <c r="F1879" s="103"/>
    </row>
    <row r="1880" spans="1:6">
      <c r="A1880" s="103"/>
      <c r="B1880" s="61"/>
      <c r="C1880" s="103"/>
      <c r="D1880" s="103"/>
      <c r="E1880" s="103"/>
      <c r="F1880" s="103"/>
    </row>
    <row r="1881" spans="1:6">
      <c r="A1881" s="103"/>
      <c r="B1881" s="61"/>
      <c r="C1881" s="103"/>
      <c r="D1881" s="103"/>
      <c r="E1881" s="103"/>
      <c r="F1881" s="103"/>
    </row>
    <row r="1882" spans="1:6">
      <c r="A1882" s="103"/>
      <c r="B1882" s="61"/>
      <c r="C1882" s="103"/>
      <c r="D1882" s="103"/>
      <c r="E1882" s="103"/>
      <c r="F1882" s="103"/>
    </row>
    <row r="1883" spans="1:6">
      <c r="A1883" s="103"/>
      <c r="B1883" s="61"/>
      <c r="C1883" s="103"/>
      <c r="D1883" s="103"/>
      <c r="E1883" s="103"/>
      <c r="F1883" s="103"/>
    </row>
    <row r="1884" spans="1:6">
      <c r="A1884" s="103"/>
      <c r="B1884" s="61"/>
      <c r="C1884" s="103"/>
      <c r="D1884" s="103"/>
      <c r="E1884" s="103"/>
      <c r="F1884" s="103"/>
    </row>
    <row r="1885" spans="1:6">
      <c r="A1885" s="103"/>
      <c r="B1885" s="61"/>
      <c r="C1885" s="103"/>
      <c r="D1885" s="103"/>
      <c r="E1885" s="103"/>
      <c r="F1885" s="103"/>
    </row>
    <row r="1886" spans="1:6">
      <c r="A1886" s="103"/>
      <c r="B1886" s="61"/>
      <c r="C1886" s="103"/>
      <c r="D1886" s="103"/>
      <c r="E1886" s="103"/>
      <c r="F1886" s="103"/>
    </row>
    <row r="1887" spans="1:6">
      <c r="A1887" s="103"/>
      <c r="B1887" s="61"/>
      <c r="C1887" s="103"/>
      <c r="D1887" s="103"/>
      <c r="E1887" s="103"/>
      <c r="F1887" s="103"/>
    </row>
    <row r="1888" spans="1:6">
      <c r="A1888" s="103"/>
      <c r="B1888" s="61"/>
      <c r="C1888" s="103"/>
      <c r="D1888" s="103"/>
      <c r="E1888" s="103"/>
      <c r="F1888" s="103"/>
    </row>
    <row r="1889" spans="1:6">
      <c r="A1889" s="103"/>
      <c r="B1889" s="61"/>
      <c r="C1889" s="103"/>
      <c r="D1889" s="103"/>
      <c r="E1889" s="103"/>
      <c r="F1889" s="103"/>
    </row>
    <row r="1890" spans="1:6">
      <c r="A1890" s="103"/>
      <c r="B1890" s="61"/>
      <c r="C1890" s="103"/>
      <c r="D1890" s="103"/>
      <c r="E1890" s="103"/>
      <c r="F1890" s="103"/>
    </row>
    <row r="1891" spans="1:6">
      <c r="A1891" s="103"/>
      <c r="B1891" s="61"/>
      <c r="C1891" s="103"/>
      <c r="D1891" s="103"/>
      <c r="E1891" s="103"/>
      <c r="F1891" s="103"/>
    </row>
    <row r="1892" spans="1:6">
      <c r="A1892" s="103"/>
      <c r="B1892" s="61"/>
      <c r="C1892" s="103"/>
      <c r="D1892" s="103"/>
      <c r="E1892" s="103"/>
      <c r="F1892" s="103"/>
    </row>
    <row r="1893" spans="1:6">
      <c r="A1893" s="103"/>
      <c r="B1893" s="61"/>
      <c r="C1893" s="103"/>
      <c r="D1893" s="103"/>
      <c r="E1893" s="103"/>
      <c r="F1893" s="103"/>
    </row>
    <row r="1894" spans="1:6">
      <c r="A1894" s="103"/>
      <c r="B1894" s="61"/>
      <c r="C1894" s="103"/>
      <c r="D1894" s="103"/>
      <c r="E1894" s="103"/>
      <c r="F1894" s="103"/>
    </row>
    <row r="1895" spans="1:6">
      <c r="A1895" s="103"/>
      <c r="B1895" s="61"/>
      <c r="C1895" s="103"/>
      <c r="D1895" s="103"/>
      <c r="E1895" s="103"/>
      <c r="F1895" s="103"/>
    </row>
    <row r="1896" spans="1:6">
      <c r="A1896" s="103"/>
      <c r="B1896" s="61"/>
      <c r="C1896" s="103"/>
      <c r="D1896" s="103"/>
      <c r="E1896" s="103"/>
      <c r="F1896" s="103"/>
    </row>
    <row r="1897" spans="1:6">
      <c r="A1897" s="103"/>
      <c r="B1897" s="61"/>
      <c r="C1897" s="103"/>
      <c r="D1897" s="103"/>
      <c r="E1897" s="103"/>
      <c r="F1897" s="103"/>
    </row>
    <row r="1898" spans="1:6">
      <c r="A1898" s="103"/>
      <c r="B1898" s="61"/>
      <c r="C1898" s="103"/>
      <c r="D1898" s="103"/>
      <c r="E1898" s="103"/>
      <c r="F1898" s="103"/>
    </row>
    <row r="1899" spans="1:6">
      <c r="A1899" s="103"/>
      <c r="B1899" s="61"/>
      <c r="C1899" s="103"/>
      <c r="D1899" s="103"/>
      <c r="E1899" s="103"/>
      <c r="F1899" s="103"/>
    </row>
    <row r="1900" spans="1:6">
      <c r="A1900" s="103"/>
      <c r="B1900" s="61"/>
      <c r="C1900" s="103"/>
      <c r="D1900" s="103"/>
      <c r="E1900" s="103"/>
      <c r="F1900" s="103"/>
    </row>
    <row r="1901" spans="1:6">
      <c r="A1901" s="103"/>
      <c r="B1901" s="61"/>
      <c r="C1901" s="103"/>
      <c r="D1901" s="103"/>
      <c r="E1901" s="103"/>
      <c r="F1901" s="103"/>
    </row>
    <row r="1902" spans="1:6">
      <c r="A1902" s="103"/>
      <c r="B1902" s="61"/>
      <c r="C1902" s="103"/>
      <c r="D1902" s="103"/>
      <c r="E1902" s="103"/>
      <c r="F1902" s="103"/>
    </row>
    <row r="1903" spans="1:6">
      <c r="A1903" s="103"/>
      <c r="B1903" s="61"/>
      <c r="C1903" s="103"/>
      <c r="D1903" s="103"/>
      <c r="E1903" s="103"/>
      <c r="F1903" s="103"/>
    </row>
    <row r="1904" spans="1:6">
      <c r="A1904" s="103"/>
      <c r="B1904" s="61"/>
      <c r="C1904" s="103"/>
      <c r="D1904" s="103"/>
      <c r="E1904" s="103"/>
      <c r="F1904" s="103"/>
    </row>
    <row r="1905" spans="1:6">
      <c r="A1905" s="103"/>
      <c r="B1905" s="61"/>
      <c r="C1905" s="103"/>
      <c r="D1905" s="103"/>
      <c r="E1905" s="103"/>
      <c r="F1905" s="103"/>
    </row>
    <row r="1906" spans="1:6">
      <c r="A1906" s="103"/>
      <c r="B1906" s="61"/>
      <c r="C1906" s="103"/>
      <c r="D1906" s="103"/>
      <c r="E1906" s="103"/>
      <c r="F1906" s="103"/>
    </row>
    <row r="1907" spans="1:6">
      <c r="A1907" s="103"/>
      <c r="B1907" s="61"/>
      <c r="C1907" s="103"/>
      <c r="D1907" s="103"/>
      <c r="E1907" s="103"/>
      <c r="F1907" s="103"/>
    </row>
    <row r="1908" spans="1:6">
      <c r="A1908" s="103"/>
      <c r="B1908" s="61"/>
      <c r="C1908" s="103"/>
      <c r="D1908" s="103"/>
      <c r="E1908" s="103"/>
      <c r="F1908" s="103"/>
    </row>
    <row r="1909" spans="1:6">
      <c r="A1909" s="103"/>
      <c r="B1909" s="61"/>
      <c r="C1909" s="103"/>
      <c r="D1909" s="103"/>
      <c r="E1909" s="103"/>
      <c r="F1909" s="103"/>
    </row>
    <row r="1910" spans="1:6">
      <c r="A1910" s="103"/>
      <c r="B1910" s="61"/>
      <c r="C1910" s="103"/>
      <c r="D1910" s="103"/>
      <c r="E1910" s="103"/>
      <c r="F1910" s="103"/>
    </row>
    <row r="1911" spans="1:6">
      <c r="A1911" s="103"/>
      <c r="B1911" s="61"/>
      <c r="C1911" s="103"/>
      <c r="D1911" s="103"/>
      <c r="E1911" s="103"/>
      <c r="F1911" s="103"/>
    </row>
    <row r="1912" spans="1:6">
      <c r="A1912" s="103"/>
      <c r="B1912" s="61"/>
      <c r="C1912" s="103"/>
      <c r="D1912" s="103"/>
      <c r="E1912" s="103"/>
      <c r="F1912" s="103"/>
    </row>
    <row r="1913" spans="1:6">
      <c r="A1913" s="103"/>
      <c r="B1913" s="61"/>
      <c r="C1913" s="103"/>
      <c r="D1913" s="103"/>
      <c r="E1913" s="103"/>
      <c r="F1913" s="103"/>
    </row>
    <row r="1914" spans="1:6">
      <c r="A1914" s="103"/>
      <c r="B1914" s="61"/>
      <c r="C1914" s="103"/>
      <c r="D1914" s="103"/>
      <c r="E1914" s="103"/>
      <c r="F1914" s="103"/>
    </row>
    <row r="1915" spans="1:6">
      <c r="A1915" s="103"/>
      <c r="B1915" s="61"/>
      <c r="C1915" s="103"/>
      <c r="D1915" s="103"/>
      <c r="E1915" s="103"/>
      <c r="F1915" s="103"/>
    </row>
    <row r="1916" spans="1:6">
      <c r="A1916" s="103"/>
      <c r="B1916" s="61"/>
      <c r="C1916" s="103"/>
      <c r="D1916" s="103"/>
      <c r="E1916" s="103"/>
      <c r="F1916" s="103"/>
    </row>
    <row r="1917" spans="1:6">
      <c r="A1917" s="103"/>
      <c r="B1917" s="61"/>
      <c r="C1917" s="103"/>
      <c r="D1917" s="103"/>
      <c r="E1917" s="103"/>
      <c r="F1917" s="103"/>
    </row>
    <row r="1918" spans="1:6">
      <c r="A1918" s="103"/>
      <c r="B1918" s="61"/>
      <c r="C1918" s="103"/>
      <c r="D1918" s="103"/>
      <c r="E1918" s="103"/>
      <c r="F1918" s="103"/>
    </row>
    <row r="1919" spans="1:6">
      <c r="A1919" s="103"/>
      <c r="B1919" s="61"/>
      <c r="C1919" s="103"/>
      <c r="D1919" s="103"/>
      <c r="E1919" s="103"/>
      <c r="F1919" s="103"/>
    </row>
    <row r="1920" spans="1:6">
      <c r="A1920" s="103"/>
      <c r="B1920" s="61"/>
      <c r="C1920" s="103"/>
      <c r="D1920" s="103"/>
      <c r="E1920" s="103"/>
      <c r="F1920" s="103"/>
    </row>
    <row r="1921" spans="1:6">
      <c r="A1921" s="103"/>
      <c r="B1921" s="61"/>
      <c r="C1921" s="103"/>
      <c r="D1921" s="103"/>
      <c r="E1921" s="103"/>
      <c r="F1921" s="103"/>
    </row>
    <row r="1922" spans="1:6">
      <c r="A1922" s="103"/>
      <c r="B1922" s="61"/>
      <c r="C1922" s="103"/>
      <c r="D1922" s="103"/>
      <c r="E1922" s="103"/>
      <c r="F1922" s="103"/>
    </row>
    <row r="1923" spans="1:6">
      <c r="A1923" s="103"/>
      <c r="B1923" s="61"/>
      <c r="C1923" s="103"/>
      <c r="D1923" s="103"/>
      <c r="E1923" s="103"/>
      <c r="F1923" s="103"/>
    </row>
    <row r="1924" spans="1:6">
      <c r="A1924" s="103"/>
      <c r="B1924" s="61"/>
      <c r="C1924" s="103"/>
      <c r="D1924" s="103"/>
      <c r="E1924" s="103"/>
      <c r="F1924" s="103"/>
    </row>
    <row r="1925" spans="1:6">
      <c r="A1925" s="103"/>
      <c r="B1925" s="61"/>
      <c r="C1925" s="103"/>
      <c r="D1925" s="103"/>
      <c r="E1925" s="103"/>
      <c r="F1925" s="103"/>
    </row>
    <row r="1926" spans="1:6">
      <c r="A1926" s="103"/>
      <c r="B1926" s="61"/>
      <c r="C1926" s="103"/>
      <c r="D1926" s="103"/>
      <c r="E1926" s="103"/>
      <c r="F1926" s="103"/>
    </row>
    <row r="1927" spans="1:6">
      <c r="A1927" s="103"/>
      <c r="B1927" s="61"/>
      <c r="C1927" s="103"/>
      <c r="D1927" s="103"/>
      <c r="E1927" s="103"/>
      <c r="F1927" s="103"/>
    </row>
    <row r="1928" spans="1:6">
      <c r="A1928" s="103"/>
      <c r="B1928" s="61"/>
      <c r="C1928" s="103"/>
      <c r="D1928" s="103"/>
      <c r="E1928" s="103"/>
      <c r="F1928" s="103"/>
    </row>
    <row r="1929" spans="1:6">
      <c r="A1929" s="103"/>
      <c r="B1929" s="61"/>
      <c r="C1929" s="103"/>
      <c r="D1929" s="103"/>
      <c r="E1929" s="103"/>
      <c r="F1929" s="103"/>
    </row>
    <row r="1930" spans="1:6">
      <c r="A1930" s="103"/>
      <c r="B1930" s="61"/>
      <c r="C1930" s="103"/>
      <c r="D1930" s="103"/>
      <c r="E1930" s="103"/>
      <c r="F1930" s="103"/>
    </row>
    <row r="1931" spans="1:6">
      <c r="A1931" s="103"/>
      <c r="B1931" s="61"/>
      <c r="C1931" s="103"/>
      <c r="D1931" s="103"/>
      <c r="E1931" s="103"/>
      <c r="F1931" s="103"/>
    </row>
    <row r="1932" spans="1:6">
      <c r="A1932" s="103"/>
      <c r="B1932" s="61"/>
      <c r="C1932" s="103"/>
      <c r="D1932" s="103"/>
      <c r="E1932" s="103"/>
      <c r="F1932" s="103"/>
    </row>
    <row r="1933" spans="1:6">
      <c r="A1933" s="103"/>
      <c r="B1933" s="61"/>
      <c r="C1933" s="103"/>
      <c r="D1933" s="103"/>
      <c r="E1933" s="103"/>
      <c r="F1933" s="103"/>
    </row>
    <row r="1934" spans="1:6">
      <c r="A1934" s="103"/>
      <c r="B1934" s="61"/>
      <c r="C1934" s="103"/>
      <c r="D1934" s="103"/>
      <c r="E1934" s="103"/>
      <c r="F1934" s="103"/>
    </row>
    <row r="1935" spans="1:6">
      <c r="A1935" s="103"/>
      <c r="B1935" s="61"/>
      <c r="C1935" s="103"/>
      <c r="D1935" s="103"/>
      <c r="E1935" s="103"/>
      <c r="F1935" s="103"/>
    </row>
    <row r="1936" spans="1:6">
      <c r="A1936" s="103"/>
      <c r="B1936" s="61"/>
      <c r="C1936" s="103"/>
      <c r="D1936" s="103"/>
      <c r="E1936" s="103"/>
      <c r="F1936" s="103"/>
    </row>
    <row r="1937" spans="1:6">
      <c r="A1937" s="103"/>
      <c r="B1937" s="61"/>
      <c r="C1937" s="103"/>
      <c r="D1937" s="103"/>
      <c r="E1937" s="103"/>
      <c r="F1937" s="103"/>
    </row>
    <row r="1938" spans="1:6">
      <c r="A1938" s="103"/>
      <c r="B1938" s="61"/>
      <c r="C1938" s="103"/>
      <c r="D1938" s="103"/>
      <c r="E1938" s="103"/>
      <c r="F1938" s="103"/>
    </row>
    <row r="1939" spans="1:6">
      <c r="A1939" s="103"/>
      <c r="B1939" s="61"/>
      <c r="C1939" s="103"/>
      <c r="D1939" s="103"/>
      <c r="E1939" s="103"/>
      <c r="F1939" s="103"/>
    </row>
    <row r="1940" spans="1:6">
      <c r="A1940" s="103"/>
      <c r="B1940" s="61"/>
      <c r="C1940" s="103"/>
      <c r="D1940" s="103"/>
      <c r="E1940" s="103"/>
      <c r="F1940" s="103"/>
    </row>
    <row r="1941" spans="1:6">
      <c r="A1941" s="103"/>
      <c r="B1941" s="61"/>
      <c r="C1941" s="103"/>
      <c r="D1941" s="103"/>
      <c r="E1941" s="103"/>
      <c r="F1941" s="103"/>
    </row>
    <row r="1942" spans="1:6">
      <c r="A1942" s="103"/>
      <c r="B1942" s="61"/>
      <c r="C1942" s="103"/>
      <c r="D1942" s="103"/>
      <c r="E1942" s="103"/>
      <c r="F1942" s="103"/>
    </row>
    <row r="1943" spans="1:6">
      <c r="A1943" s="103"/>
      <c r="B1943" s="61"/>
      <c r="C1943" s="103"/>
      <c r="D1943" s="103"/>
      <c r="E1943" s="103"/>
      <c r="F1943" s="103"/>
    </row>
    <row r="1944" spans="1:6">
      <c r="A1944" s="103"/>
      <c r="B1944" s="61"/>
      <c r="C1944" s="103"/>
      <c r="D1944" s="103"/>
      <c r="E1944" s="103"/>
      <c r="F1944" s="103"/>
    </row>
    <row r="1945" spans="1:6">
      <c r="A1945" s="103"/>
      <c r="B1945" s="61"/>
      <c r="C1945" s="103"/>
      <c r="D1945" s="103"/>
      <c r="E1945" s="103"/>
      <c r="F1945" s="103"/>
    </row>
    <row r="1946" spans="1:6">
      <c r="A1946" s="103"/>
      <c r="B1946" s="61"/>
      <c r="C1946" s="103"/>
      <c r="D1946" s="103"/>
      <c r="E1946" s="103"/>
      <c r="F1946" s="103"/>
    </row>
    <row r="1947" spans="1:6">
      <c r="A1947" s="103"/>
      <c r="B1947" s="61"/>
      <c r="C1947" s="103"/>
      <c r="D1947" s="103"/>
      <c r="E1947" s="103"/>
      <c r="F1947" s="103"/>
    </row>
    <row r="1948" spans="1:6">
      <c r="A1948" s="103"/>
      <c r="B1948" s="61"/>
      <c r="C1948" s="103"/>
      <c r="D1948" s="103"/>
      <c r="E1948" s="103"/>
      <c r="F1948" s="103"/>
    </row>
    <row r="1949" spans="1:6">
      <c r="A1949" s="103"/>
      <c r="B1949" s="61"/>
      <c r="C1949" s="103"/>
      <c r="D1949" s="103"/>
      <c r="E1949" s="103"/>
      <c r="F1949" s="103"/>
    </row>
    <row r="1950" spans="1:6">
      <c r="A1950" s="103"/>
      <c r="B1950" s="61"/>
      <c r="C1950" s="103"/>
      <c r="D1950" s="103"/>
      <c r="E1950" s="103"/>
      <c r="F1950" s="103"/>
    </row>
    <row r="1951" spans="1:6">
      <c r="A1951" s="103"/>
      <c r="B1951" s="61"/>
      <c r="C1951" s="103"/>
      <c r="D1951" s="103"/>
      <c r="E1951" s="103"/>
      <c r="F1951" s="103"/>
    </row>
    <row r="1952" spans="1:6">
      <c r="A1952" s="103"/>
      <c r="B1952" s="61"/>
      <c r="C1952" s="103"/>
      <c r="D1952" s="103"/>
      <c r="E1952" s="103"/>
      <c r="F1952" s="103"/>
    </row>
    <row r="1953" spans="1:6">
      <c r="A1953" s="103"/>
      <c r="B1953" s="61"/>
      <c r="C1953" s="103"/>
      <c r="D1953" s="103"/>
      <c r="E1953" s="103"/>
      <c r="F1953" s="103"/>
    </row>
    <row r="1954" spans="1:6">
      <c r="A1954" s="103"/>
      <c r="B1954" s="61"/>
      <c r="C1954" s="103"/>
      <c r="D1954" s="103"/>
      <c r="E1954" s="103"/>
      <c r="F1954" s="103"/>
    </row>
    <row r="1955" spans="1:6">
      <c r="A1955" s="103"/>
      <c r="B1955" s="61"/>
      <c r="C1955" s="103"/>
      <c r="D1955" s="103"/>
      <c r="E1955" s="103"/>
      <c r="F1955" s="103"/>
    </row>
    <row r="1956" spans="1:6">
      <c r="A1956" s="103"/>
      <c r="B1956" s="61"/>
      <c r="C1956" s="103"/>
      <c r="D1956" s="103"/>
      <c r="E1956" s="103"/>
      <c r="F1956" s="103"/>
    </row>
    <row r="1957" spans="1:6">
      <c r="A1957" s="103"/>
      <c r="B1957" s="61"/>
      <c r="C1957" s="103"/>
      <c r="D1957" s="103"/>
      <c r="E1957" s="103"/>
      <c r="F1957" s="103"/>
    </row>
    <row r="1958" spans="1:6">
      <c r="A1958" s="103"/>
      <c r="B1958" s="61"/>
      <c r="C1958" s="103"/>
      <c r="D1958" s="103"/>
      <c r="E1958" s="103"/>
      <c r="F1958" s="103"/>
    </row>
    <row r="1959" spans="1:6">
      <c r="A1959" s="103"/>
      <c r="B1959" s="61"/>
      <c r="C1959" s="103"/>
      <c r="D1959" s="103"/>
      <c r="E1959" s="103"/>
      <c r="F1959" s="103"/>
    </row>
    <row r="1960" spans="1:6">
      <c r="A1960" s="103"/>
      <c r="B1960" s="61"/>
      <c r="C1960" s="103"/>
      <c r="D1960" s="103"/>
      <c r="E1960" s="103"/>
      <c r="F1960" s="103"/>
    </row>
    <row r="1961" spans="1:6">
      <c r="A1961" s="103"/>
      <c r="B1961" s="61"/>
      <c r="C1961" s="103"/>
      <c r="D1961" s="103"/>
      <c r="E1961" s="103"/>
      <c r="F1961" s="103"/>
    </row>
    <row r="1962" spans="1:6">
      <c r="A1962" s="103"/>
      <c r="B1962" s="61"/>
      <c r="C1962" s="103"/>
      <c r="D1962" s="103"/>
      <c r="E1962" s="103"/>
      <c r="F1962" s="103"/>
    </row>
    <row r="1963" spans="1:6">
      <c r="A1963" s="103"/>
      <c r="B1963" s="61"/>
      <c r="C1963" s="103"/>
      <c r="D1963" s="103"/>
      <c r="E1963" s="103"/>
      <c r="F1963" s="103"/>
    </row>
    <row r="1964" spans="1:6">
      <c r="A1964" s="103"/>
      <c r="B1964" s="61"/>
      <c r="C1964" s="103"/>
      <c r="D1964" s="103"/>
      <c r="E1964" s="103"/>
      <c r="F1964" s="103"/>
    </row>
    <row r="1965" spans="1:6">
      <c r="A1965" s="103"/>
      <c r="B1965" s="61"/>
      <c r="C1965" s="103"/>
      <c r="D1965" s="103"/>
      <c r="E1965" s="103"/>
      <c r="F1965" s="103"/>
    </row>
    <row r="1966" spans="1:6">
      <c r="A1966" s="103"/>
      <c r="B1966" s="61"/>
      <c r="C1966" s="103"/>
      <c r="D1966" s="103"/>
      <c r="E1966" s="103"/>
      <c r="F1966" s="103"/>
    </row>
    <row r="1967" spans="1:6">
      <c r="A1967" s="103"/>
      <c r="B1967" s="61"/>
      <c r="C1967" s="103"/>
      <c r="D1967" s="103"/>
      <c r="E1967" s="103"/>
      <c r="F1967" s="103"/>
    </row>
    <row r="1968" spans="1:6">
      <c r="A1968" s="103"/>
      <c r="B1968" s="61"/>
      <c r="C1968" s="103"/>
      <c r="D1968" s="103"/>
      <c r="E1968" s="103"/>
      <c r="F1968" s="103"/>
    </row>
    <row r="1969" spans="1:6">
      <c r="A1969" s="103"/>
      <c r="B1969" s="61"/>
      <c r="C1969" s="103"/>
      <c r="D1969" s="103"/>
      <c r="E1969" s="103"/>
      <c r="F1969" s="103"/>
    </row>
    <row r="1970" spans="1:6">
      <c r="A1970" s="103"/>
      <c r="B1970" s="61"/>
      <c r="C1970" s="103"/>
      <c r="D1970" s="103"/>
      <c r="E1970" s="103"/>
      <c r="F1970" s="103"/>
    </row>
    <row r="1971" spans="1:6">
      <c r="A1971" s="103"/>
      <c r="B1971" s="61"/>
      <c r="C1971" s="103"/>
      <c r="D1971" s="103"/>
      <c r="E1971" s="103"/>
      <c r="F1971" s="103"/>
    </row>
    <row r="1972" spans="1:6">
      <c r="A1972" s="103"/>
      <c r="B1972" s="61"/>
      <c r="C1972" s="103"/>
      <c r="D1972" s="103"/>
      <c r="E1972" s="103"/>
      <c r="F1972" s="103"/>
    </row>
    <row r="1973" spans="1:6">
      <c r="A1973" s="103"/>
      <c r="B1973" s="61"/>
      <c r="C1973" s="103"/>
      <c r="D1973" s="103"/>
      <c r="E1973" s="103"/>
      <c r="F1973" s="103"/>
    </row>
    <row r="1974" spans="1:6">
      <c r="A1974" s="103"/>
      <c r="B1974" s="61"/>
      <c r="C1974" s="103"/>
      <c r="D1974" s="103"/>
      <c r="E1974" s="103"/>
      <c r="F1974" s="103"/>
    </row>
    <row r="1975" spans="1:6">
      <c r="A1975" s="103"/>
      <c r="B1975" s="61"/>
      <c r="C1975" s="103"/>
      <c r="D1975" s="103"/>
      <c r="E1975" s="103"/>
      <c r="F1975" s="103"/>
    </row>
    <row r="1976" spans="1:6">
      <c r="A1976" s="103"/>
      <c r="B1976" s="61"/>
      <c r="C1976" s="103"/>
      <c r="D1976" s="103"/>
      <c r="E1976" s="103"/>
      <c r="F1976" s="103"/>
    </row>
    <row r="1977" spans="1:6">
      <c r="A1977" s="103"/>
      <c r="B1977" s="61"/>
      <c r="C1977" s="103"/>
      <c r="D1977" s="103"/>
      <c r="E1977" s="103"/>
      <c r="F1977" s="103"/>
    </row>
    <row r="1978" spans="1:6">
      <c r="A1978" s="103"/>
      <c r="B1978" s="61"/>
      <c r="C1978" s="103"/>
      <c r="D1978" s="103"/>
      <c r="E1978" s="103"/>
      <c r="F1978" s="103"/>
    </row>
    <row r="1979" spans="1:6">
      <c r="A1979" s="103"/>
      <c r="B1979" s="61"/>
      <c r="C1979" s="103"/>
      <c r="D1979" s="103"/>
      <c r="E1979" s="103"/>
      <c r="F1979" s="103"/>
    </row>
    <row r="1980" spans="1:6">
      <c r="A1980" s="103"/>
      <c r="B1980" s="61"/>
      <c r="C1980" s="103"/>
      <c r="D1980" s="103"/>
      <c r="E1980" s="103"/>
      <c r="F1980" s="103"/>
    </row>
    <row r="1981" spans="1:6">
      <c r="A1981" s="103"/>
      <c r="B1981" s="61"/>
      <c r="C1981" s="103"/>
      <c r="D1981" s="103"/>
      <c r="E1981" s="103"/>
      <c r="F1981" s="103"/>
    </row>
    <row r="1982" spans="1:6">
      <c r="A1982" s="103"/>
      <c r="B1982" s="61"/>
      <c r="C1982" s="103"/>
      <c r="D1982" s="103"/>
      <c r="E1982" s="103"/>
      <c r="F1982" s="103"/>
    </row>
    <row r="1983" spans="1:6">
      <c r="A1983" s="103"/>
      <c r="B1983" s="61"/>
      <c r="C1983" s="103"/>
      <c r="D1983" s="103"/>
      <c r="E1983" s="103"/>
      <c r="F1983" s="103"/>
    </row>
    <row r="1984" spans="1:6">
      <c r="A1984" s="103"/>
      <c r="B1984" s="61"/>
      <c r="C1984" s="103"/>
      <c r="D1984" s="103"/>
      <c r="E1984" s="103"/>
      <c r="F1984" s="103"/>
    </row>
    <row r="1985" spans="1:6">
      <c r="A1985" s="103"/>
      <c r="B1985" s="61"/>
      <c r="C1985" s="103"/>
      <c r="D1985" s="103"/>
      <c r="E1985" s="103"/>
      <c r="F1985" s="103"/>
    </row>
    <row r="1986" spans="1:6">
      <c r="A1986" s="103"/>
      <c r="B1986" s="61"/>
      <c r="C1986" s="103"/>
      <c r="D1986" s="103"/>
      <c r="E1986" s="103"/>
      <c r="F1986" s="103"/>
    </row>
    <row r="1987" spans="1:6">
      <c r="A1987" s="103"/>
      <c r="B1987" s="61"/>
      <c r="C1987" s="103"/>
      <c r="D1987" s="103"/>
      <c r="E1987" s="103"/>
      <c r="F1987" s="103"/>
    </row>
    <row r="1988" spans="1:6">
      <c r="A1988" s="103"/>
      <c r="B1988" s="61"/>
      <c r="C1988" s="103"/>
      <c r="D1988" s="103"/>
      <c r="E1988" s="103"/>
      <c r="F1988" s="103"/>
    </row>
    <row r="1989" spans="1:6">
      <c r="A1989" s="103"/>
      <c r="B1989" s="61"/>
      <c r="C1989" s="103"/>
      <c r="D1989" s="103"/>
      <c r="E1989" s="103"/>
      <c r="F1989" s="103"/>
    </row>
    <row r="1990" spans="1:6">
      <c r="A1990" s="103"/>
      <c r="B1990" s="61"/>
      <c r="C1990" s="103"/>
      <c r="D1990" s="103"/>
      <c r="E1990" s="103"/>
      <c r="F1990" s="103"/>
    </row>
    <row r="1991" spans="1:6">
      <c r="A1991" s="103"/>
      <c r="B1991" s="61"/>
      <c r="C1991" s="103"/>
      <c r="D1991" s="103"/>
      <c r="E1991" s="103"/>
      <c r="F1991" s="103"/>
    </row>
    <row r="1992" spans="1:6">
      <c r="A1992" s="103"/>
      <c r="B1992" s="61"/>
      <c r="C1992" s="103"/>
      <c r="D1992" s="103"/>
      <c r="E1992" s="103"/>
      <c r="F1992" s="103"/>
    </row>
    <row r="1993" spans="1:6">
      <c r="A1993" s="103"/>
      <c r="B1993" s="61"/>
      <c r="C1993" s="103"/>
      <c r="D1993" s="103"/>
      <c r="E1993" s="103"/>
      <c r="F1993" s="103"/>
    </row>
    <row r="1994" spans="1:6">
      <c r="A1994" s="103"/>
      <c r="B1994" s="61"/>
      <c r="C1994" s="103"/>
      <c r="D1994" s="103"/>
      <c r="E1994" s="103"/>
      <c r="F1994" s="103"/>
    </row>
    <row r="1995" spans="1:6">
      <c r="A1995" s="103"/>
      <c r="B1995" s="61"/>
      <c r="C1995" s="103"/>
      <c r="D1995" s="103"/>
      <c r="E1995" s="103"/>
      <c r="F1995" s="103"/>
    </row>
    <row r="1996" spans="1:6">
      <c r="A1996" s="103"/>
      <c r="B1996" s="61"/>
      <c r="C1996" s="103"/>
      <c r="D1996" s="103"/>
      <c r="E1996" s="103"/>
      <c r="F1996" s="103"/>
    </row>
    <row r="1997" spans="1:6">
      <c r="A1997" s="103"/>
      <c r="B1997" s="61"/>
      <c r="C1997" s="103"/>
      <c r="D1997" s="103"/>
      <c r="E1997" s="103"/>
      <c r="F1997" s="103"/>
    </row>
    <row r="1998" spans="1:6">
      <c r="A1998" s="103"/>
      <c r="B1998" s="61"/>
      <c r="C1998" s="103"/>
      <c r="D1998" s="103"/>
      <c r="E1998" s="103"/>
      <c r="F1998" s="103"/>
    </row>
    <row r="1999" spans="1:6">
      <c r="A1999" s="103"/>
      <c r="B1999" s="61"/>
      <c r="C1999" s="103"/>
      <c r="D1999" s="103"/>
      <c r="E1999" s="103"/>
      <c r="F1999" s="103"/>
    </row>
    <row r="2000" spans="1:6">
      <c r="A2000" s="103"/>
      <c r="B2000" s="61"/>
      <c r="C2000" s="103"/>
      <c r="D2000" s="103"/>
      <c r="E2000" s="103"/>
      <c r="F2000" s="103"/>
    </row>
    <row r="2001" spans="1:6">
      <c r="A2001" s="103"/>
      <c r="B2001" s="61"/>
      <c r="C2001" s="103"/>
      <c r="D2001" s="103"/>
      <c r="E2001" s="103"/>
      <c r="F2001" s="103"/>
    </row>
    <row r="2002" spans="1:6">
      <c r="A2002" s="103"/>
      <c r="B2002" s="61"/>
      <c r="C2002" s="103"/>
      <c r="D2002" s="103"/>
      <c r="E2002" s="103"/>
      <c r="F2002" s="103"/>
    </row>
    <row r="2003" spans="1:6">
      <c r="A2003" s="103"/>
      <c r="B2003" s="61"/>
      <c r="C2003" s="103"/>
      <c r="D2003" s="103"/>
      <c r="E2003" s="103"/>
      <c r="F2003" s="103"/>
    </row>
    <row r="2004" spans="1:6">
      <c r="A2004" s="103"/>
      <c r="B2004" s="61"/>
      <c r="C2004" s="103"/>
      <c r="D2004" s="103"/>
      <c r="E2004" s="103"/>
      <c r="F2004" s="103"/>
    </row>
    <row r="2005" spans="1:6">
      <c r="A2005" s="103"/>
      <c r="B2005" s="61"/>
      <c r="C2005" s="103"/>
      <c r="D2005" s="103"/>
      <c r="E2005" s="103"/>
      <c r="F2005" s="103"/>
    </row>
    <row r="2006" spans="1:6">
      <c r="A2006" s="103"/>
      <c r="B2006" s="61"/>
      <c r="C2006" s="103"/>
      <c r="D2006" s="103"/>
      <c r="E2006" s="103"/>
      <c r="F2006" s="103"/>
    </row>
    <row r="2007" spans="1:6">
      <c r="A2007" s="103"/>
      <c r="B2007" s="61"/>
      <c r="C2007" s="103"/>
      <c r="D2007" s="103"/>
      <c r="E2007" s="103"/>
      <c r="F2007" s="103"/>
    </row>
    <row r="2008" spans="1:6">
      <c r="A2008" s="103"/>
      <c r="B2008" s="61"/>
      <c r="C2008" s="103"/>
      <c r="D2008" s="103"/>
      <c r="E2008" s="103"/>
      <c r="F2008" s="103"/>
    </row>
    <row r="2009" spans="1:6">
      <c r="A2009" s="103"/>
      <c r="B2009" s="61"/>
      <c r="C2009" s="103"/>
      <c r="D2009" s="103"/>
      <c r="E2009" s="103"/>
      <c r="F2009" s="103"/>
    </row>
    <row r="2010" spans="1:6">
      <c r="A2010" s="103"/>
      <c r="B2010" s="61"/>
      <c r="C2010" s="103"/>
      <c r="D2010" s="103"/>
      <c r="E2010" s="103"/>
      <c r="F2010" s="103"/>
    </row>
    <row r="2011" spans="1:6">
      <c r="A2011" s="103"/>
      <c r="B2011" s="61"/>
      <c r="C2011" s="103"/>
      <c r="D2011" s="103"/>
      <c r="E2011" s="103"/>
      <c r="F2011" s="103"/>
    </row>
    <row r="2012" spans="1:6">
      <c r="A2012" s="103"/>
      <c r="B2012" s="61"/>
      <c r="C2012" s="103"/>
      <c r="D2012" s="103"/>
      <c r="E2012" s="103"/>
      <c r="F2012" s="103"/>
    </row>
    <row r="2013" spans="1:6">
      <c r="A2013" s="103"/>
      <c r="B2013" s="61"/>
      <c r="C2013" s="103"/>
      <c r="D2013" s="103"/>
      <c r="E2013" s="103"/>
      <c r="F2013" s="103"/>
    </row>
    <row r="2014" spans="1:6">
      <c r="A2014" s="103"/>
      <c r="B2014" s="61"/>
      <c r="C2014" s="103"/>
      <c r="D2014" s="103"/>
      <c r="E2014" s="103"/>
      <c r="F2014" s="103"/>
    </row>
    <row r="2015" spans="1:6">
      <c r="A2015" s="103"/>
      <c r="B2015" s="61"/>
      <c r="C2015" s="103"/>
      <c r="D2015" s="103"/>
      <c r="E2015" s="103"/>
      <c r="F2015" s="103"/>
    </row>
    <row r="2016" spans="1:6">
      <c r="A2016" s="103"/>
      <c r="B2016" s="61"/>
      <c r="C2016" s="103"/>
      <c r="D2016" s="103"/>
      <c r="E2016" s="103"/>
      <c r="F2016" s="103"/>
    </row>
    <row r="2017" spans="1:6">
      <c r="A2017" s="103"/>
      <c r="B2017" s="61"/>
      <c r="C2017" s="103"/>
      <c r="D2017" s="103"/>
      <c r="E2017" s="103"/>
      <c r="F2017" s="103"/>
    </row>
    <row r="2018" spans="1:6">
      <c r="A2018" s="103"/>
      <c r="B2018" s="61"/>
      <c r="C2018" s="103"/>
      <c r="D2018" s="103"/>
      <c r="E2018" s="103"/>
      <c r="F2018" s="103"/>
    </row>
    <row r="2019" spans="1:6">
      <c r="A2019" s="103"/>
      <c r="B2019" s="61"/>
      <c r="C2019" s="103"/>
      <c r="D2019" s="103"/>
      <c r="E2019" s="103"/>
      <c r="F2019" s="103"/>
    </row>
    <row r="2020" spans="1:6">
      <c r="A2020" s="103"/>
      <c r="B2020" s="61"/>
      <c r="C2020" s="103"/>
      <c r="D2020" s="103"/>
      <c r="E2020" s="103"/>
      <c r="F2020" s="103"/>
    </row>
    <row r="2021" spans="1:6">
      <c r="A2021" s="103"/>
      <c r="B2021" s="61"/>
      <c r="C2021" s="103"/>
      <c r="D2021" s="103"/>
      <c r="E2021" s="103"/>
      <c r="F2021" s="103"/>
    </row>
    <row r="2022" spans="1:6">
      <c r="A2022" s="103"/>
      <c r="B2022" s="61"/>
      <c r="C2022" s="103"/>
      <c r="D2022" s="103"/>
      <c r="E2022" s="103"/>
      <c r="F2022" s="103"/>
    </row>
    <row r="2023" spans="1:6">
      <c r="A2023" s="103"/>
      <c r="B2023" s="61"/>
      <c r="C2023" s="103"/>
      <c r="D2023" s="103"/>
      <c r="E2023" s="103"/>
      <c r="F2023" s="103"/>
    </row>
    <row r="2024" spans="1:6">
      <c r="A2024" s="103"/>
      <c r="B2024" s="61"/>
      <c r="C2024" s="103"/>
      <c r="D2024" s="103"/>
      <c r="E2024" s="103"/>
      <c r="F2024" s="103"/>
    </row>
    <row r="2025" spans="1:6">
      <c r="A2025" s="103"/>
      <c r="B2025" s="61"/>
      <c r="C2025" s="103"/>
      <c r="D2025" s="103"/>
      <c r="E2025" s="103"/>
      <c r="F2025" s="103"/>
    </row>
    <row r="2026" spans="1:6">
      <c r="A2026" s="103"/>
      <c r="B2026" s="61"/>
      <c r="C2026" s="103"/>
      <c r="D2026" s="103"/>
      <c r="E2026" s="103"/>
      <c r="F2026" s="103"/>
    </row>
    <row r="2027" spans="1:6">
      <c r="A2027" s="103"/>
      <c r="B2027" s="61"/>
      <c r="C2027" s="103"/>
      <c r="D2027" s="103"/>
      <c r="E2027" s="103"/>
      <c r="F2027" s="103"/>
    </row>
    <row r="2028" spans="1:6">
      <c r="A2028" s="103"/>
      <c r="B2028" s="61"/>
      <c r="C2028" s="103"/>
      <c r="D2028" s="103"/>
      <c r="E2028" s="103"/>
      <c r="F2028" s="103"/>
    </row>
    <row r="2029" spans="1:6">
      <c r="A2029" s="103"/>
      <c r="B2029" s="61"/>
      <c r="C2029" s="103"/>
      <c r="D2029" s="103"/>
      <c r="E2029" s="103"/>
      <c r="F2029" s="103"/>
    </row>
    <row r="2030" spans="1:6">
      <c r="A2030" s="103"/>
      <c r="B2030" s="61"/>
      <c r="C2030" s="103"/>
      <c r="D2030" s="103"/>
      <c r="E2030" s="103"/>
      <c r="F2030" s="103"/>
    </row>
    <row r="2031" spans="1:6">
      <c r="A2031" s="103"/>
      <c r="B2031" s="61"/>
      <c r="C2031" s="103"/>
      <c r="D2031" s="103"/>
      <c r="E2031" s="103"/>
      <c r="F2031" s="103"/>
    </row>
    <row r="2032" spans="1:6">
      <c r="A2032" s="103"/>
      <c r="B2032" s="61"/>
      <c r="C2032" s="103"/>
      <c r="D2032" s="103"/>
      <c r="E2032" s="103"/>
      <c r="F2032" s="103"/>
    </row>
    <row r="2033" spans="1:6">
      <c r="A2033" s="103"/>
      <c r="B2033" s="61"/>
      <c r="C2033" s="103"/>
      <c r="D2033" s="103"/>
      <c r="E2033" s="103"/>
      <c r="F2033" s="103"/>
    </row>
    <row r="2034" spans="1:6">
      <c r="A2034" s="103"/>
      <c r="B2034" s="61"/>
      <c r="C2034" s="103"/>
      <c r="D2034" s="103"/>
      <c r="E2034" s="103"/>
      <c r="F2034" s="103"/>
    </row>
    <row r="2035" spans="1:6">
      <c r="A2035" s="103"/>
      <c r="B2035" s="61"/>
      <c r="C2035" s="103"/>
      <c r="D2035" s="103"/>
      <c r="E2035" s="103"/>
      <c r="F2035" s="103"/>
    </row>
    <row r="2036" spans="1:6">
      <c r="A2036" s="103"/>
      <c r="B2036" s="61"/>
      <c r="C2036" s="103"/>
      <c r="D2036" s="103"/>
      <c r="E2036" s="103"/>
      <c r="F2036" s="103"/>
    </row>
    <row r="2037" spans="1:6">
      <c r="A2037" s="103"/>
      <c r="B2037" s="61"/>
      <c r="C2037" s="103"/>
      <c r="D2037" s="103"/>
      <c r="E2037" s="103"/>
      <c r="F2037" s="103"/>
    </row>
    <row r="2038" spans="1:6">
      <c r="A2038" s="103"/>
      <c r="B2038" s="61"/>
      <c r="C2038" s="103"/>
      <c r="D2038" s="103"/>
      <c r="E2038" s="103"/>
      <c r="F2038" s="103"/>
    </row>
    <row r="2039" spans="1:6">
      <c r="A2039" s="103"/>
      <c r="B2039" s="61"/>
      <c r="C2039" s="103"/>
      <c r="D2039" s="103"/>
      <c r="E2039" s="103"/>
      <c r="F2039" s="103"/>
    </row>
    <row r="2040" spans="1:6">
      <c r="A2040" s="103"/>
      <c r="B2040" s="61"/>
      <c r="C2040" s="103"/>
      <c r="D2040" s="103"/>
      <c r="E2040" s="103"/>
      <c r="F2040" s="103"/>
    </row>
    <row r="2041" spans="1:6">
      <c r="A2041" s="103"/>
      <c r="B2041" s="61"/>
      <c r="C2041" s="103"/>
      <c r="D2041" s="103"/>
      <c r="E2041" s="103"/>
      <c r="F2041" s="103"/>
    </row>
    <row r="2042" spans="1:6">
      <c r="A2042" s="103"/>
      <c r="B2042" s="61"/>
      <c r="C2042" s="103"/>
      <c r="D2042" s="103"/>
      <c r="E2042" s="103"/>
      <c r="F2042" s="103"/>
    </row>
    <row r="2043" spans="1:6">
      <c r="A2043" s="103"/>
      <c r="B2043" s="61"/>
      <c r="C2043" s="103"/>
      <c r="D2043" s="103"/>
      <c r="E2043" s="103"/>
      <c r="F2043" s="103"/>
    </row>
    <row r="2044" spans="1:6">
      <c r="A2044" s="103"/>
      <c r="B2044" s="61"/>
      <c r="C2044" s="103"/>
      <c r="D2044" s="103"/>
      <c r="E2044" s="103"/>
      <c r="F2044" s="103"/>
    </row>
    <row r="2045" spans="1:6">
      <c r="A2045" s="103"/>
      <c r="B2045" s="61"/>
      <c r="C2045" s="103"/>
      <c r="D2045" s="103"/>
      <c r="E2045" s="103"/>
      <c r="F2045" s="103"/>
    </row>
    <row r="2046" spans="1:6">
      <c r="A2046" s="103"/>
      <c r="B2046" s="61"/>
      <c r="C2046" s="103"/>
      <c r="D2046" s="103"/>
      <c r="E2046" s="103"/>
      <c r="F2046" s="103"/>
    </row>
    <row r="2047" spans="1:6">
      <c r="A2047" s="103"/>
      <c r="B2047" s="61"/>
      <c r="C2047" s="103"/>
      <c r="D2047" s="103"/>
      <c r="E2047" s="103"/>
      <c r="F2047" s="103"/>
    </row>
    <row r="2048" spans="1:6">
      <c r="A2048" s="103"/>
      <c r="B2048" s="61"/>
      <c r="C2048" s="103"/>
      <c r="D2048" s="103"/>
      <c r="E2048" s="103"/>
      <c r="F2048" s="103"/>
    </row>
    <row r="2049" spans="1:6">
      <c r="A2049" s="103"/>
      <c r="B2049" s="61"/>
      <c r="C2049" s="103"/>
      <c r="D2049" s="103"/>
      <c r="E2049" s="103"/>
      <c r="F2049" s="103"/>
    </row>
    <row r="2050" spans="1:6">
      <c r="A2050" s="103"/>
      <c r="B2050" s="61"/>
      <c r="C2050" s="103"/>
      <c r="D2050" s="103"/>
      <c r="E2050" s="103"/>
      <c r="F2050" s="103"/>
    </row>
    <row r="2051" spans="1:6">
      <c r="A2051" s="103"/>
      <c r="B2051" s="61"/>
      <c r="C2051" s="103"/>
      <c r="D2051" s="103"/>
      <c r="E2051" s="103"/>
      <c r="F2051" s="103"/>
    </row>
    <row r="2052" spans="1:6">
      <c r="A2052" s="103"/>
      <c r="B2052" s="61"/>
      <c r="C2052" s="103"/>
      <c r="D2052" s="103"/>
      <c r="E2052" s="103"/>
      <c r="F2052" s="103"/>
    </row>
    <row r="2053" spans="1:6">
      <c r="A2053" s="103"/>
      <c r="B2053" s="61"/>
      <c r="C2053" s="103"/>
      <c r="D2053" s="103"/>
      <c r="E2053" s="103"/>
      <c r="F2053" s="103"/>
    </row>
    <row r="2054" spans="1:6">
      <c r="A2054" s="103"/>
      <c r="B2054" s="61"/>
      <c r="C2054" s="103"/>
      <c r="D2054" s="103"/>
      <c r="E2054" s="103"/>
      <c r="F2054" s="103"/>
    </row>
    <row r="2055" spans="1:6">
      <c r="A2055" s="103"/>
      <c r="B2055" s="61"/>
      <c r="C2055" s="103"/>
      <c r="D2055" s="103"/>
      <c r="E2055" s="103"/>
      <c r="F2055" s="103"/>
    </row>
    <row r="2056" spans="1:6">
      <c r="A2056" s="103"/>
      <c r="B2056" s="61"/>
      <c r="C2056" s="103"/>
      <c r="D2056" s="103"/>
      <c r="E2056" s="103"/>
      <c r="F2056" s="103"/>
    </row>
    <row r="2057" spans="1:6">
      <c r="A2057" s="103"/>
      <c r="B2057" s="61"/>
      <c r="C2057" s="103"/>
      <c r="D2057" s="103"/>
      <c r="E2057" s="103"/>
      <c r="F2057" s="103"/>
    </row>
    <row r="2058" spans="1:6">
      <c r="A2058" s="103"/>
      <c r="B2058" s="61"/>
      <c r="C2058" s="103"/>
      <c r="D2058" s="103"/>
      <c r="E2058" s="103"/>
      <c r="F2058" s="103"/>
    </row>
    <row r="2059" spans="1:6">
      <c r="A2059" s="103"/>
      <c r="B2059" s="61"/>
      <c r="C2059" s="103"/>
      <c r="D2059" s="103"/>
      <c r="E2059" s="103"/>
      <c r="F2059" s="103"/>
    </row>
    <row r="2060" spans="1:6">
      <c r="A2060" s="103"/>
      <c r="B2060" s="61"/>
      <c r="C2060" s="103"/>
      <c r="D2060" s="103"/>
      <c r="E2060" s="103"/>
      <c r="F2060" s="103"/>
    </row>
    <row r="2061" spans="1:6">
      <c r="A2061" s="103"/>
      <c r="B2061" s="61"/>
      <c r="C2061" s="103"/>
      <c r="D2061" s="103"/>
      <c r="E2061" s="103"/>
      <c r="F2061" s="103"/>
    </row>
    <row r="2062" spans="1:6">
      <c r="A2062" s="103"/>
      <c r="B2062" s="61"/>
      <c r="C2062" s="103"/>
      <c r="D2062" s="103"/>
      <c r="E2062" s="103"/>
      <c r="F2062" s="103"/>
    </row>
    <row r="2063" spans="1:6">
      <c r="A2063" s="103"/>
      <c r="B2063" s="61"/>
      <c r="C2063" s="103"/>
      <c r="D2063" s="103"/>
      <c r="E2063" s="103"/>
      <c r="F2063" s="103"/>
    </row>
    <row r="2064" spans="1:6">
      <c r="A2064" s="103"/>
      <c r="B2064" s="61"/>
      <c r="C2064" s="103"/>
      <c r="D2064" s="103"/>
      <c r="E2064" s="103"/>
      <c r="F2064" s="103"/>
    </row>
    <row r="2065" spans="1:6">
      <c r="A2065" s="103"/>
      <c r="B2065" s="61"/>
      <c r="C2065" s="103"/>
      <c r="D2065" s="103"/>
      <c r="E2065" s="103"/>
      <c r="F2065" s="103"/>
    </row>
    <row r="2066" spans="1:6">
      <c r="A2066" s="103"/>
      <c r="B2066" s="61"/>
      <c r="C2066" s="103"/>
      <c r="D2066" s="103"/>
      <c r="E2066" s="103"/>
      <c r="F2066" s="103"/>
    </row>
    <row r="2067" spans="1:6">
      <c r="A2067" s="103"/>
      <c r="B2067" s="61"/>
      <c r="C2067" s="103"/>
      <c r="D2067" s="103"/>
      <c r="E2067" s="103"/>
      <c r="F2067" s="103"/>
    </row>
    <row r="2068" spans="1:6">
      <c r="A2068" s="103"/>
      <c r="B2068" s="61"/>
      <c r="C2068" s="103"/>
      <c r="D2068" s="103"/>
      <c r="E2068" s="103"/>
      <c r="F2068" s="103"/>
    </row>
    <row r="2069" spans="1:6">
      <c r="A2069" s="103"/>
      <c r="B2069" s="61"/>
      <c r="C2069" s="103"/>
      <c r="D2069" s="103"/>
      <c r="E2069" s="103"/>
      <c r="F2069" s="103"/>
    </row>
    <row r="2070" spans="1:6">
      <c r="A2070" s="103"/>
      <c r="B2070" s="61"/>
      <c r="C2070" s="103"/>
      <c r="D2070" s="103"/>
      <c r="E2070" s="103"/>
      <c r="F2070" s="103"/>
    </row>
    <row r="2071" spans="1:6">
      <c r="A2071" s="103"/>
      <c r="B2071" s="61"/>
      <c r="C2071" s="103"/>
      <c r="D2071" s="103"/>
      <c r="E2071" s="103"/>
      <c r="F2071" s="103"/>
    </row>
    <row r="2072" spans="1:6">
      <c r="A2072" s="103"/>
      <c r="B2072" s="61"/>
      <c r="C2072" s="103"/>
      <c r="D2072" s="103"/>
      <c r="E2072" s="103"/>
      <c r="F2072" s="103"/>
    </row>
    <row r="2073" spans="1:6">
      <c r="A2073" s="103"/>
      <c r="B2073" s="61"/>
      <c r="C2073" s="103"/>
      <c r="D2073" s="103"/>
      <c r="E2073" s="103"/>
      <c r="F2073" s="103"/>
    </row>
    <row r="2074" spans="1:6">
      <c r="A2074" s="103"/>
      <c r="B2074" s="61"/>
      <c r="C2074" s="103"/>
      <c r="D2074" s="103"/>
      <c r="E2074" s="103"/>
      <c r="F2074" s="103"/>
    </row>
    <row r="2075" spans="1:6">
      <c r="A2075" s="103"/>
      <c r="B2075" s="61"/>
      <c r="C2075" s="103"/>
      <c r="D2075" s="103"/>
      <c r="E2075" s="103"/>
      <c r="F2075" s="103"/>
    </row>
    <row r="2076" spans="1:6">
      <c r="A2076" s="103"/>
      <c r="B2076" s="61"/>
      <c r="C2076" s="103"/>
      <c r="D2076" s="103"/>
      <c r="E2076" s="103"/>
      <c r="F2076" s="103"/>
    </row>
    <row r="2077" spans="1:6">
      <c r="A2077" s="103"/>
      <c r="B2077" s="61"/>
      <c r="C2077" s="103"/>
      <c r="D2077" s="103"/>
      <c r="E2077" s="103"/>
      <c r="F2077" s="103"/>
    </row>
    <row r="2078" spans="1:6">
      <c r="A2078" s="103"/>
      <c r="B2078" s="61"/>
      <c r="C2078" s="103"/>
      <c r="D2078" s="103"/>
      <c r="E2078" s="103"/>
      <c r="F2078" s="103"/>
    </row>
    <row r="2079" spans="1:6">
      <c r="A2079" s="103"/>
      <c r="B2079" s="61"/>
      <c r="C2079" s="103"/>
      <c r="D2079" s="103"/>
      <c r="E2079" s="103"/>
      <c r="F2079" s="103"/>
    </row>
    <row r="2080" spans="1:6">
      <c r="A2080" s="103"/>
      <c r="B2080" s="61"/>
      <c r="C2080" s="103"/>
      <c r="D2080" s="103"/>
      <c r="E2080" s="103"/>
      <c r="F2080" s="103"/>
    </row>
    <row r="2081" spans="1:6">
      <c r="A2081" s="103"/>
      <c r="B2081" s="61"/>
      <c r="C2081" s="103"/>
      <c r="D2081" s="103"/>
      <c r="E2081" s="103"/>
      <c r="F2081" s="103"/>
    </row>
    <row r="2082" spans="1:6">
      <c r="A2082" s="103"/>
      <c r="B2082" s="61"/>
      <c r="C2082" s="103"/>
      <c r="D2082" s="103"/>
      <c r="E2082" s="103"/>
      <c r="F2082" s="103"/>
    </row>
    <row r="2083" spans="1:6">
      <c r="A2083" s="103"/>
      <c r="B2083" s="61"/>
      <c r="C2083" s="103"/>
      <c r="D2083" s="103"/>
      <c r="E2083" s="103"/>
      <c r="F2083" s="103"/>
    </row>
    <row r="2084" spans="1:6">
      <c r="A2084" s="103"/>
      <c r="B2084" s="61"/>
      <c r="C2084" s="103"/>
      <c r="D2084" s="103"/>
      <c r="E2084" s="103"/>
      <c r="F2084" s="103"/>
    </row>
    <row r="2085" spans="1:6">
      <c r="A2085" s="103"/>
      <c r="B2085" s="61"/>
      <c r="C2085" s="103"/>
      <c r="D2085" s="103"/>
      <c r="E2085" s="103"/>
      <c r="F2085" s="103"/>
    </row>
    <row r="2086" spans="1:6">
      <c r="A2086" s="103"/>
      <c r="B2086" s="61"/>
      <c r="C2086" s="103"/>
      <c r="D2086" s="103"/>
      <c r="E2086" s="103"/>
      <c r="F2086" s="103"/>
    </row>
    <row r="2087" spans="1:6">
      <c r="A2087" s="103"/>
      <c r="B2087" s="61"/>
      <c r="C2087" s="103"/>
      <c r="D2087" s="103"/>
      <c r="E2087" s="103"/>
      <c r="F2087" s="103"/>
    </row>
    <row r="2088" spans="1:6">
      <c r="A2088" s="103"/>
      <c r="B2088" s="61"/>
      <c r="C2088" s="103"/>
      <c r="D2088" s="103"/>
      <c r="E2088" s="103"/>
      <c r="F2088" s="103"/>
    </row>
    <row r="2089" spans="1:6">
      <c r="A2089" s="103"/>
      <c r="B2089" s="61"/>
      <c r="C2089" s="103"/>
      <c r="D2089" s="103"/>
      <c r="E2089" s="103"/>
      <c r="F2089" s="103"/>
    </row>
    <row r="2090" spans="1:6">
      <c r="A2090" s="103"/>
      <c r="B2090" s="61"/>
      <c r="C2090" s="103"/>
      <c r="D2090" s="103"/>
      <c r="E2090" s="103"/>
      <c r="F2090" s="103"/>
    </row>
    <row r="2091" spans="1:6">
      <c r="A2091" s="103"/>
      <c r="B2091" s="61"/>
      <c r="C2091" s="103"/>
      <c r="D2091" s="103"/>
      <c r="E2091" s="103"/>
      <c r="F2091" s="103"/>
    </row>
    <row r="2092" spans="1:6">
      <c r="A2092" s="103"/>
      <c r="B2092" s="61"/>
      <c r="C2092" s="103"/>
      <c r="D2092" s="103"/>
      <c r="E2092" s="103"/>
      <c r="F2092" s="103"/>
    </row>
    <row r="2093" spans="1:6">
      <c r="A2093" s="103"/>
      <c r="B2093" s="61"/>
      <c r="C2093" s="103"/>
      <c r="D2093" s="103"/>
      <c r="E2093" s="103"/>
      <c r="F2093" s="103"/>
    </row>
    <row r="2094" spans="1:6">
      <c r="A2094" s="103"/>
      <c r="B2094" s="61"/>
      <c r="C2094" s="103"/>
      <c r="D2094" s="103"/>
      <c r="E2094" s="103"/>
      <c r="F2094" s="103"/>
    </row>
    <row r="2095" spans="1:6">
      <c r="A2095" s="103"/>
      <c r="B2095" s="61"/>
      <c r="C2095" s="103"/>
      <c r="D2095" s="103"/>
      <c r="E2095" s="103"/>
      <c r="F2095" s="103"/>
    </row>
    <row r="2096" spans="1:6">
      <c r="A2096" s="103"/>
      <c r="B2096" s="61"/>
      <c r="C2096" s="103"/>
      <c r="D2096" s="103"/>
      <c r="E2096" s="103"/>
      <c r="F2096" s="103"/>
    </row>
    <row r="2097" spans="1:6">
      <c r="A2097" s="103"/>
      <c r="B2097" s="61"/>
      <c r="C2097" s="103"/>
      <c r="D2097" s="103"/>
      <c r="E2097" s="103"/>
      <c r="F2097" s="103"/>
    </row>
    <row r="2098" spans="1:6">
      <c r="A2098" s="103"/>
      <c r="B2098" s="61"/>
      <c r="C2098" s="103"/>
      <c r="D2098" s="103"/>
      <c r="E2098" s="103"/>
      <c r="F2098" s="103"/>
    </row>
    <row r="2099" spans="1:6">
      <c r="A2099" s="103"/>
      <c r="B2099" s="61"/>
      <c r="C2099" s="103"/>
      <c r="D2099" s="103"/>
      <c r="E2099" s="103"/>
      <c r="F2099" s="103"/>
    </row>
    <row r="2100" spans="1:6">
      <c r="A2100" s="103"/>
      <c r="B2100" s="61"/>
      <c r="C2100" s="103"/>
      <c r="D2100" s="103"/>
      <c r="E2100" s="103"/>
      <c r="F2100" s="103"/>
    </row>
    <row r="2101" spans="1:6">
      <c r="A2101" s="103"/>
      <c r="B2101" s="61"/>
      <c r="C2101" s="103"/>
      <c r="D2101" s="103"/>
      <c r="E2101" s="103"/>
      <c r="F2101" s="103"/>
    </row>
    <row r="2102" spans="1:6">
      <c r="A2102" s="103"/>
      <c r="B2102" s="61"/>
      <c r="C2102" s="103"/>
      <c r="D2102" s="103"/>
      <c r="E2102" s="103"/>
      <c r="F2102" s="103"/>
    </row>
    <row r="2103" spans="1:6">
      <c r="A2103" s="103"/>
      <c r="B2103" s="61"/>
      <c r="C2103" s="103"/>
      <c r="D2103" s="103"/>
      <c r="E2103" s="103"/>
      <c r="F2103" s="103"/>
    </row>
    <row r="2104" spans="1:6">
      <c r="A2104" s="103"/>
      <c r="B2104" s="61"/>
      <c r="C2104" s="103"/>
      <c r="D2104" s="103"/>
      <c r="E2104" s="103"/>
      <c r="F2104" s="103"/>
    </row>
    <row r="2105" spans="1:6">
      <c r="A2105" s="103"/>
      <c r="B2105" s="61"/>
      <c r="C2105" s="103"/>
      <c r="D2105" s="103"/>
      <c r="E2105" s="103"/>
      <c r="F2105" s="103"/>
    </row>
    <row r="2106" spans="1:6">
      <c r="A2106" s="103"/>
      <c r="B2106" s="61"/>
      <c r="C2106" s="103"/>
      <c r="D2106" s="103"/>
      <c r="E2106" s="103"/>
      <c r="F2106" s="103"/>
    </row>
    <row r="2107" spans="1:6">
      <c r="A2107" s="103"/>
      <c r="B2107" s="61"/>
      <c r="C2107" s="103"/>
      <c r="D2107" s="103"/>
      <c r="E2107" s="103"/>
      <c r="F2107" s="103"/>
    </row>
    <row r="2108" spans="1:6">
      <c r="A2108" s="103"/>
      <c r="B2108" s="61"/>
      <c r="C2108" s="103"/>
      <c r="D2108" s="103"/>
      <c r="E2108" s="103"/>
      <c r="F2108" s="103"/>
    </row>
    <row r="2109" spans="1:6">
      <c r="A2109" s="103"/>
      <c r="B2109" s="61"/>
      <c r="C2109" s="103"/>
      <c r="D2109" s="103"/>
      <c r="E2109" s="103"/>
      <c r="F2109" s="103"/>
    </row>
    <row r="2110" spans="1:6">
      <c r="A2110" s="103"/>
      <c r="B2110" s="61"/>
      <c r="C2110" s="103"/>
      <c r="D2110" s="103"/>
      <c r="E2110" s="103"/>
      <c r="F2110" s="103"/>
    </row>
    <row r="2111" spans="1:6">
      <c r="A2111" s="103"/>
      <c r="B2111" s="61"/>
      <c r="C2111" s="103"/>
      <c r="D2111" s="103"/>
      <c r="E2111" s="103"/>
      <c r="F2111" s="103"/>
    </row>
    <row r="2112" spans="1:6">
      <c r="A2112" s="103"/>
      <c r="B2112" s="61"/>
      <c r="C2112" s="103"/>
      <c r="D2112" s="103"/>
      <c r="E2112" s="103"/>
      <c r="F2112" s="103"/>
    </row>
    <row r="2113" spans="1:6">
      <c r="A2113" s="103"/>
      <c r="B2113" s="61"/>
      <c r="C2113" s="103"/>
      <c r="D2113" s="103"/>
      <c r="E2113" s="103"/>
      <c r="F2113" s="103"/>
    </row>
    <row r="2114" spans="1:6">
      <c r="A2114" s="103"/>
      <c r="B2114" s="61"/>
      <c r="C2114" s="103"/>
      <c r="D2114" s="103"/>
      <c r="E2114" s="103"/>
      <c r="F2114" s="103"/>
    </row>
    <row r="2115" spans="1:6">
      <c r="A2115" s="103"/>
      <c r="B2115" s="61"/>
      <c r="C2115" s="103"/>
      <c r="D2115" s="103"/>
      <c r="E2115" s="103"/>
      <c r="F2115" s="103"/>
    </row>
    <row r="2116" spans="1:6">
      <c r="A2116" s="103"/>
      <c r="B2116" s="61"/>
      <c r="C2116" s="103"/>
      <c r="D2116" s="103"/>
      <c r="E2116" s="103"/>
      <c r="F2116" s="103"/>
    </row>
    <row r="2117" spans="1:6">
      <c r="A2117" s="103"/>
      <c r="B2117" s="61"/>
      <c r="C2117" s="103"/>
      <c r="D2117" s="103"/>
      <c r="E2117" s="103"/>
      <c r="F2117" s="103"/>
    </row>
    <row r="2118" spans="1:6">
      <c r="A2118" s="103"/>
      <c r="B2118" s="61"/>
      <c r="C2118" s="103"/>
      <c r="D2118" s="103"/>
      <c r="E2118" s="103"/>
      <c r="F2118" s="103"/>
    </row>
    <row r="2119" spans="1:6">
      <c r="A2119" s="103"/>
      <c r="B2119" s="61"/>
      <c r="C2119" s="103"/>
      <c r="D2119" s="103"/>
      <c r="E2119" s="103"/>
      <c r="F2119" s="103"/>
    </row>
    <row r="2120" spans="1:6">
      <c r="A2120" s="103"/>
      <c r="B2120" s="61"/>
      <c r="C2120" s="103"/>
      <c r="D2120" s="103"/>
      <c r="E2120" s="103"/>
      <c r="F2120" s="103"/>
    </row>
    <row r="2121" spans="1:6">
      <c r="A2121" s="103"/>
      <c r="B2121" s="61"/>
      <c r="C2121" s="103"/>
      <c r="D2121" s="103"/>
      <c r="E2121" s="103"/>
      <c r="F2121" s="103"/>
    </row>
    <row r="2122" spans="1:6">
      <c r="A2122" s="103"/>
      <c r="B2122" s="61"/>
      <c r="C2122" s="103"/>
      <c r="D2122" s="103"/>
      <c r="E2122" s="103"/>
      <c r="F2122" s="103"/>
    </row>
    <row r="2123" spans="1:6">
      <c r="A2123" s="103"/>
      <c r="B2123" s="61"/>
      <c r="C2123" s="103"/>
      <c r="D2123" s="103"/>
      <c r="E2123" s="103"/>
      <c r="F2123" s="103"/>
    </row>
    <row r="2124" spans="1:6">
      <c r="A2124" s="103"/>
      <c r="B2124" s="61"/>
      <c r="C2124" s="103"/>
      <c r="D2124" s="103"/>
      <c r="E2124" s="103"/>
      <c r="F2124" s="103"/>
    </row>
    <row r="2125" spans="1:6">
      <c r="A2125" s="103"/>
      <c r="B2125" s="61"/>
      <c r="C2125" s="103"/>
      <c r="D2125" s="103"/>
      <c r="E2125" s="103"/>
      <c r="F2125" s="103"/>
    </row>
    <row r="2126" spans="1:6">
      <c r="A2126" s="103"/>
      <c r="B2126" s="61"/>
      <c r="C2126" s="103"/>
      <c r="D2126" s="103"/>
      <c r="E2126" s="103"/>
      <c r="F2126" s="103"/>
    </row>
    <row r="2127" spans="1:6">
      <c r="A2127" s="103"/>
      <c r="B2127" s="61"/>
      <c r="C2127" s="103"/>
      <c r="D2127" s="103"/>
      <c r="E2127" s="103"/>
      <c r="F2127" s="103"/>
    </row>
    <row r="2128" spans="1:6">
      <c r="A2128" s="103"/>
      <c r="B2128" s="61"/>
      <c r="C2128" s="103"/>
      <c r="D2128" s="103"/>
      <c r="E2128" s="103"/>
      <c r="F2128" s="103"/>
    </row>
    <row r="2129" spans="1:6">
      <c r="A2129" s="103"/>
      <c r="B2129" s="61"/>
      <c r="C2129" s="103"/>
      <c r="D2129" s="103"/>
      <c r="E2129" s="103"/>
      <c r="F2129" s="103"/>
    </row>
    <row r="2130" spans="1:6">
      <c r="A2130" s="103"/>
      <c r="B2130" s="61"/>
      <c r="C2130" s="103"/>
      <c r="D2130" s="103"/>
      <c r="E2130" s="103"/>
      <c r="F2130" s="103"/>
    </row>
    <row r="2131" spans="1:6">
      <c r="A2131" s="103"/>
      <c r="B2131" s="61"/>
      <c r="C2131" s="103"/>
      <c r="D2131" s="103"/>
      <c r="E2131" s="103"/>
      <c r="F2131" s="103"/>
    </row>
    <row r="2132" spans="1:6">
      <c r="A2132" s="103"/>
      <c r="B2132" s="61"/>
      <c r="C2132" s="103"/>
      <c r="D2132" s="103"/>
      <c r="E2132" s="103"/>
      <c r="F2132" s="103"/>
    </row>
    <row r="2133" spans="1:6">
      <c r="A2133" s="103"/>
      <c r="B2133" s="61"/>
      <c r="C2133" s="103"/>
      <c r="D2133" s="103"/>
      <c r="E2133" s="103"/>
      <c r="F2133" s="103"/>
    </row>
    <row r="2134" spans="1:6">
      <c r="A2134" s="103"/>
      <c r="B2134" s="61"/>
      <c r="C2134" s="103"/>
      <c r="D2134" s="103"/>
      <c r="E2134" s="103"/>
      <c r="F2134" s="103"/>
    </row>
    <row r="2135" spans="1:6">
      <c r="A2135" s="103"/>
      <c r="B2135" s="61"/>
      <c r="C2135" s="103"/>
      <c r="D2135" s="103"/>
      <c r="E2135" s="103"/>
      <c r="F2135" s="103"/>
    </row>
    <row r="2136" spans="1:6">
      <c r="A2136" s="103"/>
      <c r="B2136" s="61"/>
      <c r="C2136" s="103"/>
      <c r="D2136" s="103"/>
      <c r="E2136" s="103"/>
      <c r="F2136" s="103"/>
    </row>
    <row r="2137" spans="1:6">
      <c r="A2137" s="103"/>
      <c r="B2137" s="61"/>
      <c r="C2137" s="103"/>
      <c r="D2137" s="103"/>
      <c r="E2137" s="103"/>
      <c r="F2137" s="103"/>
    </row>
    <row r="2138" spans="1:6">
      <c r="A2138" s="103"/>
      <c r="B2138" s="61"/>
      <c r="C2138" s="103"/>
      <c r="D2138" s="103"/>
      <c r="E2138" s="103"/>
      <c r="F2138" s="103"/>
    </row>
    <row r="2139" spans="1:6">
      <c r="A2139" s="103"/>
      <c r="B2139" s="61"/>
      <c r="C2139" s="103"/>
      <c r="D2139" s="103"/>
      <c r="E2139" s="103"/>
      <c r="F2139" s="103"/>
    </row>
    <row r="2140" spans="1:6">
      <c r="A2140" s="103"/>
      <c r="B2140" s="61"/>
      <c r="C2140" s="103"/>
      <c r="D2140" s="103"/>
      <c r="E2140" s="103"/>
      <c r="F2140" s="103"/>
    </row>
    <row r="2141" spans="1:6">
      <c r="A2141" s="103"/>
      <c r="B2141" s="61"/>
      <c r="C2141" s="103"/>
      <c r="D2141" s="103"/>
      <c r="E2141" s="103"/>
      <c r="F2141" s="103"/>
    </row>
    <row r="2142" spans="1:6">
      <c r="A2142" s="103"/>
      <c r="B2142" s="61"/>
      <c r="C2142" s="103"/>
      <c r="D2142" s="103"/>
      <c r="E2142" s="103"/>
      <c r="F2142" s="103"/>
    </row>
    <row r="2143" spans="1:6">
      <c r="A2143" s="103"/>
      <c r="B2143" s="61"/>
      <c r="C2143" s="103"/>
      <c r="D2143" s="103"/>
      <c r="E2143" s="103"/>
      <c r="F2143" s="103"/>
    </row>
    <row r="2144" spans="1:6">
      <c r="A2144" s="103"/>
      <c r="B2144" s="61"/>
      <c r="C2144" s="103"/>
      <c r="D2144" s="103"/>
      <c r="E2144" s="103"/>
      <c r="F2144" s="103"/>
    </row>
    <row r="2145" spans="1:6">
      <c r="A2145" s="103"/>
      <c r="B2145" s="61"/>
      <c r="C2145" s="103"/>
      <c r="D2145" s="103"/>
      <c r="E2145" s="103"/>
      <c r="F2145" s="103"/>
    </row>
    <row r="2146" spans="1:6">
      <c r="A2146" s="103"/>
      <c r="B2146" s="61"/>
      <c r="C2146" s="103"/>
      <c r="D2146" s="103"/>
      <c r="E2146" s="103"/>
      <c r="F2146" s="103"/>
    </row>
    <row r="2147" spans="1:6">
      <c r="A2147" s="103"/>
      <c r="B2147" s="61"/>
      <c r="C2147" s="103"/>
      <c r="D2147" s="103"/>
      <c r="E2147" s="103"/>
      <c r="F2147" s="103"/>
    </row>
    <row r="2148" spans="1:6">
      <c r="A2148" s="103"/>
      <c r="B2148" s="61"/>
      <c r="C2148" s="103"/>
      <c r="D2148" s="103"/>
      <c r="E2148" s="103"/>
      <c r="F2148" s="103"/>
    </row>
    <row r="2149" spans="1:6">
      <c r="A2149" s="103"/>
      <c r="B2149" s="61"/>
      <c r="C2149" s="103"/>
      <c r="D2149" s="103"/>
      <c r="E2149" s="103"/>
      <c r="F2149" s="103"/>
    </row>
    <row r="2150" spans="1:6">
      <c r="A2150" s="103"/>
      <c r="B2150" s="61"/>
      <c r="C2150" s="103"/>
      <c r="D2150" s="103"/>
      <c r="E2150" s="103"/>
      <c r="F2150" s="103"/>
    </row>
    <row r="2151" spans="1:6">
      <c r="A2151" s="103"/>
      <c r="B2151" s="61"/>
      <c r="C2151" s="103"/>
      <c r="D2151" s="103"/>
      <c r="E2151" s="103"/>
      <c r="F2151" s="103"/>
    </row>
    <row r="2152" spans="1:6">
      <c r="A2152" s="103"/>
      <c r="B2152" s="61"/>
      <c r="C2152" s="103"/>
      <c r="D2152" s="103"/>
      <c r="E2152" s="103"/>
      <c r="F2152" s="103"/>
    </row>
    <row r="2153" spans="1:6">
      <c r="A2153" s="103"/>
      <c r="B2153" s="61"/>
      <c r="C2153" s="103"/>
      <c r="D2153" s="103"/>
      <c r="E2153" s="103"/>
      <c r="F2153" s="103"/>
    </row>
    <row r="2154" spans="1:6">
      <c r="A2154" s="103"/>
      <c r="B2154" s="61"/>
      <c r="C2154" s="103"/>
      <c r="D2154" s="103"/>
      <c r="E2154" s="103"/>
      <c r="F2154" s="103"/>
    </row>
    <row r="2155" spans="1:6">
      <c r="A2155" s="103"/>
      <c r="B2155" s="61"/>
      <c r="C2155" s="103"/>
      <c r="D2155" s="103"/>
      <c r="E2155" s="103"/>
      <c r="F2155" s="103"/>
    </row>
    <row r="2156" spans="1:6">
      <c r="A2156" s="103"/>
      <c r="B2156" s="61"/>
      <c r="C2156" s="103"/>
      <c r="D2156" s="103"/>
      <c r="E2156" s="103"/>
      <c r="F2156" s="103"/>
    </row>
    <row r="2157" spans="1:6">
      <c r="A2157" s="103"/>
      <c r="B2157" s="61"/>
      <c r="C2157" s="103"/>
      <c r="D2157" s="103"/>
      <c r="E2157" s="103"/>
      <c r="F2157" s="103"/>
    </row>
    <row r="2158" spans="1:6">
      <c r="A2158" s="103"/>
      <c r="B2158" s="61"/>
      <c r="C2158" s="103"/>
      <c r="D2158" s="103"/>
      <c r="E2158" s="103"/>
      <c r="F2158" s="103"/>
    </row>
    <row r="2159" spans="1:6">
      <c r="A2159" s="103"/>
      <c r="B2159" s="61"/>
      <c r="C2159" s="103"/>
      <c r="D2159" s="103"/>
      <c r="E2159" s="103"/>
      <c r="F2159" s="103"/>
    </row>
    <row r="2160" spans="1:6">
      <c r="A2160" s="103"/>
      <c r="B2160" s="61"/>
      <c r="C2160" s="103"/>
      <c r="D2160" s="103"/>
      <c r="E2160" s="103"/>
      <c r="F2160" s="103"/>
    </row>
    <row r="2161" spans="1:6">
      <c r="A2161" s="103"/>
      <c r="B2161" s="61"/>
      <c r="C2161" s="103"/>
      <c r="D2161" s="103"/>
      <c r="E2161" s="103"/>
      <c r="F2161" s="103"/>
    </row>
    <row r="2162" spans="1:6">
      <c r="A2162" s="103"/>
      <c r="B2162" s="61"/>
      <c r="C2162" s="103"/>
      <c r="D2162" s="103"/>
      <c r="E2162" s="103"/>
      <c r="F2162" s="103"/>
    </row>
    <row r="2163" spans="1:6">
      <c r="A2163" s="103"/>
      <c r="B2163" s="61"/>
      <c r="C2163" s="103"/>
      <c r="D2163" s="103"/>
      <c r="E2163" s="103"/>
      <c r="F2163" s="103"/>
    </row>
    <row r="2164" spans="1:6">
      <c r="A2164" s="103"/>
      <c r="B2164" s="61"/>
      <c r="C2164" s="103"/>
      <c r="D2164" s="103"/>
      <c r="E2164" s="103"/>
      <c r="F2164" s="103"/>
    </row>
    <row r="2165" spans="1:6">
      <c r="A2165" s="103"/>
      <c r="B2165" s="61"/>
      <c r="C2165" s="103"/>
      <c r="D2165" s="103"/>
      <c r="E2165" s="103"/>
      <c r="F2165" s="103"/>
    </row>
    <row r="2166" spans="1:6">
      <c r="A2166" s="103"/>
      <c r="B2166" s="61"/>
      <c r="C2166" s="103"/>
      <c r="D2166" s="103"/>
      <c r="E2166" s="103"/>
      <c r="F2166" s="103"/>
    </row>
    <row r="2167" spans="1:6">
      <c r="A2167" s="103"/>
      <c r="B2167" s="61"/>
      <c r="C2167" s="103"/>
      <c r="D2167" s="103"/>
      <c r="E2167" s="103"/>
      <c r="F2167" s="103"/>
    </row>
    <row r="2168" spans="1:6">
      <c r="A2168" s="103"/>
      <c r="B2168" s="61"/>
      <c r="C2168" s="103"/>
      <c r="D2168" s="103"/>
      <c r="E2168" s="103"/>
      <c r="F2168" s="103"/>
    </row>
    <row r="2169" spans="1:6">
      <c r="A2169" s="103"/>
      <c r="B2169" s="61"/>
      <c r="C2169" s="103"/>
      <c r="D2169" s="103"/>
      <c r="E2169" s="103"/>
      <c r="F2169" s="103"/>
    </row>
    <row r="2170" spans="1:6">
      <c r="A2170" s="103"/>
      <c r="B2170" s="61"/>
      <c r="C2170" s="103"/>
      <c r="D2170" s="103"/>
      <c r="E2170" s="103"/>
      <c r="F2170" s="103"/>
    </row>
    <row r="2171" spans="1:6">
      <c r="A2171" s="103"/>
      <c r="B2171" s="61"/>
      <c r="C2171" s="103"/>
      <c r="D2171" s="103"/>
      <c r="E2171" s="103"/>
      <c r="F2171" s="103"/>
    </row>
    <row r="2172" spans="1:6">
      <c r="A2172" s="103"/>
      <c r="B2172" s="61"/>
      <c r="C2172" s="103"/>
      <c r="D2172" s="103"/>
      <c r="E2172" s="103"/>
      <c r="F2172" s="103"/>
    </row>
    <row r="2173" spans="1:6">
      <c r="A2173" s="103"/>
      <c r="B2173" s="61"/>
      <c r="C2173" s="103"/>
      <c r="D2173" s="103"/>
      <c r="E2173" s="103"/>
      <c r="F2173" s="103"/>
    </row>
    <row r="2174" spans="1:6">
      <c r="A2174" s="103"/>
      <c r="B2174" s="61"/>
      <c r="C2174" s="103"/>
      <c r="D2174" s="103"/>
      <c r="E2174" s="103"/>
      <c r="F2174" s="103"/>
    </row>
    <row r="2175" spans="1:6">
      <c r="A2175" s="103"/>
      <c r="B2175" s="61"/>
      <c r="C2175" s="103"/>
      <c r="D2175" s="103"/>
      <c r="E2175" s="103"/>
      <c r="F2175" s="103"/>
    </row>
    <row r="2176" spans="1:6">
      <c r="A2176" s="103"/>
      <c r="B2176" s="61"/>
      <c r="C2176" s="103"/>
      <c r="D2176" s="103"/>
      <c r="E2176" s="103"/>
      <c r="F2176" s="103"/>
    </row>
    <row r="2177" spans="1:6">
      <c r="A2177" s="103"/>
      <c r="B2177" s="61"/>
      <c r="C2177" s="103"/>
      <c r="D2177" s="103"/>
      <c r="E2177" s="103"/>
      <c r="F2177" s="103"/>
    </row>
    <row r="2178" spans="1:6">
      <c r="A2178" s="103"/>
      <c r="B2178" s="61"/>
      <c r="C2178" s="103"/>
      <c r="D2178" s="103"/>
      <c r="E2178" s="103"/>
      <c r="F2178" s="103"/>
    </row>
    <row r="2179" spans="1:6">
      <c r="A2179" s="103"/>
      <c r="B2179" s="61"/>
      <c r="C2179" s="103"/>
      <c r="D2179" s="103"/>
      <c r="E2179" s="103"/>
      <c r="F2179" s="103"/>
    </row>
    <row r="2180" spans="1:6">
      <c r="A2180" s="103"/>
      <c r="B2180" s="61"/>
      <c r="C2180" s="103"/>
      <c r="D2180" s="103"/>
      <c r="E2180" s="103"/>
      <c r="F2180" s="103"/>
    </row>
    <row r="2181" spans="1:6">
      <c r="A2181" s="103"/>
      <c r="B2181" s="61"/>
      <c r="C2181" s="103"/>
      <c r="D2181" s="103"/>
      <c r="E2181" s="103"/>
      <c r="F2181" s="103"/>
    </row>
    <row r="2182" spans="1:6">
      <c r="A2182" s="103"/>
      <c r="B2182" s="61"/>
      <c r="C2182" s="103"/>
      <c r="D2182" s="103"/>
      <c r="E2182" s="103"/>
      <c r="F2182" s="103"/>
    </row>
    <row r="2183" spans="1:6">
      <c r="A2183" s="103"/>
      <c r="B2183" s="61"/>
      <c r="C2183" s="103"/>
      <c r="D2183" s="103"/>
      <c r="E2183" s="103"/>
      <c r="F2183" s="103"/>
    </row>
    <row r="2184" spans="1:6">
      <c r="A2184" s="103"/>
      <c r="B2184" s="61"/>
      <c r="C2184" s="103"/>
      <c r="D2184" s="103"/>
      <c r="E2184" s="103"/>
      <c r="F2184" s="103"/>
    </row>
    <row r="2185" spans="1:6">
      <c r="A2185" s="103"/>
      <c r="B2185" s="61"/>
      <c r="C2185" s="103"/>
      <c r="D2185" s="103"/>
      <c r="E2185" s="103"/>
      <c r="F2185" s="103"/>
    </row>
    <row r="2186" spans="1:6">
      <c r="A2186" s="103"/>
      <c r="B2186" s="61"/>
      <c r="C2186" s="103"/>
      <c r="D2186" s="103"/>
      <c r="E2186" s="103"/>
      <c r="F2186" s="103"/>
    </row>
    <row r="2187" spans="1:6">
      <c r="A2187" s="103"/>
      <c r="B2187" s="61"/>
      <c r="C2187" s="103"/>
      <c r="D2187" s="103"/>
      <c r="E2187" s="103"/>
      <c r="F2187" s="103"/>
    </row>
    <row r="2188" spans="1:6">
      <c r="A2188" s="103"/>
      <c r="B2188" s="61"/>
      <c r="C2188" s="103"/>
      <c r="D2188" s="103"/>
      <c r="E2188" s="103"/>
      <c r="F2188" s="103"/>
    </row>
    <row r="2189" spans="1:6">
      <c r="A2189" s="103"/>
      <c r="B2189" s="61"/>
      <c r="C2189" s="103"/>
      <c r="D2189" s="103"/>
      <c r="E2189" s="103"/>
      <c r="F2189" s="103"/>
    </row>
    <row r="2190" spans="1:6">
      <c r="A2190" s="103"/>
      <c r="B2190" s="61"/>
      <c r="C2190" s="103"/>
      <c r="D2190" s="103"/>
      <c r="E2190" s="103"/>
      <c r="F2190" s="103"/>
    </row>
    <row r="2191" spans="1:6">
      <c r="A2191" s="103"/>
      <c r="B2191" s="61"/>
      <c r="C2191" s="103"/>
      <c r="D2191" s="103"/>
      <c r="E2191" s="103"/>
      <c r="F2191" s="103"/>
    </row>
    <row r="2192" spans="1:6">
      <c r="A2192" s="103"/>
      <c r="B2192" s="61"/>
      <c r="C2192" s="103"/>
      <c r="D2192" s="103"/>
      <c r="E2192" s="103"/>
      <c r="F2192" s="103"/>
    </row>
    <row r="2193" spans="1:6">
      <c r="A2193" s="103"/>
      <c r="B2193" s="61"/>
      <c r="C2193" s="103"/>
      <c r="D2193" s="103"/>
      <c r="E2193" s="103"/>
      <c r="F2193" s="103"/>
    </row>
    <row r="2194" spans="1:6">
      <c r="A2194" s="103"/>
      <c r="B2194" s="61"/>
      <c r="C2194" s="103"/>
      <c r="D2194" s="103"/>
      <c r="E2194" s="103"/>
      <c r="F2194" s="103"/>
    </row>
    <row r="2195" spans="1:6">
      <c r="A2195" s="103"/>
      <c r="B2195" s="61"/>
      <c r="C2195" s="103"/>
      <c r="D2195" s="103"/>
      <c r="E2195" s="103"/>
      <c r="F2195" s="103"/>
    </row>
    <row r="2196" spans="1:6">
      <c r="A2196" s="103"/>
      <c r="B2196" s="61"/>
      <c r="C2196" s="103"/>
      <c r="D2196" s="103"/>
      <c r="E2196" s="103"/>
      <c r="F2196" s="103"/>
    </row>
    <row r="2197" spans="1:6">
      <c r="A2197" s="103"/>
      <c r="B2197" s="61"/>
      <c r="C2197" s="103"/>
      <c r="D2197" s="103"/>
      <c r="E2197" s="103"/>
      <c r="F2197" s="103"/>
    </row>
    <row r="2198" spans="1:6">
      <c r="A2198" s="103"/>
      <c r="B2198" s="61"/>
      <c r="C2198" s="103"/>
      <c r="D2198" s="103"/>
      <c r="E2198" s="103"/>
      <c r="F2198" s="103"/>
    </row>
    <row r="2199" spans="1:6">
      <c r="A2199" s="103"/>
      <c r="B2199" s="61"/>
      <c r="C2199" s="103"/>
      <c r="D2199" s="103"/>
      <c r="E2199" s="103"/>
      <c r="F2199" s="103"/>
    </row>
    <row r="2200" spans="1:6">
      <c r="A2200" s="103"/>
      <c r="B2200" s="61"/>
      <c r="C2200" s="103"/>
      <c r="D2200" s="103"/>
      <c r="E2200" s="103"/>
      <c r="F2200" s="103"/>
    </row>
    <row r="2201" spans="1:6">
      <c r="A2201" s="103"/>
      <c r="B2201" s="61"/>
      <c r="C2201" s="103"/>
      <c r="D2201" s="103"/>
      <c r="E2201" s="103"/>
      <c r="F2201" s="103"/>
    </row>
    <row r="2202" spans="1:6">
      <c r="A2202" s="103"/>
      <c r="B2202" s="61"/>
      <c r="C2202" s="103"/>
      <c r="D2202" s="103"/>
      <c r="E2202" s="103"/>
      <c r="F2202" s="103"/>
    </row>
    <row r="2203" spans="1:6">
      <c r="A2203" s="103"/>
      <c r="B2203" s="61"/>
      <c r="C2203" s="103"/>
      <c r="D2203" s="103"/>
      <c r="E2203" s="103"/>
      <c r="F2203" s="103"/>
    </row>
    <row r="2204" spans="1:6">
      <c r="A2204" s="103"/>
      <c r="B2204" s="61"/>
      <c r="C2204" s="103"/>
      <c r="D2204" s="103"/>
      <c r="E2204" s="103"/>
      <c r="F2204" s="103"/>
    </row>
    <row r="2205" spans="1:6">
      <c r="A2205" s="103"/>
      <c r="B2205" s="61"/>
      <c r="C2205" s="103"/>
      <c r="D2205" s="103"/>
      <c r="E2205" s="103"/>
      <c r="F2205" s="103"/>
    </row>
    <row r="2206" spans="1:6">
      <c r="A2206" s="103"/>
      <c r="B2206" s="61"/>
      <c r="C2206" s="103"/>
      <c r="D2206" s="103"/>
      <c r="E2206" s="103"/>
      <c r="F2206" s="103"/>
    </row>
    <row r="2207" spans="1:6">
      <c r="A2207" s="103"/>
      <c r="B2207" s="61"/>
      <c r="C2207" s="103"/>
      <c r="D2207" s="103"/>
      <c r="E2207" s="103"/>
      <c r="F2207" s="103"/>
    </row>
    <row r="2208" spans="1:6">
      <c r="A2208" s="103"/>
      <c r="B2208" s="61"/>
      <c r="C2208" s="103"/>
      <c r="D2208" s="103"/>
      <c r="E2208" s="103"/>
      <c r="F2208" s="103"/>
    </row>
    <row r="2209" spans="1:6">
      <c r="A2209" s="103"/>
      <c r="B2209" s="61"/>
      <c r="C2209" s="103"/>
      <c r="D2209" s="103"/>
      <c r="E2209" s="103"/>
      <c r="F2209" s="103"/>
    </row>
    <row r="2210" spans="1:6">
      <c r="A2210" s="103"/>
      <c r="B2210" s="61"/>
      <c r="C2210" s="103"/>
      <c r="D2210" s="103"/>
      <c r="E2210" s="103"/>
      <c r="F2210" s="103"/>
    </row>
    <row r="2211" spans="1:6">
      <c r="A2211" s="103"/>
      <c r="B2211" s="61"/>
      <c r="C2211" s="103"/>
      <c r="D2211" s="103"/>
      <c r="E2211" s="103"/>
      <c r="F2211" s="103"/>
    </row>
    <row r="2212" spans="1:6">
      <c r="A2212" s="103"/>
      <c r="B2212" s="61"/>
      <c r="C2212" s="103"/>
      <c r="D2212" s="103"/>
      <c r="E2212" s="103"/>
      <c r="F2212" s="103"/>
    </row>
    <row r="2213" spans="1:6">
      <c r="A2213" s="103"/>
      <c r="B2213" s="61"/>
      <c r="C2213" s="103"/>
      <c r="D2213" s="103"/>
      <c r="E2213" s="103"/>
      <c r="F2213" s="103"/>
    </row>
    <row r="2214" spans="1:6">
      <c r="A2214" s="103"/>
      <c r="B2214" s="61"/>
      <c r="C2214" s="103"/>
      <c r="D2214" s="103"/>
      <c r="E2214" s="103"/>
      <c r="F2214" s="103"/>
    </row>
    <row r="2215" spans="1:6">
      <c r="A2215" s="103"/>
      <c r="B2215" s="61"/>
      <c r="C2215" s="103"/>
      <c r="D2215" s="103"/>
      <c r="E2215" s="103"/>
      <c r="F2215" s="103"/>
    </row>
    <row r="2216" spans="1:6">
      <c r="A2216" s="103"/>
      <c r="B2216" s="61"/>
      <c r="C2216" s="103"/>
      <c r="D2216" s="103"/>
      <c r="E2216" s="103"/>
      <c r="F2216" s="103"/>
    </row>
    <row r="2217" spans="1:6">
      <c r="A2217" s="103"/>
      <c r="B2217" s="61"/>
      <c r="C2217" s="103"/>
      <c r="D2217" s="103"/>
      <c r="E2217" s="103"/>
      <c r="F2217" s="103"/>
    </row>
    <row r="2218" spans="1:6">
      <c r="A2218" s="103"/>
      <c r="B2218" s="61"/>
      <c r="C2218" s="103"/>
      <c r="D2218" s="103"/>
      <c r="E2218" s="103"/>
      <c r="F2218" s="103"/>
    </row>
    <row r="2219" spans="1:6">
      <c r="A2219" s="103"/>
      <c r="B2219" s="61"/>
      <c r="C2219" s="103"/>
      <c r="D2219" s="103"/>
      <c r="E2219" s="103"/>
      <c r="F2219" s="103"/>
    </row>
    <row r="2220" spans="1:6">
      <c r="A2220" s="103"/>
      <c r="B2220" s="61"/>
      <c r="C2220" s="103"/>
      <c r="D2220" s="103"/>
      <c r="E2220" s="103"/>
      <c r="F2220" s="103"/>
    </row>
    <row r="2221" spans="1:6">
      <c r="A2221" s="103"/>
      <c r="B2221" s="61"/>
      <c r="C2221" s="103"/>
      <c r="D2221" s="103"/>
      <c r="E2221" s="103"/>
      <c r="F2221" s="103"/>
    </row>
    <row r="2222" spans="1:6">
      <c r="A2222" s="103"/>
      <c r="B2222" s="61"/>
      <c r="C2222" s="103"/>
      <c r="D2222" s="103"/>
      <c r="E2222" s="103"/>
      <c r="F2222" s="103"/>
    </row>
    <row r="2223" spans="1:6">
      <c r="A2223" s="103"/>
      <c r="B2223" s="61"/>
      <c r="C2223" s="103"/>
      <c r="D2223" s="103"/>
      <c r="E2223" s="103"/>
      <c r="F2223" s="103"/>
    </row>
    <row r="2224" spans="1:6">
      <c r="A2224" s="103"/>
      <c r="B2224" s="61"/>
      <c r="C2224" s="103"/>
      <c r="D2224" s="103"/>
      <c r="E2224" s="103"/>
      <c r="F2224" s="103"/>
    </row>
    <row r="2225" spans="1:6">
      <c r="A2225" s="103"/>
      <c r="B2225" s="61"/>
      <c r="C2225" s="103"/>
      <c r="D2225" s="103"/>
      <c r="E2225" s="103"/>
      <c r="F2225" s="103"/>
    </row>
    <row r="2226" spans="1:6">
      <c r="A2226" s="103"/>
      <c r="B2226" s="61"/>
      <c r="C2226" s="103"/>
      <c r="D2226" s="103"/>
      <c r="E2226" s="103"/>
      <c r="F2226" s="103"/>
    </row>
    <row r="2227" spans="1:6">
      <c r="A2227" s="103"/>
      <c r="B2227" s="61"/>
      <c r="C2227" s="103"/>
      <c r="D2227" s="103"/>
      <c r="E2227" s="103"/>
      <c r="F2227" s="103"/>
    </row>
    <row r="2228" spans="1:6">
      <c r="A2228" s="103"/>
      <c r="B2228" s="61"/>
      <c r="C2228" s="103"/>
      <c r="D2228" s="103"/>
      <c r="E2228" s="103"/>
      <c r="F2228" s="103"/>
    </row>
    <row r="2229" spans="1:6">
      <c r="A2229" s="103"/>
      <c r="B2229" s="61"/>
      <c r="C2229" s="103"/>
      <c r="D2229" s="103"/>
      <c r="E2229" s="103"/>
      <c r="F2229" s="103"/>
    </row>
    <row r="2230" spans="1:6">
      <c r="A2230" s="103"/>
      <c r="B2230" s="61"/>
      <c r="C2230" s="103"/>
      <c r="D2230" s="103"/>
      <c r="E2230" s="103"/>
      <c r="F2230" s="103"/>
    </row>
    <row r="2231" spans="1:6">
      <c r="A2231" s="103"/>
      <c r="B2231" s="61"/>
      <c r="C2231" s="103"/>
      <c r="D2231" s="103"/>
      <c r="E2231" s="103"/>
      <c r="F2231" s="103"/>
    </row>
    <row r="2232" spans="1:6">
      <c r="A2232" s="103"/>
      <c r="B2232" s="61"/>
      <c r="C2232" s="103"/>
      <c r="D2232" s="103"/>
      <c r="E2232" s="103"/>
      <c r="F2232" s="103"/>
    </row>
    <row r="2233" spans="1:6">
      <c r="A2233" s="103"/>
      <c r="B2233" s="61"/>
      <c r="C2233" s="103"/>
      <c r="D2233" s="103"/>
      <c r="E2233" s="103"/>
      <c r="F2233" s="103"/>
    </row>
    <row r="2234" spans="1:6">
      <c r="A2234" s="103"/>
      <c r="B2234" s="61"/>
      <c r="C2234" s="103"/>
      <c r="D2234" s="103"/>
      <c r="E2234" s="103"/>
      <c r="F2234" s="103"/>
    </row>
    <row r="2235" spans="1:6">
      <c r="A2235" s="103"/>
      <c r="B2235" s="61"/>
      <c r="C2235" s="103"/>
      <c r="D2235" s="103"/>
      <c r="E2235" s="103"/>
      <c r="F2235" s="103"/>
    </row>
    <row r="2236" spans="1:6">
      <c r="A2236" s="103"/>
      <c r="B2236" s="61"/>
      <c r="C2236" s="103"/>
      <c r="D2236" s="103"/>
      <c r="E2236" s="103"/>
      <c r="F2236" s="103"/>
    </row>
    <row r="2237" spans="1:6">
      <c r="A2237" s="103"/>
      <c r="B2237" s="61"/>
      <c r="C2237" s="103"/>
      <c r="D2237" s="103"/>
      <c r="E2237" s="103"/>
      <c r="F2237" s="103"/>
    </row>
    <row r="2238" spans="1:6">
      <c r="A2238" s="103"/>
      <c r="B2238" s="61"/>
      <c r="C2238" s="103"/>
      <c r="D2238" s="103"/>
      <c r="E2238" s="103"/>
      <c r="F2238" s="103"/>
    </row>
    <row r="2239" spans="1:6">
      <c r="A2239" s="103"/>
      <c r="B2239" s="61"/>
      <c r="C2239" s="103"/>
      <c r="D2239" s="103"/>
      <c r="E2239" s="103"/>
      <c r="F2239" s="103"/>
    </row>
    <row r="2240" spans="1:6">
      <c r="A2240" s="103"/>
      <c r="B2240" s="61"/>
      <c r="C2240" s="103"/>
      <c r="D2240" s="103"/>
      <c r="E2240" s="103"/>
      <c r="F2240" s="103"/>
    </row>
    <row r="2241" spans="1:6">
      <c r="A2241" s="103"/>
      <c r="B2241" s="61"/>
      <c r="C2241" s="103"/>
      <c r="D2241" s="103"/>
      <c r="E2241" s="103"/>
      <c r="F2241" s="103"/>
    </row>
    <row r="2242" spans="1:6">
      <c r="A2242" s="103"/>
      <c r="B2242" s="61"/>
      <c r="C2242" s="103"/>
      <c r="D2242" s="103"/>
      <c r="E2242" s="103"/>
      <c r="F2242" s="103"/>
    </row>
    <row r="2243" spans="1:6">
      <c r="A2243" s="103"/>
      <c r="B2243" s="61"/>
      <c r="C2243" s="103"/>
      <c r="D2243" s="103"/>
      <c r="E2243" s="103"/>
      <c r="F2243" s="103"/>
    </row>
    <row r="2244" spans="1:6">
      <c r="A2244" s="103"/>
      <c r="B2244" s="61"/>
      <c r="C2244" s="103"/>
      <c r="D2244" s="103"/>
      <c r="E2244" s="103"/>
      <c r="F2244" s="103"/>
    </row>
    <row r="2245" spans="1:6">
      <c r="A2245" s="103"/>
      <c r="B2245" s="61"/>
      <c r="C2245" s="103"/>
      <c r="D2245" s="103"/>
      <c r="E2245" s="103"/>
      <c r="F2245" s="103"/>
    </row>
    <row r="2246" spans="1:6">
      <c r="A2246" s="103"/>
      <c r="B2246" s="61"/>
      <c r="C2246" s="103"/>
      <c r="D2246" s="103"/>
      <c r="E2246" s="103"/>
      <c r="F2246" s="103"/>
    </row>
    <row r="2247" spans="1:6">
      <c r="A2247" s="103"/>
      <c r="B2247" s="61"/>
      <c r="C2247" s="103"/>
      <c r="D2247" s="103"/>
      <c r="E2247" s="103"/>
      <c r="F2247" s="103"/>
    </row>
    <row r="2248" spans="1:6">
      <c r="A2248" s="103"/>
      <c r="B2248" s="61"/>
      <c r="C2248" s="103"/>
      <c r="D2248" s="103"/>
      <c r="E2248" s="103"/>
      <c r="F2248" s="103"/>
    </row>
    <row r="2249" spans="1:6">
      <c r="A2249" s="103"/>
      <c r="B2249" s="61"/>
      <c r="C2249" s="103"/>
      <c r="D2249" s="103"/>
      <c r="E2249" s="103"/>
      <c r="F2249" s="103"/>
    </row>
    <row r="2250" spans="1:6">
      <c r="A2250" s="103"/>
      <c r="B2250" s="61"/>
      <c r="C2250" s="103"/>
      <c r="D2250" s="103"/>
      <c r="E2250" s="103"/>
      <c r="F2250" s="103"/>
    </row>
    <row r="2251" spans="1:6">
      <c r="A2251" s="103"/>
      <c r="B2251" s="61"/>
      <c r="C2251" s="103"/>
      <c r="D2251" s="103"/>
      <c r="E2251" s="103"/>
      <c r="F2251" s="103"/>
    </row>
    <row r="2252" spans="1:6">
      <c r="A2252" s="103"/>
      <c r="B2252" s="61"/>
      <c r="C2252" s="103"/>
      <c r="D2252" s="103"/>
      <c r="E2252" s="103"/>
      <c r="F2252" s="103"/>
    </row>
    <row r="2253" spans="1:6">
      <c r="A2253" s="103"/>
      <c r="B2253" s="61"/>
      <c r="C2253" s="103"/>
      <c r="D2253" s="103"/>
      <c r="E2253" s="103"/>
      <c r="F2253" s="103"/>
    </row>
    <row r="2254" spans="1:6">
      <c r="A2254" s="103"/>
      <c r="B2254" s="61"/>
      <c r="C2254" s="103"/>
      <c r="D2254" s="103"/>
      <c r="E2254" s="103"/>
      <c r="F2254" s="103"/>
    </row>
    <row r="2255" spans="1:6">
      <c r="A2255" s="103"/>
      <c r="B2255" s="61"/>
      <c r="C2255" s="103"/>
      <c r="D2255" s="103"/>
      <c r="E2255" s="103"/>
      <c r="F2255" s="103"/>
    </row>
    <row r="2256" spans="1:6">
      <c r="A2256" s="103"/>
      <c r="B2256" s="61"/>
      <c r="C2256" s="103"/>
      <c r="D2256" s="103"/>
      <c r="E2256" s="103"/>
      <c r="F2256" s="103"/>
    </row>
    <row r="2257" spans="1:6">
      <c r="A2257" s="103"/>
      <c r="B2257" s="61"/>
      <c r="C2257" s="103"/>
      <c r="D2257" s="103"/>
      <c r="E2257" s="103"/>
      <c r="F2257" s="103"/>
    </row>
    <row r="2258" spans="1:6">
      <c r="A2258" s="103"/>
      <c r="B2258" s="61"/>
      <c r="C2258" s="103"/>
      <c r="D2258" s="103"/>
      <c r="E2258" s="103"/>
      <c r="F2258" s="103"/>
    </row>
    <row r="2259" spans="1:6">
      <c r="A2259" s="103"/>
      <c r="B2259" s="61"/>
      <c r="C2259" s="103"/>
      <c r="D2259" s="103"/>
      <c r="E2259" s="103"/>
      <c r="F2259" s="103"/>
    </row>
    <row r="2260" spans="1:6">
      <c r="A2260" s="103"/>
      <c r="B2260" s="61"/>
      <c r="C2260" s="103"/>
      <c r="D2260" s="103"/>
      <c r="E2260" s="103"/>
      <c r="F2260" s="103"/>
    </row>
    <row r="2261" spans="1:6">
      <c r="A2261" s="103"/>
      <c r="B2261" s="61"/>
      <c r="C2261" s="103"/>
      <c r="D2261" s="103"/>
      <c r="E2261" s="103"/>
      <c r="F2261" s="103"/>
    </row>
    <row r="2262" spans="1:6">
      <c r="A2262" s="103"/>
      <c r="B2262" s="61"/>
      <c r="C2262" s="103"/>
      <c r="D2262" s="103"/>
      <c r="E2262" s="103"/>
      <c r="F2262" s="103"/>
    </row>
    <row r="2263" spans="1:6">
      <c r="A2263" s="103"/>
      <c r="B2263" s="61"/>
      <c r="C2263" s="103"/>
      <c r="D2263" s="103"/>
      <c r="E2263" s="103"/>
      <c r="F2263" s="103"/>
    </row>
    <row r="2264" spans="1:6">
      <c r="A2264" s="103"/>
      <c r="B2264" s="61"/>
      <c r="C2264" s="103"/>
      <c r="D2264" s="103"/>
      <c r="E2264" s="103"/>
      <c r="F2264" s="103"/>
    </row>
    <row r="2265" spans="1:6">
      <c r="A2265" s="103"/>
      <c r="B2265" s="61"/>
      <c r="C2265" s="103"/>
      <c r="D2265" s="103"/>
      <c r="E2265" s="103"/>
      <c r="F2265" s="103"/>
    </row>
    <row r="2266" spans="1:6">
      <c r="A2266" s="103"/>
      <c r="B2266" s="61"/>
      <c r="C2266" s="103"/>
      <c r="D2266" s="103"/>
      <c r="E2266" s="103"/>
      <c r="F2266" s="103"/>
    </row>
    <row r="2267" spans="1:6">
      <c r="A2267" s="103"/>
      <c r="B2267" s="61"/>
      <c r="C2267" s="103"/>
      <c r="D2267" s="103"/>
      <c r="E2267" s="103"/>
      <c r="F2267" s="103"/>
    </row>
    <row r="2268" spans="1:6">
      <c r="A2268" s="103"/>
      <c r="B2268" s="61"/>
      <c r="C2268" s="103"/>
      <c r="D2268" s="103"/>
      <c r="E2268" s="103"/>
      <c r="F2268" s="103"/>
    </row>
    <row r="2269" spans="1:6">
      <c r="A2269" s="103"/>
      <c r="B2269" s="61"/>
      <c r="C2269" s="103"/>
      <c r="D2269" s="103"/>
      <c r="E2269" s="103"/>
      <c r="F2269" s="103"/>
    </row>
    <row r="2270" spans="1:6">
      <c r="A2270" s="103"/>
      <c r="B2270" s="61"/>
      <c r="C2270" s="103"/>
      <c r="D2270" s="103"/>
      <c r="E2270" s="103"/>
      <c r="F2270" s="103"/>
    </row>
    <row r="2271" spans="1:6">
      <c r="A2271" s="103"/>
      <c r="B2271" s="61"/>
      <c r="C2271" s="103"/>
      <c r="D2271" s="103"/>
      <c r="E2271" s="103"/>
      <c r="F2271" s="103"/>
    </row>
    <row r="2272" spans="1:6">
      <c r="A2272" s="103"/>
      <c r="B2272" s="61"/>
      <c r="C2272" s="103"/>
      <c r="D2272" s="103"/>
      <c r="E2272" s="103"/>
      <c r="F2272" s="103"/>
    </row>
    <row r="2273" spans="1:6">
      <c r="A2273" s="103"/>
      <c r="B2273" s="61"/>
      <c r="C2273" s="103"/>
      <c r="D2273" s="103"/>
      <c r="E2273" s="103"/>
      <c r="F2273" s="103"/>
    </row>
    <row r="2274" spans="1:6">
      <c r="A2274" s="103"/>
      <c r="B2274" s="61"/>
      <c r="C2274" s="103"/>
      <c r="D2274" s="103"/>
      <c r="E2274" s="103"/>
      <c r="F2274" s="103"/>
    </row>
    <row r="2275" spans="1:6">
      <c r="A2275" s="103"/>
      <c r="B2275" s="61"/>
      <c r="C2275" s="103"/>
      <c r="D2275" s="103"/>
      <c r="E2275" s="103"/>
      <c r="F2275" s="103"/>
    </row>
    <row r="2276" spans="1:6">
      <c r="A2276" s="103"/>
      <c r="B2276" s="61"/>
      <c r="C2276" s="103"/>
      <c r="D2276" s="103"/>
      <c r="E2276" s="103"/>
      <c r="F2276" s="103"/>
    </row>
    <row r="2277" spans="1:6">
      <c r="A2277" s="103"/>
      <c r="B2277" s="61"/>
      <c r="C2277" s="103"/>
      <c r="D2277" s="103"/>
      <c r="E2277" s="103"/>
      <c r="F2277" s="103"/>
    </row>
    <row r="2278" spans="1:6">
      <c r="A2278" s="103"/>
      <c r="B2278" s="61"/>
      <c r="C2278" s="103"/>
      <c r="D2278" s="103"/>
      <c r="E2278" s="103"/>
      <c r="F2278" s="103"/>
    </row>
    <row r="2279" spans="1:6">
      <c r="A2279" s="103"/>
      <c r="B2279" s="61"/>
      <c r="C2279" s="103"/>
      <c r="D2279" s="103"/>
      <c r="E2279" s="103"/>
      <c r="F2279" s="103"/>
    </row>
    <row r="2280" spans="1:6">
      <c r="A2280" s="103"/>
      <c r="B2280" s="61"/>
      <c r="C2280" s="103"/>
      <c r="D2280" s="103"/>
      <c r="E2280" s="103"/>
      <c r="F2280" s="103"/>
    </row>
    <row r="2281" spans="1:6">
      <c r="A2281" s="103"/>
      <c r="B2281" s="61"/>
      <c r="C2281" s="103"/>
      <c r="D2281" s="103"/>
      <c r="E2281" s="103"/>
      <c r="F2281" s="103"/>
    </row>
    <row r="2282" spans="1:6">
      <c r="A2282" s="103"/>
      <c r="B2282" s="61"/>
      <c r="C2282" s="103"/>
      <c r="D2282" s="103"/>
      <c r="E2282" s="103"/>
      <c r="F2282" s="103"/>
    </row>
    <row r="2283" spans="1:6">
      <c r="A2283" s="103"/>
      <c r="B2283" s="61"/>
      <c r="C2283" s="103"/>
      <c r="D2283" s="103"/>
      <c r="E2283" s="103"/>
      <c r="F2283" s="103"/>
    </row>
    <row r="2284" spans="1:6">
      <c r="A2284" s="103"/>
      <c r="B2284" s="61"/>
      <c r="C2284" s="103"/>
      <c r="D2284" s="103"/>
      <c r="E2284" s="103"/>
      <c r="F2284" s="103"/>
    </row>
    <row r="2285" spans="1:6">
      <c r="A2285" s="103"/>
      <c r="B2285" s="61"/>
      <c r="C2285" s="103"/>
      <c r="D2285" s="103"/>
      <c r="E2285" s="103"/>
      <c r="F2285" s="103"/>
    </row>
    <row r="2286" spans="1:6">
      <c r="A2286" s="103"/>
      <c r="B2286" s="61"/>
      <c r="C2286" s="103"/>
      <c r="D2286" s="103"/>
      <c r="E2286" s="103"/>
      <c r="F2286" s="103"/>
    </row>
    <row r="2287" spans="1:6">
      <c r="A2287" s="103"/>
      <c r="B2287" s="61"/>
      <c r="C2287" s="103"/>
      <c r="D2287" s="103"/>
      <c r="E2287" s="103"/>
      <c r="F2287" s="103"/>
    </row>
    <row r="2288" spans="1:6">
      <c r="A2288" s="103"/>
      <c r="B2288" s="61"/>
      <c r="C2288" s="103"/>
      <c r="D2288" s="103"/>
      <c r="E2288" s="103"/>
      <c r="F2288" s="103"/>
    </row>
    <row r="2289" spans="1:6">
      <c r="A2289" s="103"/>
      <c r="B2289" s="61"/>
      <c r="C2289" s="103"/>
      <c r="D2289" s="103"/>
      <c r="E2289" s="103"/>
      <c r="F2289" s="103"/>
    </row>
    <row r="2290" spans="1:6">
      <c r="A2290" s="103"/>
      <c r="B2290" s="61"/>
      <c r="C2290" s="103"/>
      <c r="D2290" s="103"/>
      <c r="E2290" s="103"/>
      <c r="F2290" s="103"/>
    </row>
    <row r="2291" spans="1:6">
      <c r="A2291" s="103"/>
      <c r="B2291" s="61"/>
      <c r="C2291" s="103"/>
      <c r="D2291" s="103"/>
      <c r="E2291" s="103"/>
      <c r="F2291" s="103"/>
    </row>
    <row r="2292" spans="1:6">
      <c r="A2292" s="103"/>
      <c r="B2292" s="61"/>
      <c r="C2292" s="103"/>
      <c r="D2292" s="103"/>
      <c r="E2292" s="103"/>
      <c r="F2292" s="103"/>
    </row>
    <row r="2293" spans="1:6">
      <c r="A2293" s="103"/>
      <c r="B2293" s="61"/>
      <c r="C2293" s="103"/>
      <c r="D2293" s="103"/>
      <c r="E2293" s="103"/>
      <c r="F2293" s="103"/>
    </row>
    <row r="2294" spans="1:6">
      <c r="A2294" s="103"/>
      <c r="B2294" s="61"/>
      <c r="C2294" s="103"/>
      <c r="D2294" s="103"/>
      <c r="E2294" s="103"/>
      <c r="F2294" s="103"/>
    </row>
    <row r="2295" spans="1:6">
      <c r="A2295" s="103"/>
      <c r="B2295" s="61"/>
      <c r="C2295" s="103"/>
      <c r="D2295" s="103"/>
      <c r="E2295" s="103"/>
      <c r="F2295" s="103"/>
    </row>
    <row r="2296" spans="1:6">
      <c r="A2296" s="103"/>
      <c r="B2296" s="61"/>
      <c r="C2296" s="103"/>
      <c r="D2296" s="103"/>
      <c r="E2296" s="103"/>
      <c r="F2296" s="103"/>
    </row>
    <row r="2297" spans="1:6">
      <c r="A2297" s="103"/>
      <c r="B2297" s="61"/>
      <c r="C2297" s="103"/>
      <c r="D2297" s="103"/>
      <c r="E2297" s="103"/>
      <c r="F2297" s="103"/>
    </row>
    <row r="2298" spans="1:6">
      <c r="A2298" s="103"/>
      <c r="B2298" s="61"/>
      <c r="C2298" s="103"/>
      <c r="D2298" s="103"/>
      <c r="E2298" s="103"/>
      <c r="F2298" s="103"/>
    </row>
    <row r="2299" spans="1:6">
      <c r="A2299" s="103"/>
      <c r="B2299" s="61"/>
      <c r="C2299" s="103"/>
      <c r="D2299" s="103"/>
      <c r="E2299" s="103"/>
      <c r="F2299" s="103"/>
    </row>
    <row r="2300" spans="1:6">
      <c r="A2300" s="103"/>
      <c r="B2300" s="61"/>
      <c r="C2300" s="103"/>
      <c r="D2300" s="103"/>
      <c r="E2300" s="103"/>
      <c r="F2300" s="103"/>
    </row>
    <row r="2301" spans="1:6">
      <c r="A2301" s="103"/>
      <c r="B2301" s="61"/>
      <c r="C2301" s="103"/>
      <c r="D2301" s="103"/>
      <c r="E2301" s="103"/>
      <c r="F2301" s="103"/>
    </row>
    <row r="2302" spans="1:6">
      <c r="A2302" s="103"/>
      <c r="B2302" s="61"/>
      <c r="C2302" s="103"/>
      <c r="D2302" s="103"/>
      <c r="E2302" s="103"/>
      <c r="F2302" s="103"/>
    </row>
    <row r="2303" spans="1:6">
      <c r="A2303" s="103"/>
      <c r="B2303" s="61"/>
      <c r="C2303" s="103"/>
      <c r="D2303" s="103"/>
      <c r="E2303" s="103"/>
      <c r="F2303" s="103"/>
    </row>
    <row r="2304" spans="1:6">
      <c r="A2304" s="103"/>
      <c r="B2304" s="61"/>
      <c r="C2304" s="103"/>
      <c r="D2304" s="103"/>
      <c r="E2304" s="103"/>
      <c r="F2304" s="103"/>
    </row>
    <row r="2305" spans="1:6">
      <c r="A2305" s="103"/>
      <c r="B2305" s="61"/>
      <c r="C2305" s="103"/>
      <c r="D2305" s="103"/>
      <c r="E2305" s="103"/>
      <c r="F2305" s="103"/>
    </row>
    <row r="2306" spans="1:6">
      <c r="A2306" s="103"/>
      <c r="B2306" s="61"/>
      <c r="C2306" s="103"/>
      <c r="D2306" s="103"/>
      <c r="E2306" s="103"/>
      <c r="F2306" s="103"/>
    </row>
    <row r="2307" spans="1:6">
      <c r="A2307" s="103"/>
      <c r="B2307" s="61"/>
      <c r="C2307" s="103"/>
      <c r="D2307" s="103"/>
      <c r="E2307" s="103"/>
      <c r="F2307" s="103"/>
    </row>
    <row r="2308" spans="1:6">
      <c r="A2308" s="103"/>
      <c r="B2308" s="61"/>
      <c r="C2308" s="103"/>
      <c r="D2308" s="103"/>
      <c r="E2308" s="103"/>
      <c r="F2308" s="103"/>
    </row>
    <row r="2309" spans="1:6">
      <c r="A2309" s="103"/>
      <c r="B2309" s="61"/>
      <c r="C2309" s="103"/>
      <c r="D2309" s="103"/>
      <c r="E2309" s="103"/>
      <c r="F2309" s="103"/>
    </row>
    <row r="2310" spans="1:6">
      <c r="A2310" s="103"/>
      <c r="B2310" s="61"/>
      <c r="C2310" s="103"/>
      <c r="D2310" s="103"/>
      <c r="E2310" s="103"/>
      <c r="F2310" s="103"/>
    </row>
    <row r="2311" spans="1:6">
      <c r="A2311" s="103"/>
      <c r="B2311" s="61"/>
      <c r="C2311" s="103"/>
      <c r="D2311" s="103"/>
      <c r="E2311" s="103"/>
      <c r="F2311" s="103"/>
    </row>
    <row r="2312" spans="1:6">
      <c r="A2312" s="103"/>
      <c r="B2312" s="61"/>
      <c r="C2312" s="103"/>
      <c r="D2312" s="103"/>
      <c r="E2312" s="103"/>
      <c r="F2312" s="103"/>
    </row>
    <row r="2313" spans="1:6">
      <c r="A2313" s="103"/>
      <c r="B2313" s="61"/>
      <c r="C2313" s="103"/>
      <c r="D2313" s="103"/>
      <c r="E2313" s="103"/>
      <c r="F2313" s="103"/>
    </row>
    <row r="2314" spans="1:6">
      <c r="A2314" s="103"/>
      <c r="B2314" s="61"/>
      <c r="C2314" s="103"/>
      <c r="D2314" s="103"/>
      <c r="E2314" s="103"/>
      <c r="F2314" s="103"/>
    </row>
    <row r="2315" spans="1:6">
      <c r="A2315" s="103"/>
      <c r="B2315" s="61"/>
      <c r="C2315" s="103"/>
      <c r="D2315" s="103"/>
      <c r="E2315" s="103"/>
      <c r="F2315" s="103"/>
    </row>
    <row r="2316" spans="1:6">
      <c r="A2316" s="103"/>
      <c r="B2316" s="61"/>
      <c r="C2316" s="103"/>
      <c r="D2316" s="103"/>
      <c r="E2316" s="103"/>
      <c r="F2316" s="103"/>
    </row>
    <row r="2317" spans="1:6">
      <c r="A2317" s="103"/>
      <c r="B2317" s="61"/>
      <c r="C2317" s="103"/>
      <c r="D2317" s="103"/>
      <c r="E2317" s="103"/>
      <c r="F2317" s="103"/>
    </row>
    <row r="2318" spans="1:6">
      <c r="A2318" s="103"/>
      <c r="B2318" s="61"/>
      <c r="C2318" s="103"/>
      <c r="D2318" s="103"/>
      <c r="E2318" s="103"/>
      <c r="F2318" s="103"/>
    </row>
    <row r="2319" spans="1:6">
      <c r="A2319" s="103"/>
      <c r="B2319" s="61"/>
      <c r="C2319" s="103"/>
      <c r="D2319" s="103"/>
      <c r="E2319" s="103"/>
      <c r="F2319" s="103"/>
    </row>
    <row r="2320" spans="1:6">
      <c r="A2320" s="103"/>
      <c r="B2320" s="61"/>
      <c r="C2320" s="103"/>
      <c r="D2320" s="103"/>
      <c r="E2320" s="103"/>
      <c r="F2320" s="103"/>
    </row>
    <row r="2321" spans="1:6">
      <c r="A2321" s="103"/>
      <c r="B2321" s="61"/>
      <c r="C2321" s="103"/>
      <c r="D2321" s="103"/>
      <c r="E2321" s="103"/>
      <c r="F2321" s="103"/>
    </row>
    <row r="2322" spans="1:6">
      <c r="A2322" s="103"/>
      <c r="B2322" s="61"/>
      <c r="C2322" s="103"/>
      <c r="D2322" s="103"/>
      <c r="E2322" s="103"/>
      <c r="F2322" s="103"/>
    </row>
    <row r="2323" spans="1:6">
      <c r="A2323" s="103"/>
      <c r="B2323" s="61"/>
      <c r="C2323" s="103"/>
      <c r="D2323" s="103"/>
      <c r="E2323" s="103"/>
      <c r="F2323" s="103"/>
    </row>
    <row r="2324" spans="1:6">
      <c r="A2324" s="103"/>
      <c r="B2324" s="61"/>
      <c r="C2324" s="103"/>
      <c r="D2324" s="103"/>
      <c r="E2324" s="103"/>
      <c r="F2324" s="103"/>
    </row>
    <row r="2325" spans="1:6">
      <c r="A2325" s="103"/>
      <c r="B2325" s="61"/>
      <c r="C2325" s="103"/>
      <c r="D2325" s="103"/>
      <c r="E2325" s="103"/>
      <c r="F2325" s="103"/>
    </row>
    <row r="2326" spans="1:6">
      <c r="A2326" s="103"/>
      <c r="B2326" s="61"/>
      <c r="C2326" s="103"/>
      <c r="D2326" s="103"/>
      <c r="E2326" s="103"/>
      <c r="F2326" s="103"/>
    </row>
    <row r="2327" spans="1:6">
      <c r="A2327" s="103"/>
      <c r="B2327" s="61"/>
      <c r="C2327" s="103"/>
      <c r="D2327" s="103"/>
      <c r="E2327" s="103"/>
      <c r="F2327" s="103"/>
    </row>
    <row r="2328" spans="1:6">
      <c r="A2328" s="103"/>
      <c r="B2328" s="61"/>
      <c r="C2328" s="103"/>
      <c r="D2328" s="103"/>
      <c r="E2328" s="103"/>
      <c r="F2328" s="103"/>
    </row>
    <row r="2329" spans="1:6">
      <c r="A2329" s="103"/>
      <c r="B2329" s="61"/>
      <c r="C2329" s="103"/>
      <c r="D2329" s="103"/>
      <c r="E2329" s="103"/>
      <c r="F2329" s="103"/>
    </row>
    <row r="2330" spans="1:6">
      <c r="A2330" s="103"/>
      <c r="B2330" s="61"/>
      <c r="C2330" s="103"/>
      <c r="D2330" s="103"/>
      <c r="E2330" s="103"/>
      <c r="F2330" s="103"/>
    </row>
    <row r="2331" spans="1:6">
      <c r="A2331" s="103"/>
      <c r="B2331" s="61"/>
      <c r="C2331" s="103"/>
      <c r="D2331" s="103"/>
      <c r="E2331" s="103"/>
      <c r="F2331" s="103"/>
    </row>
    <row r="2332" spans="1:6">
      <c r="A2332" s="103"/>
      <c r="B2332" s="61"/>
      <c r="C2332" s="103"/>
      <c r="D2332" s="103"/>
      <c r="E2332" s="103"/>
      <c r="F2332" s="103"/>
    </row>
    <row r="2333" spans="1:6">
      <c r="A2333" s="103"/>
      <c r="B2333" s="61"/>
      <c r="C2333" s="103"/>
      <c r="D2333" s="103"/>
      <c r="E2333" s="103"/>
      <c r="F2333" s="103"/>
    </row>
    <row r="2334" spans="1:6">
      <c r="A2334" s="103"/>
      <c r="B2334" s="61"/>
      <c r="C2334" s="103"/>
      <c r="D2334" s="103"/>
      <c r="E2334" s="103"/>
      <c r="F2334" s="103"/>
    </row>
    <row r="2335" spans="1:6">
      <c r="A2335" s="103"/>
      <c r="B2335" s="61"/>
      <c r="C2335" s="103"/>
      <c r="D2335" s="103"/>
      <c r="E2335" s="103"/>
      <c r="F2335" s="103"/>
    </row>
    <row r="2336" spans="1:6">
      <c r="A2336" s="103"/>
      <c r="B2336" s="61"/>
      <c r="C2336" s="103"/>
      <c r="D2336" s="103"/>
      <c r="E2336" s="103"/>
      <c r="F2336" s="103"/>
    </row>
    <row r="2337" spans="1:6">
      <c r="A2337" s="103"/>
      <c r="B2337" s="61"/>
      <c r="C2337" s="103"/>
      <c r="D2337" s="103"/>
      <c r="E2337" s="103"/>
      <c r="F2337" s="103"/>
    </row>
    <row r="2338" spans="1:6">
      <c r="A2338" s="103"/>
      <c r="B2338" s="61"/>
      <c r="C2338" s="103"/>
      <c r="D2338" s="103"/>
      <c r="E2338" s="103"/>
      <c r="F2338" s="103"/>
    </row>
    <row r="2339" spans="1:6">
      <c r="A2339" s="103"/>
      <c r="B2339" s="61"/>
      <c r="C2339" s="103"/>
      <c r="D2339" s="103"/>
      <c r="E2339" s="103"/>
      <c r="F2339" s="103"/>
    </row>
    <row r="2340" spans="1:6">
      <c r="A2340" s="103"/>
      <c r="B2340" s="61"/>
      <c r="C2340" s="103"/>
      <c r="D2340" s="103"/>
      <c r="E2340" s="103"/>
      <c r="F2340" s="103"/>
    </row>
    <row r="2341" spans="1:6">
      <c r="A2341" s="103"/>
      <c r="B2341" s="61"/>
      <c r="C2341" s="103"/>
      <c r="D2341" s="103"/>
      <c r="E2341" s="103"/>
      <c r="F2341" s="103"/>
    </row>
    <row r="2342" spans="1:6">
      <c r="A2342" s="103"/>
      <c r="B2342" s="61"/>
      <c r="C2342" s="103"/>
      <c r="D2342" s="103"/>
      <c r="E2342" s="103"/>
      <c r="F2342" s="103"/>
    </row>
    <row r="2343" spans="1:6">
      <c r="A2343" s="103"/>
      <c r="B2343" s="61"/>
      <c r="C2343" s="103"/>
      <c r="D2343" s="103"/>
      <c r="E2343" s="103"/>
      <c r="F2343" s="103"/>
    </row>
    <row r="2344" spans="1:6">
      <c r="A2344" s="103"/>
      <c r="B2344" s="61"/>
      <c r="C2344" s="103"/>
      <c r="D2344" s="103"/>
      <c r="E2344" s="103"/>
      <c r="F2344" s="103"/>
    </row>
    <row r="2345" spans="1:6">
      <c r="A2345" s="103"/>
      <c r="B2345" s="61"/>
      <c r="C2345" s="103"/>
      <c r="D2345" s="103"/>
      <c r="E2345" s="103"/>
      <c r="F2345" s="103"/>
    </row>
    <row r="2346" spans="1:6">
      <c r="A2346" s="103"/>
      <c r="B2346" s="61"/>
      <c r="C2346" s="103"/>
      <c r="D2346" s="103"/>
      <c r="E2346" s="103"/>
      <c r="F2346" s="103"/>
    </row>
    <row r="2347" spans="1:6">
      <c r="A2347" s="103"/>
      <c r="B2347" s="61"/>
      <c r="C2347" s="103"/>
      <c r="D2347" s="103"/>
      <c r="E2347" s="103"/>
      <c r="F2347" s="103"/>
    </row>
    <row r="2348" spans="1:6">
      <c r="A2348" s="103"/>
      <c r="B2348" s="61"/>
      <c r="C2348" s="103"/>
      <c r="D2348" s="103"/>
      <c r="E2348" s="103"/>
      <c r="F2348" s="103"/>
    </row>
    <row r="2349" spans="1:6">
      <c r="A2349" s="103"/>
      <c r="B2349" s="61"/>
      <c r="C2349" s="103"/>
      <c r="D2349" s="103"/>
      <c r="E2349" s="103"/>
      <c r="F2349" s="103"/>
    </row>
    <row r="2350" spans="1:6">
      <c r="A2350" s="103"/>
      <c r="B2350" s="61"/>
      <c r="C2350" s="103"/>
      <c r="D2350" s="103"/>
      <c r="E2350" s="103"/>
      <c r="F2350" s="103"/>
    </row>
    <row r="2351" spans="1:6">
      <c r="A2351" s="103"/>
      <c r="B2351" s="61"/>
      <c r="C2351" s="103"/>
      <c r="D2351" s="103"/>
      <c r="E2351" s="103"/>
      <c r="F2351" s="103"/>
    </row>
    <row r="2352" spans="1:6">
      <c r="A2352" s="103"/>
      <c r="B2352" s="61"/>
      <c r="C2352" s="103"/>
      <c r="D2352" s="103"/>
      <c r="E2352" s="103"/>
      <c r="F2352" s="103"/>
    </row>
    <row r="2353" spans="1:6">
      <c r="A2353" s="103"/>
      <c r="B2353" s="61"/>
      <c r="C2353" s="103"/>
      <c r="D2353" s="103"/>
      <c r="E2353" s="103"/>
      <c r="F2353" s="103"/>
    </row>
    <row r="2354" spans="1:6">
      <c r="A2354" s="103"/>
      <c r="B2354" s="61"/>
      <c r="C2354" s="103"/>
      <c r="D2354" s="103"/>
      <c r="E2354" s="103"/>
      <c r="F2354" s="103"/>
    </row>
    <row r="2355" spans="1:6">
      <c r="A2355" s="103"/>
      <c r="B2355" s="61"/>
      <c r="C2355" s="103"/>
      <c r="D2355" s="103"/>
      <c r="E2355" s="103"/>
      <c r="F2355" s="103"/>
    </row>
    <row r="2356" spans="1:6">
      <c r="A2356" s="103"/>
      <c r="B2356" s="61"/>
      <c r="C2356" s="103"/>
      <c r="D2356" s="103"/>
      <c r="E2356" s="103"/>
      <c r="F2356" s="103"/>
    </row>
    <row r="2357" spans="1:6">
      <c r="A2357" s="103"/>
      <c r="B2357" s="61"/>
      <c r="C2357" s="103"/>
      <c r="D2357" s="103"/>
      <c r="E2357" s="103"/>
      <c r="F2357" s="103"/>
    </row>
    <row r="2358" spans="1:6">
      <c r="A2358" s="103"/>
      <c r="B2358" s="61"/>
      <c r="C2358" s="103"/>
      <c r="D2358" s="103"/>
      <c r="E2358" s="103"/>
      <c r="F2358" s="103"/>
    </row>
    <row r="2359" spans="1:6">
      <c r="A2359" s="103"/>
      <c r="B2359" s="61"/>
      <c r="C2359" s="103"/>
      <c r="D2359" s="103"/>
      <c r="E2359" s="103"/>
      <c r="F2359" s="103"/>
    </row>
    <row r="2360" spans="1:6">
      <c r="A2360" s="103"/>
      <c r="B2360" s="61"/>
      <c r="C2360" s="103"/>
      <c r="D2360" s="103"/>
      <c r="E2360" s="103"/>
      <c r="F2360" s="103"/>
    </row>
    <row r="2361" spans="1:6">
      <c r="A2361" s="103"/>
      <c r="B2361" s="61"/>
      <c r="C2361" s="103"/>
      <c r="D2361" s="103"/>
      <c r="E2361" s="103"/>
      <c r="F2361" s="103"/>
    </row>
    <row r="2362" spans="1:6">
      <c r="A2362" s="103"/>
      <c r="B2362" s="61"/>
      <c r="C2362" s="103"/>
      <c r="D2362" s="103"/>
      <c r="E2362" s="103"/>
      <c r="F2362" s="103"/>
    </row>
    <row r="2363" spans="1:6">
      <c r="A2363" s="103"/>
      <c r="B2363" s="61"/>
      <c r="C2363" s="103"/>
      <c r="D2363" s="103"/>
      <c r="E2363" s="103"/>
      <c r="F2363" s="103"/>
    </row>
    <row r="2364" spans="1:6">
      <c r="A2364" s="103"/>
      <c r="B2364" s="61"/>
      <c r="C2364" s="103"/>
      <c r="D2364" s="103"/>
      <c r="E2364" s="103"/>
      <c r="F2364" s="103"/>
    </row>
    <row r="2365" spans="1:6">
      <c r="A2365" s="103"/>
      <c r="B2365" s="61"/>
      <c r="C2365" s="103"/>
      <c r="D2365" s="103"/>
      <c r="E2365" s="103"/>
      <c r="F2365" s="103"/>
    </row>
    <row r="2366" spans="1:6">
      <c r="A2366" s="103"/>
      <c r="B2366" s="61"/>
      <c r="C2366" s="103"/>
      <c r="D2366" s="103"/>
      <c r="E2366" s="103"/>
      <c r="F2366" s="103"/>
    </row>
    <row r="2367" spans="1:6">
      <c r="A2367" s="103"/>
      <c r="B2367" s="61"/>
      <c r="C2367" s="103"/>
      <c r="D2367" s="103"/>
      <c r="E2367" s="103"/>
      <c r="F2367" s="103"/>
    </row>
    <row r="2368" spans="1:6">
      <c r="A2368" s="103"/>
      <c r="B2368" s="61"/>
      <c r="C2368" s="103"/>
      <c r="D2368" s="103"/>
      <c r="E2368" s="103"/>
      <c r="F2368" s="103"/>
    </row>
    <row r="2369" spans="1:6">
      <c r="A2369" s="103"/>
      <c r="B2369" s="61"/>
      <c r="C2369" s="103"/>
      <c r="D2369" s="103"/>
      <c r="E2369" s="103"/>
      <c r="F2369" s="103"/>
    </row>
    <row r="2370" spans="1:6">
      <c r="A2370" s="103"/>
      <c r="B2370" s="61"/>
      <c r="C2370" s="103"/>
      <c r="D2370" s="103"/>
      <c r="E2370" s="103"/>
      <c r="F2370" s="103"/>
    </row>
    <row r="2371" spans="1:6">
      <c r="A2371" s="103"/>
      <c r="B2371" s="61"/>
      <c r="C2371" s="103"/>
      <c r="D2371" s="103"/>
      <c r="E2371" s="103"/>
      <c r="F2371" s="103"/>
    </row>
    <row r="2372" spans="1:6">
      <c r="A2372" s="103"/>
      <c r="B2372" s="61"/>
      <c r="C2372" s="103"/>
      <c r="D2372" s="103"/>
      <c r="E2372" s="103"/>
      <c r="F2372" s="103"/>
    </row>
    <row r="2373" spans="1:6">
      <c r="A2373" s="103"/>
      <c r="B2373" s="61"/>
      <c r="C2373" s="103"/>
      <c r="D2373" s="103"/>
      <c r="E2373" s="103"/>
      <c r="F2373" s="103"/>
    </row>
    <row r="2374" spans="1:6">
      <c r="A2374" s="103"/>
      <c r="B2374" s="61"/>
      <c r="C2374" s="103"/>
      <c r="D2374" s="103"/>
      <c r="E2374" s="103"/>
      <c r="F2374" s="103"/>
    </row>
    <row r="2375" spans="1:6">
      <c r="A2375" s="103"/>
      <c r="B2375" s="61"/>
      <c r="C2375" s="103"/>
      <c r="D2375" s="103"/>
      <c r="E2375" s="103"/>
      <c r="F2375" s="103"/>
    </row>
    <row r="2376" spans="1:6">
      <c r="A2376" s="103"/>
      <c r="B2376" s="61"/>
      <c r="C2376" s="103"/>
      <c r="D2376" s="103"/>
      <c r="E2376" s="103"/>
      <c r="F2376" s="103"/>
    </row>
    <row r="2377" spans="1:6">
      <c r="A2377" s="103"/>
      <c r="B2377" s="61"/>
      <c r="C2377" s="103"/>
      <c r="D2377" s="103"/>
      <c r="E2377" s="103"/>
      <c r="F2377" s="103"/>
    </row>
    <row r="2378" spans="1:6">
      <c r="A2378" s="103"/>
      <c r="B2378" s="61"/>
      <c r="C2378" s="103"/>
      <c r="D2378" s="103"/>
      <c r="E2378" s="103"/>
      <c r="F2378" s="103"/>
    </row>
    <row r="2379" spans="1:6">
      <c r="A2379" s="103"/>
      <c r="B2379" s="61"/>
      <c r="C2379" s="103"/>
      <c r="D2379" s="103"/>
      <c r="E2379" s="103"/>
      <c r="F2379" s="103"/>
    </row>
    <row r="2380" spans="1:6">
      <c r="A2380" s="103"/>
      <c r="B2380" s="61"/>
      <c r="C2380" s="103"/>
      <c r="D2380" s="103"/>
      <c r="E2380" s="103"/>
      <c r="F2380" s="103"/>
    </row>
    <row r="2381" spans="1:6">
      <c r="A2381" s="103"/>
      <c r="B2381" s="61"/>
      <c r="C2381" s="103"/>
      <c r="D2381" s="103"/>
      <c r="E2381" s="103"/>
      <c r="F2381" s="103"/>
    </row>
    <row r="2382" spans="1:6">
      <c r="A2382" s="103"/>
      <c r="B2382" s="61"/>
      <c r="C2382" s="103"/>
      <c r="D2382" s="103"/>
      <c r="E2382" s="103"/>
      <c r="F2382" s="103"/>
    </row>
    <row r="2383" spans="1:6">
      <c r="A2383" s="103"/>
      <c r="B2383" s="61"/>
      <c r="C2383" s="103"/>
      <c r="D2383" s="103"/>
      <c r="E2383" s="103"/>
      <c r="F2383" s="103"/>
    </row>
    <row r="2384" spans="1:6">
      <c r="A2384" s="103"/>
      <c r="B2384" s="61"/>
      <c r="C2384" s="103"/>
      <c r="D2384" s="103"/>
      <c r="E2384" s="103"/>
      <c r="F2384" s="103"/>
    </row>
    <row r="2385" spans="1:6">
      <c r="A2385" s="103"/>
      <c r="B2385" s="61"/>
      <c r="C2385" s="103"/>
      <c r="D2385" s="103"/>
      <c r="E2385" s="103"/>
      <c r="F2385" s="103"/>
    </row>
    <row r="2386" spans="1:6">
      <c r="A2386" s="103"/>
      <c r="B2386" s="61"/>
      <c r="C2386" s="103"/>
      <c r="D2386" s="103"/>
      <c r="E2386" s="103"/>
      <c r="F2386" s="103"/>
    </row>
    <row r="2387" spans="1:6">
      <c r="A2387" s="103"/>
      <c r="B2387" s="61"/>
      <c r="C2387" s="103"/>
      <c r="D2387" s="103"/>
      <c r="E2387" s="103"/>
      <c r="F2387" s="103"/>
    </row>
    <row r="2388" spans="1:6">
      <c r="A2388" s="103"/>
      <c r="B2388" s="61"/>
      <c r="C2388" s="103"/>
      <c r="D2388" s="103"/>
      <c r="E2388" s="103"/>
      <c r="F2388" s="103"/>
    </row>
    <row r="2389" spans="1:6">
      <c r="A2389" s="103"/>
      <c r="B2389" s="61"/>
      <c r="C2389" s="103"/>
      <c r="D2389" s="103"/>
      <c r="E2389" s="103"/>
      <c r="F2389" s="103"/>
    </row>
    <row r="2390" spans="1:6">
      <c r="A2390" s="103"/>
      <c r="B2390" s="61"/>
      <c r="C2390" s="103"/>
      <c r="D2390" s="103"/>
      <c r="E2390" s="103"/>
      <c r="F2390" s="103"/>
    </row>
    <row r="2391" spans="1:6">
      <c r="A2391" s="103"/>
      <c r="B2391" s="61"/>
      <c r="C2391" s="103"/>
      <c r="D2391" s="103"/>
      <c r="E2391" s="103"/>
      <c r="F2391" s="103"/>
    </row>
    <row r="2392" spans="1:6">
      <c r="A2392" s="103"/>
      <c r="B2392" s="61"/>
      <c r="C2392" s="103"/>
      <c r="D2392" s="103"/>
      <c r="E2392" s="103"/>
      <c r="F2392" s="103"/>
    </row>
    <row r="2393" spans="1:6">
      <c r="A2393" s="103"/>
      <c r="B2393" s="61"/>
      <c r="C2393" s="103"/>
      <c r="D2393" s="103"/>
      <c r="E2393" s="103"/>
      <c r="F2393" s="103"/>
    </row>
    <row r="2394" spans="1:6">
      <c r="A2394" s="103"/>
      <c r="B2394" s="61"/>
      <c r="C2394" s="103"/>
      <c r="D2394" s="103"/>
      <c r="E2394" s="103"/>
      <c r="F2394" s="103"/>
    </row>
    <row r="2395" spans="1:6">
      <c r="A2395" s="103"/>
      <c r="B2395" s="61"/>
      <c r="C2395" s="103"/>
      <c r="D2395" s="103"/>
      <c r="E2395" s="103"/>
      <c r="F2395" s="103"/>
    </row>
    <row r="2396" spans="1:6">
      <c r="A2396" s="103"/>
      <c r="B2396" s="61"/>
      <c r="C2396" s="103"/>
      <c r="D2396" s="103"/>
      <c r="E2396" s="103"/>
      <c r="F2396" s="103"/>
    </row>
    <row r="2397" spans="1:6">
      <c r="A2397" s="103"/>
      <c r="B2397" s="61"/>
      <c r="C2397" s="103"/>
      <c r="D2397" s="103"/>
      <c r="E2397" s="103"/>
      <c r="F2397" s="103"/>
    </row>
    <row r="2398" spans="1:6">
      <c r="A2398" s="103"/>
      <c r="B2398" s="61"/>
      <c r="C2398" s="103"/>
      <c r="D2398" s="103"/>
      <c r="E2398" s="103"/>
      <c r="F2398" s="103"/>
    </row>
    <row r="2399" spans="1:6">
      <c r="A2399" s="103"/>
      <c r="B2399" s="61"/>
      <c r="C2399" s="103"/>
      <c r="D2399" s="103"/>
      <c r="E2399" s="103"/>
      <c r="F2399" s="103"/>
    </row>
    <row r="2400" spans="1:6">
      <c r="A2400" s="103"/>
      <c r="B2400" s="61"/>
      <c r="C2400" s="103"/>
      <c r="D2400" s="103"/>
      <c r="E2400" s="103"/>
      <c r="F2400" s="103"/>
    </row>
    <row r="2401" spans="1:6">
      <c r="A2401" s="103"/>
      <c r="B2401" s="61"/>
      <c r="C2401" s="103"/>
      <c r="D2401" s="103"/>
      <c r="E2401" s="103"/>
      <c r="F2401" s="103"/>
    </row>
    <row r="2402" spans="1:6">
      <c r="A2402" s="103"/>
      <c r="B2402" s="61"/>
      <c r="C2402" s="103"/>
      <c r="D2402" s="103"/>
      <c r="E2402" s="103"/>
      <c r="F2402" s="103"/>
    </row>
    <row r="2403" spans="1:6">
      <c r="A2403" s="103"/>
      <c r="B2403" s="61"/>
      <c r="C2403" s="103"/>
      <c r="D2403" s="103"/>
      <c r="E2403" s="103"/>
      <c r="F2403" s="103"/>
    </row>
    <row r="2404" spans="1:6">
      <c r="A2404" s="103"/>
      <c r="B2404" s="61"/>
      <c r="C2404" s="103"/>
      <c r="D2404" s="103"/>
      <c r="E2404" s="103"/>
      <c r="F2404" s="103"/>
    </row>
    <row r="2405" spans="1:6">
      <c r="A2405" s="103"/>
      <c r="B2405" s="61"/>
      <c r="C2405" s="103"/>
      <c r="D2405" s="103"/>
      <c r="E2405" s="103"/>
      <c r="F2405" s="103"/>
    </row>
    <row r="2406" spans="1:6">
      <c r="A2406" s="103"/>
      <c r="B2406" s="61"/>
      <c r="C2406" s="103"/>
      <c r="D2406" s="103"/>
      <c r="E2406" s="103"/>
      <c r="F2406" s="103"/>
    </row>
    <row r="2407" spans="1:6">
      <c r="A2407" s="103"/>
      <c r="B2407" s="61"/>
      <c r="C2407" s="103"/>
      <c r="D2407" s="103"/>
      <c r="E2407" s="103"/>
      <c r="F2407" s="103"/>
    </row>
    <row r="2408" spans="1:6">
      <c r="A2408" s="103"/>
      <c r="B2408" s="61"/>
      <c r="C2408" s="103"/>
      <c r="D2408" s="103"/>
      <c r="E2408" s="103"/>
      <c r="F2408" s="103"/>
    </row>
    <row r="2409" spans="1:6">
      <c r="A2409" s="103"/>
      <c r="B2409" s="61"/>
      <c r="C2409" s="103"/>
      <c r="D2409" s="103"/>
      <c r="E2409" s="103"/>
      <c r="F2409" s="103"/>
    </row>
    <row r="2410" spans="1:6">
      <c r="A2410" s="103"/>
      <c r="B2410" s="61"/>
      <c r="C2410" s="103"/>
      <c r="D2410" s="103"/>
      <c r="E2410" s="103"/>
      <c r="F2410" s="103"/>
    </row>
    <row r="2411" spans="1:6">
      <c r="A2411" s="103"/>
      <c r="B2411" s="61"/>
      <c r="C2411" s="103"/>
      <c r="D2411" s="103"/>
      <c r="E2411" s="103"/>
      <c r="F2411" s="103"/>
    </row>
    <row r="2412" spans="1:6">
      <c r="A2412" s="103"/>
      <c r="B2412" s="61"/>
      <c r="C2412" s="103"/>
      <c r="D2412" s="103"/>
      <c r="E2412" s="103"/>
      <c r="F2412" s="103"/>
    </row>
    <row r="2413" spans="1:6">
      <c r="A2413" s="103"/>
      <c r="B2413" s="61"/>
      <c r="C2413" s="103"/>
      <c r="D2413" s="103"/>
      <c r="E2413" s="103"/>
      <c r="F2413" s="103"/>
    </row>
    <row r="2414" spans="1:6">
      <c r="A2414" s="103"/>
      <c r="B2414" s="61"/>
      <c r="C2414" s="103"/>
      <c r="D2414" s="103"/>
      <c r="E2414" s="103"/>
      <c r="F2414" s="103"/>
    </row>
    <row r="2415" spans="1:6">
      <c r="A2415" s="103"/>
      <c r="B2415" s="61"/>
      <c r="C2415" s="103"/>
      <c r="D2415" s="103"/>
      <c r="E2415" s="103"/>
      <c r="F2415" s="103"/>
    </row>
    <row r="2416" spans="1:6">
      <c r="A2416" s="103"/>
      <c r="B2416" s="61"/>
      <c r="C2416" s="103"/>
      <c r="D2416" s="103"/>
      <c r="E2416" s="103"/>
      <c r="F2416" s="103"/>
    </row>
    <row r="2417" spans="1:6">
      <c r="A2417" s="103"/>
      <c r="B2417" s="61"/>
      <c r="C2417" s="103"/>
      <c r="D2417" s="103"/>
      <c r="E2417" s="103"/>
      <c r="F2417" s="103"/>
    </row>
    <row r="2418" spans="1:6">
      <c r="A2418" s="103"/>
      <c r="B2418" s="61"/>
      <c r="C2418" s="103"/>
      <c r="D2418" s="103"/>
      <c r="E2418" s="103"/>
      <c r="F2418" s="103"/>
    </row>
    <row r="2419" spans="1:6">
      <c r="A2419" s="103"/>
      <c r="B2419" s="61"/>
      <c r="C2419" s="103"/>
      <c r="D2419" s="103"/>
      <c r="E2419" s="103"/>
      <c r="F2419" s="103"/>
    </row>
    <row r="2420" spans="1:6">
      <c r="A2420" s="103"/>
      <c r="B2420" s="61"/>
      <c r="C2420" s="103"/>
      <c r="D2420" s="103"/>
      <c r="E2420" s="103"/>
      <c r="F2420" s="103"/>
    </row>
    <row r="2421" spans="1:6">
      <c r="A2421" s="103"/>
      <c r="B2421" s="61"/>
      <c r="C2421" s="103"/>
      <c r="D2421" s="103"/>
      <c r="E2421" s="103"/>
      <c r="F2421" s="103"/>
    </row>
    <row r="2422" spans="1:6">
      <c r="A2422" s="103"/>
      <c r="B2422" s="61"/>
      <c r="C2422" s="103"/>
      <c r="D2422" s="103"/>
      <c r="E2422" s="103"/>
      <c r="F2422" s="103"/>
    </row>
    <row r="2423" spans="1:6">
      <c r="A2423" s="103"/>
      <c r="B2423" s="61"/>
      <c r="C2423" s="103"/>
      <c r="D2423" s="103"/>
      <c r="E2423" s="103"/>
      <c r="F2423" s="103"/>
    </row>
    <row r="2424" spans="1:6">
      <c r="A2424" s="103"/>
      <c r="B2424" s="61"/>
      <c r="C2424" s="103"/>
      <c r="D2424" s="103"/>
      <c r="E2424" s="103"/>
      <c r="F2424" s="103"/>
    </row>
    <row r="2425" spans="1:6">
      <c r="A2425" s="103"/>
      <c r="B2425" s="61"/>
      <c r="C2425" s="103"/>
      <c r="D2425" s="103"/>
      <c r="E2425" s="103"/>
      <c r="F2425" s="103"/>
    </row>
    <row r="2426" spans="1:6">
      <c r="A2426" s="103"/>
      <c r="B2426" s="61"/>
      <c r="C2426" s="103"/>
      <c r="D2426" s="103"/>
      <c r="E2426" s="103"/>
      <c r="F2426" s="103"/>
    </row>
    <row r="2427" spans="1:6">
      <c r="A2427" s="103"/>
      <c r="B2427" s="61"/>
      <c r="C2427" s="103"/>
      <c r="D2427" s="103"/>
      <c r="E2427" s="103"/>
      <c r="F2427" s="103"/>
    </row>
    <row r="2428" spans="1:6">
      <c r="A2428" s="103"/>
      <c r="B2428" s="61"/>
      <c r="C2428" s="103"/>
      <c r="D2428" s="103"/>
      <c r="E2428" s="103"/>
      <c r="F2428" s="103"/>
    </row>
    <row r="2429" spans="1:6">
      <c r="A2429" s="103"/>
      <c r="B2429" s="61"/>
      <c r="C2429" s="103"/>
      <c r="D2429" s="103"/>
      <c r="E2429" s="103"/>
      <c r="F2429" s="103"/>
    </row>
    <row r="2430" spans="1:6">
      <c r="A2430" s="103"/>
      <c r="B2430" s="61"/>
      <c r="C2430" s="103"/>
      <c r="D2430" s="103"/>
      <c r="E2430" s="103"/>
      <c r="F2430" s="103"/>
    </row>
    <row r="2431" spans="1:6">
      <c r="A2431" s="103"/>
      <c r="B2431" s="61"/>
      <c r="C2431" s="103"/>
      <c r="D2431" s="103"/>
      <c r="E2431" s="103"/>
      <c r="F2431" s="103"/>
    </row>
    <row r="2432" spans="1:6">
      <c r="A2432" s="103"/>
      <c r="B2432" s="61"/>
      <c r="C2432" s="103"/>
      <c r="D2432" s="103"/>
      <c r="E2432" s="103"/>
      <c r="F2432" s="103"/>
    </row>
    <row r="2433" spans="1:6">
      <c r="A2433" s="103"/>
      <c r="B2433" s="61"/>
      <c r="C2433" s="103"/>
      <c r="D2433" s="103"/>
      <c r="E2433" s="103"/>
      <c r="F2433" s="103"/>
    </row>
    <row r="2434" spans="1:6">
      <c r="A2434" s="103"/>
      <c r="B2434" s="61"/>
      <c r="C2434" s="103"/>
      <c r="D2434" s="103"/>
      <c r="E2434" s="103"/>
      <c r="F2434" s="103"/>
    </row>
    <row r="2435" spans="1:6">
      <c r="A2435" s="103"/>
      <c r="B2435" s="61"/>
      <c r="C2435" s="103"/>
      <c r="D2435" s="103"/>
      <c r="E2435" s="103"/>
      <c r="F2435" s="103"/>
    </row>
    <row r="2436" spans="1:6">
      <c r="A2436" s="103"/>
      <c r="B2436" s="61"/>
      <c r="C2436" s="103"/>
      <c r="D2436" s="103"/>
      <c r="E2436" s="103"/>
      <c r="F2436" s="103"/>
    </row>
    <row r="2437" spans="1:6">
      <c r="A2437" s="103"/>
      <c r="B2437" s="61"/>
      <c r="C2437" s="103"/>
      <c r="D2437" s="103"/>
      <c r="E2437" s="103"/>
      <c r="F2437" s="103"/>
    </row>
    <row r="2438" spans="1:6">
      <c r="A2438" s="103"/>
      <c r="B2438" s="61"/>
      <c r="C2438" s="103"/>
      <c r="D2438" s="103"/>
      <c r="E2438" s="103"/>
      <c r="F2438" s="103"/>
    </row>
    <row r="2439" spans="1:6">
      <c r="A2439" s="103"/>
      <c r="B2439" s="61"/>
      <c r="C2439" s="103"/>
      <c r="D2439" s="103"/>
      <c r="E2439" s="103"/>
      <c r="F2439" s="103"/>
    </row>
    <row r="2440" spans="1:6">
      <c r="A2440" s="103"/>
      <c r="B2440" s="61"/>
      <c r="C2440" s="103"/>
      <c r="D2440" s="103"/>
      <c r="E2440" s="103"/>
      <c r="F2440" s="103"/>
    </row>
    <row r="2441" spans="1:6">
      <c r="A2441" s="103"/>
      <c r="B2441" s="61"/>
      <c r="C2441" s="103"/>
      <c r="D2441" s="103"/>
      <c r="E2441" s="103"/>
      <c r="F2441" s="103"/>
    </row>
    <row r="2442" spans="1:6">
      <c r="A2442" s="103"/>
      <c r="B2442" s="61"/>
      <c r="C2442" s="103"/>
      <c r="D2442" s="103"/>
      <c r="E2442" s="103"/>
      <c r="F2442" s="103"/>
    </row>
    <row r="2443" spans="1:6">
      <c r="A2443" s="103"/>
      <c r="B2443" s="61"/>
      <c r="C2443" s="103"/>
      <c r="D2443" s="103"/>
      <c r="E2443" s="103"/>
      <c r="F2443" s="103"/>
    </row>
    <row r="2444" spans="1:6">
      <c r="A2444" s="103"/>
      <c r="B2444" s="61"/>
      <c r="C2444" s="103"/>
      <c r="D2444" s="103"/>
      <c r="E2444" s="103"/>
      <c r="F2444" s="103"/>
    </row>
    <row r="2445" spans="1:6">
      <c r="A2445" s="103"/>
      <c r="B2445" s="61"/>
      <c r="C2445" s="103"/>
      <c r="D2445" s="103"/>
      <c r="E2445" s="103"/>
      <c r="F2445" s="103"/>
    </row>
    <row r="2446" spans="1:6">
      <c r="A2446" s="103"/>
      <c r="B2446" s="61"/>
      <c r="C2446" s="103"/>
      <c r="D2446" s="103"/>
      <c r="E2446" s="103"/>
      <c r="F2446" s="103"/>
    </row>
    <row r="2447" spans="1:6">
      <c r="A2447" s="103"/>
      <c r="B2447" s="61"/>
      <c r="C2447" s="103"/>
      <c r="D2447" s="103"/>
      <c r="E2447" s="103"/>
      <c r="F2447" s="103"/>
    </row>
    <row r="2448" spans="1:6">
      <c r="A2448" s="103"/>
      <c r="B2448" s="61"/>
      <c r="C2448" s="103"/>
      <c r="D2448" s="103"/>
      <c r="E2448" s="103"/>
      <c r="F2448" s="103"/>
    </row>
    <row r="2449" spans="1:6">
      <c r="A2449" s="103"/>
      <c r="B2449" s="61"/>
      <c r="C2449" s="103"/>
      <c r="D2449" s="103"/>
      <c r="E2449" s="103"/>
      <c r="F2449" s="103"/>
    </row>
    <row r="2450" spans="1:6">
      <c r="A2450" s="103"/>
      <c r="B2450" s="61"/>
      <c r="C2450" s="103"/>
      <c r="D2450" s="103"/>
      <c r="E2450" s="103"/>
      <c r="F2450" s="103"/>
    </row>
    <row r="2451" spans="1:6">
      <c r="A2451" s="103"/>
      <c r="B2451" s="61"/>
      <c r="C2451" s="103"/>
      <c r="D2451" s="103"/>
      <c r="E2451" s="103"/>
      <c r="F2451" s="103"/>
    </row>
    <row r="2452" spans="1:6">
      <c r="A2452" s="103"/>
      <c r="B2452" s="61"/>
      <c r="C2452" s="103"/>
      <c r="D2452" s="103"/>
      <c r="E2452" s="103"/>
      <c r="F2452" s="103"/>
    </row>
    <row r="2453" spans="1:6">
      <c r="A2453" s="103"/>
      <c r="B2453" s="61"/>
      <c r="C2453" s="103"/>
      <c r="D2453" s="103"/>
      <c r="E2453" s="103"/>
      <c r="F2453" s="103"/>
    </row>
    <row r="2454" spans="1:6">
      <c r="A2454" s="103"/>
      <c r="B2454" s="61"/>
      <c r="C2454" s="103"/>
      <c r="D2454" s="103"/>
      <c r="E2454" s="103"/>
      <c r="F2454" s="103"/>
    </row>
    <row r="2455" spans="1:6">
      <c r="A2455" s="103"/>
      <c r="B2455" s="61"/>
      <c r="C2455" s="103"/>
      <c r="D2455" s="103"/>
      <c r="E2455" s="103"/>
      <c r="F2455" s="103"/>
    </row>
    <row r="2456" spans="1:6">
      <c r="A2456" s="103"/>
      <c r="B2456" s="61"/>
      <c r="C2456" s="103"/>
      <c r="D2456" s="103"/>
      <c r="E2456" s="103"/>
      <c r="F2456" s="103"/>
    </row>
    <row r="2457" spans="1:6">
      <c r="A2457" s="103"/>
      <c r="B2457" s="61"/>
      <c r="C2457" s="103"/>
      <c r="D2457" s="103"/>
      <c r="E2457" s="103"/>
      <c r="F2457" s="103"/>
    </row>
    <row r="2458" spans="1:6">
      <c r="A2458" s="103"/>
      <c r="B2458" s="61"/>
      <c r="C2458" s="103"/>
      <c r="D2458" s="103"/>
      <c r="E2458" s="103"/>
      <c r="F2458" s="103"/>
    </row>
    <row r="2459" spans="1:6">
      <c r="A2459" s="103"/>
      <c r="B2459" s="61"/>
      <c r="C2459" s="103"/>
      <c r="D2459" s="103"/>
      <c r="E2459" s="103"/>
      <c r="F2459" s="103"/>
    </row>
    <row r="2460" spans="1:6">
      <c r="A2460" s="103"/>
      <c r="B2460" s="61"/>
      <c r="C2460" s="103"/>
      <c r="D2460" s="103"/>
      <c r="E2460" s="103"/>
      <c r="F2460" s="103"/>
    </row>
    <row r="2461" spans="1:6">
      <c r="A2461" s="103"/>
      <c r="B2461" s="61"/>
      <c r="C2461" s="103"/>
      <c r="D2461" s="103"/>
      <c r="E2461" s="103"/>
      <c r="F2461" s="103"/>
    </row>
    <row r="2462" spans="1:6">
      <c r="A2462" s="103"/>
      <c r="B2462" s="61"/>
      <c r="C2462" s="103"/>
      <c r="D2462" s="103"/>
      <c r="E2462" s="103"/>
      <c r="F2462" s="103"/>
    </row>
    <row r="2463" spans="1:6">
      <c r="A2463" s="103"/>
      <c r="B2463" s="61"/>
      <c r="C2463" s="103"/>
      <c r="D2463" s="103"/>
      <c r="E2463" s="103"/>
      <c r="F2463" s="103"/>
    </row>
    <row r="2464" spans="1:6">
      <c r="A2464" s="103"/>
      <c r="B2464" s="61"/>
      <c r="C2464" s="103"/>
      <c r="D2464" s="103"/>
      <c r="E2464" s="103"/>
      <c r="F2464" s="103"/>
    </row>
    <row r="2465" spans="1:6">
      <c r="A2465" s="103"/>
      <c r="B2465" s="61"/>
      <c r="C2465" s="103"/>
      <c r="D2465" s="103"/>
      <c r="E2465" s="103"/>
      <c r="F2465" s="103"/>
    </row>
    <row r="2466" spans="1:6">
      <c r="A2466" s="103"/>
      <c r="B2466" s="61"/>
      <c r="C2466" s="103"/>
      <c r="D2466" s="103"/>
      <c r="E2466" s="103"/>
      <c r="F2466" s="103"/>
    </row>
    <row r="2467" spans="1:6">
      <c r="A2467" s="103"/>
      <c r="B2467" s="61"/>
      <c r="C2467" s="103"/>
      <c r="D2467" s="103"/>
      <c r="E2467" s="103"/>
      <c r="F2467" s="103"/>
    </row>
    <row r="2468" spans="1:6">
      <c r="A2468" s="103"/>
      <c r="B2468" s="61"/>
      <c r="C2468" s="103"/>
      <c r="D2468" s="103"/>
      <c r="E2468" s="103"/>
      <c r="F2468" s="103"/>
    </row>
    <row r="2469" spans="1:6">
      <c r="A2469" s="103"/>
      <c r="B2469" s="61"/>
      <c r="C2469" s="103"/>
      <c r="D2469" s="103"/>
      <c r="E2469" s="103"/>
      <c r="F2469" s="103"/>
    </row>
    <row r="2470" spans="1:6">
      <c r="A2470" s="103"/>
      <c r="B2470" s="61"/>
      <c r="C2470" s="103"/>
      <c r="D2470" s="103"/>
      <c r="E2470" s="103"/>
      <c r="F2470" s="103"/>
    </row>
    <row r="2471" spans="1:6">
      <c r="A2471" s="103"/>
      <c r="B2471" s="61"/>
      <c r="C2471" s="103"/>
      <c r="D2471" s="103"/>
      <c r="E2471" s="103"/>
      <c r="F2471" s="103"/>
    </row>
    <row r="2472" spans="1:6">
      <c r="A2472" s="103"/>
      <c r="B2472" s="61"/>
      <c r="C2472" s="103"/>
      <c r="D2472" s="103"/>
      <c r="E2472" s="103"/>
      <c r="F2472" s="103"/>
    </row>
    <row r="2473" spans="1:6">
      <c r="A2473" s="103"/>
      <c r="B2473" s="61"/>
      <c r="C2473" s="103"/>
      <c r="D2473" s="103"/>
      <c r="E2473" s="103"/>
      <c r="F2473" s="103"/>
    </row>
    <row r="2474" spans="1:6">
      <c r="A2474" s="103"/>
      <c r="B2474" s="61"/>
      <c r="C2474" s="103"/>
      <c r="D2474" s="103"/>
      <c r="E2474" s="103"/>
      <c r="F2474" s="103"/>
    </row>
    <row r="2475" spans="1:6">
      <c r="A2475" s="103"/>
      <c r="B2475" s="61"/>
      <c r="C2475" s="103"/>
      <c r="D2475" s="103"/>
      <c r="E2475" s="103"/>
      <c r="F2475" s="103"/>
    </row>
    <row r="2476" spans="1:6">
      <c r="A2476" s="103"/>
      <c r="B2476" s="61"/>
      <c r="C2476" s="103"/>
      <c r="D2476" s="103"/>
      <c r="E2476" s="103"/>
      <c r="F2476" s="103"/>
    </row>
    <row r="2477" spans="1:6">
      <c r="A2477" s="103"/>
      <c r="B2477" s="61"/>
      <c r="C2477" s="103"/>
      <c r="D2477" s="103"/>
      <c r="E2477" s="103"/>
      <c r="F2477" s="103"/>
    </row>
    <row r="2478" spans="1:6">
      <c r="A2478" s="103"/>
      <c r="B2478" s="61"/>
      <c r="C2478" s="103"/>
      <c r="D2478" s="103"/>
      <c r="E2478" s="103"/>
      <c r="F2478" s="103"/>
    </row>
    <row r="2479" spans="1:6">
      <c r="A2479" s="103"/>
      <c r="B2479" s="61"/>
      <c r="C2479" s="103"/>
      <c r="D2479" s="103"/>
      <c r="E2479" s="103"/>
      <c r="F2479" s="103"/>
    </row>
    <row r="2480" spans="1:6">
      <c r="A2480" s="103"/>
      <c r="B2480" s="61"/>
      <c r="C2480" s="103"/>
      <c r="D2480" s="103"/>
      <c r="E2480" s="103"/>
      <c r="F2480" s="103"/>
    </row>
    <row r="2481" spans="1:6">
      <c r="A2481" s="103"/>
      <c r="B2481" s="61"/>
      <c r="C2481" s="103"/>
      <c r="D2481" s="103"/>
      <c r="E2481" s="103"/>
      <c r="F2481" s="103"/>
    </row>
    <row r="2482" spans="1:6">
      <c r="A2482" s="103"/>
      <c r="B2482" s="61"/>
      <c r="C2482" s="103"/>
      <c r="D2482" s="103"/>
      <c r="E2482" s="103"/>
      <c r="F2482" s="103"/>
    </row>
    <row r="2483" spans="1:6">
      <c r="A2483" s="103"/>
      <c r="B2483" s="61"/>
      <c r="C2483" s="103"/>
      <c r="D2483" s="103"/>
      <c r="E2483" s="103"/>
      <c r="F2483" s="103"/>
    </row>
    <row r="2484" spans="1:6">
      <c r="A2484" s="103"/>
      <c r="B2484" s="61"/>
      <c r="C2484" s="103"/>
      <c r="D2484" s="103"/>
      <c r="E2484" s="103"/>
      <c r="F2484" s="103"/>
    </row>
    <row r="2485" spans="1:6">
      <c r="A2485" s="103"/>
      <c r="B2485" s="61"/>
      <c r="C2485" s="103"/>
      <c r="D2485" s="103"/>
      <c r="E2485" s="103"/>
      <c r="F2485" s="103"/>
    </row>
    <row r="2486" spans="1:6">
      <c r="A2486" s="103"/>
      <c r="B2486" s="61"/>
      <c r="C2486" s="103"/>
      <c r="D2486" s="103"/>
      <c r="E2486" s="103"/>
      <c r="F2486" s="103"/>
    </row>
    <row r="2487" spans="1:6">
      <c r="A2487" s="103"/>
      <c r="B2487" s="61"/>
      <c r="C2487" s="103"/>
      <c r="D2487" s="103"/>
      <c r="E2487" s="103"/>
      <c r="F2487" s="103"/>
    </row>
    <row r="2488" spans="1:6">
      <c r="A2488" s="103"/>
      <c r="B2488" s="61"/>
      <c r="C2488" s="103"/>
      <c r="D2488" s="103"/>
      <c r="E2488" s="103"/>
      <c r="F2488" s="103"/>
    </row>
    <row r="2489" spans="1:6">
      <c r="A2489" s="103"/>
      <c r="B2489" s="61"/>
      <c r="C2489" s="103"/>
      <c r="D2489" s="103"/>
      <c r="E2489" s="103"/>
      <c r="F2489" s="103"/>
    </row>
    <row r="2490" spans="1:6">
      <c r="A2490" s="103"/>
      <c r="B2490" s="61"/>
      <c r="C2490" s="103"/>
      <c r="D2490" s="103"/>
      <c r="E2490" s="103"/>
      <c r="F2490" s="103"/>
    </row>
    <row r="2491" spans="1:6">
      <c r="A2491" s="103"/>
      <c r="B2491" s="61"/>
      <c r="C2491" s="103"/>
      <c r="D2491" s="103"/>
      <c r="E2491" s="103"/>
      <c r="F2491" s="103"/>
    </row>
    <row r="2492" spans="1:6">
      <c r="A2492" s="103"/>
      <c r="B2492" s="61"/>
      <c r="C2492" s="103"/>
      <c r="D2492" s="103"/>
      <c r="E2492" s="103"/>
      <c r="F2492" s="103"/>
    </row>
    <row r="2493" spans="1:6">
      <c r="A2493" s="103"/>
      <c r="B2493" s="61"/>
      <c r="C2493" s="103"/>
      <c r="D2493" s="103"/>
      <c r="E2493" s="103"/>
      <c r="F2493" s="103"/>
    </row>
    <row r="2494" spans="1:6">
      <c r="A2494" s="103"/>
      <c r="B2494" s="61"/>
      <c r="C2494" s="103"/>
      <c r="D2494" s="103"/>
      <c r="E2494" s="103"/>
      <c r="F2494" s="103"/>
    </row>
    <row r="2495" spans="1:6">
      <c r="A2495" s="103"/>
      <c r="B2495" s="61"/>
      <c r="C2495" s="103"/>
      <c r="D2495" s="103"/>
      <c r="E2495" s="103"/>
      <c r="F2495" s="103"/>
    </row>
    <row r="2496" spans="1:6">
      <c r="A2496" s="103"/>
      <c r="B2496" s="61"/>
      <c r="C2496" s="103"/>
      <c r="D2496" s="103"/>
      <c r="E2496" s="103"/>
      <c r="F2496" s="103"/>
    </row>
    <row r="2497" spans="1:6">
      <c r="A2497" s="103"/>
      <c r="B2497" s="61"/>
      <c r="C2497" s="103"/>
      <c r="D2497" s="103"/>
      <c r="E2497" s="103"/>
      <c r="F2497" s="103"/>
    </row>
    <row r="2498" spans="1:6">
      <c r="A2498" s="103"/>
      <c r="B2498" s="61"/>
      <c r="C2498" s="103"/>
      <c r="D2498" s="103"/>
      <c r="E2498" s="103"/>
      <c r="F2498" s="103"/>
    </row>
    <row r="2499" spans="1:6">
      <c r="A2499" s="103"/>
      <c r="B2499" s="61"/>
      <c r="C2499" s="103"/>
      <c r="D2499" s="103"/>
      <c r="E2499" s="103"/>
      <c r="F2499" s="103"/>
    </row>
    <row r="2500" spans="1:6">
      <c r="A2500" s="103"/>
      <c r="B2500" s="61"/>
      <c r="C2500" s="103"/>
      <c r="D2500" s="103"/>
      <c r="E2500" s="103"/>
      <c r="F2500" s="103"/>
    </row>
    <row r="2501" spans="1:6">
      <c r="A2501" s="103"/>
      <c r="B2501" s="61"/>
      <c r="C2501" s="103"/>
      <c r="D2501" s="103"/>
      <c r="E2501" s="103"/>
      <c r="F2501" s="103"/>
    </row>
    <row r="2502" spans="1:6">
      <c r="A2502" s="103"/>
      <c r="B2502" s="61"/>
      <c r="C2502" s="103"/>
      <c r="D2502" s="103"/>
      <c r="E2502" s="103"/>
      <c r="F2502" s="103"/>
    </row>
    <row r="2503" spans="1:6">
      <c r="A2503" s="103"/>
      <c r="B2503" s="61"/>
      <c r="C2503" s="103"/>
      <c r="D2503" s="103"/>
      <c r="E2503" s="103"/>
      <c r="F2503" s="103"/>
    </row>
    <row r="2504" spans="1:6">
      <c r="A2504" s="103"/>
      <c r="B2504" s="61"/>
      <c r="C2504" s="103"/>
      <c r="D2504" s="103"/>
      <c r="E2504" s="103"/>
      <c r="F2504" s="103"/>
    </row>
    <row r="2505" spans="1:6">
      <c r="A2505" s="103"/>
      <c r="B2505" s="61"/>
      <c r="C2505" s="103"/>
      <c r="D2505" s="103"/>
      <c r="E2505" s="103"/>
      <c r="F2505" s="103"/>
    </row>
    <row r="2506" spans="1:6">
      <c r="A2506" s="103"/>
      <c r="B2506" s="61"/>
      <c r="C2506" s="103"/>
      <c r="D2506" s="103"/>
      <c r="E2506" s="103"/>
      <c r="F2506" s="103"/>
    </row>
    <row r="2507" spans="1:6">
      <c r="A2507" s="103"/>
      <c r="B2507" s="61"/>
      <c r="C2507" s="103"/>
      <c r="D2507" s="103"/>
      <c r="E2507" s="103"/>
      <c r="F2507" s="103"/>
    </row>
    <row r="2508" spans="1:6">
      <c r="A2508" s="103"/>
      <c r="B2508" s="61"/>
      <c r="C2508" s="103"/>
      <c r="D2508" s="103"/>
      <c r="E2508" s="103"/>
      <c r="F2508" s="103"/>
    </row>
    <row r="2509" spans="1:6">
      <c r="A2509" s="103"/>
      <c r="B2509" s="61"/>
      <c r="C2509" s="103"/>
      <c r="D2509" s="103"/>
      <c r="E2509" s="103"/>
      <c r="F2509" s="103"/>
    </row>
    <row r="2510" spans="1:6">
      <c r="A2510" s="103"/>
      <c r="B2510" s="61"/>
      <c r="C2510" s="103"/>
      <c r="D2510" s="103"/>
      <c r="E2510" s="103"/>
      <c r="F2510" s="103"/>
    </row>
    <row r="2511" spans="1:6">
      <c r="A2511" s="103"/>
      <c r="B2511" s="61"/>
      <c r="C2511" s="103"/>
      <c r="D2511" s="103"/>
      <c r="E2511" s="103"/>
      <c r="F2511" s="103"/>
    </row>
    <row r="2512" spans="1:6">
      <c r="A2512" s="103"/>
      <c r="B2512" s="61"/>
      <c r="C2512" s="103"/>
      <c r="D2512" s="103"/>
      <c r="E2512" s="103"/>
      <c r="F2512" s="103"/>
    </row>
    <row r="2513" spans="1:6">
      <c r="A2513" s="103"/>
      <c r="B2513" s="61"/>
      <c r="C2513" s="103"/>
      <c r="D2513" s="103"/>
      <c r="E2513" s="103"/>
      <c r="F2513" s="103"/>
    </row>
    <row r="2514" spans="1:6">
      <c r="A2514" s="103"/>
      <c r="B2514" s="61"/>
      <c r="C2514" s="103"/>
      <c r="D2514" s="103"/>
      <c r="E2514" s="103"/>
      <c r="F2514" s="103"/>
    </row>
    <row r="2515" spans="1:6">
      <c r="A2515" s="103"/>
      <c r="B2515" s="61"/>
      <c r="C2515" s="103"/>
      <c r="D2515" s="103"/>
      <c r="E2515" s="103"/>
      <c r="F2515" s="103"/>
    </row>
    <row r="2516" spans="1:6">
      <c r="A2516" s="103"/>
      <c r="B2516" s="61"/>
      <c r="C2516" s="103"/>
      <c r="D2516" s="103"/>
      <c r="E2516" s="103"/>
      <c r="F2516" s="103"/>
    </row>
    <row r="2517" spans="1:6">
      <c r="A2517" s="103"/>
      <c r="B2517" s="61"/>
      <c r="C2517" s="103"/>
      <c r="D2517" s="103"/>
      <c r="E2517" s="103"/>
      <c r="F2517" s="103"/>
    </row>
    <row r="2518" spans="1:6">
      <c r="A2518" s="103"/>
      <c r="B2518" s="61"/>
      <c r="C2518" s="103"/>
      <c r="D2518" s="103"/>
      <c r="E2518" s="103"/>
      <c r="F2518" s="103"/>
    </row>
    <row r="2519" spans="1:6">
      <c r="A2519" s="103"/>
      <c r="B2519" s="61"/>
      <c r="C2519" s="103"/>
      <c r="D2519" s="103"/>
      <c r="E2519" s="103"/>
      <c r="F2519" s="103"/>
    </row>
    <row r="2520" spans="1:6">
      <c r="A2520" s="103"/>
      <c r="B2520" s="61"/>
      <c r="C2520" s="103"/>
      <c r="D2520" s="103"/>
      <c r="E2520" s="103"/>
      <c r="F2520" s="103"/>
    </row>
    <row r="2521" spans="1:6">
      <c r="A2521" s="103"/>
      <c r="B2521" s="61"/>
      <c r="C2521" s="103"/>
      <c r="D2521" s="103"/>
      <c r="E2521" s="103"/>
      <c r="F2521" s="103"/>
    </row>
    <row r="2522" spans="1:6">
      <c r="A2522" s="103"/>
      <c r="B2522" s="61"/>
      <c r="C2522" s="103"/>
      <c r="D2522" s="103"/>
      <c r="E2522" s="103"/>
      <c r="F2522" s="103"/>
    </row>
    <row r="2523" spans="1:6">
      <c r="A2523" s="103"/>
      <c r="B2523" s="61"/>
      <c r="C2523" s="103"/>
      <c r="D2523" s="103"/>
      <c r="E2523" s="103"/>
      <c r="F2523" s="103"/>
    </row>
    <row r="2524" spans="1:6">
      <c r="A2524" s="103"/>
      <c r="B2524" s="61"/>
      <c r="C2524" s="103"/>
      <c r="D2524" s="103"/>
      <c r="E2524" s="103"/>
      <c r="F2524" s="103"/>
    </row>
    <row r="2525" spans="1:6">
      <c r="A2525" s="103"/>
      <c r="B2525" s="61"/>
      <c r="C2525" s="103"/>
      <c r="D2525" s="103"/>
      <c r="E2525" s="103"/>
      <c r="F2525" s="103"/>
    </row>
    <row r="2526" spans="1:6">
      <c r="A2526" s="103"/>
      <c r="B2526" s="61"/>
      <c r="C2526" s="103"/>
      <c r="D2526" s="103"/>
      <c r="E2526" s="103"/>
      <c r="F2526" s="103"/>
    </row>
    <row r="2527" spans="1:6">
      <c r="A2527" s="103"/>
      <c r="B2527" s="61"/>
      <c r="C2527" s="103"/>
      <c r="D2527" s="103"/>
      <c r="E2527" s="103"/>
      <c r="F2527" s="103"/>
    </row>
    <row r="2528" spans="1:6">
      <c r="A2528" s="103"/>
      <c r="B2528" s="61"/>
      <c r="C2528" s="103"/>
      <c r="D2528" s="103"/>
      <c r="E2528" s="103"/>
      <c r="F2528" s="103"/>
    </row>
    <row r="2529" spans="1:6">
      <c r="A2529" s="103"/>
      <c r="B2529" s="61"/>
      <c r="C2529" s="103"/>
      <c r="D2529" s="103"/>
      <c r="E2529" s="103"/>
      <c r="F2529" s="103"/>
    </row>
    <row r="2530" spans="1:6">
      <c r="A2530" s="103"/>
      <c r="B2530" s="61"/>
      <c r="C2530" s="103"/>
      <c r="D2530" s="103"/>
      <c r="E2530" s="103"/>
      <c r="F2530" s="103"/>
    </row>
    <row r="2531" spans="1:6">
      <c r="A2531" s="103"/>
      <c r="B2531" s="61"/>
      <c r="C2531" s="103"/>
      <c r="D2531" s="103"/>
      <c r="E2531" s="103"/>
      <c r="F2531" s="103"/>
    </row>
    <row r="2532" spans="1:6">
      <c r="A2532" s="103"/>
      <c r="B2532" s="61"/>
      <c r="C2532" s="103"/>
      <c r="D2532" s="103"/>
      <c r="E2532" s="103"/>
      <c r="F2532" s="103"/>
    </row>
    <row r="2533" spans="1:6">
      <c r="A2533" s="103"/>
      <c r="B2533" s="61"/>
      <c r="C2533" s="103"/>
      <c r="D2533" s="103"/>
      <c r="E2533" s="103"/>
      <c r="F2533" s="103"/>
    </row>
    <row r="2534" spans="1:6">
      <c r="A2534" s="103"/>
      <c r="B2534" s="61"/>
      <c r="C2534" s="103"/>
      <c r="D2534" s="103"/>
      <c r="E2534" s="103"/>
      <c r="F2534" s="103"/>
    </row>
    <row r="2535" spans="1:6">
      <c r="A2535" s="103"/>
      <c r="B2535" s="61"/>
      <c r="C2535" s="103"/>
      <c r="D2535" s="103"/>
      <c r="E2535" s="103"/>
      <c r="F2535" s="103"/>
    </row>
    <row r="2536" spans="1:6">
      <c r="A2536" s="103"/>
      <c r="B2536" s="61"/>
      <c r="C2536" s="103"/>
      <c r="D2536" s="103"/>
      <c r="E2536" s="103"/>
      <c r="F2536" s="103"/>
    </row>
    <row r="2537" spans="1:6">
      <c r="A2537" s="103"/>
      <c r="B2537" s="61"/>
      <c r="C2537" s="103"/>
      <c r="D2537" s="103"/>
      <c r="E2537" s="103"/>
      <c r="F2537" s="103"/>
    </row>
    <row r="2538" spans="1:6">
      <c r="A2538" s="103"/>
      <c r="B2538" s="61"/>
      <c r="C2538" s="103"/>
      <c r="D2538" s="103"/>
      <c r="E2538" s="103"/>
      <c r="F2538" s="103"/>
    </row>
    <row r="2539" spans="1:6">
      <c r="A2539" s="103"/>
      <c r="B2539" s="61"/>
      <c r="C2539" s="103"/>
      <c r="D2539" s="103"/>
      <c r="E2539" s="103"/>
      <c r="F2539" s="103"/>
    </row>
    <row r="2540" spans="1:6">
      <c r="A2540" s="103"/>
      <c r="B2540" s="61"/>
      <c r="C2540" s="103"/>
      <c r="D2540" s="103"/>
      <c r="E2540" s="103"/>
      <c r="F2540" s="103"/>
    </row>
    <row r="2541" spans="1:6">
      <c r="A2541" s="103"/>
      <c r="B2541" s="61"/>
      <c r="C2541" s="103"/>
      <c r="D2541" s="103"/>
      <c r="E2541" s="103"/>
      <c r="F2541" s="103"/>
    </row>
    <row r="2542" spans="1:6">
      <c r="A2542" s="103"/>
      <c r="B2542" s="61"/>
      <c r="C2542" s="103"/>
      <c r="D2542" s="103"/>
      <c r="E2542" s="103"/>
      <c r="F2542" s="103"/>
    </row>
    <row r="2543" spans="1:6">
      <c r="A2543" s="103"/>
      <c r="B2543" s="61"/>
      <c r="C2543" s="103"/>
      <c r="D2543" s="103"/>
      <c r="E2543" s="103"/>
      <c r="F2543" s="103"/>
    </row>
    <row r="2544" spans="1:6">
      <c r="A2544" s="103"/>
      <c r="B2544" s="61"/>
      <c r="C2544" s="103"/>
      <c r="D2544" s="103"/>
      <c r="E2544" s="103"/>
      <c r="F2544" s="103"/>
    </row>
    <row r="2545" spans="1:6">
      <c r="A2545" s="103"/>
      <c r="B2545" s="61"/>
      <c r="C2545" s="103"/>
      <c r="D2545" s="103"/>
      <c r="E2545" s="103"/>
      <c r="F2545" s="103"/>
    </row>
    <row r="2546" spans="1:6">
      <c r="A2546" s="103"/>
      <c r="B2546" s="61"/>
      <c r="C2546" s="103"/>
      <c r="D2546" s="103"/>
      <c r="E2546" s="103"/>
      <c r="F2546" s="103"/>
    </row>
    <row r="2547" spans="1:6">
      <c r="A2547" s="103"/>
      <c r="B2547" s="61"/>
      <c r="C2547" s="103"/>
      <c r="D2547" s="103"/>
      <c r="E2547" s="103"/>
      <c r="F2547" s="103"/>
    </row>
    <row r="2548" spans="1:6">
      <c r="A2548" s="103"/>
      <c r="B2548" s="61"/>
      <c r="C2548" s="103"/>
      <c r="D2548" s="103"/>
      <c r="E2548" s="103"/>
      <c r="F2548" s="103"/>
    </row>
    <row r="2549" spans="1:6">
      <c r="A2549" s="103"/>
      <c r="B2549" s="61"/>
      <c r="C2549" s="103"/>
      <c r="D2549" s="103"/>
      <c r="E2549" s="103"/>
      <c r="F2549" s="103"/>
    </row>
    <row r="2550" spans="1:6">
      <c r="A2550" s="103"/>
      <c r="B2550" s="61"/>
      <c r="C2550" s="103"/>
      <c r="D2550" s="103"/>
      <c r="E2550" s="103"/>
      <c r="F2550" s="103"/>
    </row>
    <row r="2551" spans="1:6">
      <c r="A2551" s="103"/>
      <c r="B2551" s="61"/>
      <c r="C2551" s="103"/>
      <c r="D2551" s="103"/>
      <c r="E2551" s="103"/>
      <c r="F2551" s="103"/>
    </row>
    <row r="2552" spans="1:6">
      <c r="A2552" s="103"/>
      <c r="B2552" s="61"/>
      <c r="C2552" s="103"/>
      <c r="D2552" s="103"/>
      <c r="E2552" s="103"/>
      <c r="F2552" s="103"/>
    </row>
    <row r="2553" spans="1:6">
      <c r="A2553" s="103"/>
      <c r="B2553" s="61"/>
      <c r="C2553" s="103"/>
      <c r="D2553" s="103"/>
      <c r="E2553" s="103"/>
      <c r="F2553" s="103"/>
    </row>
    <row r="2554" spans="1:6">
      <c r="A2554" s="103"/>
      <c r="B2554" s="61"/>
      <c r="C2554" s="103"/>
      <c r="D2554" s="103"/>
      <c r="E2554" s="103"/>
      <c r="F2554" s="103"/>
    </row>
    <row r="2555" spans="1:6">
      <c r="A2555" s="103"/>
      <c r="B2555" s="61"/>
      <c r="C2555" s="103"/>
      <c r="D2555" s="103"/>
      <c r="E2555" s="103"/>
      <c r="F2555" s="103"/>
    </row>
    <row r="2556" spans="1:6">
      <c r="A2556" s="103"/>
      <c r="B2556" s="61"/>
      <c r="C2556" s="103"/>
      <c r="D2556" s="103"/>
      <c r="E2556" s="103"/>
      <c r="F2556" s="103"/>
    </row>
    <row r="2557" spans="1:6">
      <c r="A2557" s="103"/>
      <c r="B2557" s="61"/>
      <c r="C2557" s="103"/>
      <c r="D2557" s="103"/>
      <c r="E2557" s="103"/>
      <c r="F2557" s="103"/>
    </row>
    <row r="2558" spans="1:6">
      <c r="A2558" s="103"/>
      <c r="B2558" s="61"/>
      <c r="C2558" s="103"/>
      <c r="D2558" s="103"/>
      <c r="E2558" s="103"/>
      <c r="F2558" s="103"/>
    </row>
    <row r="2559" spans="1:6">
      <c r="A2559" s="103"/>
      <c r="B2559" s="61"/>
      <c r="C2559" s="103"/>
      <c r="D2559" s="103"/>
      <c r="E2559" s="103"/>
      <c r="F2559" s="103"/>
    </row>
    <row r="2560" spans="1:6">
      <c r="A2560" s="103"/>
      <c r="B2560" s="61"/>
      <c r="C2560" s="103"/>
      <c r="D2560" s="103"/>
      <c r="E2560" s="103"/>
      <c r="F2560" s="103"/>
    </row>
    <row r="2561" spans="1:6">
      <c r="A2561" s="103"/>
      <c r="B2561" s="61"/>
      <c r="C2561" s="103"/>
      <c r="D2561" s="103"/>
      <c r="E2561" s="103"/>
      <c r="F2561" s="103"/>
    </row>
    <row r="2562" spans="1:6">
      <c r="A2562" s="103"/>
      <c r="B2562" s="61"/>
      <c r="C2562" s="103"/>
      <c r="D2562" s="103"/>
      <c r="E2562" s="103"/>
      <c r="F2562" s="103"/>
    </row>
    <row r="2563" spans="1:6">
      <c r="A2563" s="103"/>
      <c r="B2563" s="61"/>
      <c r="C2563" s="103"/>
      <c r="D2563" s="103"/>
      <c r="E2563" s="103"/>
      <c r="F2563" s="103"/>
    </row>
    <row r="2564" spans="1:6">
      <c r="A2564" s="103"/>
      <c r="B2564" s="61"/>
      <c r="C2564" s="103"/>
      <c r="D2564" s="103"/>
      <c r="E2564" s="103"/>
      <c r="F2564" s="103"/>
    </row>
    <row r="2565" spans="1:6">
      <c r="A2565" s="103"/>
      <c r="B2565" s="61"/>
      <c r="C2565" s="103"/>
      <c r="D2565" s="103"/>
      <c r="E2565" s="103"/>
      <c r="F2565" s="103"/>
    </row>
    <row r="2566" spans="1:6">
      <c r="A2566" s="103"/>
      <c r="B2566" s="61"/>
      <c r="C2566" s="103"/>
      <c r="D2566" s="103"/>
      <c r="E2566" s="103"/>
      <c r="F2566" s="103"/>
    </row>
    <row r="2567" spans="1:6">
      <c r="A2567" s="103"/>
      <c r="B2567" s="61"/>
      <c r="C2567" s="103"/>
      <c r="D2567" s="103"/>
      <c r="E2567" s="103"/>
      <c r="F2567" s="103"/>
    </row>
    <row r="2568" spans="1:6">
      <c r="A2568" s="103"/>
      <c r="B2568" s="61"/>
      <c r="C2568" s="103"/>
      <c r="D2568" s="103"/>
      <c r="E2568" s="103"/>
      <c r="F2568" s="103"/>
    </row>
    <row r="2569" spans="1:6">
      <c r="A2569" s="103"/>
      <c r="B2569" s="61"/>
      <c r="C2569" s="103"/>
      <c r="D2569" s="103"/>
      <c r="E2569" s="103"/>
      <c r="F2569" s="103"/>
    </row>
    <row r="2570" spans="1:6">
      <c r="A2570" s="103"/>
      <c r="B2570" s="61"/>
      <c r="C2570" s="103"/>
      <c r="D2570" s="103"/>
      <c r="E2570" s="103"/>
      <c r="F2570" s="103"/>
    </row>
    <row r="2571" spans="1:6">
      <c r="A2571" s="103"/>
      <c r="B2571" s="61"/>
      <c r="C2571" s="103"/>
      <c r="D2571" s="103"/>
      <c r="E2571" s="103"/>
      <c r="F2571" s="103"/>
    </row>
    <row r="2572" spans="1:6">
      <c r="A2572" s="103"/>
      <c r="B2572" s="61"/>
      <c r="C2572" s="103"/>
      <c r="D2572" s="103"/>
      <c r="E2572" s="103"/>
      <c r="F2572" s="103"/>
    </row>
    <row r="2573" spans="1:6">
      <c r="A2573" s="103"/>
      <c r="B2573" s="61"/>
      <c r="C2573" s="103"/>
      <c r="D2573" s="103"/>
      <c r="E2573" s="103"/>
      <c r="F2573" s="103"/>
    </row>
    <row r="2574" spans="1:6">
      <c r="A2574" s="103"/>
      <c r="B2574" s="61"/>
      <c r="C2574" s="103"/>
      <c r="D2574" s="103"/>
      <c r="E2574" s="103"/>
      <c r="F2574" s="103"/>
    </row>
    <row r="2575" spans="1:6">
      <c r="A2575" s="103"/>
      <c r="B2575" s="61"/>
      <c r="C2575" s="103"/>
      <c r="D2575" s="103"/>
      <c r="E2575" s="103"/>
      <c r="F2575" s="103"/>
    </row>
    <row r="2576" spans="1:6">
      <c r="A2576" s="103"/>
      <c r="B2576" s="61"/>
      <c r="C2576" s="103"/>
      <c r="D2576" s="103"/>
      <c r="E2576" s="103"/>
      <c r="F2576" s="103"/>
    </row>
    <row r="2577" spans="1:6">
      <c r="A2577" s="103"/>
      <c r="B2577" s="61"/>
      <c r="C2577" s="103"/>
      <c r="D2577" s="103"/>
      <c r="E2577" s="103"/>
      <c r="F2577" s="103"/>
    </row>
    <row r="2578" spans="1:6">
      <c r="A2578" s="103"/>
      <c r="B2578" s="61"/>
      <c r="C2578" s="103"/>
      <c r="D2578" s="103"/>
      <c r="E2578" s="103"/>
      <c r="F2578" s="103"/>
    </row>
    <row r="2579" spans="1:6">
      <c r="A2579" s="103"/>
      <c r="B2579" s="61"/>
      <c r="C2579" s="103"/>
      <c r="D2579" s="103"/>
      <c r="E2579" s="103"/>
      <c r="F2579" s="103"/>
    </row>
    <row r="2580" spans="1:6">
      <c r="A2580" s="103"/>
      <c r="B2580" s="61"/>
      <c r="C2580" s="103"/>
      <c r="D2580" s="103"/>
      <c r="E2580" s="103"/>
      <c r="F2580" s="103"/>
    </row>
    <row r="2581" spans="1:6">
      <c r="A2581" s="103"/>
      <c r="B2581" s="61"/>
      <c r="C2581" s="103"/>
      <c r="D2581" s="103"/>
      <c r="E2581" s="103"/>
      <c r="F2581" s="103"/>
    </row>
    <row r="2582" spans="1:6">
      <c r="A2582" s="103"/>
      <c r="B2582" s="61"/>
      <c r="C2582" s="103"/>
      <c r="D2582" s="103"/>
      <c r="E2582" s="103"/>
      <c r="F2582" s="103"/>
    </row>
    <row r="2583" spans="1:6">
      <c r="A2583" s="103"/>
      <c r="B2583" s="61"/>
      <c r="C2583" s="103"/>
      <c r="D2583" s="103"/>
      <c r="E2583" s="103"/>
      <c r="F2583" s="103"/>
    </row>
    <row r="2584" spans="1:6">
      <c r="A2584" s="103"/>
      <c r="B2584" s="61"/>
      <c r="C2584" s="103"/>
      <c r="D2584" s="103"/>
      <c r="E2584" s="103"/>
      <c r="F2584" s="103"/>
    </row>
    <row r="2585" spans="1:6">
      <c r="A2585" s="103"/>
      <c r="B2585" s="61"/>
      <c r="C2585" s="103"/>
      <c r="D2585" s="103"/>
      <c r="E2585" s="103"/>
      <c r="F2585" s="103"/>
    </row>
    <row r="2586" spans="1:6">
      <c r="A2586" s="103"/>
      <c r="B2586" s="61"/>
      <c r="C2586" s="103"/>
      <c r="D2586" s="103"/>
      <c r="E2586" s="103"/>
      <c r="F2586" s="103"/>
    </row>
    <row r="2587" spans="1:6">
      <c r="A2587" s="103"/>
      <c r="B2587" s="61"/>
      <c r="C2587" s="103"/>
      <c r="D2587" s="103"/>
      <c r="E2587" s="103"/>
      <c r="F2587" s="103"/>
    </row>
    <row r="2588" spans="1:6">
      <c r="A2588" s="103"/>
      <c r="B2588" s="61"/>
      <c r="C2588" s="103"/>
      <c r="D2588" s="103"/>
      <c r="E2588" s="103"/>
      <c r="F2588" s="103"/>
    </row>
    <row r="2589" spans="1:6">
      <c r="A2589" s="103"/>
      <c r="B2589" s="61"/>
      <c r="C2589" s="103"/>
      <c r="D2589" s="103"/>
      <c r="E2589" s="103"/>
      <c r="F2589" s="103"/>
    </row>
    <row r="2590" spans="1:6">
      <c r="A2590" s="103"/>
      <c r="B2590" s="61"/>
      <c r="C2590" s="103"/>
      <c r="D2590" s="103"/>
      <c r="E2590" s="103"/>
      <c r="F2590" s="103"/>
    </row>
    <row r="2591" spans="1:6">
      <c r="A2591" s="103"/>
      <c r="B2591" s="61"/>
      <c r="C2591" s="103"/>
      <c r="D2591" s="103"/>
      <c r="E2591" s="103"/>
      <c r="F2591" s="103"/>
    </row>
    <row r="2592" spans="1:6">
      <c r="A2592" s="103"/>
      <c r="B2592" s="61"/>
      <c r="C2592" s="103"/>
      <c r="D2592" s="103"/>
      <c r="E2592" s="103"/>
      <c r="F2592" s="103"/>
    </row>
    <row r="2593" spans="1:6">
      <c r="A2593" s="103"/>
      <c r="B2593" s="61"/>
      <c r="C2593" s="103"/>
      <c r="D2593" s="103"/>
      <c r="E2593" s="103"/>
      <c r="F2593" s="103"/>
    </row>
    <row r="2594" spans="1:6">
      <c r="A2594" s="103"/>
      <c r="B2594" s="61"/>
      <c r="C2594" s="103"/>
      <c r="D2594" s="103"/>
      <c r="E2594" s="103"/>
      <c r="F2594" s="103"/>
    </row>
    <row r="2595" spans="1:6">
      <c r="A2595" s="103"/>
      <c r="B2595" s="61"/>
      <c r="C2595" s="103"/>
      <c r="D2595" s="103"/>
      <c r="E2595" s="103"/>
      <c r="F2595" s="103"/>
    </row>
    <row r="2596" spans="1:6">
      <c r="A2596" s="103"/>
      <c r="B2596" s="61"/>
      <c r="C2596" s="103"/>
      <c r="D2596" s="103"/>
      <c r="E2596" s="103"/>
      <c r="F2596" s="103"/>
    </row>
    <row r="2597" spans="1:6">
      <c r="A2597" s="103"/>
      <c r="B2597" s="61"/>
      <c r="C2597" s="103"/>
      <c r="D2597" s="103"/>
      <c r="E2597" s="103"/>
      <c r="F2597" s="103"/>
    </row>
    <row r="2598" spans="1:6">
      <c r="A2598" s="103"/>
      <c r="B2598" s="61"/>
      <c r="C2598" s="103"/>
      <c r="D2598" s="103"/>
      <c r="E2598" s="103"/>
      <c r="F2598" s="103"/>
    </row>
    <row r="2599" spans="1:6">
      <c r="A2599" s="103"/>
      <c r="B2599" s="61"/>
      <c r="C2599" s="103"/>
      <c r="D2599" s="103"/>
      <c r="E2599" s="103"/>
      <c r="F2599" s="103"/>
    </row>
    <row r="2600" spans="1:6">
      <c r="A2600" s="103"/>
      <c r="B2600" s="61"/>
      <c r="C2600" s="103"/>
      <c r="D2600" s="103"/>
      <c r="E2600" s="103"/>
      <c r="F2600" s="103"/>
    </row>
    <row r="2601" spans="1:6">
      <c r="A2601" s="103"/>
      <c r="B2601" s="61"/>
      <c r="C2601" s="103"/>
      <c r="D2601" s="103"/>
      <c r="E2601" s="103"/>
      <c r="F2601" s="103"/>
    </row>
    <row r="2602" spans="1:6">
      <c r="A2602" s="103"/>
      <c r="B2602" s="61"/>
      <c r="C2602" s="103"/>
      <c r="D2602" s="103"/>
      <c r="E2602" s="103"/>
      <c r="F2602" s="103"/>
    </row>
    <row r="2603" spans="1:6">
      <c r="A2603" s="103"/>
      <c r="B2603" s="61"/>
      <c r="C2603" s="103"/>
      <c r="D2603" s="103"/>
      <c r="E2603" s="103"/>
      <c r="F2603" s="103"/>
    </row>
    <row r="2604" spans="1:6">
      <c r="A2604" s="103"/>
      <c r="B2604" s="61"/>
      <c r="C2604" s="103"/>
      <c r="D2604" s="103"/>
      <c r="E2604" s="103"/>
      <c r="F2604" s="103"/>
    </row>
    <row r="2605" spans="1:6">
      <c r="A2605" s="103"/>
      <c r="B2605" s="61"/>
      <c r="C2605" s="103"/>
      <c r="D2605" s="103"/>
      <c r="E2605" s="103"/>
      <c r="F2605" s="103"/>
    </row>
    <row r="2606" spans="1:6">
      <c r="A2606" s="103"/>
      <c r="B2606" s="61"/>
      <c r="C2606" s="103"/>
      <c r="D2606" s="103"/>
      <c r="E2606" s="103"/>
      <c r="F2606" s="103"/>
    </row>
    <row r="2607" spans="1:6">
      <c r="A2607" s="103"/>
      <c r="B2607" s="61"/>
      <c r="C2607" s="103"/>
      <c r="D2607" s="103"/>
      <c r="E2607" s="103"/>
      <c r="F2607" s="103"/>
    </row>
    <row r="2608" spans="1:6">
      <c r="A2608" s="103"/>
      <c r="B2608" s="61"/>
      <c r="C2608" s="103"/>
      <c r="D2608" s="103"/>
      <c r="E2608" s="103"/>
      <c r="F2608" s="103"/>
    </row>
    <row r="2609" spans="1:6">
      <c r="A2609" s="103"/>
      <c r="B2609" s="61"/>
      <c r="C2609" s="103"/>
      <c r="D2609" s="103"/>
      <c r="E2609" s="103"/>
      <c r="F2609" s="103"/>
    </row>
    <row r="2610" spans="1:6">
      <c r="A2610" s="103"/>
      <c r="B2610" s="61"/>
      <c r="C2610" s="103"/>
      <c r="D2610" s="103"/>
      <c r="E2610" s="103"/>
      <c r="F2610" s="103"/>
    </row>
    <row r="2611" spans="1:6">
      <c r="A2611" s="103"/>
      <c r="B2611" s="61"/>
      <c r="C2611" s="103"/>
      <c r="D2611" s="103"/>
      <c r="E2611" s="103"/>
      <c r="F2611" s="103"/>
    </row>
    <row r="2612" spans="1:6">
      <c r="A2612" s="103"/>
      <c r="B2612" s="61"/>
      <c r="C2612" s="103"/>
      <c r="D2612" s="103"/>
      <c r="E2612" s="103"/>
      <c r="F2612" s="103"/>
    </row>
    <row r="2613" spans="1:6">
      <c r="A2613" s="103"/>
      <c r="B2613" s="61"/>
      <c r="C2613" s="103"/>
      <c r="D2613" s="103"/>
      <c r="E2613" s="103"/>
      <c r="F2613" s="103"/>
    </row>
    <row r="2614" spans="1:6">
      <c r="A2614" s="103"/>
      <c r="B2614" s="61"/>
      <c r="C2614" s="103"/>
      <c r="D2614" s="103"/>
      <c r="E2614" s="103"/>
      <c r="F2614" s="103"/>
    </row>
    <row r="2615" spans="1:6">
      <c r="A2615" s="103"/>
      <c r="B2615" s="61"/>
      <c r="C2615" s="103"/>
      <c r="D2615" s="103"/>
      <c r="E2615" s="103"/>
      <c r="F2615" s="103"/>
    </row>
    <row r="2616" spans="1:6">
      <c r="A2616" s="103"/>
      <c r="B2616" s="61"/>
      <c r="C2616" s="103"/>
      <c r="D2616" s="103"/>
      <c r="E2616" s="103"/>
      <c r="F2616" s="103"/>
    </row>
    <row r="2617" spans="1:6">
      <c r="A2617" s="103"/>
      <c r="B2617" s="61"/>
      <c r="C2617" s="103"/>
      <c r="D2617" s="103"/>
      <c r="E2617" s="103"/>
      <c r="F2617" s="103"/>
    </row>
    <row r="2618" spans="1:6">
      <c r="A2618" s="103"/>
      <c r="B2618" s="61"/>
      <c r="C2618" s="103"/>
      <c r="D2618" s="103"/>
      <c r="E2618" s="103"/>
      <c r="F2618" s="103"/>
    </row>
    <row r="2619" spans="1:6">
      <c r="A2619" s="103"/>
      <c r="B2619" s="61"/>
      <c r="C2619" s="103"/>
      <c r="D2619" s="103"/>
      <c r="E2619" s="103"/>
      <c r="F2619" s="103"/>
    </row>
    <row r="2620" spans="1:6">
      <c r="A2620" s="103"/>
      <c r="B2620" s="61"/>
      <c r="C2620" s="103"/>
      <c r="D2620" s="103"/>
      <c r="E2620" s="103"/>
      <c r="F2620" s="103"/>
    </row>
    <row r="2621" spans="1:6">
      <c r="A2621" s="103"/>
      <c r="B2621" s="61"/>
      <c r="C2621" s="103"/>
      <c r="D2621" s="103"/>
      <c r="E2621" s="103"/>
      <c r="F2621" s="103"/>
    </row>
    <row r="2622" spans="1:6">
      <c r="A2622" s="103"/>
      <c r="B2622" s="61"/>
      <c r="C2622" s="103"/>
      <c r="D2622" s="103"/>
      <c r="E2622" s="103"/>
      <c r="F2622" s="103"/>
    </row>
    <row r="2623" spans="1:6">
      <c r="A2623" s="103"/>
      <c r="B2623" s="61"/>
      <c r="C2623" s="103"/>
      <c r="D2623" s="103"/>
      <c r="E2623" s="103"/>
      <c r="F2623" s="103"/>
    </row>
    <row r="2624" spans="1:6">
      <c r="A2624" s="103"/>
      <c r="B2624" s="61"/>
      <c r="C2624" s="103"/>
      <c r="D2624" s="103"/>
      <c r="E2624" s="103"/>
      <c r="F2624" s="103"/>
    </row>
    <row r="2625" spans="1:6">
      <c r="A2625" s="103"/>
      <c r="B2625" s="61"/>
      <c r="C2625" s="103"/>
      <c r="D2625" s="103"/>
      <c r="E2625" s="103"/>
      <c r="F2625" s="103"/>
    </row>
    <row r="2626" spans="1:6">
      <c r="A2626" s="103"/>
      <c r="B2626" s="61"/>
      <c r="C2626" s="103"/>
      <c r="D2626" s="103"/>
      <c r="E2626" s="103"/>
      <c r="F2626" s="103"/>
    </row>
    <row r="2627" spans="1:6">
      <c r="A2627" s="103"/>
      <c r="B2627" s="61"/>
      <c r="C2627" s="103"/>
      <c r="D2627" s="103"/>
      <c r="E2627" s="103"/>
      <c r="F2627" s="103"/>
    </row>
    <row r="2628" spans="1:6">
      <c r="A2628" s="103"/>
      <c r="B2628" s="61"/>
      <c r="C2628" s="103"/>
      <c r="D2628" s="103"/>
      <c r="E2628" s="103"/>
      <c r="F2628" s="103"/>
    </row>
    <row r="2629" spans="1:6">
      <c r="A2629" s="103"/>
      <c r="B2629" s="61"/>
      <c r="C2629" s="103"/>
      <c r="D2629" s="103"/>
      <c r="E2629" s="103"/>
      <c r="F2629" s="103"/>
    </row>
    <row r="2630" spans="1:6">
      <c r="A2630" s="103"/>
      <c r="B2630" s="61"/>
      <c r="C2630" s="103"/>
      <c r="D2630" s="103"/>
      <c r="E2630" s="103"/>
      <c r="F2630" s="103"/>
    </row>
    <row r="2631" spans="1:6">
      <c r="A2631" s="103"/>
      <c r="B2631" s="61"/>
      <c r="C2631" s="103"/>
      <c r="D2631" s="103"/>
      <c r="E2631" s="103"/>
      <c r="F2631" s="103"/>
    </row>
    <row r="2632" spans="1:6">
      <c r="A2632" s="103"/>
      <c r="B2632" s="61"/>
      <c r="C2632" s="103"/>
      <c r="D2632" s="103"/>
      <c r="E2632" s="103"/>
      <c r="F2632" s="103"/>
    </row>
    <row r="2633" spans="1:6">
      <c r="A2633" s="103"/>
      <c r="B2633" s="61"/>
      <c r="C2633" s="103"/>
      <c r="D2633" s="103"/>
      <c r="E2633" s="103"/>
      <c r="F2633" s="103"/>
    </row>
    <row r="2634" spans="1:6">
      <c r="A2634" s="103"/>
      <c r="B2634" s="61"/>
      <c r="C2634" s="103"/>
      <c r="D2634" s="103"/>
      <c r="E2634" s="103"/>
      <c r="F2634" s="103"/>
    </row>
    <row r="2635" spans="1:6">
      <c r="A2635" s="103"/>
      <c r="B2635" s="61"/>
      <c r="C2635" s="103"/>
      <c r="D2635" s="103"/>
      <c r="E2635" s="103"/>
      <c r="F2635" s="103"/>
    </row>
    <row r="2636" spans="1:6">
      <c r="A2636" s="103"/>
      <c r="B2636" s="61"/>
      <c r="C2636" s="103"/>
      <c r="D2636" s="103"/>
      <c r="E2636" s="103"/>
      <c r="F2636" s="103"/>
    </row>
    <row r="2637" spans="1:6">
      <c r="A2637" s="103"/>
      <c r="B2637" s="61"/>
      <c r="C2637" s="103"/>
      <c r="D2637" s="103"/>
      <c r="E2637" s="103"/>
      <c r="F2637" s="103"/>
    </row>
    <row r="2638" spans="1:6">
      <c r="A2638" s="103"/>
      <c r="B2638" s="61"/>
      <c r="C2638" s="103"/>
      <c r="D2638" s="103"/>
      <c r="E2638" s="103"/>
      <c r="F2638" s="103"/>
    </row>
    <row r="2639" spans="1:6">
      <c r="A2639" s="103"/>
      <c r="B2639" s="61"/>
      <c r="C2639" s="103"/>
      <c r="D2639" s="103"/>
      <c r="E2639" s="103"/>
      <c r="F2639" s="103"/>
    </row>
    <row r="2640" spans="1:6">
      <c r="A2640" s="103"/>
      <c r="B2640" s="61"/>
      <c r="C2640" s="103"/>
      <c r="D2640" s="103"/>
      <c r="E2640" s="103"/>
      <c r="F2640" s="103"/>
    </row>
    <row r="2641" spans="1:6">
      <c r="A2641" s="103"/>
      <c r="B2641" s="61"/>
      <c r="C2641" s="103"/>
      <c r="D2641" s="103"/>
      <c r="E2641" s="103"/>
      <c r="F2641" s="103"/>
    </row>
    <row r="2642" spans="1:6">
      <c r="A2642" s="103"/>
      <c r="B2642" s="61"/>
      <c r="C2642" s="103"/>
      <c r="D2642" s="103"/>
      <c r="E2642" s="103"/>
      <c r="F2642" s="103"/>
    </row>
    <row r="2643" spans="1:6">
      <c r="A2643" s="103"/>
      <c r="B2643" s="61"/>
      <c r="C2643" s="103"/>
      <c r="D2643" s="103"/>
      <c r="E2643" s="103"/>
      <c r="F2643" s="103"/>
    </row>
    <row r="2644" spans="1:6">
      <c r="A2644" s="103"/>
      <c r="B2644" s="61"/>
      <c r="C2644" s="103"/>
      <c r="D2644" s="103"/>
      <c r="E2644" s="103"/>
      <c r="F2644" s="103"/>
    </row>
    <row r="2645" spans="1:6">
      <c r="A2645" s="103"/>
      <c r="B2645" s="61"/>
      <c r="C2645" s="103"/>
      <c r="D2645" s="103"/>
      <c r="E2645" s="103"/>
      <c r="F2645" s="103"/>
    </row>
    <row r="2646" spans="1:6">
      <c r="A2646" s="103"/>
      <c r="B2646" s="61"/>
      <c r="C2646" s="103"/>
      <c r="D2646" s="103"/>
      <c r="E2646" s="103"/>
      <c r="F2646" s="103"/>
    </row>
    <row r="2647" spans="1:6">
      <c r="A2647" s="103"/>
      <c r="B2647" s="61"/>
      <c r="C2647" s="103"/>
      <c r="D2647" s="103"/>
      <c r="E2647" s="103"/>
      <c r="F2647" s="103"/>
    </row>
    <row r="2648" spans="1:6">
      <c r="A2648" s="103"/>
      <c r="B2648" s="61"/>
      <c r="C2648" s="103"/>
      <c r="D2648" s="103"/>
      <c r="E2648" s="103"/>
      <c r="F2648" s="103"/>
    </row>
    <row r="2649" spans="1:6">
      <c r="A2649" s="103"/>
      <c r="B2649" s="61"/>
      <c r="C2649" s="103"/>
      <c r="D2649" s="103"/>
      <c r="E2649" s="103"/>
      <c r="F2649" s="103"/>
    </row>
    <row r="2650" spans="1:6">
      <c r="A2650" s="103"/>
      <c r="B2650" s="61"/>
      <c r="C2650" s="103"/>
      <c r="D2650" s="103"/>
      <c r="E2650" s="103"/>
      <c r="F2650" s="103"/>
    </row>
    <row r="2651" spans="1:6">
      <c r="A2651" s="103"/>
      <c r="B2651" s="61"/>
      <c r="C2651" s="103"/>
      <c r="D2651" s="103"/>
      <c r="E2651" s="103"/>
      <c r="F2651" s="103"/>
    </row>
    <row r="2652" spans="1:6">
      <c r="A2652" s="103"/>
      <c r="B2652" s="61"/>
      <c r="C2652" s="103"/>
      <c r="D2652" s="103"/>
      <c r="E2652" s="103"/>
      <c r="F2652" s="103"/>
    </row>
    <row r="2653" spans="1:6">
      <c r="A2653" s="103"/>
      <c r="B2653" s="61"/>
      <c r="C2653" s="103"/>
      <c r="D2653" s="103"/>
      <c r="E2653" s="103"/>
      <c r="F2653" s="103"/>
    </row>
    <row r="2654" spans="1:6">
      <c r="A2654" s="103"/>
      <c r="B2654" s="61"/>
      <c r="C2654" s="103"/>
      <c r="D2654" s="103"/>
      <c r="E2654" s="103"/>
      <c r="F2654" s="103"/>
    </row>
    <row r="2655" spans="1:6">
      <c r="A2655" s="103"/>
      <c r="B2655" s="61"/>
      <c r="C2655" s="103"/>
      <c r="D2655" s="103"/>
      <c r="E2655" s="103"/>
      <c r="F2655" s="103"/>
    </row>
    <row r="2656" spans="1:6">
      <c r="A2656" s="103"/>
      <c r="B2656" s="61"/>
      <c r="C2656" s="103"/>
      <c r="D2656" s="103"/>
      <c r="E2656" s="103"/>
      <c r="F2656" s="103"/>
    </row>
    <row r="2657" spans="1:6">
      <c r="A2657" s="103"/>
      <c r="B2657" s="61"/>
      <c r="C2657" s="103"/>
      <c r="D2657" s="103"/>
      <c r="E2657" s="103"/>
      <c r="F2657" s="103"/>
    </row>
    <row r="2658" spans="1:6">
      <c r="A2658" s="103"/>
      <c r="B2658" s="61"/>
      <c r="C2658" s="103"/>
      <c r="D2658" s="103"/>
      <c r="E2658" s="103"/>
      <c r="F2658" s="103"/>
    </row>
    <row r="2659" spans="1:6">
      <c r="A2659" s="103"/>
      <c r="B2659" s="61"/>
      <c r="C2659" s="103"/>
      <c r="D2659" s="103"/>
      <c r="E2659" s="103"/>
      <c r="F2659" s="103"/>
    </row>
    <row r="2660" spans="1:6">
      <c r="A2660" s="103"/>
      <c r="B2660" s="61"/>
      <c r="C2660" s="103"/>
      <c r="D2660" s="103"/>
      <c r="E2660" s="103"/>
      <c r="F2660" s="103"/>
    </row>
    <row r="2661" spans="1:6">
      <c r="A2661" s="103"/>
      <c r="B2661" s="61"/>
      <c r="C2661" s="103"/>
      <c r="D2661" s="103"/>
      <c r="E2661" s="103"/>
      <c r="F2661" s="103"/>
    </row>
    <row r="2662" spans="1:6">
      <c r="A2662" s="103"/>
      <c r="B2662" s="61"/>
      <c r="C2662" s="103"/>
      <c r="D2662" s="103"/>
      <c r="E2662" s="103"/>
      <c r="F2662" s="103"/>
    </row>
    <row r="2663" spans="1:6">
      <c r="A2663" s="103"/>
      <c r="B2663" s="61"/>
      <c r="C2663" s="103"/>
      <c r="D2663" s="103"/>
      <c r="E2663" s="103"/>
      <c r="F2663" s="103"/>
    </row>
    <row r="2664" spans="1:6">
      <c r="A2664" s="103"/>
      <c r="B2664" s="61"/>
      <c r="C2664" s="103"/>
      <c r="D2664" s="103"/>
      <c r="E2664" s="103"/>
      <c r="F2664" s="103"/>
    </row>
    <row r="2665" spans="1:6">
      <c r="A2665" s="103"/>
      <c r="B2665" s="61"/>
      <c r="C2665" s="103"/>
      <c r="D2665" s="103"/>
      <c r="E2665" s="103"/>
      <c r="F2665" s="103"/>
    </row>
    <row r="2666" spans="1:6">
      <c r="A2666" s="103"/>
      <c r="B2666" s="61"/>
      <c r="C2666" s="103"/>
      <c r="D2666" s="103"/>
      <c r="E2666" s="103"/>
      <c r="F2666" s="103"/>
    </row>
    <row r="2667" spans="1:6">
      <c r="A2667" s="103"/>
      <c r="B2667" s="61"/>
      <c r="C2667" s="103"/>
      <c r="D2667" s="103"/>
      <c r="E2667" s="103"/>
      <c r="F2667" s="103"/>
    </row>
    <row r="2668" spans="1:6">
      <c r="A2668" s="103"/>
      <c r="B2668" s="61"/>
      <c r="C2668" s="103"/>
      <c r="D2668" s="103"/>
      <c r="E2668" s="103"/>
      <c r="F2668" s="103"/>
    </row>
    <row r="2669" spans="1:6">
      <c r="A2669" s="103"/>
      <c r="B2669" s="61"/>
      <c r="C2669" s="103"/>
      <c r="D2669" s="103"/>
      <c r="E2669" s="103"/>
      <c r="F2669" s="103"/>
    </row>
    <row r="2670" spans="1:6">
      <c r="A2670" s="103"/>
      <c r="B2670" s="61"/>
      <c r="C2670" s="103"/>
      <c r="D2670" s="103"/>
      <c r="E2670" s="103"/>
      <c r="F2670" s="103"/>
    </row>
    <row r="2671" spans="1:6">
      <c r="A2671" s="103"/>
      <c r="B2671" s="61"/>
      <c r="C2671" s="103"/>
      <c r="D2671" s="103"/>
      <c r="E2671" s="103"/>
      <c r="F2671" s="103"/>
    </row>
    <row r="2672" spans="1:6">
      <c r="A2672" s="103"/>
      <c r="B2672" s="61"/>
      <c r="C2672" s="103"/>
      <c r="D2672" s="103"/>
      <c r="E2672" s="103"/>
      <c r="F2672" s="103"/>
    </row>
    <row r="2673" spans="1:6">
      <c r="A2673" s="103"/>
      <c r="B2673" s="61"/>
      <c r="C2673" s="103"/>
      <c r="D2673" s="103"/>
      <c r="E2673" s="103"/>
      <c r="F2673" s="103"/>
    </row>
    <row r="2674" spans="1:6">
      <c r="A2674" s="103"/>
      <c r="B2674" s="61"/>
      <c r="C2674" s="103"/>
      <c r="D2674" s="103"/>
      <c r="E2674" s="103"/>
      <c r="F2674" s="103"/>
    </row>
    <row r="2675" spans="1:6">
      <c r="A2675" s="103"/>
      <c r="B2675" s="61"/>
      <c r="C2675" s="103"/>
      <c r="D2675" s="103"/>
      <c r="E2675" s="103"/>
      <c r="F2675" s="103"/>
    </row>
    <row r="2676" spans="1:6">
      <c r="A2676" s="103"/>
      <c r="B2676" s="61"/>
      <c r="C2676" s="103"/>
      <c r="D2676" s="103"/>
      <c r="E2676" s="103"/>
      <c r="F2676" s="103"/>
    </row>
    <row r="2677" spans="1:6">
      <c r="A2677" s="103"/>
      <c r="B2677" s="61"/>
      <c r="C2677" s="103"/>
      <c r="D2677" s="103"/>
      <c r="E2677" s="103"/>
      <c r="F2677" s="103"/>
    </row>
    <row r="2678" spans="1:6">
      <c r="A2678" s="103"/>
      <c r="B2678" s="61"/>
      <c r="C2678" s="103"/>
      <c r="D2678" s="103"/>
      <c r="E2678" s="103"/>
      <c r="F2678" s="103"/>
    </row>
    <row r="2679" spans="1:6">
      <c r="A2679" s="103"/>
      <c r="B2679" s="61"/>
      <c r="C2679" s="103"/>
      <c r="D2679" s="103"/>
      <c r="E2679" s="103"/>
      <c r="F2679" s="103"/>
    </row>
    <row r="2680" spans="1:6">
      <c r="A2680" s="103"/>
      <c r="B2680" s="61"/>
      <c r="C2680" s="103"/>
      <c r="D2680" s="103"/>
      <c r="E2680" s="103"/>
      <c r="F2680" s="103"/>
    </row>
    <row r="2681" spans="1:6">
      <c r="A2681" s="103"/>
      <c r="B2681" s="61"/>
      <c r="C2681" s="103"/>
      <c r="D2681" s="103"/>
      <c r="E2681" s="103"/>
      <c r="F2681" s="103"/>
    </row>
    <row r="2682" spans="1:6">
      <c r="A2682" s="103"/>
      <c r="B2682" s="61"/>
      <c r="C2682" s="103"/>
      <c r="D2682" s="103"/>
      <c r="E2682" s="103"/>
      <c r="F2682" s="103"/>
    </row>
    <row r="2683" spans="1:6">
      <c r="A2683" s="103"/>
      <c r="B2683" s="61"/>
      <c r="C2683" s="103"/>
      <c r="D2683" s="103"/>
      <c r="E2683" s="103"/>
      <c r="F2683" s="103"/>
    </row>
    <row r="2684" spans="1:6">
      <c r="A2684" s="103"/>
      <c r="B2684" s="61"/>
      <c r="C2684" s="103"/>
      <c r="D2684" s="103"/>
      <c r="E2684" s="103"/>
      <c r="F2684" s="103"/>
    </row>
    <row r="2685" spans="1:6">
      <c r="A2685" s="103"/>
      <c r="B2685" s="61"/>
      <c r="C2685" s="103"/>
      <c r="D2685" s="103"/>
      <c r="E2685" s="103"/>
      <c r="F2685" s="103"/>
    </row>
    <row r="2686" spans="1:6">
      <c r="A2686" s="103"/>
      <c r="B2686" s="61"/>
      <c r="C2686" s="103"/>
      <c r="D2686" s="103"/>
      <c r="E2686" s="103"/>
      <c r="F2686" s="103"/>
    </row>
    <row r="2687" spans="1:6">
      <c r="A2687" s="103"/>
      <c r="B2687" s="61"/>
      <c r="C2687" s="103"/>
      <c r="D2687" s="103"/>
      <c r="E2687" s="103"/>
      <c r="F2687" s="103"/>
    </row>
    <row r="2688" spans="1:6">
      <c r="A2688" s="103"/>
      <c r="B2688" s="61"/>
      <c r="C2688" s="103"/>
      <c r="D2688" s="103"/>
      <c r="E2688" s="103"/>
      <c r="F2688" s="103"/>
    </row>
    <row r="2689" spans="1:6">
      <c r="A2689" s="103"/>
      <c r="B2689" s="61"/>
      <c r="C2689" s="103"/>
      <c r="D2689" s="103"/>
      <c r="E2689" s="103"/>
      <c r="F2689" s="103"/>
    </row>
    <row r="2690" spans="1:6">
      <c r="A2690" s="103"/>
      <c r="B2690" s="61"/>
      <c r="C2690" s="103"/>
      <c r="D2690" s="103"/>
      <c r="E2690" s="103"/>
      <c r="F2690" s="103"/>
    </row>
    <row r="2691" spans="1:6">
      <c r="A2691" s="103"/>
      <c r="B2691" s="61"/>
      <c r="C2691" s="103"/>
      <c r="D2691" s="103"/>
      <c r="E2691" s="103"/>
      <c r="F2691" s="103"/>
    </row>
    <row r="2692" spans="1:6">
      <c r="A2692" s="103"/>
      <c r="B2692" s="61"/>
      <c r="C2692" s="103"/>
      <c r="D2692" s="103"/>
      <c r="E2692" s="103"/>
      <c r="F2692" s="103"/>
    </row>
    <row r="2693" spans="1:6">
      <c r="A2693" s="103"/>
      <c r="B2693" s="61"/>
      <c r="C2693" s="103"/>
      <c r="D2693" s="103"/>
      <c r="E2693" s="103"/>
      <c r="F2693" s="103"/>
    </row>
    <row r="2694" spans="1:6">
      <c r="A2694" s="103"/>
      <c r="B2694" s="61"/>
      <c r="C2694" s="103"/>
      <c r="D2694" s="103"/>
      <c r="E2694" s="103"/>
      <c r="F2694" s="103"/>
    </row>
    <row r="2695" spans="1:6">
      <c r="A2695" s="103"/>
      <c r="B2695" s="61"/>
      <c r="C2695" s="103"/>
      <c r="D2695" s="103"/>
      <c r="E2695" s="103"/>
      <c r="F2695" s="103"/>
    </row>
    <row r="2696" spans="1:6">
      <c r="A2696" s="103"/>
      <c r="B2696" s="61"/>
      <c r="C2696" s="103"/>
      <c r="D2696" s="103"/>
      <c r="E2696" s="103"/>
      <c r="F2696" s="103"/>
    </row>
    <row r="2697" spans="1:6">
      <c r="A2697" s="103"/>
      <c r="B2697" s="61"/>
      <c r="C2697" s="103"/>
      <c r="D2697" s="103"/>
      <c r="E2697" s="103"/>
      <c r="F2697" s="103"/>
    </row>
    <row r="2698" spans="1:6">
      <c r="A2698" s="103"/>
      <c r="B2698" s="61"/>
      <c r="C2698" s="103"/>
      <c r="D2698" s="103"/>
      <c r="E2698" s="103"/>
      <c r="F2698" s="103"/>
    </row>
    <row r="2699" spans="1:6">
      <c r="A2699" s="103"/>
      <c r="B2699" s="61"/>
      <c r="C2699" s="103"/>
      <c r="D2699" s="103"/>
      <c r="E2699" s="103"/>
      <c r="F2699" s="103"/>
    </row>
    <row r="2700" spans="1:6">
      <c r="A2700" s="103"/>
      <c r="B2700" s="61"/>
      <c r="C2700" s="103"/>
      <c r="D2700" s="103"/>
      <c r="E2700" s="103"/>
      <c r="F2700" s="103"/>
    </row>
    <row r="2701" spans="1:6">
      <c r="A2701" s="103"/>
      <c r="B2701" s="61"/>
      <c r="C2701" s="103"/>
      <c r="D2701" s="103"/>
      <c r="E2701" s="103"/>
      <c r="F2701" s="103"/>
    </row>
    <row r="2702" spans="1:6">
      <c r="A2702" s="103"/>
      <c r="B2702" s="61"/>
      <c r="C2702" s="103"/>
      <c r="D2702" s="103"/>
      <c r="E2702" s="103"/>
      <c r="F2702" s="103"/>
    </row>
    <row r="2703" spans="1:6">
      <c r="A2703" s="103"/>
      <c r="B2703" s="61"/>
      <c r="C2703" s="103"/>
      <c r="D2703" s="103"/>
      <c r="E2703" s="103"/>
      <c r="F2703" s="103"/>
    </row>
    <row r="2704" spans="1:6">
      <c r="A2704" s="103"/>
      <c r="B2704" s="61"/>
      <c r="C2704" s="103"/>
      <c r="D2704" s="103"/>
      <c r="E2704" s="103"/>
      <c r="F2704" s="103"/>
    </row>
    <row r="2705" spans="1:6">
      <c r="A2705" s="103"/>
      <c r="B2705" s="61"/>
      <c r="C2705" s="103"/>
      <c r="D2705" s="103"/>
      <c r="E2705" s="103"/>
      <c r="F2705" s="103"/>
    </row>
    <row r="2706" spans="1:6">
      <c r="A2706" s="103"/>
      <c r="B2706" s="61"/>
      <c r="C2706" s="103"/>
      <c r="D2706" s="103"/>
      <c r="E2706" s="103"/>
      <c r="F2706" s="103"/>
    </row>
    <row r="2707" spans="1:6">
      <c r="A2707" s="103"/>
      <c r="B2707" s="61"/>
      <c r="C2707" s="103"/>
      <c r="D2707" s="103"/>
      <c r="E2707" s="103"/>
      <c r="F2707" s="103"/>
    </row>
    <row r="2708" spans="1:6">
      <c r="A2708" s="103"/>
      <c r="B2708" s="61"/>
      <c r="C2708" s="103"/>
      <c r="D2708" s="103"/>
      <c r="E2708" s="103"/>
      <c r="F2708" s="103"/>
    </row>
    <row r="2709" spans="1:6">
      <c r="A2709" s="103"/>
      <c r="B2709" s="61"/>
      <c r="C2709" s="103"/>
      <c r="D2709" s="103"/>
      <c r="E2709" s="103"/>
      <c r="F2709" s="103"/>
    </row>
    <row r="2710" spans="1:6">
      <c r="A2710" s="103"/>
      <c r="B2710" s="61"/>
      <c r="C2710" s="103"/>
      <c r="D2710" s="103"/>
      <c r="E2710" s="103"/>
      <c r="F2710" s="103"/>
    </row>
    <row r="2711" spans="1:6">
      <c r="A2711" s="103"/>
      <c r="B2711" s="61"/>
      <c r="C2711" s="103"/>
      <c r="D2711" s="103"/>
      <c r="E2711" s="103"/>
      <c r="F2711" s="103"/>
    </row>
    <row r="2712" spans="1:6">
      <c r="A2712" s="103"/>
      <c r="B2712" s="61"/>
      <c r="C2712" s="103"/>
      <c r="D2712" s="103"/>
      <c r="E2712" s="103"/>
      <c r="F2712" s="103"/>
    </row>
    <row r="2713" spans="1:6">
      <c r="A2713" s="103"/>
      <c r="B2713" s="61"/>
      <c r="C2713" s="103"/>
      <c r="D2713" s="103"/>
      <c r="E2713" s="103"/>
      <c r="F2713" s="103"/>
    </row>
    <row r="2714" spans="1:6">
      <c r="A2714" s="103"/>
      <c r="B2714" s="61"/>
      <c r="C2714" s="103"/>
      <c r="D2714" s="103"/>
      <c r="E2714" s="103"/>
      <c r="F2714" s="103"/>
    </row>
    <row r="2715" spans="1:6">
      <c r="A2715" s="103"/>
      <c r="B2715" s="61"/>
      <c r="C2715" s="103"/>
      <c r="D2715" s="103"/>
      <c r="E2715" s="103"/>
      <c r="F2715" s="103"/>
    </row>
    <row r="2716" spans="1:6">
      <c r="A2716" s="103"/>
      <c r="B2716" s="61"/>
      <c r="C2716" s="103"/>
      <c r="D2716" s="103"/>
      <c r="E2716" s="103"/>
      <c r="F2716" s="103"/>
    </row>
    <row r="2717" spans="1:6">
      <c r="A2717" s="103"/>
      <c r="B2717" s="61"/>
      <c r="C2717" s="103"/>
      <c r="D2717" s="103"/>
      <c r="E2717" s="103"/>
      <c r="F2717" s="103"/>
    </row>
    <row r="2718" spans="1:6">
      <c r="A2718" s="103"/>
      <c r="B2718" s="61"/>
      <c r="C2718" s="103"/>
      <c r="D2718" s="103"/>
      <c r="E2718" s="103"/>
      <c r="F2718" s="103"/>
    </row>
    <row r="2719" spans="1:6">
      <c r="A2719" s="103"/>
      <c r="B2719" s="61"/>
      <c r="C2719" s="103"/>
      <c r="D2719" s="103"/>
      <c r="E2719" s="103"/>
      <c r="F2719" s="103"/>
    </row>
    <row r="2720" spans="1:6">
      <c r="A2720" s="103"/>
      <c r="B2720" s="61"/>
      <c r="C2720" s="103"/>
      <c r="D2720" s="103"/>
      <c r="E2720" s="103"/>
      <c r="F2720" s="103"/>
    </row>
    <row r="2721" spans="1:6">
      <c r="A2721" s="103"/>
      <c r="B2721" s="61"/>
      <c r="C2721" s="103"/>
      <c r="D2721" s="103"/>
      <c r="E2721" s="103"/>
      <c r="F2721" s="103"/>
    </row>
    <row r="2722" spans="1:6">
      <c r="A2722" s="103"/>
      <c r="B2722" s="61"/>
      <c r="C2722" s="103"/>
      <c r="D2722" s="103"/>
      <c r="E2722" s="103"/>
      <c r="F2722" s="103"/>
    </row>
    <row r="2723" spans="1:6">
      <c r="A2723" s="103"/>
      <c r="B2723" s="61"/>
      <c r="C2723" s="103"/>
      <c r="D2723" s="103"/>
      <c r="E2723" s="103"/>
      <c r="F2723" s="103"/>
    </row>
    <row r="2724" spans="1:6">
      <c r="A2724" s="103"/>
      <c r="B2724" s="61"/>
      <c r="C2724" s="103"/>
      <c r="D2724" s="103"/>
      <c r="E2724" s="103"/>
      <c r="F2724" s="103"/>
    </row>
    <row r="2725" spans="1:6">
      <c r="A2725" s="103"/>
      <c r="B2725" s="61"/>
      <c r="C2725" s="103"/>
      <c r="D2725" s="103"/>
      <c r="E2725" s="103"/>
      <c r="F2725" s="103"/>
    </row>
    <row r="2726" spans="1:6">
      <c r="A2726" s="103"/>
      <c r="B2726" s="61"/>
      <c r="C2726" s="103"/>
      <c r="D2726" s="103"/>
      <c r="E2726" s="103"/>
      <c r="F2726" s="103"/>
    </row>
    <row r="2727" spans="1:6">
      <c r="A2727" s="103"/>
      <c r="B2727" s="61"/>
      <c r="C2727" s="103"/>
      <c r="D2727" s="103"/>
      <c r="E2727" s="103"/>
      <c r="F2727" s="103"/>
    </row>
    <row r="2728" spans="1:6">
      <c r="A2728" s="103"/>
      <c r="B2728" s="61"/>
      <c r="C2728" s="103"/>
      <c r="D2728" s="103"/>
      <c r="E2728" s="103"/>
      <c r="F2728" s="103"/>
    </row>
    <row r="2729" spans="1:6">
      <c r="A2729" s="103"/>
      <c r="B2729" s="61"/>
      <c r="C2729" s="103"/>
      <c r="D2729" s="103"/>
      <c r="E2729" s="103"/>
      <c r="F2729" s="103"/>
    </row>
    <row r="2730" spans="1:6">
      <c r="A2730" s="103"/>
      <c r="B2730" s="61"/>
      <c r="C2730" s="103"/>
      <c r="D2730" s="103"/>
      <c r="E2730" s="103"/>
      <c r="F2730" s="103"/>
    </row>
    <row r="2731" spans="1:6">
      <c r="A2731" s="103"/>
      <c r="B2731" s="61"/>
      <c r="C2731" s="103"/>
      <c r="D2731" s="103"/>
      <c r="E2731" s="103"/>
      <c r="F2731" s="103"/>
    </row>
    <row r="2732" spans="1:6">
      <c r="A2732" s="103"/>
      <c r="B2732" s="61"/>
      <c r="C2732" s="103"/>
      <c r="D2732" s="103"/>
      <c r="E2732" s="103"/>
      <c r="F2732" s="103"/>
    </row>
    <row r="2733" spans="1:6">
      <c r="A2733" s="103"/>
      <c r="B2733" s="61"/>
      <c r="C2733" s="103"/>
      <c r="D2733" s="103"/>
      <c r="E2733" s="103"/>
      <c r="F2733" s="103"/>
    </row>
    <row r="2734" spans="1:6">
      <c r="A2734" s="103"/>
      <c r="B2734" s="61"/>
      <c r="C2734" s="103"/>
      <c r="D2734" s="103"/>
      <c r="E2734" s="103"/>
      <c r="F2734" s="103"/>
    </row>
    <row r="2735" spans="1:6">
      <c r="A2735" s="103"/>
      <c r="B2735" s="61"/>
      <c r="C2735" s="103"/>
      <c r="D2735" s="103"/>
      <c r="E2735" s="103"/>
      <c r="F2735" s="103"/>
    </row>
    <row r="2736" spans="1:6">
      <c r="A2736" s="103"/>
      <c r="B2736" s="61"/>
      <c r="C2736" s="103"/>
      <c r="D2736" s="103"/>
      <c r="E2736" s="103"/>
      <c r="F2736" s="103"/>
    </row>
    <row r="2737" spans="1:6">
      <c r="A2737" s="103"/>
      <c r="B2737" s="61"/>
      <c r="C2737" s="103"/>
      <c r="D2737" s="103"/>
      <c r="E2737" s="103"/>
      <c r="F2737" s="103"/>
    </row>
    <row r="2738" spans="1:6">
      <c r="A2738" s="103"/>
      <c r="B2738" s="61"/>
      <c r="C2738" s="103"/>
      <c r="D2738" s="103"/>
      <c r="E2738" s="103"/>
      <c r="F2738" s="103"/>
    </row>
    <row r="2739" spans="1:6">
      <c r="A2739" s="103"/>
      <c r="B2739" s="61"/>
      <c r="C2739" s="103"/>
      <c r="D2739" s="103"/>
      <c r="E2739" s="103"/>
      <c r="F2739" s="103"/>
    </row>
    <row r="2740" spans="1:6">
      <c r="A2740" s="103"/>
      <c r="B2740" s="61"/>
      <c r="C2740" s="103"/>
      <c r="D2740" s="103"/>
      <c r="E2740" s="103"/>
      <c r="F2740" s="103"/>
    </row>
    <row r="2741" spans="1:6">
      <c r="A2741" s="103"/>
      <c r="B2741" s="61"/>
      <c r="C2741" s="103"/>
      <c r="D2741" s="103"/>
      <c r="E2741" s="103"/>
      <c r="F2741" s="103"/>
    </row>
    <row r="2742" spans="1:6">
      <c r="A2742" s="103"/>
      <c r="B2742" s="61"/>
      <c r="C2742" s="103"/>
      <c r="D2742" s="103"/>
      <c r="E2742" s="103"/>
      <c r="F2742" s="103"/>
    </row>
    <row r="2743" spans="1:6">
      <c r="A2743" s="103"/>
      <c r="B2743" s="61"/>
      <c r="C2743" s="103"/>
      <c r="D2743" s="103"/>
      <c r="E2743" s="103"/>
      <c r="F2743" s="103"/>
    </row>
    <row r="2744" spans="1:6">
      <c r="A2744" s="103"/>
      <c r="B2744" s="61"/>
      <c r="C2744" s="103"/>
      <c r="D2744" s="103"/>
      <c r="E2744" s="103"/>
      <c r="F2744" s="103"/>
    </row>
    <row r="2745" spans="1:6">
      <c r="A2745" s="103"/>
      <c r="B2745" s="61"/>
      <c r="C2745" s="103"/>
      <c r="D2745" s="103"/>
      <c r="E2745" s="103"/>
      <c r="F2745" s="103"/>
    </row>
    <row r="2746" spans="1:6">
      <c r="A2746" s="103"/>
      <c r="B2746" s="61"/>
      <c r="C2746" s="103"/>
      <c r="D2746" s="103"/>
      <c r="E2746" s="103"/>
      <c r="F2746" s="103"/>
    </row>
    <row r="2747" spans="1:6">
      <c r="A2747" s="103"/>
      <c r="B2747" s="61"/>
      <c r="C2747" s="103"/>
      <c r="D2747" s="103"/>
      <c r="E2747" s="103"/>
      <c r="F2747" s="103"/>
    </row>
    <row r="2748" spans="1:6">
      <c r="A2748" s="103"/>
      <c r="B2748" s="61"/>
      <c r="C2748" s="103"/>
      <c r="D2748" s="103"/>
      <c r="E2748" s="103"/>
      <c r="F2748" s="103"/>
    </row>
    <row r="2749" spans="1:6">
      <c r="A2749" s="103"/>
      <c r="B2749" s="61"/>
      <c r="C2749" s="103"/>
      <c r="D2749" s="103"/>
      <c r="E2749" s="103"/>
      <c r="F2749" s="103"/>
    </row>
    <row r="2750" spans="1:6">
      <c r="A2750" s="103"/>
      <c r="B2750" s="61"/>
      <c r="C2750" s="103"/>
      <c r="D2750" s="103"/>
      <c r="E2750" s="103"/>
      <c r="F2750" s="103"/>
    </row>
    <row r="2751" spans="1:6">
      <c r="A2751" s="103"/>
      <c r="B2751" s="61"/>
      <c r="C2751" s="103"/>
      <c r="D2751" s="103"/>
      <c r="E2751" s="103"/>
      <c r="F2751" s="103"/>
    </row>
    <row r="2752" spans="1:6">
      <c r="A2752" s="103"/>
      <c r="B2752" s="61"/>
      <c r="C2752" s="103"/>
      <c r="D2752" s="103"/>
      <c r="E2752" s="103"/>
      <c r="F2752" s="103"/>
    </row>
    <row r="2753" spans="1:6">
      <c r="A2753" s="103"/>
      <c r="B2753" s="61"/>
      <c r="C2753" s="103"/>
      <c r="D2753" s="103"/>
      <c r="E2753" s="103"/>
      <c r="F2753" s="103"/>
    </row>
    <row r="2754" spans="1:6">
      <c r="A2754" s="103"/>
      <c r="B2754" s="61"/>
      <c r="C2754" s="103"/>
      <c r="D2754" s="103"/>
      <c r="E2754" s="103"/>
      <c r="F2754" s="103"/>
    </row>
    <row r="2755" spans="1:6">
      <c r="A2755" s="103"/>
      <c r="B2755" s="61"/>
      <c r="C2755" s="103"/>
      <c r="D2755" s="103"/>
      <c r="E2755" s="103"/>
      <c r="F2755" s="103"/>
    </row>
    <row r="2756" spans="1:6">
      <c r="A2756" s="103"/>
      <c r="B2756" s="61"/>
      <c r="C2756" s="103"/>
      <c r="D2756" s="103"/>
      <c r="E2756" s="103"/>
      <c r="F2756" s="103"/>
    </row>
    <row r="2757" spans="1:6">
      <c r="A2757" s="103"/>
      <c r="B2757" s="61"/>
      <c r="C2757" s="103"/>
      <c r="D2757" s="103"/>
      <c r="E2757" s="103"/>
      <c r="F2757" s="103"/>
    </row>
    <row r="2758" spans="1:6">
      <c r="A2758" s="103"/>
      <c r="B2758" s="61"/>
      <c r="C2758" s="103"/>
      <c r="D2758" s="103"/>
      <c r="E2758" s="103"/>
      <c r="F2758" s="103"/>
    </row>
    <row r="2759" spans="1:6">
      <c r="A2759" s="103"/>
      <c r="B2759" s="61"/>
      <c r="C2759" s="103"/>
      <c r="D2759" s="103"/>
      <c r="E2759" s="103"/>
      <c r="F2759" s="103"/>
    </row>
    <row r="2760" spans="1:6">
      <c r="A2760" s="103"/>
      <c r="B2760" s="61"/>
      <c r="C2760" s="103"/>
      <c r="D2760" s="103"/>
      <c r="E2760" s="103"/>
      <c r="F2760" s="103"/>
    </row>
    <row r="2761" spans="1:6">
      <c r="A2761" s="103"/>
      <c r="B2761" s="61"/>
      <c r="C2761" s="103"/>
      <c r="D2761" s="103"/>
      <c r="E2761" s="103"/>
      <c r="F2761" s="103"/>
    </row>
    <row r="2762" spans="1:6">
      <c r="A2762" s="103"/>
      <c r="B2762" s="61"/>
      <c r="C2762" s="103"/>
      <c r="D2762" s="103"/>
      <c r="E2762" s="103"/>
      <c r="F2762" s="103"/>
    </row>
    <row r="2763" spans="1:6">
      <c r="A2763" s="103"/>
      <c r="B2763" s="61"/>
      <c r="C2763" s="103"/>
      <c r="D2763" s="103"/>
      <c r="E2763" s="103"/>
      <c r="F2763" s="103"/>
    </row>
    <row r="2764" spans="1:6">
      <c r="A2764" s="103"/>
      <c r="B2764" s="61"/>
      <c r="C2764" s="103"/>
      <c r="D2764" s="103"/>
      <c r="E2764" s="103"/>
      <c r="F2764" s="103"/>
    </row>
    <row r="2765" spans="1:6">
      <c r="A2765" s="103"/>
      <c r="B2765" s="61"/>
      <c r="C2765" s="103"/>
      <c r="D2765" s="103"/>
      <c r="E2765" s="103"/>
      <c r="F2765" s="103"/>
    </row>
    <row r="2766" spans="1:6">
      <c r="A2766" s="103"/>
      <c r="B2766" s="61"/>
      <c r="C2766" s="103"/>
      <c r="D2766" s="103"/>
      <c r="E2766" s="103"/>
      <c r="F2766" s="103"/>
    </row>
    <row r="2767" spans="1:6">
      <c r="A2767" s="103"/>
      <c r="B2767" s="61"/>
      <c r="C2767" s="103"/>
      <c r="D2767" s="103"/>
      <c r="E2767" s="103"/>
      <c r="F2767" s="103"/>
    </row>
    <row r="2768" spans="1:6">
      <c r="A2768" s="103"/>
      <c r="B2768" s="61"/>
      <c r="C2768" s="103"/>
      <c r="D2768" s="103"/>
      <c r="E2768" s="103"/>
      <c r="F2768" s="103"/>
    </row>
    <row r="2769" spans="1:6">
      <c r="A2769" s="103"/>
      <c r="B2769" s="61"/>
      <c r="C2769" s="103"/>
      <c r="D2769" s="103"/>
      <c r="E2769" s="103"/>
      <c r="F2769" s="103"/>
    </row>
    <row r="2770" spans="1:6">
      <c r="A2770" s="103"/>
      <c r="B2770" s="61"/>
      <c r="C2770" s="103"/>
      <c r="D2770" s="103"/>
      <c r="E2770" s="103"/>
      <c r="F2770" s="103"/>
    </row>
    <row r="2771" spans="1:6">
      <c r="A2771" s="103"/>
      <c r="B2771" s="61"/>
      <c r="C2771" s="103"/>
      <c r="D2771" s="103"/>
      <c r="E2771" s="103"/>
      <c r="F2771" s="103"/>
    </row>
    <row r="2772" spans="1:6">
      <c r="A2772" s="103"/>
      <c r="B2772" s="61"/>
      <c r="C2772" s="103"/>
      <c r="D2772" s="103"/>
      <c r="E2772" s="103"/>
      <c r="F2772" s="103"/>
    </row>
    <row r="2773" spans="1:6">
      <c r="A2773" s="103"/>
      <c r="B2773" s="61"/>
      <c r="C2773" s="103"/>
      <c r="D2773" s="103"/>
      <c r="E2773" s="103"/>
      <c r="F2773" s="103"/>
    </row>
    <row r="2774" spans="1:6">
      <c r="A2774" s="103"/>
      <c r="B2774" s="61"/>
      <c r="C2774" s="103"/>
      <c r="D2774" s="103"/>
      <c r="E2774" s="103"/>
      <c r="F2774" s="103"/>
    </row>
    <row r="2775" spans="1:6">
      <c r="A2775" s="103"/>
      <c r="B2775" s="61"/>
      <c r="C2775" s="103"/>
      <c r="D2775" s="103"/>
      <c r="E2775" s="103"/>
      <c r="F2775" s="103"/>
    </row>
    <row r="2776" spans="1:6">
      <c r="A2776" s="103"/>
      <c r="B2776" s="61"/>
      <c r="C2776" s="103"/>
      <c r="D2776" s="103"/>
      <c r="E2776" s="103"/>
      <c r="F2776" s="103"/>
    </row>
    <row r="2777" spans="1:6">
      <c r="A2777" s="103"/>
      <c r="B2777" s="61"/>
      <c r="C2777" s="103"/>
      <c r="D2777" s="103"/>
      <c r="E2777" s="103"/>
      <c r="F2777" s="103"/>
    </row>
    <row r="2778" spans="1:6">
      <c r="A2778" s="103"/>
      <c r="B2778" s="61"/>
      <c r="C2778" s="103"/>
      <c r="D2778" s="103"/>
      <c r="E2778" s="103"/>
      <c r="F2778" s="103"/>
    </row>
    <row r="2779" spans="1:6">
      <c r="A2779" s="103"/>
      <c r="B2779" s="61"/>
      <c r="C2779" s="103"/>
      <c r="D2779" s="103"/>
      <c r="E2779" s="103"/>
      <c r="F2779" s="103"/>
    </row>
    <row r="2780" spans="1:6">
      <c r="A2780" s="103"/>
      <c r="B2780" s="61"/>
      <c r="C2780" s="103"/>
      <c r="D2780" s="103"/>
      <c r="E2780" s="103"/>
      <c r="F2780" s="103"/>
    </row>
    <row r="2781" spans="1:6">
      <c r="A2781" s="103"/>
      <c r="B2781" s="61"/>
      <c r="C2781" s="103"/>
      <c r="D2781" s="103"/>
      <c r="E2781" s="103"/>
      <c r="F2781" s="103"/>
    </row>
    <row r="2782" spans="1:6">
      <c r="A2782" s="103"/>
      <c r="B2782" s="61"/>
      <c r="C2782" s="103"/>
      <c r="D2782" s="103"/>
      <c r="E2782" s="103"/>
      <c r="F2782" s="103"/>
    </row>
    <row r="2783" spans="1:6">
      <c r="A2783" s="103"/>
      <c r="B2783" s="61"/>
      <c r="C2783" s="103"/>
      <c r="D2783" s="103"/>
      <c r="E2783" s="103"/>
      <c r="F2783" s="103"/>
    </row>
    <row r="2784" spans="1:6">
      <c r="A2784" s="103"/>
      <c r="B2784" s="61"/>
      <c r="C2784" s="103"/>
      <c r="D2784" s="103"/>
      <c r="E2784" s="103"/>
      <c r="F2784" s="103"/>
    </row>
    <row r="2785" spans="1:6">
      <c r="A2785" s="103"/>
      <c r="B2785" s="61"/>
      <c r="C2785" s="103"/>
      <c r="D2785" s="103"/>
      <c r="E2785" s="103"/>
      <c r="F2785" s="103"/>
    </row>
    <row r="2786" spans="1:6">
      <c r="A2786" s="103"/>
      <c r="B2786" s="61"/>
      <c r="C2786" s="103"/>
      <c r="D2786" s="103"/>
      <c r="E2786" s="103"/>
      <c r="F2786" s="103"/>
    </row>
    <row r="2787" spans="1:6">
      <c r="A2787" s="103"/>
      <c r="B2787" s="61"/>
      <c r="C2787" s="103"/>
      <c r="D2787" s="103"/>
      <c r="E2787" s="103"/>
      <c r="F2787" s="103"/>
    </row>
    <row r="2788" spans="1:6">
      <c r="A2788" s="103"/>
      <c r="B2788" s="61"/>
      <c r="C2788" s="103"/>
      <c r="D2788" s="103"/>
      <c r="E2788" s="103"/>
      <c r="F2788" s="103"/>
    </row>
    <row r="2789" spans="1:6">
      <c r="A2789" s="103"/>
      <c r="B2789" s="61"/>
      <c r="C2789" s="103"/>
      <c r="D2789" s="103"/>
      <c r="E2789" s="103"/>
      <c r="F2789" s="103"/>
    </row>
    <row r="2790" spans="1:6">
      <c r="A2790" s="103"/>
      <c r="B2790" s="61"/>
      <c r="C2790" s="103"/>
      <c r="D2790" s="103"/>
      <c r="E2790" s="103"/>
      <c r="F2790" s="103"/>
    </row>
    <row r="2791" spans="1:6">
      <c r="A2791" s="103"/>
      <c r="B2791" s="61"/>
      <c r="C2791" s="103"/>
      <c r="D2791" s="103"/>
      <c r="E2791" s="103"/>
      <c r="F2791" s="103"/>
    </row>
    <row r="2792" spans="1:6">
      <c r="A2792" s="103"/>
      <c r="B2792" s="61"/>
      <c r="C2792" s="103"/>
      <c r="D2792" s="103"/>
      <c r="E2792" s="103"/>
      <c r="F2792" s="103"/>
    </row>
    <row r="2793" spans="1:6">
      <c r="A2793" s="103"/>
      <c r="B2793" s="61"/>
      <c r="C2793" s="103"/>
      <c r="D2793" s="103"/>
      <c r="E2793" s="103"/>
      <c r="F2793" s="103"/>
    </row>
    <row r="2794" spans="1:6">
      <c r="A2794" s="103"/>
      <c r="B2794" s="61"/>
      <c r="C2794" s="103"/>
      <c r="D2794" s="103"/>
      <c r="E2794" s="103"/>
      <c r="F2794" s="103"/>
    </row>
    <row r="2795" spans="1:6">
      <c r="A2795" s="103"/>
      <c r="B2795" s="61"/>
      <c r="C2795" s="103"/>
      <c r="D2795" s="103"/>
      <c r="E2795" s="103"/>
      <c r="F2795" s="103"/>
    </row>
    <row r="2796" spans="1:6">
      <c r="A2796" s="103"/>
      <c r="B2796" s="61"/>
      <c r="C2796" s="103"/>
      <c r="D2796" s="103"/>
      <c r="E2796" s="103"/>
      <c r="F2796" s="103"/>
    </row>
    <row r="2797" spans="1:6">
      <c r="A2797" s="103"/>
      <c r="B2797" s="61"/>
      <c r="C2797" s="103"/>
      <c r="D2797" s="103"/>
      <c r="E2797" s="103"/>
      <c r="F2797" s="103"/>
    </row>
    <row r="2798" spans="1:6">
      <c r="A2798" s="103"/>
      <c r="B2798" s="61"/>
      <c r="C2798" s="103"/>
      <c r="D2798" s="103"/>
      <c r="E2798" s="103"/>
      <c r="F2798" s="103"/>
    </row>
    <row r="2799" spans="1:6">
      <c r="A2799" s="103"/>
      <c r="B2799" s="61"/>
      <c r="C2799" s="103"/>
      <c r="D2799" s="103"/>
      <c r="E2799" s="103"/>
      <c r="F2799" s="103"/>
    </row>
    <row r="2800" spans="1:6">
      <c r="A2800" s="103"/>
      <c r="B2800" s="61"/>
      <c r="C2800" s="103"/>
      <c r="D2800" s="103"/>
      <c r="E2800" s="103"/>
      <c r="F2800" s="103"/>
    </row>
    <row r="2801" spans="1:6">
      <c r="A2801" s="103"/>
      <c r="B2801" s="61"/>
      <c r="C2801" s="103"/>
      <c r="D2801" s="103"/>
      <c r="E2801" s="103"/>
      <c r="F2801" s="103"/>
    </row>
    <row r="2802" spans="1:6">
      <c r="A2802" s="103"/>
      <c r="B2802" s="61"/>
      <c r="C2802" s="103"/>
      <c r="D2802" s="103"/>
      <c r="E2802" s="103"/>
      <c r="F2802" s="103"/>
    </row>
    <row r="2803" spans="1:6">
      <c r="A2803" s="103"/>
      <c r="B2803" s="61"/>
      <c r="C2803" s="103"/>
      <c r="D2803" s="103"/>
      <c r="E2803" s="103"/>
      <c r="F2803" s="103"/>
    </row>
    <row r="2804" spans="1:6">
      <c r="A2804" s="103"/>
      <c r="B2804" s="61"/>
      <c r="C2804" s="103"/>
      <c r="D2804" s="103"/>
      <c r="E2804" s="103"/>
      <c r="F2804" s="103"/>
    </row>
    <row r="2805" spans="1:6">
      <c r="A2805" s="103"/>
      <c r="B2805" s="61"/>
      <c r="C2805" s="103"/>
      <c r="D2805" s="103"/>
      <c r="E2805" s="103"/>
      <c r="F2805" s="103"/>
    </row>
    <row r="2806" spans="1:6">
      <c r="A2806" s="103"/>
      <c r="B2806" s="61"/>
      <c r="C2806" s="103"/>
      <c r="D2806" s="103"/>
      <c r="E2806" s="103"/>
      <c r="F2806" s="103"/>
    </row>
    <row r="2807" spans="1:6">
      <c r="A2807" s="103"/>
      <c r="B2807" s="61"/>
      <c r="C2807" s="103"/>
      <c r="D2807" s="103"/>
      <c r="E2807" s="103"/>
      <c r="F2807" s="103"/>
    </row>
    <row r="2808" spans="1:6">
      <c r="A2808" s="103"/>
      <c r="B2808" s="61"/>
      <c r="C2808" s="103"/>
      <c r="D2808" s="103"/>
      <c r="E2808" s="103"/>
      <c r="F2808" s="103"/>
    </row>
    <row r="2809" spans="1:6">
      <c r="A2809" s="103"/>
      <c r="B2809" s="61"/>
      <c r="C2809" s="103"/>
      <c r="D2809" s="103"/>
      <c r="E2809" s="103"/>
      <c r="F2809" s="103"/>
    </row>
    <row r="2810" spans="1:6">
      <c r="A2810" s="103"/>
      <c r="B2810" s="61"/>
      <c r="C2810" s="103"/>
      <c r="D2810" s="103"/>
      <c r="E2810" s="103"/>
      <c r="F2810" s="103"/>
    </row>
    <row r="2811" spans="1:6">
      <c r="A2811" s="103"/>
      <c r="B2811" s="61"/>
      <c r="C2811" s="103"/>
      <c r="D2811" s="103"/>
      <c r="E2811" s="103"/>
      <c r="F2811" s="103"/>
    </row>
    <row r="2812" spans="1:6">
      <c r="A2812" s="103"/>
      <c r="B2812" s="61"/>
      <c r="C2812" s="103"/>
      <c r="D2812" s="103"/>
      <c r="E2812" s="103"/>
      <c r="F2812" s="103"/>
    </row>
    <row r="2813" spans="1:6">
      <c r="A2813" s="103"/>
      <c r="B2813" s="61"/>
      <c r="C2813" s="103"/>
      <c r="D2813" s="103"/>
      <c r="E2813" s="103"/>
      <c r="F2813" s="103"/>
    </row>
    <row r="2814" spans="1:6">
      <c r="A2814" s="103"/>
      <c r="B2814" s="61"/>
      <c r="C2814" s="103"/>
      <c r="D2814" s="103"/>
      <c r="E2814" s="103"/>
      <c r="F2814" s="103"/>
    </row>
    <row r="2815" spans="1:6">
      <c r="A2815" s="103"/>
      <c r="B2815" s="61"/>
      <c r="C2815" s="103"/>
      <c r="D2815" s="103"/>
      <c r="E2815" s="103"/>
      <c r="F2815" s="103"/>
    </row>
    <row r="2816" spans="1:6">
      <c r="A2816" s="103"/>
      <c r="B2816" s="61"/>
      <c r="C2816" s="103"/>
      <c r="D2816" s="103"/>
      <c r="E2816" s="103"/>
      <c r="F2816" s="103"/>
    </row>
    <row r="2817" spans="1:6">
      <c r="A2817" s="103"/>
      <c r="B2817" s="61"/>
      <c r="C2817" s="103"/>
      <c r="D2817" s="103"/>
      <c r="E2817" s="103"/>
      <c r="F2817" s="103"/>
    </row>
    <row r="2818" spans="1:6">
      <c r="A2818" s="103"/>
      <c r="B2818" s="61"/>
      <c r="C2818" s="103"/>
      <c r="D2818" s="103"/>
      <c r="E2818" s="103"/>
      <c r="F2818" s="103"/>
    </row>
    <row r="2819" spans="1:6">
      <c r="A2819" s="103"/>
      <c r="B2819" s="61"/>
      <c r="C2819" s="103"/>
      <c r="D2819" s="103"/>
      <c r="E2819" s="103"/>
      <c r="F2819" s="103"/>
    </row>
    <row r="2820" spans="1:6">
      <c r="A2820" s="103"/>
      <c r="B2820" s="61"/>
      <c r="C2820" s="103"/>
      <c r="D2820" s="103"/>
      <c r="E2820" s="103"/>
      <c r="F2820" s="103"/>
    </row>
    <row r="2821" spans="1:6">
      <c r="A2821" s="103"/>
      <c r="B2821" s="61"/>
      <c r="C2821" s="103"/>
      <c r="D2821" s="103"/>
      <c r="E2821" s="103"/>
      <c r="F2821" s="103"/>
    </row>
    <row r="2822" spans="1:6">
      <c r="A2822" s="103"/>
      <c r="B2822" s="61"/>
      <c r="C2822" s="103"/>
      <c r="D2822" s="103"/>
      <c r="E2822" s="103"/>
      <c r="F2822" s="103"/>
    </row>
    <row r="2823" spans="1:6">
      <c r="A2823" s="103"/>
      <c r="B2823" s="61"/>
      <c r="C2823" s="103"/>
      <c r="D2823" s="103"/>
      <c r="E2823" s="103"/>
      <c r="F2823" s="103"/>
    </row>
    <row r="2824" spans="1:6">
      <c r="A2824" s="103"/>
      <c r="B2824" s="61"/>
      <c r="C2824" s="103"/>
      <c r="D2824" s="103"/>
      <c r="E2824" s="103"/>
      <c r="F2824" s="103"/>
    </row>
    <row r="2825" spans="1:6">
      <c r="A2825" s="103"/>
      <c r="B2825" s="61"/>
      <c r="C2825" s="103"/>
      <c r="D2825" s="103"/>
      <c r="E2825" s="103"/>
      <c r="F2825" s="103"/>
    </row>
    <row r="2826" spans="1:6">
      <c r="A2826" s="103"/>
      <c r="B2826" s="61"/>
      <c r="C2826" s="103"/>
      <c r="D2826" s="103"/>
      <c r="E2826" s="103"/>
      <c r="F2826" s="103"/>
    </row>
    <row r="2827" spans="1:6">
      <c r="A2827" s="103"/>
      <c r="B2827" s="61"/>
      <c r="C2827" s="103"/>
      <c r="D2827" s="103"/>
      <c r="E2827" s="103"/>
      <c r="F2827" s="103"/>
    </row>
    <row r="2828" spans="1:6">
      <c r="A2828" s="103"/>
      <c r="B2828" s="61"/>
      <c r="C2828" s="103"/>
      <c r="D2828" s="103"/>
      <c r="E2828" s="103"/>
      <c r="F2828" s="103"/>
    </row>
    <row r="2829" spans="1:6">
      <c r="A2829" s="103"/>
      <c r="B2829" s="61"/>
      <c r="C2829" s="103"/>
      <c r="D2829" s="103"/>
      <c r="E2829" s="103"/>
      <c r="F2829" s="103"/>
    </row>
    <row r="2830" spans="1:6">
      <c r="A2830" s="103"/>
      <c r="B2830" s="61"/>
      <c r="C2830" s="103"/>
      <c r="D2830" s="103"/>
      <c r="E2830" s="103"/>
      <c r="F2830" s="103"/>
    </row>
    <row r="2831" spans="1:6">
      <c r="A2831" s="103"/>
      <c r="B2831" s="61"/>
      <c r="C2831" s="103"/>
      <c r="D2831" s="103"/>
      <c r="E2831" s="103"/>
      <c r="F2831" s="103"/>
    </row>
    <row r="2832" spans="1:6">
      <c r="A2832" s="103"/>
      <c r="B2832" s="61"/>
      <c r="C2832" s="103"/>
      <c r="D2832" s="103"/>
      <c r="E2832" s="103"/>
      <c r="F2832" s="103"/>
    </row>
    <row r="2833" spans="1:6">
      <c r="A2833" s="103"/>
      <c r="B2833" s="61"/>
      <c r="C2833" s="103"/>
      <c r="D2833" s="103"/>
      <c r="E2833" s="103"/>
      <c r="F2833" s="103"/>
    </row>
    <row r="2834" spans="1:6">
      <c r="A2834" s="103"/>
      <c r="B2834" s="61"/>
      <c r="C2834" s="103"/>
      <c r="D2834" s="103"/>
      <c r="E2834" s="103"/>
      <c r="F2834" s="103"/>
    </row>
    <row r="2835" spans="1:6">
      <c r="A2835" s="103"/>
      <c r="B2835" s="61"/>
      <c r="C2835" s="103"/>
      <c r="D2835" s="103"/>
      <c r="E2835" s="103"/>
      <c r="F2835" s="103"/>
    </row>
    <row r="2836" spans="1:6">
      <c r="A2836" s="103"/>
      <c r="B2836" s="61"/>
      <c r="C2836" s="103"/>
      <c r="D2836" s="103"/>
      <c r="E2836" s="103"/>
      <c r="F2836" s="103"/>
    </row>
    <row r="2837" spans="1:6">
      <c r="A2837" s="103"/>
      <c r="B2837" s="61"/>
      <c r="C2837" s="103"/>
      <c r="D2837" s="103"/>
      <c r="E2837" s="103"/>
      <c r="F2837" s="103"/>
    </row>
    <row r="2838" spans="1:6">
      <c r="A2838" s="103"/>
      <c r="B2838" s="61"/>
      <c r="C2838" s="103"/>
      <c r="D2838" s="103"/>
      <c r="E2838" s="103"/>
      <c r="F2838" s="103"/>
    </row>
    <row r="2839" spans="1:6">
      <c r="A2839" s="103"/>
      <c r="B2839" s="61"/>
      <c r="C2839" s="103"/>
      <c r="D2839" s="103"/>
      <c r="E2839" s="103"/>
      <c r="F2839" s="103"/>
    </row>
    <row r="2840" spans="1:6">
      <c r="A2840" s="103"/>
      <c r="B2840" s="61"/>
      <c r="C2840" s="103"/>
      <c r="D2840" s="103"/>
      <c r="E2840" s="103"/>
      <c r="F2840" s="103"/>
    </row>
    <row r="2841" spans="1:6">
      <c r="A2841" s="103"/>
      <c r="B2841" s="61"/>
      <c r="C2841" s="103"/>
      <c r="D2841" s="103"/>
      <c r="E2841" s="103"/>
      <c r="F2841" s="103"/>
    </row>
    <row r="2842" spans="1:6">
      <c r="A2842" s="103"/>
      <c r="B2842" s="61"/>
      <c r="C2842" s="103"/>
      <c r="D2842" s="103"/>
      <c r="E2842" s="103"/>
      <c r="F2842" s="103"/>
    </row>
    <row r="2843" spans="1:6">
      <c r="A2843" s="103"/>
      <c r="B2843" s="61"/>
      <c r="C2843" s="103"/>
      <c r="D2843" s="103"/>
      <c r="E2843" s="103"/>
      <c r="F2843" s="103"/>
    </row>
    <row r="2844" spans="1:6">
      <c r="A2844" s="103"/>
      <c r="B2844" s="61"/>
      <c r="C2844" s="103"/>
      <c r="D2844" s="103"/>
      <c r="E2844" s="103"/>
      <c r="F2844" s="103"/>
    </row>
    <row r="2845" spans="1:6">
      <c r="A2845" s="103"/>
      <c r="B2845" s="61"/>
      <c r="C2845" s="103"/>
      <c r="D2845" s="103"/>
      <c r="E2845" s="103"/>
      <c r="F2845" s="103"/>
    </row>
    <row r="2846" spans="1:6">
      <c r="A2846" s="103"/>
      <c r="B2846" s="61"/>
      <c r="C2846" s="103"/>
      <c r="D2846" s="103"/>
      <c r="E2846" s="103"/>
      <c r="F2846" s="103"/>
    </row>
    <row r="2847" spans="1:6">
      <c r="A2847" s="103"/>
      <c r="B2847" s="61"/>
      <c r="C2847" s="103"/>
      <c r="D2847" s="103"/>
      <c r="E2847" s="103"/>
      <c r="F2847" s="103"/>
    </row>
    <row r="2848" spans="1:6">
      <c r="A2848" s="103"/>
      <c r="B2848" s="61"/>
      <c r="C2848" s="103"/>
      <c r="D2848" s="103"/>
      <c r="E2848" s="103"/>
      <c r="F2848" s="103"/>
    </row>
    <row r="2849" spans="1:6">
      <c r="A2849" s="103"/>
      <c r="B2849" s="61"/>
      <c r="C2849" s="103"/>
      <c r="D2849" s="103"/>
      <c r="E2849" s="103"/>
      <c r="F2849" s="103"/>
    </row>
    <row r="2850" spans="1:6">
      <c r="A2850" s="103"/>
      <c r="B2850" s="61"/>
      <c r="C2850" s="103"/>
      <c r="D2850" s="103"/>
      <c r="E2850" s="103"/>
      <c r="F2850" s="103"/>
    </row>
    <row r="2851" spans="1:6">
      <c r="A2851" s="103"/>
      <c r="B2851" s="61"/>
      <c r="C2851" s="103"/>
      <c r="D2851" s="103"/>
      <c r="E2851" s="103"/>
      <c r="F2851" s="103"/>
    </row>
    <row r="2852" spans="1:6">
      <c r="A2852" s="103"/>
      <c r="B2852" s="61"/>
      <c r="C2852" s="103"/>
      <c r="D2852" s="103"/>
      <c r="E2852" s="103"/>
      <c r="F2852" s="103"/>
    </row>
    <row r="2853" spans="1:6">
      <c r="A2853" s="103"/>
      <c r="B2853" s="61"/>
      <c r="C2853" s="103"/>
      <c r="D2853" s="103"/>
      <c r="E2853" s="103"/>
      <c r="F2853" s="103"/>
    </row>
    <row r="2854" spans="1:6">
      <c r="A2854" s="103"/>
      <c r="B2854" s="61"/>
      <c r="C2854" s="103"/>
      <c r="D2854" s="103"/>
      <c r="E2854" s="103"/>
      <c r="F2854" s="103"/>
    </row>
    <row r="2855" spans="1:6">
      <c r="A2855" s="103"/>
      <c r="B2855" s="61"/>
      <c r="C2855" s="103"/>
      <c r="D2855" s="103"/>
      <c r="E2855" s="103"/>
      <c r="F2855" s="103"/>
    </row>
    <row r="2856" spans="1:6">
      <c r="A2856" s="103"/>
      <c r="B2856" s="61"/>
      <c r="C2856" s="103"/>
      <c r="D2856" s="103"/>
      <c r="E2856" s="103"/>
      <c r="F2856" s="103"/>
    </row>
    <row r="2857" spans="1:6">
      <c r="A2857" s="103"/>
      <c r="B2857" s="61"/>
      <c r="C2857" s="103"/>
      <c r="D2857" s="103"/>
      <c r="E2857" s="103"/>
      <c r="F2857" s="103"/>
    </row>
    <row r="2858" spans="1:6">
      <c r="A2858" s="103"/>
      <c r="B2858" s="61"/>
      <c r="C2858" s="103"/>
      <c r="D2858" s="103"/>
      <c r="E2858" s="103"/>
      <c r="F2858" s="103"/>
    </row>
    <row r="2859" spans="1:6">
      <c r="A2859" s="103"/>
      <c r="B2859" s="61"/>
      <c r="C2859" s="103"/>
      <c r="D2859" s="103"/>
      <c r="E2859" s="103"/>
      <c r="F2859" s="103"/>
    </row>
    <row r="2860" spans="1:6">
      <c r="A2860" s="103"/>
      <c r="B2860" s="61"/>
      <c r="C2860" s="103"/>
      <c r="D2860" s="103"/>
      <c r="E2860" s="103"/>
      <c r="F2860" s="103"/>
    </row>
    <row r="2861" spans="1:6">
      <c r="A2861" s="103"/>
      <c r="B2861" s="61"/>
      <c r="C2861" s="103"/>
      <c r="D2861" s="103"/>
      <c r="E2861" s="103"/>
      <c r="F2861" s="103"/>
    </row>
    <row r="2862" spans="1:6">
      <c r="A2862" s="103"/>
      <c r="B2862" s="61"/>
      <c r="C2862" s="103"/>
      <c r="D2862" s="103"/>
      <c r="E2862" s="103"/>
      <c r="F2862" s="103"/>
    </row>
    <row r="2863" spans="1:6">
      <c r="A2863" s="103"/>
      <c r="B2863" s="61"/>
      <c r="C2863" s="103"/>
      <c r="D2863" s="103"/>
      <c r="E2863" s="103"/>
      <c r="F2863" s="103"/>
    </row>
    <row r="2864" spans="1:6">
      <c r="A2864" s="103"/>
      <c r="B2864" s="61"/>
      <c r="C2864" s="103"/>
      <c r="D2864" s="103"/>
      <c r="E2864" s="103"/>
      <c r="F2864" s="103"/>
    </row>
    <row r="2865" spans="1:6">
      <c r="A2865" s="103"/>
      <c r="B2865" s="61"/>
      <c r="C2865" s="103"/>
      <c r="D2865" s="103"/>
      <c r="E2865" s="103"/>
      <c r="F2865" s="103"/>
    </row>
    <row r="2866" spans="1:6">
      <c r="A2866" s="103"/>
      <c r="B2866" s="61"/>
      <c r="C2866" s="103"/>
      <c r="D2866" s="103"/>
      <c r="E2866" s="103"/>
      <c r="F2866" s="103"/>
    </row>
    <row r="2867" spans="1:6">
      <c r="A2867" s="103"/>
      <c r="B2867" s="61"/>
      <c r="C2867" s="103"/>
      <c r="D2867" s="103"/>
      <c r="E2867" s="103"/>
      <c r="F2867" s="103"/>
    </row>
    <row r="2868" spans="1:6">
      <c r="A2868" s="103"/>
      <c r="B2868" s="61"/>
      <c r="C2868" s="103"/>
      <c r="D2868" s="103"/>
      <c r="E2868" s="103"/>
      <c r="F2868" s="103"/>
    </row>
    <row r="2869" spans="1:6">
      <c r="A2869" s="103"/>
      <c r="B2869" s="61"/>
      <c r="C2869" s="103"/>
      <c r="D2869" s="103"/>
      <c r="E2869" s="103"/>
      <c r="F2869" s="103"/>
    </row>
    <row r="2870" spans="1:6">
      <c r="A2870" s="103"/>
      <c r="B2870" s="61"/>
      <c r="C2870" s="103"/>
      <c r="D2870" s="103"/>
      <c r="E2870" s="103"/>
      <c r="F2870" s="103"/>
    </row>
    <row r="2871" spans="1:6">
      <c r="A2871" s="103"/>
      <c r="B2871" s="61"/>
      <c r="C2871" s="103"/>
      <c r="D2871" s="103"/>
      <c r="E2871" s="103"/>
      <c r="F2871" s="103"/>
    </row>
    <row r="2872" spans="1:6">
      <c r="A2872" s="103"/>
      <c r="B2872" s="61"/>
      <c r="C2872" s="103"/>
      <c r="D2872" s="103"/>
      <c r="E2872" s="103"/>
      <c r="F2872" s="103"/>
    </row>
    <row r="2873" spans="1:6">
      <c r="A2873" s="103"/>
      <c r="B2873" s="61"/>
      <c r="C2873" s="103"/>
      <c r="D2873" s="103"/>
      <c r="E2873" s="103"/>
      <c r="F2873" s="103"/>
    </row>
    <row r="2874" spans="1:6">
      <c r="A2874" s="103"/>
      <c r="B2874" s="61"/>
      <c r="C2874" s="103"/>
      <c r="D2874" s="103"/>
      <c r="E2874" s="103"/>
      <c r="F2874" s="103"/>
    </row>
    <row r="2875" spans="1:6">
      <c r="A2875" s="103"/>
      <c r="B2875" s="61"/>
      <c r="C2875" s="103"/>
      <c r="D2875" s="103"/>
      <c r="E2875" s="103"/>
      <c r="F2875" s="103"/>
    </row>
    <row r="2876" spans="1:6">
      <c r="A2876" s="103"/>
      <c r="B2876" s="61"/>
      <c r="C2876" s="103"/>
      <c r="D2876" s="103"/>
      <c r="E2876" s="103"/>
      <c r="F2876" s="103"/>
    </row>
    <row r="2877" spans="1:6">
      <c r="A2877" s="103"/>
      <c r="B2877" s="61"/>
      <c r="C2877" s="103"/>
      <c r="D2877" s="103"/>
      <c r="E2877" s="103"/>
      <c r="F2877" s="103"/>
    </row>
    <row r="2878" spans="1:6">
      <c r="A2878" s="103"/>
      <c r="B2878" s="61"/>
      <c r="C2878" s="103"/>
      <c r="D2878" s="103"/>
      <c r="E2878" s="103"/>
      <c r="F2878" s="103"/>
    </row>
    <row r="2879" spans="1:6">
      <c r="A2879" s="103"/>
      <c r="B2879" s="61"/>
      <c r="C2879" s="103"/>
      <c r="D2879" s="103"/>
      <c r="E2879" s="103"/>
      <c r="F2879" s="103"/>
    </row>
    <row r="2880" spans="1:6">
      <c r="A2880" s="103"/>
      <c r="B2880" s="61"/>
      <c r="C2880" s="103"/>
      <c r="D2880" s="103"/>
      <c r="E2880" s="103"/>
      <c r="F2880" s="103"/>
    </row>
    <row r="2881" spans="1:6">
      <c r="A2881" s="103"/>
      <c r="B2881" s="61"/>
      <c r="C2881" s="103"/>
      <c r="D2881" s="103"/>
      <c r="E2881" s="103"/>
      <c r="F2881" s="103"/>
    </row>
    <row r="2882" spans="1:6">
      <c r="A2882" s="103"/>
      <c r="B2882" s="61"/>
      <c r="C2882" s="103"/>
      <c r="D2882" s="103"/>
      <c r="E2882" s="103"/>
      <c r="F2882" s="103"/>
    </row>
    <row r="2883" spans="1:6">
      <c r="A2883" s="103"/>
      <c r="B2883" s="61"/>
      <c r="C2883" s="103"/>
      <c r="D2883" s="103"/>
      <c r="E2883" s="103"/>
      <c r="F2883" s="103"/>
    </row>
    <row r="2884" spans="1:6">
      <c r="A2884" s="103"/>
      <c r="B2884" s="61"/>
      <c r="C2884" s="103"/>
      <c r="D2884" s="103"/>
      <c r="E2884" s="103"/>
      <c r="F2884" s="103"/>
    </row>
    <row r="2885" spans="1:6">
      <c r="A2885" s="103"/>
      <c r="B2885" s="61"/>
      <c r="C2885" s="103"/>
      <c r="D2885" s="103"/>
      <c r="E2885" s="103"/>
      <c r="F2885" s="103"/>
    </row>
    <row r="2886" spans="1:6">
      <c r="A2886" s="103"/>
      <c r="B2886" s="61"/>
      <c r="C2886" s="103"/>
      <c r="D2886" s="103"/>
      <c r="E2886" s="103"/>
      <c r="F2886" s="103"/>
    </row>
    <row r="2887" spans="1:6">
      <c r="A2887" s="103"/>
      <c r="B2887" s="61"/>
      <c r="C2887" s="103"/>
      <c r="D2887" s="103"/>
      <c r="E2887" s="103"/>
      <c r="F2887" s="103"/>
    </row>
    <row r="2888" spans="1:6">
      <c r="A2888" s="103"/>
      <c r="B2888" s="61"/>
      <c r="C2888" s="103"/>
      <c r="D2888" s="103"/>
      <c r="E2888" s="103"/>
      <c r="F2888" s="103"/>
    </row>
    <row r="2889" spans="1:6">
      <c r="A2889" s="103"/>
      <c r="B2889" s="61"/>
      <c r="C2889" s="103"/>
      <c r="D2889" s="103"/>
      <c r="E2889" s="103"/>
      <c r="F2889" s="103"/>
    </row>
    <row r="2890" spans="1:6">
      <c r="A2890" s="103"/>
      <c r="B2890" s="61"/>
      <c r="C2890" s="103"/>
      <c r="D2890" s="103"/>
      <c r="E2890" s="103"/>
      <c r="F2890" s="103"/>
    </row>
    <row r="2891" spans="1:6">
      <c r="A2891" s="103"/>
      <c r="B2891" s="61"/>
      <c r="C2891" s="103"/>
      <c r="D2891" s="103"/>
      <c r="E2891" s="103"/>
      <c r="F2891" s="103"/>
    </row>
    <row r="2892" spans="1:6">
      <c r="A2892" s="103"/>
      <c r="B2892" s="61"/>
      <c r="C2892" s="103"/>
      <c r="D2892" s="103"/>
      <c r="E2892" s="103"/>
      <c r="F2892" s="103"/>
    </row>
    <row r="2893" spans="1:6">
      <c r="A2893" s="103"/>
      <c r="B2893" s="61"/>
      <c r="C2893" s="103"/>
      <c r="D2893" s="103"/>
      <c r="E2893" s="103"/>
      <c r="F2893" s="103"/>
    </row>
    <row r="2894" spans="1:6">
      <c r="A2894" s="103"/>
      <c r="B2894" s="61"/>
      <c r="C2894" s="103"/>
      <c r="D2894" s="103"/>
      <c r="E2894" s="103"/>
      <c r="F2894" s="103"/>
    </row>
    <row r="2895" spans="1:6">
      <c r="A2895" s="103"/>
      <c r="B2895" s="61"/>
      <c r="C2895" s="103"/>
      <c r="D2895" s="103"/>
      <c r="E2895" s="103"/>
      <c r="F2895" s="103"/>
    </row>
    <row r="2896" spans="1:6">
      <c r="A2896" s="103"/>
      <c r="B2896" s="61"/>
      <c r="C2896" s="103"/>
      <c r="D2896" s="103"/>
      <c r="E2896" s="103"/>
      <c r="F2896" s="103"/>
    </row>
    <row r="2897" spans="1:6">
      <c r="A2897" s="103"/>
      <c r="B2897" s="61"/>
      <c r="C2897" s="103"/>
      <c r="D2897" s="103"/>
      <c r="E2897" s="103"/>
      <c r="F2897" s="103"/>
    </row>
    <row r="2898" spans="1:6">
      <c r="A2898" s="103"/>
      <c r="B2898" s="61"/>
      <c r="C2898" s="103"/>
      <c r="D2898" s="103"/>
      <c r="E2898" s="103"/>
      <c r="F2898" s="103"/>
    </row>
    <row r="2899" spans="1:6">
      <c r="A2899" s="103"/>
      <c r="B2899" s="61"/>
      <c r="C2899" s="103"/>
      <c r="D2899" s="103"/>
      <c r="E2899" s="103"/>
      <c r="F2899" s="103"/>
    </row>
    <row r="2900" spans="1:6">
      <c r="A2900" s="103"/>
      <c r="B2900" s="61"/>
      <c r="C2900" s="103"/>
      <c r="D2900" s="103"/>
      <c r="E2900" s="103"/>
      <c r="F2900" s="103"/>
    </row>
    <row r="2901" spans="1:6">
      <c r="A2901" s="103"/>
      <c r="B2901" s="61"/>
      <c r="C2901" s="103"/>
      <c r="D2901" s="103"/>
      <c r="E2901" s="103"/>
      <c r="F2901" s="103"/>
    </row>
    <row r="2902" spans="1:6">
      <c r="A2902" s="103"/>
      <c r="B2902" s="61"/>
      <c r="C2902" s="103"/>
      <c r="D2902" s="103"/>
      <c r="E2902" s="103"/>
      <c r="F2902" s="103"/>
    </row>
    <row r="2903" spans="1:6">
      <c r="A2903" s="103"/>
      <c r="B2903" s="61"/>
      <c r="C2903" s="103"/>
      <c r="D2903" s="103"/>
      <c r="E2903" s="103"/>
      <c r="F2903" s="103"/>
    </row>
    <row r="2904" spans="1:6">
      <c r="A2904" s="103"/>
      <c r="B2904" s="61"/>
      <c r="C2904" s="103"/>
      <c r="D2904" s="103"/>
      <c r="E2904" s="103"/>
      <c r="F2904" s="103"/>
    </row>
    <row r="2905" spans="1:6">
      <c r="A2905" s="103"/>
      <c r="B2905" s="61"/>
      <c r="C2905" s="103"/>
      <c r="D2905" s="103"/>
      <c r="E2905" s="103"/>
      <c r="F2905" s="103"/>
    </row>
    <row r="2906" spans="1:6">
      <c r="A2906" s="103"/>
      <c r="B2906" s="61"/>
      <c r="C2906" s="103"/>
      <c r="D2906" s="103"/>
      <c r="E2906" s="103"/>
      <c r="F2906" s="103"/>
    </row>
    <row r="2907" spans="1:6">
      <c r="A2907" s="103"/>
      <c r="B2907" s="61"/>
      <c r="C2907" s="103"/>
      <c r="D2907" s="103"/>
      <c r="E2907" s="103"/>
      <c r="F2907" s="103"/>
    </row>
    <row r="2908" spans="1:6">
      <c r="A2908" s="103"/>
      <c r="B2908" s="61"/>
      <c r="C2908" s="103"/>
      <c r="D2908" s="103"/>
      <c r="E2908" s="103"/>
      <c r="F2908" s="103"/>
    </row>
    <row r="2909" spans="1:6">
      <c r="A2909" s="103"/>
      <c r="B2909" s="61"/>
      <c r="C2909" s="103"/>
      <c r="D2909" s="103"/>
      <c r="E2909" s="103"/>
      <c r="F2909" s="103"/>
    </row>
    <row r="2910" spans="1:6">
      <c r="A2910" s="103"/>
      <c r="B2910" s="61"/>
      <c r="C2910" s="103"/>
      <c r="D2910" s="103"/>
      <c r="E2910" s="103"/>
      <c r="F2910" s="103"/>
    </row>
    <row r="2911" spans="1:6">
      <c r="A2911" s="103"/>
      <c r="B2911" s="61"/>
      <c r="C2911" s="103"/>
      <c r="D2911" s="103"/>
      <c r="E2911" s="103"/>
      <c r="F2911" s="103"/>
    </row>
    <row r="2912" spans="1:6">
      <c r="A2912" s="103"/>
      <c r="B2912" s="61"/>
      <c r="C2912" s="103"/>
      <c r="D2912" s="103"/>
      <c r="E2912" s="103"/>
      <c r="F2912" s="103"/>
    </row>
    <row r="2913" spans="1:6">
      <c r="A2913" s="103"/>
      <c r="B2913" s="61"/>
      <c r="C2913" s="103"/>
      <c r="D2913" s="103"/>
      <c r="E2913" s="103"/>
      <c r="F2913" s="103"/>
    </row>
    <row r="2914" spans="1:6">
      <c r="A2914" s="103"/>
      <c r="B2914" s="61"/>
      <c r="C2914" s="103"/>
      <c r="D2914" s="103"/>
      <c r="E2914" s="103"/>
      <c r="F2914" s="103"/>
    </row>
    <row r="2915" spans="1:6">
      <c r="A2915" s="103"/>
      <c r="B2915" s="61"/>
      <c r="C2915" s="103"/>
      <c r="D2915" s="103"/>
      <c r="E2915" s="103"/>
      <c r="F2915" s="103"/>
    </row>
    <row r="2916" spans="1:6">
      <c r="A2916" s="103"/>
      <c r="B2916" s="61"/>
      <c r="C2916" s="103"/>
      <c r="D2916" s="103"/>
      <c r="E2916" s="103"/>
      <c r="F2916" s="103"/>
    </row>
    <row r="2917" spans="1:6">
      <c r="A2917" s="103"/>
      <c r="B2917" s="61"/>
      <c r="C2917" s="103"/>
      <c r="D2917" s="103"/>
      <c r="E2917" s="103"/>
      <c r="F2917" s="103"/>
    </row>
    <row r="2918" spans="1:6">
      <c r="A2918" s="103"/>
      <c r="B2918" s="61"/>
      <c r="C2918" s="103"/>
      <c r="D2918" s="103"/>
      <c r="E2918" s="103"/>
      <c r="F2918" s="103"/>
    </row>
    <row r="2919" spans="1:6">
      <c r="A2919" s="103"/>
      <c r="B2919" s="61"/>
      <c r="C2919" s="103"/>
      <c r="D2919" s="103"/>
      <c r="E2919" s="103"/>
      <c r="F2919" s="103"/>
    </row>
    <row r="2920" spans="1:6">
      <c r="A2920" s="103"/>
      <c r="B2920" s="61"/>
      <c r="C2920" s="103"/>
      <c r="D2920" s="103"/>
      <c r="E2920" s="103"/>
      <c r="F2920" s="103"/>
    </row>
    <row r="2921" spans="1:6">
      <c r="A2921" s="103"/>
      <c r="B2921" s="61"/>
      <c r="C2921" s="103"/>
      <c r="D2921" s="103"/>
      <c r="E2921" s="103"/>
      <c r="F2921" s="103"/>
    </row>
    <row r="2922" spans="1:6">
      <c r="A2922" s="103"/>
      <c r="B2922" s="61"/>
      <c r="C2922" s="103"/>
      <c r="D2922" s="103"/>
      <c r="E2922" s="103"/>
      <c r="F2922" s="103"/>
    </row>
    <row r="2923" spans="1:6">
      <c r="A2923" s="103"/>
      <c r="B2923" s="61"/>
      <c r="C2923" s="103"/>
      <c r="D2923" s="103"/>
      <c r="E2923" s="103"/>
      <c r="F2923" s="103"/>
    </row>
    <row r="2924" spans="1:6">
      <c r="A2924" s="103"/>
      <c r="B2924" s="61"/>
      <c r="C2924" s="103"/>
      <c r="D2924" s="103"/>
      <c r="E2924" s="103"/>
      <c r="F2924" s="103"/>
    </row>
    <row r="2925" spans="1:6">
      <c r="A2925" s="103"/>
      <c r="B2925" s="61"/>
      <c r="C2925" s="103"/>
      <c r="D2925" s="103"/>
      <c r="E2925" s="103"/>
      <c r="F2925" s="103"/>
    </row>
    <row r="2926" spans="1:6">
      <c r="A2926" s="103"/>
      <c r="B2926" s="61"/>
      <c r="C2926" s="103"/>
      <c r="D2926" s="103"/>
      <c r="E2926" s="103"/>
      <c r="F2926" s="103"/>
    </row>
    <row r="2927" spans="1:6">
      <c r="A2927" s="103"/>
      <c r="B2927" s="61"/>
      <c r="C2927" s="103"/>
      <c r="D2927" s="103"/>
      <c r="E2927" s="103"/>
      <c r="F2927" s="103"/>
    </row>
    <row r="2928" spans="1:6">
      <c r="A2928" s="103"/>
      <c r="B2928" s="61"/>
      <c r="C2928" s="103"/>
      <c r="D2928" s="103"/>
      <c r="E2928" s="103"/>
      <c r="F2928" s="103"/>
    </row>
    <row r="2929" spans="1:6">
      <c r="A2929" s="103"/>
      <c r="B2929" s="61"/>
      <c r="C2929" s="103"/>
      <c r="D2929" s="103"/>
      <c r="E2929" s="103"/>
      <c r="F2929" s="103"/>
    </row>
    <row r="2930" spans="1:6">
      <c r="A2930" s="103"/>
      <c r="B2930" s="61"/>
      <c r="C2930" s="103"/>
      <c r="D2930" s="103"/>
      <c r="E2930" s="103"/>
      <c r="F2930" s="103"/>
    </row>
    <row r="2931" spans="1:6">
      <c r="A2931" s="103"/>
      <c r="B2931" s="61"/>
      <c r="C2931" s="103"/>
      <c r="D2931" s="103"/>
      <c r="E2931" s="103"/>
      <c r="F2931" s="103"/>
    </row>
    <row r="2932" spans="1:6">
      <c r="A2932" s="103"/>
      <c r="B2932" s="61"/>
      <c r="C2932" s="103"/>
      <c r="D2932" s="103"/>
      <c r="E2932" s="103"/>
      <c r="F2932" s="103"/>
    </row>
    <row r="2933" spans="1:6">
      <c r="A2933" s="103"/>
      <c r="B2933" s="61"/>
      <c r="C2933" s="103"/>
      <c r="D2933" s="103"/>
      <c r="E2933" s="103"/>
      <c r="F2933" s="103"/>
    </row>
    <row r="2934" spans="1:6">
      <c r="A2934" s="103"/>
      <c r="B2934" s="61"/>
      <c r="C2934" s="103"/>
      <c r="D2934" s="103"/>
      <c r="E2934" s="103"/>
      <c r="F2934" s="103"/>
    </row>
    <row r="2935" spans="1:6">
      <c r="A2935" s="103"/>
      <c r="B2935" s="61"/>
      <c r="C2935" s="103"/>
      <c r="D2935" s="103"/>
      <c r="E2935" s="103"/>
      <c r="F2935" s="103"/>
    </row>
    <row r="2936" spans="1:6">
      <c r="A2936" s="103"/>
      <c r="B2936" s="61"/>
      <c r="C2936" s="103"/>
      <c r="D2936" s="103"/>
      <c r="E2936" s="103"/>
      <c r="F2936" s="103"/>
    </row>
    <row r="2937" spans="1:6">
      <c r="A2937" s="103"/>
      <c r="B2937" s="61"/>
      <c r="C2937" s="103"/>
      <c r="D2937" s="103"/>
      <c r="E2937" s="103"/>
      <c r="F2937" s="103"/>
    </row>
    <row r="2938" spans="1:6">
      <c r="A2938" s="103"/>
      <c r="B2938" s="61"/>
      <c r="C2938" s="103"/>
      <c r="D2938" s="103"/>
      <c r="E2938" s="103"/>
      <c r="F2938" s="103"/>
    </row>
    <row r="2939" spans="1:6">
      <c r="A2939" s="103"/>
      <c r="B2939" s="61"/>
      <c r="C2939" s="103"/>
      <c r="D2939" s="103"/>
      <c r="E2939" s="103"/>
      <c r="F2939" s="103"/>
    </row>
    <row r="2940" spans="1:6">
      <c r="A2940" s="103"/>
      <c r="B2940" s="61"/>
      <c r="C2940" s="103"/>
      <c r="D2940" s="103"/>
      <c r="E2940" s="103"/>
      <c r="F2940" s="103"/>
    </row>
    <row r="2941" spans="1:6">
      <c r="A2941" s="103"/>
      <c r="B2941" s="61"/>
      <c r="C2941" s="103"/>
      <c r="D2941" s="103"/>
      <c r="E2941" s="103"/>
      <c r="F2941" s="103"/>
    </row>
    <row r="2942" spans="1:6">
      <c r="A2942" s="103"/>
      <c r="B2942" s="61"/>
      <c r="C2942" s="103"/>
      <c r="D2942" s="103"/>
      <c r="E2942" s="103"/>
      <c r="F2942" s="103"/>
    </row>
    <row r="2943" spans="1:6">
      <c r="A2943" s="103"/>
      <c r="B2943" s="61"/>
      <c r="C2943" s="103"/>
      <c r="D2943" s="103"/>
      <c r="E2943" s="103"/>
      <c r="F2943" s="103"/>
    </row>
    <row r="2944" spans="1:6">
      <c r="A2944" s="103"/>
      <c r="B2944" s="61"/>
      <c r="C2944" s="103"/>
      <c r="D2944" s="103"/>
      <c r="E2944" s="103"/>
      <c r="F2944" s="103"/>
    </row>
    <row r="2945" spans="1:6">
      <c r="A2945" s="103"/>
      <c r="B2945" s="61"/>
      <c r="C2945" s="103"/>
      <c r="D2945" s="103"/>
      <c r="E2945" s="103"/>
      <c r="F2945" s="103"/>
    </row>
    <row r="2946" spans="1:6">
      <c r="A2946" s="103"/>
      <c r="B2946" s="61"/>
      <c r="C2946" s="103"/>
      <c r="D2946" s="103"/>
      <c r="E2946" s="103"/>
      <c r="F2946" s="103"/>
    </row>
    <row r="2947" spans="1:6">
      <c r="A2947" s="103"/>
      <c r="B2947" s="61"/>
      <c r="C2947" s="103"/>
      <c r="D2947" s="103"/>
      <c r="E2947" s="103"/>
      <c r="F2947" s="103"/>
    </row>
    <row r="2948" spans="1:6">
      <c r="A2948" s="103"/>
      <c r="B2948" s="61"/>
      <c r="C2948" s="103"/>
      <c r="D2948" s="103"/>
      <c r="E2948" s="103"/>
      <c r="F2948" s="103"/>
    </row>
    <row r="2949" spans="1:6">
      <c r="A2949" s="103"/>
      <c r="B2949" s="61"/>
      <c r="C2949" s="103"/>
      <c r="D2949" s="103"/>
      <c r="E2949" s="103"/>
      <c r="F2949" s="103"/>
    </row>
    <row r="2950" spans="1:6">
      <c r="A2950" s="103"/>
      <c r="B2950" s="61"/>
      <c r="C2950" s="103"/>
      <c r="D2950" s="103"/>
      <c r="E2950" s="103"/>
      <c r="F2950" s="103"/>
    </row>
    <row r="2951" spans="1:6">
      <c r="A2951" s="103"/>
      <c r="B2951" s="61"/>
      <c r="C2951" s="103"/>
      <c r="D2951" s="103"/>
      <c r="E2951" s="103"/>
      <c r="F2951" s="103"/>
    </row>
    <row r="2952" spans="1:6">
      <c r="A2952" s="103"/>
      <c r="B2952" s="61"/>
      <c r="C2952" s="103"/>
      <c r="D2952" s="103"/>
      <c r="E2952" s="103"/>
      <c r="F2952" s="103"/>
    </row>
    <row r="2953" spans="1:6">
      <c r="A2953" s="103"/>
      <c r="B2953" s="61"/>
      <c r="C2953" s="103"/>
      <c r="D2953" s="103"/>
      <c r="E2953" s="103"/>
      <c r="F2953" s="103"/>
    </row>
    <row r="2954" spans="1:6">
      <c r="A2954" s="103"/>
      <c r="B2954" s="61"/>
      <c r="C2954" s="103"/>
      <c r="D2954" s="103"/>
      <c r="E2954" s="103"/>
      <c r="F2954" s="103"/>
    </row>
    <row r="2955" spans="1:6">
      <c r="A2955" s="103"/>
      <c r="B2955" s="61"/>
      <c r="C2955" s="103"/>
      <c r="D2955" s="103"/>
      <c r="E2955" s="103"/>
      <c r="F2955" s="103"/>
    </row>
    <row r="2956" spans="1:6">
      <c r="A2956" s="103"/>
      <c r="B2956" s="61"/>
      <c r="C2956" s="103"/>
      <c r="D2956" s="103"/>
      <c r="E2956" s="103"/>
      <c r="F2956" s="103"/>
    </row>
    <row r="2957" spans="1:6">
      <c r="A2957" s="103"/>
      <c r="B2957" s="61"/>
      <c r="C2957" s="103"/>
      <c r="D2957" s="103"/>
      <c r="E2957" s="103"/>
      <c r="F2957" s="103"/>
    </row>
    <row r="2958" spans="1:6">
      <c r="A2958" s="103"/>
      <c r="B2958" s="61"/>
      <c r="C2958" s="103"/>
      <c r="D2958" s="103"/>
      <c r="E2958" s="103"/>
      <c r="F2958" s="103"/>
    </row>
    <row r="2959" spans="1:6">
      <c r="A2959" s="103"/>
      <c r="B2959" s="61"/>
      <c r="C2959" s="103"/>
      <c r="D2959" s="103"/>
      <c r="E2959" s="103"/>
      <c r="F2959" s="103"/>
    </row>
    <row r="2960" spans="1:6">
      <c r="A2960" s="103"/>
      <c r="B2960" s="61"/>
      <c r="C2960" s="103"/>
      <c r="D2960" s="103"/>
      <c r="E2960" s="103"/>
      <c r="F2960" s="103"/>
    </row>
    <row r="2961" spans="1:6">
      <c r="A2961" s="103"/>
      <c r="B2961" s="61"/>
      <c r="C2961" s="103"/>
      <c r="D2961" s="103"/>
      <c r="E2961" s="103"/>
      <c r="F2961" s="103"/>
    </row>
    <row r="2962" spans="1:6">
      <c r="A2962" s="103"/>
      <c r="B2962" s="61"/>
      <c r="C2962" s="103"/>
      <c r="D2962" s="103"/>
      <c r="E2962" s="103"/>
      <c r="F2962" s="103"/>
    </row>
    <row r="2963" spans="1:6">
      <c r="A2963" s="103"/>
      <c r="B2963" s="61"/>
      <c r="C2963" s="103"/>
      <c r="D2963" s="103"/>
      <c r="E2963" s="103"/>
      <c r="F2963" s="103"/>
    </row>
    <row r="2964" spans="1:6">
      <c r="A2964" s="103"/>
      <c r="B2964" s="61"/>
      <c r="C2964" s="103"/>
      <c r="D2964" s="103"/>
      <c r="E2964" s="103"/>
      <c r="F2964" s="103"/>
    </row>
    <row r="2965" spans="1:6">
      <c r="A2965" s="103"/>
      <c r="B2965" s="61"/>
      <c r="C2965" s="103"/>
      <c r="D2965" s="103"/>
      <c r="E2965" s="103"/>
      <c r="F2965" s="103"/>
    </row>
    <row r="2966" spans="1:6">
      <c r="A2966" s="103"/>
      <c r="B2966" s="61"/>
      <c r="C2966" s="103"/>
      <c r="D2966" s="103"/>
      <c r="E2966" s="103"/>
      <c r="F2966" s="103"/>
    </row>
    <row r="2967" spans="1:6">
      <c r="A2967" s="103"/>
      <c r="B2967" s="61"/>
      <c r="C2967" s="103"/>
      <c r="D2967" s="103"/>
      <c r="E2967" s="103"/>
      <c r="F2967" s="103"/>
    </row>
    <row r="2968" spans="1:6">
      <c r="A2968" s="103"/>
      <c r="B2968" s="61"/>
      <c r="C2968" s="103"/>
      <c r="D2968" s="103"/>
      <c r="E2968" s="103"/>
      <c r="F2968" s="103"/>
    </row>
    <row r="2969" spans="1:6">
      <c r="A2969" s="103"/>
      <c r="B2969" s="61"/>
      <c r="C2969" s="103"/>
      <c r="D2969" s="103"/>
      <c r="E2969" s="103"/>
      <c r="F2969" s="103"/>
    </row>
    <row r="2970" spans="1:6">
      <c r="A2970" s="103"/>
      <c r="B2970" s="61"/>
      <c r="C2970" s="103"/>
      <c r="D2970" s="103"/>
      <c r="E2970" s="103"/>
      <c r="F2970" s="103"/>
    </row>
    <row r="2971" spans="1:6">
      <c r="A2971" s="103"/>
      <c r="B2971" s="61"/>
      <c r="C2971" s="103"/>
      <c r="D2971" s="103"/>
      <c r="E2971" s="103"/>
      <c r="F2971" s="103"/>
    </row>
    <row r="2972" spans="1:6">
      <c r="A2972" s="103"/>
      <c r="B2972" s="61"/>
      <c r="C2972" s="103"/>
      <c r="D2972" s="103"/>
      <c r="E2972" s="103"/>
      <c r="F2972" s="103"/>
    </row>
    <row r="2973" spans="1:6">
      <c r="A2973" s="103"/>
      <c r="B2973" s="61"/>
      <c r="C2973" s="103"/>
      <c r="D2973" s="103"/>
      <c r="E2973" s="103"/>
      <c r="F2973" s="103"/>
    </row>
    <row r="2974" spans="1:6">
      <c r="A2974" s="103"/>
      <c r="B2974" s="61"/>
      <c r="C2974" s="103"/>
      <c r="D2974" s="103"/>
      <c r="E2974" s="103"/>
      <c r="F2974" s="103"/>
    </row>
    <row r="2975" spans="1:6">
      <c r="A2975" s="103"/>
      <c r="B2975" s="61"/>
      <c r="C2975" s="103"/>
      <c r="D2975" s="103"/>
      <c r="E2975" s="103"/>
      <c r="F2975" s="103"/>
    </row>
    <row r="2976" spans="1:6">
      <c r="A2976" s="103"/>
      <c r="B2976" s="61"/>
      <c r="C2976" s="103"/>
      <c r="D2976" s="103"/>
      <c r="E2976" s="103"/>
      <c r="F2976" s="103"/>
    </row>
    <row r="2977" spans="1:6">
      <c r="A2977" s="103"/>
      <c r="B2977" s="61"/>
      <c r="C2977" s="103"/>
      <c r="D2977" s="103"/>
      <c r="E2977" s="103"/>
      <c r="F2977" s="103"/>
    </row>
    <row r="2978" spans="1:6">
      <c r="A2978" s="103"/>
      <c r="B2978" s="61"/>
      <c r="C2978" s="103"/>
      <c r="D2978" s="103"/>
      <c r="E2978" s="103"/>
      <c r="F2978" s="103"/>
    </row>
    <row r="2979" spans="1:6">
      <c r="A2979" s="103"/>
      <c r="B2979" s="61"/>
      <c r="C2979" s="103"/>
      <c r="D2979" s="103"/>
      <c r="E2979" s="103"/>
      <c r="F2979" s="103"/>
    </row>
    <row r="2980" spans="1:6">
      <c r="A2980" s="103"/>
      <c r="B2980" s="61"/>
      <c r="C2980" s="103"/>
      <c r="D2980" s="103"/>
      <c r="E2980" s="103"/>
      <c r="F2980" s="103"/>
    </row>
    <row r="2981" spans="1:6">
      <c r="A2981" s="103"/>
      <c r="B2981" s="61"/>
      <c r="C2981" s="103"/>
      <c r="D2981" s="103"/>
      <c r="E2981" s="103"/>
      <c r="F2981" s="103"/>
    </row>
    <row r="2982" spans="1:6">
      <c r="A2982" s="103"/>
      <c r="B2982" s="61"/>
      <c r="C2982" s="103"/>
      <c r="D2982" s="103"/>
      <c r="E2982" s="103"/>
      <c r="F2982" s="103"/>
    </row>
    <row r="2983" spans="1:6">
      <c r="A2983" s="103"/>
      <c r="B2983" s="61"/>
      <c r="C2983" s="103"/>
      <c r="D2983" s="103"/>
      <c r="E2983" s="103"/>
      <c r="F2983" s="103"/>
    </row>
    <row r="2984" spans="1:6">
      <c r="A2984" s="103"/>
      <c r="B2984" s="61"/>
      <c r="C2984" s="103"/>
      <c r="D2984" s="103"/>
      <c r="E2984" s="103"/>
      <c r="F2984" s="103"/>
    </row>
    <row r="2985" spans="1:6">
      <c r="A2985" s="103"/>
      <c r="B2985" s="61"/>
      <c r="C2985" s="103"/>
      <c r="D2985" s="103"/>
      <c r="E2985" s="103"/>
      <c r="F2985" s="103"/>
    </row>
    <row r="2986" spans="1:6">
      <c r="A2986" s="103"/>
      <c r="B2986" s="61"/>
      <c r="C2986" s="103"/>
      <c r="D2986" s="103"/>
      <c r="E2986" s="103"/>
      <c r="F2986" s="103"/>
    </row>
    <row r="2987" spans="1:6">
      <c r="A2987" s="103"/>
      <c r="B2987" s="61"/>
      <c r="C2987" s="103"/>
      <c r="D2987" s="103"/>
      <c r="E2987" s="103"/>
      <c r="F2987" s="103"/>
    </row>
    <row r="2988" spans="1:6">
      <c r="A2988" s="103"/>
      <c r="B2988" s="61"/>
      <c r="C2988" s="103"/>
      <c r="D2988" s="103"/>
      <c r="E2988" s="103"/>
      <c r="F2988" s="103"/>
    </row>
    <row r="2989" spans="1:6">
      <c r="A2989" s="103"/>
      <c r="B2989" s="61"/>
      <c r="C2989" s="103"/>
      <c r="D2989" s="103"/>
      <c r="E2989" s="103"/>
      <c r="F2989" s="103"/>
    </row>
    <row r="2990" spans="1:6">
      <c r="A2990" s="103"/>
      <c r="B2990" s="61"/>
      <c r="C2990" s="103"/>
      <c r="D2990" s="103"/>
      <c r="E2990" s="103"/>
      <c r="F2990" s="103"/>
    </row>
    <row r="2991" spans="1:6">
      <c r="A2991" s="103"/>
      <c r="B2991" s="61"/>
      <c r="C2991" s="103"/>
      <c r="D2991" s="103"/>
      <c r="E2991" s="103"/>
      <c r="F2991" s="103"/>
    </row>
    <row r="2992" spans="1:6">
      <c r="A2992" s="103"/>
      <c r="B2992" s="61"/>
      <c r="C2992" s="103"/>
      <c r="D2992" s="103"/>
      <c r="E2992" s="103"/>
      <c r="F2992" s="103"/>
    </row>
    <row r="2993" spans="1:6">
      <c r="A2993" s="103"/>
      <c r="B2993" s="61"/>
      <c r="C2993" s="103"/>
      <c r="D2993" s="103"/>
      <c r="E2993" s="103"/>
      <c r="F2993" s="103"/>
    </row>
    <row r="2994" spans="1:6">
      <c r="A2994" s="103"/>
      <c r="B2994" s="61"/>
      <c r="C2994" s="103"/>
      <c r="D2994" s="103"/>
      <c r="E2994" s="103"/>
      <c r="F2994" s="103"/>
    </row>
    <row r="2995" spans="1:6">
      <c r="A2995" s="103"/>
      <c r="B2995" s="61"/>
      <c r="C2995" s="103"/>
      <c r="D2995" s="103"/>
      <c r="E2995" s="103"/>
      <c r="F2995" s="103"/>
    </row>
    <row r="2996" spans="1:6">
      <c r="A2996" s="103"/>
      <c r="B2996" s="61"/>
      <c r="C2996" s="103"/>
      <c r="D2996" s="103"/>
      <c r="E2996" s="103"/>
      <c r="F2996" s="103"/>
    </row>
    <row r="2997" spans="1:6">
      <c r="A2997" s="103"/>
      <c r="B2997" s="61"/>
      <c r="C2997" s="103"/>
      <c r="D2997" s="103"/>
      <c r="E2997" s="103"/>
      <c r="F2997" s="103"/>
    </row>
    <row r="2998" spans="1:6">
      <c r="A2998" s="103"/>
      <c r="B2998" s="61"/>
      <c r="C2998" s="103"/>
      <c r="D2998" s="103"/>
      <c r="E2998" s="103"/>
      <c r="F2998" s="103"/>
    </row>
    <row r="2999" spans="1:6">
      <c r="A2999" s="103"/>
      <c r="B2999" s="61"/>
      <c r="C2999" s="103"/>
      <c r="D2999" s="103"/>
      <c r="E2999" s="103"/>
      <c r="F2999" s="103"/>
    </row>
    <row r="3000" spans="1:6">
      <c r="A3000" s="103"/>
      <c r="B3000" s="61"/>
      <c r="C3000" s="103"/>
      <c r="D3000" s="103"/>
      <c r="E3000" s="103"/>
      <c r="F3000" s="103"/>
    </row>
    <row r="3001" spans="1:6">
      <c r="A3001" s="103"/>
      <c r="B3001" s="61"/>
      <c r="C3001" s="103"/>
      <c r="D3001" s="103"/>
      <c r="E3001" s="103"/>
      <c r="F3001" s="103"/>
    </row>
    <row r="3002" spans="1:6">
      <c r="A3002" s="103"/>
      <c r="B3002" s="61"/>
      <c r="C3002" s="103"/>
      <c r="D3002" s="103"/>
      <c r="E3002" s="103"/>
      <c r="F3002" s="103"/>
    </row>
    <row r="3003" spans="1:6">
      <c r="A3003" s="103"/>
      <c r="B3003" s="61"/>
      <c r="C3003" s="103"/>
      <c r="D3003" s="103"/>
      <c r="E3003" s="103"/>
      <c r="F3003" s="103"/>
    </row>
    <row r="3004" spans="1:6">
      <c r="A3004" s="103"/>
      <c r="B3004" s="61"/>
      <c r="C3004" s="103"/>
      <c r="D3004" s="103"/>
      <c r="E3004" s="103"/>
      <c r="F3004" s="103"/>
    </row>
    <row r="3005" spans="1:6">
      <c r="A3005" s="103"/>
      <c r="B3005" s="61"/>
      <c r="C3005" s="103"/>
      <c r="D3005" s="103"/>
      <c r="E3005" s="103"/>
      <c r="F3005" s="103"/>
    </row>
    <row r="3006" spans="1:6">
      <c r="A3006" s="103"/>
      <c r="B3006" s="61"/>
      <c r="C3006" s="103"/>
      <c r="D3006" s="103"/>
      <c r="E3006" s="103"/>
      <c r="F3006" s="103"/>
    </row>
    <row r="3007" spans="1:6">
      <c r="A3007" s="103"/>
      <c r="B3007" s="61"/>
      <c r="C3007" s="103"/>
      <c r="D3007" s="103"/>
      <c r="E3007" s="103"/>
      <c r="F3007" s="103"/>
    </row>
    <row r="3008" spans="1:6">
      <c r="A3008" s="103"/>
      <c r="B3008" s="61"/>
      <c r="C3008" s="103"/>
      <c r="D3008" s="103"/>
      <c r="E3008" s="103"/>
      <c r="F3008" s="103"/>
    </row>
    <row r="3009" spans="1:6">
      <c r="A3009" s="103"/>
      <c r="B3009" s="61"/>
      <c r="C3009" s="103"/>
      <c r="D3009" s="103"/>
      <c r="E3009" s="103"/>
      <c r="F3009" s="103"/>
    </row>
    <row r="3010" spans="1:6">
      <c r="A3010" s="103"/>
      <c r="B3010" s="61"/>
      <c r="C3010" s="103"/>
      <c r="D3010" s="103"/>
      <c r="E3010" s="103"/>
      <c r="F3010" s="103"/>
    </row>
    <row r="3011" spans="1:6">
      <c r="A3011" s="103"/>
      <c r="B3011" s="61"/>
      <c r="C3011" s="103"/>
      <c r="D3011" s="103"/>
      <c r="E3011" s="103"/>
      <c r="F3011" s="103"/>
    </row>
    <row r="3012" spans="1:6">
      <c r="A3012" s="103"/>
      <c r="B3012" s="61"/>
      <c r="C3012" s="103"/>
      <c r="D3012" s="103"/>
      <c r="E3012" s="103"/>
      <c r="F3012" s="103"/>
    </row>
    <row r="3013" spans="1:6">
      <c r="A3013" s="103"/>
      <c r="B3013" s="61"/>
      <c r="C3013" s="103"/>
      <c r="D3013" s="103"/>
      <c r="E3013" s="103"/>
      <c r="F3013" s="103"/>
    </row>
    <row r="3014" spans="1:6">
      <c r="A3014" s="103"/>
      <c r="B3014" s="61"/>
      <c r="C3014" s="103"/>
      <c r="D3014" s="103"/>
      <c r="E3014" s="103"/>
      <c r="F3014" s="103"/>
    </row>
    <row r="3015" spans="1:6">
      <c r="A3015" s="103"/>
      <c r="B3015" s="61"/>
      <c r="C3015" s="103"/>
      <c r="D3015" s="103"/>
      <c r="E3015" s="103"/>
      <c r="F3015" s="103"/>
    </row>
    <row r="3016" spans="1:6">
      <c r="A3016" s="103"/>
      <c r="B3016" s="61"/>
      <c r="C3016" s="103"/>
      <c r="D3016" s="103"/>
      <c r="E3016" s="103"/>
      <c r="F3016" s="103"/>
    </row>
    <row r="3017" spans="1:6">
      <c r="A3017" s="103"/>
      <c r="B3017" s="61"/>
      <c r="C3017" s="103"/>
      <c r="D3017" s="103"/>
      <c r="E3017" s="103"/>
      <c r="F3017" s="103"/>
    </row>
    <row r="3018" spans="1:6">
      <c r="A3018" s="103"/>
      <c r="B3018" s="61"/>
      <c r="C3018" s="103"/>
      <c r="D3018" s="103"/>
      <c r="E3018" s="103"/>
      <c r="F3018" s="103"/>
    </row>
    <row r="3019" spans="1:6">
      <c r="A3019" s="103"/>
      <c r="B3019" s="61"/>
      <c r="C3019" s="103"/>
      <c r="D3019" s="103"/>
      <c r="E3019" s="103"/>
      <c r="F3019" s="103"/>
    </row>
    <row r="3020" spans="1:6">
      <c r="A3020" s="103"/>
      <c r="B3020" s="61"/>
      <c r="C3020" s="103"/>
      <c r="D3020" s="103"/>
      <c r="E3020" s="103"/>
      <c r="F3020" s="103"/>
    </row>
    <row r="3021" spans="1:6">
      <c r="A3021" s="103"/>
      <c r="B3021" s="61"/>
      <c r="C3021" s="103"/>
      <c r="D3021" s="103"/>
      <c r="E3021" s="103"/>
      <c r="F3021" s="103"/>
    </row>
    <row r="3022" spans="1:6">
      <c r="A3022" s="103"/>
      <c r="B3022" s="61"/>
      <c r="C3022" s="103"/>
      <c r="D3022" s="103"/>
      <c r="E3022" s="103"/>
      <c r="F3022" s="103"/>
    </row>
    <row r="3023" spans="1:6">
      <c r="A3023" s="103"/>
      <c r="B3023" s="61"/>
      <c r="C3023" s="103"/>
      <c r="D3023" s="103"/>
      <c r="E3023" s="103"/>
      <c r="F3023" s="103"/>
    </row>
    <row r="3024" spans="1:6">
      <c r="A3024" s="103"/>
      <c r="B3024" s="61"/>
      <c r="C3024" s="103"/>
      <c r="D3024" s="103"/>
      <c r="E3024" s="103"/>
      <c r="F3024" s="103"/>
    </row>
    <row r="3025" spans="1:6">
      <c r="A3025" s="103"/>
      <c r="B3025" s="61"/>
      <c r="C3025" s="103"/>
      <c r="D3025" s="103"/>
      <c r="E3025" s="103"/>
      <c r="F3025" s="103"/>
    </row>
    <row r="3026" spans="1:6">
      <c r="A3026" s="103"/>
      <c r="B3026" s="61"/>
      <c r="C3026" s="103"/>
      <c r="D3026" s="103"/>
      <c r="E3026" s="103"/>
      <c r="F3026" s="103"/>
    </row>
    <row r="3027" spans="1:6">
      <c r="A3027" s="103"/>
      <c r="B3027" s="61"/>
      <c r="C3027" s="103"/>
      <c r="D3027" s="103"/>
      <c r="E3027" s="103"/>
      <c r="F3027" s="103"/>
    </row>
    <row r="3028" spans="1:6">
      <c r="A3028" s="103"/>
      <c r="B3028" s="61"/>
      <c r="C3028" s="103"/>
      <c r="D3028" s="103"/>
      <c r="E3028" s="103"/>
      <c r="F3028" s="103"/>
    </row>
    <row r="3029" spans="1:6">
      <c r="A3029" s="103"/>
      <c r="B3029" s="61"/>
      <c r="C3029" s="103"/>
      <c r="D3029" s="103"/>
      <c r="E3029" s="103"/>
      <c r="F3029" s="103"/>
    </row>
    <row r="3030" spans="1:6">
      <c r="A3030" s="103"/>
      <c r="B3030" s="61"/>
      <c r="C3030" s="103"/>
      <c r="D3030" s="103"/>
      <c r="E3030" s="103"/>
      <c r="F3030" s="103"/>
    </row>
    <row r="3031" spans="1:6">
      <c r="A3031" s="103"/>
      <c r="B3031" s="61"/>
      <c r="C3031" s="103"/>
      <c r="D3031" s="103"/>
      <c r="E3031" s="103"/>
      <c r="F3031" s="103"/>
    </row>
    <row r="3032" spans="1:6">
      <c r="A3032" s="103"/>
      <c r="B3032" s="61"/>
      <c r="C3032" s="103"/>
      <c r="D3032" s="103"/>
      <c r="E3032" s="103"/>
      <c r="F3032" s="103"/>
    </row>
    <row r="3033" spans="1:6">
      <c r="A3033" s="103"/>
      <c r="B3033" s="61"/>
      <c r="C3033" s="103"/>
      <c r="D3033" s="103"/>
      <c r="E3033" s="103"/>
      <c r="F3033" s="103"/>
    </row>
    <row r="3034" spans="1:6">
      <c r="A3034" s="103"/>
      <c r="B3034" s="61"/>
      <c r="C3034" s="103"/>
      <c r="D3034" s="103"/>
      <c r="E3034" s="103"/>
      <c r="F3034" s="103"/>
    </row>
    <row r="3035" spans="1:6">
      <c r="A3035" s="103"/>
      <c r="B3035" s="61"/>
      <c r="C3035" s="103"/>
      <c r="D3035" s="103"/>
      <c r="E3035" s="103"/>
      <c r="F3035" s="103"/>
    </row>
    <row r="3036" spans="1:6">
      <c r="A3036" s="103"/>
      <c r="B3036" s="61"/>
      <c r="C3036" s="103"/>
      <c r="D3036" s="103"/>
      <c r="E3036" s="103"/>
      <c r="F3036" s="103"/>
    </row>
    <row r="3037" spans="1:6">
      <c r="A3037" s="103"/>
      <c r="B3037" s="61"/>
      <c r="C3037" s="103"/>
      <c r="D3037" s="103"/>
      <c r="E3037" s="103"/>
      <c r="F3037" s="103"/>
    </row>
    <row r="3038" spans="1:6">
      <c r="A3038" s="103"/>
      <c r="B3038" s="61"/>
      <c r="C3038" s="103"/>
      <c r="D3038" s="103"/>
      <c r="E3038" s="103"/>
      <c r="F3038" s="103"/>
    </row>
    <row r="3039" spans="1:6">
      <c r="A3039" s="103"/>
      <c r="B3039" s="61"/>
      <c r="C3039" s="103"/>
      <c r="D3039" s="103"/>
      <c r="E3039" s="103"/>
      <c r="F3039" s="103"/>
    </row>
    <row r="3040" spans="1:6">
      <c r="A3040" s="103"/>
      <c r="B3040" s="61"/>
      <c r="C3040" s="103"/>
      <c r="D3040" s="103"/>
      <c r="E3040" s="103"/>
      <c r="F3040" s="103"/>
    </row>
    <row r="3041" spans="1:6">
      <c r="A3041" s="103"/>
      <c r="B3041" s="61"/>
      <c r="C3041" s="103"/>
      <c r="D3041" s="103"/>
      <c r="E3041" s="103"/>
      <c r="F3041" s="103"/>
    </row>
    <row r="3042" spans="1:6">
      <c r="A3042" s="103"/>
      <c r="B3042" s="61"/>
      <c r="C3042" s="103"/>
      <c r="D3042" s="103"/>
      <c r="E3042" s="103"/>
      <c r="F3042" s="103"/>
    </row>
    <row r="3043" spans="1:6">
      <c r="A3043" s="103"/>
      <c r="B3043" s="61"/>
      <c r="C3043" s="103"/>
      <c r="D3043" s="103"/>
      <c r="E3043" s="103"/>
      <c r="F3043" s="103"/>
    </row>
    <row r="3044" spans="1:6">
      <c r="A3044" s="103"/>
      <c r="B3044" s="61"/>
      <c r="C3044" s="103"/>
      <c r="D3044" s="103"/>
      <c r="E3044" s="103"/>
      <c r="F3044" s="103"/>
    </row>
    <row r="3045" spans="1:6">
      <c r="A3045" s="103"/>
      <c r="B3045" s="61"/>
      <c r="C3045" s="103"/>
      <c r="D3045" s="103"/>
      <c r="E3045" s="103"/>
      <c r="F3045" s="103"/>
    </row>
    <row r="3046" spans="1:6">
      <c r="A3046" s="103"/>
      <c r="B3046" s="61"/>
      <c r="C3046" s="103"/>
      <c r="D3046" s="103"/>
      <c r="E3046" s="103"/>
      <c r="F3046" s="103"/>
    </row>
    <row r="3047" spans="1:6">
      <c r="A3047" s="103"/>
      <c r="B3047" s="61"/>
      <c r="C3047" s="103"/>
      <c r="D3047" s="103"/>
      <c r="E3047" s="103"/>
      <c r="F3047" s="103"/>
    </row>
    <row r="3048" spans="1:6">
      <c r="A3048" s="103"/>
      <c r="B3048" s="61"/>
      <c r="C3048" s="103"/>
      <c r="D3048" s="103"/>
      <c r="E3048" s="103"/>
      <c r="F3048" s="103"/>
    </row>
    <row r="3049" spans="1:6">
      <c r="A3049" s="103"/>
      <c r="B3049" s="61"/>
      <c r="C3049" s="103"/>
      <c r="D3049" s="103"/>
      <c r="E3049" s="103"/>
      <c r="F3049" s="103"/>
    </row>
    <row r="3050" spans="1:6">
      <c r="A3050" s="103"/>
      <c r="B3050" s="61"/>
      <c r="C3050" s="103"/>
      <c r="D3050" s="103"/>
      <c r="E3050" s="103"/>
      <c r="F3050" s="103"/>
    </row>
    <row r="3051" spans="1:6">
      <c r="A3051" s="103"/>
      <c r="B3051" s="61"/>
      <c r="C3051" s="103"/>
      <c r="D3051" s="103"/>
      <c r="E3051" s="103"/>
      <c r="F3051" s="103"/>
    </row>
    <row r="3052" spans="1:6">
      <c r="A3052" s="103"/>
      <c r="B3052" s="61"/>
      <c r="C3052" s="103"/>
      <c r="D3052" s="103"/>
      <c r="E3052" s="103"/>
      <c r="F3052" s="103"/>
    </row>
    <row r="3053" spans="1:6">
      <c r="A3053" s="103"/>
      <c r="B3053" s="61"/>
      <c r="C3053" s="103"/>
      <c r="D3053" s="103"/>
      <c r="E3053" s="103"/>
      <c r="F3053" s="103"/>
    </row>
    <row r="3054" spans="1:6">
      <c r="A3054" s="103"/>
      <c r="B3054" s="61"/>
      <c r="C3054" s="103"/>
      <c r="D3054" s="103"/>
      <c r="E3054" s="103"/>
      <c r="F3054" s="103"/>
    </row>
    <row r="3055" spans="1:6">
      <c r="A3055" s="103"/>
      <c r="B3055" s="61"/>
      <c r="C3055" s="103"/>
      <c r="D3055" s="103"/>
      <c r="E3055" s="103"/>
      <c r="F3055" s="103"/>
    </row>
    <row r="3056" spans="1:6">
      <c r="A3056" s="103"/>
      <c r="B3056" s="61"/>
      <c r="C3056" s="103"/>
      <c r="D3056" s="103"/>
      <c r="E3056" s="103"/>
      <c r="F3056" s="103"/>
    </row>
    <row r="3057" spans="1:6">
      <c r="A3057" s="103"/>
      <c r="B3057" s="61"/>
      <c r="C3057" s="103"/>
      <c r="D3057" s="103"/>
      <c r="E3057" s="103"/>
      <c r="F3057" s="103"/>
    </row>
    <row r="3058" spans="1:6">
      <c r="A3058" s="103"/>
      <c r="B3058" s="61"/>
      <c r="C3058" s="103"/>
      <c r="D3058" s="103"/>
      <c r="E3058" s="103"/>
      <c r="F3058" s="103"/>
    </row>
    <row r="3059" spans="1:6">
      <c r="A3059" s="103"/>
      <c r="B3059" s="61"/>
      <c r="C3059" s="103"/>
      <c r="D3059" s="103"/>
      <c r="E3059" s="103"/>
      <c r="F3059" s="103"/>
    </row>
    <row r="3060" spans="1:6">
      <c r="A3060" s="103"/>
      <c r="B3060" s="61"/>
      <c r="C3060" s="103"/>
      <c r="D3060" s="103"/>
      <c r="E3060" s="103"/>
      <c r="F3060" s="103"/>
    </row>
    <row r="3061" spans="1:6">
      <c r="A3061" s="103"/>
      <c r="B3061" s="61"/>
      <c r="C3061" s="103"/>
      <c r="D3061" s="103"/>
      <c r="E3061" s="103"/>
      <c r="F3061" s="103"/>
    </row>
    <row r="3062" spans="1:6">
      <c r="A3062" s="103"/>
      <c r="B3062" s="61"/>
      <c r="C3062" s="103"/>
      <c r="D3062" s="103"/>
      <c r="E3062" s="103"/>
      <c r="F3062" s="103"/>
    </row>
    <row r="3063" spans="1:6">
      <c r="A3063" s="103"/>
      <c r="B3063" s="61"/>
      <c r="C3063" s="103"/>
      <c r="D3063" s="103"/>
      <c r="E3063" s="103"/>
      <c r="F3063" s="103"/>
    </row>
    <row r="3064" spans="1:6">
      <c r="A3064" s="103"/>
      <c r="B3064" s="61"/>
      <c r="C3064" s="103"/>
      <c r="D3064" s="103"/>
      <c r="E3064" s="103"/>
      <c r="F3064" s="103"/>
    </row>
    <row r="3065" spans="1:6">
      <c r="A3065" s="103"/>
      <c r="B3065" s="61"/>
      <c r="C3065" s="103"/>
      <c r="D3065" s="103"/>
      <c r="E3065" s="103"/>
      <c r="F3065" s="103"/>
    </row>
    <row r="3066" spans="1:6">
      <c r="A3066" s="103"/>
      <c r="B3066" s="61"/>
      <c r="C3066" s="103"/>
      <c r="D3066" s="103"/>
      <c r="E3066" s="103"/>
      <c r="F3066" s="103"/>
    </row>
    <row r="3067" spans="1:6">
      <c r="A3067" s="103"/>
      <c r="B3067" s="61"/>
      <c r="C3067" s="103"/>
      <c r="D3067" s="103"/>
      <c r="E3067" s="103"/>
      <c r="F3067" s="103"/>
    </row>
    <row r="3068" spans="1:6">
      <c r="A3068" s="103"/>
      <c r="B3068" s="61"/>
      <c r="C3068" s="103"/>
      <c r="D3068" s="103"/>
      <c r="E3068" s="103"/>
      <c r="F3068" s="103"/>
    </row>
    <row r="3069" spans="1:6">
      <c r="A3069" s="103"/>
      <c r="B3069" s="61"/>
      <c r="C3069" s="103"/>
      <c r="D3069" s="103"/>
      <c r="E3069" s="103"/>
      <c r="F3069" s="103"/>
    </row>
    <row r="3070" spans="1:6">
      <c r="A3070" s="103"/>
      <c r="B3070" s="61"/>
      <c r="C3070" s="103"/>
      <c r="D3070" s="103"/>
      <c r="E3070" s="103"/>
      <c r="F3070" s="103"/>
    </row>
    <row r="3071" spans="1:6">
      <c r="A3071" s="103"/>
      <c r="B3071" s="61"/>
      <c r="C3071" s="103"/>
      <c r="D3071" s="103"/>
      <c r="E3071" s="103"/>
      <c r="F3071" s="103"/>
    </row>
    <row r="3072" spans="1:6">
      <c r="A3072" s="103"/>
      <c r="B3072" s="61"/>
      <c r="C3072" s="103"/>
      <c r="D3072" s="103"/>
      <c r="E3072" s="103"/>
      <c r="F3072" s="103"/>
    </row>
    <row r="3073" spans="1:6">
      <c r="A3073" s="103"/>
      <c r="B3073" s="61"/>
      <c r="C3073" s="103"/>
      <c r="D3073" s="103"/>
      <c r="E3073" s="103"/>
      <c r="F3073" s="103"/>
    </row>
    <row r="3074" spans="1:6">
      <c r="A3074" s="103"/>
      <c r="B3074" s="61"/>
      <c r="C3074" s="103"/>
      <c r="D3074" s="103"/>
      <c r="E3074" s="103"/>
      <c r="F3074" s="103"/>
    </row>
    <row r="3075" spans="1:6">
      <c r="A3075" s="103"/>
      <c r="B3075" s="61"/>
      <c r="C3075" s="103"/>
      <c r="D3075" s="103"/>
      <c r="E3075" s="103"/>
      <c r="F3075" s="103"/>
    </row>
    <row r="3076" spans="1:6">
      <c r="A3076" s="103"/>
      <c r="B3076" s="61"/>
      <c r="C3076" s="103"/>
      <c r="D3076" s="103"/>
      <c r="E3076" s="103"/>
      <c r="F3076" s="103"/>
    </row>
    <row r="3077" spans="1:6">
      <c r="A3077" s="103"/>
      <c r="B3077" s="61"/>
      <c r="C3077" s="103"/>
      <c r="D3077" s="103"/>
      <c r="E3077" s="103"/>
      <c r="F3077" s="103"/>
    </row>
    <row r="3078" spans="1:6">
      <c r="A3078" s="103"/>
      <c r="B3078" s="61"/>
      <c r="C3078" s="103"/>
      <c r="D3078" s="103"/>
      <c r="E3078" s="103"/>
      <c r="F3078" s="103"/>
    </row>
    <row r="3079" spans="1:6">
      <c r="A3079" s="103"/>
      <c r="B3079" s="61"/>
      <c r="C3079" s="103"/>
      <c r="D3079" s="103"/>
      <c r="E3079" s="103"/>
      <c r="F3079" s="103"/>
    </row>
    <row r="3080" spans="1:6">
      <c r="A3080" s="103"/>
      <c r="B3080" s="61"/>
      <c r="C3080" s="103"/>
      <c r="D3080" s="103"/>
      <c r="E3080" s="103"/>
      <c r="F3080" s="103"/>
    </row>
    <row r="3081" spans="1:6">
      <c r="A3081" s="103"/>
      <c r="B3081" s="61"/>
      <c r="C3081" s="103"/>
      <c r="D3081" s="103"/>
      <c r="E3081" s="103"/>
      <c r="F3081" s="103"/>
    </row>
    <row r="3082" spans="1:6">
      <c r="A3082" s="103"/>
      <c r="B3082" s="61"/>
      <c r="C3082" s="103"/>
      <c r="D3082" s="103"/>
      <c r="E3082" s="103"/>
      <c r="F3082" s="103"/>
    </row>
    <row r="3083" spans="1:6">
      <c r="A3083" s="103"/>
      <c r="B3083" s="61"/>
      <c r="C3083" s="103"/>
      <c r="D3083" s="103"/>
      <c r="E3083" s="103"/>
      <c r="F3083" s="103"/>
    </row>
    <row r="3084" spans="1:6">
      <c r="A3084" s="103"/>
      <c r="B3084" s="61"/>
      <c r="C3084" s="103"/>
      <c r="D3084" s="103"/>
      <c r="E3084" s="103"/>
      <c r="F3084" s="103"/>
    </row>
    <row r="3085" spans="1:6">
      <c r="A3085" s="103"/>
      <c r="B3085" s="61"/>
      <c r="C3085" s="103"/>
      <c r="D3085" s="103"/>
      <c r="E3085" s="103"/>
      <c r="F3085" s="103"/>
    </row>
    <row r="3086" spans="1:6">
      <c r="A3086" s="103"/>
      <c r="B3086" s="61"/>
      <c r="C3086" s="103"/>
      <c r="D3086" s="103"/>
      <c r="E3086" s="103"/>
      <c r="F3086" s="103"/>
    </row>
    <row r="3087" spans="1:6">
      <c r="A3087" s="103"/>
      <c r="B3087" s="61"/>
      <c r="C3087" s="103"/>
      <c r="D3087" s="103"/>
      <c r="E3087" s="103"/>
      <c r="F3087" s="103"/>
    </row>
    <row r="3088" spans="1:6">
      <c r="A3088" s="103"/>
      <c r="B3088" s="61"/>
      <c r="C3088" s="103"/>
      <c r="D3088" s="103"/>
      <c r="E3088" s="103"/>
      <c r="F3088" s="103"/>
    </row>
    <row r="3089" spans="1:6">
      <c r="A3089" s="103"/>
      <c r="B3089" s="61"/>
      <c r="C3089" s="103"/>
      <c r="D3089" s="103"/>
      <c r="E3089" s="103"/>
      <c r="F3089" s="103"/>
    </row>
    <row r="3090" spans="1:6">
      <c r="A3090" s="103"/>
      <c r="B3090" s="61"/>
      <c r="C3090" s="103"/>
      <c r="D3090" s="103"/>
      <c r="E3090" s="103"/>
      <c r="F3090" s="103"/>
    </row>
    <row r="3091" spans="1:6">
      <c r="A3091" s="103"/>
      <c r="B3091" s="61"/>
      <c r="C3091" s="103"/>
      <c r="D3091" s="103"/>
      <c r="E3091" s="103"/>
      <c r="F3091" s="103"/>
    </row>
    <row r="3092" spans="1:6">
      <c r="A3092" s="103"/>
      <c r="B3092" s="61"/>
      <c r="C3092" s="103"/>
      <c r="D3092" s="103"/>
      <c r="E3092" s="103"/>
      <c r="F3092" s="103"/>
    </row>
    <row r="3093" spans="1:6">
      <c r="A3093" s="103"/>
      <c r="B3093" s="61"/>
      <c r="C3093" s="103"/>
      <c r="D3093" s="103"/>
      <c r="E3093" s="103"/>
      <c r="F3093" s="103"/>
    </row>
    <row r="3094" spans="1:6">
      <c r="A3094" s="103"/>
      <c r="B3094" s="61"/>
      <c r="C3094" s="103"/>
      <c r="D3094" s="103"/>
      <c r="E3094" s="103"/>
      <c r="F3094" s="103"/>
    </row>
    <row r="3095" spans="1:6">
      <c r="A3095" s="103"/>
      <c r="B3095" s="61"/>
      <c r="C3095" s="103"/>
      <c r="D3095" s="103"/>
      <c r="E3095" s="103"/>
      <c r="F3095" s="103"/>
    </row>
    <row r="3096" spans="1:6">
      <c r="A3096" s="103"/>
      <c r="B3096" s="61"/>
      <c r="C3096" s="103"/>
      <c r="D3096" s="103"/>
      <c r="E3096" s="103"/>
      <c r="F3096" s="103"/>
    </row>
    <row r="3097" spans="1:6">
      <c r="A3097" s="103"/>
      <c r="B3097" s="61"/>
      <c r="C3097" s="103"/>
      <c r="D3097" s="103"/>
      <c r="E3097" s="103"/>
      <c r="F3097" s="103"/>
    </row>
    <row r="3098" spans="1:6">
      <c r="A3098" s="103"/>
      <c r="B3098" s="61"/>
      <c r="C3098" s="103"/>
      <c r="D3098" s="103"/>
      <c r="E3098" s="103"/>
      <c r="F3098" s="103"/>
    </row>
    <row r="3099" spans="1:6">
      <c r="A3099" s="103"/>
      <c r="B3099" s="61"/>
      <c r="C3099" s="103"/>
      <c r="D3099" s="103"/>
      <c r="E3099" s="103"/>
      <c r="F3099" s="103"/>
    </row>
    <row r="3100" spans="1:6">
      <c r="A3100" s="103"/>
      <c r="B3100" s="61"/>
      <c r="C3100" s="103"/>
      <c r="D3100" s="103"/>
      <c r="E3100" s="103"/>
      <c r="F3100" s="103"/>
    </row>
    <row r="3101" spans="1:6">
      <c r="A3101" s="103"/>
      <c r="B3101" s="61"/>
      <c r="C3101" s="103"/>
      <c r="D3101" s="103"/>
      <c r="E3101" s="103"/>
      <c r="F3101" s="103"/>
    </row>
    <row r="3102" spans="1:6">
      <c r="A3102" s="103"/>
      <c r="B3102" s="61"/>
      <c r="C3102" s="103"/>
      <c r="D3102" s="103"/>
      <c r="E3102" s="103"/>
      <c r="F3102" s="103"/>
    </row>
    <row r="3103" spans="1:6">
      <c r="A3103" s="103"/>
      <c r="B3103" s="61"/>
      <c r="C3103" s="103"/>
      <c r="D3103" s="103"/>
      <c r="E3103" s="103"/>
      <c r="F3103" s="103"/>
    </row>
    <row r="3104" spans="1:6">
      <c r="A3104" s="103"/>
      <c r="B3104" s="61"/>
      <c r="C3104" s="103"/>
      <c r="D3104" s="103"/>
      <c r="E3104" s="103"/>
      <c r="F3104" s="103"/>
    </row>
    <row r="3105" spans="1:6">
      <c r="A3105" s="103"/>
      <c r="B3105" s="61"/>
      <c r="C3105" s="103"/>
      <c r="D3105" s="103"/>
      <c r="E3105" s="103"/>
      <c r="F3105" s="103"/>
    </row>
    <row r="3106" spans="1:6">
      <c r="A3106" s="103"/>
      <c r="B3106" s="61"/>
      <c r="C3106" s="103"/>
      <c r="D3106" s="103"/>
      <c r="E3106" s="103"/>
      <c r="F3106" s="103"/>
    </row>
    <row r="3107" spans="1:6">
      <c r="A3107" s="103"/>
      <c r="B3107" s="61"/>
      <c r="C3107" s="103"/>
      <c r="D3107" s="103"/>
      <c r="E3107" s="103"/>
      <c r="F3107" s="103"/>
    </row>
    <row r="3108" spans="1:6">
      <c r="A3108" s="103"/>
      <c r="B3108" s="61"/>
      <c r="C3108" s="103"/>
      <c r="D3108" s="103"/>
      <c r="E3108" s="103"/>
      <c r="F3108" s="103"/>
    </row>
    <row r="3109" spans="1:6">
      <c r="A3109" s="103"/>
      <c r="B3109" s="61"/>
      <c r="C3109" s="103"/>
      <c r="D3109" s="103"/>
      <c r="E3109" s="103"/>
      <c r="F3109" s="103"/>
    </row>
    <row r="3110" spans="1:6">
      <c r="A3110" s="103"/>
      <c r="B3110" s="61"/>
      <c r="C3110" s="103"/>
      <c r="D3110" s="103"/>
      <c r="E3110" s="103"/>
      <c r="F3110" s="103"/>
    </row>
    <row r="3111" spans="1:6">
      <c r="A3111" s="103"/>
      <c r="B3111" s="61"/>
      <c r="C3111" s="103"/>
      <c r="D3111" s="103"/>
      <c r="E3111" s="103"/>
      <c r="F3111" s="103"/>
    </row>
    <row r="3112" spans="1:6">
      <c r="A3112" s="103"/>
      <c r="B3112" s="61"/>
      <c r="C3112" s="103"/>
      <c r="D3112" s="103"/>
      <c r="E3112" s="103"/>
      <c r="F3112" s="103"/>
    </row>
    <row r="3113" spans="1:6">
      <c r="A3113" s="103"/>
      <c r="B3113" s="61"/>
      <c r="C3113" s="103"/>
      <c r="D3113" s="103"/>
      <c r="E3113" s="103"/>
      <c r="F3113" s="103"/>
    </row>
    <row r="3114" spans="1:6">
      <c r="A3114" s="103"/>
      <c r="B3114" s="61"/>
      <c r="C3114" s="103"/>
      <c r="D3114" s="103"/>
      <c r="E3114" s="103"/>
      <c r="F3114" s="103"/>
    </row>
    <row r="3115" spans="1:6">
      <c r="A3115" s="103"/>
      <c r="B3115" s="61"/>
      <c r="C3115" s="103"/>
      <c r="D3115" s="103"/>
      <c r="E3115" s="103"/>
      <c r="F3115" s="103"/>
    </row>
    <row r="3116" spans="1:6">
      <c r="A3116" s="103"/>
      <c r="B3116" s="61"/>
      <c r="C3116" s="103"/>
      <c r="D3116" s="103"/>
      <c r="E3116" s="103"/>
      <c r="F3116" s="103"/>
    </row>
    <row r="3117" spans="1:6">
      <c r="A3117" s="103"/>
      <c r="B3117" s="61"/>
      <c r="C3117" s="103"/>
      <c r="D3117" s="103"/>
      <c r="E3117" s="103"/>
      <c r="F3117" s="103"/>
    </row>
    <row r="3118" spans="1:6">
      <c r="A3118" s="103"/>
      <c r="B3118" s="61"/>
      <c r="C3118" s="103"/>
      <c r="D3118" s="103"/>
      <c r="E3118" s="103"/>
      <c r="F3118" s="103"/>
    </row>
    <row r="3119" spans="1:6">
      <c r="A3119" s="103"/>
      <c r="B3119" s="61"/>
      <c r="C3119" s="103"/>
      <c r="D3119" s="103"/>
      <c r="E3119" s="103"/>
      <c r="F3119" s="103"/>
    </row>
    <row r="3120" spans="1:6">
      <c r="A3120" s="103"/>
      <c r="B3120" s="61"/>
      <c r="C3120" s="103"/>
      <c r="D3120" s="103"/>
      <c r="E3120" s="103"/>
      <c r="F3120" s="103"/>
    </row>
    <row r="3121" spans="1:6">
      <c r="A3121" s="103"/>
      <c r="B3121" s="61"/>
      <c r="C3121" s="103"/>
      <c r="D3121" s="103"/>
      <c r="E3121" s="103"/>
      <c r="F3121" s="103"/>
    </row>
    <row r="3122" spans="1:6">
      <c r="A3122" s="103"/>
      <c r="B3122" s="61"/>
      <c r="C3122" s="103"/>
      <c r="D3122" s="103"/>
      <c r="E3122" s="103"/>
      <c r="F3122" s="103"/>
    </row>
    <row r="3123" spans="1:6">
      <c r="A3123" s="103"/>
      <c r="B3123" s="61"/>
      <c r="C3123" s="103"/>
      <c r="D3123" s="103"/>
      <c r="E3123" s="103"/>
      <c r="F3123" s="103"/>
    </row>
    <row r="3124" spans="1:6">
      <c r="A3124" s="103"/>
      <c r="B3124" s="61"/>
      <c r="C3124" s="103"/>
      <c r="D3124" s="103"/>
      <c r="E3124" s="103"/>
      <c r="F3124" s="103"/>
    </row>
    <row r="3125" spans="1:6">
      <c r="A3125" s="103"/>
      <c r="B3125" s="61"/>
      <c r="C3125" s="103"/>
      <c r="D3125" s="103"/>
      <c r="E3125" s="103"/>
      <c r="F3125" s="103"/>
    </row>
    <row r="3126" spans="1:6">
      <c r="A3126" s="103"/>
      <c r="B3126" s="61"/>
      <c r="C3126" s="103"/>
      <c r="D3126" s="103"/>
      <c r="E3126" s="103"/>
      <c r="F3126" s="103"/>
    </row>
    <row r="3127" spans="1:6">
      <c r="A3127" s="103"/>
      <c r="B3127" s="61"/>
      <c r="C3127" s="103"/>
      <c r="D3127" s="103"/>
      <c r="E3127" s="103"/>
      <c r="F3127" s="103"/>
    </row>
    <row r="3128" spans="1:6">
      <c r="A3128" s="103"/>
      <c r="B3128" s="61"/>
      <c r="C3128" s="103"/>
      <c r="D3128" s="103"/>
      <c r="E3128" s="103"/>
      <c r="F3128" s="103"/>
    </row>
    <row r="3129" spans="1:6">
      <c r="A3129" s="103"/>
      <c r="B3129" s="61"/>
      <c r="C3129" s="103"/>
      <c r="D3129" s="103"/>
      <c r="E3129" s="103"/>
      <c r="F3129" s="103"/>
    </row>
    <row r="3130" spans="1:6">
      <c r="A3130" s="103"/>
      <c r="B3130" s="61"/>
      <c r="C3130" s="103"/>
      <c r="D3130" s="103"/>
      <c r="E3130" s="103"/>
      <c r="F3130" s="103"/>
    </row>
    <row r="3131" spans="1:6">
      <c r="A3131" s="103"/>
      <c r="B3131" s="61"/>
      <c r="C3131" s="103"/>
      <c r="D3131" s="103"/>
      <c r="E3131" s="103"/>
      <c r="F3131" s="103"/>
    </row>
    <row r="3132" spans="1:6">
      <c r="A3132" s="103"/>
      <c r="B3132" s="61"/>
      <c r="C3132" s="103"/>
      <c r="D3132" s="103"/>
      <c r="E3132" s="103"/>
      <c r="F3132" s="103"/>
    </row>
    <row r="3133" spans="1:6">
      <c r="A3133" s="103"/>
      <c r="B3133" s="61"/>
      <c r="C3133" s="103"/>
      <c r="D3133" s="103"/>
      <c r="E3133" s="103"/>
      <c r="F3133" s="103"/>
    </row>
    <row r="3134" spans="1:6">
      <c r="A3134" s="103"/>
      <c r="B3134" s="61"/>
      <c r="C3134" s="103"/>
      <c r="D3134" s="103"/>
      <c r="E3134" s="103"/>
      <c r="F3134" s="103"/>
    </row>
    <row r="3135" spans="1:6">
      <c r="A3135" s="103"/>
      <c r="B3135" s="61"/>
      <c r="C3135" s="103"/>
      <c r="D3135" s="103"/>
      <c r="E3135" s="103"/>
      <c r="F3135" s="103"/>
    </row>
    <row r="3136" spans="1:6">
      <c r="A3136" s="103"/>
      <c r="B3136" s="61"/>
      <c r="C3136" s="103"/>
      <c r="D3136" s="103"/>
      <c r="E3136" s="103"/>
      <c r="F3136" s="103"/>
    </row>
    <row r="3137" spans="1:6">
      <c r="A3137" s="103"/>
      <c r="B3137" s="61"/>
      <c r="C3137" s="103"/>
      <c r="D3137" s="103"/>
      <c r="E3137" s="103"/>
      <c r="F3137" s="103"/>
    </row>
    <row r="3138" spans="1:6">
      <c r="A3138" s="103"/>
      <c r="B3138" s="61"/>
      <c r="C3138" s="103"/>
      <c r="D3138" s="103"/>
      <c r="E3138" s="103"/>
      <c r="F3138" s="103"/>
    </row>
    <row r="3139" spans="1:6">
      <c r="A3139" s="103"/>
      <c r="B3139" s="61"/>
      <c r="C3139" s="103"/>
      <c r="D3139" s="103"/>
      <c r="E3139" s="103"/>
      <c r="F3139" s="103"/>
    </row>
    <row r="3140" spans="1:6">
      <c r="A3140" s="103"/>
      <c r="B3140" s="61"/>
      <c r="C3140" s="103"/>
      <c r="D3140" s="103"/>
      <c r="E3140" s="103"/>
      <c r="F3140" s="103"/>
    </row>
    <row r="3141" spans="1:6">
      <c r="A3141" s="103"/>
      <c r="B3141" s="61"/>
      <c r="C3141" s="103"/>
      <c r="D3141" s="103"/>
      <c r="E3141" s="103"/>
      <c r="F3141" s="103"/>
    </row>
    <row r="3142" spans="1:6">
      <c r="A3142" s="103"/>
      <c r="B3142" s="61"/>
      <c r="C3142" s="103"/>
      <c r="D3142" s="103"/>
      <c r="E3142" s="103"/>
      <c r="F3142" s="103"/>
    </row>
    <row r="3143" spans="1:6">
      <c r="A3143" s="103"/>
      <c r="B3143" s="61"/>
      <c r="C3143" s="103"/>
      <c r="D3143" s="103"/>
      <c r="E3143" s="103"/>
      <c r="F3143" s="103"/>
    </row>
    <row r="3144" spans="1:6">
      <c r="A3144" s="103"/>
      <c r="B3144" s="61"/>
      <c r="C3144" s="103"/>
      <c r="D3144" s="103"/>
      <c r="E3144" s="103"/>
      <c r="F3144" s="103"/>
    </row>
    <row r="3145" spans="1:6">
      <c r="A3145" s="103"/>
      <c r="B3145" s="61"/>
      <c r="C3145" s="103"/>
      <c r="D3145" s="103"/>
      <c r="E3145" s="103"/>
      <c r="F3145" s="103"/>
    </row>
    <row r="3146" spans="1:6">
      <c r="A3146" s="103"/>
      <c r="B3146" s="61"/>
      <c r="C3146" s="103"/>
      <c r="D3146" s="103"/>
      <c r="E3146" s="103"/>
      <c r="F3146" s="103"/>
    </row>
    <row r="3147" spans="1:6">
      <c r="A3147" s="103"/>
      <c r="B3147" s="61"/>
      <c r="C3147" s="103"/>
      <c r="D3147" s="103"/>
      <c r="E3147" s="103"/>
      <c r="F3147" s="103"/>
    </row>
    <row r="3148" spans="1:6">
      <c r="A3148" s="103"/>
      <c r="B3148" s="61"/>
      <c r="C3148" s="103"/>
      <c r="D3148" s="103"/>
      <c r="E3148" s="103"/>
      <c r="F3148" s="103"/>
    </row>
    <row r="3149" spans="1:6">
      <c r="A3149" s="103"/>
      <c r="B3149" s="61"/>
      <c r="C3149" s="103"/>
      <c r="D3149" s="103"/>
      <c r="E3149" s="103"/>
      <c r="F3149" s="103"/>
    </row>
    <row r="3150" spans="1:6">
      <c r="A3150" s="103"/>
      <c r="B3150" s="61"/>
      <c r="C3150" s="103"/>
      <c r="D3150" s="103"/>
      <c r="E3150" s="103"/>
      <c r="F3150" s="103"/>
    </row>
    <row r="3151" spans="1:6">
      <c r="A3151" s="103"/>
      <c r="B3151" s="61"/>
      <c r="C3151" s="103"/>
      <c r="D3151" s="103"/>
      <c r="E3151" s="103"/>
      <c r="F3151" s="103"/>
    </row>
    <row r="3152" spans="1:6">
      <c r="A3152" s="103"/>
      <c r="B3152" s="61"/>
      <c r="C3152" s="103"/>
      <c r="D3152" s="103"/>
      <c r="E3152" s="103"/>
      <c r="F3152" s="103"/>
    </row>
    <row r="3153" spans="1:6">
      <c r="A3153" s="103"/>
      <c r="B3153" s="61"/>
      <c r="C3153" s="103"/>
      <c r="D3153" s="103"/>
      <c r="E3153" s="103"/>
      <c r="F3153" s="103"/>
    </row>
    <row r="3154" spans="1:6">
      <c r="A3154" s="103"/>
      <c r="B3154" s="61"/>
      <c r="C3154" s="103"/>
      <c r="D3154" s="103"/>
      <c r="E3154" s="103"/>
      <c r="F3154" s="103"/>
    </row>
    <row r="3155" spans="1:6">
      <c r="A3155" s="103"/>
      <c r="B3155" s="61"/>
      <c r="C3155" s="103"/>
      <c r="D3155" s="103"/>
      <c r="E3155" s="103"/>
      <c r="F3155" s="103"/>
    </row>
    <row r="3156" spans="1:6">
      <c r="A3156" s="103"/>
      <c r="B3156" s="61"/>
      <c r="C3156" s="103"/>
      <c r="D3156" s="103"/>
      <c r="E3156" s="103"/>
      <c r="F3156" s="103"/>
    </row>
    <row r="3157" spans="1:6">
      <c r="A3157" s="103"/>
      <c r="B3157" s="61"/>
      <c r="C3157" s="103"/>
      <c r="D3157" s="103"/>
      <c r="E3157" s="103"/>
      <c r="F3157" s="103"/>
    </row>
    <row r="3158" spans="1:6">
      <c r="A3158" s="103"/>
      <c r="B3158" s="61"/>
      <c r="C3158" s="103"/>
      <c r="D3158" s="103"/>
      <c r="E3158" s="103"/>
      <c r="F3158" s="103"/>
    </row>
    <row r="3159" spans="1:6">
      <c r="A3159" s="103"/>
      <c r="B3159" s="61"/>
      <c r="C3159" s="103"/>
      <c r="D3159" s="103"/>
      <c r="E3159" s="103"/>
      <c r="F3159" s="103"/>
    </row>
    <row r="3160" spans="1:6">
      <c r="A3160" s="103"/>
      <c r="B3160" s="61"/>
      <c r="C3160" s="103"/>
      <c r="D3160" s="103"/>
      <c r="E3160" s="103"/>
      <c r="F3160" s="103"/>
    </row>
    <row r="3161" spans="1:6">
      <c r="A3161" s="103"/>
      <c r="B3161" s="61"/>
      <c r="C3161" s="103"/>
      <c r="D3161" s="103"/>
      <c r="E3161" s="103"/>
      <c r="F3161" s="103"/>
    </row>
    <row r="3162" spans="1:6">
      <c r="A3162" s="103"/>
      <c r="B3162" s="61"/>
      <c r="C3162" s="103"/>
      <c r="D3162" s="103"/>
      <c r="E3162" s="103"/>
      <c r="F3162" s="103"/>
    </row>
    <row r="3163" spans="1:6">
      <c r="A3163" s="103"/>
      <c r="B3163" s="61"/>
      <c r="C3163" s="103"/>
      <c r="D3163" s="103"/>
      <c r="E3163" s="103"/>
      <c r="F3163" s="103"/>
    </row>
    <row r="3164" spans="1:6">
      <c r="A3164" s="103"/>
      <c r="B3164" s="61"/>
      <c r="C3164" s="103"/>
      <c r="D3164" s="103"/>
      <c r="E3164" s="103"/>
      <c r="F3164" s="103"/>
    </row>
    <row r="3165" spans="1:6">
      <c r="A3165" s="103"/>
      <c r="B3165" s="61"/>
      <c r="C3165" s="103"/>
      <c r="D3165" s="103"/>
      <c r="E3165" s="103"/>
      <c r="F3165" s="103"/>
    </row>
    <row r="3166" spans="1:6">
      <c r="A3166" s="103"/>
      <c r="B3166" s="61"/>
      <c r="C3166" s="103"/>
      <c r="D3166" s="103"/>
      <c r="E3166" s="103"/>
      <c r="F3166" s="103"/>
    </row>
    <row r="3167" spans="1:6">
      <c r="A3167" s="103"/>
      <c r="B3167" s="61"/>
      <c r="C3167" s="103"/>
      <c r="D3167" s="103"/>
      <c r="E3167" s="103"/>
      <c r="F3167" s="103"/>
    </row>
    <row r="3168" spans="1:6">
      <c r="A3168" s="103"/>
      <c r="B3168" s="61"/>
      <c r="C3168" s="103"/>
      <c r="D3168" s="103"/>
      <c r="E3168" s="103"/>
      <c r="F3168" s="103"/>
    </row>
    <row r="3169" spans="1:6">
      <c r="A3169" s="103"/>
      <c r="B3169" s="61"/>
      <c r="C3169" s="103"/>
      <c r="D3169" s="103"/>
      <c r="E3169" s="103"/>
      <c r="F3169" s="103"/>
    </row>
    <row r="3170" spans="1:6">
      <c r="A3170" s="103"/>
      <c r="B3170" s="61"/>
      <c r="C3170" s="103"/>
      <c r="D3170" s="103"/>
      <c r="E3170" s="103"/>
      <c r="F3170" s="103"/>
    </row>
    <row r="3171" spans="1:6">
      <c r="A3171" s="103"/>
      <c r="B3171" s="61"/>
      <c r="C3171" s="103"/>
      <c r="D3171" s="103"/>
      <c r="E3171" s="103"/>
      <c r="F3171" s="103"/>
    </row>
    <row r="3172" spans="1:6">
      <c r="A3172" s="103"/>
      <c r="B3172" s="61"/>
      <c r="C3172" s="103"/>
      <c r="D3172" s="103"/>
      <c r="E3172" s="103"/>
      <c r="F3172" s="103"/>
    </row>
    <row r="3173" spans="1:6">
      <c r="A3173" s="103"/>
      <c r="B3173" s="61"/>
      <c r="C3173" s="103"/>
      <c r="D3173" s="103"/>
      <c r="E3173" s="103"/>
      <c r="F3173" s="103"/>
    </row>
    <row r="3174" spans="1:6">
      <c r="A3174" s="103"/>
      <c r="B3174" s="61"/>
      <c r="C3174" s="103"/>
      <c r="D3174" s="103"/>
      <c r="E3174" s="103"/>
      <c r="F3174" s="103"/>
    </row>
    <row r="3175" spans="1:6">
      <c r="A3175" s="103"/>
      <c r="B3175" s="61"/>
      <c r="C3175" s="103"/>
      <c r="D3175" s="103"/>
      <c r="E3175" s="103"/>
      <c r="F3175" s="103"/>
    </row>
    <row r="3176" spans="1:6">
      <c r="A3176" s="103"/>
      <c r="B3176" s="61"/>
      <c r="C3176" s="103"/>
      <c r="D3176" s="103"/>
      <c r="E3176" s="103"/>
      <c r="F3176" s="103"/>
    </row>
    <row r="3177" spans="1:6">
      <c r="A3177" s="103"/>
      <c r="B3177" s="61"/>
      <c r="C3177" s="103"/>
      <c r="D3177" s="103"/>
      <c r="E3177" s="103"/>
      <c r="F3177" s="103"/>
    </row>
    <row r="3178" spans="1:6">
      <c r="A3178" s="103"/>
      <c r="B3178" s="61"/>
      <c r="C3178" s="103"/>
      <c r="D3178" s="103"/>
      <c r="E3178" s="103"/>
      <c r="F3178" s="103"/>
    </row>
    <row r="3179" spans="1:6">
      <c r="A3179" s="103"/>
      <c r="B3179" s="61"/>
      <c r="C3179" s="103"/>
      <c r="D3179" s="103"/>
      <c r="E3179" s="103"/>
      <c r="F3179" s="103"/>
    </row>
    <row r="3180" spans="1:6">
      <c r="A3180" s="103"/>
      <c r="B3180" s="61"/>
      <c r="C3180" s="103"/>
      <c r="D3180" s="103"/>
      <c r="E3180" s="103"/>
      <c r="F3180" s="103"/>
    </row>
    <row r="3181" spans="1:6">
      <c r="A3181" s="103"/>
      <c r="B3181" s="61"/>
      <c r="C3181" s="103"/>
      <c r="D3181" s="103"/>
      <c r="E3181" s="103"/>
      <c r="F3181" s="103"/>
    </row>
    <row r="3182" spans="1:6">
      <c r="A3182" s="103"/>
      <c r="B3182" s="61"/>
      <c r="C3182" s="103"/>
      <c r="D3182" s="103"/>
      <c r="E3182" s="103"/>
      <c r="F3182" s="103"/>
    </row>
    <row r="3183" spans="1:6">
      <c r="A3183" s="103"/>
      <c r="B3183" s="61"/>
      <c r="C3183" s="103"/>
      <c r="D3183" s="103"/>
      <c r="E3183" s="103"/>
      <c r="F3183" s="103"/>
    </row>
    <row r="3184" spans="1:6">
      <c r="A3184" s="103"/>
      <c r="B3184" s="61"/>
      <c r="C3184" s="103"/>
      <c r="D3184" s="103"/>
      <c r="E3184" s="103"/>
      <c r="F3184" s="103"/>
    </row>
    <row r="3185" spans="1:6">
      <c r="A3185" s="103"/>
      <c r="B3185" s="61"/>
      <c r="C3185" s="103"/>
      <c r="D3185" s="103"/>
      <c r="E3185" s="103"/>
      <c r="F3185" s="103"/>
    </row>
    <row r="3186" spans="1:6">
      <c r="A3186" s="103"/>
      <c r="B3186" s="61"/>
      <c r="C3186" s="103"/>
      <c r="D3186" s="103"/>
      <c r="E3186" s="103"/>
      <c r="F3186" s="103"/>
    </row>
    <row r="3187" spans="1:6">
      <c r="A3187" s="103"/>
      <c r="B3187" s="61"/>
      <c r="C3187" s="103"/>
      <c r="D3187" s="103"/>
      <c r="E3187" s="103"/>
      <c r="F3187" s="103"/>
    </row>
    <row r="3188" spans="1:6">
      <c r="A3188" s="103"/>
      <c r="B3188" s="61"/>
      <c r="C3188" s="103"/>
      <c r="D3188" s="103"/>
      <c r="E3188" s="103"/>
      <c r="F3188" s="103"/>
    </row>
    <row r="3189" spans="1:6">
      <c r="A3189" s="103"/>
      <c r="B3189" s="61"/>
      <c r="C3189" s="103"/>
      <c r="D3189" s="103"/>
      <c r="E3189" s="103"/>
      <c r="F3189" s="103"/>
    </row>
    <row r="3190" spans="1:6">
      <c r="A3190" s="103"/>
      <c r="B3190" s="61"/>
      <c r="C3190" s="103"/>
      <c r="D3190" s="103"/>
      <c r="E3190" s="103"/>
      <c r="F3190" s="103"/>
    </row>
    <row r="3191" spans="1:6">
      <c r="A3191" s="103"/>
      <c r="B3191" s="61"/>
      <c r="C3191" s="103"/>
      <c r="D3191" s="103"/>
      <c r="E3191" s="103"/>
      <c r="F3191" s="103"/>
    </row>
    <row r="3192" spans="1:6">
      <c r="A3192" s="103"/>
      <c r="B3192" s="61"/>
      <c r="C3192" s="103"/>
      <c r="D3192" s="103"/>
      <c r="E3192" s="103"/>
      <c r="F3192" s="103"/>
    </row>
    <row r="3193" spans="1:6">
      <c r="A3193" s="103"/>
      <c r="B3193" s="61"/>
      <c r="C3193" s="103"/>
      <c r="D3193" s="103"/>
      <c r="E3193" s="103"/>
      <c r="F3193" s="103"/>
    </row>
    <row r="3194" spans="1:6">
      <c r="A3194" s="103"/>
      <c r="B3194" s="61"/>
      <c r="C3194" s="103"/>
      <c r="D3194" s="103"/>
      <c r="E3194" s="103"/>
      <c r="F3194" s="103"/>
    </row>
    <row r="3195" spans="1:6">
      <c r="A3195" s="103"/>
      <c r="B3195" s="61"/>
      <c r="C3195" s="103"/>
      <c r="D3195" s="103"/>
      <c r="E3195" s="103"/>
      <c r="F3195" s="103"/>
    </row>
    <row r="3196" spans="1:6">
      <c r="A3196" s="103"/>
      <c r="B3196" s="61"/>
      <c r="C3196" s="103"/>
      <c r="D3196" s="103"/>
      <c r="E3196" s="103"/>
      <c r="F3196" s="103"/>
    </row>
    <row r="3197" spans="1:6">
      <c r="A3197" s="103"/>
      <c r="B3197" s="61"/>
      <c r="C3197" s="103"/>
      <c r="D3197" s="103"/>
      <c r="E3197" s="103"/>
      <c r="F3197" s="103"/>
    </row>
    <row r="3198" spans="1:6">
      <c r="A3198" s="103"/>
      <c r="B3198" s="61"/>
      <c r="C3198" s="103"/>
      <c r="D3198" s="103"/>
      <c r="E3198" s="103"/>
      <c r="F3198" s="103"/>
    </row>
    <row r="3199" spans="1:6">
      <c r="A3199" s="103"/>
      <c r="B3199" s="61"/>
      <c r="C3199" s="103"/>
      <c r="D3199" s="103"/>
      <c r="E3199" s="103"/>
      <c r="F3199" s="103"/>
    </row>
    <row r="3200" spans="1:6">
      <c r="A3200" s="103"/>
      <c r="B3200" s="61"/>
      <c r="C3200" s="103"/>
      <c r="D3200" s="103"/>
      <c r="E3200" s="103"/>
      <c r="F3200" s="103"/>
    </row>
    <row r="3201" spans="1:6">
      <c r="A3201" s="103"/>
      <c r="B3201" s="61"/>
      <c r="C3201" s="103"/>
      <c r="D3201" s="103"/>
      <c r="E3201" s="103"/>
      <c r="F3201" s="103"/>
    </row>
    <row r="3202" spans="1:6">
      <c r="A3202" s="103"/>
      <c r="B3202" s="61"/>
      <c r="C3202" s="103"/>
      <c r="D3202" s="103"/>
      <c r="E3202" s="103"/>
      <c r="F3202" s="103"/>
    </row>
    <row r="3203" spans="1:6">
      <c r="A3203" s="103"/>
      <c r="B3203" s="61"/>
      <c r="C3203" s="103"/>
      <c r="D3203" s="103"/>
      <c r="E3203" s="103"/>
      <c r="F3203" s="103"/>
    </row>
    <row r="3204" spans="1:6">
      <c r="A3204" s="103"/>
      <c r="B3204" s="61"/>
      <c r="C3204" s="103"/>
      <c r="D3204" s="103"/>
      <c r="E3204" s="103"/>
      <c r="F3204" s="103"/>
    </row>
    <row r="3205" spans="1:6">
      <c r="A3205" s="103"/>
      <c r="B3205" s="61"/>
      <c r="C3205" s="103"/>
      <c r="D3205" s="103"/>
      <c r="E3205" s="103"/>
      <c r="F3205" s="103"/>
    </row>
    <row r="3206" spans="1:6">
      <c r="A3206" s="103"/>
      <c r="B3206" s="61"/>
      <c r="C3206" s="103"/>
      <c r="D3206" s="103"/>
      <c r="E3206" s="103"/>
      <c r="F3206" s="103"/>
    </row>
    <row r="3207" spans="1:6">
      <c r="A3207" s="103"/>
      <c r="B3207" s="61"/>
      <c r="C3207" s="103"/>
      <c r="D3207" s="103"/>
      <c r="E3207" s="103"/>
      <c r="F3207" s="103"/>
    </row>
    <row r="3208" spans="1:6">
      <c r="A3208" s="103"/>
      <c r="B3208" s="61"/>
      <c r="C3208" s="103"/>
      <c r="D3208" s="103"/>
      <c r="E3208" s="103"/>
      <c r="F3208" s="103"/>
    </row>
    <row r="3209" spans="1:6">
      <c r="A3209" s="103"/>
      <c r="B3209" s="61"/>
      <c r="C3209" s="103"/>
      <c r="D3209" s="103"/>
      <c r="E3209" s="103"/>
      <c r="F3209" s="103"/>
    </row>
    <row r="3210" spans="1:6">
      <c r="A3210" s="103"/>
      <c r="B3210" s="61"/>
      <c r="C3210" s="103"/>
      <c r="D3210" s="103"/>
      <c r="E3210" s="103"/>
      <c r="F3210" s="103"/>
    </row>
    <row r="3211" spans="1:6">
      <c r="A3211" s="103"/>
      <c r="B3211" s="61"/>
      <c r="C3211" s="103"/>
      <c r="D3211" s="103"/>
      <c r="E3211" s="103"/>
      <c r="F3211" s="103"/>
    </row>
    <row r="3212" spans="1:6">
      <c r="A3212" s="103"/>
      <c r="B3212" s="61"/>
      <c r="C3212" s="103"/>
      <c r="D3212" s="103"/>
      <c r="E3212" s="103"/>
      <c r="F3212" s="103"/>
    </row>
    <row r="3213" spans="1:6">
      <c r="A3213" s="103"/>
      <c r="B3213" s="61"/>
      <c r="C3213" s="103"/>
      <c r="D3213" s="103"/>
      <c r="E3213" s="103"/>
      <c r="F3213" s="103"/>
    </row>
    <row r="3214" spans="1:6">
      <c r="A3214" s="103"/>
      <c r="B3214" s="61"/>
      <c r="C3214" s="103"/>
      <c r="D3214" s="103"/>
      <c r="E3214" s="103"/>
      <c r="F3214" s="103"/>
    </row>
    <row r="3215" spans="1:6">
      <c r="A3215" s="103"/>
      <c r="B3215" s="61"/>
      <c r="C3215" s="103"/>
      <c r="D3215" s="103"/>
      <c r="E3215" s="103"/>
      <c r="F3215" s="103"/>
    </row>
    <row r="3216" spans="1:6">
      <c r="A3216" s="103"/>
      <c r="B3216" s="61"/>
      <c r="C3216" s="103"/>
      <c r="D3216" s="103"/>
      <c r="E3216" s="103"/>
      <c r="F3216" s="103"/>
    </row>
    <row r="3217" spans="1:6">
      <c r="A3217" s="103"/>
      <c r="B3217" s="61"/>
      <c r="C3217" s="103"/>
      <c r="D3217" s="103"/>
      <c r="E3217" s="103"/>
      <c r="F3217" s="103"/>
    </row>
    <row r="3218" spans="1:6">
      <c r="A3218" s="103"/>
      <c r="B3218" s="61"/>
      <c r="C3218" s="103"/>
      <c r="D3218" s="103"/>
      <c r="E3218" s="103"/>
      <c r="F3218" s="103"/>
    </row>
    <row r="3219" spans="1:6">
      <c r="A3219" s="103"/>
      <c r="B3219" s="61"/>
      <c r="C3219" s="103"/>
      <c r="D3219" s="103"/>
      <c r="E3219" s="103"/>
      <c r="F3219" s="103"/>
    </row>
    <row r="3220" spans="1:6">
      <c r="A3220" s="103"/>
      <c r="B3220" s="61"/>
      <c r="C3220" s="103"/>
      <c r="D3220" s="103"/>
      <c r="E3220" s="103"/>
      <c r="F3220" s="103"/>
    </row>
    <row r="3221" spans="1:6">
      <c r="A3221" s="103"/>
      <c r="B3221" s="61"/>
      <c r="C3221" s="103"/>
      <c r="D3221" s="103"/>
      <c r="E3221" s="103"/>
      <c r="F3221" s="103"/>
    </row>
    <row r="3222" spans="1:6">
      <c r="A3222" s="103"/>
      <c r="B3222" s="61"/>
      <c r="C3222" s="103"/>
      <c r="D3222" s="103"/>
      <c r="E3222" s="103"/>
      <c r="F3222" s="103"/>
    </row>
    <row r="3223" spans="1:6">
      <c r="A3223" s="103"/>
      <c r="B3223" s="61"/>
      <c r="C3223" s="103"/>
      <c r="D3223" s="103"/>
      <c r="E3223" s="103"/>
      <c r="F3223" s="103"/>
    </row>
    <row r="3224" spans="1:6">
      <c r="A3224" s="103"/>
      <c r="B3224" s="61"/>
      <c r="C3224" s="103"/>
      <c r="D3224" s="103"/>
      <c r="E3224" s="103"/>
      <c r="F3224" s="103"/>
    </row>
    <row r="3225" spans="1:6">
      <c r="A3225" s="103"/>
      <c r="B3225" s="61"/>
      <c r="C3225" s="103"/>
      <c r="D3225" s="103"/>
      <c r="E3225" s="103"/>
      <c r="F3225" s="103"/>
    </row>
    <row r="3226" spans="1:6">
      <c r="A3226" s="103"/>
      <c r="B3226" s="61"/>
      <c r="C3226" s="103"/>
      <c r="D3226" s="103"/>
      <c r="E3226" s="103"/>
      <c r="F3226" s="103"/>
    </row>
    <row r="3227" spans="1:6">
      <c r="A3227" s="103"/>
      <c r="B3227" s="61"/>
      <c r="C3227" s="103"/>
      <c r="D3227" s="103"/>
      <c r="E3227" s="103"/>
      <c r="F3227" s="103"/>
    </row>
    <row r="3228" spans="1:6">
      <c r="A3228" s="103"/>
      <c r="B3228" s="61"/>
      <c r="C3228" s="103"/>
      <c r="D3228" s="103"/>
      <c r="E3228" s="103"/>
      <c r="F3228" s="103"/>
    </row>
    <row r="3229" spans="1:6">
      <c r="A3229" s="103"/>
      <c r="B3229" s="61"/>
      <c r="C3229" s="103"/>
      <c r="D3229" s="103"/>
      <c r="E3229" s="103"/>
      <c r="F3229" s="103"/>
    </row>
    <row r="3230" spans="1:6">
      <c r="A3230" s="103"/>
      <c r="B3230" s="61"/>
      <c r="C3230" s="103"/>
      <c r="D3230" s="103"/>
      <c r="E3230" s="103"/>
      <c r="F3230" s="103"/>
    </row>
    <row r="3231" spans="1:6">
      <c r="A3231" s="103"/>
      <c r="B3231" s="61"/>
      <c r="C3231" s="103"/>
      <c r="D3231" s="103"/>
      <c r="E3231" s="103"/>
      <c r="F3231" s="103"/>
    </row>
    <row r="3232" spans="1:6">
      <c r="A3232" s="103"/>
      <c r="B3232" s="61"/>
      <c r="C3232" s="103"/>
      <c r="D3232" s="103"/>
      <c r="E3232" s="103"/>
      <c r="F3232" s="103"/>
    </row>
    <row r="3233" spans="1:6">
      <c r="A3233" s="103"/>
      <c r="B3233" s="61"/>
      <c r="C3233" s="103"/>
      <c r="D3233" s="103"/>
      <c r="E3233" s="103"/>
      <c r="F3233" s="103"/>
    </row>
    <row r="3234" spans="1:6">
      <c r="A3234" s="103"/>
      <c r="B3234" s="61"/>
      <c r="C3234" s="103"/>
      <c r="D3234" s="103"/>
      <c r="E3234" s="103"/>
      <c r="F3234" s="103"/>
    </row>
    <row r="3235" spans="1:6">
      <c r="A3235" s="103"/>
      <c r="B3235" s="61"/>
      <c r="C3235" s="103"/>
      <c r="D3235" s="103"/>
      <c r="E3235" s="103"/>
      <c r="F3235" s="103"/>
    </row>
    <row r="3236" spans="1:6">
      <c r="A3236" s="103"/>
      <c r="B3236" s="61"/>
      <c r="C3236" s="103"/>
      <c r="D3236" s="103"/>
      <c r="E3236" s="103"/>
      <c r="F3236" s="103"/>
    </row>
    <row r="3237" spans="1:6">
      <c r="A3237" s="103"/>
      <c r="B3237" s="61"/>
      <c r="C3237" s="103"/>
      <c r="D3237" s="103"/>
      <c r="E3237" s="103"/>
      <c r="F3237" s="103"/>
    </row>
    <row r="3238" spans="1:6">
      <c r="A3238" s="103"/>
      <c r="B3238" s="61"/>
      <c r="C3238" s="103"/>
      <c r="D3238" s="103"/>
      <c r="E3238" s="103"/>
      <c r="F3238" s="103"/>
    </row>
    <row r="3239" spans="1:6">
      <c r="A3239" s="103"/>
      <c r="B3239" s="61"/>
      <c r="C3239" s="103"/>
      <c r="D3239" s="103"/>
      <c r="E3239" s="103"/>
      <c r="F3239" s="103"/>
    </row>
    <row r="3240" spans="1:6">
      <c r="A3240" s="103"/>
      <c r="B3240" s="61"/>
      <c r="C3240" s="103"/>
      <c r="D3240" s="103"/>
      <c r="E3240" s="103"/>
      <c r="F3240" s="103"/>
    </row>
    <row r="3241" spans="1:6">
      <c r="A3241" s="103"/>
      <c r="B3241" s="61"/>
      <c r="C3241" s="103"/>
      <c r="D3241" s="103"/>
      <c r="E3241" s="103"/>
      <c r="F3241" s="103"/>
    </row>
    <row r="3242" spans="1:6">
      <c r="A3242" s="103"/>
      <c r="B3242" s="61"/>
      <c r="C3242" s="103"/>
      <c r="D3242" s="103"/>
      <c r="E3242" s="103"/>
      <c r="F3242" s="103"/>
    </row>
    <row r="3243" spans="1:6">
      <c r="A3243" s="103"/>
      <c r="B3243" s="61"/>
      <c r="C3243" s="103"/>
      <c r="D3243" s="103"/>
      <c r="E3243" s="103"/>
      <c r="F3243" s="103"/>
    </row>
    <row r="3244" spans="1:6">
      <c r="A3244" s="103"/>
      <c r="B3244" s="61"/>
      <c r="C3244" s="103"/>
      <c r="D3244" s="103"/>
      <c r="E3244" s="103"/>
      <c r="F3244" s="103"/>
    </row>
    <row r="3245" spans="1:6">
      <c r="A3245" s="103"/>
      <c r="B3245" s="61"/>
      <c r="C3245" s="103"/>
      <c r="D3245" s="103"/>
      <c r="E3245" s="103"/>
      <c r="F3245" s="103"/>
    </row>
    <row r="3246" spans="1:6">
      <c r="A3246" s="103"/>
      <c r="B3246" s="61"/>
      <c r="C3246" s="103"/>
      <c r="D3246" s="103"/>
      <c r="E3246" s="103"/>
      <c r="F3246" s="103"/>
    </row>
    <row r="3247" spans="1:6">
      <c r="A3247" s="103"/>
      <c r="B3247" s="61"/>
      <c r="C3247" s="103"/>
      <c r="D3247" s="103"/>
      <c r="E3247" s="103"/>
      <c r="F3247" s="103"/>
    </row>
    <row r="3248" spans="1:6">
      <c r="A3248" s="103"/>
      <c r="B3248" s="61"/>
      <c r="C3248" s="103"/>
      <c r="D3248" s="103"/>
      <c r="E3248" s="103"/>
      <c r="F3248" s="103"/>
    </row>
    <row r="3249" spans="1:6">
      <c r="A3249" s="103"/>
      <c r="B3249" s="61"/>
      <c r="C3249" s="103"/>
      <c r="D3249" s="103"/>
      <c r="E3249" s="103"/>
      <c r="F3249" s="103"/>
    </row>
    <row r="3250" spans="1:6">
      <c r="A3250" s="103"/>
      <c r="B3250" s="61"/>
      <c r="C3250" s="103"/>
      <c r="D3250" s="103"/>
      <c r="E3250" s="103"/>
      <c r="F3250" s="103"/>
    </row>
    <row r="3251" spans="1:6">
      <c r="A3251" s="103"/>
      <c r="B3251" s="61"/>
      <c r="C3251" s="103"/>
      <c r="D3251" s="103"/>
      <c r="E3251" s="103"/>
      <c r="F3251" s="103"/>
    </row>
    <row r="3252" spans="1:6">
      <c r="A3252" s="103"/>
      <c r="B3252" s="61"/>
      <c r="C3252" s="103"/>
      <c r="D3252" s="103"/>
      <c r="E3252" s="103"/>
      <c r="F3252" s="103"/>
    </row>
    <row r="3253" spans="1:6">
      <c r="A3253" s="103"/>
      <c r="B3253" s="61"/>
      <c r="C3253" s="103"/>
      <c r="D3253" s="103"/>
      <c r="E3253" s="103"/>
      <c r="F3253" s="103"/>
    </row>
    <row r="3254" spans="1:6">
      <c r="A3254" s="103"/>
      <c r="B3254" s="61"/>
      <c r="C3254" s="103"/>
      <c r="D3254" s="103"/>
      <c r="E3254" s="103"/>
      <c r="F3254" s="103"/>
    </row>
    <row r="3255" spans="1:6">
      <c r="A3255" s="103"/>
      <c r="B3255" s="61"/>
      <c r="C3255" s="103"/>
      <c r="D3255" s="103"/>
      <c r="E3255" s="103"/>
      <c r="F3255" s="103"/>
    </row>
    <row r="3256" spans="1:6">
      <c r="A3256" s="103"/>
      <c r="B3256" s="61"/>
      <c r="C3256" s="103"/>
      <c r="D3256" s="103"/>
      <c r="E3256" s="103"/>
      <c r="F3256" s="103"/>
    </row>
    <row r="3257" spans="1:6">
      <c r="A3257" s="103"/>
      <c r="B3257" s="61"/>
      <c r="C3257" s="103"/>
      <c r="D3257" s="103"/>
      <c r="E3257" s="103"/>
      <c r="F3257" s="103"/>
    </row>
    <row r="3258" spans="1:6">
      <c r="A3258" s="103"/>
      <c r="B3258" s="61"/>
      <c r="C3258" s="103"/>
      <c r="D3258" s="103"/>
      <c r="E3258" s="103"/>
      <c r="F3258" s="103"/>
    </row>
    <row r="3259" spans="1:6">
      <c r="A3259" s="103"/>
      <c r="B3259" s="61"/>
      <c r="C3259" s="103"/>
      <c r="D3259" s="103"/>
      <c r="E3259" s="103"/>
      <c r="F3259" s="103"/>
    </row>
    <row r="3260" spans="1:6">
      <c r="A3260" s="103"/>
      <c r="B3260" s="61"/>
      <c r="C3260" s="103"/>
      <c r="D3260" s="103"/>
      <c r="E3260" s="103"/>
      <c r="F3260" s="103"/>
    </row>
    <row r="3261" spans="1:6">
      <c r="A3261" s="103"/>
      <c r="B3261" s="61"/>
      <c r="C3261" s="103"/>
      <c r="D3261" s="103"/>
      <c r="E3261" s="103"/>
      <c r="F3261" s="103"/>
    </row>
    <row r="3262" spans="1:6">
      <c r="A3262" s="103"/>
      <c r="B3262" s="61"/>
      <c r="C3262" s="103"/>
      <c r="D3262" s="103"/>
      <c r="E3262" s="103"/>
      <c r="F3262" s="103"/>
    </row>
    <row r="3263" spans="1:6">
      <c r="A3263" s="103"/>
      <c r="B3263" s="61"/>
      <c r="C3263" s="103"/>
      <c r="D3263" s="103"/>
      <c r="E3263" s="103"/>
      <c r="F3263" s="103"/>
    </row>
    <row r="3264" spans="1:6">
      <c r="A3264" s="103"/>
      <c r="B3264" s="61"/>
      <c r="C3264" s="103"/>
      <c r="D3264" s="103"/>
      <c r="E3264" s="103"/>
      <c r="F3264" s="103"/>
    </row>
    <row r="3265" spans="1:6">
      <c r="A3265" s="103"/>
      <c r="B3265" s="61"/>
      <c r="C3265" s="103"/>
      <c r="D3265" s="103"/>
      <c r="E3265" s="103"/>
      <c r="F3265" s="103"/>
    </row>
    <row r="3266" spans="1:6">
      <c r="A3266" s="103"/>
      <c r="B3266" s="61"/>
      <c r="C3266" s="103"/>
      <c r="D3266" s="103"/>
      <c r="E3266" s="103"/>
      <c r="F3266" s="103"/>
    </row>
    <row r="3267" spans="1:6">
      <c r="A3267" s="103"/>
      <c r="B3267" s="61"/>
      <c r="C3267" s="103"/>
      <c r="D3267" s="103"/>
      <c r="E3267" s="103"/>
      <c r="F3267" s="103"/>
    </row>
    <row r="3268" spans="1:6">
      <c r="A3268" s="103"/>
      <c r="B3268" s="61"/>
      <c r="C3268" s="103"/>
      <c r="D3268" s="103"/>
      <c r="E3268" s="103"/>
      <c r="F3268" s="103"/>
    </row>
    <row r="3269" spans="1:6">
      <c r="A3269" s="103"/>
      <c r="B3269" s="61"/>
      <c r="C3269" s="103"/>
      <c r="D3269" s="103"/>
      <c r="E3269" s="103"/>
      <c r="F3269" s="103"/>
    </row>
    <row r="3270" spans="1:6">
      <c r="A3270" s="103"/>
      <c r="B3270" s="61"/>
      <c r="C3270" s="103"/>
      <c r="D3270" s="103"/>
      <c r="E3270" s="103"/>
      <c r="F3270" s="103"/>
    </row>
    <row r="3271" spans="1:6">
      <c r="A3271" s="103"/>
      <c r="B3271" s="61"/>
      <c r="C3271" s="103"/>
      <c r="D3271" s="103"/>
      <c r="E3271" s="103"/>
      <c r="F3271" s="103"/>
    </row>
    <row r="3272" spans="1:6">
      <c r="A3272" s="103"/>
      <c r="B3272" s="61"/>
      <c r="C3272" s="103"/>
      <c r="D3272" s="103"/>
      <c r="E3272" s="103"/>
      <c r="F3272" s="103"/>
    </row>
    <row r="3273" spans="1:6">
      <c r="A3273" s="103"/>
      <c r="B3273" s="61"/>
      <c r="C3273" s="103"/>
      <c r="D3273" s="103"/>
      <c r="E3273" s="103"/>
      <c r="F3273" s="103"/>
    </row>
    <row r="3274" spans="1:6">
      <c r="A3274" s="103"/>
      <c r="B3274" s="61"/>
      <c r="C3274" s="103"/>
      <c r="D3274" s="103"/>
      <c r="E3274" s="103"/>
      <c r="F3274" s="103"/>
    </row>
    <row r="3275" spans="1:6">
      <c r="A3275" s="103"/>
      <c r="B3275" s="61"/>
      <c r="C3275" s="103"/>
      <c r="D3275" s="103"/>
      <c r="E3275" s="103"/>
      <c r="F3275" s="103"/>
    </row>
    <row r="3276" spans="1:6">
      <c r="A3276" s="103"/>
      <c r="B3276" s="61"/>
      <c r="C3276" s="103"/>
      <c r="D3276" s="103"/>
      <c r="E3276" s="103"/>
      <c r="F3276" s="103"/>
    </row>
    <row r="3277" spans="1:6">
      <c r="A3277" s="103"/>
      <c r="B3277" s="61"/>
      <c r="C3277" s="103"/>
      <c r="D3277" s="103"/>
      <c r="E3277" s="103"/>
      <c r="F3277" s="103"/>
    </row>
    <row r="3278" spans="1:6">
      <c r="A3278" s="103"/>
      <c r="B3278" s="61"/>
      <c r="C3278" s="103"/>
      <c r="D3278" s="103"/>
      <c r="E3278" s="103"/>
      <c r="F3278" s="103"/>
    </row>
    <row r="3279" spans="1:6">
      <c r="A3279" s="103"/>
      <c r="B3279" s="61"/>
      <c r="C3279" s="103"/>
      <c r="D3279" s="103"/>
      <c r="E3279" s="103"/>
      <c r="F3279" s="103"/>
    </row>
    <row r="3280" spans="1:6">
      <c r="A3280" s="103"/>
      <c r="B3280" s="61"/>
      <c r="C3280" s="103"/>
      <c r="D3280" s="103"/>
      <c r="E3280" s="103"/>
      <c r="F3280" s="103"/>
    </row>
    <row r="3281" spans="1:6">
      <c r="A3281" s="103"/>
      <c r="B3281" s="61"/>
      <c r="C3281" s="103"/>
      <c r="D3281" s="103"/>
      <c r="E3281" s="103"/>
      <c r="F3281" s="103"/>
    </row>
    <row r="3282" spans="1:6">
      <c r="A3282" s="103"/>
      <c r="B3282" s="61"/>
      <c r="C3282" s="103"/>
      <c r="D3282" s="103"/>
      <c r="E3282" s="103"/>
      <c r="F3282" s="103"/>
    </row>
    <row r="3283" spans="1:6">
      <c r="A3283" s="103"/>
      <c r="B3283" s="61"/>
      <c r="C3283" s="103"/>
      <c r="D3283" s="103"/>
      <c r="E3283" s="103"/>
      <c r="F3283" s="103"/>
    </row>
    <row r="3284" spans="1:6">
      <c r="A3284" s="103"/>
      <c r="B3284" s="61"/>
      <c r="C3284" s="103"/>
      <c r="D3284" s="103"/>
      <c r="E3284" s="103"/>
      <c r="F3284" s="103"/>
    </row>
    <row r="3285" spans="1:6">
      <c r="A3285" s="103"/>
      <c r="B3285" s="61"/>
      <c r="C3285" s="103"/>
      <c r="D3285" s="103"/>
      <c r="E3285" s="103"/>
      <c r="F3285" s="103"/>
    </row>
    <row r="3286" spans="1:6">
      <c r="A3286" s="103"/>
      <c r="B3286" s="61"/>
      <c r="C3286" s="103"/>
      <c r="D3286" s="103"/>
      <c r="E3286" s="103"/>
      <c r="F3286" s="103"/>
    </row>
    <row r="3287" spans="1:6">
      <c r="A3287" s="103"/>
      <c r="B3287" s="61"/>
      <c r="C3287" s="103"/>
      <c r="D3287" s="103"/>
      <c r="E3287" s="103"/>
      <c r="F3287" s="103"/>
    </row>
    <row r="3288" spans="1:6">
      <c r="A3288" s="103"/>
      <c r="B3288" s="61"/>
      <c r="C3288" s="103"/>
      <c r="D3288" s="103"/>
      <c r="E3288" s="103"/>
      <c r="F3288" s="103"/>
    </row>
    <row r="3289" spans="1:6">
      <c r="A3289" s="103"/>
      <c r="B3289" s="61"/>
      <c r="C3289" s="103"/>
      <c r="D3289" s="103"/>
      <c r="E3289" s="103"/>
      <c r="F3289" s="103"/>
    </row>
    <row r="3290" spans="1:6">
      <c r="A3290" s="103"/>
      <c r="B3290" s="61"/>
      <c r="C3290" s="103"/>
      <c r="D3290" s="103"/>
      <c r="E3290" s="103"/>
      <c r="F3290" s="103"/>
    </row>
    <row r="3291" spans="1:6">
      <c r="A3291" s="103"/>
      <c r="B3291" s="61"/>
      <c r="C3291" s="103"/>
      <c r="D3291" s="103"/>
      <c r="E3291" s="103"/>
      <c r="F3291" s="103"/>
    </row>
    <row r="3292" spans="1:6">
      <c r="A3292" s="103"/>
      <c r="B3292" s="61"/>
      <c r="C3292" s="103"/>
      <c r="D3292" s="103"/>
      <c r="E3292" s="103"/>
      <c r="F3292" s="103"/>
    </row>
    <row r="3293" spans="1:6">
      <c r="A3293" s="103"/>
      <c r="B3293" s="61"/>
      <c r="C3293" s="103"/>
      <c r="D3293" s="103"/>
      <c r="E3293" s="103"/>
      <c r="F3293" s="103"/>
    </row>
    <row r="3294" spans="1:6">
      <c r="A3294" s="103"/>
      <c r="B3294" s="61"/>
      <c r="C3294" s="103"/>
      <c r="D3294" s="103"/>
      <c r="E3294" s="103"/>
      <c r="F3294" s="103"/>
    </row>
    <row r="3295" spans="1:6">
      <c r="A3295" s="103"/>
      <c r="B3295" s="61"/>
      <c r="C3295" s="103"/>
      <c r="D3295" s="103"/>
      <c r="E3295" s="103"/>
      <c r="F3295" s="103"/>
    </row>
    <row r="3296" spans="1:6">
      <c r="A3296" s="103"/>
      <c r="B3296" s="61"/>
      <c r="C3296" s="103"/>
      <c r="D3296" s="103"/>
      <c r="E3296" s="103"/>
      <c r="F3296" s="103"/>
    </row>
    <row r="3297" spans="1:6">
      <c r="A3297" s="103"/>
      <c r="B3297" s="61"/>
      <c r="C3297" s="103"/>
      <c r="D3297" s="103"/>
      <c r="E3297" s="103"/>
      <c r="F3297" s="103"/>
    </row>
    <row r="3298" spans="1:6">
      <c r="A3298" s="103"/>
      <c r="B3298" s="61"/>
      <c r="C3298" s="103"/>
      <c r="D3298" s="103"/>
      <c r="E3298" s="103"/>
      <c r="F3298" s="103"/>
    </row>
    <row r="3299" spans="1:6">
      <c r="A3299" s="103"/>
      <c r="B3299" s="61"/>
      <c r="C3299" s="103"/>
      <c r="D3299" s="103"/>
      <c r="E3299" s="103"/>
      <c r="F3299" s="103"/>
    </row>
    <row r="3300" spans="1:6">
      <c r="A3300" s="103"/>
      <c r="B3300" s="61"/>
      <c r="C3300" s="103"/>
      <c r="D3300" s="103"/>
      <c r="E3300" s="103"/>
      <c r="F3300" s="103"/>
    </row>
    <row r="3301" spans="1:6">
      <c r="A3301" s="103"/>
      <c r="B3301" s="61"/>
      <c r="C3301" s="103"/>
      <c r="D3301" s="103"/>
      <c r="E3301" s="103"/>
      <c r="F3301" s="103"/>
    </row>
    <row r="3302" spans="1:6">
      <c r="A3302" s="103"/>
      <c r="B3302" s="61"/>
      <c r="C3302" s="103"/>
      <c r="D3302" s="103"/>
      <c r="E3302" s="103"/>
      <c r="F3302" s="103"/>
    </row>
    <row r="3303" spans="1:6">
      <c r="A3303" s="103"/>
      <c r="B3303" s="61"/>
      <c r="C3303" s="103"/>
      <c r="D3303" s="103"/>
      <c r="E3303" s="103"/>
      <c r="F3303" s="103"/>
    </row>
    <row r="3304" spans="1:6">
      <c r="A3304" s="103"/>
      <c r="B3304" s="61"/>
      <c r="C3304" s="103"/>
      <c r="D3304" s="103"/>
      <c r="E3304" s="103"/>
      <c r="F3304" s="103"/>
    </row>
    <row r="3305" spans="1:6">
      <c r="A3305" s="103"/>
      <c r="B3305" s="61"/>
      <c r="C3305" s="103"/>
      <c r="D3305" s="103"/>
      <c r="E3305" s="103"/>
      <c r="F3305" s="103"/>
    </row>
    <row r="3306" spans="1:6">
      <c r="A3306" s="103"/>
      <c r="B3306" s="61"/>
      <c r="C3306" s="103"/>
      <c r="D3306" s="103"/>
      <c r="E3306" s="103"/>
      <c r="F3306" s="103"/>
    </row>
    <row r="3307" spans="1:6">
      <c r="A3307" s="103"/>
      <c r="B3307" s="61"/>
      <c r="C3307" s="103"/>
      <c r="D3307" s="103"/>
      <c r="E3307" s="103"/>
      <c r="F3307" s="103"/>
    </row>
    <row r="3308" spans="1:6">
      <c r="A3308" s="103"/>
      <c r="B3308" s="61"/>
      <c r="C3308" s="103"/>
      <c r="D3308" s="103"/>
      <c r="E3308" s="103"/>
      <c r="F3308" s="103"/>
    </row>
    <row r="3309" spans="1:6">
      <c r="A3309" s="103"/>
      <c r="B3309" s="61"/>
      <c r="C3309" s="103"/>
      <c r="D3309" s="103"/>
      <c r="E3309" s="103"/>
      <c r="F3309" s="103"/>
    </row>
    <row r="3310" spans="1:6">
      <c r="A3310" s="103"/>
      <c r="B3310" s="61"/>
      <c r="C3310" s="103"/>
      <c r="D3310" s="103"/>
      <c r="E3310" s="103"/>
      <c r="F3310" s="103"/>
    </row>
    <row r="3311" spans="1:6">
      <c r="A3311" s="103"/>
      <c r="B3311" s="61"/>
      <c r="C3311" s="103"/>
      <c r="D3311" s="103"/>
      <c r="E3311" s="103"/>
      <c r="F3311" s="103"/>
    </row>
    <row r="3312" spans="1:6">
      <c r="A3312" s="103"/>
      <c r="B3312" s="61"/>
      <c r="C3312" s="103"/>
      <c r="D3312" s="103"/>
      <c r="E3312" s="103"/>
      <c r="F3312" s="103"/>
    </row>
    <row r="3313" spans="1:6">
      <c r="A3313" s="103"/>
      <c r="B3313" s="61"/>
      <c r="C3313" s="103"/>
      <c r="D3313" s="103"/>
      <c r="E3313" s="103"/>
      <c r="F3313" s="103"/>
    </row>
    <row r="3314" spans="1:6">
      <c r="A3314" s="103"/>
      <c r="B3314" s="61"/>
      <c r="C3314" s="103"/>
      <c r="D3314" s="103"/>
      <c r="E3314" s="103"/>
      <c r="F3314" s="103"/>
    </row>
    <row r="3315" spans="1:6">
      <c r="A3315" s="103"/>
      <c r="B3315" s="61"/>
      <c r="C3315" s="103"/>
      <c r="D3315" s="103"/>
      <c r="E3315" s="103"/>
      <c r="F3315" s="103"/>
    </row>
    <row r="3316" spans="1:6">
      <c r="A3316" s="103"/>
      <c r="B3316" s="61"/>
      <c r="C3316" s="103"/>
      <c r="D3316" s="103"/>
      <c r="E3316" s="103"/>
      <c r="F3316" s="103"/>
    </row>
    <row r="3317" spans="1:6">
      <c r="A3317" s="103"/>
      <c r="B3317" s="61"/>
      <c r="C3317" s="103"/>
      <c r="D3317" s="103"/>
      <c r="E3317" s="103"/>
      <c r="F3317" s="103"/>
    </row>
    <row r="3318" spans="1:6">
      <c r="A3318" s="103"/>
      <c r="B3318" s="61"/>
      <c r="C3318" s="103"/>
      <c r="D3318" s="103"/>
      <c r="E3318" s="103"/>
      <c r="F3318" s="103"/>
    </row>
    <row r="3319" spans="1:6">
      <c r="A3319" s="103"/>
      <c r="B3319" s="61"/>
      <c r="C3319" s="103"/>
      <c r="D3319" s="103"/>
      <c r="E3319" s="103"/>
      <c r="F3319" s="103"/>
    </row>
    <row r="3320" spans="1:6">
      <c r="A3320" s="103"/>
      <c r="B3320" s="61"/>
      <c r="C3320" s="103"/>
      <c r="D3320" s="103"/>
      <c r="E3320" s="103"/>
      <c r="F3320" s="103"/>
    </row>
    <row r="3321" spans="1:6">
      <c r="A3321" s="103"/>
      <c r="B3321" s="61"/>
      <c r="C3321" s="103"/>
      <c r="D3321" s="103"/>
      <c r="E3321" s="103"/>
      <c r="F3321" s="103"/>
    </row>
    <row r="3322" spans="1:6">
      <c r="A3322" s="103"/>
      <c r="B3322" s="61"/>
      <c r="C3322" s="103"/>
      <c r="D3322" s="103"/>
      <c r="E3322" s="103"/>
      <c r="F3322" s="103"/>
    </row>
    <row r="3323" spans="1:6">
      <c r="A3323" s="103"/>
      <c r="B3323" s="61"/>
      <c r="C3323" s="103"/>
      <c r="D3323" s="103"/>
      <c r="E3323" s="103"/>
      <c r="F3323" s="103"/>
    </row>
    <row r="3324" spans="1:6">
      <c r="A3324" s="103"/>
      <c r="B3324" s="61"/>
      <c r="C3324" s="103"/>
      <c r="D3324" s="103"/>
      <c r="E3324" s="103"/>
      <c r="F3324" s="103"/>
    </row>
    <row r="3325" spans="1:6">
      <c r="A3325" s="103"/>
      <c r="B3325" s="61"/>
      <c r="C3325" s="103"/>
      <c r="D3325" s="103"/>
      <c r="E3325" s="103"/>
      <c r="F3325" s="103"/>
    </row>
    <row r="3326" spans="1:6">
      <c r="A3326" s="103"/>
      <c r="B3326" s="61"/>
      <c r="C3326" s="103"/>
      <c r="D3326" s="103"/>
      <c r="E3326" s="103"/>
      <c r="F3326" s="103"/>
    </row>
    <row r="3327" spans="1:6">
      <c r="A3327" s="103"/>
      <c r="B3327" s="61"/>
      <c r="C3327" s="103"/>
      <c r="D3327" s="103"/>
      <c r="E3327" s="103"/>
      <c r="F3327" s="103"/>
    </row>
    <row r="3328" spans="1:6">
      <c r="A3328" s="103"/>
      <c r="B3328" s="61"/>
      <c r="C3328" s="103"/>
      <c r="D3328" s="103"/>
      <c r="E3328" s="103"/>
      <c r="F3328" s="103"/>
    </row>
    <row r="3329" spans="1:6">
      <c r="A3329" s="103"/>
      <c r="B3329" s="61"/>
      <c r="C3329" s="103"/>
      <c r="D3329" s="103"/>
      <c r="E3329" s="103"/>
      <c r="F3329" s="103"/>
    </row>
    <row r="3330" spans="1:6">
      <c r="A3330" s="103"/>
      <c r="B3330" s="61"/>
      <c r="C3330" s="103"/>
      <c r="D3330" s="103"/>
      <c r="E3330" s="103"/>
      <c r="F3330" s="103"/>
    </row>
    <row r="3331" spans="1:6">
      <c r="A3331" s="103"/>
      <c r="B3331" s="61"/>
      <c r="C3331" s="103"/>
      <c r="D3331" s="103"/>
      <c r="E3331" s="103"/>
      <c r="F3331" s="103"/>
    </row>
    <row r="3332" spans="1:6">
      <c r="A3332" s="103"/>
      <c r="B3332" s="61"/>
      <c r="C3332" s="103"/>
      <c r="D3332" s="103"/>
      <c r="E3332" s="103"/>
      <c r="F3332" s="103"/>
    </row>
    <row r="3333" spans="1:6">
      <c r="A3333" s="103"/>
      <c r="B3333" s="61"/>
      <c r="C3333" s="103"/>
      <c r="D3333" s="103"/>
      <c r="E3333" s="103"/>
      <c r="F3333" s="103"/>
    </row>
    <row r="3334" spans="1:6">
      <c r="A3334" s="103"/>
      <c r="B3334" s="61"/>
      <c r="C3334" s="103"/>
      <c r="D3334" s="103"/>
      <c r="E3334" s="103"/>
      <c r="F3334" s="103"/>
    </row>
    <row r="3335" spans="1:6">
      <c r="A3335" s="103"/>
      <c r="B3335" s="61"/>
      <c r="C3335" s="103"/>
      <c r="D3335" s="103"/>
      <c r="E3335" s="103"/>
      <c r="F3335" s="103"/>
    </row>
    <row r="3336" spans="1:6">
      <c r="A3336" s="103"/>
      <c r="B3336" s="61"/>
      <c r="C3336" s="103"/>
      <c r="D3336" s="103"/>
      <c r="E3336" s="103"/>
      <c r="F3336" s="103"/>
    </row>
    <row r="3337" spans="1:6">
      <c r="A3337" s="103"/>
      <c r="B3337" s="61"/>
      <c r="C3337" s="103"/>
      <c r="D3337" s="103"/>
      <c r="E3337" s="103"/>
      <c r="F3337" s="103"/>
    </row>
    <row r="3338" spans="1:6">
      <c r="A3338" s="103"/>
      <c r="B3338" s="61"/>
      <c r="C3338" s="103"/>
      <c r="D3338" s="103"/>
      <c r="E3338" s="103"/>
      <c r="F3338" s="103"/>
    </row>
    <row r="3339" spans="1:6">
      <c r="A3339" s="103"/>
      <c r="B3339" s="61"/>
      <c r="C3339" s="103"/>
      <c r="D3339" s="103"/>
      <c r="E3339" s="103"/>
      <c r="F3339" s="103"/>
    </row>
    <row r="3340" spans="1:6">
      <c r="A3340" s="103"/>
      <c r="B3340" s="61"/>
      <c r="C3340" s="103"/>
      <c r="D3340" s="103"/>
      <c r="E3340" s="103"/>
      <c r="F3340" s="103"/>
    </row>
    <row r="3341" spans="1:6">
      <c r="A3341" s="103"/>
      <c r="B3341" s="61"/>
      <c r="C3341" s="103"/>
      <c r="D3341" s="103"/>
      <c r="E3341" s="103"/>
      <c r="F3341" s="103"/>
    </row>
    <row r="3342" spans="1:6">
      <c r="A3342" s="103"/>
      <c r="B3342" s="61"/>
      <c r="C3342" s="103"/>
      <c r="D3342" s="103"/>
      <c r="E3342" s="103"/>
      <c r="F3342" s="103"/>
    </row>
    <row r="3343" spans="1:6">
      <c r="A3343" s="103"/>
      <c r="B3343" s="61"/>
      <c r="C3343" s="103"/>
      <c r="D3343" s="103"/>
      <c r="E3343" s="103"/>
      <c r="F3343" s="103"/>
    </row>
    <row r="3344" spans="1:6">
      <c r="A3344" s="103"/>
      <c r="B3344" s="61"/>
      <c r="C3344" s="103"/>
      <c r="D3344" s="103"/>
      <c r="E3344" s="103"/>
      <c r="F3344" s="103"/>
    </row>
    <row r="3345" spans="1:6">
      <c r="A3345" s="103"/>
      <c r="B3345" s="61"/>
      <c r="C3345" s="103"/>
      <c r="D3345" s="103"/>
      <c r="E3345" s="103"/>
      <c r="F3345" s="103"/>
    </row>
    <row r="3346" spans="1:6">
      <c r="A3346" s="103"/>
      <c r="B3346" s="61"/>
      <c r="C3346" s="103"/>
      <c r="D3346" s="103"/>
      <c r="E3346" s="103"/>
      <c r="F3346" s="103"/>
    </row>
    <row r="3347" spans="1:6">
      <c r="A3347" s="103"/>
      <c r="B3347" s="61"/>
      <c r="C3347" s="103"/>
      <c r="D3347" s="103"/>
      <c r="E3347" s="103"/>
      <c r="F3347" s="103"/>
    </row>
    <row r="3348" spans="1:6">
      <c r="A3348" s="103"/>
      <c r="B3348" s="61"/>
      <c r="C3348" s="103"/>
      <c r="D3348" s="103"/>
      <c r="E3348" s="103"/>
      <c r="F3348" s="103"/>
    </row>
    <row r="3349" spans="1:6">
      <c r="A3349" s="103"/>
      <c r="B3349" s="61"/>
      <c r="C3349" s="103"/>
      <c r="D3349" s="103"/>
      <c r="E3349" s="103"/>
      <c r="F3349" s="103"/>
    </row>
    <row r="3350" spans="1:6">
      <c r="A3350" s="103"/>
      <c r="B3350" s="61"/>
      <c r="C3350" s="103"/>
      <c r="D3350" s="103"/>
      <c r="E3350" s="103"/>
      <c r="F3350" s="103"/>
    </row>
    <row r="3351" spans="1:6">
      <c r="A3351" s="103"/>
      <c r="B3351" s="61"/>
      <c r="C3351" s="103"/>
      <c r="D3351" s="103"/>
      <c r="E3351" s="103"/>
      <c r="F3351" s="103"/>
    </row>
    <row r="3352" spans="1:6">
      <c r="A3352" s="103"/>
      <c r="B3352" s="61"/>
      <c r="C3352" s="103"/>
      <c r="D3352" s="103"/>
      <c r="E3352" s="103"/>
      <c r="F3352" s="103"/>
    </row>
    <row r="3353" spans="1:6">
      <c r="A3353" s="103"/>
      <c r="B3353" s="61"/>
      <c r="C3353" s="103"/>
      <c r="D3353" s="103"/>
      <c r="E3353" s="103"/>
      <c r="F3353" s="103"/>
    </row>
    <row r="3354" spans="1:6">
      <c r="A3354" s="103"/>
      <c r="B3354" s="61"/>
      <c r="C3354" s="103"/>
      <c r="D3354" s="103"/>
      <c r="E3354" s="103"/>
      <c r="F3354" s="103"/>
    </row>
    <row r="3355" spans="1:6">
      <c r="A3355" s="103"/>
      <c r="B3355" s="61"/>
      <c r="C3355" s="103"/>
      <c r="D3355" s="103"/>
      <c r="E3355" s="103"/>
      <c r="F3355" s="103"/>
    </row>
    <row r="3356" spans="1:6">
      <c r="A3356" s="103"/>
      <c r="B3356" s="61"/>
      <c r="C3356" s="103"/>
      <c r="D3356" s="103"/>
      <c r="E3356" s="103"/>
      <c r="F3356" s="103"/>
    </row>
    <row r="3357" spans="1:6">
      <c r="A3357" s="103"/>
      <c r="B3357" s="61"/>
      <c r="C3357" s="103"/>
      <c r="D3357" s="103"/>
      <c r="E3357" s="103"/>
      <c r="F3357" s="103"/>
    </row>
    <row r="3358" spans="1:6">
      <c r="A3358" s="103"/>
      <c r="B3358" s="61"/>
      <c r="C3358" s="103"/>
      <c r="D3358" s="103"/>
      <c r="E3358" s="103"/>
      <c r="F3358" s="103"/>
    </row>
    <row r="3359" spans="1:6">
      <c r="A3359" s="103"/>
      <c r="B3359" s="61"/>
      <c r="C3359" s="103"/>
      <c r="D3359" s="103"/>
      <c r="E3359" s="103"/>
      <c r="F3359" s="103"/>
    </row>
    <row r="3360" spans="1:6">
      <c r="A3360" s="103"/>
      <c r="B3360" s="61"/>
      <c r="C3360" s="103"/>
      <c r="D3360" s="103"/>
      <c r="E3360" s="103"/>
      <c r="F3360" s="103"/>
    </row>
    <row r="3361" spans="1:6">
      <c r="A3361" s="103"/>
      <c r="B3361" s="61"/>
      <c r="C3361" s="103"/>
      <c r="D3361" s="103"/>
      <c r="E3361" s="103"/>
      <c r="F3361" s="103"/>
    </row>
    <row r="3362" spans="1:6">
      <c r="A3362" s="103"/>
      <c r="B3362" s="61"/>
      <c r="C3362" s="103"/>
      <c r="D3362" s="103"/>
      <c r="E3362" s="103"/>
      <c r="F3362" s="103"/>
    </row>
    <row r="3363" spans="1:6">
      <c r="A3363" s="103"/>
      <c r="B3363" s="61"/>
      <c r="C3363" s="103"/>
      <c r="D3363" s="103"/>
      <c r="E3363" s="103"/>
      <c r="F3363" s="103"/>
    </row>
    <row r="3364" spans="1:6">
      <c r="A3364" s="103"/>
      <c r="B3364" s="61"/>
      <c r="C3364" s="103"/>
      <c r="D3364" s="103"/>
      <c r="E3364" s="103"/>
      <c r="F3364" s="103"/>
    </row>
    <row r="3365" spans="1:6">
      <c r="A3365" s="103"/>
      <c r="B3365" s="61"/>
      <c r="C3365" s="103"/>
      <c r="D3365" s="103"/>
      <c r="E3365" s="103"/>
      <c r="F3365" s="103"/>
    </row>
    <row r="3366" spans="1:6">
      <c r="A3366" s="103"/>
      <c r="B3366" s="61"/>
      <c r="C3366" s="103"/>
      <c r="D3366" s="103"/>
      <c r="E3366" s="103"/>
      <c r="F3366" s="103"/>
    </row>
    <row r="3367" spans="1:6">
      <c r="A3367" s="103"/>
      <c r="B3367" s="61"/>
      <c r="C3367" s="103"/>
      <c r="D3367" s="103"/>
      <c r="E3367" s="103"/>
      <c r="F3367" s="103"/>
    </row>
    <row r="3368" spans="1:6">
      <c r="A3368" s="103"/>
      <c r="B3368" s="61"/>
      <c r="C3368" s="103"/>
      <c r="D3368" s="103"/>
      <c r="E3368" s="103"/>
      <c r="F3368" s="103"/>
    </row>
    <row r="3369" spans="1:6">
      <c r="A3369" s="103"/>
      <c r="B3369" s="61"/>
      <c r="C3369" s="103"/>
      <c r="D3369" s="103"/>
      <c r="E3369" s="103"/>
      <c r="F3369" s="103"/>
    </row>
    <row r="3370" spans="1:6">
      <c r="A3370" s="103"/>
      <c r="B3370" s="61"/>
      <c r="C3370" s="103"/>
      <c r="D3370" s="103"/>
      <c r="E3370" s="103"/>
      <c r="F3370" s="103"/>
    </row>
    <row r="3371" spans="1:6">
      <c r="A3371" s="103"/>
      <c r="B3371" s="61"/>
      <c r="C3371" s="103"/>
      <c r="D3371" s="103"/>
      <c r="E3371" s="103"/>
      <c r="F3371" s="103"/>
    </row>
    <row r="3372" spans="1:6">
      <c r="A3372" s="103"/>
      <c r="B3372" s="61"/>
      <c r="C3372" s="103"/>
      <c r="D3372" s="103"/>
      <c r="E3372" s="103"/>
      <c r="F3372" s="103"/>
    </row>
    <row r="3373" spans="1:6">
      <c r="A3373" s="103"/>
      <c r="B3373" s="61"/>
      <c r="C3373" s="103"/>
      <c r="D3373" s="103"/>
      <c r="E3373" s="103"/>
      <c r="F3373" s="103"/>
    </row>
    <row r="3374" spans="1:6">
      <c r="A3374" s="103"/>
      <c r="B3374" s="61"/>
      <c r="C3374" s="103"/>
      <c r="D3374" s="103"/>
      <c r="E3374" s="103"/>
      <c r="F3374" s="103"/>
    </row>
    <row r="3375" spans="1:6">
      <c r="A3375" s="103"/>
      <c r="B3375" s="61"/>
      <c r="C3375" s="103"/>
      <c r="D3375" s="103"/>
      <c r="E3375" s="103"/>
      <c r="F3375" s="103"/>
    </row>
    <row r="3376" spans="1:6">
      <c r="A3376" s="103"/>
      <c r="B3376" s="61"/>
      <c r="C3376" s="103"/>
      <c r="D3376" s="103"/>
      <c r="E3376" s="103"/>
      <c r="F3376" s="103"/>
    </row>
    <row r="3377" spans="1:6">
      <c r="A3377" s="103"/>
      <c r="B3377" s="61"/>
      <c r="C3377" s="103"/>
      <c r="D3377" s="103"/>
      <c r="E3377" s="103"/>
      <c r="F3377" s="103"/>
    </row>
    <row r="3378" spans="1:6">
      <c r="A3378" s="103"/>
      <c r="B3378" s="61"/>
      <c r="C3378" s="103"/>
      <c r="D3378" s="103"/>
      <c r="E3378" s="103"/>
      <c r="F3378" s="103"/>
    </row>
    <row r="3379" spans="1:6">
      <c r="A3379" s="103"/>
      <c r="B3379" s="61"/>
      <c r="C3379" s="103"/>
      <c r="D3379" s="103"/>
      <c r="E3379" s="103"/>
      <c r="F3379" s="103"/>
    </row>
    <row r="3380" spans="1:6">
      <c r="A3380" s="103"/>
      <c r="B3380" s="61"/>
      <c r="C3380" s="103"/>
      <c r="D3380" s="103"/>
      <c r="E3380" s="103"/>
      <c r="F3380" s="103"/>
    </row>
    <row r="3381" spans="1:6">
      <c r="A3381" s="103"/>
      <c r="B3381" s="61"/>
      <c r="C3381" s="103"/>
      <c r="D3381" s="103"/>
      <c r="E3381" s="103"/>
      <c r="F3381" s="103"/>
    </row>
    <row r="3382" spans="1:6">
      <c r="A3382" s="103"/>
      <c r="B3382" s="61"/>
      <c r="C3382" s="103"/>
      <c r="D3382" s="103"/>
      <c r="E3382" s="103"/>
      <c r="F3382" s="103"/>
    </row>
    <row r="3383" spans="1:6">
      <c r="A3383" s="103"/>
      <c r="B3383" s="61"/>
      <c r="C3383" s="103"/>
      <c r="D3383" s="103"/>
      <c r="E3383" s="103"/>
      <c r="F3383" s="103"/>
    </row>
    <row r="3384" spans="1:6">
      <c r="A3384" s="103"/>
      <c r="B3384" s="61"/>
      <c r="C3384" s="103"/>
      <c r="D3384" s="103"/>
      <c r="E3384" s="103"/>
      <c r="F3384" s="103"/>
    </row>
    <row r="3385" spans="1:6">
      <c r="A3385" s="103"/>
      <c r="B3385" s="61"/>
      <c r="C3385" s="103"/>
      <c r="D3385" s="103"/>
      <c r="E3385" s="103"/>
      <c r="F3385" s="103"/>
    </row>
    <row r="3386" spans="1:6">
      <c r="A3386" s="103"/>
      <c r="B3386" s="61"/>
      <c r="C3386" s="103"/>
      <c r="D3386" s="103"/>
      <c r="E3386" s="103"/>
      <c r="F3386" s="103"/>
    </row>
    <row r="3387" spans="1:6">
      <c r="A3387" s="103"/>
      <c r="B3387" s="61"/>
      <c r="C3387" s="103"/>
      <c r="D3387" s="103"/>
      <c r="E3387" s="103"/>
      <c r="F3387" s="103"/>
    </row>
    <row r="3388" spans="1:6">
      <c r="A3388" s="103"/>
      <c r="B3388" s="61"/>
      <c r="C3388" s="103"/>
      <c r="D3388" s="103"/>
      <c r="E3388" s="103"/>
      <c r="F3388" s="103"/>
    </row>
    <row r="3389" spans="1:6">
      <c r="A3389" s="103"/>
      <c r="B3389" s="61"/>
      <c r="C3389" s="103"/>
      <c r="D3389" s="103"/>
      <c r="E3389" s="103"/>
      <c r="F3389" s="103"/>
    </row>
    <row r="3390" spans="1:6">
      <c r="A3390" s="103"/>
      <c r="B3390" s="61"/>
      <c r="C3390" s="103"/>
      <c r="D3390" s="103"/>
      <c r="E3390" s="103"/>
      <c r="F3390" s="103"/>
    </row>
    <row r="3391" spans="1:6">
      <c r="A3391" s="103"/>
      <c r="B3391" s="61"/>
      <c r="C3391" s="103"/>
      <c r="D3391" s="103"/>
      <c r="E3391" s="103"/>
      <c r="F3391" s="103"/>
    </row>
    <row r="3392" spans="1:6">
      <c r="A3392" s="103"/>
      <c r="B3392" s="61"/>
      <c r="C3392" s="103"/>
      <c r="D3392" s="103"/>
      <c r="E3392" s="103"/>
      <c r="F3392" s="103"/>
    </row>
    <row r="3393" spans="1:6">
      <c r="A3393" s="103"/>
      <c r="B3393" s="61"/>
      <c r="C3393" s="103"/>
      <c r="D3393" s="103"/>
      <c r="E3393" s="103"/>
      <c r="F3393" s="103"/>
    </row>
    <row r="3394" spans="1:6">
      <c r="A3394" s="103"/>
      <c r="B3394" s="61"/>
      <c r="C3394" s="103"/>
      <c r="D3394" s="103"/>
      <c r="E3394" s="103"/>
      <c r="F3394" s="103"/>
    </row>
    <row r="3395" spans="1:6">
      <c r="A3395" s="103"/>
      <c r="B3395" s="61"/>
      <c r="C3395" s="103"/>
      <c r="D3395" s="103"/>
      <c r="E3395" s="103"/>
      <c r="F3395" s="103"/>
    </row>
    <row r="3396" spans="1:6">
      <c r="A3396" s="103"/>
      <c r="B3396" s="61"/>
      <c r="C3396" s="103"/>
      <c r="D3396" s="103"/>
      <c r="E3396" s="103"/>
      <c r="F3396" s="103"/>
    </row>
    <row r="3397" spans="1:6">
      <c r="A3397" s="103"/>
      <c r="B3397" s="61"/>
      <c r="C3397" s="103"/>
      <c r="D3397" s="103"/>
      <c r="E3397" s="103"/>
      <c r="F3397" s="103"/>
    </row>
    <row r="3398" spans="1:6">
      <c r="A3398" s="103"/>
      <c r="B3398" s="61"/>
      <c r="C3398" s="103"/>
      <c r="D3398" s="103"/>
      <c r="E3398" s="103"/>
      <c r="F3398" s="103"/>
    </row>
    <row r="3399" spans="1:6">
      <c r="A3399" s="103"/>
      <c r="B3399" s="61"/>
      <c r="C3399" s="103"/>
      <c r="D3399" s="103"/>
      <c r="E3399" s="103"/>
      <c r="F3399" s="103"/>
    </row>
    <row r="3400" spans="1:6">
      <c r="A3400" s="103"/>
      <c r="B3400" s="61"/>
      <c r="C3400" s="103"/>
      <c r="D3400" s="103"/>
      <c r="E3400" s="103"/>
      <c r="F3400" s="103"/>
    </row>
    <row r="3401" spans="1:6">
      <c r="A3401" s="103"/>
      <c r="B3401" s="61"/>
      <c r="C3401" s="103"/>
      <c r="D3401" s="103"/>
      <c r="E3401" s="103"/>
      <c r="F3401" s="103"/>
    </row>
    <row r="3402" spans="1:6">
      <c r="A3402" s="103"/>
      <c r="B3402" s="61"/>
      <c r="C3402" s="103"/>
      <c r="D3402" s="103"/>
      <c r="E3402" s="103"/>
      <c r="F3402" s="103"/>
    </row>
    <row r="3403" spans="1:6">
      <c r="A3403" s="103"/>
      <c r="B3403" s="61"/>
      <c r="C3403" s="103"/>
      <c r="D3403" s="103"/>
      <c r="E3403" s="103"/>
      <c r="F3403" s="103"/>
    </row>
    <row r="3404" spans="1:6">
      <c r="A3404" s="103"/>
      <c r="B3404" s="61"/>
      <c r="C3404" s="103"/>
      <c r="D3404" s="103"/>
      <c r="E3404" s="103"/>
      <c r="F3404" s="103"/>
    </row>
    <row r="3405" spans="1:6">
      <c r="A3405" s="103"/>
      <c r="B3405" s="61"/>
      <c r="C3405" s="103"/>
      <c r="D3405" s="103"/>
      <c r="E3405" s="103"/>
      <c r="F3405" s="103"/>
    </row>
    <row r="3406" spans="1:6">
      <c r="A3406" s="103"/>
      <c r="B3406" s="61"/>
      <c r="C3406" s="103"/>
      <c r="D3406" s="103"/>
      <c r="E3406" s="103"/>
      <c r="F3406" s="103"/>
    </row>
    <row r="3407" spans="1:6">
      <c r="A3407" s="103"/>
      <c r="B3407" s="61"/>
      <c r="C3407" s="103"/>
      <c r="D3407" s="103"/>
      <c r="E3407" s="103"/>
      <c r="F3407" s="103"/>
    </row>
    <row r="3408" spans="1:6">
      <c r="A3408" s="103"/>
      <c r="B3408" s="61"/>
      <c r="C3408" s="103"/>
      <c r="D3408" s="103"/>
      <c r="E3408" s="103"/>
      <c r="F3408" s="103"/>
    </row>
    <row r="3409" spans="1:6">
      <c r="A3409" s="103"/>
      <c r="B3409" s="61"/>
      <c r="C3409" s="103"/>
      <c r="D3409" s="103"/>
      <c r="E3409" s="103"/>
      <c r="F3409" s="103"/>
    </row>
    <row r="3410" spans="1:6">
      <c r="A3410" s="103"/>
      <c r="B3410" s="61"/>
      <c r="C3410" s="103"/>
      <c r="D3410" s="103"/>
      <c r="E3410" s="103"/>
      <c r="F3410" s="103"/>
    </row>
    <row r="3411" spans="1:6">
      <c r="A3411" s="103"/>
      <c r="B3411" s="61"/>
      <c r="C3411" s="103"/>
      <c r="D3411" s="103"/>
      <c r="E3411" s="103"/>
      <c r="F3411" s="103"/>
    </row>
    <row r="3412" spans="1:6">
      <c r="A3412" s="103"/>
      <c r="B3412" s="61"/>
      <c r="C3412" s="103"/>
      <c r="D3412" s="103"/>
      <c r="E3412" s="103"/>
      <c r="F3412" s="103"/>
    </row>
    <row r="3413" spans="1:6">
      <c r="A3413" s="103"/>
      <c r="B3413" s="61"/>
      <c r="C3413" s="103"/>
      <c r="D3413" s="103"/>
      <c r="E3413" s="103"/>
      <c r="F3413" s="103"/>
    </row>
    <row r="3414" spans="1:6">
      <c r="A3414" s="103"/>
      <c r="B3414" s="61"/>
      <c r="C3414" s="103"/>
      <c r="D3414" s="103"/>
      <c r="E3414" s="103"/>
      <c r="F3414" s="103"/>
    </row>
    <row r="3415" spans="1:6">
      <c r="A3415" s="103"/>
      <c r="B3415" s="61"/>
      <c r="C3415" s="103"/>
      <c r="D3415" s="103"/>
      <c r="E3415" s="103"/>
      <c r="F3415" s="103"/>
    </row>
    <row r="3416" spans="1:6">
      <c r="A3416" s="103"/>
      <c r="B3416" s="61"/>
      <c r="C3416" s="103"/>
      <c r="D3416" s="103"/>
      <c r="E3416" s="103"/>
      <c r="F3416" s="103"/>
    </row>
    <row r="3417" spans="1:6">
      <c r="A3417" s="103"/>
      <c r="B3417" s="61"/>
      <c r="C3417" s="103"/>
      <c r="D3417" s="103"/>
      <c r="E3417" s="103"/>
      <c r="F3417" s="103"/>
    </row>
    <row r="3418" spans="1:6">
      <c r="A3418" s="103"/>
      <c r="B3418" s="61"/>
      <c r="C3418" s="103"/>
      <c r="D3418" s="103"/>
      <c r="E3418" s="103"/>
      <c r="F3418" s="103"/>
    </row>
    <row r="3419" spans="1:6">
      <c r="A3419" s="103"/>
      <c r="B3419" s="61"/>
      <c r="C3419" s="103"/>
      <c r="D3419" s="103"/>
      <c r="E3419" s="103"/>
      <c r="F3419" s="103"/>
    </row>
    <row r="3420" spans="1:6">
      <c r="A3420" s="103"/>
      <c r="B3420" s="61"/>
      <c r="C3420" s="103"/>
      <c r="D3420" s="103"/>
      <c r="E3420" s="103"/>
      <c r="F3420" s="103"/>
    </row>
    <row r="3421" spans="1:6">
      <c r="A3421" s="103"/>
      <c r="B3421" s="61"/>
      <c r="C3421" s="103"/>
      <c r="D3421" s="103"/>
      <c r="E3421" s="103"/>
      <c r="F3421" s="103"/>
    </row>
    <row r="3422" spans="1:6">
      <c r="A3422" s="103"/>
      <c r="B3422" s="61"/>
      <c r="C3422" s="103"/>
      <c r="D3422" s="103"/>
      <c r="E3422" s="103"/>
      <c r="F3422" s="103"/>
    </row>
    <row r="3423" spans="1:6">
      <c r="A3423" s="103"/>
      <c r="B3423" s="61"/>
      <c r="C3423" s="103"/>
      <c r="D3423" s="103"/>
      <c r="E3423" s="103"/>
      <c r="F3423" s="103"/>
    </row>
    <row r="3424" spans="1:6">
      <c r="A3424" s="103"/>
      <c r="B3424" s="61"/>
      <c r="C3424" s="103"/>
      <c r="D3424" s="103"/>
      <c r="E3424" s="103"/>
      <c r="F3424" s="103"/>
    </row>
    <row r="3425" spans="1:6">
      <c r="A3425" s="103"/>
      <c r="B3425" s="61"/>
      <c r="C3425" s="103"/>
      <c r="D3425" s="103"/>
      <c r="E3425" s="103"/>
      <c r="F3425" s="103"/>
    </row>
    <row r="3426" spans="1:6">
      <c r="A3426" s="103"/>
      <c r="B3426" s="61"/>
      <c r="C3426" s="103"/>
      <c r="D3426" s="103"/>
      <c r="E3426" s="103"/>
      <c r="F3426" s="103"/>
    </row>
    <row r="3427" spans="1:6">
      <c r="A3427" s="103"/>
      <c r="B3427" s="61"/>
      <c r="C3427" s="103"/>
      <c r="D3427" s="103"/>
      <c r="E3427" s="103"/>
      <c r="F3427" s="103"/>
    </row>
    <row r="3428" spans="1:6">
      <c r="A3428" s="103"/>
      <c r="B3428" s="61"/>
      <c r="C3428" s="103"/>
      <c r="D3428" s="103"/>
      <c r="E3428" s="103"/>
      <c r="F3428" s="103"/>
    </row>
    <row r="3429" spans="1:6">
      <c r="A3429" s="103"/>
      <c r="B3429" s="61"/>
      <c r="C3429" s="103"/>
      <c r="D3429" s="103"/>
      <c r="E3429" s="103"/>
      <c r="F3429" s="103"/>
    </row>
    <row r="3430" spans="1:6">
      <c r="A3430" s="103"/>
      <c r="B3430" s="61"/>
      <c r="C3430" s="103"/>
      <c r="D3430" s="103"/>
      <c r="E3430" s="103"/>
      <c r="F3430" s="103"/>
    </row>
    <row r="3431" spans="1:6">
      <c r="A3431" s="103"/>
      <c r="B3431" s="61"/>
      <c r="C3431" s="103"/>
      <c r="D3431" s="103"/>
      <c r="E3431" s="103"/>
      <c r="F3431" s="103"/>
    </row>
    <row r="3432" spans="1:6">
      <c r="A3432" s="103"/>
      <c r="B3432" s="61"/>
      <c r="C3432" s="103"/>
      <c r="D3432" s="103"/>
      <c r="E3432" s="103"/>
      <c r="F3432" s="103"/>
    </row>
    <row r="3433" spans="1:6">
      <c r="A3433" s="103"/>
      <c r="B3433" s="61"/>
      <c r="C3433" s="103"/>
      <c r="D3433" s="103"/>
      <c r="E3433" s="103"/>
      <c r="F3433" s="103"/>
    </row>
    <row r="3434" spans="1:6">
      <c r="A3434" s="103"/>
      <c r="B3434" s="61"/>
      <c r="C3434" s="103"/>
      <c r="D3434" s="103"/>
      <c r="E3434" s="103"/>
      <c r="F3434" s="103"/>
    </row>
    <row r="3435" spans="1:6">
      <c r="A3435" s="103"/>
      <c r="B3435" s="61"/>
      <c r="C3435" s="103"/>
      <c r="D3435" s="103"/>
      <c r="E3435" s="103"/>
      <c r="F3435" s="103"/>
    </row>
    <row r="3436" spans="1:6">
      <c r="A3436" s="103"/>
      <c r="B3436" s="61"/>
      <c r="C3436" s="103"/>
      <c r="D3436" s="103"/>
      <c r="E3436" s="103"/>
      <c r="F3436" s="103"/>
    </row>
    <row r="3437" spans="1:6">
      <c r="A3437" s="103"/>
      <c r="B3437" s="61"/>
      <c r="C3437" s="103"/>
      <c r="D3437" s="103"/>
      <c r="E3437" s="103"/>
      <c r="F3437" s="103"/>
    </row>
    <row r="3438" spans="1:6">
      <c r="A3438" s="103"/>
      <c r="B3438" s="61"/>
      <c r="C3438" s="103"/>
      <c r="D3438" s="103"/>
      <c r="E3438" s="103"/>
      <c r="F3438" s="103"/>
    </row>
    <row r="3439" spans="1:6">
      <c r="A3439" s="103"/>
      <c r="B3439" s="61"/>
      <c r="C3439" s="103"/>
      <c r="D3439" s="103"/>
      <c r="E3439" s="103"/>
      <c r="F3439" s="103"/>
    </row>
    <row r="3440" spans="1:6">
      <c r="A3440" s="103"/>
      <c r="B3440" s="61"/>
      <c r="C3440" s="103"/>
      <c r="D3440" s="103"/>
      <c r="E3440" s="103"/>
      <c r="F3440" s="103"/>
    </row>
    <row r="3441" spans="1:6">
      <c r="A3441" s="103"/>
      <c r="B3441" s="61"/>
      <c r="C3441" s="103"/>
      <c r="D3441" s="103"/>
      <c r="E3441" s="103"/>
      <c r="F3441" s="103"/>
    </row>
    <row r="3442" spans="1:6">
      <c r="A3442" s="103"/>
      <c r="B3442" s="61"/>
      <c r="C3442" s="103"/>
      <c r="D3442" s="103"/>
      <c r="E3442" s="103"/>
      <c r="F3442" s="103"/>
    </row>
    <row r="3443" spans="1:6">
      <c r="A3443" s="103"/>
      <c r="B3443" s="61"/>
      <c r="C3443" s="103"/>
      <c r="D3443" s="103"/>
      <c r="E3443" s="103"/>
      <c r="F3443" s="103"/>
    </row>
    <row r="3444" spans="1:6">
      <c r="A3444" s="103"/>
      <c r="B3444" s="61"/>
      <c r="C3444" s="103"/>
      <c r="D3444" s="103"/>
      <c r="E3444" s="103"/>
      <c r="F3444" s="103"/>
    </row>
    <row r="3445" spans="1:6">
      <c r="A3445" s="103"/>
      <c r="B3445" s="61"/>
      <c r="C3445" s="103"/>
      <c r="D3445" s="103"/>
      <c r="E3445" s="103"/>
      <c r="F3445" s="103"/>
    </row>
    <row r="3446" spans="1:6">
      <c r="A3446" s="103"/>
      <c r="B3446" s="61"/>
      <c r="C3446" s="103"/>
      <c r="D3446" s="103"/>
      <c r="E3446" s="103"/>
      <c r="F3446" s="103"/>
    </row>
    <row r="3447" spans="1:6">
      <c r="A3447" s="103"/>
      <c r="B3447" s="61"/>
      <c r="C3447" s="103"/>
      <c r="D3447" s="103"/>
      <c r="E3447" s="103"/>
      <c r="F3447" s="103"/>
    </row>
    <row r="3448" spans="1:6">
      <c r="A3448" s="103"/>
      <c r="B3448" s="61"/>
      <c r="C3448" s="103"/>
      <c r="D3448" s="103"/>
      <c r="E3448" s="103"/>
      <c r="F3448" s="103"/>
    </row>
    <row r="3449" spans="1:6">
      <c r="A3449" s="103"/>
      <c r="B3449" s="61"/>
      <c r="C3449" s="103"/>
      <c r="D3449" s="103"/>
      <c r="E3449" s="103"/>
      <c r="F3449" s="103"/>
    </row>
    <row r="3450" spans="1:6">
      <c r="A3450" s="103"/>
      <c r="B3450" s="61"/>
      <c r="C3450" s="103"/>
      <c r="D3450" s="103"/>
      <c r="E3450" s="103"/>
      <c r="F3450" s="103"/>
    </row>
    <row r="3451" spans="1:6">
      <c r="A3451" s="103"/>
      <c r="B3451" s="61"/>
      <c r="C3451" s="103"/>
      <c r="D3451" s="103"/>
      <c r="E3451" s="103"/>
      <c r="F3451" s="103"/>
    </row>
    <row r="3452" spans="1:6">
      <c r="A3452" s="103"/>
      <c r="B3452" s="61"/>
      <c r="C3452" s="103"/>
      <c r="D3452" s="103"/>
      <c r="E3452" s="103"/>
      <c r="F3452" s="103"/>
    </row>
    <row r="3453" spans="1:6">
      <c r="A3453" s="103"/>
      <c r="B3453" s="61"/>
      <c r="C3453" s="103"/>
      <c r="D3453" s="103"/>
      <c r="E3453" s="103"/>
      <c r="F3453" s="103"/>
    </row>
    <row r="3454" spans="1:6">
      <c r="A3454" s="103"/>
      <c r="B3454" s="61"/>
      <c r="C3454" s="103"/>
      <c r="D3454" s="103"/>
      <c r="E3454" s="103"/>
      <c r="F3454" s="103"/>
    </row>
    <row r="3455" spans="1:6">
      <c r="A3455" s="103"/>
      <c r="B3455" s="61"/>
      <c r="C3455" s="103"/>
      <c r="D3455" s="103"/>
      <c r="E3455" s="103"/>
      <c r="F3455" s="103"/>
    </row>
    <row r="3456" spans="1:6">
      <c r="A3456" s="103"/>
      <c r="B3456" s="61"/>
      <c r="C3456" s="103"/>
      <c r="D3456" s="103"/>
      <c r="E3456" s="103"/>
      <c r="F3456" s="103"/>
    </row>
    <row r="3457" spans="1:6">
      <c r="A3457" s="103"/>
      <c r="B3457" s="61"/>
      <c r="C3457" s="103"/>
      <c r="D3457" s="103"/>
      <c r="E3457" s="103"/>
      <c r="F3457" s="103"/>
    </row>
    <row r="3458" spans="1:6">
      <c r="A3458" s="103"/>
      <c r="B3458" s="61"/>
      <c r="C3458" s="103"/>
      <c r="D3458" s="103"/>
      <c r="E3458" s="103"/>
      <c r="F3458" s="103"/>
    </row>
    <row r="3459" spans="1:6">
      <c r="A3459" s="103"/>
      <c r="B3459" s="61"/>
      <c r="C3459" s="103"/>
      <c r="D3459" s="103"/>
      <c r="E3459" s="103"/>
      <c r="F3459" s="103"/>
    </row>
    <row r="3460" spans="1:6">
      <c r="A3460" s="103"/>
      <c r="B3460" s="61"/>
      <c r="C3460" s="103"/>
      <c r="D3460" s="103"/>
      <c r="E3460" s="103"/>
      <c r="F3460" s="103"/>
    </row>
    <row r="3461" spans="1:6">
      <c r="A3461" s="103"/>
      <c r="B3461" s="61"/>
      <c r="C3461" s="103"/>
      <c r="D3461" s="103"/>
      <c r="E3461" s="103"/>
      <c r="F3461" s="103"/>
    </row>
    <row r="3462" spans="1:6">
      <c r="A3462" s="103"/>
      <c r="B3462" s="61"/>
      <c r="C3462" s="103"/>
      <c r="D3462" s="103"/>
      <c r="E3462" s="103"/>
      <c r="F3462" s="103"/>
    </row>
    <row r="3463" spans="1:6">
      <c r="A3463" s="103"/>
      <c r="B3463" s="61"/>
      <c r="C3463" s="103"/>
      <c r="D3463" s="103"/>
      <c r="E3463" s="103"/>
      <c r="F3463" s="103"/>
    </row>
    <row r="3464" spans="1:6">
      <c r="A3464" s="103"/>
      <c r="B3464" s="61"/>
      <c r="C3464" s="103"/>
      <c r="D3464" s="103"/>
      <c r="E3464" s="103"/>
      <c r="F3464" s="103"/>
    </row>
    <row r="3465" spans="1:6">
      <c r="A3465" s="103"/>
      <c r="B3465" s="61"/>
      <c r="C3465" s="103"/>
      <c r="D3465" s="103"/>
      <c r="E3465" s="103"/>
      <c r="F3465" s="103"/>
    </row>
    <row r="3466" spans="1:6">
      <c r="A3466" s="103"/>
      <c r="B3466" s="61"/>
      <c r="C3466" s="103"/>
      <c r="D3466" s="103"/>
      <c r="E3466" s="103"/>
      <c r="F3466" s="103"/>
    </row>
    <row r="3467" spans="1:6">
      <c r="A3467" s="103"/>
      <c r="B3467" s="61"/>
      <c r="C3467" s="103"/>
      <c r="D3467" s="103"/>
      <c r="E3467" s="103"/>
      <c r="F3467" s="103"/>
    </row>
    <row r="3468" spans="1:6">
      <c r="A3468" s="103"/>
      <c r="B3468" s="61"/>
      <c r="C3468" s="103"/>
      <c r="D3468" s="103"/>
      <c r="E3468" s="103"/>
      <c r="F3468" s="103"/>
    </row>
    <row r="3469" spans="1:6">
      <c r="A3469" s="103"/>
      <c r="B3469" s="61"/>
      <c r="C3469" s="103"/>
      <c r="D3469" s="103"/>
      <c r="E3469" s="103"/>
      <c r="F3469" s="103"/>
    </row>
    <row r="3470" spans="1:6">
      <c r="A3470" s="103"/>
      <c r="B3470" s="61"/>
      <c r="C3470" s="103"/>
      <c r="D3470" s="103"/>
      <c r="E3470" s="103"/>
      <c r="F3470" s="103"/>
    </row>
    <row r="3471" spans="1:6">
      <c r="A3471" s="103"/>
      <c r="B3471" s="61"/>
      <c r="C3471" s="103"/>
      <c r="D3471" s="103"/>
      <c r="E3471" s="103"/>
      <c r="F3471" s="103"/>
    </row>
    <row r="3472" spans="1:6">
      <c r="A3472" s="103"/>
      <c r="B3472" s="61"/>
      <c r="C3472" s="103"/>
      <c r="D3472" s="103"/>
      <c r="E3472" s="103"/>
      <c r="F3472" s="103"/>
    </row>
    <row r="3473" spans="1:6">
      <c r="A3473" s="103"/>
      <c r="B3473" s="61"/>
      <c r="C3473" s="103"/>
      <c r="D3473" s="103"/>
      <c r="E3473" s="103"/>
      <c r="F3473" s="103"/>
    </row>
    <row r="3474" spans="1:6">
      <c r="A3474" s="103"/>
      <c r="B3474" s="61"/>
      <c r="C3474" s="103"/>
      <c r="D3474" s="103"/>
      <c r="E3474" s="103"/>
      <c r="F3474" s="103"/>
    </row>
    <row r="3475" spans="1:6">
      <c r="A3475" s="103"/>
      <c r="B3475" s="61"/>
      <c r="C3475" s="103"/>
      <c r="D3475" s="103"/>
      <c r="E3475" s="103"/>
      <c r="F3475" s="103"/>
    </row>
    <row r="3476" spans="1:6">
      <c r="A3476" s="103"/>
      <c r="B3476" s="61"/>
      <c r="C3476" s="103"/>
      <c r="D3476" s="103"/>
      <c r="E3476" s="103"/>
      <c r="F3476" s="103"/>
    </row>
    <row r="3477" spans="1:6">
      <c r="A3477" s="103"/>
      <c r="B3477" s="61"/>
      <c r="C3477" s="103"/>
      <c r="D3477" s="103"/>
      <c r="E3477" s="103"/>
      <c r="F3477" s="103"/>
    </row>
    <row r="3478" spans="1:6">
      <c r="A3478" s="103"/>
      <c r="B3478" s="61"/>
      <c r="C3478" s="103"/>
      <c r="D3478" s="103"/>
      <c r="E3478" s="103"/>
      <c r="F3478" s="103"/>
    </row>
    <row r="3479" spans="1:6">
      <c r="A3479" s="103"/>
      <c r="B3479" s="61"/>
      <c r="C3479" s="103"/>
      <c r="D3479" s="103"/>
      <c r="E3479" s="103"/>
      <c r="F3479" s="103"/>
    </row>
    <row r="3480" spans="1:6">
      <c r="A3480" s="103"/>
      <c r="B3480" s="61"/>
      <c r="C3480" s="103"/>
      <c r="D3480" s="103"/>
      <c r="E3480" s="103"/>
      <c r="F3480" s="103"/>
    </row>
    <row r="3481" spans="1:6">
      <c r="A3481" s="103"/>
      <c r="B3481" s="61"/>
      <c r="C3481" s="103"/>
      <c r="D3481" s="103"/>
      <c r="E3481" s="103"/>
      <c r="F3481" s="103"/>
    </row>
    <row r="3482" spans="1:6">
      <c r="A3482" s="103"/>
      <c r="B3482" s="61"/>
      <c r="C3482" s="103"/>
      <c r="D3482" s="103"/>
      <c r="E3482" s="103"/>
      <c r="F3482" s="103"/>
    </row>
    <row r="3483" spans="1:6">
      <c r="A3483" s="103"/>
      <c r="B3483" s="61"/>
      <c r="C3483" s="103"/>
      <c r="D3483" s="103"/>
      <c r="E3483" s="103"/>
      <c r="F3483" s="103"/>
    </row>
    <row r="3484" spans="1:6">
      <c r="A3484" s="103"/>
      <c r="B3484" s="61"/>
      <c r="C3484" s="103"/>
      <c r="D3484" s="103"/>
      <c r="E3484" s="103"/>
      <c r="F3484" s="103"/>
    </row>
    <row r="3485" spans="1:6">
      <c r="A3485" s="103"/>
      <c r="B3485" s="61"/>
      <c r="C3485" s="103"/>
      <c r="D3485" s="103"/>
      <c r="E3485" s="103"/>
      <c r="F3485" s="103"/>
    </row>
    <row r="3486" spans="1:6">
      <c r="A3486" s="103"/>
      <c r="B3486" s="61"/>
      <c r="C3486" s="103"/>
      <c r="D3486" s="103"/>
      <c r="E3486" s="103"/>
      <c r="F3486" s="103"/>
    </row>
    <row r="3487" spans="1:6">
      <c r="A3487" s="103"/>
      <c r="B3487" s="61"/>
      <c r="C3487" s="103"/>
      <c r="D3487" s="103"/>
      <c r="E3487" s="103"/>
      <c r="F3487" s="103"/>
    </row>
    <row r="3488" spans="1:6">
      <c r="A3488" s="103"/>
      <c r="B3488" s="61"/>
      <c r="C3488" s="103"/>
      <c r="D3488" s="103"/>
      <c r="E3488" s="103"/>
      <c r="F3488" s="103"/>
    </row>
    <row r="3489" spans="1:6">
      <c r="A3489" s="103"/>
      <c r="B3489" s="61"/>
      <c r="C3489" s="103"/>
      <c r="D3489" s="103"/>
      <c r="E3489" s="103"/>
      <c r="F3489" s="103"/>
    </row>
    <row r="3490" spans="1:6">
      <c r="A3490" s="103"/>
      <c r="B3490" s="61"/>
      <c r="C3490" s="103"/>
      <c r="D3490" s="103"/>
      <c r="E3490" s="103"/>
      <c r="F3490" s="103"/>
    </row>
    <row r="3491" spans="1:6">
      <c r="A3491" s="103"/>
      <c r="B3491" s="61"/>
      <c r="C3491" s="103"/>
      <c r="D3491" s="103"/>
      <c r="E3491" s="103"/>
      <c r="F3491" s="103"/>
    </row>
    <row r="3492" spans="1:6">
      <c r="A3492" s="103"/>
      <c r="B3492" s="61"/>
      <c r="C3492" s="103"/>
      <c r="D3492" s="103"/>
      <c r="E3492" s="103"/>
      <c r="F3492" s="103"/>
    </row>
    <row r="3493" spans="1:6">
      <c r="A3493" s="103"/>
      <c r="B3493" s="61"/>
      <c r="C3493" s="103"/>
      <c r="D3493" s="103"/>
      <c r="E3493" s="103"/>
      <c r="F3493" s="103"/>
    </row>
    <row r="3494" spans="1:6">
      <c r="A3494" s="103"/>
      <c r="B3494" s="61"/>
      <c r="C3494" s="103"/>
      <c r="D3494" s="103"/>
      <c r="E3494" s="103"/>
      <c r="F3494" s="103"/>
    </row>
    <row r="3495" spans="1:6">
      <c r="A3495" s="103"/>
      <c r="B3495" s="61"/>
      <c r="C3495" s="103"/>
      <c r="D3495" s="103"/>
      <c r="E3495" s="103"/>
      <c r="F3495" s="103"/>
    </row>
    <row r="3496" spans="1:6">
      <c r="A3496" s="103"/>
      <c r="B3496" s="61"/>
      <c r="C3496" s="103"/>
      <c r="D3496" s="103"/>
      <c r="E3496" s="103"/>
      <c r="F3496" s="103"/>
    </row>
    <row r="3497" spans="1:6">
      <c r="A3497" s="103"/>
      <c r="B3497" s="61"/>
      <c r="C3497" s="103"/>
      <c r="D3497" s="103"/>
      <c r="E3497" s="103"/>
      <c r="F3497" s="103"/>
    </row>
    <row r="3498" spans="1:6">
      <c r="A3498" s="103"/>
      <c r="B3498" s="61"/>
      <c r="C3498" s="103"/>
      <c r="D3498" s="103"/>
      <c r="E3498" s="103"/>
      <c r="F3498" s="103"/>
    </row>
    <row r="3499" spans="1:6">
      <c r="A3499" s="103"/>
      <c r="B3499" s="61"/>
      <c r="C3499" s="103"/>
      <c r="D3499" s="103"/>
      <c r="E3499" s="103"/>
      <c r="F3499" s="103"/>
    </row>
    <row r="3500" spans="1:6">
      <c r="A3500" s="103"/>
      <c r="B3500" s="61"/>
      <c r="C3500" s="103"/>
      <c r="D3500" s="103"/>
      <c r="E3500" s="103"/>
      <c r="F3500" s="103"/>
    </row>
    <row r="3501" spans="1:6">
      <c r="A3501" s="103"/>
      <c r="B3501" s="61"/>
      <c r="C3501" s="103"/>
      <c r="D3501" s="103"/>
      <c r="E3501" s="103"/>
      <c r="F3501" s="103"/>
    </row>
    <row r="3502" spans="1:6">
      <c r="A3502" s="103"/>
      <c r="B3502" s="61"/>
      <c r="C3502" s="103"/>
      <c r="D3502" s="103"/>
      <c r="E3502" s="103"/>
      <c r="F3502" s="103"/>
    </row>
    <row r="3503" spans="1:6">
      <c r="A3503" s="103"/>
      <c r="B3503" s="61"/>
      <c r="C3503" s="103"/>
      <c r="D3503" s="103"/>
      <c r="E3503" s="103"/>
      <c r="F3503" s="103"/>
    </row>
    <row r="3504" spans="1:6">
      <c r="A3504" s="103"/>
      <c r="B3504" s="61"/>
      <c r="C3504" s="103"/>
      <c r="D3504" s="103"/>
      <c r="E3504" s="103"/>
      <c r="F3504" s="103"/>
    </row>
    <row r="3505" spans="1:6">
      <c r="A3505" s="103"/>
      <c r="B3505" s="61"/>
      <c r="C3505" s="103"/>
      <c r="D3505" s="103"/>
      <c r="E3505" s="103"/>
      <c r="F3505" s="103"/>
    </row>
    <row r="3506" spans="1:6">
      <c r="A3506" s="103"/>
      <c r="B3506" s="61"/>
      <c r="C3506" s="103"/>
      <c r="D3506" s="103"/>
      <c r="E3506" s="103"/>
      <c r="F3506" s="103"/>
    </row>
    <row r="3507" spans="1:6">
      <c r="A3507" s="103"/>
      <c r="B3507" s="61"/>
      <c r="C3507" s="103"/>
      <c r="D3507" s="103"/>
      <c r="E3507" s="103"/>
      <c r="F3507" s="103"/>
    </row>
    <row r="3508" spans="1:6">
      <c r="A3508" s="103"/>
      <c r="B3508" s="61"/>
      <c r="C3508" s="103"/>
      <c r="D3508" s="103"/>
      <c r="E3508" s="103"/>
      <c r="F3508" s="103"/>
    </row>
    <row r="3509" spans="1:6">
      <c r="A3509" s="103"/>
      <c r="B3509" s="61"/>
      <c r="C3509" s="103"/>
      <c r="D3509" s="103"/>
      <c r="E3509" s="103"/>
      <c r="F3509" s="103"/>
    </row>
    <row r="3510" spans="1:6">
      <c r="A3510" s="103"/>
      <c r="B3510" s="61"/>
      <c r="C3510" s="103"/>
      <c r="D3510" s="103"/>
      <c r="E3510" s="103"/>
      <c r="F3510" s="103"/>
    </row>
    <row r="3511" spans="1:6">
      <c r="A3511" s="103"/>
      <c r="B3511" s="61"/>
      <c r="C3511" s="103"/>
      <c r="D3511" s="103"/>
      <c r="E3511" s="103"/>
      <c r="F3511" s="103"/>
    </row>
    <row r="3512" spans="1:6">
      <c r="A3512" s="103"/>
      <c r="B3512" s="61"/>
      <c r="C3512" s="103"/>
      <c r="D3512" s="103"/>
      <c r="E3512" s="103"/>
      <c r="F3512" s="103"/>
    </row>
    <row r="3513" spans="1:6">
      <c r="A3513" s="103"/>
      <c r="B3513" s="61"/>
      <c r="C3513" s="103"/>
      <c r="D3513" s="103"/>
      <c r="E3513" s="103"/>
      <c r="F3513" s="103"/>
    </row>
    <row r="3514" spans="1:6">
      <c r="A3514" s="103"/>
      <c r="B3514" s="61"/>
      <c r="C3514" s="103"/>
      <c r="D3514" s="103"/>
      <c r="E3514" s="103"/>
      <c r="F3514" s="103"/>
    </row>
    <row r="3515" spans="1:6">
      <c r="A3515" s="103"/>
      <c r="B3515" s="61"/>
      <c r="C3515" s="103"/>
      <c r="D3515" s="103"/>
      <c r="E3515" s="103"/>
      <c r="F3515" s="103"/>
    </row>
    <row r="3516" spans="1:6">
      <c r="A3516" s="103"/>
      <c r="B3516" s="61"/>
      <c r="C3516" s="103"/>
      <c r="D3516" s="103"/>
      <c r="E3516" s="103"/>
      <c r="F3516" s="103"/>
    </row>
    <row r="3517" spans="1:6">
      <c r="A3517" s="103"/>
      <c r="B3517" s="61"/>
      <c r="C3517" s="103"/>
      <c r="D3517" s="103"/>
      <c r="E3517" s="103"/>
      <c r="F3517" s="103"/>
    </row>
    <row r="3518" spans="1:6">
      <c r="A3518" s="103"/>
      <c r="B3518" s="61"/>
      <c r="C3518" s="103"/>
      <c r="D3518" s="103"/>
      <c r="E3518" s="103"/>
      <c r="F3518" s="103"/>
    </row>
    <row r="3519" spans="1:6">
      <c r="A3519" s="103"/>
      <c r="B3519" s="61"/>
      <c r="C3519" s="103"/>
      <c r="D3519" s="103"/>
      <c r="E3519" s="103"/>
      <c r="F3519" s="103"/>
    </row>
    <row r="3520" spans="1:6">
      <c r="A3520" s="103"/>
      <c r="B3520" s="61"/>
      <c r="C3520" s="103"/>
      <c r="D3520" s="103"/>
      <c r="E3520" s="103"/>
      <c r="F3520" s="103"/>
    </row>
    <row r="3521" spans="1:6">
      <c r="A3521" s="103"/>
      <c r="B3521" s="61"/>
      <c r="C3521" s="103"/>
      <c r="D3521" s="103"/>
      <c r="E3521" s="103"/>
      <c r="F3521" s="103"/>
    </row>
    <row r="3522" spans="1:6">
      <c r="A3522" s="103"/>
      <c r="B3522" s="61"/>
      <c r="C3522" s="103"/>
      <c r="D3522" s="103"/>
      <c r="E3522" s="103"/>
      <c r="F3522" s="103"/>
    </row>
    <row r="3523" spans="1:6">
      <c r="A3523" s="103"/>
      <c r="B3523" s="61"/>
      <c r="C3523" s="103"/>
      <c r="D3523" s="103"/>
      <c r="E3523" s="103"/>
      <c r="F3523" s="103"/>
    </row>
    <row r="3524" spans="1:6">
      <c r="A3524" s="103"/>
      <c r="B3524" s="61"/>
      <c r="C3524" s="103"/>
      <c r="D3524" s="103"/>
      <c r="E3524" s="103"/>
      <c r="F3524" s="103"/>
    </row>
    <row r="3525" spans="1:6">
      <c r="A3525" s="103"/>
      <c r="B3525" s="61"/>
      <c r="C3525" s="103"/>
      <c r="D3525" s="103"/>
      <c r="E3525" s="103"/>
      <c r="F3525" s="103"/>
    </row>
    <row r="3526" spans="1:6">
      <c r="A3526" s="103"/>
      <c r="B3526" s="61"/>
      <c r="C3526" s="103"/>
      <c r="D3526" s="103"/>
      <c r="E3526" s="103"/>
      <c r="F3526" s="103"/>
    </row>
    <row r="3527" spans="1:6">
      <c r="A3527" s="103"/>
      <c r="B3527" s="61"/>
      <c r="C3527" s="103"/>
      <c r="D3527" s="103"/>
      <c r="E3527" s="103"/>
      <c r="F3527" s="103"/>
    </row>
    <row r="3528" spans="1:6">
      <c r="A3528" s="103"/>
      <c r="B3528" s="61"/>
      <c r="C3528" s="103"/>
      <c r="D3528" s="103"/>
      <c r="E3528" s="103"/>
      <c r="F3528" s="103"/>
    </row>
    <row r="3529" spans="1:6">
      <c r="A3529" s="103"/>
      <c r="B3529" s="61"/>
      <c r="C3529" s="103"/>
      <c r="D3529" s="103"/>
      <c r="E3529" s="103"/>
      <c r="F3529" s="103"/>
    </row>
    <row r="3530" spans="1:6">
      <c r="A3530" s="103"/>
      <c r="B3530" s="61"/>
      <c r="C3530" s="103"/>
      <c r="D3530" s="103"/>
      <c r="E3530" s="103"/>
      <c r="F3530" s="103"/>
    </row>
    <row r="3531" spans="1:6">
      <c r="A3531" s="103"/>
      <c r="B3531" s="61"/>
      <c r="C3531" s="103"/>
      <c r="D3531" s="103"/>
      <c r="E3531" s="103"/>
      <c r="F3531" s="103"/>
    </row>
    <row r="3532" spans="1:6">
      <c r="A3532" s="103"/>
      <c r="B3532" s="61"/>
      <c r="C3532" s="103"/>
      <c r="D3532" s="103"/>
      <c r="E3532" s="103"/>
      <c r="F3532" s="103"/>
    </row>
    <row r="3533" spans="1:6">
      <c r="A3533" s="103"/>
      <c r="B3533" s="61"/>
      <c r="C3533" s="103"/>
      <c r="D3533" s="103"/>
      <c r="E3533" s="103"/>
      <c r="F3533" s="103"/>
    </row>
    <row r="3534" spans="1:6">
      <c r="A3534" s="103"/>
      <c r="B3534" s="61"/>
      <c r="C3534" s="103"/>
      <c r="D3534" s="103"/>
      <c r="E3534" s="103"/>
      <c r="F3534" s="103"/>
    </row>
    <row r="3535" spans="1:6">
      <c r="A3535" s="103"/>
      <c r="B3535" s="61"/>
      <c r="C3535" s="103"/>
      <c r="D3535" s="103"/>
      <c r="E3535" s="103"/>
      <c r="F3535" s="103"/>
    </row>
    <row r="3536" spans="1:6">
      <c r="A3536" s="103"/>
      <c r="B3536" s="61"/>
      <c r="C3536" s="103"/>
      <c r="D3536" s="103"/>
      <c r="E3536" s="103"/>
      <c r="F3536" s="103"/>
    </row>
    <row r="3537" spans="1:6">
      <c r="A3537" s="103"/>
      <c r="B3537" s="61"/>
      <c r="C3537" s="103"/>
      <c r="D3537" s="103"/>
      <c r="E3537" s="103"/>
      <c r="F3537" s="103"/>
    </row>
    <row r="3538" spans="1:6">
      <c r="A3538" s="103"/>
      <c r="B3538" s="61"/>
      <c r="C3538" s="103"/>
      <c r="D3538" s="103"/>
      <c r="E3538" s="103"/>
      <c r="F3538" s="103"/>
    </row>
    <row r="3539" spans="1:6">
      <c r="A3539" s="103"/>
      <c r="B3539" s="61"/>
      <c r="C3539" s="103"/>
      <c r="D3539" s="103"/>
      <c r="E3539" s="103"/>
      <c r="F3539" s="103"/>
    </row>
    <row r="3540" spans="1:6">
      <c r="A3540" s="103"/>
      <c r="B3540" s="61"/>
      <c r="C3540" s="103"/>
      <c r="D3540" s="103"/>
      <c r="E3540" s="103"/>
      <c r="F3540" s="103"/>
    </row>
    <row r="3541" spans="1:6">
      <c r="A3541" s="103"/>
      <c r="B3541" s="61"/>
      <c r="C3541" s="103"/>
      <c r="D3541" s="103"/>
      <c r="E3541" s="103"/>
      <c r="F3541" s="103"/>
    </row>
    <row r="3542" spans="1:6">
      <c r="A3542" s="103"/>
      <c r="B3542" s="61"/>
      <c r="C3542" s="103"/>
      <c r="D3542" s="103"/>
      <c r="E3542" s="103"/>
      <c r="F3542" s="103"/>
    </row>
    <row r="3543" spans="1:6">
      <c r="A3543" s="103"/>
      <c r="B3543" s="61"/>
      <c r="C3543" s="103"/>
      <c r="D3543" s="103"/>
      <c r="E3543" s="103"/>
      <c r="F3543" s="103"/>
    </row>
    <row r="3544" spans="1:6">
      <c r="A3544" s="103"/>
      <c r="B3544" s="61"/>
      <c r="C3544" s="103"/>
      <c r="D3544" s="103"/>
      <c r="E3544" s="103"/>
      <c r="F3544" s="103"/>
    </row>
    <row r="3545" spans="1:6">
      <c r="A3545" s="103"/>
      <c r="B3545" s="61"/>
      <c r="C3545" s="103"/>
      <c r="D3545" s="103"/>
      <c r="E3545" s="103"/>
      <c r="F3545" s="103"/>
    </row>
    <row r="3546" spans="1:6">
      <c r="A3546" s="103"/>
      <c r="B3546" s="61"/>
      <c r="C3546" s="103"/>
      <c r="D3546" s="103"/>
      <c r="E3546" s="103"/>
      <c r="F3546" s="103"/>
    </row>
    <row r="3547" spans="1:6">
      <c r="A3547" s="103"/>
      <c r="B3547" s="61"/>
      <c r="C3547" s="103"/>
      <c r="D3547" s="103"/>
      <c r="E3547" s="103"/>
      <c r="F3547" s="103"/>
    </row>
    <row r="3548" spans="1:6">
      <c r="A3548" s="103"/>
      <c r="B3548" s="61"/>
      <c r="C3548" s="103"/>
      <c r="D3548" s="103"/>
      <c r="E3548" s="103"/>
      <c r="F3548" s="103"/>
    </row>
    <row r="3549" spans="1:6">
      <c r="A3549" s="103"/>
      <c r="B3549" s="61"/>
      <c r="C3549" s="103"/>
      <c r="D3549" s="103"/>
      <c r="E3549" s="103"/>
      <c r="F3549" s="103"/>
    </row>
    <row r="3550" spans="1:6">
      <c r="A3550" s="103"/>
      <c r="B3550" s="61"/>
      <c r="C3550" s="103"/>
      <c r="D3550" s="103"/>
      <c r="E3550" s="103"/>
      <c r="F3550" s="103"/>
    </row>
    <row r="3551" spans="1:6">
      <c r="A3551" s="103"/>
      <c r="B3551" s="61"/>
      <c r="C3551" s="103"/>
      <c r="D3551" s="103"/>
      <c r="E3551" s="103"/>
      <c r="F3551" s="103"/>
    </row>
    <row r="3552" spans="1:6">
      <c r="A3552" s="103"/>
      <c r="B3552" s="61"/>
      <c r="C3552" s="103"/>
      <c r="D3552" s="103"/>
      <c r="E3552" s="103"/>
      <c r="F3552" s="103"/>
    </row>
    <row r="3553" spans="1:6">
      <c r="A3553" s="103"/>
      <c r="B3553" s="61"/>
      <c r="C3553" s="103"/>
      <c r="D3553" s="103"/>
      <c r="E3553" s="103"/>
      <c r="F3553" s="103"/>
    </row>
    <row r="3554" spans="1:6">
      <c r="A3554" s="103"/>
      <c r="B3554" s="61"/>
      <c r="C3554" s="103"/>
      <c r="D3554" s="103"/>
      <c r="E3554" s="103"/>
      <c r="F3554" s="103"/>
    </row>
    <row r="3555" spans="1:6">
      <c r="A3555" s="103"/>
      <c r="B3555" s="61"/>
      <c r="C3555" s="103"/>
      <c r="D3555" s="103"/>
      <c r="E3555" s="103"/>
      <c r="F3555" s="103"/>
    </row>
    <row r="3556" spans="1:6">
      <c r="A3556" s="103"/>
      <c r="B3556" s="61"/>
      <c r="C3556" s="103"/>
      <c r="D3556" s="103"/>
      <c r="E3556" s="103"/>
      <c r="F3556" s="103"/>
    </row>
    <row r="3557" spans="1:6">
      <c r="A3557" s="103"/>
      <c r="B3557" s="61"/>
      <c r="C3557" s="103"/>
      <c r="D3557" s="103"/>
      <c r="E3557" s="103"/>
      <c r="F3557" s="103"/>
    </row>
    <row r="3558" spans="1:6">
      <c r="A3558" s="103"/>
      <c r="B3558" s="61"/>
      <c r="C3558" s="103"/>
      <c r="D3558" s="103"/>
      <c r="E3558" s="103"/>
      <c r="F3558" s="103"/>
    </row>
    <row r="3559" spans="1:6">
      <c r="A3559" s="103"/>
      <c r="B3559" s="61"/>
      <c r="C3559" s="103"/>
      <c r="D3559" s="103"/>
      <c r="E3559" s="103"/>
      <c r="F3559" s="103"/>
    </row>
    <row r="3560" spans="1:6">
      <c r="A3560" s="103"/>
      <c r="B3560" s="61"/>
      <c r="C3560" s="103"/>
      <c r="D3560" s="103"/>
      <c r="E3560" s="103"/>
      <c r="F3560" s="103"/>
    </row>
    <row r="3561" spans="1:6">
      <c r="A3561" s="103"/>
      <c r="B3561" s="61"/>
      <c r="C3561" s="103"/>
      <c r="D3561" s="103"/>
      <c r="E3561" s="103"/>
      <c r="F3561" s="103"/>
    </row>
    <row r="3562" spans="1:6">
      <c r="A3562" s="103"/>
      <c r="B3562" s="61"/>
      <c r="C3562" s="103"/>
      <c r="D3562" s="103"/>
      <c r="E3562" s="103"/>
      <c r="F3562" s="103"/>
    </row>
    <row r="3563" spans="1:6">
      <c r="A3563" s="103"/>
      <c r="B3563" s="61"/>
      <c r="C3563" s="103"/>
      <c r="D3563" s="103"/>
      <c r="E3563" s="103"/>
      <c r="F3563" s="103"/>
    </row>
    <row r="3564" spans="1:6">
      <c r="A3564" s="103"/>
      <c r="B3564" s="61"/>
      <c r="C3564" s="103"/>
      <c r="D3564" s="103"/>
      <c r="E3564" s="103"/>
      <c r="F3564" s="103"/>
    </row>
    <row r="3565" spans="1:6">
      <c r="A3565" s="103"/>
      <c r="B3565" s="61"/>
      <c r="C3565" s="103"/>
      <c r="D3565" s="103"/>
      <c r="E3565" s="103"/>
      <c r="F3565" s="103"/>
    </row>
    <row r="3566" spans="1:6">
      <c r="A3566" s="103"/>
      <c r="B3566" s="61"/>
      <c r="C3566" s="103"/>
      <c r="D3566" s="103"/>
      <c r="E3566" s="103"/>
      <c r="F3566" s="103"/>
    </row>
    <row r="3567" spans="1:6">
      <c r="A3567" s="103"/>
      <c r="B3567" s="61"/>
      <c r="C3567" s="103"/>
      <c r="D3567" s="103"/>
      <c r="E3567" s="103"/>
      <c r="F3567" s="103"/>
    </row>
    <row r="3568" spans="1:6">
      <c r="A3568" s="103"/>
      <c r="B3568" s="61"/>
      <c r="C3568" s="103"/>
      <c r="D3568" s="103"/>
      <c r="E3568" s="103"/>
      <c r="F3568" s="103"/>
    </row>
    <row r="3569" spans="1:6">
      <c r="A3569" s="103"/>
      <c r="B3569" s="61"/>
      <c r="C3569" s="103"/>
      <c r="D3569" s="103"/>
      <c r="E3569" s="103"/>
      <c r="F3569" s="103"/>
    </row>
    <row r="3570" spans="1:6">
      <c r="A3570" s="103"/>
      <c r="B3570" s="61"/>
      <c r="C3570" s="103"/>
      <c r="D3570" s="103"/>
      <c r="E3570" s="103"/>
      <c r="F3570" s="103"/>
    </row>
    <row r="3571" spans="1:6">
      <c r="A3571" s="103"/>
      <c r="B3571" s="61"/>
      <c r="C3571" s="103"/>
      <c r="D3571" s="103"/>
      <c r="E3571" s="103"/>
      <c r="F3571" s="103"/>
    </row>
    <row r="3572" spans="1:6">
      <c r="A3572" s="103"/>
      <c r="B3572" s="61"/>
      <c r="C3572" s="103"/>
      <c r="D3572" s="103"/>
      <c r="E3572" s="103"/>
      <c r="F3572" s="103"/>
    </row>
    <row r="3573" spans="1:6">
      <c r="A3573" s="103"/>
      <c r="B3573" s="61"/>
      <c r="C3573" s="103"/>
      <c r="D3573" s="103"/>
      <c r="E3573" s="103"/>
      <c r="F3573" s="103"/>
    </row>
    <row r="3574" spans="1:6">
      <c r="A3574" s="103"/>
      <c r="B3574" s="61"/>
      <c r="C3574" s="103"/>
      <c r="D3574" s="103"/>
      <c r="E3574" s="103"/>
      <c r="F3574" s="103"/>
    </row>
    <row r="3575" spans="1:6">
      <c r="A3575" s="103"/>
      <c r="B3575" s="61"/>
      <c r="C3575" s="103"/>
      <c r="D3575" s="103"/>
      <c r="E3575" s="103"/>
      <c r="F3575" s="103"/>
    </row>
    <row r="3576" spans="1:6">
      <c r="A3576" s="103"/>
      <c r="B3576" s="61"/>
      <c r="C3576" s="103"/>
      <c r="D3576" s="103"/>
      <c r="E3576" s="103"/>
      <c r="F3576" s="103"/>
    </row>
    <row r="3577" spans="1:6">
      <c r="A3577" s="103"/>
      <c r="B3577" s="61"/>
      <c r="C3577" s="103"/>
      <c r="D3577" s="103"/>
      <c r="E3577" s="103"/>
      <c r="F3577" s="103"/>
    </row>
    <row r="3578" spans="1:6">
      <c r="A3578" s="103"/>
      <c r="B3578" s="61"/>
      <c r="C3578" s="103"/>
      <c r="D3578" s="103"/>
      <c r="E3578" s="103"/>
      <c r="F3578" s="103"/>
    </row>
    <row r="3579" spans="1:6">
      <c r="A3579" s="103"/>
      <c r="B3579" s="61"/>
      <c r="C3579" s="103"/>
      <c r="D3579" s="103"/>
      <c r="E3579" s="103"/>
      <c r="F3579" s="103"/>
    </row>
    <row r="3580" spans="1:6">
      <c r="A3580" s="103"/>
      <c r="B3580" s="61"/>
      <c r="C3580" s="103"/>
      <c r="D3580" s="103"/>
      <c r="E3580" s="103"/>
      <c r="F3580" s="103"/>
    </row>
    <row r="3581" spans="1:6">
      <c r="A3581" s="103"/>
      <c r="B3581" s="61"/>
      <c r="C3581" s="103"/>
      <c r="D3581" s="103"/>
      <c r="E3581" s="103"/>
      <c r="F3581" s="103"/>
    </row>
    <row r="3582" spans="1:6">
      <c r="A3582" s="103"/>
      <c r="B3582" s="61"/>
      <c r="C3582" s="103"/>
      <c r="D3582" s="103"/>
      <c r="E3582" s="103"/>
      <c r="F3582" s="103"/>
    </row>
    <row r="3583" spans="1:6">
      <c r="A3583" s="103"/>
      <c r="B3583" s="61"/>
      <c r="C3583" s="103"/>
      <c r="D3583" s="103"/>
      <c r="E3583" s="103"/>
      <c r="F3583" s="103"/>
    </row>
    <row r="3584" spans="1:6">
      <c r="A3584" s="103"/>
      <c r="B3584" s="61"/>
      <c r="C3584" s="103"/>
      <c r="D3584" s="103"/>
      <c r="E3584" s="103"/>
      <c r="F3584" s="103"/>
    </row>
    <row r="3585" spans="1:6">
      <c r="A3585" s="103"/>
      <c r="B3585" s="61"/>
      <c r="C3585" s="103"/>
      <c r="D3585" s="103"/>
      <c r="E3585" s="103"/>
      <c r="F3585" s="103"/>
    </row>
    <row r="3586" spans="1:6">
      <c r="A3586" s="103"/>
      <c r="B3586" s="61"/>
      <c r="C3586" s="103"/>
      <c r="D3586" s="103"/>
      <c r="E3586" s="103"/>
      <c r="F3586" s="103"/>
    </row>
    <row r="3587" spans="1:6">
      <c r="A3587" s="103"/>
      <c r="B3587" s="61"/>
      <c r="C3587" s="103"/>
      <c r="D3587" s="103"/>
      <c r="E3587" s="103"/>
      <c r="F3587" s="103"/>
    </row>
    <row r="3588" spans="1:6">
      <c r="A3588" s="103"/>
      <c r="B3588" s="61"/>
      <c r="C3588" s="103"/>
      <c r="D3588" s="103"/>
      <c r="E3588" s="103"/>
      <c r="F3588" s="103"/>
    </row>
    <row r="3589" spans="1:6">
      <c r="A3589" s="103"/>
      <c r="B3589" s="61"/>
      <c r="C3589" s="103"/>
      <c r="D3589" s="103"/>
      <c r="E3589" s="103"/>
      <c r="F3589" s="103"/>
    </row>
    <row r="3590" spans="1:6">
      <c r="A3590" s="103"/>
      <c r="B3590" s="61"/>
      <c r="C3590" s="103"/>
      <c r="D3590" s="103"/>
      <c r="E3590" s="103"/>
      <c r="F3590" s="103"/>
    </row>
    <row r="3591" spans="1:6">
      <c r="A3591" s="103"/>
      <c r="B3591" s="61"/>
      <c r="C3591" s="103"/>
      <c r="D3591" s="103"/>
      <c r="E3591" s="103"/>
      <c r="F3591" s="103"/>
    </row>
    <row r="3592" spans="1:6">
      <c r="A3592" s="103"/>
      <c r="B3592" s="61"/>
      <c r="C3592" s="103"/>
      <c r="D3592" s="103"/>
      <c r="E3592" s="103"/>
      <c r="F3592" s="103"/>
    </row>
    <row r="3593" spans="1:6">
      <c r="A3593" s="103"/>
      <c r="B3593" s="61"/>
      <c r="C3593" s="103"/>
      <c r="D3593" s="103"/>
      <c r="E3593" s="103"/>
      <c r="F3593" s="103"/>
    </row>
    <row r="3594" spans="1:6">
      <c r="A3594" s="103"/>
      <c r="B3594" s="61"/>
      <c r="C3594" s="103"/>
      <c r="D3594" s="103"/>
      <c r="E3594" s="103"/>
      <c r="F3594" s="103"/>
    </row>
    <row r="3595" spans="1:6">
      <c r="A3595" s="103"/>
      <c r="B3595" s="61"/>
      <c r="C3595" s="103"/>
      <c r="D3595" s="103"/>
      <c r="E3595" s="103"/>
      <c r="F3595" s="103"/>
    </row>
    <row r="3596" spans="1:6">
      <c r="A3596" s="103"/>
      <c r="B3596" s="61"/>
      <c r="C3596" s="103"/>
      <c r="D3596" s="103"/>
      <c r="E3596" s="103"/>
      <c r="F3596" s="103"/>
    </row>
    <row r="3597" spans="1:6">
      <c r="A3597" s="103"/>
      <c r="B3597" s="61"/>
      <c r="C3597" s="103"/>
      <c r="D3597" s="103"/>
      <c r="E3597" s="103"/>
      <c r="F3597" s="103"/>
    </row>
    <row r="3598" spans="1:6">
      <c r="A3598" s="103"/>
      <c r="B3598" s="61"/>
      <c r="C3598" s="103"/>
      <c r="D3598" s="103"/>
      <c r="E3598" s="103"/>
      <c r="F3598" s="103"/>
    </row>
    <row r="3599" spans="1:6">
      <c r="A3599" s="103"/>
      <c r="B3599" s="61"/>
      <c r="C3599" s="103"/>
      <c r="D3599" s="103"/>
      <c r="E3599" s="103"/>
      <c r="F3599" s="103"/>
    </row>
    <row r="3600" spans="1:6">
      <c r="A3600" s="103"/>
      <c r="B3600" s="61"/>
      <c r="C3600" s="103"/>
      <c r="D3600" s="103"/>
      <c r="E3600" s="103"/>
      <c r="F3600" s="103"/>
    </row>
    <row r="3601" spans="1:6">
      <c r="A3601" s="103"/>
      <c r="B3601" s="61"/>
      <c r="C3601" s="103"/>
      <c r="D3601" s="103"/>
      <c r="E3601" s="103"/>
      <c r="F3601" s="103"/>
    </row>
    <row r="3602" spans="1:6">
      <c r="A3602" s="103"/>
      <c r="B3602" s="61"/>
      <c r="C3602" s="103"/>
      <c r="D3602" s="103"/>
      <c r="E3602" s="103"/>
      <c r="F3602" s="103"/>
    </row>
    <row r="3603" spans="1:6">
      <c r="A3603" s="103"/>
      <c r="B3603" s="61"/>
      <c r="C3603" s="103"/>
      <c r="D3603" s="103"/>
      <c r="E3603" s="103"/>
      <c r="F3603" s="103"/>
    </row>
    <row r="3604" spans="1:6">
      <c r="A3604" s="103"/>
      <c r="B3604" s="61"/>
      <c r="C3604" s="103"/>
      <c r="D3604" s="103"/>
      <c r="E3604" s="103"/>
      <c r="F3604" s="103"/>
    </row>
    <row r="3605" spans="1:6">
      <c r="A3605" s="103"/>
      <c r="B3605" s="61"/>
      <c r="C3605" s="103"/>
      <c r="D3605" s="103"/>
      <c r="E3605" s="103"/>
      <c r="F3605" s="103"/>
    </row>
    <row r="3606" spans="1:6">
      <c r="A3606" s="103"/>
      <c r="B3606" s="61"/>
      <c r="C3606" s="103"/>
      <c r="D3606" s="103"/>
      <c r="E3606" s="103"/>
      <c r="F3606" s="103"/>
    </row>
    <row r="3607" spans="1:6">
      <c r="A3607" s="103"/>
      <c r="B3607" s="61"/>
      <c r="C3607" s="103"/>
      <c r="D3607" s="103"/>
      <c r="E3607" s="103"/>
      <c r="F3607" s="103"/>
    </row>
    <row r="3608" spans="1:6">
      <c r="A3608" s="103"/>
      <c r="B3608" s="61"/>
      <c r="C3608" s="103"/>
      <c r="D3608" s="103"/>
      <c r="E3608" s="103"/>
      <c r="F3608" s="103"/>
    </row>
    <row r="3609" spans="1:6">
      <c r="A3609" s="103"/>
      <c r="B3609" s="61"/>
      <c r="C3609" s="103"/>
      <c r="D3609" s="103"/>
      <c r="E3609" s="103"/>
      <c r="F3609" s="103"/>
    </row>
    <row r="3610" spans="1:6">
      <c r="A3610" s="103"/>
      <c r="B3610" s="61"/>
      <c r="C3610" s="103"/>
      <c r="D3610" s="103"/>
      <c r="E3610" s="103"/>
      <c r="F3610" s="103"/>
    </row>
    <row r="3611" spans="1:6">
      <c r="A3611" s="103"/>
      <c r="B3611" s="61"/>
      <c r="C3611" s="103"/>
      <c r="D3611" s="103"/>
      <c r="E3611" s="103"/>
      <c r="F3611" s="103"/>
    </row>
    <row r="3612" spans="1:6">
      <c r="A3612" s="103"/>
      <c r="B3612" s="61"/>
      <c r="C3612" s="103"/>
      <c r="D3612" s="103"/>
      <c r="E3612" s="103"/>
      <c r="F3612" s="103"/>
    </row>
    <row r="3613" spans="1:6">
      <c r="A3613" s="103"/>
      <c r="B3613" s="61"/>
      <c r="C3613" s="103"/>
      <c r="D3613" s="103"/>
      <c r="E3613" s="103"/>
      <c r="F3613" s="103"/>
    </row>
    <row r="3614" spans="1:6">
      <c r="A3614" s="103"/>
      <c r="B3614" s="61"/>
      <c r="C3614" s="103"/>
      <c r="D3614" s="103"/>
      <c r="E3614" s="103"/>
      <c r="F3614" s="103"/>
    </row>
    <row r="3615" spans="1:6">
      <c r="A3615" s="103"/>
      <c r="B3615" s="61"/>
      <c r="C3615" s="103"/>
      <c r="D3615" s="103"/>
      <c r="E3615" s="103"/>
      <c r="F3615" s="103"/>
    </row>
    <row r="3616" spans="1:6">
      <c r="A3616" s="103"/>
      <c r="B3616" s="61"/>
      <c r="C3616" s="103"/>
      <c r="D3616" s="103"/>
      <c r="E3616" s="103"/>
      <c r="F3616" s="103"/>
    </row>
    <row r="3617" spans="1:6">
      <c r="A3617" s="103"/>
      <c r="B3617" s="61"/>
      <c r="C3617" s="103"/>
      <c r="D3617" s="103"/>
      <c r="E3617" s="103"/>
      <c r="F3617" s="103"/>
    </row>
    <row r="3618" spans="1:6">
      <c r="A3618" s="103"/>
      <c r="B3618" s="61"/>
      <c r="C3618" s="103"/>
      <c r="D3618" s="103"/>
      <c r="E3618" s="103"/>
      <c r="F3618" s="103"/>
    </row>
    <row r="3619" spans="1:6">
      <c r="A3619" s="103"/>
      <c r="B3619" s="61"/>
      <c r="C3619" s="103"/>
      <c r="D3619" s="103"/>
      <c r="E3619" s="103"/>
      <c r="F3619" s="103"/>
    </row>
    <row r="3620" spans="1:6">
      <c r="A3620" s="103"/>
      <c r="B3620" s="61"/>
      <c r="C3620" s="103"/>
      <c r="D3620" s="103"/>
      <c r="E3620" s="103"/>
      <c r="F3620" s="103"/>
    </row>
    <row r="3621" spans="1:6">
      <c r="A3621" s="103"/>
      <c r="B3621" s="61"/>
      <c r="C3621" s="103"/>
      <c r="D3621" s="103"/>
      <c r="E3621" s="103"/>
      <c r="F3621" s="103"/>
    </row>
    <row r="3622" spans="1:6">
      <c r="A3622" s="103"/>
      <c r="B3622" s="61"/>
      <c r="C3622" s="103"/>
      <c r="D3622" s="103"/>
      <c r="E3622" s="103"/>
      <c r="F3622" s="103"/>
    </row>
    <row r="3623" spans="1:6">
      <c r="A3623" s="103"/>
      <c r="B3623" s="61"/>
      <c r="C3623" s="103"/>
      <c r="D3623" s="103"/>
      <c r="E3623" s="103"/>
      <c r="F3623" s="103"/>
    </row>
    <row r="3624" spans="1:6">
      <c r="A3624" s="103"/>
      <c r="B3624" s="61"/>
      <c r="C3624" s="103"/>
      <c r="D3624" s="103"/>
      <c r="E3624" s="103"/>
      <c r="F3624" s="103"/>
    </row>
    <row r="3625" spans="1:6">
      <c r="A3625" s="103"/>
      <c r="B3625" s="61"/>
      <c r="C3625" s="103"/>
      <c r="D3625" s="103"/>
      <c r="E3625" s="103"/>
      <c r="F3625" s="103"/>
    </row>
    <row r="3626" spans="1:6">
      <c r="A3626" s="103"/>
      <c r="B3626" s="61"/>
      <c r="C3626" s="103"/>
      <c r="D3626" s="103"/>
      <c r="E3626" s="103"/>
      <c r="F3626" s="103"/>
    </row>
    <row r="3627" spans="1:6">
      <c r="A3627" s="103"/>
      <c r="B3627" s="61"/>
      <c r="C3627" s="103"/>
      <c r="D3627" s="103"/>
      <c r="E3627" s="103"/>
      <c r="F3627" s="103"/>
    </row>
    <row r="3628" spans="1:6">
      <c r="A3628" s="103"/>
      <c r="B3628" s="61"/>
      <c r="C3628" s="103"/>
      <c r="D3628" s="103"/>
      <c r="E3628" s="103"/>
      <c r="F3628" s="103"/>
    </row>
    <row r="3629" spans="1:6">
      <c r="A3629" s="103"/>
      <c r="B3629" s="61"/>
      <c r="C3629" s="103"/>
      <c r="D3629" s="103"/>
      <c r="E3629" s="103"/>
      <c r="F3629" s="103"/>
    </row>
    <row r="3630" spans="1:6">
      <c r="A3630" s="103"/>
      <c r="B3630" s="61"/>
      <c r="C3630" s="103"/>
      <c r="D3630" s="103"/>
      <c r="E3630" s="103"/>
      <c r="F3630" s="103"/>
    </row>
    <row r="3631" spans="1:6">
      <c r="A3631" s="103"/>
      <c r="B3631" s="61"/>
      <c r="C3631" s="103"/>
      <c r="D3631" s="103"/>
      <c r="E3631" s="103"/>
      <c r="F3631" s="103"/>
    </row>
    <row r="3632" spans="1:6">
      <c r="A3632" s="103"/>
      <c r="B3632" s="61"/>
      <c r="C3632" s="103"/>
      <c r="D3632" s="103"/>
      <c r="E3632" s="103"/>
      <c r="F3632" s="103"/>
    </row>
    <row r="3633" spans="1:6">
      <c r="A3633" s="103"/>
      <c r="B3633" s="61"/>
      <c r="C3633" s="103"/>
      <c r="D3633" s="103"/>
      <c r="E3633" s="103"/>
      <c r="F3633" s="103"/>
    </row>
    <row r="3634" spans="1:6">
      <c r="A3634" s="103"/>
      <c r="B3634" s="61"/>
      <c r="C3634" s="103"/>
      <c r="D3634" s="103"/>
      <c r="E3634" s="103"/>
      <c r="F3634" s="103"/>
    </row>
    <row r="3635" spans="1:6">
      <c r="A3635" s="103"/>
      <c r="B3635" s="61"/>
      <c r="C3635" s="103"/>
      <c r="D3635" s="103"/>
      <c r="E3635" s="103"/>
      <c r="F3635" s="103"/>
    </row>
    <row r="3636" spans="1:6">
      <c r="A3636" s="103"/>
      <c r="B3636" s="61"/>
      <c r="C3636" s="103"/>
      <c r="D3636" s="103"/>
      <c r="E3636" s="103"/>
      <c r="F3636" s="103"/>
    </row>
    <row r="3637" spans="1:6">
      <c r="A3637" s="103"/>
      <c r="B3637" s="61"/>
      <c r="C3637" s="103"/>
      <c r="D3637" s="103"/>
      <c r="E3637" s="103"/>
      <c r="F3637" s="103"/>
    </row>
    <row r="3638" spans="1:6">
      <c r="A3638" s="103"/>
      <c r="B3638" s="61"/>
      <c r="C3638" s="103"/>
      <c r="D3638" s="103"/>
      <c r="E3638" s="103"/>
      <c r="F3638" s="103"/>
    </row>
    <row r="3639" spans="1:6">
      <c r="A3639" s="103"/>
      <c r="B3639" s="61"/>
      <c r="C3639" s="103"/>
      <c r="D3639" s="103"/>
      <c r="E3639" s="103"/>
      <c r="F3639" s="103"/>
    </row>
    <row r="3640" spans="1:6">
      <c r="A3640" s="103"/>
      <c r="B3640" s="61"/>
      <c r="C3640" s="103"/>
      <c r="D3640" s="103"/>
      <c r="E3640" s="103"/>
      <c r="F3640" s="103"/>
    </row>
    <row r="3641" spans="1:6">
      <c r="A3641" s="103"/>
      <c r="B3641" s="61"/>
      <c r="C3641" s="103"/>
      <c r="D3641" s="103"/>
      <c r="E3641" s="103"/>
      <c r="F3641" s="103"/>
    </row>
    <row r="3642" spans="1:6">
      <c r="A3642" s="103"/>
      <c r="B3642" s="61"/>
      <c r="C3642" s="103"/>
      <c r="D3642" s="103"/>
      <c r="E3642" s="103"/>
      <c r="F3642" s="103"/>
    </row>
    <row r="3643" spans="1:6">
      <c r="A3643" s="103"/>
      <c r="B3643" s="61"/>
      <c r="C3643" s="103"/>
      <c r="D3643" s="103"/>
      <c r="E3643" s="103"/>
      <c r="F3643" s="103"/>
    </row>
    <row r="3644" spans="1:6">
      <c r="A3644" s="103"/>
      <c r="B3644" s="61"/>
      <c r="C3644" s="103"/>
      <c r="D3644" s="103"/>
      <c r="E3644" s="103"/>
      <c r="F3644" s="103"/>
    </row>
    <row r="3645" spans="1:6">
      <c r="A3645" s="103"/>
      <c r="B3645" s="61"/>
      <c r="C3645" s="103"/>
      <c r="D3645" s="103"/>
      <c r="E3645" s="103"/>
      <c r="F3645" s="103"/>
    </row>
    <row r="3646" spans="1:6">
      <c r="A3646" s="103"/>
      <c r="B3646" s="61"/>
      <c r="C3646" s="103"/>
      <c r="D3646" s="103"/>
      <c r="E3646" s="103"/>
      <c r="F3646" s="103"/>
    </row>
    <row r="3647" spans="1:6">
      <c r="A3647" s="103"/>
      <c r="B3647" s="61"/>
      <c r="C3647" s="103"/>
      <c r="D3647" s="103"/>
      <c r="E3647" s="103"/>
      <c r="F3647" s="103"/>
    </row>
    <row r="3648" spans="1:6">
      <c r="A3648" s="103"/>
      <c r="B3648" s="61"/>
      <c r="C3648" s="103"/>
      <c r="D3648" s="103"/>
      <c r="E3648" s="103"/>
      <c r="F3648" s="103"/>
    </row>
    <row r="3649" spans="1:6">
      <c r="A3649" s="103"/>
      <c r="B3649" s="61"/>
      <c r="C3649" s="103"/>
      <c r="D3649" s="103"/>
      <c r="E3649" s="103"/>
      <c r="F3649" s="103"/>
    </row>
    <row r="3650" spans="1:6">
      <c r="A3650" s="103"/>
      <c r="B3650" s="61"/>
      <c r="C3650" s="103"/>
      <c r="D3650" s="103"/>
      <c r="E3650" s="103"/>
      <c r="F3650" s="103"/>
    </row>
    <row r="3651" spans="1:6">
      <c r="A3651" s="103"/>
      <c r="B3651" s="61"/>
      <c r="C3651" s="103"/>
      <c r="D3651" s="103"/>
      <c r="E3651" s="103"/>
      <c r="F3651" s="103"/>
    </row>
    <row r="3652" spans="1:6">
      <c r="A3652" s="103"/>
      <c r="B3652" s="61"/>
      <c r="C3652" s="103"/>
      <c r="D3652" s="103"/>
      <c r="E3652" s="103"/>
      <c r="F3652" s="103"/>
    </row>
    <row r="3653" spans="1:6">
      <c r="A3653" s="103"/>
      <c r="B3653" s="61"/>
      <c r="C3653" s="103"/>
      <c r="D3653" s="103"/>
      <c r="E3653" s="103"/>
      <c r="F3653" s="103"/>
    </row>
    <row r="3654" spans="1:6">
      <c r="A3654" s="103"/>
      <c r="B3654" s="61"/>
      <c r="C3654" s="103"/>
      <c r="D3654" s="103"/>
      <c r="E3654" s="103"/>
      <c r="F3654" s="103"/>
    </row>
    <row r="3655" spans="1:6">
      <c r="A3655" s="103"/>
      <c r="B3655" s="61"/>
      <c r="C3655" s="103"/>
      <c r="D3655" s="103"/>
      <c r="E3655" s="103"/>
      <c r="F3655" s="103"/>
    </row>
    <row r="3656" spans="1:6">
      <c r="A3656" s="103"/>
      <c r="B3656" s="61"/>
      <c r="C3656" s="103"/>
      <c r="D3656" s="103"/>
      <c r="E3656" s="103"/>
      <c r="F3656" s="103"/>
    </row>
    <row r="3657" spans="1:6">
      <c r="A3657" s="103"/>
      <c r="B3657" s="61"/>
      <c r="C3657" s="103"/>
      <c r="D3657" s="103"/>
      <c r="E3657" s="103"/>
      <c r="F3657" s="103"/>
    </row>
    <row r="3658" spans="1:6">
      <c r="A3658" s="103"/>
      <c r="B3658" s="61"/>
      <c r="C3658" s="103"/>
      <c r="D3658" s="103"/>
      <c r="E3658" s="103"/>
      <c r="F3658" s="103"/>
    </row>
    <row r="3659" spans="1:6">
      <c r="A3659" s="103"/>
      <c r="B3659" s="61"/>
      <c r="C3659" s="103"/>
      <c r="D3659" s="103"/>
      <c r="E3659" s="103"/>
      <c r="F3659" s="103"/>
    </row>
    <row r="3660" spans="1:6">
      <c r="A3660" s="103"/>
      <c r="B3660" s="61"/>
      <c r="C3660" s="103"/>
      <c r="D3660" s="103"/>
      <c r="E3660" s="103"/>
      <c r="F3660" s="103"/>
    </row>
    <row r="3661" spans="1:6">
      <c r="A3661" s="103"/>
      <c r="B3661" s="61"/>
      <c r="C3661" s="103"/>
      <c r="D3661" s="103"/>
      <c r="E3661" s="103"/>
      <c r="F3661" s="103"/>
    </row>
    <row r="3662" spans="1:6">
      <c r="A3662" s="103"/>
      <c r="B3662" s="61"/>
      <c r="C3662" s="103"/>
      <c r="D3662" s="103"/>
      <c r="E3662" s="103"/>
      <c r="F3662" s="103"/>
    </row>
    <row r="3663" spans="1:6">
      <c r="A3663" s="103"/>
      <c r="B3663" s="61"/>
      <c r="C3663" s="103"/>
      <c r="D3663" s="103"/>
      <c r="E3663" s="103"/>
      <c r="F3663" s="103"/>
    </row>
    <row r="3664" spans="1:6">
      <c r="A3664" s="103"/>
      <c r="B3664" s="61"/>
      <c r="C3664" s="103"/>
      <c r="D3664" s="103"/>
      <c r="E3664" s="103"/>
      <c r="F3664" s="103"/>
    </row>
    <row r="3665" spans="1:6">
      <c r="A3665" s="103"/>
      <c r="B3665" s="61"/>
      <c r="C3665" s="103"/>
      <c r="D3665" s="103"/>
      <c r="E3665" s="103"/>
      <c r="F3665" s="103"/>
    </row>
    <row r="3666" spans="1:6">
      <c r="A3666" s="103"/>
      <c r="B3666" s="61"/>
      <c r="C3666" s="103"/>
      <c r="D3666" s="103"/>
      <c r="E3666" s="103"/>
      <c r="F3666" s="103"/>
    </row>
    <row r="3667" spans="1:6">
      <c r="A3667" s="103"/>
      <c r="B3667" s="61"/>
      <c r="C3667" s="103"/>
      <c r="D3667" s="103"/>
      <c r="E3667" s="103"/>
      <c r="F3667" s="103"/>
    </row>
    <row r="3668" spans="1:6">
      <c r="A3668" s="103"/>
      <c r="B3668" s="61"/>
      <c r="C3668" s="103"/>
      <c r="D3668" s="103"/>
      <c r="E3668" s="103"/>
      <c r="F3668" s="103"/>
    </row>
    <row r="3669" spans="1:6">
      <c r="A3669" s="103"/>
      <c r="B3669" s="61"/>
      <c r="C3669" s="103"/>
      <c r="D3669" s="103"/>
      <c r="E3669" s="103"/>
      <c r="F3669" s="103"/>
    </row>
    <row r="3670" spans="1:6">
      <c r="A3670" s="103"/>
      <c r="B3670" s="61"/>
      <c r="C3670" s="103"/>
      <c r="D3670" s="103"/>
      <c r="E3670" s="103"/>
      <c r="F3670" s="103"/>
    </row>
    <row r="3671" spans="1:6">
      <c r="A3671" s="103"/>
      <c r="B3671" s="61"/>
      <c r="C3671" s="103"/>
      <c r="D3671" s="103"/>
      <c r="E3671" s="103"/>
      <c r="F3671" s="103"/>
    </row>
    <row r="3672" spans="1:6">
      <c r="A3672" s="103"/>
      <c r="B3672" s="61"/>
      <c r="C3672" s="103"/>
      <c r="D3672" s="103"/>
      <c r="E3672" s="103"/>
      <c r="F3672" s="103"/>
    </row>
    <row r="3673" spans="1:6">
      <c r="A3673" s="103"/>
      <c r="B3673" s="61"/>
      <c r="C3673" s="103"/>
      <c r="D3673" s="103"/>
      <c r="E3673" s="103"/>
      <c r="F3673" s="103"/>
    </row>
    <row r="3674" spans="1:6">
      <c r="A3674" s="103"/>
      <c r="B3674" s="61"/>
      <c r="C3674" s="103"/>
      <c r="D3674" s="103"/>
      <c r="E3674" s="103"/>
      <c r="F3674" s="103"/>
    </row>
    <row r="3675" spans="1:6">
      <c r="A3675" s="103"/>
      <c r="B3675" s="61"/>
      <c r="C3675" s="103"/>
      <c r="D3675" s="103"/>
      <c r="E3675" s="103"/>
      <c r="F3675" s="103"/>
    </row>
    <row r="3676" spans="1:6">
      <c r="A3676" s="103"/>
      <c r="B3676" s="61"/>
      <c r="C3676" s="103"/>
      <c r="D3676" s="103"/>
      <c r="E3676" s="103"/>
      <c r="F3676" s="103"/>
    </row>
    <row r="3677" spans="1:6">
      <c r="A3677" s="103"/>
      <c r="B3677" s="61"/>
      <c r="C3677" s="103"/>
      <c r="D3677" s="103"/>
      <c r="E3677" s="103"/>
      <c r="F3677" s="103"/>
    </row>
    <row r="3678" spans="1:6">
      <c r="A3678" s="103"/>
      <c r="B3678" s="61"/>
      <c r="C3678" s="103"/>
      <c r="D3678" s="103"/>
      <c r="E3678" s="103"/>
      <c r="F3678" s="103"/>
    </row>
    <row r="3679" spans="1:6">
      <c r="A3679" s="103"/>
      <c r="B3679" s="61"/>
      <c r="C3679" s="103"/>
      <c r="D3679" s="103"/>
      <c r="E3679" s="103"/>
      <c r="F3679" s="103"/>
    </row>
    <row r="3680" spans="1:6">
      <c r="A3680" s="103"/>
      <c r="B3680" s="61"/>
      <c r="C3680" s="103"/>
      <c r="D3680" s="103"/>
      <c r="E3680" s="103"/>
      <c r="F3680" s="103"/>
    </row>
    <row r="3681" spans="1:6">
      <c r="A3681" s="103"/>
      <c r="B3681" s="61"/>
      <c r="C3681" s="103"/>
      <c r="D3681" s="103"/>
      <c r="E3681" s="103"/>
      <c r="F3681" s="103"/>
    </row>
    <row r="3682" spans="1:6">
      <c r="A3682" s="103"/>
      <c r="B3682" s="61"/>
      <c r="C3682" s="103"/>
      <c r="D3682" s="103"/>
      <c r="E3682" s="103"/>
      <c r="F3682" s="103"/>
    </row>
    <row r="3683" spans="1:6">
      <c r="A3683" s="103"/>
      <c r="B3683" s="61"/>
      <c r="C3683" s="103"/>
      <c r="D3683" s="103"/>
      <c r="E3683" s="103"/>
      <c r="F3683" s="103"/>
    </row>
    <row r="3684" spans="1:6">
      <c r="A3684" s="103"/>
      <c r="B3684" s="61"/>
      <c r="C3684" s="103"/>
      <c r="D3684" s="103"/>
      <c r="E3684" s="103"/>
      <c r="F3684" s="103"/>
    </row>
    <row r="3685" spans="1:6">
      <c r="A3685" s="103"/>
      <c r="B3685" s="61"/>
      <c r="C3685" s="103"/>
      <c r="D3685" s="103"/>
      <c r="E3685" s="103"/>
      <c r="F3685" s="103"/>
    </row>
    <row r="3686" spans="1:6">
      <c r="A3686" s="103"/>
      <c r="B3686" s="61"/>
      <c r="C3686" s="103"/>
      <c r="D3686" s="103"/>
      <c r="E3686" s="103"/>
      <c r="F3686" s="103"/>
    </row>
    <row r="3687" spans="1:6">
      <c r="A3687" s="103"/>
      <c r="B3687" s="61"/>
      <c r="C3687" s="103"/>
      <c r="D3687" s="103"/>
      <c r="E3687" s="103"/>
      <c r="F3687" s="103"/>
    </row>
    <row r="3688" spans="1:6">
      <c r="A3688" s="103"/>
      <c r="B3688" s="61"/>
      <c r="C3688" s="103"/>
      <c r="D3688" s="103"/>
      <c r="E3688" s="103"/>
      <c r="F3688" s="103"/>
    </row>
    <row r="3689" spans="1:6">
      <c r="A3689" s="103"/>
      <c r="B3689" s="61"/>
      <c r="C3689" s="103"/>
      <c r="D3689" s="103"/>
      <c r="E3689" s="103"/>
      <c r="F3689" s="103"/>
    </row>
    <row r="3690" spans="1:6">
      <c r="A3690" s="103"/>
      <c r="B3690" s="61"/>
      <c r="C3690" s="103"/>
      <c r="D3690" s="103"/>
      <c r="E3690" s="103"/>
      <c r="F3690" s="103"/>
    </row>
    <row r="3691" spans="1:6">
      <c r="A3691" s="103"/>
      <c r="B3691" s="61"/>
      <c r="C3691" s="103"/>
      <c r="D3691" s="103"/>
      <c r="E3691" s="103"/>
      <c r="F3691" s="103"/>
    </row>
    <row r="3692" spans="1:6">
      <c r="A3692" s="103"/>
      <c r="B3692" s="61"/>
      <c r="C3692" s="103"/>
      <c r="D3692" s="103"/>
      <c r="E3692" s="103"/>
      <c r="F3692" s="103"/>
    </row>
    <row r="3693" spans="1:6">
      <c r="A3693" s="103"/>
      <c r="B3693" s="61"/>
      <c r="C3693" s="103"/>
      <c r="D3693" s="103"/>
      <c r="E3693" s="103"/>
      <c r="F3693" s="103"/>
    </row>
    <row r="3694" spans="1:6">
      <c r="A3694" s="103"/>
      <c r="B3694" s="61"/>
      <c r="C3694" s="103"/>
      <c r="D3694" s="103"/>
      <c r="E3694" s="103"/>
      <c r="F3694" s="103"/>
    </row>
    <row r="3695" spans="1:6">
      <c r="A3695" s="103"/>
      <c r="B3695" s="61"/>
      <c r="C3695" s="103"/>
      <c r="D3695" s="103"/>
      <c r="E3695" s="103"/>
      <c r="F3695" s="103"/>
    </row>
    <row r="3696" spans="1:6">
      <c r="A3696" s="103"/>
      <c r="B3696" s="61"/>
      <c r="C3696" s="103"/>
      <c r="D3696" s="103"/>
      <c r="E3696" s="103"/>
      <c r="F3696" s="103"/>
    </row>
    <row r="3697" spans="1:6">
      <c r="A3697" s="103"/>
      <c r="B3697" s="61"/>
      <c r="C3697" s="103"/>
      <c r="D3697" s="103"/>
      <c r="E3697" s="103"/>
      <c r="F3697" s="103"/>
    </row>
    <row r="3698" spans="1:6">
      <c r="A3698" s="103"/>
      <c r="B3698" s="61"/>
      <c r="C3698" s="103"/>
      <c r="D3698" s="103"/>
      <c r="E3698" s="103"/>
      <c r="F3698" s="103"/>
    </row>
    <row r="3699" spans="1:6">
      <c r="A3699" s="103"/>
      <c r="B3699" s="61"/>
      <c r="C3699" s="103"/>
      <c r="D3699" s="103"/>
      <c r="E3699" s="103"/>
      <c r="F3699" s="103"/>
    </row>
    <row r="3700" spans="1:6">
      <c r="A3700" s="103"/>
      <c r="B3700" s="61"/>
      <c r="C3700" s="103"/>
      <c r="D3700" s="103"/>
      <c r="E3700" s="103"/>
      <c r="F3700" s="103"/>
    </row>
    <row r="3701" spans="1:6">
      <c r="A3701" s="103"/>
      <c r="B3701" s="61"/>
      <c r="C3701" s="103"/>
      <c r="D3701" s="103"/>
      <c r="E3701" s="103"/>
      <c r="F3701" s="103"/>
    </row>
    <row r="3702" spans="1:6">
      <c r="A3702" s="103"/>
      <c r="B3702" s="61"/>
      <c r="C3702" s="103"/>
      <c r="D3702" s="103"/>
      <c r="E3702" s="103"/>
      <c r="F3702" s="103"/>
    </row>
    <row r="3703" spans="1:6">
      <c r="A3703" s="103"/>
      <c r="B3703" s="61"/>
      <c r="C3703" s="103"/>
      <c r="D3703" s="103"/>
      <c r="E3703" s="103"/>
      <c r="F3703" s="103"/>
    </row>
    <row r="3704" spans="1:6">
      <c r="A3704" s="103"/>
      <c r="B3704" s="61"/>
      <c r="C3704" s="103"/>
      <c r="D3704" s="103"/>
      <c r="E3704" s="103"/>
      <c r="F3704" s="103"/>
    </row>
    <row r="3705" spans="1:6">
      <c r="A3705" s="103"/>
      <c r="B3705" s="61"/>
      <c r="C3705" s="103"/>
      <c r="D3705" s="103"/>
      <c r="E3705" s="103"/>
      <c r="F3705" s="103"/>
    </row>
    <row r="3706" spans="1:6">
      <c r="A3706" s="103"/>
      <c r="B3706" s="61"/>
      <c r="C3706" s="103"/>
      <c r="D3706" s="103"/>
      <c r="E3706" s="103"/>
      <c r="F3706" s="103"/>
    </row>
    <row r="3707" spans="1:6">
      <c r="A3707" s="103"/>
      <c r="B3707" s="61"/>
      <c r="C3707" s="103"/>
      <c r="D3707" s="103"/>
      <c r="E3707" s="103"/>
      <c r="F3707" s="103"/>
    </row>
    <row r="3708" spans="1:6">
      <c r="A3708" s="103"/>
      <c r="B3708" s="61"/>
      <c r="C3708" s="103"/>
      <c r="D3708" s="103"/>
      <c r="E3708" s="103"/>
      <c r="F3708" s="103"/>
    </row>
    <row r="3709" spans="1:6">
      <c r="A3709" s="103"/>
      <c r="B3709" s="61"/>
      <c r="C3709" s="103"/>
      <c r="D3709" s="103"/>
      <c r="E3709" s="103"/>
      <c r="F3709" s="103"/>
    </row>
    <row r="3710" spans="1:6">
      <c r="A3710" s="103"/>
      <c r="B3710" s="61"/>
      <c r="C3710" s="103"/>
      <c r="D3710" s="103"/>
      <c r="E3710" s="103"/>
      <c r="F3710" s="103"/>
    </row>
    <row r="3711" spans="1:6">
      <c r="A3711" s="103"/>
      <c r="B3711" s="61"/>
      <c r="C3711" s="103"/>
      <c r="D3711" s="103"/>
      <c r="E3711" s="103"/>
      <c r="F3711" s="103"/>
    </row>
    <row r="3712" spans="1:6">
      <c r="A3712" s="103"/>
      <c r="B3712" s="61"/>
      <c r="C3712" s="103"/>
      <c r="D3712" s="103"/>
      <c r="E3712" s="103"/>
      <c r="F3712" s="103"/>
    </row>
    <row r="3713" spans="1:6">
      <c r="A3713" s="103"/>
      <c r="B3713" s="61"/>
      <c r="C3713" s="103"/>
      <c r="D3713" s="103"/>
      <c r="E3713" s="103"/>
      <c r="F3713" s="103"/>
    </row>
    <row r="3714" spans="1:6">
      <c r="A3714" s="103"/>
      <c r="B3714" s="61"/>
      <c r="C3714" s="103"/>
      <c r="D3714" s="103"/>
      <c r="E3714" s="103"/>
      <c r="F3714" s="103"/>
    </row>
    <row r="3715" spans="1:6">
      <c r="A3715" s="103"/>
      <c r="B3715" s="61"/>
      <c r="C3715" s="103"/>
      <c r="D3715" s="103"/>
      <c r="E3715" s="103"/>
      <c r="F3715" s="103"/>
    </row>
    <row r="3716" spans="1:6">
      <c r="A3716" s="103"/>
      <c r="B3716" s="61"/>
      <c r="C3716" s="103"/>
      <c r="D3716" s="103"/>
      <c r="E3716" s="103"/>
      <c r="F3716" s="103"/>
    </row>
    <row r="3717" spans="1:6">
      <c r="A3717" s="103"/>
      <c r="B3717" s="61"/>
      <c r="C3717" s="103"/>
      <c r="D3717" s="103"/>
      <c r="E3717" s="103"/>
      <c r="F3717" s="103"/>
    </row>
    <row r="3718" spans="1:6">
      <c r="A3718" s="103"/>
      <c r="B3718" s="61"/>
      <c r="C3718" s="103"/>
      <c r="D3718" s="103"/>
      <c r="E3718" s="103"/>
      <c r="F3718" s="103"/>
    </row>
    <row r="3719" spans="1:6">
      <c r="A3719" s="103"/>
      <c r="B3719" s="61"/>
      <c r="C3719" s="103"/>
      <c r="D3719" s="103"/>
      <c r="E3719" s="103"/>
      <c r="F3719" s="103"/>
    </row>
    <row r="3720" spans="1:6">
      <c r="A3720" s="103"/>
      <c r="B3720" s="61"/>
      <c r="C3720" s="103"/>
      <c r="D3720" s="103"/>
      <c r="E3720" s="103"/>
      <c r="F3720" s="103"/>
    </row>
    <row r="3721" spans="1:6">
      <c r="A3721" s="103"/>
      <c r="B3721" s="61"/>
      <c r="C3721" s="103"/>
      <c r="D3721" s="103"/>
      <c r="E3721" s="103"/>
      <c r="F3721" s="103"/>
    </row>
    <row r="3722" spans="1:6">
      <c r="A3722" s="103"/>
      <c r="B3722" s="61"/>
      <c r="C3722" s="103"/>
      <c r="D3722" s="103"/>
      <c r="E3722" s="103"/>
      <c r="F3722" s="103"/>
    </row>
    <row r="3723" spans="1:6">
      <c r="A3723" s="103"/>
      <c r="B3723" s="61"/>
      <c r="C3723" s="103"/>
      <c r="D3723" s="103"/>
      <c r="E3723" s="103"/>
      <c r="F3723" s="103"/>
    </row>
    <row r="3724" spans="1:6">
      <c r="A3724" s="103"/>
      <c r="B3724" s="61"/>
      <c r="C3724" s="103"/>
      <c r="D3724" s="103"/>
      <c r="E3724" s="103"/>
      <c r="F3724" s="103"/>
    </row>
    <row r="3725" spans="1:6">
      <c r="A3725" s="103"/>
      <c r="B3725" s="61"/>
      <c r="C3725" s="103"/>
      <c r="D3725" s="103"/>
      <c r="E3725" s="103"/>
      <c r="F3725" s="103"/>
    </row>
    <row r="3726" spans="1:6">
      <c r="A3726" s="103"/>
      <c r="B3726" s="61"/>
      <c r="C3726" s="103"/>
      <c r="D3726" s="103"/>
      <c r="E3726" s="103"/>
      <c r="F3726" s="103"/>
    </row>
    <row r="3727" spans="1:6">
      <c r="A3727" s="103"/>
      <c r="B3727" s="61"/>
      <c r="C3727" s="103"/>
      <c r="D3727" s="103"/>
      <c r="E3727" s="103"/>
      <c r="F3727" s="103"/>
    </row>
    <row r="3728" spans="1:6">
      <c r="A3728" s="103"/>
      <c r="B3728" s="61"/>
      <c r="C3728" s="103"/>
      <c r="D3728" s="103"/>
      <c r="E3728" s="103"/>
      <c r="F3728" s="103"/>
    </row>
    <row r="3729" spans="1:6">
      <c r="A3729" s="103"/>
      <c r="B3729" s="61"/>
      <c r="C3729" s="103"/>
      <c r="D3729" s="103"/>
      <c r="E3729" s="103"/>
      <c r="F3729" s="103"/>
    </row>
    <row r="3730" spans="1:6">
      <c r="A3730" s="103"/>
      <c r="B3730" s="61"/>
      <c r="C3730" s="103"/>
      <c r="D3730" s="103"/>
      <c r="E3730" s="103"/>
      <c r="F3730" s="103"/>
    </row>
    <row r="3731" spans="1:6">
      <c r="A3731" s="103"/>
      <c r="B3731" s="61"/>
      <c r="C3731" s="103"/>
      <c r="D3731" s="103"/>
      <c r="E3731" s="103"/>
      <c r="F3731" s="103"/>
    </row>
    <row r="3732" spans="1:6">
      <c r="A3732" s="103"/>
      <c r="B3732" s="61"/>
      <c r="C3732" s="103"/>
      <c r="D3732" s="103"/>
      <c r="E3732" s="103"/>
      <c r="F3732" s="103"/>
    </row>
    <row r="3733" spans="1:6">
      <c r="A3733" s="103"/>
      <c r="B3733" s="61"/>
      <c r="C3733" s="103"/>
      <c r="D3733" s="103"/>
      <c r="E3733" s="103"/>
      <c r="F3733" s="103"/>
    </row>
    <row r="3734" spans="1:6">
      <c r="A3734" s="103"/>
      <c r="B3734" s="61"/>
      <c r="C3734" s="103"/>
      <c r="D3734" s="103"/>
      <c r="E3734" s="103"/>
      <c r="F3734" s="103"/>
    </row>
    <row r="3735" spans="1:6">
      <c r="A3735" s="103"/>
      <c r="B3735" s="61"/>
      <c r="C3735" s="103"/>
      <c r="D3735" s="103"/>
      <c r="E3735" s="103"/>
      <c r="F3735" s="103"/>
    </row>
    <row r="3736" spans="1:6">
      <c r="A3736" s="103"/>
      <c r="B3736" s="61"/>
      <c r="C3736" s="103"/>
      <c r="D3736" s="103"/>
      <c r="E3736" s="103"/>
      <c r="F3736" s="103"/>
    </row>
    <row r="3737" spans="1:6">
      <c r="A3737" s="103"/>
      <c r="B3737" s="61"/>
      <c r="C3737" s="103"/>
      <c r="D3737" s="103"/>
      <c r="E3737" s="103"/>
      <c r="F3737" s="103"/>
    </row>
    <row r="3738" spans="1:6">
      <c r="A3738" s="103"/>
      <c r="B3738" s="61"/>
      <c r="C3738" s="103"/>
      <c r="D3738" s="103"/>
      <c r="E3738" s="103"/>
      <c r="F3738" s="103"/>
    </row>
    <row r="3739" spans="1:6">
      <c r="A3739" s="103"/>
      <c r="B3739" s="61"/>
      <c r="C3739" s="103"/>
      <c r="D3739" s="103"/>
      <c r="E3739" s="103"/>
      <c r="F3739" s="103"/>
    </row>
    <row r="3740" spans="1:6">
      <c r="A3740" s="103"/>
      <c r="B3740" s="61"/>
      <c r="C3740" s="103"/>
      <c r="D3740" s="103"/>
      <c r="E3740" s="103"/>
      <c r="F3740" s="103"/>
    </row>
    <row r="3741" spans="1:6">
      <c r="A3741" s="103"/>
      <c r="B3741" s="61"/>
      <c r="C3741" s="103"/>
      <c r="D3741" s="103"/>
      <c r="E3741" s="103"/>
      <c r="F3741" s="103"/>
    </row>
    <row r="3742" spans="1:6">
      <c r="A3742" s="103"/>
      <c r="B3742" s="61"/>
      <c r="C3742" s="103"/>
      <c r="D3742" s="103"/>
      <c r="E3742" s="103"/>
      <c r="F3742" s="103"/>
    </row>
    <row r="3743" spans="1:6">
      <c r="A3743" s="103"/>
      <c r="B3743" s="61"/>
      <c r="C3743" s="103"/>
      <c r="D3743" s="103"/>
      <c r="E3743" s="103"/>
      <c r="F3743" s="103"/>
    </row>
    <row r="3744" spans="1:6">
      <c r="A3744" s="103"/>
      <c r="B3744" s="61"/>
      <c r="C3744" s="103"/>
      <c r="D3744" s="103"/>
      <c r="E3744" s="103"/>
      <c r="F3744" s="103"/>
    </row>
    <row r="3745" spans="1:6">
      <c r="A3745" s="103"/>
      <c r="B3745" s="61"/>
      <c r="C3745" s="103"/>
      <c r="D3745" s="103"/>
      <c r="E3745" s="103"/>
      <c r="F3745" s="103"/>
    </row>
    <row r="3746" spans="1:6">
      <c r="A3746" s="103"/>
      <c r="B3746" s="61"/>
      <c r="C3746" s="103"/>
      <c r="D3746" s="103"/>
      <c r="E3746" s="103"/>
      <c r="F3746" s="103"/>
    </row>
    <row r="3747" spans="1:6">
      <c r="A3747" s="103"/>
      <c r="B3747" s="61"/>
      <c r="C3747" s="103"/>
      <c r="D3747" s="103"/>
      <c r="E3747" s="103"/>
      <c r="F3747" s="103"/>
    </row>
    <row r="3748" spans="1:6">
      <c r="A3748" s="103"/>
      <c r="B3748" s="61"/>
      <c r="C3748" s="103"/>
      <c r="D3748" s="103"/>
      <c r="E3748" s="103"/>
      <c r="F3748" s="103"/>
    </row>
    <row r="3749" spans="1:6">
      <c r="A3749" s="103"/>
      <c r="B3749" s="61"/>
      <c r="C3749" s="103"/>
      <c r="D3749" s="103"/>
      <c r="E3749" s="103"/>
      <c r="F3749" s="103"/>
    </row>
    <row r="3750" spans="1:6">
      <c r="A3750" s="103"/>
      <c r="B3750" s="61"/>
      <c r="C3750" s="103"/>
      <c r="D3750" s="103"/>
      <c r="E3750" s="103"/>
      <c r="F3750" s="103"/>
    </row>
    <row r="3751" spans="1:6">
      <c r="A3751" s="103"/>
      <c r="B3751" s="61"/>
      <c r="C3751" s="103"/>
      <c r="D3751" s="103"/>
      <c r="E3751" s="103"/>
      <c r="F3751" s="103"/>
    </row>
    <row r="3752" spans="1:6">
      <c r="A3752" s="103"/>
      <c r="B3752" s="61"/>
      <c r="C3752" s="103"/>
      <c r="D3752" s="103"/>
      <c r="E3752" s="103"/>
      <c r="F3752" s="103"/>
    </row>
    <row r="3753" spans="1:6">
      <c r="A3753" s="103"/>
      <c r="B3753" s="61"/>
      <c r="C3753" s="103"/>
      <c r="D3753" s="103"/>
      <c r="E3753" s="103"/>
      <c r="F3753" s="103"/>
    </row>
    <row r="3754" spans="1:6">
      <c r="A3754" s="103"/>
      <c r="B3754" s="61"/>
      <c r="C3754" s="103"/>
      <c r="D3754" s="103"/>
      <c r="E3754" s="103"/>
      <c r="F3754" s="103"/>
    </row>
    <row r="3755" spans="1:6">
      <c r="A3755" s="103"/>
      <c r="B3755" s="61"/>
      <c r="C3755" s="103"/>
      <c r="D3755" s="103"/>
      <c r="E3755" s="103"/>
      <c r="F3755" s="103"/>
    </row>
    <row r="3756" spans="1:6">
      <c r="A3756" s="103"/>
      <c r="B3756" s="61"/>
      <c r="C3756" s="103"/>
      <c r="D3756" s="103"/>
      <c r="E3756" s="103"/>
      <c r="F3756" s="103"/>
    </row>
    <row r="3757" spans="1:6">
      <c r="A3757" s="103"/>
      <c r="B3757" s="61"/>
      <c r="C3757" s="103"/>
      <c r="D3757" s="103"/>
      <c r="E3757" s="103"/>
      <c r="F3757" s="103"/>
    </row>
    <row r="3758" spans="1:6">
      <c r="A3758" s="103"/>
      <c r="B3758" s="61"/>
      <c r="C3758" s="103"/>
      <c r="D3758" s="103"/>
      <c r="E3758" s="103"/>
      <c r="F3758" s="103"/>
    </row>
    <row r="3759" spans="1:6">
      <c r="A3759" s="103"/>
      <c r="B3759" s="61"/>
      <c r="C3759" s="103"/>
      <c r="D3759" s="103"/>
      <c r="E3759" s="103"/>
      <c r="F3759" s="103"/>
    </row>
    <row r="3760" spans="1:6">
      <c r="A3760" s="103"/>
      <c r="B3760" s="61"/>
      <c r="C3760" s="103"/>
      <c r="D3760" s="103"/>
      <c r="E3760" s="103"/>
      <c r="F3760" s="103"/>
    </row>
    <row r="3761" spans="1:6">
      <c r="A3761" s="103"/>
      <c r="B3761" s="61"/>
      <c r="C3761" s="103"/>
      <c r="D3761" s="103"/>
      <c r="E3761" s="103"/>
      <c r="F3761" s="103"/>
    </row>
    <row r="3762" spans="1:6">
      <c r="A3762" s="103"/>
      <c r="B3762" s="61"/>
      <c r="C3762" s="103"/>
      <c r="D3762" s="103"/>
      <c r="E3762" s="103"/>
      <c r="F3762" s="103"/>
    </row>
    <row r="3763" spans="1:6">
      <c r="A3763" s="103"/>
      <c r="B3763" s="61"/>
      <c r="C3763" s="103"/>
      <c r="D3763" s="103"/>
      <c r="E3763" s="103"/>
      <c r="F3763" s="103"/>
    </row>
    <row r="3764" spans="1:6">
      <c r="A3764" s="103"/>
      <c r="B3764" s="61"/>
      <c r="C3764" s="103"/>
      <c r="D3764" s="103"/>
      <c r="E3764" s="103"/>
      <c r="F3764" s="103"/>
    </row>
    <row r="3765" spans="1:6">
      <c r="A3765" s="103"/>
      <c r="B3765" s="61"/>
      <c r="C3765" s="103"/>
      <c r="D3765" s="103"/>
      <c r="E3765" s="103"/>
      <c r="F3765" s="103"/>
    </row>
    <row r="3766" spans="1:6">
      <c r="A3766" s="103"/>
      <c r="B3766" s="61"/>
      <c r="C3766" s="103"/>
      <c r="D3766" s="103"/>
      <c r="E3766" s="103"/>
      <c r="F3766" s="103"/>
    </row>
    <row r="3767" spans="1:6">
      <c r="A3767" s="103"/>
      <c r="B3767" s="61"/>
      <c r="C3767" s="103"/>
      <c r="D3767" s="103"/>
      <c r="E3767" s="103"/>
      <c r="F3767" s="103"/>
    </row>
    <row r="3768" spans="1:6">
      <c r="A3768" s="103"/>
      <c r="B3768" s="61"/>
      <c r="C3768" s="103"/>
      <c r="D3768" s="103"/>
      <c r="E3768" s="103"/>
      <c r="F3768" s="103"/>
    </row>
    <row r="3769" spans="1:6">
      <c r="A3769" s="103"/>
      <c r="B3769" s="61"/>
      <c r="C3769" s="103"/>
      <c r="D3769" s="103"/>
      <c r="E3769" s="103"/>
      <c r="F3769" s="103"/>
    </row>
    <row r="3770" spans="1:6">
      <c r="A3770" s="103"/>
      <c r="B3770" s="61"/>
      <c r="C3770" s="103"/>
      <c r="D3770" s="103"/>
      <c r="E3770" s="103"/>
      <c r="F3770" s="103"/>
    </row>
    <row r="3771" spans="1:6">
      <c r="A3771" s="103"/>
      <c r="B3771" s="61"/>
      <c r="C3771" s="103"/>
      <c r="D3771" s="103"/>
      <c r="E3771" s="103"/>
      <c r="F3771" s="103"/>
    </row>
    <row r="3772" spans="1:6">
      <c r="A3772" s="103"/>
      <c r="B3772" s="61"/>
      <c r="C3772" s="103"/>
      <c r="D3772" s="103"/>
      <c r="E3772" s="103"/>
      <c r="F3772" s="103"/>
    </row>
    <row r="3773" spans="1:6">
      <c r="A3773" s="103"/>
      <c r="B3773" s="61"/>
      <c r="C3773" s="103"/>
      <c r="D3773" s="103"/>
      <c r="E3773" s="103"/>
      <c r="F3773" s="103"/>
    </row>
    <row r="3774" spans="1:6">
      <c r="A3774" s="103"/>
      <c r="B3774" s="61"/>
      <c r="C3774" s="103"/>
      <c r="D3774" s="103"/>
      <c r="E3774" s="103"/>
      <c r="F3774" s="103"/>
    </row>
    <row r="3775" spans="1:6">
      <c r="A3775" s="103"/>
      <c r="B3775" s="61"/>
      <c r="C3775" s="103"/>
      <c r="D3775" s="103"/>
      <c r="E3775" s="103"/>
      <c r="F3775" s="103"/>
    </row>
    <row r="3776" spans="1:6">
      <c r="A3776" s="103"/>
      <c r="B3776" s="61"/>
      <c r="C3776" s="103"/>
      <c r="D3776" s="103"/>
      <c r="E3776" s="103"/>
      <c r="F3776" s="103"/>
    </row>
    <row r="3777" spans="1:6">
      <c r="A3777" s="103"/>
      <c r="B3777" s="61"/>
      <c r="C3777" s="103"/>
      <c r="D3777" s="103"/>
      <c r="E3777" s="103"/>
      <c r="F3777" s="103"/>
    </row>
    <row r="3778" spans="1:6">
      <c r="A3778" s="103"/>
      <c r="B3778" s="61"/>
      <c r="C3778" s="103"/>
      <c r="D3778" s="103"/>
      <c r="E3778" s="103"/>
      <c r="F3778" s="103"/>
    </row>
    <row r="3779" spans="1:6">
      <c r="A3779" s="103"/>
      <c r="B3779" s="61"/>
      <c r="C3779" s="103"/>
      <c r="D3779" s="103"/>
      <c r="E3779" s="103"/>
      <c r="F3779" s="103"/>
    </row>
    <row r="3780" spans="1:6">
      <c r="A3780" s="103"/>
      <c r="B3780" s="61"/>
      <c r="C3780" s="103"/>
      <c r="D3780" s="103"/>
      <c r="E3780" s="103"/>
      <c r="F3780" s="103"/>
    </row>
    <row r="3781" spans="1:6">
      <c r="A3781" s="103"/>
      <c r="B3781" s="61"/>
      <c r="C3781" s="103"/>
      <c r="D3781" s="103"/>
      <c r="E3781" s="103"/>
      <c r="F3781" s="103"/>
    </row>
    <row r="3782" spans="1:6">
      <c r="A3782" s="103"/>
      <c r="B3782" s="61"/>
      <c r="C3782" s="103"/>
      <c r="D3782" s="103"/>
      <c r="E3782" s="103"/>
      <c r="F3782" s="103"/>
    </row>
    <row r="3783" spans="1:6">
      <c r="A3783" s="103"/>
      <c r="B3783" s="61"/>
      <c r="C3783" s="103"/>
      <c r="D3783" s="103"/>
      <c r="E3783" s="103"/>
      <c r="F3783" s="103"/>
    </row>
    <row r="3784" spans="1:6">
      <c r="A3784" s="103"/>
      <c r="B3784" s="61"/>
      <c r="C3784" s="103"/>
      <c r="D3784" s="103"/>
      <c r="E3784" s="103"/>
      <c r="F3784" s="103"/>
    </row>
    <row r="3785" spans="1:6">
      <c r="A3785" s="103"/>
      <c r="B3785" s="61"/>
      <c r="C3785" s="103"/>
      <c r="D3785" s="103"/>
      <c r="E3785" s="103"/>
      <c r="F3785" s="103"/>
    </row>
    <row r="3786" spans="1:6">
      <c r="A3786" s="103"/>
      <c r="B3786" s="61"/>
      <c r="C3786" s="103"/>
      <c r="D3786" s="103"/>
      <c r="E3786" s="103"/>
      <c r="F3786" s="103"/>
    </row>
    <row r="3787" spans="1:6">
      <c r="A3787" s="103"/>
      <c r="B3787" s="61"/>
      <c r="C3787" s="103"/>
      <c r="D3787" s="103"/>
      <c r="E3787" s="103"/>
      <c r="F3787" s="103"/>
    </row>
    <row r="3788" spans="1:6">
      <c r="A3788" s="103"/>
      <c r="B3788" s="61"/>
      <c r="C3788" s="103"/>
      <c r="D3788" s="103"/>
      <c r="E3788" s="103"/>
      <c r="F3788" s="103"/>
    </row>
    <row r="3789" spans="1:6">
      <c r="A3789" s="103"/>
      <c r="B3789" s="61"/>
      <c r="C3789" s="103"/>
      <c r="D3789" s="103"/>
      <c r="E3789" s="103"/>
      <c r="F3789" s="103"/>
    </row>
    <row r="3790" spans="1:6">
      <c r="A3790" s="103"/>
      <c r="B3790" s="61"/>
      <c r="C3790" s="103"/>
      <c r="D3790" s="103"/>
      <c r="E3790" s="103"/>
      <c r="F3790" s="103"/>
    </row>
    <row r="3791" spans="1:6">
      <c r="A3791" s="103"/>
      <c r="B3791" s="61"/>
      <c r="C3791" s="103"/>
      <c r="D3791" s="103"/>
      <c r="E3791" s="103"/>
      <c r="F3791" s="103"/>
    </row>
    <row r="3792" spans="1:6">
      <c r="A3792" s="103"/>
      <c r="B3792" s="61"/>
      <c r="C3792" s="103"/>
      <c r="D3792" s="103"/>
      <c r="E3792" s="103"/>
      <c r="F3792" s="103"/>
    </row>
    <row r="3793" spans="1:6">
      <c r="A3793" s="103"/>
      <c r="B3793" s="61"/>
      <c r="C3793" s="103"/>
      <c r="D3793" s="103"/>
      <c r="E3793" s="103"/>
      <c r="F3793" s="103"/>
    </row>
    <row r="3794" spans="1:6">
      <c r="A3794" s="103"/>
      <c r="B3794" s="61"/>
      <c r="C3794" s="103"/>
      <c r="D3794" s="103"/>
      <c r="E3794" s="103"/>
      <c r="F3794" s="103"/>
    </row>
    <row r="3795" spans="1:6">
      <c r="A3795" s="103"/>
      <c r="B3795" s="61"/>
      <c r="C3795" s="103"/>
      <c r="D3795" s="103"/>
      <c r="E3795" s="103"/>
      <c r="F3795" s="103"/>
    </row>
    <row r="3796" spans="1:6">
      <c r="A3796" s="103"/>
      <c r="B3796" s="61"/>
      <c r="C3796" s="103"/>
      <c r="D3796" s="103"/>
      <c r="E3796" s="103"/>
      <c r="F3796" s="103"/>
    </row>
    <row r="3797" spans="1:6">
      <c r="A3797" s="103"/>
      <c r="B3797" s="61"/>
      <c r="C3797" s="103"/>
      <c r="D3797" s="103"/>
      <c r="E3797" s="103"/>
      <c r="F3797" s="103"/>
    </row>
    <row r="3798" spans="1:6">
      <c r="A3798" s="103"/>
      <c r="B3798" s="61"/>
      <c r="C3798" s="103"/>
      <c r="D3798" s="103"/>
      <c r="E3798" s="103"/>
      <c r="F3798" s="103"/>
    </row>
    <row r="3799" spans="1:6">
      <c r="A3799" s="103"/>
      <c r="B3799" s="61"/>
      <c r="C3799" s="103"/>
      <c r="D3799" s="103"/>
      <c r="E3799" s="103"/>
      <c r="F3799" s="103"/>
    </row>
    <row r="3800" spans="1:6">
      <c r="A3800" s="103"/>
      <c r="B3800" s="61"/>
      <c r="C3800" s="103"/>
      <c r="D3800" s="103"/>
      <c r="E3800" s="103"/>
      <c r="F3800" s="103"/>
    </row>
    <row r="3801" spans="1:6">
      <c r="A3801" s="103"/>
      <c r="B3801" s="61"/>
      <c r="C3801" s="103"/>
      <c r="D3801" s="103"/>
      <c r="E3801" s="103"/>
      <c r="F3801" s="103"/>
    </row>
    <row r="3802" spans="1:6">
      <c r="A3802" s="103"/>
      <c r="B3802" s="61"/>
      <c r="C3802" s="103"/>
      <c r="D3802" s="103"/>
      <c r="E3802" s="103"/>
      <c r="F3802" s="103"/>
    </row>
    <row r="3803" spans="1:6">
      <c r="A3803" s="103"/>
      <c r="B3803" s="61"/>
      <c r="C3803" s="103"/>
      <c r="D3803" s="103"/>
      <c r="E3803" s="103"/>
      <c r="F3803" s="103"/>
    </row>
    <row r="3804" spans="1:6">
      <c r="A3804" s="103"/>
      <c r="B3804" s="61"/>
      <c r="C3804" s="103"/>
      <c r="D3804" s="103"/>
      <c r="E3804" s="103"/>
      <c r="F3804" s="103"/>
    </row>
    <row r="3805" spans="1:6">
      <c r="A3805" s="103"/>
      <c r="B3805" s="61"/>
      <c r="C3805" s="103"/>
      <c r="D3805" s="103"/>
      <c r="E3805" s="103"/>
      <c r="F3805" s="103"/>
    </row>
    <row r="3806" spans="1:6">
      <c r="A3806" s="103"/>
      <c r="B3806" s="61"/>
      <c r="C3806" s="103"/>
      <c r="D3806" s="103"/>
      <c r="E3806" s="103"/>
      <c r="F3806" s="103"/>
    </row>
    <row r="3807" spans="1:6">
      <c r="A3807" s="103"/>
      <c r="B3807" s="61"/>
      <c r="C3807" s="103"/>
      <c r="D3807" s="103"/>
      <c r="E3807" s="103"/>
      <c r="F3807" s="103"/>
    </row>
    <row r="3808" spans="1:6">
      <c r="A3808" s="103"/>
      <c r="B3808" s="61"/>
      <c r="C3808" s="103"/>
      <c r="D3808" s="103"/>
      <c r="E3808" s="103"/>
      <c r="F3808" s="103"/>
    </row>
    <row r="3809" spans="1:6">
      <c r="A3809" s="103"/>
      <c r="B3809" s="61"/>
      <c r="C3809" s="103"/>
      <c r="D3809" s="103"/>
      <c r="E3809" s="103"/>
      <c r="F3809" s="103"/>
    </row>
    <row r="3810" spans="1:6">
      <c r="A3810" s="103"/>
      <c r="B3810" s="61"/>
      <c r="C3810" s="103"/>
      <c r="D3810" s="103"/>
      <c r="E3810" s="103"/>
      <c r="F3810" s="103"/>
    </row>
    <row r="3811" spans="1:6">
      <c r="A3811" s="103"/>
      <c r="B3811" s="61"/>
      <c r="C3811" s="103"/>
      <c r="D3811" s="103"/>
      <c r="E3811" s="103"/>
      <c r="F3811" s="103"/>
    </row>
    <row r="3812" spans="1:6">
      <c r="A3812" s="103"/>
      <c r="B3812" s="61"/>
      <c r="C3812" s="103"/>
      <c r="D3812" s="103"/>
      <c r="E3812" s="103"/>
      <c r="F3812" s="103"/>
    </row>
    <row r="3813" spans="1:6">
      <c r="A3813" s="103"/>
      <c r="B3813" s="61"/>
      <c r="C3813" s="103"/>
      <c r="D3813" s="103"/>
      <c r="E3813" s="103"/>
      <c r="F3813" s="103"/>
    </row>
    <row r="3814" spans="1:6">
      <c r="A3814" s="103"/>
      <c r="B3814" s="61"/>
      <c r="C3814" s="103"/>
      <c r="D3814" s="103"/>
      <c r="E3814" s="103"/>
      <c r="F3814" s="103"/>
    </row>
    <row r="3815" spans="1:6">
      <c r="A3815" s="103"/>
      <c r="B3815" s="61"/>
      <c r="C3815" s="103"/>
      <c r="D3815" s="103"/>
      <c r="E3815" s="103"/>
      <c r="F3815" s="103"/>
    </row>
    <row r="3816" spans="1:6">
      <c r="A3816" s="103"/>
      <c r="B3816" s="61"/>
      <c r="C3816" s="103"/>
      <c r="D3816" s="103"/>
      <c r="E3816" s="103"/>
      <c r="F3816" s="103"/>
    </row>
    <row r="3817" spans="1:6">
      <c r="A3817" s="103"/>
      <c r="B3817" s="61"/>
      <c r="C3817" s="103"/>
      <c r="D3817" s="103"/>
      <c r="E3817" s="103"/>
      <c r="F3817" s="103"/>
    </row>
    <row r="3818" spans="1:6">
      <c r="A3818" s="103"/>
      <c r="B3818" s="61"/>
      <c r="C3818" s="103"/>
      <c r="D3818" s="103"/>
      <c r="E3818" s="103"/>
      <c r="F3818" s="103"/>
    </row>
    <row r="3819" spans="1:6">
      <c r="A3819" s="103"/>
      <c r="B3819" s="61"/>
      <c r="C3819" s="103"/>
      <c r="D3819" s="103"/>
      <c r="E3819" s="103"/>
      <c r="F3819" s="103"/>
    </row>
    <row r="3820" spans="1:6">
      <c r="A3820" s="103"/>
      <c r="B3820" s="61"/>
      <c r="C3820" s="103"/>
      <c r="D3820" s="103"/>
      <c r="E3820" s="103"/>
      <c r="F3820" s="103"/>
    </row>
    <row r="3821" spans="1:6">
      <c r="A3821" s="103"/>
      <c r="B3821" s="61"/>
      <c r="C3821" s="103"/>
      <c r="D3821" s="103"/>
      <c r="E3821" s="103"/>
      <c r="F3821" s="103"/>
    </row>
    <row r="3822" spans="1:6">
      <c r="A3822" s="103"/>
      <c r="B3822" s="61"/>
      <c r="C3822" s="103"/>
      <c r="D3822" s="103"/>
      <c r="E3822" s="103"/>
      <c r="F3822" s="103"/>
    </row>
    <row r="3823" spans="1:6">
      <c r="A3823" s="103"/>
      <c r="B3823" s="61"/>
      <c r="C3823" s="103"/>
      <c r="D3823" s="103"/>
      <c r="E3823" s="103"/>
      <c r="F3823" s="103"/>
    </row>
    <row r="3824" spans="1:6">
      <c r="A3824" s="103"/>
      <c r="B3824" s="61"/>
      <c r="C3824" s="103"/>
      <c r="D3824" s="103"/>
      <c r="E3824" s="103"/>
      <c r="F3824" s="103"/>
    </row>
    <row r="3825" spans="1:6">
      <c r="A3825" s="103"/>
      <c r="B3825" s="61"/>
      <c r="C3825" s="103"/>
      <c r="D3825" s="103"/>
      <c r="E3825" s="103"/>
      <c r="F3825" s="103"/>
    </row>
    <row r="3826" spans="1:6">
      <c r="A3826" s="103"/>
      <c r="B3826" s="61"/>
      <c r="C3826" s="103"/>
      <c r="D3826" s="103"/>
      <c r="E3826" s="103"/>
      <c r="F3826" s="103"/>
    </row>
    <row r="3827" spans="1:6">
      <c r="A3827" s="103"/>
      <c r="B3827" s="61"/>
      <c r="C3827" s="103"/>
      <c r="D3827" s="103"/>
      <c r="E3827" s="103"/>
      <c r="F3827" s="103"/>
    </row>
    <row r="3828" spans="1:6">
      <c r="A3828" s="103"/>
      <c r="B3828" s="61"/>
      <c r="C3828" s="103"/>
      <c r="D3828" s="103"/>
      <c r="E3828" s="103"/>
      <c r="F3828" s="103"/>
    </row>
    <row r="3829" spans="1:6">
      <c r="A3829" s="103"/>
      <c r="B3829" s="61"/>
      <c r="C3829" s="103"/>
      <c r="D3829" s="103"/>
      <c r="E3829" s="103"/>
      <c r="F3829" s="103"/>
    </row>
    <row r="3830" spans="1:6">
      <c r="A3830" s="103"/>
      <c r="B3830" s="61"/>
      <c r="C3830" s="103"/>
      <c r="D3830" s="103"/>
      <c r="E3830" s="103"/>
      <c r="F3830" s="103"/>
    </row>
    <row r="3831" spans="1:6">
      <c r="A3831" s="103"/>
      <c r="B3831" s="61"/>
      <c r="C3831" s="103"/>
      <c r="D3831" s="103"/>
      <c r="E3831" s="103"/>
      <c r="F3831" s="103"/>
    </row>
    <row r="3832" spans="1:6">
      <c r="A3832" s="103"/>
      <c r="B3832" s="61"/>
      <c r="C3832" s="103"/>
      <c r="D3832" s="103"/>
      <c r="E3832" s="103"/>
      <c r="F3832" s="103"/>
    </row>
    <row r="3833" spans="1:6">
      <c r="A3833" s="103"/>
      <c r="B3833" s="61"/>
      <c r="C3833" s="103"/>
      <c r="D3833" s="103"/>
      <c r="E3833" s="103"/>
      <c r="F3833" s="103"/>
    </row>
    <row r="3834" spans="1:6">
      <c r="A3834" s="103"/>
      <c r="B3834" s="61"/>
      <c r="C3834" s="103"/>
      <c r="D3834" s="103"/>
      <c r="E3834" s="103"/>
      <c r="F3834" s="103"/>
    </row>
    <row r="3835" spans="1:6">
      <c r="A3835" s="103"/>
      <c r="B3835" s="61"/>
      <c r="C3835" s="103"/>
      <c r="D3835" s="103"/>
      <c r="E3835" s="103"/>
      <c r="F3835" s="103"/>
    </row>
    <row r="3836" spans="1:6">
      <c r="A3836" s="103"/>
      <c r="B3836" s="61"/>
      <c r="C3836" s="103"/>
      <c r="D3836" s="103"/>
      <c r="E3836" s="103"/>
      <c r="F3836" s="103"/>
    </row>
    <row r="3837" spans="1:6">
      <c r="A3837" s="103"/>
      <c r="B3837" s="61"/>
      <c r="C3837" s="103"/>
      <c r="D3837" s="103"/>
      <c r="E3837" s="103"/>
      <c r="F3837" s="103"/>
    </row>
    <row r="3838" spans="1:6">
      <c r="A3838" s="103"/>
      <c r="B3838" s="61"/>
      <c r="C3838" s="103"/>
      <c r="D3838" s="103"/>
      <c r="E3838" s="103"/>
      <c r="F3838" s="103"/>
    </row>
    <row r="3839" spans="1:6">
      <c r="A3839" s="103"/>
      <c r="B3839" s="61"/>
      <c r="C3839" s="103"/>
      <c r="D3839" s="103"/>
      <c r="E3839" s="103"/>
      <c r="F3839" s="103"/>
    </row>
    <row r="3840" spans="1:6">
      <c r="A3840" s="103"/>
      <c r="B3840" s="61"/>
      <c r="C3840" s="103"/>
      <c r="D3840" s="103"/>
      <c r="E3840" s="103"/>
      <c r="F3840" s="103"/>
    </row>
    <row r="3841" spans="1:6">
      <c r="A3841" s="103"/>
      <c r="B3841" s="61"/>
      <c r="C3841" s="103"/>
      <c r="D3841" s="103"/>
      <c r="E3841" s="103"/>
      <c r="F3841" s="103"/>
    </row>
    <row r="3842" spans="1:6">
      <c r="A3842" s="103"/>
      <c r="B3842" s="61"/>
      <c r="C3842" s="103"/>
      <c r="D3842" s="103"/>
      <c r="E3842" s="103"/>
      <c r="F3842" s="103"/>
    </row>
    <row r="3843" spans="1:6">
      <c r="A3843" s="103"/>
      <c r="B3843" s="61"/>
      <c r="C3843" s="103"/>
      <c r="D3843" s="103"/>
      <c r="E3843" s="103"/>
      <c r="F3843" s="103"/>
    </row>
    <row r="3844" spans="1:6">
      <c r="A3844" s="103"/>
      <c r="B3844" s="61"/>
      <c r="C3844" s="103"/>
      <c r="D3844" s="103"/>
      <c r="E3844" s="103"/>
      <c r="F3844" s="103"/>
    </row>
    <row r="3845" spans="1:6">
      <c r="A3845" s="103"/>
      <c r="B3845" s="61"/>
      <c r="C3845" s="103"/>
      <c r="D3845" s="103"/>
      <c r="E3845" s="103"/>
      <c r="F3845" s="103"/>
    </row>
    <row r="3846" spans="1:6">
      <c r="A3846" s="103"/>
      <c r="B3846" s="61"/>
      <c r="C3846" s="103"/>
      <c r="D3846" s="103"/>
      <c r="E3846" s="103"/>
      <c r="F3846" s="103"/>
    </row>
    <row r="3847" spans="1:6">
      <c r="A3847" s="103"/>
      <c r="B3847" s="61"/>
      <c r="C3847" s="103"/>
      <c r="D3847" s="103"/>
      <c r="E3847" s="103"/>
      <c r="F3847" s="103"/>
    </row>
    <row r="3848" spans="1:6">
      <c r="A3848" s="103"/>
      <c r="B3848" s="61"/>
      <c r="C3848" s="103"/>
      <c r="D3848" s="103"/>
      <c r="E3848" s="103"/>
      <c r="F3848" s="103"/>
    </row>
    <row r="3849" spans="1:6">
      <c r="A3849" s="103"/>
      <c r="B3849" s="61"/>
      <c r="C3849" s="103"/>
      <c r="D3849" s="103"/>
      <c r="E3849" s="103"/>
      <c r="F3849" s="103"/>
    </row>
    <row r="3850" spans="1:6">
      <c r="A3850" s="103"/>
      <c r="B3850" s="61"/>
      <c r="C3850" s="103"/>
      <c r="D3850" s="103"/>
      <c r="E3850" s="103"/>
      <c r="F3850" s="103"/>
    </row>
    <row r="3851" spans="1:6">
      <c r="A3851" s="103"/>
      <c r="B3851" s="61"/>
      <c r="C3851" s="103"/>
      <c r="D3851" s="103"/>
      <c r="E3851" s="103"/>
      <c r="F3851" s="103"/>
    </row>
    <row r="3852" spans="1:6">
      <c r="A3852" s="103"/>
      <c r="B3852" s="61"/>
      <c r="C3852" s="103"/>
      <c r="D3852" s="103"/>
      <c r="E3852" s="103"/>
      <c r="F3852" s="103"/>
    </row>
    <row r="3853" spans="1:6">
      <c r="A3853" s="103"/>
      <c r="B3853" s="61"/>
      <c r="C3853" s="103"/>
      <c r="D3853" s="103"/>
      <c r="E3853" s="103"/>
      <c r="F3853" s="103"/>
    </row>
    <row r="3854" spans="1:6">
      <c r="A3854" s="103"/>
      <c r="B3854" s="61"/>
      <c r="C3854" s="103"/>
      <c r="D3854" s="103"/>
      <c r="E3854" s="103"/>
      <c r="F3854" s="103"/>
    </row>
    <row r="3855" spans="1:6">
      <c r="A3855" s="103"/>
      <c r="B3855" s="61"/>
      <c r="C3855" s="103"/>
      <c r="D3855" s="103"/>
      <c r="E3855" s="103"/>
      <c r="F3855" s="103"/>
    </row>
    <row r="3856" spans="1:6">
      <c r="A3856" s="103"/>
      <c r="B3856" s="61"/>
      <c r="C3856" s="103"/>
      <c r="D3856" s="103"/>
      <c r="E3856" s="103"/>
      <c r="F3856" s="103"/>
    </row>
    <row r="3857" spans="1:6">
      <c r="A3857" s="103"/>
      <c r="B3857" s="61"/>
      <c r="C3857" s="103"/>
      <c r="D3857" s="103"/>
      <c r="E3857" s="103"/>
      <c r="F3857" s="103"/>
    </row>
    <row r="3858" spans="1:6">
      <c r="A3858" s="103"/>
      <c r="B3858" s="61"/>
      <c r="C3858" s="103"/>
      <c r="D3858" s="103"/>
      <c r="E3858" s="103"/>
      <c r="F3858" s="103"/>
    </row>
    <row r="3859" spans="1:6">
      <c r="A3859" s="103"/>
      <c r="B3859" s="61"/>
      <c r="C3859" s="103"/>
      <c r="D3859" s="103"/>
      <c r="E3859" s="103"/>
      <c r="F3859" s="103"/>
    </row>
    <row r="3860" spans="1:6">
      <c r="A3860" s="103"/>
      <c r="B3860" s="61"/>
      <c r="C3860" s="103"/>
      <c r="D3860" s="103"/>
      <c r="E3860" s="103"/>
      <c r="F3860" s="103"/>
    </row>
    <row r="3861" spans="1:6">
      <c r="A3861" s="103"/>
      <c r="B3861" s="61"/>
      <c r="C3861" s="103"/>
      <c r="D3861" s="103"/>
      <c r="E3861" s="103"/>
      <c r="F3861" s="103"/>
    </row>
    <row r="3862" spans="1:6">
      <c r="A3862" s="103"/>
      <c r="B3862" s="61"/>
      <c r="C3862" s="103"/>
      <c r="D3862" s="103"/>
      <c r="E3862" s="103"/>
      <c r="F3862" s="103"/>
    </row>
    <row r="3863" spans="1:6">
      <c r="A3863" s="103"/>
      <c r="B3863" s="61"/>
      <c r="C3863" s="103"/>
      <c r="D3863" s="103"/>
      <c r="E3863" s="103"/>
      <c r="F3863" s="103"/>
    </row>
    <row r="3864" spans="1:6">
      <c r="A3864" s="103"/>
      <c r="B3864" s="61"/>
      <c r="C3864" s="103"/>
      <c r="D3864" s="103"/>
      <c r="E3864" s="103"/>
      <c r="F3864" s="103"/>
    </row>
    <row r="3865" spans="1:6">
      <c r="A3865" s="103"/>
      <c r="B3865" s="61"/>
      <c r="C3865" s="103"/>
      <c r="D3865" s="103"/>
      <c r="E3865" s="103"/>
      <c r="F3865" s="103"/>
    </row>
    <row r="3866" spans="1:6">
      <c r="A3866" s="103"/>
      <c r="B3866" s="61"/>
      <c r="C3866" s="103"/>
      <c r="D3866" s="103"/>
      <c r="E3866" s="103"/>
      <c r="F3866" s="103"/>
    </row>
    <row r="3867" spans="1:6">
      <c r="A3867" s="103"/>
      <c r="B3867" s="61"/>
      <c r="C3867" s="103"/>
      <c r="D3867" s="103"/>
      <c r="E3867" s="103"/>
      <c r="F3867" s="103"/>
    </row>
    <row r="3868" spans="1:6">
      <c r="A3868" s="103"/>
      <c r="B3868" s="61"/>
      <c r="C3868" s="103"/>
      <c r="D3868" s="103"/>
      <c r="E3868" s="103"/>
      <c r="F3868" s="103"/>
    </row>
    <row r="3869" spans="1:6">
      <c r="A3869" s="103"/>
      <c r="B3869" s="61"/>
      <c r="C3869" s="103"/>
      <c r="D3869" s="103"/>
      <c r="E3869" s="103"/>
      <c r="F3869" s="103"/>
    </row>
    <row r="3870" spans="1:6">
      <c r="A3870" s="103"/>
      <c r="B3870" s="61"/>
      <c r="C3870" s="103"/>
      <c r="D3870" s="103"/>
      <c r="E3870" s="103"/>
      <c r="F3870" s="103"/>
    </row>
    <row r="3871" spans="1:6">
      <c r="A3871" s="103"/>
      <c r="B3871" s="61"/>
      <c r="C3871" s="103"/>
      <c r="D3871" s="103"/>
      <c r="E3871" s="103"/>
      <c r="F3871" s="103"/>
    </row>
    <row r="3872" spans="1:6">
      <c r="A3872" s="103"/>
      <c r="B3872" s="61"/>
      <c r="C3872" s="103"/>
      <c r="D3872" s="103"/>
      <c r="E3872" s="103"/>
      <c r="F3872" s="103"/>
    </row>
    <row r="3873" spans="1:6">
      <c r="A3873" s="103"/>
      <c r="B3873" s="61"/>
      <c r="C3873" s="103"/>
      <c r="D3873" s="103"/>
      <c r="E3873" s="103"/>
      <c r="F3873" s="103"/>
    </row>
    <row r="3874" spans="1:6">
      <c r="A3874" s="103"/>
      <c r="B3874" s="61"/>
      <c r="C3874" s="103"/>
      <c r="D3874" s="103"/>
      <c r="E3874" s="103"/>
      <c r="F3874" s="103"/>
    </row>
    <row r="3875" spans="1:6">
      <c r="A3875" s="103"/>
      <c r="B3875" s="61"/>
      <c r="C3875" s="103"/>
      <c r="D3875" s="103"/>
      <c r="E3875" s="103"/>
      <c r="F3875" s="103"/>
    </row>
    <row r="3876" spans="1:6">
      <c r="A3876" s="103"/>
      <c r="B3876" s="61"/>
      <c r="C3876" s="103"/>
      <c r="D3876" s="103"/>
      <c r="E3876" s="103"/>
      <c r="F3876" s="103"/>
    </row>
    <row r="3877" spans="1:6">
      <c r="A3877" s="103"/>
      <c r="B3877" s="61"/>
      <c r="C3877" s="103"/>
      <c r="D3877" s="103"/>
      <c r="E3877" s="103"/>
      <c r="F3877" s="103"/>
    </row>
    <row r="3878" spans="1:6">
      <c r="A3878" s="103"/>
      <c r="B3878" s="61"/>
      <c r="C3878" s="103"/>
      <c r="D3878" s="103"/>
      <c r="E3878" s="103"/>
      <c r="F3878" s="103"/>
    </row>
  </sheetData>
  <mergeCells count="2">
    <mergeCell ref="E1:F1"/>
    <mergeCell ref="G1:H1"/>
  </mergeCells>
  <pageMargins left="0.9055118110236221" right="0.11811023622047245" top="1.1417322834645669" bottom="0.35433070866141736" header="0.51181102362204722" footer="0.11811023622047245"/>
  <pageSetup paperSize="9" scale="82" orientation="portrait" r:id="rId1"/>
  <headerFooter>
    <oddHeader>&amp;L22P013.E_AKUMULÁCIA TEPELNEJ ENERGIE
PS 42 - AKUMULÁCIA TEPLA
MH TEPLÁRENSKÝ HOLDING, a.s. TURBÍNOVÁ 3, 831 04 BRATISLAVA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471A0-764C-45D4-8803-15B325AD7C1D}">
  <dimension ref="A1:Q64"/>
  <sheetViews>
    <sheetView workbookViewId="0">
      <pane xSplit="1" ySplit="2" topLeftCell="B6" activePane="bottomRight" state="frozen"/>
      <selection activeCell="R17" sqref="R17"/>
      <selection pane="topRight" activeCell="R17" sqref="R17"/>
      <selection pane="bottomLeft" activeCell="R17" sqref="R17"/>
      <selection pane="bottomRight" activeCell="B42" sqref="B42"/>
    </sheetView>
  </sheetViews>
  <sheetFormatPr defaultRowHeight="14.5"/>
  <cols>
    <col min="1" max="1" width="7.453125" bestFit="1" customWidth="1"/>
    <col min="2" max="2" width="67" customWidth="1"/>
    <col min="3" max="3" width="7" bestFit="1" customWidth="1"/>
    <col min="4" max="4" width="5.7265625" customWidth="1"/>
    <col min="5" max="5" width="6.54296875" customWidth="1"/>
    <col min="6" max="6" width="9.1796875" customWidth="1"/>
    <col min="9" max="9" width="17.1796875" customWidth="1"/>
    <col min="12" max="12" width="8.7265625" bestFit="1" customWidth="1"/>
    <col min="13" max="13" width="12.26953125" bestFit="1" customWidth="1"/>
    <col min="14" max="14" width="16.453125" bestFit="1" customWidth="1"/>
    <col min="15" max="16" width="10.54296875" style="275" customWidth="1"/>
    <col min="17" max="17" width="14.81640625" style="275" customWidth="1"/>
  </cols>
  <sheetData>
    <row r="1" spans="1:17" ht="21.5">
      <c r="A1" s="629" t="s">
        <v>312</v>
      </c>
      <c r="B1" s="631" t="s">
        <v>313</v>
      </c>
      <c r="C1" s="627" t="s">
        <v>314</v>
      </c>
      <c r="D1" s="627" t="s">
        <v>315</v>
      </c>
      <c r="E1" s="633" t="s">
        <v>316</v>
      </c>
      <c r="F1" s="627" t="s">
        <v>317</v>
      </c>
      <c r="G1" s="190" t="s">
        <v>318</v>
      </c>
      <c r="H1" s="190" t="s">
        <v>319</v>
      </c>
      <c r="I1" s="627" t="s">
        <v>320</v>
      </c>
      <c r="J1" s="190" t="s">
        <v>388</v>
      </c>
      <c r="K1" s="191" t="s">
        <v>322</v>
      </c>
      <c r="L1" s="627" t="s">
        <v>323</v>
      </c>
      <c r="M1" s="633" t="s">
        <v>324</v>
      </c>
      <c r="N1" s="637" t="s">
        <v>325</v>
      </c>
      <c r="O1" s="639" t="s">
        <v>327</v>
      </c>
      <c r="P1" s="641" t="s">
        <v>328</v>
      </c>
      <c r="Q1" s="635" t="s">
        <v>329</v>
      </c>
    </row>
    <row r="2" spans="1:17" ht="15" thickBot="1">
      <c r="A2" s="630"/>
      <c r="B2" s="632"/>
      <c r="C2" s="628"/>
      <c r="D2" s="628"/>
      <c r="E2" s="634"/>
      <c r="F2" s="628"/>
      <c r="G2" s="192" t="s">
        <v>330</v>
      </c>
      <c r="H2" s="193" t="s">
        <v>331</v>
      </c>
      <c r="I2" s="628"/>
      <c r="J2" s="192" t="s">
        <v>330</v>
      </c>
      <c r="K2" s="193" t="s">
        <v>331</v>
      </c>
      <c r="L2" s="628"/>
      <c r="M2" s="634"/>
      <c r="N2" s="638"/>
      <c r="O2" s="640"/>
      <c r="P2" s="642"/>
      <c r="Q2" s="636"/>
    </row>
    <row r="3" spans="1:17">
      <c r="A3" s="204"/>
      <c r="B3" s="205" t="s">
        <v>389</v>
      </c>
      <c r="C3" s="206"/>
      <c r="D3" s="206"/>
      <c r="E3" s="206"/>
      <c r="F3" s="206"/>
      <c r="G3" s="207"/>
      <c r="H3" s="208"/>
      <c r="I3" s="206"/>
      <c r="J3" s="207"/>
      <c r="K3" s="208"/>
      <c r="L3" s="208"/>
      <c r="M3" s="208"/>
      <c r="N3" s="248"/>
      <c r="O3" s="249"/>
      <c r="P3" s="250"/>
      <c r="Q3" s="251"/>
    </row>
    <row r="4" spans="1:17">
      <c r="A4" s="204"/>
      <c r="B4" s="205" t="s">
        <v>333</v>
      </c>
      <c r="C4" s="206"/>
      <c r="D4" s="206"/>
      <c r="E4" s="206"/>
      <c r="F4" s="206"/>
      <c r="G4" s="207"/>
      <c r="H4" s="208"/>
      <c r="I4" s="206"/>
      <c r="J4" s="207"/>
      <c r="K4" s="208"/>
      <c r="L4" s="208"/>
      <c r="M4" s="208"/>
      <c r="N4" s="248"/>
      <c r="O4" s="249"/>
      <c r="P4" s="250"/>
      <c r="Q4" s="251"/>
    </row>
    <row r="5" spans="1:17">
      <c r="A5" s="204"/>
      <c r="B5" s="205" t="s">
        <v>334</v>
      </c>
      <c r="C5" s="206"/>
      <c r="D5" s="206"/>
      <c r="E5" s="206"/>
      <c r="F5" s="206"/>
      <c r="G5" s="252"/>
      <c r="H5" s="208"/>
      <c r="I5" s="206"/>
      <c r="J5" s="252"/>
      <c r="K5" s="208"/>
      <c r="L5" s="253"/>
      <c r="M5" s="253"/>
      <c r="N5" s="248"/>
      <c r="O5" s="249"/>
      <c r="P5" s="250"/>
      <c r="Q5" s="251"/>
    </row>
    <row r="6" spans="1:17" ht="23.5" customHeight="1">
      <c r="A6" s="204">
        <v>1</v>
      </c>
      <c r="B6" s="212" t="s">
        <v>390</v>
      </c>
      <c r="C6" s="206">
        <v>300</v>
      </c>
      <c r="D6" s="206">
        <v>25</v>
      </c>
      <c r="E6" s="206">
        <v>3</v>
      </c>
      <c r="F6" s="206" t="s">
        <v>391</v>
      </c>
      <c r="G6" s="206">
        <v>1.3</v>
      </c>
      <c r="H6" s="206" t="s">
        <v>343</v>
      </c>
      <c r="I6" s="206" t="s">
        <v>392</v>
      </c>
      <c r="J6" s="206">
        <v>1.9</v>
      </c>
      <c r="K6" s="206">
        <v>130</v>
      </c>
      <c r="L6" s="253" t="s">
        <v>355</v>
      </c>
      <c r="M6" s="253" t="s">
        <v>340</v>
      </c>
      <c r="N6" s="248"/>
      <c r="O6" s="249"/>
      <c r="P6" s="250"/>
      <c r="Q6" s="251">
        <f>(E6*(O6+P6))</f>
        <v>0</v>
      </c>
    </row>
    <row r="7" spans="1:17" ht="21" customHeight="1">
      <c r="A7" s="204">
        <v>2</v>
      </c>
      <c r="B7" s="212" t="s">
        <v>390</v>
      </c>
      <c r="C7" s="206">
        <v>250</v>
      </c>
      <c r="D7" s="206">
        <v>25</v>
      </c>
      <c r="E7" s="206">
        <v>8</v>
      </c>
      <c r="F7" s="206" t="s">
        <v>391</v>
      </c>
      <c r="G7" s="206">
        <v>1.3</v>
      </c>
      <c r="H7" s="206" t="s">
        <v>343</v>
      </c>
      <c r="I7" s="206" t="s">
        <v>392</v>
      </c>
      <c r="J7" s="206">
        <v>1.9</v>
      </c>
      <c r="K7" s="206">
        <v>130</v>
      </c>
      <c r="L7" s="253" t="s">
        <v>355</v>
      </c>
      <c r="M7" s="253" t="s">
        <v>340</v>
      </c>
      <c r="N7" s="248"/>
      <c r="O7" s="249"/>
      <c r="P7" s="250"/>
      <c r="Q7" s="251">
        <f t="shared" ref="Q7:Q20" si="0">(E7*(O7+P7))</f>
        <v>0</v>
      </c>
    </row>
    <row r="8" spans="1:17">
      <c r="A8" s="204">
        <v>3</v>
      </c>
      <c r="B8" s="254" t="s">
        <v>393</v>
      </c>
      <c r="C8" s="206">
        <v>300</v>
      </c>
      <c r="D8" s="206">
        <v>25</v>
      </c>
      <c r="E8" s="206">
        <v>1</v>
      </c>
      <c r="F8" s="206" t="s">
        <v>391</v>
      </c>
      <c r="G8" s="206">
        <v>1.3</v>
      </c>
      <c r="H8" s="206" t="s">
        <v>343</v>
      </c>
      <c r="I8" s="206" t="s">
        <v>392</v>
      </c>
      <c r="J8" s="206">
        <v>1.9</v>
      </c>
      <c r="K8" s="206">
        <v>130</v>
      </c>
      <c r="L8" s="206" t="s">
        <v>339</v>
      </c>
      <c r="M8" s="253" t="s">
        <v>340</v>
      </c>
      <c r="N8" s="248"/>
      <c r="O8" s="249"/>
      <c r="P8" s="250"/>
      <c r="Q8" s="251">
        <f t="shared" si="0"/>
        <v>0</v>
      </c>
    </row>
    <row r="9" spans="1:17">
      <c r="A9" s="204">
        <v>4</v>
      </c>
      <c r="B9" s="254" t="s">
        <v>393</v>
      </c>
      <c r="C9" s="206">
        <v>250</v>
      </c>
      <c r="D9" s="206">
        <v>25</v>
      </c>
      <c r="E9" s="206">
        <v>2</v>
      </c>
      <c r="F9" s="206" t="s">
        <v>391</v>
      </c>
      <c r="G9" s="206">
        <v>1.3</v>
      </c>
      <c r="H9" s="206" t="s">
        <v>343</v>
      </c>
      <c r="I9" s="206" t="s">
        <v>392</v>
      </c>
      <c r="J9" s="206">
        <v>1.9</v>
      </c>
      <c r="K9" s="206">
        <v>130</v>
      </c>
      <c r="L9" s="206" t="s">
        <v>339</v>
      </c>
      <c r="M9" s="253" t="s">
        <v>340</v>
      </c>
      <c r="N9" s="248"/>
      <c r="O9" s="249"/>
      <c r="P9" s="250"/>
      <c r="Q9" s="251">
        <f t="shared" si="0"/>
        <v>0</v>
      </c>
    </row>
    <row r="10" spans="1:17">
      <c r="A10" s="204">
        <v>5</v>
      </c>
      <c r="B10" s="254" t="s">
        <v>394</v>
      </c>
      <c r="C10" s="206">
        <v>300</v>
      </c>
      <c r="D10" s="206">
        <v>25</v>
      </c>
      <c r="E10" s="206">
        <v>1</v>
      </c>
      <c r="F10" s="206" t="s">
        <v>391</v>
      </c>
      <c r="G10" s="206">
        <v>1.3</v>
      </c>
      <c r="H10" s="206" t="s">
        <v>343</v>
      </c>
      <c r="I10" s="206" t="s">
        <v>392</v>
      </c>
      <c r="J10" s="206">
        <v>1.9</v>
      </c>
      <c r="K10" s="206">
        <v>130</v>
      </c>
      <c r="L10" s="253" t="s">
        <v>355</v>
      </c>
      <c r="M10" s="253" t="s">
        <v>340</v>
      </c>
      <c r="N10" s="248"/>
      <c r="O10" s="249"/>
      <c r="P10" s="250"/>
      <c r="Q10" s="251">
        <f t="shared" si="0"/>
        <v>0</v>
      </c>
    </row>
    <row r="11" spans="1:17">
      <c r="A11" s="204">
        <v>6</v>
      </c>
      <c r="B11" s="254" t="s">
        <v>394</v>
      </c>
      <c r="C11" s="206">
        <v>250</v>
      </c>
      <c r="D11" s="206">
        <v>25</v>
      </c>
      <c r="E11" s="206">
        <v>1</v>
      </c>
      <c r="F11" s="206" t="s">
        <v>391</v>
      </c>
      <c r="G11" s="206">
        <v>1.3</v>
      </c>
      <c r="H11" s="206" t="s">
        <v>343</v>
      </c>
      <c r="I11" s="206" t="s">
        <v>392</v>
      </c>
      <c r="J11" s="206">
        <v>1.9</v>
      </c>
      <c r="K11" s="206">
        <v>130</v>
      </c>
      <c r="L11" s="253" t="s">
        <v>355</v>
      </c>
      <c r="M11" s="253" t="s">
        <v>340</v>
      </c>
      <c r="N11" s="248"/>
      <c r="O11" s="249"/>
      <c r="P11" s="250"/>
      <c r="Q11" s="251">
        <f t="shared" si="0"/>
        <v>0</v>
      </c>
    </row>
    <row r="12" spans="1:17" ht="22.9" customHeight="1">
      <c r="A12" s="204">
        <v>7</v>
      </c>
      <c r="B12" s="212" t="s">
        <v>390</v>
      </c>
      <c r="C12" s="206">
        <v>125</v>
      </c>
      <c r="D12" s="206">
        <v>25</v>
      </c>
      <c r="E12" s="206">
        <v>1</v>
      </c>
      <c r="F12" s="206" t="s">
        <v>391</v>
      </c>
      <c r="G12" s="206">
        <v>1.3</v>
      </c>
      <c r="H12" s="206" t="s">
        <v>343</v>
      </c>
      <c r="I12" s="206" t="s">
        <v>392</v>
      </c>
      <c r="J12" s="206">
        <v>1.9</v>
      </c>
      <c r="K12" s="206">
        <v>130</v>
      </c>
      <c r="L12" s="253" t="s">
        <v>355</v>
      </c>
      <c r="M12" s="253" t="s">
        <v>340</v>
      </c>
      <c r="N12" s="248"/>
      <c r="O12" s="249"/>
      <c r="P12" s="250"/>
      <c r="Q12" s="251">
        <f t="shared" si="0"/>
        <v>0</v>
      </c>
    </row>
    <row r="13" spans="1:17">
      <c r="A13" s="204">
        <v>8</v>
      </c>
      <c r="B13" s="254" t="s">
        <v>393</v>
      </c>
      <c r="C13" s="206">
        <v>125</v>
      </c>
      <c r="D13" s="206">
        <v>25</v>
      </c>
      <c r="E13" s="206">
        <v>1</v>
      </c>
      <c r="F13" s="206" t="s">
        <v>391</v>
      </c>
      <c r="G13" s="206">
        <v>1.3</v>
      </c>
      <c r="H13" s="206" t="s">
        <v>343</v>
      </c>
      <c r="I13" s="206" t="s">
        <v>392</v>
      </c>
      <c r="J13" s="206">
        <v>1.9</v>
      </c>
      <c r="K13" s="206">
        <v>130</v>
      </c>
      <c r="L13" s="206" t="s">
        <v>339</v>
      </c>
      <c r="M13" s="253" t="s">
        <v>340</v>
      </c>
      <c r="N13" s="248"/>
      <c r="O13" s="249"/>
      <c r="P13" s="250"/>
      <c r="Q13" s="251">
        <f t="shared" si="0"/>
        <v>0</v>
      </c>
    </row>
    <row r="14" spans="1:17">
      <c r="A14" s="204">
        <v>9</v>
      </c>
      <c r="B14" s="254" t="s">
        <v>394</v>
      </c>
      <c r="C14" s="206">
        <v>125</v>
      </c>
      <c r="D14" s="206">
        <v>25</v>
      </c>
      <c r="E14" s="206">
        <v>1</v>
      </c>
      <c r="F14" s="206" t="s">
        <v>391</v>
      </c>
      <c r="G14" s="206">
        <v>1.3</v>
      </c>
      <c r="H14" s="206" t="s">
        <v>343</v>
      </c>
      <c r="I14" s="206" t="s">
        <v>392</v>
      </c>
      <c r="J14" s="206">
        <v>1.9</v>
      </c>
      <c r="K14" s="206">
        <v>130</v>
      </c>
      <c r="L14" s="253" t="s">
        <v>355</v>
      </c>
      <c r="M14" s="253" t="s">
        <v>340</v>
      </c>
      <c r="N14" s="248"/>
      <c r="O14" s="249"/>
      <c r="P14" s="250"/>
      <c r="Q14" s="251">
        <f t="shared" si="0"/>
        <v>0</v>
      </c>
    </row>
    <row r="15" spans="1:17" ht="22.9" customHeight="1">
      <c r="A15" s="204">
        <v>10</v>
      </c>
      <c r="B15" s="212" t="s">
        <v>390</v>
      </c>
      <c r="C15" s="206">
        <v>80</v>
      </c>
      <c r="D15" s="206">
        <v>25</v>
      </c>
      <c r="E15" s="206">
        <v>1</v>
      </c>
      <c r="F15" s="206" t="s">
        <v>391</v>
      </c>
      <c r="G15" s="206">
        <v>1.3</v>
      </c>
      <c r="H15" s="206" t="s">
        <v>343</v>
      </c>
      <c r="I15" s="206" t="s">
        <v>392</v>
      </c>
      <c r="J15" s="206">
        <v>1.9</v>
      </c>
      <c r="K15" s="206">
        <v>130</v>
      </c>
      <c r="L15" s="253" t="s">
        <v>355</v>
      </c>
      <c r="M15" s="253" t="s">
        <v>340</v>
      </c>
      <c r="N15" s="248"/>
      <c r="O15" s="249"/>
      <c r="P15" s="250"/>
      <c r="Q15" s="251">
        <f t="shared" si="0"/>
        <v>0</v>
      </c>
    </row>
    <row r="16" spans="1:17">
      <c r="A16" s="204">
        <v>11</v>
      </c>
      <c r="B16" s="254" t="s">
        <v>393</v>
      </c>
      <c r="C16" s="206">
        <v>80</v>
      </c>
      <c r="D16" s="206">
        <v>25</v>
      </c>
      <c r="E16" s="206">
        <v>1</v>
      </c>
      <c r="F16" s="206" t="s">
        <v>391</v>
      </c>
      <c r="G16" s="206">
        <v>1.3</v>
      </c>
      <c r="H16" s="206" t="s">
        <v>343</v>
      </c>
      <c r="I16" s="206" t="s">
        <v>392</v>
      </c>
      <c r="J16" s="206">
        <v>1.9</v>
      </c>
      <c r="K16" s="206">
        <v>130</v>
      </c>
      <c r="L16" s="206" t="s">
        <v>339</v>
      </c>
      <c r="M16" s="253" t="s">
        <v>340</v>
      </c>
      <c r="N16" s="248"/>
      <c r="O16" s="249"/>
      <c r="P16" s="250"/>
      <c r="Q16" s="251">
        <f t="shared" si="0"/>
        <v>0</v>
      </c>
    </row>
    <row r="17" spans="1:17">
      <c r="A17" s="204">
        <v>12</v>
      </c>
      <c r="B17" s="254" t="s">
        <v>394</v>
      </c>
      <c r="C17" s="206">
        <v>80</v>
      </c>
      <c r="D17" s="206">
        <v>25</v>
      </c>
      <c r="E17" s="206">
        <v>1</v>
      </c>
      <c r="F17" s="206" t="s">
        <v>391</v>
      </c>
      <c r="G17" s="206">
        <v>1.3</v>
      </c>
      <c r="H17" s="206" t="s">
        <v>343</v>
      </c>
      <c r="I17" s="206" t="s">
        <v>392</v>
      </c>
      <c r="J17" s="206">
        <v>1.9</v>
      </c>
      <c r="K17" s="206">
        <v>130</v>
      </c>
      <c r="L17" s="253" t="s">
        <v>355</v>
      </c>
      <c r="M17" s="253" t="s">
        <v>340</v>
      </c>
      <c r="N17" s="248"/>
      <c r="O17" s="249"/>
      <c r="P17" s="250"/>
      <c r="Q17" s="251">
        <f t="shared" si="0"/>
        <v>0</v>
      </c>
    </row>
    <row r="18" spans="1:17">
      <c r="A18" s="204">
        <v>13</v>
      </c>
      <c r="B18" s="254" t="s">
        <v>395</v>
      </c>
      <c r="C18" s="206">
        <v>15</v>
      </c>
      <c r="D18" s="206">
        <v>25</v>
      </c>
      <c r="E18" s="206">
        <v>2</v>
      </c>
      <c r="F18" s="206" t="s">
        <v>391</v>
      </c>
      <c r="G18" s="206">
        <v>1.3</v>
      </c>
      <c r="H18" s="206" t="s">
        <v>343</v>
      </c>
      <c r="I18" s="206" t="s">
        <v>396</v>
      </c>
      <c r="J18" s="206">
        <v>1.9</v>
      </c>
      <c r="K18" s="206">
        <v>130</v>
      </c>
      <c r="L18" s="253" t="s">
        <v>397</v>
      </c>
      <c r="M18" s="253"/>
      <c r="N18" s="248"/>
      <c r="O18" s="249"/>
      <c r="P18" s="250"/>
      <c r="Q18" s="251">
        <f t="shared" si="0"/>
        <v>0</v>
      </c>
    </row>
    <row r="19" spans="1:17">
      <c r="A19" s="204">
        <v>14</v>
      </c>
      <c r="B19" s="254" t="s">
        <v>398</v>
      </c>
      <c r="C19" s="206">
        <v>50</v>
      </c>
      <c r="D19" s="206">
        <v>25</v>
      </c>
      <c r="E19" s="206">
        <v>8</v>
      </c>
      <c r="F19" s="206" t="s">
        <v>391</v>
      </c>
      <c r="G19" s="206">
        <v>1.3</v>
      </c>
      <c r="H19" s="206" t="s">
        <v>343</v>
      </c>
      <c r="I19" s="206" t="s">
        <v>399</v>
      </c>
      <c r="J19" s="206">
        <v>1.9</v>
      </c>
      <c r="K19" s="206">
        <v>130</v>
      </c>
      <c r="L19" s="253" t="s">
        <v>400</v>
      </c>
      <c r="M19" s="253" t="s">
        <v>340</v>
      </c>
      <c r="N19" s="248"/>
      <c r="O19" s="249"/>
      <c r="P19" s="250"/>
      <c r="Q19" s="251">
        <f t="shared" si="0"/>
        <v>0</v>
      </c>
    </row>
    <row r="20" spans="1:17">
      <c r="A20" s="204">
        <v>15</v>
      </c>
      <c r="B20" s="254" t="s">
        <v>401</v>
      </c>
      <c r="C20" s="206">
        <v>25</v>
      </c>
      <c r="D20" s="206">
        <v>25</v>
      </c>
      <c r="E20" s="206">
        <v>18</v>
      </c>
      <c r="F20" s="206" t="s">
        <v>391</v>
      </c>
      <c r="G20" s="252">
        <v>1.3</v>
      </c>
      <c r="H20" s="208">
        <v>100</v>
      </c>
      <c r="I20" s="206" t="s">
        <v>402</v>
      </c>
      <c r="J20" s="252">
        <v>1.4</v>
      </c>
      <c r="K20" s="208">
        <v>120</v>
      </c>
      <c r="L20" s="253" t="s">
        <v>403</v>
      </c>
      <c r="M20" s="253" t="s">
        <v>340</v>
      </c>
      <c r="N20" s="248"/>
      <c r="O20" s="249"/>
      <c r="P20" s="250"/>
      <c r="Q20" s="251">
        <f t="shared" si="0"/>
        <v>0</v>
      </c>
    </row>
    <row r="21" spans="1:17">
      <c r="A21" s="204"/>
      <c r="B21" s="254"/>
      <c r="C21" s="206"/>
      <c r="D21" s="206"/>
      <c r="E21" s="206"/>
      <c r="F21" s="206"/>
      <c r="G21" s="206"/>
      <c r="H21" s="206"/>
      <c r="I21" s="206"/>
      <c r="J21" s="206"/>
      <c r="K21" s="206"/>
      <c r="L21" s="253"/>
      <c r="M21" s="253"/>
      <c r="N21" s="248"/>
      <c r="O21" s="249"/>
      <c r="P21" s="250"/>
      <c r="Q21" s="251"/>
    </row>
    <row r="22" spans="1:17">
      <c r="A22" s="204"/>
      <c r="B22" s="205" t="s">
        <v>404</v>
      </c>
      <c r="C22" s="206"/>
      <c r="D22" s="206"/>
      <c r="E22" s="206"/>
      <c r="F22" s="206"/>
      <c r="G22" s="206"/>
      <c r="H22" s="206"/>
      <c r="I22" s="206"/>
      <c r="J22" s="206"/>
      <c r="K22" s="206"/>
      <c r="L22" s="253"/>
      <c r="M22" s="253"/>
      <c r="N22" s="248"/>
      <c r="O22" s="249"/>
      <c r="P22" s="250"/>
      <c r="Q22" s="251"/>
    </row>
    <row r="23" spans="1:17" ht="30">
      <c r="A23" s="204">
        <v>16</v>
      </c>
      <c r="B23" s="212" t="s">
        <v>405</v>
      </c>
      <c r="C23" s="206">
        <v>300</v>
      </c>
      <c r="D23" s="206">
        <v>25</v>
      </c>
      <c r="E23" s="206">
        <v>1</v>
      </c>
      <c r="F23" s="206" t="s">
        <v>391</v>
      </c>
      <c r="G23" s="206">
        <v>1.3</v>
      </c>
      <c r="H23" s="206" t="s">
        <v>343</v>
      </c>
      <c r="I23" s="206" t="s">
        <v>392</v>
      </c>
      <c r="J23" s="206">
        <v>1.9</v>
      </c>
      <c r="K23" s="206">
        <v>130</v>
      </c>
      <c r="L23" s="206" t="s">
        <v>339</v>
      </c>
      <c r="M23" s="206" t="s">
        <v>340</v>
      </c>
      <c r="N23" s="248"/>
      <c r="O23" s="255"/>
      <c r="P23" s="256"/>
      <c r="Q23" s="251">
        <f>(E23*(O23+P23))</f>
        <v>0</v>
      </c>
    </row>
    <row r="24" spans="1:17" ht="30">
      <c r="A24" s="204">
        <v>17</v>
      </c>
      <c r="B24" s="212" t="s">
        <v>405</v>
      </c>
      <c r="C24" s="206">
        <v>200</v>
      </c>
      <c r="D24" s="206">
        <v>25</v>
      </c>
      <c r="E24" s="206">
        <v>2</v>
      </c>
      <c r="F24" s="206" t="s">
        <v>391</v>
      </c>
      <c r="G24" s="206">
        <v>1.3</v>
      </c>
      <c r="H24" s="206" t="s">
        <v>343</v>
      </c>
      <c r="I24" s="206" t="s">
        <v>392</v>
      </c>
      <c r="J24" s="206">
        <v>1.9</v>
      </c>
      <c r="K24" s="206">
        <v>130</v>
      </c>
      <c r="L24" s="206" t="s">
        <v>339</v>
      </c>
      <c r="M24" s="206" t="s">
        <v>340</v>
      </c>
      <c r="N24" s="248"/>
      <c r="O24" s="255"/>
      <c r="P24" s="256"/>
      <c r="Q24" s="251">
        <f t="shared" ref="Q24:Q27" si="1">(E24*(O24+P24))</f>
        <v>0</v>
      </c>
    </row>
    <row r="25" spans="1:17" ht="30">
      <c r="A25" s="204">
        <v>18</v>
      </c>
      <c r="B25" s="212" t="s">
        <v>406</v>
      </c>
      <c r="C25" s="206">
        <v>250</v>
      </c>
      <c r="D25" s="206">
        <v>25</v>
      </c>
      <c r="E25" s="206">
        <v>1</v>
      </c>
      <c r="F25" s="206" t="s">
        <v>391</v>
      </c>
      <c r="G25" s="206">
        <v>1.3</v>
      </c>
      <c r="H25" s="206" t="s">
        <v>343</v>
      </c>
      <c r="I25" s="206" t="s">
        <v>392</v>
      </c>
      <c r="J25" s="206">
        <v>1.9</v>
      </c>
      <c r="K25" s="206">
        <v>130</v>
      </c>
      <c r="L25" s="206" t="s">
        <v>339</v>
      </c>
      <c r="M25" s="206" t="s">
        <v>340</v>
      </c>
      <c r="N25" s="248"/>
      <c r="O25" s="257"/>
      <c r="P25" s="258"/>
      <c r="Q25" s="251">
        <f t="shared" si="1"/>
        <v>0</v>
      </c>
    </row>
    <row r="26" spans="1:17" ht="30">
      <c r="A26" s="204">
        <v>19</v>
      </c>
      <c r="B26" s="212" t="s">
        <v>406</v>
      </c>
      <c r="C26" s="206">
        <v>150</v>
      </c>
      <c r="D26" s="206">
        <v>25</v>
      </c>
      <c r="E26" s="206">
        <v>1</v>
      </c>
      <c r="F26" s="206" t="s">
        <v>391</v>
      </c>
      <c r="G26" s="206">
        <v>1.3</v>
      </c>
      <c r="H26" s="206" t="s">
        <v>343</v>
      </c>
      <c r="I26" s="206" t="s">
        <v>392</v>
      </c>
      <c r="J26" s="206">
        <v>1.9</v>
      </c>
      <c r="K26" s="206">
        <v>130</v>
      </c>
      <c r="L26" s="206" t="s">
        <v>339</v>
      </c>
      <c r="M26" s="206" t="s">
        <v>340</v>
      </c>
      <c r="N26" s="248"/>
      <c r="O26" s="257"/>
      <c r="P26" s="258"/>
      <c r="Q26" s="251">
        <f t="shared" si="1"/>
        <v>0</v>
      </c>
    </row>
    <row r="27" spans="1:17" ht="30">
      <c r="A27" s="204">
        <v>20</v>
      </c>
      <c r="B27" s="212" t="s">
        <v>406</v>
      </c>
      <c r="C27" s="206">
        <v>125</v>
      </c>
      <c r="D27" s="206">
        <v>25</v>
      </c>
      <c r="E27" s="206">
        <v>1</v>
      </c>
      <c r="F27" s="206" t="s">
        <v>391</v>
      </c>
      <c r="G27" s="206">
        <v>1.3</v>
      </c>
      <c r="H27" s="206" t="s">
        <v>343</v>
      </c>
      <c r="I27" s="206" t="s">
        <v>392</v>
      </c>
      <c r="J27" s="206">
        <v>1.9</v>
      </c>
      <c r="K27" s="206">
        <v>130</v>
      </c>
      <c r="L27" s="206" t="s">
        <v>339</v>
      </c>
      <c r="M27" s="206" t="s">
        <v>340</v>
      </c>
      <c r="N27" s="248"/>
      <c r="O27" s="257"/>
      <c r="P27" s="258"/>
      <c r="Q27" s="251">
        <f t="shared" si="1"/>
        <v>0</v>
      </c>
    </row>
    <row r="28" spans="1:17">
      <c r="A28" s="204"/>
      <c r="B28" s="254"/>
      <c r="C28" s="206"/>
      <c r="D28" s="206"/>
      <c r="E28" s="206"/>
      <c r="F28" s="206"/>
      <c r="G28" s="252"/>
      <c r="H28" s="208"/>
      <c r="I28" s="206"/>
      <c r="J28" s="252"/>
      <c r="K28" s="208"/>
      <c r="L28" s="253"/>
      <c r="M28" s="253"/>
      <c r="N28" s="248"/>
      <c r="O28" s="257"/>
      <c r="P28" s="258"/>
      <c r="Q28" s="259"/>
    </row>
    <row r="29" spans="1:17">
      <c r="A29" s="204"/>
      <c r="B29" s="205" t="s">
        <v>407</v>
      </c>
      <c r="C29" s="206"/>
      <c r="D29" s="206"/>
      <c r="E29" s="206"/>
      <c r="F29" s="206"/>
      <c r="G29" s="252"/>
      <c r="H29" s="208"/>
      <c r="I29" s="206"/>
      <c r="J29" s="252"/>
      <c r="K29" s="208"/>
      <c r="L29" s="253"/>
      <c r="M29" s="253"/>
      <c r="N29" s="248"/>
      <c r="O29" s="260"/>
      <c r="P29" s="261"/>
      <c r="Q29" s="262"/>
    </row>
    <row r="30" spans="1:17">
      <c r="A30" s="204"/>
      <c r="B30" s="205" t="s">
        <v>364</v>
      </c>
      <c r="C30" s="206"/>
      <c r="D30" s="206"/>
      <c r="E30" s="206"/>
      <c r="F30" s="206"/>
      <c r="G30" s="252"/>
      <c r="H30" s="208"/>
      <c r="I30" s="206"/>
      <c r="J30" s="252"/>
      <c r="K30" s="208"/>
      <c r="L30" s="253"/>
      <c r="M30" s="253"/>
      <c r="N30" s="248"/>
      <c r="O30" s="257"/>
      <c r="P30" s="258"/>
      <c r="Q30" s="259"/>
    </row>
    <row r="31" spans="1:17">
      <c r="A31" s="204">
        <v>21</v>
      </c>
      <c r="B31" s="212" t="s">
        <v>408</v>
      </c>
      <c r="C31" s="206">
        <v>300</v>
      </c>
      <c r="D31" s="206">
        <v>10</v>
      </c>
      <c r="E31" s="206">
        <v>2</v>
      </c>
      <c r="F31" s="209" t="s">
        <v>409</v>
      </c>
      <c r="G31" s="206">
        <v>0.4</v>
      </c>
      <c r="H31" s="206">
        <v>95</v>
      </c>
      <c r="I31" s="209" t="s">
        <v>366</v>
      </c>
      <c r="J31" s="206">
        <v>0.6</v>
      </c>
      <c r="K31" s="206">
        <v>100</v>
      </c>
      <c r="L31" s="206" t="s">
        <v>355</v>
      </c>
      <c r="M31" s="206" t="s">
        <v>340</v>
      </c>
      <c r="N31" s="248"/>
      <c r="O31" s="257"/>
      <c r="P31" s="258"/>
      <c r="Q31" s="251">
        <f>(E31*(O31+P31))</f>
        <v>0</v>
      </c>
    </row>
    <row r="32" spans="1:17">
      <c r="A32" s="204">
        <v>22</v>
      </c>
      <c r="B32" s="212" t="s">
        <v>408</v>
      </c>
      <c r="C32" s="206">
        <v>250</v>
      </c>
      <c r="D32" s="206">
        <v>10</v>
      </c>
      <c r="E32" s="206">
        <v>6</v>
      </c>
      <c r="F32" s="209" t="s">
        <v>409</v>
      </c>
      <c r="G32" s="206">
        <v>0.4</v>
      </c>
      <c r="H32" s="206">
        <v>95</v>
      </c>
      <c r="I32" s="209" t="s">
        <v>366</v>
      </c>
      <c r="J32" s="206">
        <v>0.6</v>
      </c>
      <c r="K32" s="206">
        <v>100</v>
      </c>
      <c r="L32" s="206" t="s">
        <v>355</v>
      </c>
      <c r="M32" s="206" t="s">
        <v>340</v>
      </c>
      <c r="N32" s="248"/>
      <c r="O32" s="257"/>
      <c r="P32" s="258"/>
      <c r="Q32" s="251">
        <f t="shared" ref="Q32:Q38" si="2">(E32*(O32+P32))</f>
        <v>0</v>
      </c>
    </row>
    <row r="33" spans="1:17">
      <c r="A33" s="204">
        <v>23</v>
      </c>
      <c r="B33" s="254" t="s">
        <v>393</v>
      </c>
      <c r="C33" s="206">
        <v>300</v>
      </c>
      <c r="D33" s="206">
        <v>10</v>
      </c>
      <c r="E33" s="206">
        <v>1</v>
      </c>
      <c r="F33" s="206" t="s">
        <v>391</v>
      </c>
      <c r="G33" s="206">
        <v>0.4</v>
      </c>
      <c r="H33" s="206">
        <v>95</v>
      </c>
      <c r="I33" s="209" t="s">
        <v>366</v>
      </c>
      <c r="J33" s="206">
        <v>0.6</v>
      </c>
      <c r="K33" s="206">
        <v>100</v>
      </c>
      <c r="L33" s="206" t="s">
        <v>339</v>
      </c>
      <c r="M33" s="206" t="s">
        <v>340</v>
      </c>
      <c r="N33" s="248"/>
      <c r="O33" s="257"/>
      <c r="P33" s="258"/>
      <c r="Q33" s="251">
        <f t="shared" si="2"/>
        <v>0</v>
      </c>
    </row>
    <row r="34" spans="1:17">
      <c r="A34" s="204">
        <v>24</v>
      </c>
      <c r="B34" s="254" t="s">
        <v>393</v>
      </c>
      <c r="C34" s="206">
        <v>250</v>
      </c>
      <c r="D34" s="206">
        <v>10</v>
      </c>
      <c r="E34" s="206">
        <v>1</v>
      </c>
      <c r="F34" s="206" t="s">
        <v>391</v>
      </c>
      <c r="G34" s="206">
        <v>0.4</v>
      </c>
      <c r="H34" s="206">
        <v>95</v>
      </c>
      <c r="I34" s="209" t="s">
        <v>366</v>
      </c>
      <c r="J34" s="206">
        <v>0.6</v>
      </c>
      <c r="K34" s="206">
        <v>100</v>
      </c>
      <c r="L34" s="206" t="s">
        <v>339</v>
      </c>
      <c r="M34" s="206" t="s">
        <v>340</v>
      </c>
      <c r="N34" s="248"/>
      <c r="O34" s="257"/>
      <c r="P34" s="258"/>
      <c r="Q34" s="251">
        <f t="shared" si="2"/>
        <v>0</v>
      </c>
    </row>
    <row r="35" spans="1:17">
      <c r="A35" s="204">
        <v>25</v>
      </c>
      <c r="B35" s="254" t="s">
        <v>394</v>
      </c>
      <c r="C35" s="206">
        <v>300</v>
      </c>
      <c r="D35" s="206">
        <v>10</v>
      </c>
      <c r="E35" s="206">
        <v>1</v>
      </c>
      <c r="F35" s="206" t="s">
        <v>391</v>
      </c>
      <c r="G35" s="206">
        <v>0.4</v>
      </c>
      <c r="H35" s="206">
        <v>95</v>
      </c>
      <c r="I35" s="209" t="s">
        <v>366</v>
      </c>
      <c r="J35" s="206">
        <v>0.6</v>
      </c>
      <c r="K35" s="206">
        <v>100</v>
      </c>
      <c r="L35" s="206" t="s">
        <v>355</v>
      </c>
      <c r="M35" s="206" t="s">
        <v>340</v>
      </c>
      <c r="N35" s="248"/>
      <c r="O35" s="257"/>
      <c r="P35" s="258"/>
      <c r="Q35" s="251">
        <f t="shared" si="2"/>
        <v>0</v>
      </c>
    </row>
    <row r="36" spans="1:17">
      <c r="A36" s="204">
        <v>26</v>
      </c>
      <c r="B36" s="254" t="s">
        <v>394</v>
      </c>
      <c r="C36" s="206">
        <v>250</v>
      </c>
      <c r="D36" s="206">
        <v>10</v>
      </c>
      <c r="E36" s="206">
        <v>1</v>
      </c>
      <c r="F36" s="206" t="s">
        <v>391</v>
      </c>
      <c r="G36" s="206">
        <v>0.4</v>
      </c>
      <c r="H36" s="206">
        <v>95</v>
      </c>
      <c r="I36" s="209" t="s">
        <v>366</v>
      </c>
      <c r="J36" s="206">
        <v>0.6</v>
      </c>
      <c r="K36" s="206">
        <v>100</v>
      </c>
      <c r="L36" s="206" t="s">
        <v>355</v>
      </c>
      <c r="M36" s="206" t="s">
        <v>340</v>
      </c>
      <c r="N36" s="248"/>
      <c r="O36" s="257"/>
      <c r="P36" s="258"/>
      <c r="Q36" s="251">
        <f t="shared" si="2"/>
        <v>0</v>
      </c>
    </row>
    <row r="37" spans="1:17">
      <c r="A37" s="204">
        <v>27</v>
      </c>
      <c r="B37" s="254" t="s">
        <v>401</v>
      </c>
      <c r="C37" s="206">
        <v>25</v>
      </c>
      <c r="D37" s="206">
        <v>16</v>
      </c>
      <c r="E37" s="206">
        <v>12</v>
      </c>
      <c r="F37" s="206" t="s">
        <v>391</v>
      </c>
      <c r="G37" s="252">
        <v>1.3</v>
      </c>
      <c r="H37" s="208">
        <v>100</v>
      </c>
      <c r="I37" s="206" t="s">
        <v>402</v>
      </c>
      <c r="J37" s="252">
        <v>1.4</v>
      </c>
      <c r="K37" s="208">
        <v>120</v>
      </c>
      <c r="L37" s="253" t="s">
        <v>403</v>
      </c>
      <c r="M37" s="253" t="s">
        <v>340</v>
      </c>
      <c r="N37" s="248"/>
      <c r="O37" s="257"/>
      <c r="P37" s="258"/>
      <c r="Q37" s="251">
        <f t="shared" si="2"/>
        <v>0</v>
      </c>
    </row>
    <row r="38" spans="1:17">
      <c r="A38" s="204">
        <v>28</v>
      </c>
      <c r="B38" s="254" t="s">
        <v>410</v>
      </c>
      <c r="C38" s="206">
        <v>15</v>
      </c>
      <c r="D38" s="206">
        <v>25</v>
      </c>
      <c r="E38" s="206">
        <v>2</v>
      </c>
      <c r="F38" s="209" t="s">
        <v>409</v>
      </c>
      <c r="G38" s="206">
        <v>0.4</v>
      </c>
      <c r="H38" s="206">
        <v>95</v>
      </c>
      <c r="I38" s="209" t="s">
        <v>366</v>
      </c>
      <c r="J38" s="206">
        <v>0.6</v>
      </c>
      <c r="K38" s="206">
        <v>100</v>
      </c>
      <c r="L38" s="253" t="s">
        <v>397</v>
      </c>
      <c r="M38" s="253"/>
      <c r="N38" s="248"/>
      <c r="O38" s="257"/>
      <c r="P38" s="258"/>
      <c r="Q38" s="251">
        <f t="shared" si="2"/>
        <v>0</v>
      </c>
    </row>
    <row r="39" spans="1:17">
      <c r="A39" s="204"/>
      <c r="B39" s="254"/>
      <c r="C39" s="206"/>
      <c r="D39" s="206"/>
      <c r="E39" s="206"/>
      <c r="F39" s="209"/>
      <c r="G39" s="206"/>
      <c r="H39" s="206"/>
      <c r="I39" s="209"/>
      <c r="J39" s="206"/>
      <c r="K39" s="206"/>
      <c r="L39" s="208"/>
      <c r="M39" s="253"/>
      <c r="N39" s="248"/>
      <c r="O39" s="257"/>
      <c r="P39" s="258"/>
      <c r="Q39" s="259"/>
    </row>
    <row r="40" spans="1:17">
      <c r="A40" s="204"/>
      <c r="B40" s="254"/>
      <c r="C40" s="206"/>
      <c r="D40" s="206"/>
      <c r="E40" s="206"/>
      <c r="F40" s="209"/>
      <c r="G40" s="206"/>
      <c r="H40" s="206"/>
      <c r="I40" s="209"/>
      <c r="J40" s="206"/>
      <c r="K40" s="206"/>
      <c r="L40" s="208"/>
      <c r="M40" s="253"/>
      <c r="N40" s="248"/>
      <c r="O40" s="257"/>
      <c r="P40" s="258"/>
      <c r="Q40" s="259"/>
    </row>
    <row r="41" spans="1:17">
      <c r="A41" s="204"/>
      <c r="B41" s="205" t="s">
        <v>404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53"/>
      <c r="M41" s="253"/>
      <c r="N41" s="248"/>
      <c r="O41" s="257"/>
      <c r="P41" s="258"/>
      <c r="Q41" s="259"/>
    </row>
    <row r="42" spans="1:17" ht="37.15" customHeight="1">
      <c r="A42" s="204">
        <v>29</v>
      </c>
      <c r="B42" s="212" t="s">
        <v>405</v>
      </c>
      <c r="C42" s="206">
        <v>300</v>
      </c>
      <c r="D42" s="206">
        <v>10</v>
      </c>
      <c r="E42" s="206">
        <v>1</v>
      </c>
      <c r="F42" s="206" t="s">
        <v>391</v>
      </c>
      <c r="G42" s="206">
        <v>0.2</v>
      </c>
      <c r="H42" s="206">
        <v>95</v>
      </c>
      <c r="I42" s="209" t="s">
        <v>366</v>
      </c>
      <c r="J42" s="206">
        <v>0.3</v>
      </c>
      <c r="K42" s="206">
        <v>100</v>
      </c>
      <c r="L42" s="206" t="s">
        <v>339</v>
      </c>
      <c r="M42" s="206" t="s">
        <v>340</v>
      </c>
      <c r="N42" s="248"/>
      <c r="O42" s="257"/>
      <c r="P42" s="258"/>
      <c r="Q42" s="251">
        <f>(E42*(O42+P42))</f>
        <v>0</v>
      </c>
    </row>
    <row r="43" spans="1:17" ht="33.65" customHeight="1">
      <c r="A43" s="204">
        <v>30</v>
      </c>
      <c r="B43" s="212" t="s">
        <v>405</v>
      </c>
      <c r="C43" s="206">
        <v>250</v>
      </c>
      <c r="D43" s="206">
        <v>10</v>
      </c>
      <c r="E43" s="206">
        <v>1</v>
      </c>
      <c r="F43" s="206" t="s">
        <v>391</v>
      </c>
      <c r="G43" s="206">
        <v>0.2</v>
      </c>
      <c r="H43" s="206">
        <v>95</v>
      </c>
      <c r="I43" s="209" t="s">
        <v>366</v>
      </c>
      <c r="J43" s="206">
        <v>0.3</v>
      </c>
      <c r="K43" s="206">
        <v>100</v>
      </c>
      <c r="L43" s="206" t="s">
        <v>339</v>
      </c>
      <c r="M43" s="206" t="s">
        <v>340</v>
      </c>
      <c r="N43" s="248"/>
      <c r="O43" s="257"/>
      <c r="P43" s="258"/>
      <c r="Q43" s="251">
        <f t="shared" ref="Q43:Q46" si="3">(E43*(O43+P43))</f>
        <v>0</v>
      </c>
    </row>
    <row r="44" spans="1:17" ht="33" customHeight="1">
      <c r="A44" s="204">
        <v>31</v>
      </c>
      <c r="B44" s="212" t="s">
        <v>406</v>
      </c>
      <c r="C44" s="206">
        <v>250</v>
      </c>
      <c r="D44" s="206">
        <v>10</v>
      </c>
      <c r="E44" s="206">
        <v>1</v>
      </c>
      <c r="F44" s="206" t="s">
        <v>391</v>
      </c>
      <c r="G44" s="206">
        <v>0.4</v>
      </c>
      <c r="H44" s="206">
        <v>95</v>
      </c>
      <c r="I44" s="209" t="s">
        <v>366</v>
      </c>
      <c r="J44" s="206">
        <v>0.6</v>
      </c>
      <c r="K44" s="206">
        <v>100</v>
      </c>
      <c r="L44" s="206" t="s">
        <v>339</v>
      </c>
      <c r="M44" s="206" t="s">
        <v>340</v>
      </c>
      <c r="N44" s="248"/>
      <c r="O44" s="257"/>
      <c r="P44" s="258"/>
      <c r="Q44" s="251">
        <f t="shared" si="3"/>
        <v>0</v>
      </c>
    </row>
    <row r="45" spans="1:17" ht="36" customHeight="1">
      <c r="A45" s="204">
        <v>32</v>
      </c>
      <c r="B45" s="212" t="s">
        <v>406</v>
      </c>
      <c r="C45" s="206">
        <v>200</v>
      </c>
      <c r="D45" s="206">
        <v>10</v>
      </c>
      <c r="E45" s="206">
        <v>1</v>
      </c>
      <c r="F45" s="206" t="s">
        <v>391</v>
      </c>
      <c r="G45" s="206">
        <v>0.4</v>
      </c>
      <c r="H45" s="206">
        <v>95</v>
      </c>
      <c r="I45" s="209" t="s">
        <v>366</v>
      </c>
      <c r="J45" s="206">
        <v>0.6</v>
      </c>
      <c r="K45" s="206">
        <v>100</v>
      </c>
      <c r="L45" s="206" t="s">
        <v>339</v>
      </c>
      <c r="M45" s="206" t="s">
        <v>340</v>
      </c>
      <c r="N45" s="248"/>
      <c r="O45" s="257"/>
      <c r="P45" s="258"/>
      <c r="Q45" s="251">
        <f t="shared" si="3"/>
        <v>0</v>
      </c>
    </row>
    <row r="46" spans="1:17" ht="34.15" customHeight="1">
      <c r="A46" s="204">
        <v>33</v>
      </c>
      <c r="B46" s="212" t="s">
        <v>411</v>
      </c>
      <c r="C46" s="206">
        <v>300</v>
      </c>
      <c r="D46" s="206">
        <v>10</v>
      </c>
      <c r="E46" s="206">
        <v>2</v>
      </c>
      <c r="F46" s="206" t="s">
        <v>391</v>
      </c>
      <c r="G46" s="206">
        <v>0.2</v>
      </c>
      <c r="H46" s="206">
        <v>95</v>
      </c>
      <c r="I46" s="209" t="s">
        <v>366</v>
      </c>
      <c r="J46" s="206">
        <v>0.3</v>
      </c>
      <c r="K46" s="206">
        <v>100</v>
      </c>
      <c r="L46" s="206" t="s">
        <v>339</v>
      </c>
      <c r="M46" s="206" t="s">
        <v>340</v>
      </c>
      <c r="N46" s="248"/>
      <c r="O46" s="257"/>
      <c r="P46" s="258"/>
      <c r="Q46" s="251">
        <f t="shared" si="3"/>
        <v>0</v>
      </c>
    </row>
    <row r="47" spans="1:17">
      <c r="A47" s="204"/>
      <c r="B47" s="212"/>
      <c r="C47" s="206"/>
      <c r="D47" s="206"/>
      <c r="E47" s="206"/>
      <c r="F47" s="206"/>
      <c r="G47" s="206"/>
      <c r="H47" s="206"/>
      <c r="I47" s="209"/>
      <c r="J47" s="206"/>
      <c r="K47" s="206"/>
      <c r="L47" s="206"/>
      <c r="M47" s="206"/>
      <c r="N47" s="248"/>
      <c r="O47" s="257"/>
      <c r="P47" s="258"/>
      <c r="Q47" s="259"/>
    </row>
    <row r="48" spans="1:17">
      <c r="A48" s="204"/>
      <c r="B48" s="205"/>
      <c r="C48" s="206"/>
      <c r="D48" s="206"/>
      <c r="E48" s="206"/>
      <c r="F48" s="206"/>
      <c r="G48" s="207"/>
      <c r="H48" s="208"/>
      <c r="I48" s="209"/>
      <c r="J48" s="207"/>
      <c r="K48" s="208"/>
      <c r="L48" s="208"/>
      <c r="M48" s="208"/>
      <c r="N48" s="248"/>
      <c r="O48" s="257"/>
      <c r="P48" s="258"/>
      <c r="Q48" s="259"/>
    </row>
    <row r="49" spans="1:17">
      <c r="A49" s="204"/>
      <c r="B49" s="263" t="s">
        <v>412</v>
      </c>
      <c r="C49" s="206"/>
      <c r="D49" s="206"/>
      <c r="E49" s="206"/>
      <c r="F49" s="206"/>
      <c r="G49" s="206"/>
      <c r="H49" s="206"/>
      <c r="I49" s="209"/>
      <c r="J49" s="206"/>
      <c r="K49" s="206"/>
      <c r="L49" s="206"/>
      <c r="M49" s="253"/>
      <c r="N49" s="248"/>
      <c r="O49" s="257"/>
      <c r="P49" s="258"/>
      <c r="Q49" s="259"/>
    </row>
    <row r="50" spans="1:17">
      <c r="A50" s="204">
        <v>34</v>
      </c>
      <c r="B50" s="264" t="s">
        <v>413</v>
      </c>
      <c r="C50" s="206">
        <v>50</v>
      </c>
      <c r="D50" s="206">
        <v>16</v>
      </c>
      <c r="E50" s="206">
        <v>2</v>
      </c>
      <c r="F50" s="206" t="s">
        <v>414</v>
      </c>
      <c r="G50" s="206">
        <v>0.3</v>
      </c>
      <c r="H50" s="206">
        <v>150</v>
      </c>
      <c r="I50" s="209" t="s">
        <v>415</v>
      </c>
      <c r="J50" s="206">
        <v>0.4</v>
      </c>
      <c r="K50" s="206">
        <v>260</v>
      </c>
      <c r="L50" s="206" t="s">
        <v>339</v>
      </c>
      <c r="M50" s="206" t="s">
        <v>340</v>
      </c>
      <c r="N50" s="248"/>
      <c r="O50" s="257"/>
      <c r="P50" s="258"/>
      <c r="Q50" s="251">
        <f>(E50*(O50+P50))</f>
        <v>0</v>
      </c>
    </row>
    <row r="51" spans="1:17">
      <c r="A51" s="204">
        <v>35</v>
      </c>
      <c r="B51" s="264" t="s">
        <v>413</v>
      </c>
      <c r="C51" s="206">
        <v>40</v>
      </c>
      <c r="D51" s="206">
        <v>16</v>
      </c>
      <c r="E51" s="206">
        <v>2</v>
      </c>
      <c r="F51" s="206" t="s">
        <v>414</v>
      </c>
      <c r="G51" s="206">
        <v>0.3</v>
      </c>
      <c r="H51" s="206">
        <v>150</v>
      </c>
      <c r="I51" s="209" t="s">
        <v>415</v>
      </c>
      <c r="J51" s="206">
        <v>0.4</v>
      </c>
      <c r="K51" s="206">
        <v>260</v>
      </c>
      <c r="L51" s="206" t="s">
        <v>339</v>
      </c>
      <c r="M51" s="206" t="s">
        <v>340</v>
      </c>
      <c r="N51" s="248"/>
      <c r="O51" s="257"/>
      <c r="P51" s="258"/>
      <c r="Q51" s="251">
        <f t="shared" ref="Q51:Q56" si="4">(E51*(O51+P51))</f>
        <v>0</v>
      </c>
    </row>
    <row r="52" spans="1:17">
      <c r="A52" s="204">
        <v>36</v>
      </c>
      <c r="B52" s="212" t="s">
        <v>416</v>
      </c>
      <c r="C52" s="206">
        <v>40</v>
      </c>
      <c r="D52" s="206">
        <v>16</v>
      </c>
      <c r="E52" s="206">
        <v>1</v>
      </c>
      <c r="F52" s="206" t="s">
        <v>414</v>
      </c>
      <c r="G52" s="206">
        <v>0.3</v>
      </c>
      <c r="H52" s="206">
        <v>150</v>
      </c>
      <c r="I52" s="209" t="s">
        <v>415</v>
      </c>
      <c r="J52" s="206">
        <v>0.4</v>
      </c>
      <c r="K52" s="206">
        <v>260</v>
      </c>
      <c r="L52" s="206" t="s">
        <v>339</v>
      </c>
      <c r="M52" s="206" t="s">
        <v>340</v>
      </c>
      <c r="N52" s="248"/>
      <c r="O52" s="257"/>
      <c r="P52" s="258"/>
      <c r="Q52" s="251">
        <f t="shared" si="4"/>
        <v>0</v>
      </c>
    </row>
    <row r="53" spans="1:17">
      <c r="A53" s="204">
        <v>37</v>
      </c>
      <c r="B53" s="264" t="s">
        <v>413</v>
      </c>
      <c r="C53" s="206">
        <v>25</v>
      </c>
      <c r="D53" s="206">
        <v>16</v>
      </c>
      <c r="E53" s="206">
        <v>8</v>
      </c>
      <c r="F53" s="206" t="s">
        <v>414</v>
      </c>
      <c r="G53" s="206">
        <v>0.3</v>
      </c>
      <c r="H53" s="206">
        <v>150</v>
      </c>
      <c r="I53" s="209" t="s">
        <v>415</v>
      </c>
      <c r="J53" s="206">
        <v>0.4</v>
      </c>
      <c r="K53" s="206">
        <v>260</v>
      </c>
      <c r="L53" s="206" t="s">
        <v>339</v>
      </c>
      <c r="M53" s="206" t="s">
        <v>340</v>
      </c>
      <c r="N53" s="248"/>
      <c r="O53" s="257"/>
      <c r="P53" s="258"/>
      <c r="Q53" s="251">
        <f t="shared" si="4"/>
        <v>0</v>
      </c>
    </row>
    <row r="54" spans="1:17">
      <c r="A54" s="204">
        <v>38</v>
      </c>
      <c r="B54" s="264" t="s">
        <v>413</v>
      </c>
      <c r="C54" s="206">
        <v>15</v>
      </c>
      <c r="D54" s="206">
        <v>16</v>
      </c>
      <c r="E54" s="206">
        <v>2</v>
      </c>
      <c r="F54" s="206" t="s">
        <v>414</v>
      </c>
      <c r="G54" s="206">
        <v>0.3</v>
      </c>
      <c r="H54" s="206">
        <v>150</v>
      </c>
      <c r="I54" s="209" t="s">
        <v>415</v>
      </c>
      <c r="J54" s="206">
        <v>0.4</v>
      </c>
      <c r="K54" s="206">
        <v>260</v>
      </c>
      <c r="L54" s="206" t="s">
        <v>339</v>
      </c>
      <c r="M54" s="206" t="s">
        <v>340</v>
      </c>
      <c r="N54" s="248"/>
      <c r="O54" s="257"/>
      <c r="P54" s="258"/>
      <c r="Q54" s="251">
        <f t="shared" si="4"/>
        <v>0</v>
      </c>
    </row>
    <row r="55" spans="1:17">
      <c r="A55" s="204">
        <v>39</v>
      </c>
      <c r="B55" s="265" t="s">
        <v>417</v>
      </c>
      <c r="C55" s="206">
        <v>25</v>
      </c>
      <c r="D55" s="206">
        <v>16</v>
      </c>
      <c r="E55" s="206">
        <v>2</v>
      </c>
      <c r="F55" s="206" t="s">
        <v>414</v>
      </c>
      <c r="G55" s="206">
        <v>0.3</v>
      </c>
      <c r="H55" s="206">
        <v>150</v>
      </c>
      <c r="I55" s="209" t="s">
        <v>415</v>
      </c>
      <c r="J55" s="206">
        <v>0.4</v>
      </c>
      <c r="K55" s="206">
        <v>260</v>
      </c>
      <c r="L55" s="206" t="s">
        <v>339</v>
      </c>
      <c r="M55" s="206" t="s">
        <v>340</v>
      </c>
      <c r="N55" s="248"/>
      <c r="O55" s="257"/>
      <c r="P55" s="258"/>
      <c r="Q55" s="251">
        <f t="shared" si="4"/>
        <v>0</v>
      </c>
    </row>
    <row r="56" spans="1:17" ht="31.15" customHeight="1">
      <c r="A56" s="204">
        <v>40</v>
      </c>
      <c r="B56" s="265" t="s">
        <v>418</v>
      </c>
      <c r="C56" s="206">
        <v>20</v>
      </c>
      <c r="D56" s="206">
        <v>16</v>
      </c>
      <c r="E56" s="206">
        <v>1</v>
      </c>
      <c r="F56" s="206" t="s">
        <v>414</v>
      </c>
      <c r="G56" s="206">
        <v>0.3</v>
      </c>
      <c r="H56" s="206">
        <v>150</v>
      </c>
      <c r="I56" s="209" t="s">
        <v>415</v>
      </c>
      <c r="J56" s="206">
        <v>0.4</v>
      </c>
      <c r="K56" s="206">
        <v>260</v>
      </c>
      <c r="L56" s="206" t="s">
        <v>339</v>
      </c>
      <c r="M56" s="206" t="s">
        <v>340</v>
      </c>
      <c r="N56" s="248"/>
      <c r="O56" s="257"/>
      <c r="P56" s="258"/>
      <c r="Q56" s="251">
        <f t="shared" si="4"/>
        <v>0</v>
      </c>
    </row>
    <row r="57" spans="1:17">
      <c r="A57" s="204"/>
      <c r="B57" s="263" t="s">
        <v>419</v>
      </c>
      <c r="C57" s="206"/>
      <c r="D57" s="206"/>
      <c r="E57" s="206"/>
      <c r="F57" s="206"/>
      <c r="G57" s="206"/>
      <c r="H57" s="206"/>
      <c r="I57" s="209"/>
      <c r="J57" s="206"/>
      <c r="K57" s="206"/>
      <c r="L57" s="206"/>
      <c r="M57" s="253"/>
      <c r="N57" s="248"/>
      <c r="O57" s="257"/>
      <c r="P57" s="258"/>
      <c r="Q57" s="259"/>
    </row>
    <row r="58" spans="1:17">
      <c r="A58" s="204">
        <v>41</v>
      </c>
      <c r="B58" s="264" t="s">
        <v>420</v>
      </c>
      <c r="C58" s="266">
        <v>40</v>
      </c>
      <c r="D58" s="267" t="s">
        <v>421</v>
      </c>
      <c r="E58" s="206">
        <v>8</v>
      </c>
      <c r="F58" s="206" t="s">
        <v>422</v>
      </c>
      <c r="G58" s="268">
        <v>0.8</v>
      </c>
      <c r="H58" s="268">
        <v>40</v>
      </c>
      <c r="I58" s="268" t="s">
        <v>423</v>
      </c>
      <c r="J58" s="268">
        <v>1</v>
      </c>
      <c r="K58" s="268">
        <v>50</v>
      </c>
      <c r="L58" s="269" t="s">
        <v>424</v>
      </c>
      <c r="M58" s="268"/>
      <c r="N58" s="248" t="s">
        <v>425</v>
      </c>
      <c r="O58" s="257"/>
      <c r="P58" s="258"/>
      <c r="Q58" s="251">
        <f>(E58*(O58+P58))</f>
        <v>0</v>
      </c>
    </row>
    <row r="59" spans="1:17">
      <c r="A59" s="204">
        <v>42</v>
      </c>
      <c r="B59" s="264" t="s">
        <v>420</v>
      </c>
      <c r="C59" s="266">
        <v>32</v>
      </c>
      <c r="D59" s="267" t="s">
        <v>421</v>
      </c>
      <c r="E59" s="206">
        <v>5</v>
      </c>
      <c r="F59" s="206" t="s">
        <v>422</v>
      </c>
      <c r="G59" s="268">
        <v>0.8</v>
      </c>
      <c r="H59" s="268">
        <v>40</v>
      </c>
      <c r="I59" s="268" t="s">
        <v>423</v>
      </c>
      <c r="J59" s="268">
        <v>1</v>
      </c>
      <c r="K59" s="268">
        <v>50</v>
      </c>
      <c r="L59" s="269" t="s">
        <v>426</v>
      </c>
      <c r="M59" s="268"/>
      <c r="N59" s="248" t="s">
        <v>425</v>
      </c>
      <c r="O59" s="257"/>
      <c r="P59" s="258"/>
      <c r="Q59" s="251">
        <f t="shared" ref="Q59:Q63" si="5">(E59*(O59+P59))</f>
        <v>0</v>
      </c>
    </row>
    <row r="60" spans="1:17">
      <c r="A60" s="204">
        <v>43</v>
      </c>
      <c r="B60" s="264" t="s">
        <v>420</v>
      </c>
      <c r="C60" s="266">
        <v>25</v>
      </c>
      <c r="D60" s="267" t="s">
        <v>421</v>
      </c>
      <c r="E60" s="206">
        <v>2</v>
      </c>
      <c r="F60" s="206" t="s">
        <v>422</v>
      </c>
      <c r="G60" s="268">
        <v>0.8</v>
      </c>
      <c r="H60" s="268">
        <v>40</v>
      </c>
      <c r="I60" s="268" t="s">
        <v>423</v>
      </c>
      <c r="J60" s="268">
        <v>1</v>
      </c>
      <c r="K60" s="268">
        <v>50</v>
      </c>
      <c r="L60" s="269" t="s">
        <v>403</v>
      </c>
      <c r="M60" s="268"/>
      <c r="N60" s="248" t="s">
        <v>425</v>
      </c>
      <c r="O60" s="257"/>
      <c r="P60" s="258"/>
      <c r="Q60" s="251">
        <f t="shared" si="5"/>
        <v>0</v>
      </c>
    </row>
    <row r="61" spans="1:17">
      <c r="A61" s="204">
        <v>44</v>
      </c>
      <c r="B61" s="264" t="s">
        <v>420</v>
      </c>
      <c r="C61" s="266">
        <v>15</v>
      </c>
      <c r="D61" s="267" t="s">
        <v>421</v>
      </c>
      <c r="E61" s="206">
        <v>32</v>
      </c>
      <c r="F61" s="206" t="s">
        <v>422</v>
      </c>
      <c r="G61" s="268">
        <v>0.8</v>
      </c>
      <c r="H61" s="268">
        <v>40</v>
      </c>
      <c r="I61" s="268" t="s">
        <v>423</v>
      </c>
      <c r="J61" s="268">
        <v>1</v>
      </c>
      <c r="K61" s="268">
        <v>50</v>
      </c>
      <c r="L61" s="269" t="s">
        <v>427</v>
      </c>
      <c r="M61" s="268"/>
      <c r="N61" s="248" t="s">
        <v>425</v>
      </c>
      <c r="O61" s="257"/>
      <c r="P61" s="258"/>
      <c r="Q61" s="251">
        <f t="shared" si="5"/>
        <v>0</v>
      </c>
    </row>
    <row r="62" spans="1:17">
      <c r="A62" s="204">
        <v>45</v>
      </c>
      <c r="B62" s="264" t="s">
        <v>428</v>
      </c>
      <c r="C62" s="266">
        <v>25</v>
      </c>
      <c r="D62" s="267" t="s">
        <v>421</v>
      </c>
      <c r="E62" s="206">
        <v>2</v>
      </c>
      <c r="F62" s="206" t="s">
        <v>422</v>
      </c>
      <c r="G62" s="268">
        <v>0.8</v>
      </c>
      <c r="H62" s="268">
        <v>40</v>
      </c>
      <c r="I62" s="268" t="s">
        <v>423</v>
      </c>
      <c r="J62" s="268">
        <v>1</v>
      </c>
      <c r="K62" s="268">
        <v>50</v>
      </c>
      <c r="L62" s="269" t="s">
        <v>403</v>
      </c>
      <c r="M62" s="268"/>
      <c r="N62" s="248" t="s">
        <v>425</v>
      </c>
      <c r="O62" s="257"/>
      <c r="P62" s="258"/>
      <c r="Q62" s="251">
        <f t="shared" si="5"/>
        <v>0</v>
      </c>
    </row>
    <row r="63" spans="1:17">
      <c r="A63" s="204">
        <v>46</v>
      </c>
      <c r="B63" s="264" t="s">
        <v>428</v>
      </c>
      <c r="C63" s="266">
        <v>32</v>
      </c>
      <c r="D63" s="267" t="s">
        <v>421</v>
      </c>
      <c r="E63" s="206">
        <v>2</v>
      </c>
      <c r="F63" s="206" t="s">
        <v>422</v>
      </c>
      <c r="G63" s="268">
        <v>0.8</v>
      </c>
      <c r="H63" s="268">
        <v>40</v>
      </c>
      <c r="I63" s="268" t="s">
        <v>423</v>
      </c>
      <c r="J63" s="268">
        <v>1</v>
      </c>
      <c r="K63" s="268">
        <v>50</v>
      </c>
      <c r="L63" s="269" t="s">
        <v>426</v>
      </c>
      <c r="M63" s="268"/>
      <c r="N63" s="248" t="s">
        <v>425</v>
      </c>
      <c r="O63" s="257"/>
      <c r="P63" s="258"/>
      <c r="Q63" s="251">
        <f t="shared" si="5"/>
        <v>0</v>
      </c>
    </row>
    <row r="64" spans="1:17" ht="22.9" customHeight="1" thickBot="1">
      <c r="A64" s="213"/>
      <c r="B64" s="270"/>
      <c r="C64" s="215"/>
      <c r="D64" s="215"/>
      <c r="E64" s="215"/>
      <c r="F64" s="215"/>
      <c r="G64" s="215"/>
      <c r="H64" s="215"/>
      <c r="I64" s="218"/>
      <c r="J64" s="215"/>
      <c r="K64" s="215"/>
      <c r="L64" s="215"/>
      <c r="M64" s="215"/>
      <c r="N64" s="271"/>
      <c r="O64" s="272"/>
      <c r="P64" s="273" t="s">
        <v>367</v>
      </c>
      <c r="Q64" s="274">
        <f>SUM(Q6:Q63)</f>
        <v>0</v>
      </c>
    </row>
  </sheetData>
  <mergeCells count="13">
    <mergeCell ref="Q1:Q2"/>
    <mergeCell ref="I1:I2"/>
    <mergeCell ref="L1:L2"/>
    <mergeCell ref="M1:M2"/>
    <mergeCell ref="N1:N2"/>
    <mergeCell ref="O1:O2"/>
    <mergeCell ref="P1:P2"/>
    <mergeCell ref="F1:F2"/>
    <mergeCell ref="A1:A2"/>
    <mergeCell ref="B1:B2"/>
    <mergeCell ref="C1:C2"/>
    <mergeCell ref="D1:D2"/>
    <mergeCell ref="E1:E2"/>
  </mergeCells>
  <pageMargins left="0.51181102362204722" right="0.31496062992125984" top="1.1417322834645669" bottom="0.55118110236220474" header="0.70866141732283472" footer="0.11811023622047245"/>
  <pageSetup paperSize="9" scale="60" orientation="landscape" r:id="rId1"/>
  <headerFooter>
    <oddHeader>&amp;LMH TEPLÁRENSKÝ HOLDING, a.s. TURBÍNOVÁ 3, 831 04 BRATISLAVA
AKUMULÁCIA TEPELNEJ ENERGIE</oddHeader>
    <oddFooter xml:space="preserve">&amp;CZoznam ručných armatúr &amp;R&amp;P/&amp;N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FD61-9B38-46EC-AF2D-A4C47A17A596}">
  <dimension ref="A1:R57"/>
  <sheetViews>
    <sheetView zoomScale="115" zoomScaleNormal="115" workbookViewId="0">
      <pane xSplit="1" ySplit="2" topLeftCell="B3" activePane="bottomRight" state="frozen"/>
      <selection activeCell="R17" sqref="R17"/>
      <selection pane="topRight" activeCell="R17" sqref="R17"/>
      <selection pane="bottomLeft" activeCell="R17" sqref="R17"/>
      <selection pane="bottomRight" activeCell="C10" sqref="C10"/>
    </sheetView>
  </sheetViews>
  <sheetFormatPr defaultRowHeight="14.5"/>
  <cols>
    <col min="2" max="2" width="85.7265625" customWidth="1"/>
    <col min="3" max="4" width="5" customWidth="1"/>
    <col min="5" max="5" width="6.453125" customWidth="1"/>
    <col min="9" max="9" width="13.7265625" style="242" customWidth="1"/>
    <col min="10" max="10" width="8.453125" customWidth="1"/>
    <col min="11" max="11" width="8.54296875" customWidth="1"/>
    <col min="12" max="12" width="5.81640625" bestFit="1" customWidth="1"/>
    <col min="13" max="13" width="13.7265625" bestFit="1" customWidth="1"/>
    <col min="14" max="14" width="18.453125" bestFit="1" customWidth="1"/>
    <col min="15" max="15" width="10.54296875" bestFit="1" customWidth="1"/>
    <col min="16" max="17" width="10.54296875" style="240" customWidth="1"/>
    <col min="18" max="18" width="14.81640625" style="240" customWidth="1"/>
  </cols>
  <sheetData>
    <row r="1" spans="1:18" ht="21.5">
      <c r="A1" s="629" t="s">
        <v>312</v>
      </c>
      <c r="B1" s="631" t="s">
        <v>313</v>
      </c>
      <c r="C1" s="627" t="s">
        <v>314</v>
      </c>
      <c r="D1" s="627" t="s">
        <v>315</v>
      </c>
      <c r="E1" s="633" t="s">
        <v>316</v>
      </c>
      <c r="F1" s="627" t="s">
        <v>317</v>
      </c>
      <c r="G1" s="190" t="s">
        <v>318</v>
      </c>
      <c r="H1" s="190" t="s">
        <v>319</v>
      </c>
      <c r="I1" s="633" t="s">
        <v>320</v>
      </c>
      <c r="J1" s="190" t="s">
        <v>321</v>
      </c>
      <c r="K1" s="191" t="s">
        <v>322</v>
      </c>
      <c r="L1" s="627" t="s">
        <v>323</v>
      </c>
      <c r="M1" s="633" t="s">
        <v>324</v>
      </c>
      <c r="N1" s="627" t="s">
        <v>325</v>
      </c>
      <c r="O1" s="649" t="s">
        <v>326</v>
      </c>
      <c r="P1" s="651" t="s">
        <v>327</v>
      </c>
      <c r="Q1" s="643" t="s">
        <v>328</v>
      </c>
      <c r="R1" s="645" t="s">
        <v>329</v>
      </c>
    </row>
    <row r="2" spans="1:18" ht="15" thickBot="1">
      <c r="A2" s="630"/>
      <c r="B2" s="632"/>
      <c r="C2" s="628"/>
      <c r="D2" s="628"/>
      <c r="E2" s="634"/>
      <c r="F2" s="628"/>
      <c r="G2" s="192" t="s">
        <v>330</v>
      </c>
      <c r="H2" s="193" t="s">
        <v>331</v>
      </c>
      <c r="I2" s="634"/>
      <c r="J2" s="192" t="s">
        <v>330</v>
      </c>
      <c r="K2" s="193" t="s">
        <v>331</v>
      </c>
      <c r="L2" s="628"/>
      <c r="M2" s="634"/>
      <c r="N2" s="628"/>
      <c r="O2" s="650"/>
      <c r="P2" s="652"/>
      <c r="Q2" s="644"/>
      <c r="R2" s="646"/>
    </row>
    <row r="3" spans="1:18">
      <c r="A3" s="194"/>
      <c r="B3" s="195"/>
      <c r="C3" s="196"/>
      <c r="D3" s="196"/>
      <c r="E3" s="196"/>
      <c r="F3" s="196"/>
      <c r="G3" s="197"/>
      <c r="H3" s="198"/>
      <c r="I3" s="199"/>
      <c r="J3" s="197"/>
      <c r="K3" s="198"/>
      <c r="L3" s="198"/>
      <c r="M3" s="198"/>
      <c r="N3" s="199"/>
      <c r="O3" s="200"/>
      <c r="P3" s="201"/>
      <c r="Q3" s="202"/>
      <c r="R3" s="203"/>
    </row>
    <row r="4" spans="1:18">
      <c r="A4" s="204"/>
      <c r="B4" s="205" t="s">
        <v>332</v>
      </c>
      <c r="C4" s="206"/>
      <c r="D4" s="206"/>
      <c r="E4" s="206"/>
      <c r="F4" s="206"/>
      <c r="G4" s="207"/>
      <c r="H4" s="208"/>
      <c r="I4" s="209"/>
      <c r="J4" s="207"/>
      <c r="K4" s="208"/>
      <c r="L4" s="208"/>
      <c r="M4" s="208"/>
      <c r="N4" s="209"/>
      <c r="O4" s="210"/>
      <c r="P4" s="201"/>
      <c r="Q4" s="202"/>
      <c r="R4" s="203"/>
    </row>
    <row r="5" spans="1:18">
      <c r="A5" s="204"/>
      <c r="B5" s="205" t="s">
        <v>333</v>
      </c>
      <c r="C5" s="206"/>
      <c r="D5" s="206"/>
      <c r="E5" s="206"/>
      <c r="F5" s="206"/>
      <c r="G5" s="207"/>
      <c r="H5" s="208"/>
      <c r="I5" s="209"/>
      <c r="J5" s="207"/>
      <c r="K5" s="208"/>
      <c r="L5" s="208"/>
      <c r="M5" s="208"/>
      <c r="N5" s="209"/>
      <c r="O5" s="210"/>
      <c r="P5" s="201"/>
      <c r="Q5" s="202"/>
      <c r="R5" s="203"/>
    </row>
    <row r="6" spans="1:18">
      <c r="A6" s="204"/>
      <c r="B6" s="205" t="s">
        <v>334</v>
      </c>
      <c r="C6" s="206"/>
      <c r="D6" s="206"/>
      <c r="E6" s="206"/>
      <c r="F6" s="206"/>
      <c r="G6" s="207"/>
      <c r="H6" s="208"/>
      <c r="I6" s="209"/>
      <c r="J6" s="207"/>
      <c r="K6" s="208"/>
      <c r="L6" s="208"/>
      <c r="M6" s="208"/>
      <c r="N6" s="209"/>
      <c r="O6" s="210"/>
      <c r="P6" s="201"/>
      <c r="Q6" s="202"/>
      <c r="R6" s="203"/>
    </row>
    <row r="7" spans="1:18">
      <c r="A7" s="204"/>
      <c r="B7" s="211" t="s">
        <v>335</v>
      </c>
      <c r="C7" s="206"/>
      <c r="D7" s="206"/>
      <c r="E7" s="206"/>
      <c r="F7" s="206"/>
      <c r="G7" s="207"/>
      <c r="H7" s="208"/>
      <c r="I7" s="209"/>
      <c r="J7" s="207"/>
      <c r="K7" s="208"/>
      <c r="L7" s="208"/>
      <c r="M7" s="208"/>
      <c r="N7" s="209"/>
      <c r="O7" s="210"/>
      <c r="P7" s="201"/>
      <c r="Q7" s="202"/>
      <c r="R7" s="203"/>
    </row>
    <row r="8" spans="1:18" ht="52.15" customHeight="1">
      <c r="A8" s="204">
        <v>1</v>
      </c>
      <c r="B8" s="212" t="s">
        <v>2072</v>
      </c>
      <c r="C8" s="206">
        <v>500</v>
      </c>
      <c r="D8" s="206">
        <v>25</v>
      </c>
      <c r="E8" s="206">
        <v>1</v>
      </c>
      <c r="F8" s="209" t="s">
        <v>336</v>
      </c>
      <c r="G8" s="206">
        <v>1.3</v>
      </c>
      <c r="H8" s="206" t="s">
        <v>337</v>
      </c>
      <c r="I8" s="209" t="s">
        <v>338</v>
      </c>
      <c r="J8" s="206">
        <v>1.9</v>
      </c>
      <c r="K8" s="206">
        <v>130</v>
      </c>
      <c r="L8" s="206" t="s">
        <v>339</v>
      </c>
      <c r="M8" s="206" t="s">
        <v>340</v>
      </c>
      <c r="N8" s="209" t="s">
        <v>341</v>
      </c>
      <c r="O8" s="210" t="s">
        <v>342</v>
      </c>
      <c r="P8" s="201"/>
      <c r="Q8" s="202"/>
      <c r="R8" s="203">
        <f>(E8*(P8+Q8))</f>
        <v>0</v>
      </c>
    </row>
    <row r="9" spans="1:18" ht="32.5" customHeight="1">
      <c r="A9" s="204">
        <v>2</v>
      </c>
      <c r="B9" s="212" t="s">
        <v>2073</v>
      </c>
      <c r="C9" s="206">
        <v>250</v>
      </c>
      <c r="D9" s="206">
        <v>25</v>
      </c>
      <c r="E9" s="206">
        <v>1</v>
      </c>
      <c r="F9" s="209" t="s">
        <v>336</v>
      </c>
      <c r="G9" s="206">
        <v>1.3</v>
      </c>
      <c r="H9" s="206" t="s">
        <v>343</v>
      </c>
      <c r="I9" s="209" t="s">
        <v>344</v>
      </c>
      <c r="J9" s="206">
        <v>1.9</v>
      </c>
      <c r="K9" s="206">
        <v>130</v>
      </c>
      <c r="L9" s="206" t="s">
        <v>339</v>
      </c>
      <c r="M9" s="206" t="s">
        <v>340</v>
      </c>
      <c r="N9" s="209"/>
      <c r="O9" s="210" t="s">
        <v>345</v>
      </c>
      <c r="P9" s="201"/>
      <c r="Q9" s="202"/>
      <c r="R9" s="203">
        <f t="shared" ref="R9:R20" si="0">(E9*(P9+Q9))</f>
        <v>0</v>
      </c>
    </row>
    <row r="10" spans="1:18" ht="32.5" customHeight="1">
      <c r="A10" s="204">
        <v>3</v>
      </c>
      <c r="B10" s="212" t="s">
        <v>346</v>
      </c>
      <c r="C10" s="206">
        <v>80</v>
      </c>
      <c r="D10" s="206">
        <v>25</v>
      </c>
      <c r="E10" s="206">
        <v>1</v>
      </c>
      <c r="F10" s="209" t="s">
        <v>336</v>
      </c>
      <c r="G10" s="206">
        <v>1.3</v>
      </c>
      <c r="H10" s="206" t="s">
        <v>337</v>
      </c>
      <c r="I10" s="209" t="s">
        <v>347</v>
      </c>
      <c r="J10" s="206">
        <v>1.9</v>
      </c>
      <c r="K10" s="206">
        <v>130</v>
      </c>
      <c r="L10" s="206" t="s">
        <v>339</v>
      </c>
      <c r="M10" s="206" t="s">
        <v>340</v>
      </c>
      <c r="N10" s="209"/>
      <c r="O10" s="210" t="s">
        <v>345</v>
      </c>
      <c r="P10" s="201"/>
      <c r="Q10" s="202"/>
      <c r="R10" s="203">
        <f t="shared" si="0"/>
        <v>0</v>
      </c>
    </row>
    <row r="11" spans="1:18" ht="32.5" customHeight="1">
      <c r="A11" s="204">
        <v>4</v>
      </c>
      <c r="B11" s="212" t="s">
        <v>348</v>
      </c>
      <c r="C11" s="206">
        <v>40</v>
      </c>
      <c r="D11" s="206">
        <v>16</v>
      </c>
      <c r="E11" s="206">
        <v>1</v>
      </c>
      <c r="F11" s="209" t="s">
        <v>349</v>
      </c>
      <c r="G11" s="206">
        <v>0.05</v>
      </c>
      <c r="H11" s="206" t="s">
        <v>350</v>
      </c>
      <c r="I11" s="209" t="s">
        <v>351</v>
      </c>
      <c r="J11" s="206">
        <v>0.3</v>
      </c>
      <c r="K11" s="206">
        <v>280</v>
      </c>
      <c r="L11" s="206" t="s">
        <v>339</v>
      </c>
      <c r="M11" s="206" t="s">
        <v>340</v>
      </c>
      <c r="N11" s="209"/>
      <c r="O11" s="210" t="s">
        <v>345</v>
      </c>
      <c r="P11" s="201"/>
      <c r="Q11" s="202"/>
      <c r="R11" s="203">
        <f t="shared" si="0"/>
        <v>0</v>
      </c>
    </row>
    <row r="12" spans="1:18" ht="33" customHeight="1">
      <c r="A12" s="204">
        <v>5</v>
      </c>
      <c r="B12" s="212" t="s">
        <v>352</v>
      </c>
      <c r="C12" s="206">
        <v>125</v>
      </c>
      <c r="D12" s="206">
        <v>25</v>
      </c>
      <c r="E12" s="206">
        <v>1</v>
      </c>
      <c r="F12" s="209" t="s">
        <v>336</v>
      </c>
      <c r="G12" s="206">
        <v>0.7</v>
      </c>
      <c r="H12" s="206" t="s">
        <v>353</v>
      </c>
      <c r="I12" s="209" t="s">
        <v>354</v>
      </c>
      <c r="J12" s="206">
        <v>1.9</v>
      </c>
      <c r="K12" s="206">
        <v>130</v>
      </c>
      <c r="L12" s="206" t="s">
        <v>355</v>
      </c>
      <c r="M12" s="206" t="s">
        <v>340</v>
      </c>
      <c r="N12" s="209"/>
      <c r="O12" s="210" t="s">
        <v>345</v>
      </c>
      <c r="P12" s="201"/>
      <c r="Q12" s="202"/>
      <c r="R12" s="203">
        <f t="shared" si="0"/>
        <v>0</v>
      </c>
    </row>
    <row r="13" spans="1:18">
      <c r="A13" s="204"/>
      <c r="B13" s="211" t="s">
        <v>356</v>
      </c>
      <c r="C13" s="206"/>
      <c r="D13" s="206"/>
      <c r="E13" s="206"/>
      <c r="F13" s="209"/>
      <c r="G13" s="206"/>
      <c r="H13" s="206"/>
      <c r="I13" s="209"/>
      <c r="J13" s="206"/>
      <c r="K13" s="206"/>
      <c r="L13" s="206"/>
      <c r="M13" s="206"/>
      <c r="N13" s="209"/>
      <c r="O13" s="210"/>
      <c r="P13" s="201"/>
      <c r="Q13" s="202"/>
      <c r="R13" s="203">
        <f t="shared" si="0"/>
        <v>0</v>
      </c>
    </row>
    <row r="14" spans="1:18" ht="25.15" customHeight="1">
      <c r="A14" s="204">
        <v>6</v>
      </c>
      <c r="B14" s="212" t="s">
        <v>357</v>
      </c>
      <c r="C14" s="206">
        <v>500</v>
      </c>
      <c r="D14" s="206">
        <v>25</v>
      </c>
      <c r="E14" s="206">
        <v>3</v>
      </c>
      <c r="F14" s="209" t="s">
        <v>336</v>
      </c>
      <c r="G14" s="206">
        <v>1.3</v>
      </c>
      <c r="H14" s="206">
        <v>115</v>
      </c>
      <c r="I14" s="209" t="s">
        <v>358</v>
      </c>
      <c r="J14" s="206">
        <v>1.9</v>
      </c>
      <c r="K14" s="206">
        <v>130</v>
      </c>
      <c r="L14" s="206" t="s">
        <v>355</v>
      </c>
      <c r="M14" s="206" t="s">
        <v>340</v>
      </c>
      <c r="N14" s="209"/>
      <c r="O14" s="210" t="s">
        <v>342</v>
      </c>
      <c r="P14" s="201"/>
      <c r="Q14" s="202"/>
      <c r="R14" s="203">
        <f t="shared" si="0"/>
        <v>0</v>
      </c>
    </row>
    <row r="15" spans="1:18" ht="25.15" customHeight="1">
      <c r="A15" s="204">
        <v>7</v>
      </c>
      <c r="B15" s="212" t="s">
        <v>359</v>
      </c>
      <c r="C15" s="206">
        <v>300</v>
      </c>
      <c r="D15" s="206">
        <v>25</v>
      </c>
      <c r="E15" s="206">
        <v>1</v>
      </c>
      <c r="F15" s="209" t="s">
        <v>336</v>
      </c>
      <c r="G15" s="206">
        <v>1.3</v>
      </c>
      <c r="H15" s="206">
        <v>115</v>
      </c>
      <c r="I15" s="209" t="s">
        <v>358</v>
      </c>
      <c r="J15" s="206">
        <v>1.9</v>
      </c>
      <c r="K15" s="206">
        <v>130</v>
      </c>
      <c r="L15" s="206" t="s">
        <v>355</v>
      </c>
      <c r="M15" s="206" t="s">
        <v>340</v>
      </c>
      <c r="N15" s="209"/>
      <c r="O15" s="210" t="s">
        <v>342</v>
      </c>
      <c r="P15" s="201"/>
      <c r="Q15" s="202"/>
      <c r="R15" s="203">
        <f t="shared" si="0"/>
        <v>0</v>
      </c>
    </row>
    <row r="16" spans="1:18">
      <c r="A16" s="204"/>
      <c r="B16" s="211" t="s">
        <v>360</v>
      </c>
      <c r="C16" s="206"/>
      <c r="D16" s="206"/>
      <c r="E16" s="206"/>
      <c r="F16" s="209"/>
      <c r="G16" s="206"/>
      <c r="H16" s="206"/>
      <c r="I16" s="209"/>
      <c r="J16" s="206"/>
      <c r="K16" s="206"/>
      <c r="L16" s="206"/>
      <c r="M16" s="206"/>
      <c r="N16" s="209"/>
      <c r="O16" s="210"/>
      <c r="P16" s="201"/>
      <c r="Q16" s="202"/>
      <c r="R16" s="203">
        <f t="shared" si="0"/>
        <v>0</v>
      </c>
    </row>
    <row r="17" spans="1:18" ht="20">
      <c r="A17" s="204">
        <v>8</v>
      </c>
      <c r="B17" s="212" t="s">
        <v>361</v>
      </c>
      <c r="C17" s="206">
        <v>300</v>
      </c>
      <c r="D17" s="206">
        <v>25</v>
      </c>
      <c r="E17" s="206">
        <v>7</v>
      </c>
      <c r="F17" s="209" t="s">
        <v>336</v>
      </c>
      <c r="G17" s="206">
        <v>1.3</v>
      </c>
      <c r="H17" s="206">
        <v>115</v>
      </c>
      <c r="I17" s="209" t="s">
        <v>362</v>
      </c>
      <c r="J17" s="206">
        <v>1.9</v>
      </c>
      <c r="K17" s="206">
        <v>130</v>
      </c>
      <c r="L17" s="206" t="s">
        <v>355</v>
      </c>
      <c r="M17" s="206" t="s">
        <v>340</v>
      </c>
      <c r="N17" s="209"/>
      <c r="O17" s="210" t="s">
        <v>345</v>
      </c>
      <c r="P17" s="201"/>
      <c r="Q17" s="202"/>
      <c r="R17" s="203">
        <f t="shared" si="0"/>
        <v>0</v>
      </c>
    </row>
    <row r="18" spans="1:18">
      <c r="A18" s="204"/>
      <c r="B18" s="211" t="s">
        <v>363</v>
      </c>
      <c r="C18" s="206"/>
      <c r="D18" s="206"/>
      <c r="E18" s="206"/>
      <c r="F18" s="209"/>
      <c r="G18" s="206"/>
      <c r="H18" s="206"/>
      <c r="I18" s="209"/>
      <c r="J18" s="206"/>
      <c r="K18" s="206"/>
      <c r="L18" s="206"/>
      <c r="M18" s="206"/>
      <c r="N18" s="209"/>
      <c r="O18" s="210"/>
      <c r="P18" s="201"/>
      <c r="Q18" s="202"/>
      <c r="R18" s="203">
        <f t="shared" si="0"/>
        <v>0</v>
      </c>
    </row>
    <row r="19" spans="1:18">
      <c r="A19" s="204"/>
      <c r="B19" s="205" t="s">
        <v>364</v>
      </c>
      <c r="C19" s="206"/>
      <c r="D19" s="206"/>
      <c r="E19" s="206"/>
      <c r="F19" s="209"/>
      <c r="G19" s="206"/>
      <c r="H19" s="206"/>
      <c r="I19" s="209"/>
      <c r="J19" s="206"/>
      <c r="K19" s="206"/>
      <c r="L19" s="206"/>
      <c r="M19" s="206"/>
      <c r="N19" s="209"/>
      <c r="O19" s="210"/>
      <c r="P19" s="201"/>
      <c r="Q19" s="202"/>
      <c r="R19" s="203">
        <f t="shared" si="0"/>
        <v>0</v>
      </c>
    </row>
    <row r="20" spans="1:18" ht="20">
      <c r="A20" s="204">
        <v>9</v>
      </c>
      <c r="B20" s="212" t="s">
        <v>361</v>
      </c>
      <c r="C20" s="206">
        <v>300</v>
      </c>
      <c r="D20" s="206">
        <v>10</v>
      </c>
      <c r="E20" s="206">
        <v>4</v>
      </c>
      <c r="F20" s="209" t="s">
        <v>365</v>
      </c>
      <c r="G20" s="206">
        <v>0.4</v>
      </c>
      <c r="H20" s="206">
        <v>95</v>
      </c>
      <c r="I20" s="209" t="s">
        <v>366</v>
      </c>
      <c r="J20" s="206">
        <v>0.6</v>
      </c>
      <c r="K20" s="206">
        <v>100</v>
      </c>
      <c r="L20" s="206" t="s">
        <v>355</v>
      </c>
      <c r="M20" s="206" t="s">
        <v>340</v>
      </c>
      <c r="N20" s="209"/>
      <c r="O20" s="210" t="s">
        <v>345</v>
      </c>
      <c r="P20" s="201"/>
      <c r="Q20" s="202"/>
      <c r="R20" s="203">
        <f t="shared" si="0"/>
        <v>0</v>
      </c>
    </row>
    <row r="21" spans="1:18" ht="22.15" customHeight="1" thickBot="1">
      <c r="A21" s="213"/>
      <c r="B21" s="214"/>
      <c r="C21" s="215"/>
      <c r="D21" s="215"/>
      <c r="E21" s="215"/>
      <c r="F21" s="215"/>
      <c r="G21" s="216"/>
      <c r="H21" s="217"/>
      <c r="I21" s="218"/>
      <c r="J21" s="216"/>
      <c r="K21" s="217"/>
      <c r="L21" s="219"/>
      <c r="M21" s="219"/>
      <c r="N21" s="220"/>
      <c r="O21" s="221"/>
      <c r="P21" s="222"/>
      <c r="Q21" s="223" t="s">
        <v>367</v>
      </c>
      <c r="R21" s="224">
        <f>SUM(R5:R20)</f>
        <v>0</v>
      </c>
    </row>
    <row r="22" spans="1:18">
      <c r="A22" s="225"/>
      <c r="B22" s="226"/>
      <c r="C22" s="227"/>
      <c r="D22" s="227"/>
      <c r="E22" s="227"/>
      <c r="F22" s="227"/>
      <c r="G22" s="228"/>
      <c r="H22" s="229"/>
      <c r="I22" s="225"/>
      <c r="J22" s="228"/>
      <c r="K22" s="229"/>
      <c r="L22" s="229"/>
      <c r="M22" s="229"/>
      <c r="N22" s="225"/>
      <c r="O22" s="230"/>
      <c r="P22" s="231"/>
      <c r="Q22" s="231"/>
      <c r="R22" s="231"/>
    </row>
    <row r="23" spans="1:18">
      <c r="A23" s="232" t="s">
        <v>368</v>
      </c>
      <c r="B23" s="233"/>
      <c r="C23" s="233"/>
      <c r="D23" s="234"/>
      <c r="E23" s="233"/>
      <c r="F23" s="233"/>
      <c r="G23" s="233"/>
      <c r="H23" s="235"/>
      <c r="I23" s="236"/>
      <c r="J23" s="234"/>
      <c r="K23" s="233"/>
      <c r="L23" s="233"/>
      <c r="M23" s="233"/>
      <c r="N23" s="237"/>
      <c r="O23" s="237"/>
      <c r="P23" s="238"/>
      <c r="Q23" s="238"/>
      <c r="R23" s="238"/>
    </row>
    <row r="24" spans="1:18">
      <c r="A24" s="239" t="s">
        <v>369</v>
      </c>
      <c r="B24" s="233"/>
      <c r="C24" s="233"/>
      <c r="D24" s="234"/>
      <c r="E24" s="233"/>
      <c r="F24" s="233"/>
      <c r="G24" s="233"/>
      <c r="H24" s="235"/>
      <c r="I24" s="236"/>
      <c r="J24" s="234"/>
      <c r="K24" s="233"/>
      <c r="L24" s="233"/>
      <c r="M24" s="233"/>
      <c r="N24" s="237"/>
      <c r="O24" s="237"/>
      <c r="P24" s="238"/>
      <c r="Q24" s="238"/>
      <c r="R24" s="238"/>
    </row>
    <row r="25" spans="1:18">
      <c r="A25" s="239" t="s">
        <v>370</v>
      </c>
      <c r="I25"/>
    </row>
    <row r="26" spans="1:18">
      <c r="A26" s="239"/>
      <c r="I26"/>
    </row>
    <row r="27" spans="1:18">
      <c r="A27" s="232" t="s">
        <v>371</v>
      </c>
      <c r="I27"/>
    </row>
    <row r="28" spans="1:18">
      <c r="A28" s="241"/>
      <c r="I28"/>
    </row>
    <row r="29" spans="1:18">
      <c r="A29" s="647" t="s">
        <v>372</v>
      </c>
      <c r="B29" s="648"/>
      <c r="C29" s="648"/>
      <c r="D29" s="648"/>
      <c r="E29" s="648"/>
      <c r="F29" s="648"/>
      <c r="G29" s="648"/>
      <c r="H29" s="648"/>
      <c r="I29" s="648"/>
      <c r="J29" s="648"/>
      <c r="K29" s="648"/>
      <c r="L29" s="648"/>
      <c r="M29" s="648"/>
      <c r="N29" s="648"/>
      <c r="O29" s="648"/>
      <c r="P29" s="243"/>
      <c r="Q29" s="243"/>
      <c r="R29" s="243"/>
    </row>
    <row r="30" spans="1:18">
      <c r="A30" s="244" t="s">
        <v>373</v>
      </c>
      <c r="I30"/>
    </row>
    <row r="31" spans="1:18">
      <c r="A31" s="244" t="s">
        <v>374</v>
      </c>
      <c r="B31" s="244" t="s">
        <v>375</v>
      </c>
      <c r="C31" s="244"/>
      <c r="I31"/>
    </row>
    <row r="32" spans="1:18">
      <c r="A32" s="245"/>
      <c r="B32" s="244" t="s">
        <v>376</v>
      </c>
      <c r="C32" s="244"/>
      <c r="I32"/>
    </row>
    <row r="33" spans="1:9">
      <c r="A33" s="245"/>
      <c r="B33" s="244" t="s">
        <v>377</v>
      </c>
      <c r="C33" s="244"/>
      <c r="I33"/>
    </row>
    <row r="34" spans="1:9">
      <c r="A34" s="245"/>
      <c r="B34" s="244" t="s">
        <v>378</v>
      </c>
      <c r="C34" s="244"/>
      <c r="I34"/>
    </row>
    <row r="35" spans="1:9">
      <c r="A35" s="245"/>
      <c r="B35" s="244"/>
      <c r="C35" s="244"/>
      <c r="I35"/>
    </row>
    <row r="36" spans="1:9" ht="15.5">
      <c r="A36" s="246" t="s">
        <v>379</v>
      </c>
      <c r="I36"/>
    </row>
    <row r="37" spans="1:9">
      <c r="A37" s="244" t="s">
        <v>380</v>
      </c>
      <c r="I37"/>
    </row>
    <row r="38" spans="1:9">
      <c r="A38" s="244" t="s">
        <v>373</v>
      </c>
      <c r="I38"/>
    </row>
    <row r="39" spans="1:9">
      <c r="A39" s="244" t="s">
        <v>374</v>
      </c>
      <c r="B39" s="244" t="s">
        <v>375</v>
      </c>
      <c r="C39" s="244"/>
      <c r="I39"/>
    </row>
    <row r="40" spans="1:9">
      <c r="A40" s="245"/>
      <c r="B40" s="244" t="s">
        <v>376</v>
      </c>
      <c r="C40" s="244"/>
      <c r="F40" s="242"/>
      <c r="I40"/>
    </row>
    <row r="41" spans="1:9">
      <c r="A41" s="245"/>
      <c r="B41" s="244" t="s">
        <v>377</v>
      </c>
      <c r="C41" s="244"/>
      <c r="F41" s="242"/>
      <c r="I41"/>
    </row>
    <row r="42" spans="1:9">
      <c r="A42" s="245"/>
      <c r="B42" s="244" t="s">
        <v>378</v>
      </c>
      <c r="C42" s="244"/>
      <c r="F42" s="242"/>
      <c r="I42"/>
    </row>
    <row r="43" spans="1:9">
      <c r="A43" s="241"/>
      <c r="F43" s="242"/>
      <c r="I43"/>
    </row>
    <row r="44" spans="1:9">
      <c r="A44" s="244" t="s">
        <v>381</v>
      </c>
      <c r="F44" s="242"/>
      <c r="I44"/>
    </row>
    <row r="45" spans="1:9">
      <c r="A45" s="245"/>
      <c r="B45" s="244"/>
      <c r="C45" s="244"/>
      <c r="I45"/>
    </row>
    <row r="46" spans="1:9">
      <c r="A46" s="232" t="s">
        <v>382</v>
      </c>
      <c r="I46"/>
    </row>
    <row r="47" spans="1:9">
      <c r="A47" s="232" t="s">
        <v>383</v>
      </c>
      <c r="I47"/>
    </row>
    <row r="48" spans="1:9">
      <c r="A48" s="244" t="s">
        <v>373</v>
      </c>
      <c r="I48"/>
    </row>
    <row r="49" spans="1:9">
      <c r="A49" s="244" t="s">
        <v>384</v>
      </c>
      <c r="I49"/>
    </row>
    <row r="50" spans="1:9">
      <c r="A50" s="232" t="s">
        <v>385</v>
      </c>
    </row>
    <row r="51" spans="1:9">
      <c r="A51" s="244" t="s">
        <v>381</v>
      </c>
      <c r="F51" s="242"/>
    </row>
    <row r="52" spans="1:9">
      <c r="A52" s="244" t="s">
        <v>373</v>
      </c>
      <c r="F52" s="242"/>
    </row>
    <row r="53" spans="1:9">
      <c r="A53" s="244" t="s">
        <v>384</v>
      </c>
      <c r="F53" s="242"/>
    </row>
    <row r="54" spans="1:9">
      <c r="A54" s="244" t="s">
        <v>380</v>
      </c>
      <c r="F54" s="242"/>
    </row>
    <row r="55" spans="1:9">
      <c r="A55" s="244"/>
      <c r="F55" s="242"/>
    </row>
    <row r="56" spans="1:9">
      <c r="A56" s="247" t="s">
        <v>386</v>
      </c>
      <c r="F56" s="242"/>
    </row>
    <row r="57" spans="1:9">
      <c r="A57" s="247" t="s">
        <v>387</v>
      </c>
      <c r="F57" s="242"/>
    </row>
  </sheetData>
  <mergeCells count="15">
    <mergeCell ref="Q1:Q2"/>
    <mergeCell ref="R1:R2"/>
    <mergeCell ref="A29:O29"/>
    <mergeCell ref="I1:I2"/>
    <mergeCell ref="L1:L2"/>
    <mergeCell ref="M1:M2"/>
    <mergeCell ref="N1:N2"/>
    <mergeCell ref="O1:O2"/>
    <mergeCell ref="P1:P2"/>
    <mergeCell ref="A1:A2"/>
    <mergeCell ref="B1:B2"/>
    <mergeCell ref="C1:C2"/>
    <mergeCell ref="D1:D2"/>
    <mergeCell ref="E1:E2"/>
    <mergeCell ref="F1:F2"/>
  </mergeCells>
  <pageMargins left="0.31496062992125984" right="0" top="1.1417322834645669" bottom="0.35433070866141736" header="0.70866141732283472" footer="0.11811023622047245"/>
  <pageSetup paperSize="9" scale="56" orientation="landscape" r:id="rId1"/>
  <headerFooter>
    <oddHeader>&amp;LMH TEPLÁRENSKÝ HOLDING, a.s. TURBÍNOVÁ 3, 831 04 BRATISLAVA
AKUMULÁCIA TEPELNEJ ENERGIE</oddHeader>
    <oddFooter xml:space="preserve">&amp;CZoznam armatúr s El. a  pneu. pohonom&amp;R&amp;P/&amp;N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B933-CE9D-4432-A3E4-A174C532CAED}">
  <sheetPr>
    <tabColor rgb="FF92D050"/>
  </sheetPr>
  <dimension ref="A1:L53"/>
  <sheetViews>
    <sheetView zoomScale="85" zoomScaleNormal="85" workbookViewId="0">
      <selection activeCell="B50" sqref="B50:Y50"/>
    </sheetView>
  </sheetViews>
  <sheetFormatPr defaultColWidth="9.1796875" defaultRowHeight="12.5"/>
  <cols>
    <col min="1" max="1" width="10.7265625" style="276" customWidth="1"/>
    <col min="2" max="2" width="14.453125" style="276" customWidth="1"/>
    <col min="3" max="3" width="9.7265625" style="276" customWidth="1"/>
    <col min="4" max="4" width="14.1796875" style="276" customWidth="1"/>
    <col min="5" max="5" width="8.54296875" style="276" customWidth="1"/>
    <col min="6" max="6" width="4.7265625" style="276" customWidth="1"/>
    <col min="7" max="7" width="7.54296875" style="276" customWidth="1"/>
    <col min="8" max="8" width="2.26953125" style="276" customWidth="1"/>
    <col min="9" max="9" width="8.54296875" style="276" customWidth="1"/>
    <col min="10" max="10" width="3.54296875" style="276" customWidth="1"/>
    <col min="11" max="11" width="2.54296875" style="276" customWidth="1"/>
    <col min="12" max="12" width="5.26953125" style="276" customWidth="1"/>
    <col min="13" max="16384" width="9.1796875" style="276"/>
  </cols>
  <sheetData>
    <row r="1" spans="1:12" ht="13" thickTop="1">
      <c r="A1" s="667"/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9"/>
    </row>
    <row r="2" spans="1:12">
      <c r="A2" s="670"/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2"/>
    </row>
    <row r="3" spans="1:12">
      <c r="A3" s="670"/>
      <c r="B3" s="671"/>
      <c r="C3" s="671"/>
      <c r="D3" s="671"/>
      <c r="E3" s="671"/>
      <c r="F3" s="671"/>
      <c r="G3" s="671"/>
      <c r="H3" s="671"/>
      <c r="I3" s="671"/>
      <c r="J3" s="671"/>
      <c r="K3" s="671"/>
      <c r="L3" s="672"/>
    </row>
    <row r="4" spans="1:12">
      <c r="A4" s="670"/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2"/>
    </row>
    <row r="5" spans="1:12">
      <c r="A5" s="670"/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2"/>
    </row>
    <row r="6" spans="1:12">
      <c r="A6" s="670"/>
      <c r="B6" s="671"/>
      <c r="C6" s="671"/>
      <c r="D6" s="671"/>
      <c r="E6" s="671"/>
      <c r="F6" s="671"/>
      <c r="G6" s="671"/>
      <c r="H6" s="671"/>
      <c r="I6" s="671"/>
      <c r="J6" s="671"/>
      <c r="K6" s="671"/>
      <c r="L6" s="672"/>
    </row>
    <row r="7" spans="1:12">
      <c r="A7" s="670"/>
      <c r="B7" s="671"/>
      <c r="C7" s="671"/>
      <c r="D7" s="671"/>
      <c r="E7" s="671"/>
      <c r="F7" s="671"/>
      <c r="G7" s="671"/>
      <c r="H7" s="671"/>
      <c r="I7" s="671"/>
      <c r="J7" s="671"/>
      <c r="K7" s="671"/>
      <c r="L7" s="672"/>
    </row>
    <row r="8" spans="1:12">
      <c r="A8" s="670"/>
      <c r="B8" s="671"/>
      <c r="C8" s="671"/>
      <c r="D8" s="671"/>
      <c r="E8" s="671"/>
      <c r="F8" s="671"/>
      <c r="G8" s="671"/>
      <c r="H8" s="671"/>
      <c r="I8" s="671"/>
      <c r="J8" s="671"/>
      <c r="K8" s="671"/>
      <c r="L8" s="672"/>
    </row>
    <row r="9" spans="1:12">
      <c r="A9" s="670"/>
      <c r="B9" s="671"/>
      <c r="C9" s="671"/>
      <c r="D9" s="671"/>
      <c r="E9" s="671"/>
      <c r="F9" s="671"/>
      <c r="G9" s="671"/>
      <c r="H9" s="671"/>
      <c r="I9" s="671"/>
      <c r="J9" s="671"/>
      <c r="K9" s="671"/>
      <c r="L9" s="672"/>
    </row>
    <row r="10" spans="1:12">
      <c r="A10" s="670"/>
      <c r="B10" s="671"/>
      <c r="C10" s="671"/>
      <c r="D10" s="671"/>
      <c r="E10" s="671"/>
      <c r="F10" s="671"/>
      <c r="G10" s="671"/>
      <c r="H10" s="671"/>
      <c r="I10" s="671"/>
      <c r="J10" s="671"/>
      <c r="K10" s="671"/>
      <c r="L10" s="672"/>
    </row>
    <row r="11" spans="1:12">
      <c r="A11" s="670"/>
      <c r="B11" s="671"/>
      <c r="C11" s="671"/>
      <c r="D11" s="671"/>
      <c r="E11" s="671"/>
      <c r="F11" s="671"/>
      <c r="G11" s="671"/>
      <c r="H11" s="671"/>
      <c r="I11" s="671"/>
      <c r="J11" s="671"/>
      <c r="K11" s="671"/>
      <c r="L11" s="672"/>
    </row>
    <row r="12" spans="1:12">
      <c r="A12" s="670"/>
      <c r="B12" s="671"/>
      <c r="C12" s="671"/>
      <c r="D12" s="671"/>
      <c r="E12" s="671"/>
      <c r="F12" s="671"/>
      <c r="G12" s="671"/>
      <c r="H12" s="671"/>
      <c r="I12" s="671"/>
      <c r="J12" s="671"/>
      <c r="K12" s="671"/>
      <c r="L12" s="672"/>
    </row>
    <row r="13" spans="1:12">
      <c r="A13" s="670"/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2"/>
    </row>
    <row r="14" spans="1:12">
      <c r="A14" s="670"/>
      <c r="B14" s="671"/>
      <c r="C14" s="671"/>
      <c r="D14" s="671"/>
      <c r="E14" s="671"/>
      <c r="F14" s="671"/>
      <c r="G14" s="671"/>
      <c r="H14" s="671"/>
      <c r="I14" s="671"/>
      <c r="J14" s="671"/>
      <c r="K14" s="671"/>
      <c r="L14" s="672"/>
    </row>
    <row r="15" spans="1:12" ht="30" customHeight="1">
      <c r="A15" s="670"/>
      <c r="B15" s="671"/>
      <c r="C15" s="671"/>
      <c r="D15" s="671"/>
      <c r="E15" s="671"/>
      <c r="F15" s="671"/>
      <c r="G15" s="671"/>
      <c r="H15" s="671"/>
      <c r="I15" s="671"/>
      <c r="J15" s="671"/>
      <c r="K15" s="671"/>
      <c r="L15" s="672"/>
    </row>
    <row r="16" spans="1:12">
      <c r="A16" s="670"/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2"/>
    </row>
    <row r="17" spans="1:12" ht="15.75" customHeight="1">
      <c r="A17" s="670"/>
      <c r="B17" s="671"/>
      <c r="C17" s="671"/>
      <c r="D17" s="671"/>
      <c r="E17" s="671"/>
      <c r="F17" s="671"/>
      <c r="G17" s="671"/>
      <c r="H17" s="671"/>
      <c r="I17" s="671"/>
      <c r="J17" s="671"/>
      <c r="K17" s="671"/>
      <c r="L17" s="672"/>
    </row>
    <row r="18" spans="1:12">
      <c r="A18" s="670"/>
      <c r="B18" s="671"/>
      <c r="C18" s="671"/>
      <c r="D18" s="671"/>
      <c r="E18" s="671"/>
      <c r="F18" s="671"/>
      <c r="G18" s="671"/>
      <c r="H18" s="671"/>
      <c r="I18" s="671"/>
      <c r="J18" s="671"/>
      <c r="K18" s="671"/>
      <c r="L18" s="672"/>
    </row>
    <row r="19" spans="1:12">
      <c r="A19" s="670"/>
      <c r="B19" s="671"/>
      <c r="C19" s="671"/>
      <c r="D19" s="671"/>
      <c r="E19" s="671"/>
      <c r="F19" s="671"/>
      <c r="G19" s="671"/>
      <c r="H19" s="671"/>
      <c r="I19" s="671"/>
      <c r="J19" s="671"/>
      <c r="K19" s="671"/>
      <c r="L19" s="672"/>
    </row>
    <row r="20" spans="1:12">
      <c r="A20" s="670"/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2"/>
    </row>
    <row r="21" spans="1:12">
      <c r="A21" s="670"/>
      <c r="B21" s="671"/>
      <c r="C21" s="671"/>
      <c r="D21" s="671"/>
      <c r="E21" s="671"/>
      <c r="F21" s="671"/>
      <c r="G21" s="671"/>
      <c r="H21" s="671"/>
      <c r="I21" s="671"/>
      <c r="J21" s="671"/>
      <c r="K21" s="671"/>
      <c r="L21" s="672"/>
    </row>
    <row r="22" spans="1:12">
      <c r="A22" s="670"/>
      <c r="B22" s="671"/>
      <c r="C22" s="671"/>
      <c r="D22" s="671"/>
      <c r="E22" s="671"/>
      <c r="F22" s="671"/>
      <c r="G22" s="671"/>
      <c r="H22" s="671"/>
      <c r="I22" s="671"/>
      <c r="J22" s="671"/>
      <c r="K22" s="671"/>
      <c r="L22" s="672"/>
    </row>
    <row r="23" spans="1:12">
      <c r="A23" s="670"/>
      <c r="B23" s="671"/>
      <c r="C23" s="671"/>
      <c r="D23" s="671"/>
      <c r="E23" s="671"/>
      <c r="F23" s="671"/>
      <c r="G23" s="671"/>
      <c r="H23" s="671"/>
      <c r="I23" s="671"/>
      <c r="J23" s="671"/>
      <c r="K23" s="671"/>
      <c r="L23" s="672"/>
    </row>
    <row r="24" spans="1:12">
      <c r="A24" s="670"/>
      <c r="B24" s="671"/>
      <c r="C24" s="671"/>
      <c r="D24" s="671"/>
      <c r="E24" s="671"/>
      <c r="F24" s="671"/>
      <c r="G24" s="671"/>
      <c r="H24" s="671"/>
      <c r="I24" s="671"/>
      <c r="J24" s="671"/>
      <c r="K24" s="671"/>
      <c r="L24" s="672"/>
    </row>
    <row r="25" spans="1:12">
      <c r="A25" s="670"/>
      <c r="B25" s="671"/>
      <c r="C25" s="671"/>
      <c r="D25" s="671"/>
      <c r="E25" s="671"/>
      <c r="F25" s="671"/>
      <c r="G25" s="671"/>
      <c r="H25" s="671"/>
      <c r="I25" s="671"/>
      <c r="J25" s="671"/>
      <c r="K25" s="671"/>
      <c r="L25" s="672"/>
    </row>
    <row r="26" spans="1:12">
      <c r="A26" s="670"/>
      <c r="B26" s="671"/>
      <c r="C26" s="671"/>
      <c r="D26" s="671"/>
      <c r="E26" s="671"/>
      <c r="F26" s="671"/>
      <c r="G26" s="671"/>
      <c r="H26" s="671"/>
      <c r="I26" s="671"/>
      <c r="J26" s="671"/>
      <c r="K26" s="671"/>
      <c r="L26" s="672"/>
    </row>
    <row r="27" spans="1:12">
      <c r="A27" s="670"/>
      <c r="B27" s="671"/>
      <c r="C27" s="671"/>
      <c r="D27" s="671"/>
      <c r="E27" s="671"/>
      <c r="F27" s="671"/>
      <c r="G27" s="671"/>
      <c r="H27" s="671"/>
      <c r="I27" s="671"/>
      <c r="J27" s="671"/>
      <c r="K27" s="671"/>
      <c r="L27" s="672"/>
    </row>
    <row r="28" spans="1:12">
      <c r="A28" s="670"/>
      <c r="B28" s="671"/>
      <c r="C28" s="671"/>
      <c r="D28" s="671"/>
      <c r="E28" s="671"/>
      <c r="F28" s="671"/>
      <c r="G28" s="671"/>
      <c r="H28" s="671"/>
      <c r="I28" s="671"/>
      <c r="J28" s="671"/>
      <c r="K28" s="671"/>
      <c r="L28" s="672"/>
    </row>
    <row r="29" spans="1:12">
      <c r="A29" s="670"/>
      <c r="B29" s="671"/>
      <c r="C29" s="671"/>
      <c r="D29" s="671"/>
      <c r="E29" s="671"/>
      <c r="F29" s="671"/>
      <c r="G29" s="671"/>
      <c r="H29" s="671"/>
      <c r="I29" s="671"/>
      <c r="J29" s="671"/>
      <c r="K29" s="671"/>
      <c r="L29" s="672"/>
    </row>
    <row r="30" spans="1:12">
      <c r="A30" s="670"/>
      <c r="B30" s="671"/>
      <c r="C30" s="671"/>
      <c r="D30" s="671"/>
      <c r="E30" s="671"/>
      <c r="F30" s="671"/>
      <c r="G30" s="671"/>
      <c r="H30" s="671"/>
      <c r="I30" s="671"/>
      <c r="J30" s="671"/>
      <c r="K30" s="671"/>
      <c r="L30" s="672"/>
    </row>
    <row r="31" spans="1:12">
      <c r="A31" s="670"/>
      <c r="B31" s="671"/>
      <c r="C31" s="671"/>
      <c r="D31" s="671"/>
      <c r="E31" s="671"/>
      <c r="F31" s="671"/>
      <c r="G31" s="671"/>
      <c r="H31" s="671"/>
      <c r="I31" s="671"/>
      <c r="J31" s="671"/>
      <c r="K31" s="671"/>
      <c r="L31" s="672"/>
    </row>
    <row r="32" spans="1:12">
      <c r="A32" s="670"/>
      <c r="B32" s="671"/>
      <c r="C32" s="671"/>
      <c r="D32" s="671"/>
      <c r="E32" s="671"/>
      <c r="F32" s="671"/>
      <c r="G32" s="671"/>
      <c r="H32" s="671"/>
      <c r="I32" s="671"/>
      <c r="J32" s="671"/>
      <c r="K32" s="671"/>
      <c r="L32" s="672"/>
    </row>
    <row r="33" spans="1:12">
      <c r="A33" s="670"/>
      <c r="B33" s="671"/>
      <c r="C33" s="671"/>
      <c r="D33" s="671"/>
      <c r="E33" s="671"/>
      <c r="F33" s="671"/>
      <c r="G33" s="671"/>
      <c r="H33" s="671"/>
      <c r="I33" s="671"/>
      <c r="J33" s="671"/>
      <c r="K33" s="671"/>
      <c r="L33" s="672"/>
    </row>
    <row r="34" spans="1:12">
      <c r="A34" s="670"/>
      <c r="B34" s="671"/>
      <c r="C34" s="671"/>
      <c r="D34" s="671"/>
      <c r="E34" s="671"/>
      <c r="F34" s="671"/>
      <c r="G34" s="671"/>
      <c r="H34" s="671"/>
      <c r="I34" s="671"/>
      <c r="J34" s="671"/>
      <c r="K34" s="671"/>
      <c r="L34" s="672"/>
    </row>
    <row r="35" spans="1:12">
      <c r="A35" s="670"/>
      <c r="B35" s="671"/>
      <c r="C35" s="671"/>
      <c r="D35" s="671"/>
      <c r="E35" s="671"/>
      <c r="F35" s="671"/>
      <c r="G35" s="671"/>
      <c r="H35" s="671"/>
      <c r="I35" s="671"/>
      <c r="J35" s="671"/>
      <c r="K35" s="671"/>
      <c r="L35" s="672"/>
    </row>
    <row r="36" spans="1:12">
      <c r="A36" s="670"/>
      <c r="B36" s="671"/>
      <c r="C36" s="671"/>
      <c r="D36" s="671"/>
      <c r="E36" s="671"/>
      <c r="F36" s="671"/>
      <c r="G36" s="671"/>
      <c r="H36" s="671"/>
      <c r="I36" s="671"/>
      <c r="J36" s="671"/>
      <c r="K36" s="671"/>
      <c r="L36" s="672"/>
    </row>
    <row r="37" spans="1:12">
      <c r="A37" s="670"/>
      <c r="B37" s="671"/>
      <c r="C37" s="671"/>
      <c r="D37" s="671"/>
      <c r="E37" s="671"/>
      <c r="F37" s="671"/>
      <c r="G37" s="671"/>
      <c r="H37" s="671"/>
      <c r="I37" s="671"/>
      <c r="J37" s="671"/>
      <c r="K37" s="671"/>
      <c r="L37" s="672"/>
    </row>
    <row r="38" spans="1:12" ht="13" thickBot="1">
      <c r="A38" s="670"/>
      <c r="B38" s="671"/>
      <c r="C38" s="671"/>
      <c r="D38" s="671"/>
      <c r="E38" s="671"/>
      <c r="F38" s="671"/>
      <c r="G38" s="671"/>
      <c r="H38" s="671"/>
      <c r="I38" s="671"/>
      <c r="J38" s="671"/>
      <c r="K38" s="671"/>
      <c r="L38" s="672"/>
    </row>
    <row r="39" spans="1:12" ht="14.5">
      <c r="A39" s="277" t="s">
        <v>429</v>
      </c>
      <c r="B39" s="278"/>
      <c r="C39" s="278"/>
      <c r="D39" s="278"/>
      <c r="E39" s="279"/>
      <c r="F39" s="673"/>
      <c r="G39" s="674"/>
      <c r="H39" s="674"/>
      <c r="I39" s="674"/>
      <c r="J39" s="674"/>
      <c r="K39" s="674"/>
      <c r="L39" s="675"/>
    </row>
    <row r="40" spans="1:12" ht="14.5">
      <c r="A40" s="280" t="s">
        <v>430</v>
      </c>
      <c r="B40" s="278"/>
      <c r="C40" s="278"/>
      <c r="D40" s="278"/>
      <c r="E40" s="279"/>
      <c r="F40" s="676"/>
      <c r="G40" s="677"/>
      <c r="H40" s="677"/>
      <c r="I40" s="677"/>
      <c r="J40" s="677"/>
      <c r="K40" s="677"/>
      <c r="L40" s="678"/>
    </row>
    <row r="41" spans="1:12" ht="15" thickBot="1">
      <c r="A41" s="281" t="s">
        <v>431</v>
      </c>
      <c r="B41" s="282"/>
      <c r="C41" s="282"/>
      <c r="D41" s="282"/>
      <c r="E41" s="283"/>
      <c r="F41" s="679"/>
      <c r="G41" s="680"/>
      <c r="H41" s="680"/>
      <c r="I41" s="680"/>
      <c r="J41" s="680"/>
      <c r="K41" s="680"/>
      <c r="L41" s="681"/>
    </row>
    <row r="42" spans="1:12" ht="13.5" thickBot="1">
      <c r="A42" s="284" t="s">
        <v>432</v>
      </c>
      <c r="B42" s="285" t="s">
        <v>182</v>
      </c>
      <c r="C42" s="285"/>
      <c r="D42" s="285" t="s">
        <v>433</v>
      </c>
      <c r="E42" s="682" t="s">
        <v>434</v>
      </c>
      <c r="F42" s="683"/>
      <c r="G42" s="684" t="s">
        <v>435</v>
      </c>
      <c r="H42" s="685"/>
      <c r="I42" s="684" t="s">
        <v>436</v>
      </c>
      <c r="J42" s="686"/>
      <c r="K42" s="687"/>
      <c r="L42" s="688"/>
    </row>
    <row r="43" spans="1:12" ht="20.25" customHeight="1" thickTop="1" thickBot="1">
      <c r="A43" s="286" t="s">
        <v>435</v>
      </c>
      <c r="B43" s="287" t="s">
        <v>436</v>
      </c>
      <c r="C43" s="288"/>
      <c r="D43" s="289" t="s">
        <v>437</v>
      </c>
      <c r="E43" s="653" t="s">
        <v>436</v>
      </c>
      <c r="F43" s="654"/>
      <c r="G43" s="655"/>
      <c r="H43" s="656"/>
      <c r="I43" s="657"/>
      <c r="J43" s="658"/>
      <c r="K43" s="658"/>
      <c r="L43" s="659"/>
    </row>
    <row r="44" spans="1:12" ht="18" customHeight="1" thickBot="1">
      <c r="A44" s="290" t="s">
        <v>438</v>
      </c>
      <c r="B44" s="291" t="s">
        <v>439</v>
      </c>
      <c r="C44" s="292"/>
      <c r="D44" s="293" t="s">
        <v>440</v>
      </c>
      <c r="E44" s="663" t="s">
        <v>441</v>
      </c>
      <c r="F44" s="664"/>
      <c r="G44" s="665"/>
      <c r="H44" s="666"/>
      <c r="I44" s="660"/>
      <c r="J44" s="661"/>
      <c r="K44" s="661"/>
      <c r="L44" s="662"/>
    </row>
    <row r="45" spans="1:12" ht="15.5" thickTop="1" thickBot="1">
      <c r="A45" s="294" t="s">
        <v>442</v>
      </c>
      <c r="B45" s="689" t="s">
        <v>0</v>
      </c>
      <c r="C45" s="690"/>
      <c r="D45" s="690"/>
      <c r="E45" s="690"/>
      <c r="F45" s="690"/>
      <c r="G45" s="690"/>
      <c r="H45" s="691"/>
      <c r="I45" s="295" t="s">
        <v>443</v>
      </c>
      <c r="J45" s="692" t="s">
        <v>444</v>
      </c>
      <c r="K45" s="693"/>
      <c r="L45" s="694"/>
    </row>
    <row r="46" spans="1:12" ht="30" customHeight="1" thickBot="1">
      <c r="A46" s="296" t="s">
        <v>445</v>
      </c>
      <c r="B46" s="695" t="s">
        <v>1</v>
      </c>
      <c r="C46" s="695"/>
      <c r="D46" s="695"/>
      <c r="E46" s="695"/>
      <c r="F46" s="695"/>
      <c r="G46" s="695"/>
      <c r="H46" s="696"/>
      <c r="I46" s="297" t="s">
        <v>446</v>
      </c>
      <c r="J46" s="697" t="s">
        <v>447</v>
      </c>
      <c r="K46" s="698"/>
      <c r="L46" s="699"/>
    </row>
    <row r="47" spans="1:12" ht="15" thickBot="1">
      <c r="A47" s="296"/>
      <c r="B47" s="700"/>
      <c r="C47" s="700"/>
      <c r="D47" s="700"/>
      <c r="E47" s="700"/>
      <c r="F47" s="700"/>
      <c r="G47" s="700"/>
      <c r="H47" s="701"/>
      <c r="I47" s="297" t="s">
        <v>448</v>
      </c>
      <c r="J47" s="702" t="s">
        <v>449</v>
      </c>
      <c r="K47" s="703"/>
      <c r="L47" s="704"/>
    </row>
    <row r="48" spans="1:12" ht="15.75" customHeight="1">
      <c r="A48" s="715" t="s">
        <v>450</v>
      </c>
      <c r="B48" s="716" t="s">
        <v>451</v>
      </c>
      <c r="C48" s="716"/>
      <c r="D48" s="716"/>
      <c r="E48" s="716"/>
      <c r="F48" s="716"/>
      <c r="G48" s="716"/>
      <c r="H48" s="717"/>
      <c r="I48" s="718" t="s">
        <v>452</v>
      </c>
      <c r="J48" s="720" t="s">
        <v>453</v>
      </c>
      <c r="K48" s="721"/>
      <c r="L48" s="722"/>
    </row>
    <row r="49" spans="1:12" ht="14.5" thickBot="1">
      <c r="A49" s="715"/>
      <c r="B49" s="726" t="s">
        <v>454</v>
      </c>
      <c r="C49" s="726"/>
      <c r="D49" s="726"/>
      <c r="E49" s="726"/>
      <c r="F49" s="726"/>
      <c r="G49" s="726"/>
      <c r="H49" s="727"/>
      <c r="I49" s="719"/>
      <c r="J49" s="723"/>
      <c r="K49" s="724"/>
      <c r="L49" s="725"/>
    </row>
    <row r="50" spans="1:12" ht="15" thickTop="1" thickBot="1">
      <c r="A50" s="298"/>
      <c r="B50" s="728"/>
      <c r="C50" s="728"/>
      <c r="D50" s="728"/>
      <c r="E50" s="728"/>
      <c r="F50" s="728"/>
      <c r="G50" s="728"/>
      <c r="H50" s="729"/>
      <c r="I50" s="299" t="s">
        <v>455</v>
      </c>
      <c r="J50" s="730"/>
      <c r="K50" s="731"/>
      <c r="L50" s="732"/>
    </row>
    <row r="51" spans="1:12" ht="13">
      <c r="A51" s="705" t="s">
        <v>456</v>
      </c>
      <c r="B51" s="707" t="s">
        <v>457</v>
      </c>
      <c r="C51" s="707"/>
      <c r="D51" s="707"/>
      <c r="E51" s="707"/>
      <c r="F51" s="708"/>
      <c r="G51" s="300" t="s">
        <v>458</v>
      </c>
      <c r="H51" s="711" t="s">
        <v>459</v>
      </c>
      <c r="I51" s="711"/>
      <c r="J51" s="711"/>
      <c r="K51" s="711"/>
      <c r="L51" s="712"/>
    </row>
    <row r="52" spans="1:12" ht="24.75" customHeight="1" thickBot="1">
      <c r="A52" s="706"/>
      <c r="B52" s="709"/>
      <c r="C52" s="709"/>
      <c r="D52" s="709"/>
      <c r="E52" s="709"/>
      <c r="F52" s="710"/>
      <c r="G52" s="301" t="s">
        <v>460</v>
      </c>
      <c r="H52" s="713"/>
      <c r="I52" s="713"/>
      <c r="J52" s="713"/>
      <c r="K52" s="713"/>
      <c r="L52" s="714"/>
    </row>
    <row r="53" spans="1:12" ht="13" thickTop="1"/>
  </sheetData>
  <mergeCells count="26">
    <mergeCell ref="A51:A52"/>
    <mergeCell ref="B51:F52"/>
    <mergeCell ref="H51:L52"/>
    <mergeCell ref="A48:A49"/>
    <mergeCell ref="B48:H48"/>
    <mergeCell ref="I48:I49"/>
    <mergeCell ref="J48:L49"/>
    <mergeCell ref="B49:H49"/>
    <mergeCell ref="B50:H50"/>
    <mergeCell ref="J50:L50"/>
    <mergeCell ref="B45:H45"/>
    <mergeCell ref="J45:L45"/>
    <mergeCell ref="B46:H46"/>
    <mergeCell ref="J46:L46"/>
    <mergeCell ref="B47:H47"/>
    <mergeCell ref="J47:L47"/>
    <mergeCell ref="A1:L38"/>
    <mergeCell ref="F39:L41"/>
    <mergeCell ref="E42:F42"/>
    <mergeCell ref="G42:H42"/>
    <mergeCell ref="I42:L42"/>
    <mergeCell ref="E43:F43"/>
    <mergeCell ref="G43:H43"/>
    <mergeCell ref="I43:L44"/>
    <mergeCell ref="E44:F44"/>
    <mergeCell ref="G44:H4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0700-77F9-4B9E-98E1-6418FD859967}">
  <sheetPr>
    <tabColor rgb="FF92D050"/>
  </sheetPr>
  <dimension ref="A1:BX9900"/>
  <sheetViews>
    <sheetView showGridLines="0" view="pageBreakPreview" topLeftCell="A14" zoomScaleNormal="100" zoomScaleSheetLayoutView="100" workbookViewId="0">
      <selection activeCell="AE29" sqref="AE29"/>
    </sheetView>
  </sheetViews>
  <sheetFormatPr defaultColWidth="2.7265625" defaultRowHeight="14.15" customHeight="1"/>
  <cols>
    <col min="1" max="1" width="4.81640625" style="307" customWidth="1"/>
    <col min="2" max="2" width="3.26953125" style="307" customWidth="1"/>
    <col min="3" max="5" width="2.7265625" style="307"/>
    <col min="6" max="6" width="3.26953125" style="307" customWidth="1"/>
    <col min="7" max="28" width="2.7265625" style="307"/>
    <col min="29" max="30" width="2.7265625" style="307" customWidth="1"/>
    <col min="31" max="31" width="19.54296875" style="307" customWidth="1"/>
    <col min="32" max="32" width="13.453125" style="304" hidden="1" customWidth="1"/>
    <col min="33" max="33" width="6" style="307" hidden="1" customWidth="1"/>
    <col min="34" max="34" width="15" style="304" hidden="1" customWidth="1"/>
    <col min="35" max="73" width="2.7265625" style="307" hidden="1" customWidth="1"/>
    <col min="74" max="76" width="2.7265625" style="307" customWidth="1"/>
    <col min="77" max="16384" width="2.7265625" style="307"/>
  </cols>
  <sheetData>
    <row r="1" spans="1:76" ht="14.15" hidden="1" customHeight="1">
      <c r="A1" s="302" t="s">
        <v>461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G1" s="305" t="s">
        <v>462</v>
      </c>
      <c r="AH1" s="306"/>
      <c r="BU1" s="308"/>
      <c r="BV1" s="309"/>
      <c r="BW1" s="309"/>
      <c r="BX1" s="309"/>
    </row>
    <row r="2" spans="1:76" ht="14.15" hidden="1" customHeight="1">
      <c r="A2" s="310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BU2" s="308"/>
      <c r="BV2" s="309"/>
      <c r="BW2" s="309"/>
      <c r="BX2" s="309"/>
    </row>
    <row r="3" spans="1:76" ht="14.15" hidden="1" customHeight="1">
      <c r="A3" s="310"/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G3" s="312" t="s">
        <v>463</v>
      </c>
      <c r="AH3" s="306"/>
      <c r="BU3" s="308"/>
      <c r="BV3" s="309"/>
      <c r="BW3" s="309"/>
      <c r="BX3" s="309"/>
    </row>
    <row r="4" spans="1:76" ht="14.15" hidden="1" customHeight="1">
      <c r="A4" s="313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G4" s="312" t="s">
        <v>464</v>
      </c>
      <c r="AH4" s="306"/>
      <c r="BU4" s="308"/>
      <c r="BV4" s="309"/>
      <c r="BW4" s="309"/>
      <c r="BX4" s="309"/>
    </row>
    <row r="5" spans="1:76" s="317" customFormat="1" ht="14.15" hidden="1" customHeight="1">
      <c r="A5" s="734" t="s">
        <v>465</v>
      </c>
      <c r="B5" s="734"/>
      <c r="C5" s="734"/>
      <c r="D5" s="734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  <c r="V5" s="734"/>
      <c r="W5" s="734"/>
      <c r="X5" s="734"/>
      <c r="Y5" s="734"/>
      <c r="Z5" s="734"/>
      <c r="AA5" s="734"/>
      <c r="AB5" s="734"/>
      <c r="AC5" s="734"/>
      <c r="AD5" s="734"/>
      <c r="AE5" s="734"/>
      <c r="AF5" s="316"/>
      <c r="AG5" s="312"/>
      <c r="AH5" s="306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U5" s="308"/>
      <c r="BV5" s="318"/>
      <c r="BW5" s="318"/>
      <c r="BX5" s="318"/>
    </row>
    <row r="6" spans="1:76" ht="14.15" hidden="1" customHeight="1">
      <c r="A6" s="319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G6" s="312" t="s">
        <v>466</v>
      </c>
      <c r="AH6" s="321"/>
      <c r="AI6" s="317"/>
      <c r="AJ6" s="317"/>
      <c r="AK6" s="317"/>
      <c r="AL6" s="317"/>
      <c r="AM6" s="317"/>
      <c r="AN6" s="317"/>
      <c r="AO6" s="317"/>
      <c r="AP6" s="317"/>
      <c r="AQ6" s="317"/>
      <c r="AR6" s="317"/>
      <c r="AS6" s="317"/>
      <c r="AT6" s="317"/>
      <c r="AU6" s="317"/>
      <c r="AV6" s="317"/>
      <c r="AW6" s="317"/>
      <c r="AX6" s="317"/>
      <c r="AY6" s="317"/>
      <c r="AZ6" s="317"/>
      <c r="BA6" s="317"/>
      <c r="BB6" s="317"/>
      <c r="BC6" s="317"/>
      <c r="BD6" s="317"/>
      <c r="BE6" s="317"/>
      <c r="BF6" s="317"/>
      <c r="BG6" s="317"/>
      <c r="BH6" s="317"/>
      <c r="BI6" s="317"/>
      <c r="BJ6" s="317"/>
      <c r="BK6" s="317"/>
      <c r="BL6" s="317"/>
      <c r="BM6" s="317"/>
      <c r="BN6" s="317"/>
      <c r="BO6" s="317"/>
      <c r="BP6" s="317"/>
      <c r="BQ6" s="317"/>
      <c r="BR6" s="317"/>
      <c r="BS6" s="317"/>
      <c r="BU6" s="308"/>
      <c r="BV6" s="309"/>
      <c r="BW6" s="309"/>
      <c r="BX6" s="309"/>
    </row>
    <row r="7" spans="1:76" ht="14.15" hidden="1" customHeight="1">
      <c r="A7" s="310" t="s">
        <v>445</v>
      </c>
      <c r="B7" s="311"/>
      <c r="C7" s="311"/>
      <c r="D7" s="735" t="s">
        <v>467</v>
      </c>
      <c r="E7" s="735"/>
      <c r="F7" s="735"/>
      <c r="G7" s="735"/>
      <c r="H7" s="735"/>
      <c r="I7" s="735"/>
      <c r="J7" s="735"/>
      <c r="K7" s="735"/>
      <c r="L7" s="735"/>
      <c r="M7" s="735"/>
      <c r="N7" s="735"/>
      <c r="O7" s="735"/>
      <c r="P7" s="735"/>
      <c r="Q7" s="735"/>
      <c r="R7" s="736"/>
      <c r="S7" s="736"/>
      <c r="T7" s="736"/>
      <c r="U7" s="736"/>
      <c r="V7" s="736"/>
      <c r="W7" s="736"/>
      <c r="X7" s="311" t="s">
        <v>448</v>
      </c>
      <c r="Y7" s="311"/>
      <c r="Z7" s="311"/>
      <c r="AA7" s="311"/>
      <c r="AB7" s="311"/>
      <c r="AC7" s="311"/>
      <c r="AD7" s="311"/>
      <c r="AE7" s="322">
        <v>42736</v>
      </c>
      <c r="AG7" s="312" t="s">
        <v>468</v>
      </c>
      <c r="AH7" s="306"/>
      <c r="BU7" s="308"/>
      <c r="BV7" s="309"/>
      <c r="BW7" s="309"/>
      <c r="BX7" s="309"/>
    </row>
    <row r="8" spans="1:76" ht="14.15" hidden="1" customHeight="1">
      <c r="A8" s="310"/>
      <c r="B8" s="311"/>
      <c r="C8" s="311"/>
      <c r="D8" s="735" t="s">
        <v>469</v>
      </c>
      <c r="E8" s="735"/>
      <c r="F8" s="735"/>
      <c r="G8" s="735"/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6"/>
      <c r="S8" s="736"/>
      <c r="T8" s="736"/>
      <c r="U8" s="736"/>
      <c r="V8" s="736"/>
      <c r="W8" s="736"/>
      <c r="X8" s="311" t="s">
        <v>470</v>
      </c>
      <c r="Y8" s="311"/>
      <c r="Z8" s="311"/>
      <c r="AA8" s="311"/>
      <c r="AB8" s="311"/>
      <c r="AC8" s="737" t="s">
        <v>471</v>
      </c>
      <c r="AD8" s="737"/>
      <c r="AE8" s="737"/>
      <c r="AG8" s="312"/>
      <c r="AH8" s="306"/>
      <c r="BU8" s="308"/>
      <c r="BV8" s="309"/>
      <c r="BW8" s="309"/>
      <c r="BX8" s="309"/>
    </row>
    <row r="9" spans="1:76" ht="14.15" hidden="1" customHeight="1">
      <c r="A9" s="310"/>
      <c r="B9" s="311"/>
      <c r="C9" s="311"/>
      <c r="D9" s="324" t="s">
        <v>472</v>
      </c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11"/>
      <c r="Y9" s="311"/>
      <c r="Z9" s="311"/>
      <c r="AA9" s="311"/>
      <c r="AB9" s="311"/>
      <c r="AC9" s="323"/>
      <c r="AD9" s="323"/>
      <c r="AE9" s="323"/>
      <c r="AG9" s="312"/>
      <c r="AH9" s="306"/>
      <c r="BU9" s="308"/>
      <c r="BV9" s="309"/>
      <c r="BW9" s="309"/>
      <c r="BX9" s="309"/>
    </row>
    <row r="10" spans="1:76" ht="14.15" hidden="1" customHeight="1">
      <c r="A10" s="310" t="s">
        <v>473</v>
      </c>
      <c r="B10" s="311"/>
      <c r="C10" s="311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5"/>
      <c r="T10" s="325"/>
      <c r="U10" s="325"/>
      <c r="V10" s="325"/>
      <c r="W10" s="325"/>
      <c r="X10" s="311" t="s">
        <v>474</v>
      </c>
      <c r="Y10" s="311"/>
      <c r="Z10" s="311"/>
      <c r="AA10" s="311"/>
      <c r="AB10" s="311"/>
      <c r="AC10" s="311"/>
      <c r="AD10" s="311"/>
      <c r="AE10" s="327" t="s">
        <v>453</v>
      </c>
      <c r="AG10" s="312" t="s">
        <v>475</v>
      </c>
      <c r="AH10" s="328"/>
      <c r="AI10" s="329"/>
      <c r="AJ10" s="329"/>
      <c r="AK10" s="329"/>
      <c r="AL10" s="329"/>
      <c r="AM10" s="329"/>
      <c r="AN10" s="329"/>
      <c r="AO10" s="329"/>
      <c r="BU10" s="309"/>
      <c r="BV10" s="309"/>
      <c r="BW10" s="309"/>
      <c r="BX10" s="309"/>
    </row>
    <row r="11" spans="1:76" ht="14.15" hidden="1" customHeight="1">
      <c r="A11" s="310"/>
      <c r="B11" s="311"/>
      <c r="C11" s="311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11" t="s">
        <v>476</v>
      </c>
      <c r="Y11" s="311"/>
      <c r="Z11" s="311"/>
      <c r="AA11" s="311"/>
      <c r="AB11" s="311"/>
      <c r="AC11" s="311"/>
      <c r="AD11" s="311"/>
      <c r="AE11" s="327">
        <v>10117</v>
      </c>
      <c r="AG11" s="312" t="s">
        <v>477</v>
      </c>
      <c r="AH11" s="306"/>
      <c r="BU11" s="309"/>
      <c r="BV11" s="309"/>
      <c r="BW11" s="309"/>
      <c r="BX11" s="309"/>
    </row>
    <row r="12" spans="1:76" ht="14.15" hidden="1" customHeight="1">
      <c r="A12" s="310" t="s">
        <v>478</v>
      </c>
      <c r="B12" s="311"/>
      <c r="C12" s="311"/>
      <c r="D12" s="326" t="s">
        <v>479</v>
      </c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11" t="s">
        <v>480</v>
      </c>
      <c r="Y12" s="311"/>
      <c r="Z12" s="311"/>
      <c r="AA12" s="311"/>
      <c r="AB12" s="311"/>
      <c r="AC12" s="311"/>
      <c r="AD12" s="311"/>
      <c r="AE12" s="311"/>
      <c r="AH12" s="306"/>
      <c r="BU12" s="309"/>
      <c r="BV12" s="309"/>
      <c r="BW12" s="309"/>
      <c r="BX12" s="309"/>
    </row>
    <row r="13" spans="1:76" ht="14.15" hidden="1" customHeight="1" thickBot="1">
      <c r="A13" s="738"/>
      <c r="B13" s="739"/>
      <c r="C13" s="739"/>
      <c r="D13" s="739"/>
      <c r="E13" s="739"/>
      <c r="F13" s="739"/>
      <c r="G13" s="739"/>
      <c r="H13" s="739"/>
      <c r="I13" s="739"/>
      <c r="J13" s="739"/>
      <c r="K13" s="739"/>
      <c r="L13" s="739"/>
      <c r="M13" s="739"/>
      <c r="N13" s="739"/>
      <c r="O13" s="739"/>
      <c r="P13" s="739"/>
      <c r="Q13" s="739"/>
      <c r="R13" s="739"/>
      <c r="S13" s="739"/>
      <c r="T13" s="739"/>
      <c r="U13" s="739"/>
      <c r="V13" s="739"/>
      <c r="W13" s="739"/>
      <c r="X13" s="739"/>
      <c r="Y13" s="739"/>
      <c r="Z13" s="739"/>
      <c r="AA13" s="739"/>
      <c r="AB13" s="739"/>
      <c r="AC13" s="739"/>
      <c r="AD13" s="739"/>
      <c r="AE13" s="330"/>
      <c r="BU13" s="309"/>
      <c r="BV13" s="309"/>
      <c r="BW13" s="309"/>
      <c r="BX13" s="309"/>
    </row>
    <row r="14" spans="1:76" ht="14.15" customHeight="1">
      <c r="A14" s="331"/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3"/>
      <c r="AF14" s="334"/>
      <c r="AG14" s="305" t="s">
        <v>462</v>
      </c>
      <c r="AH14" s="306"/>
      <c r="BU14" s="308"/>
      <c r="BV14" s="309"/>
      <c r="BW14" s="309"/>
      <c r="BX14" s="309"/>
    </row>
    <row r="15" spans="1:76" ht="14.15" customHeight="1">
      <c r="A15" s="335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36"/>
      <c r="AF15" s="334"/>
      <c r="BU15" s="308"/>
      <c r="BV15" s="309"/>
      <c r="BW15" s="309"/>
      <c r="BX15" s="309"/>
    </row>
    <row r="16" spans="1:76" ht="14.15" customHeight="1">
      <c r="A16" s="335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1"/>
      <c r="AA16" s="311"/>
      <c r="AB16" s="311"/>
      <c r="AC16" s="311"/>
      <c r="AD16" s="311"/>
      <c r="AE16" s="336"/>
      <c r="AF16" s="334"/>
      <c r="AG16" s="312" t="s">
        <v>463</v>
      </c>
      <c r="AH16" s="306"/>
      <c r="BU16" s="308"/>
      <c r="BV16" s="309"/>
      <c r="BW16" s="309"/>
      <c r="BX16" s="309"/>
    </row>
    <row r="17" spans="1:76" ht="14.15" customHeight="1">
      <c r="A17" s="337"/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38"/>
      <c r="AF17" s="334"/>
      <c r="AG17" s="312" t="s">
        <v>464</v>
      </c>
      <c r="AH17" s="306"/>
      <c r="BU17" s="308"/>
      <c r="BV17" s="309"/>
      <c r="BW17" s="309"/>
      <c r="BX17" s="309"/>
    </row>
    <row r="18" spans="1:76" s="317" customFormat="1" ht="16.5" customHeight="1">
      <c r="A18" s="740" t="s">
        <v>465</v>
      </c>
      <c r="B18" s="741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741"/>
      <c r="O18" s="741"/>
      <c r="P18" s="741"/>
      <c r="Q18" s="741"/>
      <c r="R18" s="741"/>
      <c r="S18" s="741"/>
      <c r="T18" s="741"/>
      <c r="U18" s="741"/>
      <c r="V18" s="741"/>
      <c r="W18" s="741"/>
      <c r="X18" s="741"/>
      <c r="Y18" s="741"/>
      <c r="Z18" s="741"/>
      <c r="AA18" s="741"/>
      <c r="AB18" s="741"/>
      <c r="AC18" s="741"/>
      <c r="AD18" s="741"/>
      <c r="AE18" s="742"/>
      <c r="AF18" s="340"/>
      <c r="AG18" s="312"/>
      <c r="AH18" s="306"/>
      <c r="AI18" s="307"/>
      <c r="AJ18" s="307"/>
      <c r="AK18" s="307"/>
      <c r="AL18" s="307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7"/>
      <c r="BR18" s="307"/>
      <c r="BS18" s="307"/>
      <c r="BU18" s="308"/>
      <c r="BV18" s="318"/>
      <c r="BW18" s="318"/>
      <c r="BX18" s="318"/>
    </row>
    <row r="19" spans="1:76" ht="14.15" customHeight="1">
      <c r="A19" s="341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42"/>
      <c r="AF19" s="334"/>
      <c r="AG19" s="312" t="s">
        <v>466</v>
      </c>
      <c r="AH19" s="321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17"/>
      <c r="BR19" s="317"/>
      <c r="BS19" s="317"/>
      <c r="BU19" s="308"/>
      <c r="BV19" s="309"/>
      <c r="BW19" s="309"/>
      <c r="BX19" s="309"/>
    </row>
    <row r="20" spans="1:76" ht="14.15" customHeight="1">
      <c r="A20" s="335" t="s">
        <v>445</v>
      </c>
      <c r="B20" s="311"/>
      <c r="C20" s="311"/>
      <c r="D20" s="733" t="s">
        <v>1</v>
      </c>
      <c r="E20" s="733"/>
      <c r="F20" s="733"/>
      <c r="G20" s="733"/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3"/>
      <c r="T20" s="733"/>
      <c r="U20" s="733"/>
      <c r="V20" s="733"/>
      <c r="W20" s="733"/>
      <c r="X20" s="311" t="s">
        <v>448</v>
      </c>
      <c r="Y20" s="311"/>
      <c r="Z20" s="311"/>
      <c r="AA20" s="311"/>
      <c r="AB20" s="311"/>
      <c r="AC20" s="311"/>
      <c r="AD20" s="311"/>
      <c r="AE20" s="343">
        <v>44866</v>
      </c>
      <c r="AF20" s="334"/>
      <c r="AG20" s="312" t="s">
        <v>468</v>
      </c>
      <c r="AH20" s="306"/>
      <c r="BU20" s="308"/>
      <c r="BV20" s="309"/>
      <c r="BW20" s="309"/>
      <c r="BX20" s="309"/>
    </row>
    <row r="21" spans="1:76" ht="14.15" customHeight="1">
      <c r="A21" s="335"/>
      <c r="B21" s="311"/>
      <c r="C21" s="311"/>
      <c r="D21" s="733"/>
      <c r="E21" s="733"/>
      <c r="F21" s="733"/>
      <c r="G21" s="733"/>
      <c r="H21" s="733"/>
      <c r="I21" s="733"/>
      <c r="J21" s="733"/>
      <c r="K21" s="733"/>
      <c r="L21" s="733"/>
      <c r="M21" s="733"/>
      <c r="N21" s="733"/>
      <c r="O21" s="733"/>
      <c r="P21" s="733"/>
      <c r="Q21" s="733"/>
      <c r="R21" s="733"/>
      <c r="S21" s="733"/>
      <c r="T21" s="733"/>
      <c r="U21" s="733"/>
      <c r="V21" s="733"/>
      <c r="W21" s="733"/>
      <c r="X21" s="311" t="s">
        <v>470</v>
      </c>
      <c r="Y21" s="311"/>
      <c r="Z21" s="311"/>
      <c r="AA21" s="311"/>
      <c r="AB21" s="311"/>
      <c r="AC21" s="737" t="s">
        <v>459</v>
      </c>
      <c r="AD21" s="737"/>
      <c r="AE21" s="743"/>
      <c r="AF21" s="334"/>
      <c r="AG21" s="312"/>
      <c r="AH21" s="306"/>
      <c r="BU21" s="308"/>
      <c r="BV21" s="309"/>
      <c r="BW21" s="309"/>
      <c r="BX21" s="309"/>
    </row>
    <row r="22" spans="1:76" ht="14.15" customHeight="1">
      <c r="A22" s="335"/>
      <c r="B22" s="311"/>
      <c r="C22" s="311"/>
      <c r="D22" s="34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11"/>
      <c r="Y22" s="311"/>
      <c r="Z22" s="311"/>
      <c r="AA22" s="311"/>
      <c r="AB22" s="311"/>
      <c r="AC22" s="323"/>
      <c r="AD22" s="323"/>
      <c r="AE22" s="344"/>
      <c r="AF22" s="334"/>
      <c r="AG22" s="312"/>
      <c r="AH22" s="306"/>
      <c r="BU22" s="308"/>
      <c r="BV22" s="309"/>
      <c r="BW22" s="309"/>
      <c r="BX22" s="309"/>
    </row>
    <row r="23" spans="1:76" ht="14.15" customHeight="1">
      <c r="A23" s="335" t="s">
        <v>473</v>
      </c>
      <c r="B23" s="311"/>
      <c r="C23" s="311"/>
      <c r="D23" s="326" t="s">
        <v>481</v>
      </c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5"/>
      <c r="T23" s="325"/>
      <c r="U23" s="325"/>
      <c r="V23" s="325"/>
      <c r="W23" s="325"/>
      <c r="X23" s="311" t="s">
        <v>474</v>
      </c>
      <c r="Y23" s="311"/>
      <c r="Z23" s="311"/>
      <c r="AA23" s="311"/>
      <c r="AB23" s="311"/>
      <c r="AC23" s="311"/>
      <c r="AD23" s="311"/>
      <c r="AE23" s="346" t="s">
        <v>453</v>
      </c>
      <c r="AF23" s="334"/>
      <c r="AG23" s="312" t="s">
        <v>475</v>
      </c>
      <c r="AH23" s="328"/>
      <c r="AI23" s="329"/>
      <c r="AJ23" s="329"/>
      <c r="AK23" s="329"/>
      <c r="AL23" s="329"/>
      <c r="AM23" s="329"/>
      <c r="AN23" s="329"/>
      <c r="AO23" s="329"/>
      <c r="BU23" s="309"/>
      <c r="BV23" s="309"/>
      <c r="BW23" s="309"/>
      <c r="BX23" s="309"/>
    </row>
    <row r="24" spans="1:76" ht="14.15" customHeight="1">
      <c r="A24" s="335"/>
      <c r="B24" s="311"/>
      <c r="C24" s="311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11" t="s">
        <v>476</v>
      </c>
      <c r="Y24" s="311"/>
      <c r="Z24" s="311"/>
      <c r="AA24" s="311"/>
      <c r="AB24" s="311"/>
      <c r="AC24" s="311"/>
      <c r="AD24" s="311"/>
      <c r="AE24" s="346" t="s">
        <v>482</v>
      </c>
      <c r="AF24" s="334"/>
      <c r="AG24" s="312" t="s">
        <v>477</v>
      </c>
      <c r="AH24" s="306"/>
      <c r="BU24" s="309"/>
      <c r="BV24" s="309"/>
      <c r="BW24" s="309"/>
      <c r="BX24" s="309"/>
    </row>
    <row r="25" spans="1:76" ht="14.15" customHeight="1">
      <c r="A25" s="335" t="s">
        <v>478</v>
      </c>
      <c r="B25" s="311"/>
      <c r="C25" s="311"/>
      <c r="D25" s="326" t="s">
        <v>483</v>
      </c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11"/>
      <c r="Y25" s="311"/>
      <c r="Z25" s="311"/>
      <c r="AA25" s="311"/>
      <c r="AB25" s="311"/>
      <c r="AC25" s="311"/>
      <c r="AD25" s="311"/>
      <c r="AE25" s="336"/>
      <c r="AF25" s="334"/>
      <c r="AH25" s="306"/>
      <c r="BU25" s="309"/>
      <c r="BV25" s="309"/>
      <c r="BW25" s="309"/>
      <c r="BX25" s="309"/>
    </row>
    <row r="26" spans="1:76" ht="18.75" customHeight="1">
      <c r="A26" s="347"/>
      <c r="B26" s="348"/>
      <c r="C26" s="348"/>
      <c r="D26" s="349" t="s">
        <v>484</v>
      </c>
      <c r="E26" s="348"/>
      <c r="F26" s="314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48"/>
      <c r="AA26" s="348"/>
      <c r="AB26" s="348"/>
      <c r="AC26" s="348"/>
      <c r="AD26" s="348"/>
      <c r="AE26" s="350"/>
      <c r="AF26" s="334"/>
      <c r="BU26" s="309"/>
      <c r="BV26" s="309"/>
      <c r="BW26" s="309"/>
      <c r="BX26" s="309"/>
    </row>
    <row r="27" spans="1:76" ht="14.15" customHeight="1">
      <c r="A27" s="351" t="s">
        <v>485</v>
      </c>
      <c r="B27" s="352" t="s">
        <v>486</v>
      </c>
      <c r="C27" s="352" t="s">
        <v>487</v>
      </c>
      <c r="D27" s="352"/>
      <c r="E27" s="352" t="s">
        <v>488</v>
      </c>
      <c r="F27" s="352"/>
      <c r="G27" s="353" t="s">
        <v>489</v>
      </c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5"/>
      <c r="Z27" s="744"/>
      <c r="AA27" s="745"/>
      <c r="AB27" s="745"/>
      <c r="AC27" s="745"/>
      <c r="AD27" s="746"/>
      <c r="AE27" s="356" t="s">
        <v>490</v>
      </c>
      <c r="AF27" s="334"/>
      <c r="AG27" s="312"/>
      <c r="AH27" s="306"/>
    </row>
    <row r="28" spans="1:76" s="361" customFormat="1" ht="36" customHeight="1" thickBot="1">
      <c r="A28" s="357" t="s">
        <v>491</v>
      </c>
      <c r="B28" s="358"/>
      <c r="C28" s="747"/>
      <c r="D28" s="747"/>
      <c r="E28" s="748"/>
      <c r="F28" s="748"/>
      <c r="G28" s="749" t="s">
        <v>492</v>
      </c>
      <c r="H28" s="749"/>
      <c r="I28" s="749"/>
      <c r="J28" s="749"/>
      <c r="K28" s="749"/>
      <c r="L28" s="749"/>
      <c r="M28" s="749"/>
      <c r="N28" s="749"/>
      <c r="O28" s="749"/>
      <c r="P28" s="749"/>
      <c r="Q28" s="749"/>
      <c r="R28" s="749"/>
      <c r="S28" s="749"/>
      <c r="T28" s="749"/>
      <c r="U28" s="749"/>
      <c r="V28" s="749"/>
      <c r="W28" s="749"/>
      <c r="X28" s="749"/>
      <c r="Y28" s="749"/>
      <c r="Z28" s="750"/>
      <c r="AA28" s="750"/>
      <c r="AB28" s="750"/>
      <c r="AC28" s="750"/>
      <c r="AD28" s="750"/>
      <c r="AE28" s="359">
        <f>SUM(AE29:AE39)</f>
        <v>0</v>
      </c>
      <c r="AF28" s="360"/>
      <c r="AH28" s="362"/>
    </row>
    <row r="29" spans="1:76" s="368" customFormat="1" ht="30" customHeight="1" thickTop="1">
      <c r="A29" s="363" t="s">
        <v>493</v>
      </c>
      <c r="B29" s="364"/>
      <c r="C29" s="751"/>
      <c r="D29" s="751"/>
      <c r="E29" s="752"/>
      <c r="F29" s="752"/>
      <c r="G29" s="753" t="s">
        <v>494</v>
      </c>
      <c r="H29" s="753"/>
      <c r="I29" s="753"/>
      <c r="J29" s="753"/>
      <c r="K29" s="753"/>
      <c r="L29" s="753"/>
      <c r="M29" s="753"/>
      <c r="N29" s="753"/>
      <c r="O29" s="753"/>
      <c r="P29" s="753"/>
      <c r="Q29" s="753"/>
      <c r="R29" s="753"/>
      <c r="S29" s="753"/>
      <c r="T29" s="753"/>
      <c r="U29" s="753"/>
      <c r="V29" s="753"/>
      <c r="W29" s="753"/>
      <c r="X29" s="753"/>
      <c r="Y29" s="753"/>
      <c r="Z29" s="754"/>
      <c r="AA29" s="754"/>
      <c r="AB29" s="754"/>
      <c r="AC29" s="754"/>
      <c r="AD29" s="754"/>
      <c r="AE29" s="365" cm="1">
        <f t="array" ref="AE29:AH29">'DPS 43.1'!AC80:AF80</f>
        <v>0</v>
      </c>
      <c r="AF29" s="366">
        <v>0</v>
      </c>
      <c r="AG29" s="367">
        <v>0</v>
      </c>
      <c r="AH29" s="368">
        <v>0</v>
      </c>
    </row>
    <row r="30" spans="1:76" s="368" customFormat="1" ht="30" customHeight="1">
      <c r="A30" s="369" t="s">
        <v>495</v>
      </c>
      <c r="C30" s="755"/>
      <c r="D30" s="755"/>
      <c r="E30" s="756"/>
      <c r="F30" s="756"/>
      <c r="G30" s="757" t="s">
        <v>496</v>
      </c>
      <c r="H30" s="757"/>
      <c r="I30" s="757"/>
      <c r="J30" s="757"/>
      <c r="K30" s="757"/>
      <c r="L30" s="757"/>
      <c r="M30" s="757"/>
      <c r="N30" s="757"/>
      <c r="O30" s="757"/>
      <c r="P30" s="757"/>
      <c r="Q30" s="757"/>
      <c r="R30" s="757"/>
      <c r="S30" s="757"/>
      <c r="T30" s="757"/>
      <c r="U30" s="757"/>
      <c r="V30" s="757"/>
      <c r="W30" s="757"/>
      <c r="X30" s="757"/>
      <c r="Y30" s="757"/>
      <c r="Z30" s="758"/>
      <c r="AA30" s="758"/>
      <c r="AB30" s="758"/>
      <c r="AC30" s="758"/>
      <c r="AD30" s="758"/>
      <c r="AE30" s="370" cm="1">
        <f t="array" ref="AE30:AI30">'DPS 43.2'!AE86:AI86</f>
        <v>0</v>
      </c>
      <c r="AF30" s="366">
        <v>0</v>
      </c>
      <c r="AG30" s="367">
        <v>0</v>
      </c>
      <c r="AH30" s="368">
        <v>0</v>
      </c>
      <c r="AI30" s="368">
        <v>0</v>
      </c>
    </row>
    <row r="31" spans="1:76" s="368" customFormat="1" ht="30" customHeight="1">
      <c r="A31" s="369" t="s">
        <v>497</v>
      </c>
      <c r="C31" s="755"/>
      <c r="D31" s="755"/>
      <c r="E31" s="756"/>
      <c r="F31" s="756"/>
      <c r="G31" s="757"/>
      <c r="H31" s="757"/>
      <c r="I31" s="757"/>
      <c r="J31" s="757"/>
      <c r="K31" s="757"/>
      <c r="L31" s="757"/>
      <c r="M31" s="757"/>
      <c r="N31" s="757"/>
      <c r="O31" s="757"/>
      <c r="P31" s="757"/>
      <c r="Q31" s="757"/>
      <c r="R31" s="757"/>
      <c r="S31" s="757"/>
      <c r="T31" s="757"/>
      <c r="U31" s="757"/>
      <c r="V31" s="757"/>
      <c r="W31" s="757"/>
      <c r="X31" s="757"/>
      <c r="Y31" s="757"/>
      <c r="Z31" s="758"/>
      <c r="AA31" s="758"/>
      <c r="AB31" s="758"/>
      <c r="AC31" s="758"/>
      <c r="AD31" s="758"/>
      <c r="AE31" s="371"/>
      <c r="AF31" s="366"/>
      <c r="AG31" s="367"/>
    </row>
    <row r="32" spans="1:76" s="368" customFormat="1" ht="30" customHeight="1">
      <c r="A32" s="369" t="s">
        <v>497</v>
      </c>
      <c r="C32" s="755"/>
      <c r="D32" s="755"/>
      <c r="E32" s="756"/>
      <c r="F32" s="756"/>
      <c r="G32" s="757"/>
      <c r="H32" s="757"/>
      <c r="I32" s="757"/>
      <c r="J32" s="757"/>
      <c r="K32" s="757"/>
      <c r="L32" s="757"/>
      <c r="M32" s="757"/>
      <c r="N32" s="757"/>
      <c r="O32" s="757"/>
      <c r="P32" s="757"/>
      <c r="Q32" s="757"/>
      <c r="R32" s="757"/>
      <c r="S32" s="757"/>
      <c r="T32" s="757"/>
      <c r="U32" s="757"/>
      <c r="V32" s="757"/>
      <c r="W32" s="757"/>
      <c r="X32" s="757"/>
      <c r="Y32" s="757"/>
      <c r="Z32" s="758"/>
      <c r="AA32" s="758"/>
      <c r="AB32" s="758"/>
      <c r="AC32" s="758"/>
      <c r="AD32" s="758"/>
      <c r="AE32" s="371"/>
      <c r="AF32" s="366"/>
      <c r="AG32" s="367"/>
    </row>
    <row r="33" spans="1:34" s="368" customFormat="1" ht="30" customHeight="1">
      <c r="A33" s="369" t="s">
        <v>497</v>
      </c>
      <c r="C33" s="755"/>
      <c r="D33" s="755"/>
      <c r="E33" s="756"/>
      <c r="F33" s="756"/>
      <c r="G33" s="757"/>
      <c r="H33" s="757"/>
      <c r="I33" s="757"/>
      <c r="J33" s="757"/>
      <c r="K33" s="757"/>
      <c r="L33" s="757"/>
      <c r="M33" s="757"/>
      <c r="N33" s="757"/>
      <c r="O33" s="757"/>
      <c r="P33" s="757"/>
      <c r="Q33" s="757"/>
      <c r="R33" s="757"/>
      <c r="S33" s="757"/>
      <c r="T33" s="757"/>
      <c r="U33" s="757"/>
      <c r="V33" s="757"/>
      <c r="W33" s="757"/>
      <c r="X33" s="757"/>
      <c r="Y33" s="757"/>
      <c r="Z33" s="758"/>
      <c r="AA33" s="758"/>
      <c r="AB33" s="758"/>
      <c r="AC33" s="758"/>
      <c r="AD33" s="758"/>
      <c r="AE33" s="371"/>
      <c r="AF33" s="366"/>
      <c r="AG33" s="367"/>
    </row>
    <row r="34" spans="1:34" s="368" customFormat="1" ht="30" customHeight="1">
      <c r="A34" s="369" t="s">
        <v>497</v>
      </c>
      <c r="C34" s="755"/>
      <c r="D34" s="755"/>
      <c r="E34" s="756"/>
      <c r="F34" s="756"/>
      <c r="G34" s="757"/>
      <c r="H34" s="757"/>
      <c r="I34" s="757"/>
      <c r="J34" s="757"/>
      <c r="K34" s="757"/>
      <c r="L34" s="757"/>
      <c r="M34" s="757"/>
      <c r="N34" s="757"/>
      <c r="O34" s="757"/>
      <c r="P34" s="757"/>
      <c r="Q34" s="757"/>
      <c r="R34" s="757"/>
      <c r="S34" s="757"/>
      <c r="T34" s="757"/>
      <c r="U34" s="757"/>
      <c r="V34" s="757"/>
      <c r="W34" s="757"/>
      <c r="X34" s="757"/>
      <c r="Y34" s="757"/>
      <c r="Z34" s="758"/>
      <c r="AA34" s="758"/>
      <c r="AB34" s="758"/>
      <c r="AC34" s="758"/>
      <c r="AD34" s="758"/>
      <c r="AE34" s="371"/>
      <c r="AF34" s="366"/>
      <c r="AG34" s="367"/>
    </row>
    <row r="35" spans="1:34" s="368" customFormat="1" ht="30" customHeight="1">
      <c r="A35" s="369" t="s">
        <v>497</v>
      </c>
      <c r="C35" s="755"/>
      <c r="D35" s="755"/>
      <c r="E35" s="756"/>
      <c r="F35" s="756"/>
      <c r="G35" s="757"/>
      <c r="H35" s="757"/>
      <c r="I35" s="757"/>
      <c r="J35" s="757"/>
      <c r="K35" s="757"/>
      <c r="L35" s="757"/>
      <c r="M35" s="757"/>
      <c r="N35" s="757"/>
      <c r="O35" s="757"/>
      <c r="P35" s="757"/>
      <c r="Q35" s="757"/>
      <c r="R35" s="757"/>
      <c r="S35" s="757"/>
      <c r="T35" s="757"/>
      <c r="U35" s="757"/>
      <c r="V35" s="757"/>
      <c r="W35" s="757"/>
      <c r="X35" s="757"/>
      <c r="Y35" s="757"/>
      <c r="Z35" s="758"/>
      <c r="AA35" s="758"/>
      <c r="AB35" s="758"/>
      <c r="AC35" s="758"/>
      <c r="AD35" s="758"/>
      <c r="AE35" s="371"/>
      <c r="AF35" s="366"/>
      <c r="AG35" s="367"/>
    </row>
    <row r="36" spans="1:34" s="368" customFormat="1" ht="30" customHeight="1">
      <c r="A36" s="369" t="s">
        <v>497</v>
      </c>
      <c r="C36" s="755"/>
      <c r="D36" s="755"/>
      <c r="E36" s="756"/>
      <c r="F36" s="756"/>
      <c r="G36" s="757"/>
      <c r="H36" s="757"/>
      <c r="I36" s="757"/>
      <c r="J36" s="757"/>
      <c r="K36" s="757"/>
      <c r="L36" s="757"/>
      <c r="M36" s="757"/>
      <c r="N36" s="757"/>
      <c r="O36" s="757"/>
      <c r="P36" s="757"/>
      <c r="Q36" s="757"/>
      <c r="R36" s="757"/>
      <c r="S36" s="757"/>
      <c r="T36" s="757"/>
      <c r="U36" s="757"/>
      <c r="V36" s="757"/>
      <c r="W36" s="757"/>
      <c r="X36" s="757"/>
      <c r="Y36" s="757"/>
      <c r="Z36" s="758"/>
      <c r="AA36" s="758"/>
      <c r="AB36" s="758"/>
      <c r="AC36" s="758"/>
      <c r="AD36" s="758"/>
      <c r="AE36" s="371"/>
      <c r="AF36" s="366"/>
      <c r="AG36" s="367"/>
    </row>
    <row r="37" spans="1:34" s="368" customFormat="1" ht="30" customHeight="1">
      <c r="A37" s="369" t="s">
        <v>497</v>
      </c>
      <c r="C37" s="755"/>
      <c r="D37" s="755"/>
      <c r="E37" s="756"/>
      <c r="F37" s="756"/>
      <c r="G37" s="757"/>
      <c r="H37" s="757"/>
      <c r="I37" s="757"/>
      <c r="J37" s="757"/>
      <c r="K37" s="757"/>
      <c r="L37" s="757"/>
      <c r="M37" s="757"/>
      <c r="N37" s="757"/>
      <c r="O37" s="757"/>
      <c r="P37" s="757"/>
      <c r="Q37" s="757"/>
      <c r="R37" s="757"/>
      <c r="S37" s="757"/>
      <c r="T37" s="757"/>
      <c r="U37" s="757"/>
      <c r="V37" s="757"/>
      <c r="W37" s="757"/>
      <c r="X37" s="757"/>
      <c r="Y37" s="757"/>
      <c r="Z37" s="758"/>
      <c r="AA37" s="758"/>
      <c r="AB37" s="758"/>
      <c r="AC37" s="758"/>
      <c r="AD37" s="758"/>
      <c r="AE37" s="371"/>
      <c r="AF37" s="366"/>
      <c r="AG37" s="367"/>
    </row>
    <row r="38" spans="1:34" s="368" customFormat="1" ht="30" customHeight="1">
      <c r="A38" s="369" t="s">
        <v>497</v>
      </c>
      <c r="C38" s="755"/>
      <c r="D38" s="755"/>
      <c r="E38" s="756"/>
      <c r="F38" s="756"/>
      <c r="G38" s="757"/>
      <c r="H38" s="757"/>
      <c r="I38" s="757"/>
      <c r="J38" s="757"/>
      <c r="K38" s="757"/>
      <c r="L38" s="757"/>
      <c r="M38" s="757"/>
      <c r="N38" s="757"/>
      <c r="O38" s="757"/>
      <c r="P38" s="757"/>
      <c r="Q38" s="757"/>
      <c r="R38" s="757"/>
      <c r="S38" s="757"/>
      <c r="T38" s="757"/>
      <c r="U38" s="757"/>
      <c r="V38" s="757"/>
      <c r="W38" s="757"/>
      <c r="X38" s="757"/>
      <c r="Y38" s="757"/>
      <c r="Z38" s="758"/>
      <c r="AA38" s="758"/>
      <c r="AB38" s="758"/>
      <c r="AC38" s="758"/>
      <c r="AD38" s="758"/>
      <c r="AE38" s="371"/>
      <c r="AF38" s="366"/>
      <c r="AG38" s="367"/>
    </row>
    <row r="39" spans="1:34" s="368" customFormat="1" ht="30" customHeight="1" thickBot="1">
      <c r="A39" s="372" t="s">
        <v>498</v>
      </c>
      <c r="B39" s="373"/>
      <c r="C39" s="759"/>
      <c r="D39" s="759"/>
      <c r="E39" s="760"/>
      <c r="F39" s="760"/>
      <c r="G39" s="761"/>
      <c r="H39" s="761"/>
      <c r="I39" s="761"/>
      <c r="J39" s="761"/>
      <c r="K39" s="761"/>
      <c r="L39" s="761"/>
      <c r="M39" s="761"/>
      <c r="N39" s="761"/>
      <c r="O39" s="761"/>
      <c r="P39" s="761"/>
      <c r="Q39" s="761"/>
      <c r="R39" s="761"/>
      <c r="S39" s="761"/>
      <c r="T39" s="761"/>
      <c r="U39" s="761"/>
      <c r="V39" s="761"/>
      <c r="W39" s="761"/>
      <c r="X39" s="761"/>
      <c r="Y39" s="761"/>
      <c r="Z39" s="762"/>
      <c r="AA39" s="762"/>
      <c r="AB39" s="762"/>
      <c r="AC39" s="762"/>
      <c r="AD39" s="762"/>
      <c r="AE39" s="374"/>
      <c r="AF39" s="366"/>
      <c r="AG39" s="367"/>
    </row>
    <row r="40" spans="1:34" s="368" customFormat="1" ht="14.15" customHeight="1">
      <c r="A40" s="375"/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  <c r="R40" s="375"/>
      <c r="S40" s="375"/>
      <c r="T40" s="375"/>
      <c r="U40" s="375"/>
      <c r="V40" s="375"/>
      <c r="W40" s="375"/>
      <c r="X40" s="375"/>
      <c r="Y40" s="375"/>
      <c r="Z40" s="375"/>
      <c r="AA40" s="375"/>
      <c r="AB40" s="375"/>
      <c r="AC40" s="375"/>
      <c r="AD40" s="375"/>
      <c r="AE40" s="375"/>
      <c r="AF40" s="367"/>
      <c r="AH40" s="367"/>
    </row>
    <row r="41" spans="1:34" s="368" customFormat="1" ht="14.15" customHeight="1">
      <c r="AE41" s="367"/>
      <c r="AF41" s="367"/>
      <c r="AH41" s="367"/>
    </row>
    <row r="42" spans="1:34" s="368" customFormat="1" ht="14.15" customHeight="1">
      <c r="AF42" s="367"/>
      <c r="AH42" s="367"/>
    </row>
    <row r="43" spans="1:34" s="368" customFormat="1" ht="14.15" customHeight="1">
      <c r="AE43" s="376"/>
      <c r="AF43" s="367"/>
      <c r="AH43" s="367"/>
    </row>
    <row r="44" spans="1:34" s="368" customFormat="1" ht="14.15" customHeight="1">
      <c r="AF44" s="367"/>
      <c r="AH44" s="367"/>
    </row>
    <row r="45" spans="1:34" s="368" customFormat="1" ht="14.15" customHeight="1">
      <c r="AF45" s="367"/>
      <c r="AH45" s="367"/>
    </row>
    <row r="46" spans="1:34" s="368" customFormat="1" ht="14.15" customHeight="1">
      <c r="AF46" s="367"/>
      <c r="AH46" s="367"/>
    </row>
    <row r="47" spans="1:34" s="368" customFormat="1" ht="14.15" customHeight="1">
      <c r="AF47" s="367"/>
      <c r="AH47" s="367"/>
    </row>
    <row r="48" spans="1:34" s="368" customFormat="1" ht="14.15" customHeight="1">
      <c r="AF48" s="367"/>
      <c r="AH48" s="367"/>
    </row>
    <row r="49" spans="32:34" s="368" customFormat="1" ht="14.15" customHeight="1">
      <c r="AF49" s="367"/>
      <c r="AH49" s="367"/>
    </row>
    <row r="50" spans="32:34" s="368" customFormat="1" ht="14.15" customHeight="1">
      <c r="AF50" s="367"/>
      <c r="AH50" s="367"/>
    </row>
    <row r="51" spans="32:34" s="368" customFormat="1" ht="14.15" customHeight="1">
      <c r="AF51" s="367"/>
      <c r="AH51" s="367"/>
    </row>
    <row r="52" spans="32:34" s="368" customFormat="1" ht="14.15" customHeight="1">
      <c r="AF52" s="367"/>
      <c r="AH52" s="367"/>
    </row>
    <row r="53" spans="32:34" s="368" customFormat="1" ht="14.15" customHeight="1">
      <c r="AF53" s="367"/>
      <c r="AH53" s="367"/>
    </row>
    <row r="54" spans="32:34" s="368" customFormat="1" ht="14.15" customHeight="1">
      <c r="AF54" s="367"/>
      <c r="AH54" s="367"/>
    </row>
    <row r="55" spans="32:34" s="368" customFormat="1" ht="14.15" customHeight="1">
      <c r="AF55" s="367"/>
      <c r="AH55" s="367"/>
    </row>
    <row r="56" spans="32:34" s="368" customFormat="1" ht="14.15" customHeight="1">
      <c r="AF56" s="367"/>
      <c r="AH56" s="367"/>
    </row>
    <row r="57" spans="32:34" s="368" customFormat="1" ht="14.15" customHeight="1">
      <c r="AF57" s="367"/>
      <c r="AH57" s="367"/>
    </row>
    <row r="58" spans="32:34" s="368" customFormat="1" ht="14.15" customHeight="1">
      <c r="AF58" s="367"/>
      <c r="AH58" s="367"/>
    </row>
    <row r="59" spans="32:34" s="368" customFormat="1" ht="14.15" customHeight="1">
      <c r="AF59" s="367"/>
      <c r="AH59" s="367"/>
    </row>
    <row r="60" spans="32:34" s="368" customFormat="1" ht="14.15" customHeight="1">
      <c r="AF60" s="367"/>
      <c r="AH60" s="367"/>
    </row>
    <row r="61" spans="32:34" s="368" customFormat="1" ht="14.15" customHeight="1">
      <c r="AF61" s="367"/>
      <c r="AH61" s="367"/>
    </row>
    <row r="62" spans="32:34" s="368" customFormat="1" ht="14.15" customHeight="1">
      <c r="AF62" s="367"/>
      <c r="AH62" s="367"/>
    </row>
    <row r="63" spans="32:34" s="368" customFormat="1" ht="14.15" customHeight="1">
      <c r="AF63" s="367"/>
      <c r="AH63" s="367"/>
    </row>
    <row r="64" spans="32:34" s="368" customFormat="1" ht="14.15" customHeight="1">
      <c r="AF64" s="367"/>
      <c r="AH64" s="367"/>
    </row>
    <row r="65" spans="32:34" s="368" customFormat="1" ht="14.15" customHeight="1">
      <c r="AF65" s="367"/>
      <c r="AH65" s="367"/>
    </row>
    <row r="66" spans="32:34" s="368" customFormat="1" ht="14.15" customHeight="1">
      <c r="AF66" s="367"/>
      <c r="AH66" s="367"/>
    </row>
    <row r="67" spans="32:34" s="368" customFormat="1" ht="14.15" customHeight="1">
      <c r="AF67" s="367"/>
      <c r="AH67" s="367"/>
    </row>
    <row r="68" spans="32:34" s="368" customFormat="1" ht="14.15" customHeight="1">
      <c r="AF68" s="367"/>
      <c r="AH68" s="367"/>
    </row>
    <row r="69" spans="32:34" s="368" customFormat="1" ht="14.15" customHeight="1">
      <c r="AF69" s="367"/>
      <c r="AH69" s="367"/>
    </row>
    <row r="70" spans="32:34" s="368" customFormat="1" ht="14.15" customHeight="1">
      <c r="AF70" s="367"/>
      <c r="AH70" s="367"/>
    </row>
    <row r="71" spans="32:34" s="368" customFormat="1" ht="14.15" customHeight="1">
      <c r="AF71" s="367"/>
      <c r="AH71" s="367"/>
    </row>
    <row r="72" spans="32:34" s="368" customFormat="1" ht="14.15" customHeight="1">
      <c r="AF72" s="367"/>
      <c r="AH72" s="367"/>
    </row>
    <row r="73" spans="32:34" s="368" customFormat="1" ht="14.15" customHeight="1">
      <c r="AF73" s="367"/>
      <c r="AH73" s="367"/>
    </row>
    <row r="74" spans="32:34" s="368" customFormat="1" ht="14.15" customHeight="1">
      <c r="AF74" s="367"/>
      <c r="AH74" s="367"/>
    </row>
    <row r="75" spans="32:34" s="368" customFormat="1" ht="14.15" customHeight="1">
      <c r="AF75" s="367"/>
      <c r="AH75" s="367"/>
    </row>
    <row r="76" spans="32:34" s="368" customFormat="1" ht="14.15" customHeight="1">
      <c r="AF76" s="367"/>
      <c r="AH76" s="367"/>
    </row>
    <row r="77" spans="32:34" s="368" customFormat="1" ht="14.15" customHeight="1">
      <c r="AF77" s="367"/>
      <c r="AH77" s="367"/>
    </row>
    <row r="78" spans="32:34" s="368" customFormat="1" ht="14.15" customHeight="1">
      <c r="AF78" s="367"/>
      <c r="AH78" s="367"/>
    </row>
    <row r="79" spans="32:34" s="368" customFormat="1" ht="14.15" customHeight="1">
      <c r="AF79" s="367"/>
      <c r="AH79" s="367"/>
    </row>
    <row r="80" spans="32:34" s="368" customFormat="1" ht="14.15" customHeight="1">
      <c r="AF80" s="367"/>
      <c r="AH80" s="367"/>
    </row>
    <row r="81" spans="32:34" s="368" customFormat="1" ht="14.15" customHeight="1">
      <c r="AF81" s="367"/>
      <c r="AH81" s="367"/>
    </row>
    <row r="82" spans="32:34" s="368" customFormat="1" ht="14.15" customHeight="1">
      <c r="AF82" s="367"/>
      <c r="AH82" s="367"/>
    </row>
    <row r="83" spans="32:34" s="368" customFormat="1" ht="14.15" customHeight="1">
      <c r="AF83" s="367"/>
      <c r="AH83" s="367"/>
    </row>
    <row r="84" spans="32:34" s="368" customFormat="1" ht="14.15" customHeight="1">
      <c r="AF84" s="367"/>
      <c r="AH84" s="367"/>
    </row>
    <row r="85" spans="32:34" s="368" customFormat="1" ht="14.15" customHeight="1">
      <c r="AF85" s="367"/>
      <c r="AH85" s="367"/>
    </row>
    <row r="86" spans="32:34" s="368" customFormat="1" ht="14.15" customHeight="1">
      <c r="AF86" s="367"/>
      <c r="AH86" s="367"/>
    </row>
    <row r="87" spans="32:34" s="368" customFormat="1" ht="14.15" customHeight="1">
      <c r="AF87" s="367"/>
      <c r="AH87" s="367"/>
    </row>
    <row r="88" spans="32:34" s="368" customFormat="1" ht="14.15" customHeight="1">
      <c r="AF88" s="367"/>
      <c r="AH88" s="367"/>
    </row>
    <row r="89" spans="32:34" s="368" customFormat="1" ht="14.15" customHeight="1">
      <c r="AF89" s="367"/>
      <c r="AH89" s="367"/>
    </row>
    <row r="90" spans="32:34" s="368" customFormat="1" ht="14.15" customHeight="1">
      <c r="AF90" s="367"/>
      <c r="AH90" s="367"/>
    </row>
    <row r="91" spans="32:34" s="368" customFormat="1" ht="14.15" customHeight="1">
      <c r="AF91" s="367"/>
      <c r="AH91" s="367"/>
    </row>
    <row r="92" spans="32:34" s="368" customFormat="1" ht="14.15" customHeight="1">
      <c r="AF92" s="367"/>
      <c r="AH92" s="367"/>
    </row>
    <row r="93" spans="32:34" s="368" customFormat="1" ht="14.15" customHeight="1">
      <c r="AF93" s="367"/>
      <c r="AH93" s="367"/>
    </row>
    <row r="94" spans="32:34" s="368" customFormat="1" ht="14.15" customHeight="1">
      <c r="AF94" s="367"/>
      <c r="AH94" s="367"/>
    </row>
    <row r="95" spans="32:34" s="368" customFormat="1" ht="14.15" customHeight="1">
      <c r="AF95" s="367"/>
      <c r="AH95" s="367"/>
    </row>
    <row r="96" spans="32:34" s="368" customFormat="1" ht="14.15" customHeight="1">
      <c r="AF96" s="367"/>
      <c r="AH96" s="367"/>
    </row>
    <row r="97" spans="32:34" s="368" customFormat="1" ht="14.15" customHeight="1">
      <c r="AF97" s="367"/>
      <c r="AH97" s="367"/>
    </row>
    <row r="98" spans="32:34" s="368" customFormat="1" ht="14.15" customHeight="1">
      <c r="AF98" s="367"/>
      <c r="AH98" s="367"/>
    </row>
    <row r="99" spans="32:34" s="368" customFormat="1" ht="14.15" customHeight="1">
      <c r="AF99" s="367"/>
      <c r="AH99" s="367"/>
    </row>
    <row r="100" spans="32:34" s="368" customFormat="1" ht="14.15" customHeight="1">
      <c r="AF100" s="367"/>
      <c r="AH100" s="367"/>
    </row>
    <row r="101" spans="32:34" s="368" customFormat="1" ht="14.15" customHeight="1">
      <c r="AF101" s="367"/>
      <c r="AH101" s="367"/>
    </row>
    <row r="102" spans="32:34" s="368" customFormat="1" ht="14.15" customHeight="1">
      <c r="AF102" s="367"/>
      <c r="AH102" s="367"/>
    </row>
    <row r="103" spans="32:34" s="368" customFormat="1" ht="14.15" customHeight="1">
      <c r="AF103" s="367"/>
      <c r="AH103" s="367"/>
    </row>
    <row r="104" spans="32:34" s="368" customFormat="1" ht="14.15" customHeight="1">
      <c r="AF104" s="367"/>
      <c r="AH104" s="367"/>
    </row>
    <row r="105" spans="32:34" s="368" customFormat="1" ht="14.15" customHeight="1">
      <c r="AF105" s="367"/>
      <c r="AH105" s="367"/>
    </row>
    <row r="106" spans="32:34" s="368" customFormat="1" ht="14.15" customHeight="1">
      <c r="AF106" s="367"/>
      <c r="AH106" s="367"/>
    </row>
    <row r="107" spans="32:34" s="368" customFormat="1" ht="14.15" customHeight="1">
      <c r="AF107" s="367"/>
      <c r="AH107" s="367"/>
    </row>
    <row r="108" spans="32:34" s="368" customFormat="1" ht="14.15" customHeight="1">
      <c r="AF108" s="367"/>
      <c r="AH108" s="367"/>
    </row>
    <row r="109" spans="32:34" s="368" customFormat="1" ht="14.15" customHeight="1">
      <c r="AF109" s="367"/>
      <c r="AH109" s="367"/>
    </row>
    <row r="110" spans="32:34" s="368" customFormat="1" ht="14.15" customHeight="1">
      <c r="AF110" s="367"/>
      <c r="AH110" s="367"/>
    </row>
    <row r="111" spans="32:34" s="368" customFormat="1" ht="14.15" customHeight="1">
      <c r="AF111" s="367"/>
      <c r="AH111" s="367"/>
    </row>
    <row r="112" spans="32:34" s="368" customFormat="1" ht="14.15" customHeight="1">
      <c r="AF112" s="367"/>
      <c r="AH112" s="367"/>
    </row>
    <row r="113" spans="32:34" s="368" customFormat="1" ht="14.15" customHeight="1">
      <c r="AF113" s="367"/>
      <c r="AH113" s="367"/>
    </row>
    <row r="114" spans="32:34" s="368" customFormat="1" ht="14.15" customHeight="1">
      <c r="AF114" s="367"/>
      <c r="AH114" s="367"/>
    </row>
    <row r="115" spans="32:34" s="368" customFormat="1" ht="14.15" customHeight="1">
      <c r="AF115" s="367"/>
      <c r="AH115" s="367"/>
    </row>
    <row r="116" spans="32:34" s="368" customFormat="1" ht="14.15" customHeight="1">
      <c r="AF116" s="367"/>
      <c r="AH116" s="367"/>
    </row>
    <row r="117" spans="32:34" s="368" customFormat="1" ht="14.15" customHeight="1">
      <c r="AF117" s="367"/>
      <c r="AH117" s="367"/>
    </row>
    <row r="118" spans="32:34" s="368" customFormat="1" ht="14.15" customHeight="1">
      <c r="AF118" s="367"/>
      <c r="AH118" s="367"/>
    </row>
    <row r="119" spans="32:34" s="368" customFormat="1" ht="14.15" customHeight="1">
      <c r="AF119" s="367"/>
      <c r="AH119" s="367"/>
    </row>
    <row r="120" spans="32:34" s="368" customFormat="1" ht="14.15" customHeight="1">
      <c r="AF120" s="367"/>
      <c r="AH120" s="367"/>
    </row>
    <row r="121" spans="32:34" s="368" customFormat="1" ht="14.15" customHeight="1">
      <c r="AF121" s="367"/>
      <c r="AH121" s="367"/>
    </row>
    <row r="122" spans="32:34" s="368" customFormat="1" ht="14.15" customHeight="1">
      <c r="AF122" s="367"/>
      <c r="AH122" s="367"/>
    </row>
    <row r="123" spans="32:34" s="368" customFormat="1" ht="14.15" customHeight="1">
      <c r="AF123" s="367"/>
      <c r="AH123" s="367"/>
    </row>
    <row r="124" spans="32:34" s="368" customFormat="1" ht="14.15" customHeight="1">
      <c r="AF124" s="367"/>
      <c r="AH124" s="367"/>
    </row>
    <row r="125" spans="32:34" s="368" customFormat="1" ht="14.15" customHeight="1">
      <c r="AF125" s="367"/>
      <c r="AH125" s="367"/>
    </row>
    <row r="126" spans="32:34" s="368" customFormat="1" ht="14.15" customHeight="1">
      <c r="AF126" s="367"/>
      <c r="AH126" s="367"/>
    </row>
    <row r="127" spans="32:34" s="368" customFormat="1" ht="14.15" customHeight="1">
      <c r="AF127" s="367"/>
      <c r="AH127" s="367"/>
    </row>
    <row r="128" spans="32:34" s="368" customFormat="1" ht="14.15" customHeight="1">
      <c r="AF128" s="367"/>
      <c r="AH128" s="367"/>
    </row>
    <row r="129" spans="32:34" s="368" customFormat="1" ht="14.15" customHeight="1">
      <c r="AF129" s="367"/>
      <c r="AH129" s="367"/>
    </row>
    <row r="130" spans="32:34" s="368" customFormat="1" ht="14.15" customHeight="1">
      <c r="AF130" s="367"/>
      <c r="AH130" s="367"/>
    </row>
    <row r="131" spans="32:34" s="368" customFormat="1" ht="14.15" customHeight="1">
      <c r="AF131" s="367"/>
      <c r="AH131" s="367"/>
    </row>
    <row r="132" spans="32:34" s="368" customFormat="1" ht="14.15" customHeight="1">
      <c r="AF132" s="367"/>
      <c r="AH132" s="367"/>
    </row>
    <row r="133" spans="32:34" s="368" customFormat="1" ht="14.15" customHeight="1">
      <c r="AF133" s="367"/>
      <c r="AH133" s="367"/>
    </row>
    <row r="134" spans="32:34" s="368" customFormat="1" ht="14.15" customHeight="1">
      <c r="AF134" s="367"/>
      <c r="AH134" s="367"/>
    </row>
    <row r="135" spans="32:34" s="368" customFormat="1" ht="14.15" customHeight="1">
      <c r="AF135" s="367"/>
      <c r="AH135" s="367"/>
    </row>
    <row r="136" spans="32:34" s="368" customFormat="1" ht="14.15" customHeight="1">
      <c r="AF136" s="367"/>
      <c r="AH136" s="367"/>
    </row>
    <row r="137" spans="32:34" s="368" customFormat="1" ht="14.15" customHeight="1">
      <c r="AF137" s="367"/>
      <c r="AH137" s="367"/>
    </row>
    <row r="138" spans="32:34" s="368" customFormat="1" ht="14.15" customHeight="1">
      <c r="AF138" s="367"/>
      <c r="AH138" s="367"/>
    </row>
    <row r="139" spans="32:34" s="368" customFormat="1" ht="14.15" customHeight="1">
      <c r="AF139" s="367"/>
      <c r="AH139" s="367"/>
    </row>
    <row r="140" spans="32:34" s="368" customFormat="1" ht="14.15" customHeight="1">
      <c r="AF140" s="367"/>
      <c r="AH140" s="367"/>
    </row>
    <row r="141" spans="32:34" s="368" customFormat="1" ht="14.15" customHeight="1">
      <c r="AF141" s="367"/>
      <c r="AH141" s="367"/>
    </row>
    <row r="142" spans="32:34" s="368" customFormat="1" ht="14.15" customHeight="1">
      <c r="AF142" s="367"/>
      <c r="AH142" s="367"/>
    </row>
    <row r="143" spans="32:34" s="368" customFormat="1" ht="14.15" customHeight="1">
      <c r="AF143" s="367"/>
      <c r="AH143" s="367"/>
    </row>
    <row r="144" spans="32:34" s="368" customFormat="1" ht="14.15" customHeight="1">
      <c r="AF144" s="367"/>
      <c r="AH144" s="367"/>
    </row>
    <row r="145" spans="32:34" s="368" customFormat="1" ht="14.15" customHeight="1">
      <c r="AF145" s="367"/>
      <c r="AH145" s="367"/>
    </row>
    <row r="146" spans="32:34" s="368" customFormat="1" ht="14.15" customHeight="1">
      <c r="AF146" s="367"/>
      <c r="AH146" s="367"/>
    </row>
    <row r="147" spans="32:34" s="368" customFormat="1" ht="14.15" customHeight="1">
      <c r="AF147" s="367"/>
      <c r="AH147" s="367"/>
    </row>
    <row r="148" spans="32:34" s="368" customFormat="1" ht="14.15" customHeight="1">
      <c r="AF148" s="367"/>
      <c r="AH148" s="367"/>
    </row>
    <row r="149" spans="32:34" s="368" customFormat="1" ht="14.15" customHeight="1">
      <c r="AF149" s="367"/>
      <c r="AH149" s="367"/>
    </row>
    <row r="150" spans="32:34" s="368" customFormat="1" ht="14.15" customHeight="1">
      <c r="AF150" s="367"/>
      <c r="AH150" s="367"/>
    </row>
    <row r="151" spans="32:34" s="368" customFormat="1" ht="14.15" customHeight="1">
      <c r="AF151" s="367"/>
      <c r="AH151" s="367"/>
    </row>
    <row r="152" spans="32:34" s="368" customFormat="1" ht="14.15" customHeight="1">
      <c r="AF152" s="367"/>
      <c r="AH152" s="367"/>
    </row>
    <row r="153" spans="32:34" s="368" customFormat="1" ht="14.15" customHeight="1">
      <c r="AF153" s="367"/>
      <c r="AH153" s="367"/>
    </row>
    <row r="154" spans="32:34" s="368" customFormat="1" ht="14.15" customHeight="1">
      <c r="AF154" s="367"/>
      <c r="AH154" s="367"/>
    </row>
    <row r="155" spans="32:34" s="368" customFormat="1" ht="14.15" customHeight="1">
      <c r="AF155" s="367"/>
      <c r="AH155" s="367"/>
    </row>
    <row r="156" spans="32:34" s="368" customFormat="1" ht="14.15" customHeight="1">
      <c r="AF156" s="367"/>
      <c r="AH156" s="367"/>
    </row>
    <row r="157" spans="32:34" s="368" customFormat="1" ht="14.15" customHeight="1">
      <c r="AF157" s="367"/>
      <c r="AH157" s="367"/>
    </row>
    <row r="158" spans="32:34" s="368" customFormat="1" ht="14.15" customHeight="1">
      <c r="AF158" s="367"/>
      <c r="AH158" s="367"/>
    </row>
    <row r="159" spans="32:34" s="368" customFormat="1" ht="14.15" customHeight="1">
      <c r="AF159" s="367"/>
      <c r="AH159" s="367"/>
    </row>
    <row r="160" spans="32:34" s="368" customFormat="1" ht="14.15" customHeight="1">
      <c r="AF160" s="367"/>
      <c r="AH160" s="367"/>
    </row>
    <row r="161" spans="32:34" s="368" customFormat="1" ht="14.15" customHeight="1">
      <c r="AF161" s="367"/>
      <c r="AH161" s="367"/>
    </row>
    <row r="162" spans="32:34" s="368" customFormat="1" ht="14.15" customHeight="1">
      <c r="AF162" s="367"/>
      <c r="AH162" s="367"/>
    </row>
    <row r="163" spans="32:34" s="368" customFormat="1" ht="14.15" customHeight="1">
      <c r="AF163" s="367"/>
      <c r="AH163" s="367"/>
    </row>
    <row r="164" spans="32:34" s="368" customFormat="1" ht="14.15" customHeight="1">
      <c r="AF164" s="367"/>
      <c r="AH164" s="367"/>
    </row>
    <row r="165" spans="32:34" s="368" customFormat="1" ht="14.15" customHeight="1">
      <c r="AF165" s="367"/>
      <c r="AH165" s="367"/>
    </row>
    <row r="166" spans="32:34" s="368" customFormat="1" ht="14.15" customHeight="1">
      <c r="AF166" s="367"/>
      <c r="AH166" s="367"/>
    </row>
    <row r="167" spans="32:34" s="368" customFormat="1" ht="14.15" customHeight="1">
      <c r="AF167" s="367"/>
      <c r="AH167" s="367"/>
    </row>
    <row r="168" spans="32:34" s="368" customFormat="1" ht="14.15" customHeight="1">
      <c r="AF168" s="367"/>
      <c r="AH168" s="367"/>
    </row>
    <row r="169" spans="32:34" s="368" customFormat="1" ht="14.15" customHeight="1">
      <c r="AF169" s="367"/>
      <c r="AH169" s="367"/>
    </row>
    <row r="170" spans="32:34" s="368" customFormat="1" ht="14.15" customHeight="1">
      <c r="AF170" s="367"/>
      <c r="AH170" s="367"/>
    </row>
    <row r="171" spans="32:34" s="368" customFormat="1" ht="14.15" customHeight="1">
      <c r="AF171" s="367"/>
      <c r="AH171" s="367"/>
    </row>
    <row r="172" spans="32:34" s="368" customFormat="1" ht="14.15" customHeight="1">
      <c r="AF172" s="367"/>
      <c r="AH172" s="367"/>
    </row>
    <row r="173" spans="32:34" s="368" customFormat="1" ht="14.15" customHeight="1">
      <c r="AF173" s="367"/>
      <c r="AH173" s="367"/>
    </row>
    <row r="174" spans="32:34" s="368" customFormat="1" ht="14.15" customHeight="1">
      <c r="AF174" s="367"/>
      <c r="AH174" s="367"/>
    </row>
    <row r="175" spans="32:34" s="368" customFormat="1" ht="14.15" customHeight="1">
      <c r="AF175" s="367"/>
      <c r="AH175" s="367"/>
    </row>
    <row r="176" spans="32:34" s="368" customFormat="1" ht="14.15" customHeight="1">
      <c r="AF176" s="367"/>
      <c r="AH176" s="367"/>
    </row>
    <row r="177" spans="32:34" s="368" customFormat="1" ht="14.15" customHeight="1">
      <c r="AF177" s="367"/>
      <c r="AH177" s="367"/>
    </row>
    <row r="178" spans="32:34" s="368" customFormat="1" ht="14.15" customHeight="1">
      <c r="AF178" s="367"/>
      <c r="AH178" s="367"/>
    </row>
    <row r="179" spans="32:34" s="368" customFormat="1" ht="14.15" customHeight="1">
      <c r="AF179" s="367"/>
      <c r="AH179" s="367"/>
    </row>
    <row r="180" spans="32:34" s="368" customFormat="1" ht="14.15" customHeight="1">
      <c r="AF180" s="367"/>
      <c r="AH180" s="367"/>
    </row>
    <row r="181" spans="32:34" s="368" customFormat="1" ht="14.15" customHeight="1">
      <c r="AF181" s="367"/>
      <c r="AH181" s="367"/>
    </row>
    <row r="182" spans="32:34" s="368" customFormat="1" ht="14.15" customHeight="1">
      <c r="AF182" s="367"/>
      <c r="AH182" s="367"/>
    </row>
    <row r="183" spans="32:34" s="368" customFormat="1" ht="14.15" customHeight="1">
      <c r="AF183" s="367"/>
      <c r="AH183" s="367"/>
    </row>
    <row r="184" spans="32:34" s="368" customFormat="1" ht="14.15" customHeight="1">
      <c r="AF184" s="367"/>
      <c r="AH184" s="367"/>
    </row>
    <row r="185" spans="32:34" s="368" customFormat="1" ht="14.15" customHeight="1">
      <c r="AF185" s="367"/>
      <c r="AH185" s="367"/>
    </row>
    <row r="186" spans="32:34" s="368" customFormat="1" ht="14.15" customHeight="1">
      <c r="AF186" s="367"/>
      <c r="AH186" s="367"/>
    </row>
    <row r="187" spans="32:34" s="368" customFormat="1" ht="14.15" customHeight="1">
      <c r="AF187" s="367"/>
      <c r="AH187" s="367"/>
    </row>
    <row r="188" spans="32:34" s="368" customFormat="1" ht="14.15" customHeight="1">
      <c r="AF188" s="367"/>
      <c r="AH188" s="367"/>
    </row>
    <row r="189" spans="32:34" s="368" customFormat="1" ht="14.15" customHeight="1">
      <c r="AF189" s="367"/>
      <c r="AH189" s="367"/>
    </row>
    <row r="190" spans="32:34" s="368" customFormat="1" ht="14.15" customHeight="1">
      <c r="AF190" s="367"/>
      <c r="AH190" s="367"/>
    </row>
    <row r="191" spans="32:34" s="368" customFormat="1" ht="14.15" customHeight="1">
      <c r="AF191" s="367"/>
      <c r="AH191" s="367"/>
    </row>
    <row r="192" spans="32:34" s="368" customFormat="1" ht="14.15" customHeight="1">
      <c r="AF192" s="367"/>
      <c r="AH192" s="367"/>
    </row>
    <row r="193" spans="32:34" s="368" customFormat="1" ht="14.15" customHeight="1">
      <c r="AF193" s="367"/>
      <c r="AH193" s="367"/>
    </row>
    <row r="194" spans="32:34" s="368" customFormat="1" ht="14.15" customHeight="1">
      <c r="AF194" s="367"/>
      <c r="AH194" s="367"/>
    </row>
    <row r="195" spans="32:34" s="368" customFormat="1" ht="14.15" customHeight="1">
      <c r="AF195" s="367"/>
      <c r="AH195" s="367"/>
    </row>
    <row r="196" spans="32:34" s="368" customFormat="1" ht="14.15" customHeight="1">
      <c r="AF196" s="367"/>
      <c r="AH196" s="367"/>
    </row>
    <row r="197" spans="32:34" s="368" customFormat="1" ht="14.15" customHeight="1">
      <c r="AF197" s="367"/>
      <c r="AH197" s="367"/>
    </row>
    <row r="198" spans="32:34" s="368" customFormat="1" ht="14.15" customHeight="1">
      <c r="AF198" s="367"/>
      <c r="AH198" s="367"/>
    </row>
    <row r="199" spans="32:34" s="368" customFormat="1" ht="14.15" customHeight="1">
      <c r="AF199" s="367"/>
      <c r="AH199" s="367"/>
    </row>
    <row r="200" spans="32:34" s="368" customFormat="1" ht="14.15" customHeight="1">
      <c r="AF200" s="367"/>
      <c r="AH200" s="367"/>
    </row>
    <row r="201" spans="32:34" s="368" customFormat="1" ht="14.15" customHeight="1">
      <c r="AF201" s="367"/>
      <c r="AH201" s="367"/>
    </row>
    <row r="202" spans="32:34" s="368" customFormat="1" ht="14.15" customHeight="1">
      <c r="AF202" s="367"/>
      <c r="AH202" s="367"/>
    </row>
    <row r="203" spans="32:34" s="368" customFormat="1" ht="14.15" customHeight="1">
      <c r="AF203" s="367"/>
      <c r="AH203" s="367"/>
    </row>
    <row r="204" spans="32:34" s="368" customFormat="1" ht="14.15" customHeight="1">
      <c r="AF204" s="367"/>
      <c r="AH204" s="367"/>
    </row>
    <row r="205" spans="32:34" s="368" customFormat="1" ht="14.15" customHeight="1">
      <c r="AF205" s="367"/>
      <c r="AH205" s="367"/>
    </row>
    <row r="206" spans="32:34" s="368" customFormat="1" ht="14.15" customHeight="1">
      <c r="AF206" s="367"/>
      <c r="AH206" s="367"/>
    </row>
    <row r="207" spans="32:34" s="368" customFormat="1" ht="14.15" customHeight="1">
      <c r="AF207" s="367"/>
      <c r="AH207" s="367"/>
    </row>
    <row r="208" spans="32:34" s="368" customFormat="1" ht="14.15" customHeight="1">
      <c r="AF208" s="367"/>
      <c r="AH208" s="367"/>
    </row>
    <row r="209" spans="32:34" s="368" customFormat="1" ht="14.15" customHeight="1">
      <c r="AF209" s="367"/>
      <c r="AH209" s="367"/>
    </row>
    <row r="210" spans="32:34" s="368" customFormat="1" ht="14.15" customHeight="1">
      <c r="AF210" s="367"/>
      <c r="AH210" s="367"/>
    </row>
    <row r="211" spans="32:34" s="368" customFormat="1" ht="14.15" customHeight="1">
      <c r="AF211" s="367"/>
      <c r="AH211" s="367"/>
    </row>
    <row r="212" spans="32:34" s="368" customFormat="1" ht="14.15" customHeight="1">
      <c r="AF212" s="367"/>
      <c r="AH212" s="367"/>
    </row>
    <row r="213" spans="32:34" s="368" customFormat="1" ht="14.15" customHeight="1">
      <c r="AF213" s="367"/>
      <c r="AH213" s="367"/>
    </row>
    <row r="214" spans="32:34" s="368" customFormat="1" ht="14.15" customHeight="1">
      <c r="AF214" s="367"/>
      <c r="AH214" s="367"/>
    </row>
    <row r="215" spans="32:34" s="368" customFormat="1" ht="14.15" customHeight="1">
      <c r="AF215" s="367"/>
      <c r="AH215" s="367"/>
    </row>
    <row r="216" spans="32:34" s="368" customFormat="1" ht="14.15" customHeight="1">
      <c r="AF216" s="367"/>
      <c r="AH216" s="367"/>
    </row>
    <row r="217" spans="32:34" s="368" customFormat="1" ht="14.15" customHeight="1">
      <c r="AF217" s="367"/>
      <c r="AH217" s="367"/>
    </row>
    <row r="218" spans="32:34" s="368" customFormat="1" ht="14.15" customHeight="1">
      <c r="AF218" s="367"/>
      <c r="AH218" s="367"/>
    </row>
    <row r="219" spans="32:34" s="368" customFormat="1" ht="14.15" customHeight="1">
      <c r="AF219" s="367"/>
      <c r="AH219" s="367"/>
    </row>
    <row r="220" spans="32:34" s="368" customFormat="1" ht="14.15" customHeight="1">
      <c r="AF220" s="367"/>
      <c r="AH220" s="367"/>
    </row>
    <row r="221" spans="32:34" s="368" customFormat="1" ht="14.15" customHeight="1">
      <c r="AF221" s="367"/>
      <c r="AH221" s="367"/>
    </row>
    <row r="222" spans="32:34" s="368" customFormat="1" ht="14.15" customHeight="1">
      <c r="AF222" s="367"/>
      <c r="AH222" s="367"/>
    </row>
    <row r="223" spans="32:34" s="368" customFormat="1" ht="14.15" customHeight="1">
      <c r="AF223" s="367"/>
      <c r="AH223" s="367"/>
    </row>
    <row r="224" spans="32:34" s="368" customFormat="1" ht="14.15" customHeight="1">
      <c r="AF224" s="367"/>
      <c r="AH224" s="367"/>
    </row>
    <row r="225" spans="32:34" s="368" customFormat="1" ht="14.15" customHeight="1">
      <c r="AF225" s="367"/>
      <c r="AH225" s="367"/>
    </row>
    <row r="226" spans="32:34" s="368" customFormat="1" ht="14.15" customHeight="1">
      <c r="AF226" s="367"/>
      <c r="AH226" s="367"/>
    </row>
    <row r="227" spans="32:34" s="368" customFormat="1" ht="14.15" customHeight="1">
      <c r="AF227" s="367"/>
      <c r="AH227" s="367"/>
    </row>
    <row r="228" spans="32:34" s="368" customFormat="1" ht="14.15" customHeight="1">
      <c r="AF228" s="367"/>
      <c r="AH228" s="367"/>
    </row>
    <row r="229" spans="32:34" s="368" customFormat="1" ht="14.15" customHeight="1">
      <c r="AF229" s="367"/>
      <c r="AH229" s="367"/>
    </row>
    <row r="230" spans="32:34" s="368" customFormat="1" ht="14.15" customHeight="1">
      <c r="AF230" s="367"/>
      <c r="AH230" s="367"/>
    </row>
    <row r="231" spans="32:34" s="368" customFormat="1" ht="14.15" customHeight="1">
      <c r="AF231" s="367"/>
      <c r="AH231" s="367"/>
    </row>
    <row r="232" spans="32:34" s="368" customFormat="1" ht="14.15" customHeight="1">
      <c r="AF232" s="367"/>
      <c r="AH232" s="367"/>
    </row>
    <row r="233" spans="32:34" s="368" customFormat="1" ht="14.15" customHeight="1">
      <c r="AF233" s="367"/>
      <c r="AH233" s="367"/>
    </row>
    <row r="234" spans="32:34" s="368" customFormat="1" ht="14.15" customHeight="1">
      <c r="AF234" s="367"/>
      <c r="AH234" s="367"/>
    </row>
    <row r="235" spans="32:34" s="368" customFormat="1" ht="14.15" customHeight="1">
      <c r="AF235" s="367"/>
      <c r="AH235" s="367"/>
    </row>
    <row r="236" spans="32:34" s="368" customFormat="1" ht="14.15" customHeight="1">
      <c r="AF236" s="367"/>
      <c r="AH236" s="367"/>
    </row>
    <row r="237" spans="32:34" s="368" customFormat="1" ht="14.15" customHeight="1">
      <c r="AF237" s="367"/>
      <c r="AH237" s="367"/>
    </row>
    <row r="238" spans="32:34" s="368" customFormat="1" ht="14.15" customHeight="1">
      <c r="AF238" s="367"/>
      <c r="AH238" s="367"/>
    </row>
    <row r="239" spans="32:34" s="368" customFormat="1" ht="14.15" customHeight="1">
      <c r="AF239" s="367"/>
      <c r="AH239" s="367"/>
    </row>
    <row r="240" spans="32:34" s="368" customFormat="1" ht="14.15" customHeight="1">
      <c r="AF240" s="367"/>
      <c r="AH240" s="367"/>
    </row>
    <row r="241" spans="32:34" s="368" customFormat="1" ht="14.15" customHeight="1">
      <c r="AF241" s="367"/>
      <c r="AH241" s="367"/>
    </row>
    <row r="242" spans="32:34" s="368" customFormat="1" ht="14.15" customHeight="1">
      <c r="AF242" s="367"/>
      <c r="AH242" s="367"/>
    </row>
    <row r="243" spans="32:34" s="368" customFormat="1" ht="14.15" customHeight="1">
      <c r="AF243" s="367"/>
      <c r="AH243" s="367"/>
    </row>
    <row r="244" spans="32:34" s="368" customFormat="1" ht="14.15" customHeight="1">
      <c r="AF244" s="367"/>
      <c r="AH244" s="367"/>
    </row>
    <row r="245" spans="32:34" s="368" customFormat="1" ht="14.15" customHeight="1">
      <c r="AF245" s="367"/>
      <c r="AH245" s="367"/>
    </row>
    <row r="246" spans="32:34" s="368" customFormat="1" ht="14.15" customHeight="1">
      <c r="AF246" s="367"/>
      <c r="AH246" s="367"/>
    </row>
    <row r="247" spans="32:34" s="368" customFormat="1" ht="14.15" customHeight="1">
      <c r="AF247" s="367"/>
      <c r="AH247" s="367"/>
    </row>
    <row r="248" spans="32:34" s="368" customFormat="1" ht="14.15" customHeight="1">
      <c r="AF248" s="367"/>
      <c r="AH248" s="367"/>
    </row>
    <row r="249" spans="32:34" s="368" customFormat="1" ht="14.15" customHeight="1">
      <c r="AF249" s="367"/>
      <c r="AH249" s="367"/>
    </row>
    <row r="250" spans="32:34" s="368" customFormat="1" ht="14.15" customHeight="1">
      <c r="AF250" s="367"/>
      <c r="AH250" s="367"/>
    </row>
    <row r="251" spans="32:34" s="368" customFormat="1" ht="14.15" customHeight="1">
      <c r="AF251" s="367"/>
      <c r="AH251" s="367"/>
    </row>
    <row r="252" spans="32:34" s="368" customFormat="1" ht="14.15" customHeight="1">
      <c r="AF252" s="367"/>
      <c r="AH252" s="367"/>
    </row>
    <row r="253" spans="32:34" s="368" customFormat="1" ht="14.15" customHeight="1">
      <c r="AF253" s="367"/>
      <c r="AH253" s="367"/>
    </row>
    <row r="254" spans="32:34" s="368" customFormat="1" ht="14.15" customHeight="1">
      <c r="AF254" s="367"/>
      <c r="AH254" s="367"/>
    </row>
    <row r="255" spans="32:34" s="368" customFormat="1" ht="14.15" customHeight="1">
      <c r="AF255" s="367"/>
      <c r="AH255" s="367"/>
    </row>
    <row r="256" spans="32:34" s="368" customFormat="1" ht="14.15" customHeight="1">
      <c r="AF256" s="367"/>
      <c r="AH256" s="367"/>
    </row>
    <row r="257" spans="32:34" s="368" customFormat="1" ht="14.15" customHeight="1">
      <c r="AF257" s="367"/>
      <c r="AH257" s="367"/>
    </row>
    <row r="258" spans="32:34" s="368" customFormat="1" ht="14.15" customHeight="1">
      <c r="AF258" s="367"/>
      <c r="AH258" s="367"/>
    </row>
    <row r="259" spans="32:34" s="368" customFormat="1" ht="14.15" customHeight="1">
      <c r="AF259" s="367"/>
      <c r="AH259" s="367"/>
    </row>
    <row r="260" spans="32:34" s="368" customFormat="1" ht="14.15" customHeight="1">
      <c r="AF260" s="367"/>
      <c r="AH260" s="367"/>
    </row>
    <row r="261" spans="32:34" s="368" customFormat="1" ht="14.15" customHeight="1">
      <c r="AF261" s="367"/>
      <c r="AH261" s="367"/>
    </row>
    <row r="262" spans="32:34" s="368" customFormat="1" ht="14.15" customHeight="1">
      <c r="AF262" s="367"/>
      <c r="AH262" s="367"/>
    </row>
    <row r="263" spans="32:34" s="368" customFormat="1" ht="14.15" customHeight="1">
      <c r="AF263" s="367"/>
      <c r="AH263" s="367"/>
    </row>
    <row r="264" spans="32:34" s="368" customFormat="1" ht="14.15" customHeight="1">
      <c r="AF264" s="367"/>
      <c r="AH264" s="367"/>
    </row>
    <row r="265" spans="32:34" s="368" customFormat="1" ht="14.15" customHeight="1">
      <c r="AF265" s="367"/>
      <c r="AH265" s="367"/>
    </row>
    <row r="266" spans="32:34" s="368" customFormat="1" ht="14.15" customHeight="1">
      <c r="AF266" s="367"/>
      <c r="AH266" s="367"/>
    </row>
    <row r="267" spans="32:34" s="368" customFormat="1" ht="14.15" customHeight="1">
      <c r="AF267" s="367"/>
      <c r="AH267" s="367"/>
    </row>
    <row r="268" spans="32:34" s="368" customFormat="1" ht="14.15" customHeight="1">
      <c r="AF268" s="367"/>
      <c r="AH268" s="367"/>
    </row>
    <row r="269" spans="32:34" s="368" customFormat="1" ht="14.15" customHeight="1">
      <c r="AF269" s="367"/>
      <c r="AH269" s="367"/>
    </row>
    <row r="270" spans="32:34" s="368" customFormat="1" ht="14.15" customHeight="1">
      <c r="AF270" s="367"/>
      <c r="AH270" s="367"/>
    </row>
    <row r="271" spans="32:34" s="368" customFormat="1" ht="14.15" customHeight="1">
      <c r="AF271" s="367"/>
      <c r="AH271" s="367"/>
    </row>
    <row r="272" spans="32:34" s="368" customFormat="1" ht="14.15" customHeight="1">
      <c r="AF272" s="367"/>
      <c r="AH272" s="367"/>
    </row>
    <row r="273" spans="32:34" s="368" customFormat="1" ht="14.15" customHeight="1">
      <c r="AF273" s="367"/>
      <c r="AH273" s="367"/>
    </row>
    <row r="274" spans="32:34" s="368" customFormat="1" ht="14.15" customHeight="1">
      <c r="AF274" s="367"/>
      <c r="AH274" s="367"/>
    </row>
    <row r="275" spans="32:34" s="368" customFormat="1" ht="14.15" customHeight="1">
      <c r="AF275" s="367"/>
      <c r="AH275" s="367"/>
    </row>
    <row r="276" spans="32:34" s="368" customFormat="1" ht="14.15" customHeight="1">
      <c r="AF276" s="367"/>
      <c r="AH276" s="367"/>
    </row>
    <row r="277" spans="32:34" s="368" customFormat="1" ht="14.15" customHeight="1">
      <c r="AF277" s="367"/>
      <c r="AH277" s="367"/>
    </row>
    <row r="278" spans="32:34" s="368" customFormat="1" ht="14.15" customHeight="1">
      <c r="AF278" s="367"/>
      <c r="AH278" s="367"/>
    </row>
    <row r="279" spans="32:34" s="368" customFormat="1" ht="14.15" customHeight="1">
      <c r="AF279" s="367"/>
      <c r="AH279" s="367"/>
    </row>
    <row r="280" spans="32:34" s="368" customFormat="1" ht="14.15" customHeight="1">
      <c r="AF280" s="367"/>
      <c r="AH280" s="367"/>
    </row>
    <row r="281" spans="32:34" s="368" customFormat="1" ht="14.15" customHeight="1">
      <c r="AF281" s="367"/>
      <c r="AH281" s="367"/>
    </row>
    <row r="282" spans="32:34" s="368" customFormat="1" ht="14.15" customHeight="1">
      <c r="AF282" s="367"/>
      <c r="AH282" s="367"/>
    </row>
    <row r="283" spans="32:34" s="368" customFormat="1" ht="14.15" customHeight="1">
      <c r="AF283" s="367"/>
      <c r="AH283" s="367"/>
    </row>
    <row r="284" spans="32:34" s="368" customFormat="1" ht="14.15" customHeight="1">
      <c r="AF284" s="367"/>
      <c r="AH284" s="367"/>
    </row>
    <row r="285" spans="32:34" s="368" customFormat="1" ht="14.15" customHeight="1">
      <c r="AF285" s="367"/>
      <c r="AH285" s="367"/>
    </row>
    <row r="286" spans="32:34" s="368" customFormat="1" ht="14.15" customHeight="1">
      <c r="AF286" s="367"/>
      <c r="AH286" s="367"/>
    </row>
    <row r="287" spans="32:34" s="368" customFormat="1" ht="14.15" customHeight="1">
      <c r="AF287" s="367"/>
      <c r="AH287" s="367"/>
    </row>
    <row r="288" spans="32:34" s="368" customFormat="1" ht="14.15" customHeight="1">
      <c r="AF288" s="367"/>
      <c r="AH288" s="367"/>
    </row>
    <row r="289" spans="32:34" s="368" customFormat="1" ht="14.15" customHeight="1">
      <c r="AF289" s="367"/>
      <c r="AH289" s="367"/>
    </row>
    <row r="290" spans="32:34" s="368" customFormat="1" ht="14.15" customHeight="1">
      <c r="AF290" s="367"/>
      <c r="AH290" s="367"/>
    </row>
    <row r="291" spans="32:34" s="368" customFormat="1" ht="14.15" customHeight="1">
      <c r="AF291" s="367"/>
      <c r="AH291" s="367"/>
    </row>
    <row r="292" spans="32:34" s="368" customFormat="1" ht="14.15" customHeight="1">
      <c r="AF292" s="367"/>
      <c r="AH292" s="367"/>
    </row>
    <row r="293" spans="32:34" s="368" customFormat="1" ht="14.15" customHeight="1">
      <c r="AF293" s="367"/>
      <c r="AH293" s="367"/>
    </row>
    <row r="294" spans="32:34" s="368" customFormat="1" ht="14.15" customHeight="1">
      <c r="AF294" s="367"/>
      <c r="AH294" s="367"/>
    </row>
    <row r="295" spans="32:34" s="368" customFormat="1" ht="14.15" customHeight="1">
      <c r="AF295" s="367"/>
      <c r="AH295" s="367"/>
    </row>
    <row r="296" spans="32:34" s="368" customFormat="1" ht="14.15" customHeight="1">
      <c r="AF296" s="367"/>
      <c r="AH296" s="367"/>
    </row>
    <row r="297" spans="32:34" s="368" customFormat="1" ht="14.15" customHeight="1">
      <c r="AF297" s="367"/>
      <c r="AH297" s="367"/>
    </row>
    <row r="298" spans="32:34" s="368" customFormat="1" ht="14.15" customHeight="1">
      <c r="AF298" s="367"/>
      <c r="AH298" s="367"/>
    </row>
    <row r="299" spans="32:34" s="368" customFormat="1" ht="14.15" customHeight="1">
      <c r="AF299" s="367"/>
      <c r="AH299" s="367"/>
    </row>
    <row r="300" spans="32:34" s="368" customFormat="1" ht="14.15" customHeight="1">
      <c r="AF300" s="367"/>
      <c r="AH300" s="367"/>
    </row>
    <row r="301" spans="32:34" s="368" customFormat="1" ht="14.15" customHeight="1">
      <c r="AF301" s="367"/>
      <c r="AH301" s="367"/>
    </row>
    <row r="302" spans="32:34" s="368" customFormat="1" ht="14.15" customHeight="1">
      <c r="AF302" s="367"/>
      <c r="AH302" s="367"/>
    </row>
    <row r="303" spans="32:34" s="368" customFormat="1" ht="14.15" customHeight="1">
      <c r="AF303" s="367"/>
      <c r="AH303" s="367"/>
    </row>
    <row r="304" spans="32:34" s="368" customFormat="1" ht="14.15" customHeight="1">
      <c r="AF304" s="367"/>
      <c r="AH304" s="367"/>
    </row>
    <row r="305" spans="32:34" s="368" customFormat="1" ht="14.15" customHeight="1">
      <c r="AF305" s="367"/>
      <c r="AH305" s="367"/>
    </row>
    <row r="306" spans="32:34" s="368" customFormat="1" ht="14.15" customHeight="1">
      <c r="AF306" s="367"/>
      <c r="AH306" s="367"/>
    </row>
    <row r="307" spans="32:34" s="368" customFormat="1" ht="14.15" customHeight="1">
      <c r="AF307" s="367"/>
      <c r="AH307" s="367"/>
    </row>
    <row r="308" spans="32:34" s="368" customFormat="1" ht="14.15" customHeight="1">
      <c r="AF308" s="367"/>
      <c r="AH308" s="367"/>
    </row>
    <row r="309" spans="32:34" s="368" customFormat="1" ht="14.15" customHeight="1">
      <c r="AF309" s="367"/>
      <c r="AH309" s="367"/>
    </row>
    <row r="310" spans="32:34" s="368" customFormat="1" ht="14.15" customHeight="1">
      <c r="AF310" s="367"/>
      <c r="AH310" s="367"/>
    </row>
    <row r="311" spans="32:34" s="368" customFormat="1" ht="14.15" customHeight="1">
      <c r="AF311" s="367"/>
      <c r="AH311" s="367"/>
    </row>
    <row r="312" spans="32:34" s="368" customFormat="1" ht="14.15" customHeight="1">
      <c r="AF312" s="367"/>
      <c r="AH312" s="367"/>
    </row>
    <row r="313" spans="32:34" s="368" customFormat="1" ht="14.15" customHeight="1">
      <c r="AF313" s="367"/>
      <c r="AH313" s="367"/>
    </row>
    <row r="314" spans="32:34" s="368" customFormat="1" ht="14.15" customHeight="1">
      <c r="AF314" s="367"/>
      <c r="AH314" s="367"/>
    </row>
    <row r="315" spans="32:34" s="368" customFormat="1" ht="14.15" customHeight="1">
      <c r="AF315" s="367"/>
      <c r="AH315" s="367"/>
    </row>
    <row r="316" spans="32:34" s="368" customFormat="1" ht="14.15" customHeight="1">
      <c r="AF316" s="367"/>
      <c r="AH316" s="367"/>
    </row>
    <row r="317" spans="32:34" s="368" customFormat="1" ht="14.15" customHeight="1">
      <c r="AF317" s="367"/>
      <c r="AH317" s="367"/>
    </row>
    <row r="318" spans="32:34" s="368" customFormat="1" ht="14.15" customHeight="1">
      <c r="AF318" s="367"/>
      <c r="AH318" s="367"/>
    </row>
    <row r="319" spans="32:34" s="368" customFormat="1" ht="14.15" customHeight="1">
      <c r="AF319" s="367"/>
      <c r="AH319" s="367"/>
    </row>
    <row r="320" spans="32:34" s="368" customFormat="1" ht="14.15" customHeight="1">
      <c r="AF320" s="367"/>
      <c r="AH320" s="367"/>
    </row>
    <row r="321" spans="32:34" s="368" customFormat="1" ht="14.15" customHeight="1">
      <c r="AF321" s="367"/>
      <c r="AH321" s="367"/>
    </row>
    <row r="322" spans="32:34" s="368" customFormat="1" ht="14.15" customHeight="1">
      <c r="AF322" s="367"/>
      <c r="AH322" s="367"/>
    </row>
    <row r="323" spans="32:34" s="368" customFormat="1" ht="14.15" customHeight="1">
      <c r="AF323" s="367"/>
      <c r="AH323" s="367"/>
    </row>
    <row r="324" spans="32:34" s="368" customFormat="1" ht="14.15" customHeight="1">
      <c r="AF324" s="367"/>
      <c r="AH324" s="367"/>
    </row>
    <row r="325" spans="32:34" s="368" customFormat="1" ht="14.15" customHeight="1">
      <c r="AF325" s="367"/>
      <c r="AH325" s="367"/>
    </row>
    <row r="326" spans="32:34" s="368" customFormat="1" ht="14.15" customHeight="1">
      <c r="AF326" s="367"/>
      <c r="AH326" s="367"/>
    </row>
    <row r="327" spans="32:34" s="368" customFormat="1" ht="14.15" customHeight="1">
      <c r="AF327" s="367"/>
      <c r="AH327" s="367"/>
    </row>
    <row r="328" spans="32:34" s="368" customFormat="1" ht="14.15" customHeight="1">
      <c r="AF328" s="367"/>
      <c r="AH328" s="367"/>
    </row>
    <row r="329" spans="32:34" s="368" customFormat="1" ht="14.15" customHeight="1">
      <c r="AF329" s="367"/>
      <c r="AH329" s="367"/>
    </row>
    <row r="330" spans="32:34" s="368" customFormat="1" ht="14.15" customHeight="1">
      <c r="AF330" s="367"/>
      <c r="AH330" s="367"/>
    </row>
    <row r="331" spans="32:34" s="368" customFormat="1" ht="14.15" customHeight="1">
      <c r="AF331" s="367"/>
      <c r="AH331" s="367"/>
    </row>
    <row r="332" spans="32:34" s="368" customFormat="1" ht="14.15" customHeight="1">
      <c r="AF332" s="367"/>
      <c r="AH332" s="367"/>
    </row>
    <row r="333" spans="32:34" s="368" customFormat="1" ht="14.15" customHeight="1">
      <c r="AF333" s="367"/>
      <c r="AH333" s="367"/>
    </row>
    <row r="334" spans="32:34" s="368" customFormat="1" ht="14.15" customHeight="1">
      <c r="AF334" s="367"/>
      <c r="AH334" s="367"/>
    </row>
    <row r="335" spans="32:34" s="368" customFormat="1" ht="14.15" customHeight="1">
      <c r="AF335" s="367"/>
      <c r="AH335" s="367"/>
    </row>
    <row r="336" spans="32:34" s="368" customFormat="1" ht="14.15" customHeight="1">
      <c r="AF336" s="367"/>
      <c r="AH336" s="367"/>
    </row>
    <row r="337" spans="32:34" s="368" customFormat="1" ht="14.15" customHeight="1">
      <c r="AF337" s="367"/>
      <c r="AH337" s="367"/>
    </row>
    <row r="338" spans="32:34" s="368" customFormat="1" ht="14.15" customHeight="1">
      <c r="AF338" s="367"/>
      <c r="AH338" s="367"/>
    </row>
    <row r="339" spans="32:34" s="368" customFormat="1" ht="14.15" customHeight="1">
      <c r="AF339" s="367"/>
      <c r="AH339" s="367"/>
    </row>
    <row r="340" spans="32:34" s="368" customFormat="1" ht="14.15" customHeight="1">
      <c r="AF340" s="367"/>
      <c r="AH340" s="367"/>
    </row>
    <row r="341" spans="32:34" s="368" customFormat="1" ht="14.15" customHeight="1">
      <c r="AF341" s="367"/>
      <c r="AH341" s="367"/>
    </row>
    <row r="342" spans="32:34" s="368" customFormat="1" ht="14.15" customHeight="1">
      <c r="AF342" s="367"/>
      <c r="AH342" s="367"/>
    </row>
    <row r="343" spans="32:34" s="368" customFormat="1" ht="14.15" customHeight="1">
      <c r="AF343" s="367"/>
      <c r="AH343" s="367"/>
    </row>
    <row r="344" spans="32:34" s="368" customFormat="1" ht="14.15" customHeight="1">
      <c r="AF344" s="367"/>
      <c r="AH344" s="367"/>
    </row>
    <row r="345" spans="32:34" s="368" customFormat="1" ht="14.15" customHeight="1">
      <c r="AF345" s="367"/>
      <c r="AH345" s="367"/>
    </row>
    <row r="346" spans="32:34" s="368" customFormat="1" ht="14.15" customHeight="1">
      <c r="AF346" s="367"/>
      <c r="AH346" s="367"/>
    </row>
    <row r="347" spans="32:34" s="368" customFormat="1" ht="14.15" customHeight="1">
      <c r="AF347" s="367"/>
      <c r="AH347" s="367"/>
    </row>
    <row r="348" spans="32:34" s="368" customFormat="1" ht="14.15" customHeight="1">
      <c r="AF348" s="367"/>
      <c r="AH348" s="367"/>
    </row>
    <row r="349" spans="32:34" s="368" customFormat="1" ht="14.15" customHeight="1">
      <c r="AF349" s="367"/>
      <c r="AH349" s="367"/>
    </row>
    <row r="350" spans="32:34" s="368" customFormat="1" ht="14.15" customHeight="1">
      <c r="AF350" s="367"/>
      <c r="AH350" s="367"/>
    </row>
    <row r="351" spans="32:34" s="368" customFormat="1" ht="14.15" customHeight="1">
      <c r="AF351" s="367"/>
      <c r="AH351" s="367"/>
    </row>
    <row r="352" spans="32:34" s="368" customFormat="1" ht="14.15" customHeight="1">
      <c r="AF352" s="367"/>
      <c r="AH352" s="367"/>
    </row>
    <row r="353" spans="32:34" s="368" customFormat="1" ht="14.15" customHeight="1">
      <c r="AF353" s="367"/>
      <c r="AH353" s="367"/>
    </row>
    <row r="354" spans="32:34" s="368" customFormat="1" ht="14.15" customHeight="1">
      <c r="AF354" s="367"/>
      <c r="AH354" s="367"/>
    </row>
    <row r="355" spans="32:34" s="368" customFormat="1" ht="14.15" customHeight="1">
      <c r="AF355" s="367"/>
      <c r="AH355" s="367"/>
    </row>
    <row r="356" spans="32:34" s="368" customFormat="1" ht="14.15" customHeight="1">
      <c r="AF356" s="367"/>
      <c r="AH356" s="367"/>
    </row>
    <row r="357" spans="32:34" s="368" customFormat="1" ht="14.15" customHeight="1">
      <c r="AF357" s="367"/>
      <c r="AH357" s="367"/>
    </row>
    <row r="358" spans="32:34" s="368" customFormat="1" ht="14.15" customHeight="1">
      <c r="AF358" s="367"/>
      <c r="AH358" s="367"/>
    </row>
    <row r="359" spans="32:34" s="368" customFormat="1" ht="14.15" customHeight="1">
      <c r="AF359" s="367"/>
      <c r="AH359" s="367"/>
    </row>
    <row r="360" spans="32:34" s="368" customFormat="1" ht="14.15" customHeight="1">
      <c r="AF360" s="367"/>
      <c r="AH360" s="367"/>
    </row>
    <row r="361" spans="32:34" s="368" customFormat="1" ht="14.15" customHeight="1">
      <c r="AF361" s="367"/>
      <c r="AH361" s="367"/>
    </row>
    <row r="362" spans="32:34" s="368" customFormat="1" ht="14.15" customHeight="1">
      <c r="AF362" s="367"/>
      <c r="AH362" s="367"/>
    </row>
    <row r="363" spans="32:34" s="368" customFormat="1" ht="14.15" customHeight="1">
      <c r="AF363" s="367"/>
      <c r="AH363" s="367"/>
    </row>
    <row r="364" spans="32:34" s="368" customFormat="1" ht="14.15" customHeight="1">
      <c r="AF364" s="367"/>
      <c r="AH364" s="367"/>
    </row>
    <row r="365" spans="32:34" s="368" customFormat="1" ht="14.15" customHeight="1">
      <c r="AF365" s="367"/>
      <c r="AH365" s="367"/>
    </row>
    <row r="366" spans="32:34" s="368" customFormat="1" ht="14.15" customHeight="1">
      <c r="AF366" s="367"/>
      <c r="AH366" s="367"/>
    </row>
    <row r="367" spans="32:34" s="368" customFormat="1" ht="14.15" customHeight="1">
      <c r="AF367" s="367"/>
      <c r="AH367" s="367"/>
    </row>
    <row r="368" spans="32:34" s="368" customFormat="1" ht="14.15" customHeight="1">
      <c r="AF368" s="367"/>
      <c r="AH368" s="367"/>
    </row>
    <row r="369" spans="32:34" s="368" customFormat="1" ht="14.15" customHeight="1">
      <c r="AF369" s="367"/>
      <c r="AH369" s="367"/>
    </row>
    <row r="370" spans="32:34" s="368" customFormat="1" ht="14.15" customHeight="1">
      <c r="AF370" s="367"/>
      <c r="AH370" s="367"/>
    </row>
    <row r="371" spans="32:34" s="368" customFormat="1" ht="14.15" customHeight="1">
      <c r="AF371" s="367"/>
      <c r="AH371" s="367"/>
    </row>
    <row r="372" spans="32:34" s="368" customFormat="1" ht="14.15" customHeight="1">
      <c r="AF372" s="367"/>
      <c r="AH372" s="367"/>
    </row>
    <row r="373" spans="32:34" s="368" customFormat="1" ht="14.15" customHeight="1">
      <c r="AF373" s="367"/>
      <c r="AH373" s="367"/>
    </row>
    <row r="374" spans="32:34" s="368" customFormat="1" ht="14.15" customHeight="1">
      <c r="AF374" s="367"/>
      <c r="AH374" s="367"/>
    </row>
    <row r="375" spans="32:34" s="368" customFormat="1" ht="14.15" customHeight="1">
      <c r="AF375" s="367"/>
      <c r="AH375" s="367"/>
    </row>
    <row r="376" spans="32:34" s="368" customFormat="1" ht="14.15" customHeight="1">
      <c r="AF376" s="367"/>
      <c r="AH376" s="367"/>
    </row>
    <row r="377" spans="32:34" s="368" customFormat="1" ht="14.15" customHeight="1">
      <c r="AF377" s="367"/>
      <c r="AH377" s="367"/>
    </row>
    <row r="378" spans="32:34" s="368" customFormat="1" ht="14.15" customHeight="1">
      <c r="AF378" s="367"/>
      <c r="AH378" s="367"/>
    </row>
    <row r="379" spans="32:34" s="368" customFormat="1" ht="14.15" customHeight="1">
      <c r="AF379" s="367"/>
      <c r="AH379" s="367"/>
    </row>
    <row r="380" spans="32:34" s="368" customFormat="1" ht="14.15" customHeight="1">
      <c r="AF380" s="367"/>
      <c r="AH380" s="367"/>
    </row>
    <row r="381" spans="32:34" s="368" customFormat="1" ht="14.15" customHeight="1">
      <c r="AF381" s="367"/>
      <c r="AH381" s="367"/>
    </row>
    <row r="382" spans="32:34" s="368" customFormat="1" ht="14.15" customHeight="1">
      <c r="AF382" s="367"/>
      <c r="AH382" s="367"/>
    </row>
    <row r="383" spans="32:34" s="368" customFormat="1" ht="14.15" customHeight="1">
      <c r="AF383" s="367"/>
      <c r="AH383" s="367"/>
    </row>
    <row r="384" spans="32:34" s="368" customFormat="1" ht="14.15" customHeight="1">
      <c r="AF384" s="367"/>
      <c r="AH384" s="367"/>
    </row>
    <row r="385" spans="32:34" s="368" customFormat="1" ht="14.15" customHeight="1">
      <c r="AF385" s="367"/>
      <c r="AH385" s="367"/>
    </row>
    <row r="386" spans="32:34" s="368" customFormat="1" ht="14.15" customHeight="1">
      <c r="AF386" s="367"/>
      <c r="AH386" s="367"/>
    </row>
    <row r="387" spans="32:34" s="368" customFormat="1" ht="14.15" customHeight="1">
      <c r="AF387" s="367"/>
      <c r="AH387" s="367"/>
    </row>
    <row r="388" spans="32:34" s="368" customFormat="1" ht="14.15" customHeight="1">
      <c r="AF388" s="367"/>
      <c r="AH388" s="367"/>
    </row>
    <row r="389" spans="32:34" s="368" customFormat="1" ht="14.15" customHeight="1">
      <c r="AF389" s="367"/>
      <c r="AH389" s="367"/>
    </row>
    <row r="390" spans="32:34" s="368" customFormat="1" ht="14.15" customHeight="1">
      <c r="AF390" s="367"/>
      <c r="AH390" s="367"/>
    </row>
    <row r="391" spans="32:34" s="368" customFormat="1" ht="14.15" customHeight="1">
      <c r="AF391" s="367"/>
      <c r="AH391" s="367"/>
    </row>
    <row r="392" spans="32:34" s="368" customFormat="1" ht="14.15" customHeight="1">
      <c r="AF392" s="367"/>
      <c r="AH392" s="367"/>
    </row>
    <row r="393" spans="32:34" s="368" customFormat="1" ht="14.15" customHeight="1">
      <c r="AF393" s="367"/>
      <c r="AH393" s="367"/>
    </row>
    <row r="394" spans="32:34" s="368" customFormat="1" ht="14.15" customHeight="1">
      <c r="AF394" s="367"/>
      <c r="AH394" s="367"/>
    </row>
    <row r="395" spans="32:34" s="368" customFormat="1" ht="14.15" customHeight="1">
      <c r="AF395" s="367"/>
      <c r="AH395" s="367"/>
    </row>
    <row r="396" spans="32:34" s="368" customFormat="1" ht="14.15" customHeight="1">
      <c r="AF396" s="367"/>
      <c r="AH396" s="367"/>
    </row>
    <row r="397" spans="32:34" s="368" customFormat="1" ht="14.15" customHeight="1">
      <c r="AF397" s="367"/>
      <c r="AH397" s="367"/>
    </row>
    <row r="398" spans="32:34" s="368" customFormat="1" ht="14.15" customHeight="1">
      <c r="AF398" s="367"/>
      <c r="AH398" s="367"/>
    </row>
    <row r="399" spans="32:34" s="368" customFormat="1" ht="14.15" customHeight="1">
      <c r="AF399" s="367"/>
      <c r="AH399" s="367"/>
    </row>
    <row r="400" spans="32:34" s="368" customFormat="1" ht="14.15" customHeight="1">
      <c r="AF400" s="367"/>
      <c r="AH400" s="367"/>
    </row>
    <row r="401" spans="32:34" s="368" customFormat="1" ht="14.15" customHeight="1">
      <c r="AF401" s="367"/>
      <c r="AH401" s="367"/>
    </row>
    <row r="402" spans="32:34" s="368" customFormat="1" ht="14.15" customHeight="1">
      <c r="AF402" s="367"/>
      <c r="AH402" s="367"/>
    </row>
    <row r="403" spans="32:34" s="368" customFormat="1" ht="14.15" customHeight="1">
      <c r="AF403" s="367"/>
      <c r="AH403" s="367"/>
    </row>
    <row r="404" spans="32:34" s="368" customFormat="1" ht="14.15" customHeight="1">
      <c r="AF404" s="367"/>
      <c r="AH404" s="367"/>
    </row>
    <row r="405" spans="32:34" s="368" customFormat="1" ht="14.15" customHeight="1">
      <c r="AF405" s="367"/>
      <c r="AH405" s="367"/>
    </row>
    <row r="406" spans="32:34" s="368" customFormat="1" ht="14.15" customHeight="1">
      <c r="AF406" s="367"/>
      <c r="AH406" s="367"/>
    </row>
    <row r="407" spans="32:34" s="368" customFormat="1" ht="14.15" customHeight="1">
      <c r="AF407" s="367"/>
      <c r="AH407" s="367"/>
    </row>
    <row r="408" spans="32:34" s="368" customFormat="1" ht="14.15" customHeight="1">
      <c r="AF408" s="367"/>
      <c r="AH408" s="367"/>
    </row>
    <row r="409" spans="32:34" s="368" customFormat="1" ht="14.15" customHeight="1">
      <c r="AF409" s="367"/>
      <c r="AH409" s="367"/>
    </row>
    <row r="410" spans="32:34" s="368" customFormat="1" ht="14.15" customHeight="1">
      <c r="AF410" s="367"/>
      <c r="AH410" s="367"/>
    </row>
    <row r="411" spans="32:34" s="368" customFormat="1" ht="14.15" customHeight="1">
      <c r="AF411" s="367"/>
      <c r="AH411" s="367"/>
    </row>
    <row r="412" spans="32:34" s="368" customFormat="1" ht="14.15" customHeight="1">
      <c r="AF412" s="367"/>
      <c r="AH412" s="367"/>
    </row>
    <row r="413" spans="32:34" s="368" customFormat="1" ht="14.15" customHeight="1">
      <c r="AF413" s="367"/>
      <c r="AH413" s="367"/>
    </row>
    <row r="414" spans="32:34" s="368" customFormat="1" ht="14.15" customHeight="1">
      <c r="AF414" s="367"/>
      <c r="AH414" s="367"/>
    </row>
    <row r="415" spans="32:34" s="368" customFormat="1" ht="14.15" customHeight="1">
      <c r="AF415" s="367"/>
      <c r="AH415" s="367"/>
    </row>
    <row r="416" spans="32:34" s="368" customFormat="1" ht="14.15" customHeight="1">
      <c r="AF416" s="367"/>
      <c r="AH416" s="367"/>
    </row>
    <row r="417" spans="32:34" s="368" customFormat="1" ht="14.15" customHeight="1">
      <c r="AF417" s="367"/>
      <c r="AH417" s="367"/>
    </row>
    <row r="418" spans="32:34" s="368" customFormat="1" ht="14.15" customHeight="1">
      <c r="AF418" s="367"/>
      <c r="AH418" s="367"/>
    </row>
    <row r="419" spans="32:34" s="368" customFormat="1" ht="14.15" customHeight="1">
      <c r="AF419" s="367"/>
      <c r="AH419" s="367"/>
    </row>
    <row r="420" spans="32:34" s="368" customFormat="1" ht="14.15" customHeight="1">
      <c r="AF420" s="367"/>
      <c r="AH420" s="367"/>
    </row>
    <row r="421" spans="32:34" s="368" customFormat="1" ht="14.15" customHeight="1">
      <c r="AF421" s="367"/>
      <c r="AH421" s="367"/>
    </row>
    <row r="422" spans="32:34" s="368" customFormat="1" ht="14.15" customHeight="1">
      <c r="AF422" s="367"/>
      <c r="AH422" s="367"/>
    </row>
    <row r="423" spans="32:34" s="368" customFormat="1" ht="14.15" customHeight="1">
      <c r="AF423" s="367"/>
      <c r="AH423" s="367"/>
    </row>
    <row r="424" spans="32:34" s="368" customFormat="1" ht="14.15" customHeight="1">
      <c r="AF424" s="367"/>
      <c r="AH424" s="367"/>
    </row>
    <row r="425" spans="32:34" s="368" customFormat="1" ht="14.15" customHeight="1">
      <c r="AF425" s="367"/>
      <c r="AH425" s="367"/>
    </row>
    <row r="426" spans="32:34" s="368" customFormat="1" ht="14.15" customHeight="1">
      <c r="AF426" s="367"/>
      <c r="AH426" s="367"/>
    </row>
    <row r="427" spans="32:34" s="368" customFormat="1" ht="14.15" customHeight="1">
      <c r="AF427" s="367"/>
      <c r="AH427" s="367"/>
    </row>
    <row r="428" spans="32:34" s="368" customFormat="1" ht="14.15" customHeight="1">
      <c r="AF428" s="367"/>
      <c r="AH428" s="367"/>
    </row>
    <row r="429" spans="32:34" s="368" customFormat="1" ht="14.15" customHeight="1">
      <c r="AF429" s="367"/>
      <c r="AH429" s="367"/>
    </row>
    <row r="430" spans="32:34" s="368" customFormat="1" ht="14.15" customHeight="1">
      <c r="AF430" s="367"/>
      <c r="AH430" s="367"/>
    </row>
    <row r="431" spans="32:34" s="368" customFormat="1" ht="14.15" customHeight="1">
      <c r="AF431" s="367"/>
      <c r="AH431" s="367"/>
    </row>
    <row r="432" spans="32:34" s="368" customFormat="1" ht="14.15" customHeight="1">
      <c r="AF432" s="367"/>
      <c r="AH432" s="367"/>
    </row>
    <row r="433" spans="32:34" s="368" customFormat="1" ht="14.15" customHeight="1">
      <c r="AF433" s="367"/>
      <c r="AH433" s="367"/>
    </row>
    <row r="434" spans="32:34" s="368" customFormat="1" ht="14.15" customHeight="1">
      <c r="AF434" s="367"/>
      <c r="AH434" s="367"/>
    </row>
    <row r="435" spans="32:34" s="368" customFormat="1" ht="14.15" customHeight="1">
      <c r="AF435" s="367"/>
      <c r="AH435" s="367"/>
    </row>
    <row r="436" spans="32:34" s="368" customFormat="1" ht="14.15" customHeight="1">
      <c r="AF436" s="367"/>
      <c r="AH436" s="367"/>
    </row>
    <row r="437" spans="32:34" s="368" customFormat="1" ht="14.15" customHeight="1">
      <c r="AF437" s="367"/>
      <c r="AH437" s="367"/>
    </row>
    <row r="438" spans="32:34" s="368" customFormat="1" ht="14.15" customHeight="1">
      <c r="AF438" s="367"/>
      <c r="AH438" s="367"/>
    </row>
    <row r="439" spans="32:34" s="368" customFormat="1" ht="14.15" customHeight="1">
      <c r="AF439" s="367"/>
      <c r="AH439" s="367"/>
    </row>
    <row r="440" spans="32:34" s="368" customFormat="1" ht="14.15" customHeight="1">
      <c r="AF440" s="367"/>
      <c r="AH440" s="367"/>
    </row>
    <row r="441" spans="32:34" s="368" customFormat="1" ht="14.15" customHeight="1">
      <c r="AF441" s="367"/>
      <c r="AH441" s="367"/>
    </row>
    <row r="442" spans="32:34" s="368" customFormat="1" ht="14.15" customHeight="1">
      <c r="AF442" s="367"/>
      <c r="AH442" s="367"/>
    </row>
    <row r="443" spans="32:34" s="368" customFormat="1" ht="14.15" customHeight="1">
      <c r="AF443" s="367"/>
      <c r="AH443" s="367"/>
    </row>
    <row r="444" spans="32:34" s="368" customFormat="1" ht="14.15" customHeight="1">
      <c r="AF444" s="367"/>
      <c r="AH444" s="367"/>
    </row>
    <row r="445" spans="32:34" s="368" customFormat="1" ht="14.15" customHeight="1">
      <c r="AF445" s="367"/>
      <c r="AH445" s="367"/>
    </row>
    <row r="446" spans="32:34" s="368" customFormat="1" ht="14.15" customHeight="1">
      <c r="AF446" s="367"/>
      <c r="AH446" s="367"/>
    </row>
    <row r="447" spans="32:34" s="368" customFormat="1" ht="14.15" customHeight="1">
      <c r="AF447" s="367"/>
      <c r="AH447" s="367"/>
    </row>
    <row r="448" spans="32:34" s="368" customFormat="1" ht="14.15" customHeight="1">
      <c r="AF448" s="367"/>
      <c r="AH448" s="367"/>
    </row>
    <row r="449" spans="32:34" s="368" customFormat="1" ht="14.15" customHeight="1">
      <c r="AF449" s="367"/>
      <c r="AH449" s="367"/>
    </row>
    <row r="450" spans="32:34" s="368" customFormat="1" ht="14.15" customHeight="1">
      <c r="AF450" s="367"/>
      <c r="AH450" s="367"/>
    </row>
    <row r="451" spans="32:34" s="368" customFormat="1" ht="14.15" customHeight="1">
      <c r="AF451" s="367"/>
      <c r="AH451" s="367"/>
    </row>
    <row r="452" spans="32:34" s="368" customFormat="1" ht="14.15" customHeight="1">
      <c r="AF452" s="367"/>
      <c r="AH452" s="367"/>
    </row>
    <row r="453" spans="32:34" s="368" customFormat="1" ht="14.15" customHeight="1">
      <c r="AF453" s="367"/>
      <c r="AH453" s="367"/>
    </row>
    <row r="454" spans="32:34" s="368" customFormat="1" ht="14.15" customHeight="1">
      <c r="AF454" s="367"/>
      <c r="AH454" s="367"/>
    </row>
    <row r="455" spans="32:34" s="368" customFormat="1" ht="14.15" customHeight="1">
      <c r="AF455" s="367"/>
      <c r="AH455" s="367"/>
    </row>
    <row r="456" spans="32:34" s="368" customFormat="1" ht="14.15" customHeight="1">
      <c r="AF456" s="367"/>
      <c r="AH456" s="367"/>
    </row>
    <row r="457" spans="32:34" s="368" customFormat="1" ht="14.15" customHeight="1">
      <c r="AF457" s="367"/>
      <c r="AH457" s="367"/>
    </row>
    <row r="458" spans="32:34" s="368" customFormat="1" ht="14.15" customHeight="1">
      <c r="AF458" s="367"/>
      <c r="AH458" s="367"/>
    </row>
    <row r="459" spans="32:34" s="368" customFormat="1" ht="14.15" customHeight="1">
      <c r="AF459" s="367"/>
      <c r="AH459" s="367"/>
    </row>
    <row r="460" spans="32:34" s="368" customFormat="1" ht="14.15" customHeight="1">
      <c r="AF460" s="367"/>
      <c r="AH460" s="367"/>
    </row>
    <row r="461" spans="32:34" s="368" customFormat="1" ht="14.15" customHeight="1">
      <c r="AF461" s="367"/>
      <c r="AH461" s="367"/>
    </row>
    <row r="462" spans="32:34" s="368" customFormat="1" ht="14.15" customHeight="1">
      <c r="AF462" s="367"/>
      <c r="AH462" s="367"/>
    </row>
    <row r="463" spans="32:34" s="368" customFormat="1" ht="14.15" customHeight="1">
      <c r="AF463" s="367"/>
      <c r="AH463" s="367"/>
    </row>
    <row r="464" spans="32:34" s="368" customFormat="1" ht="14.15" customHeight="1">
      <c r="AF464" s="367"/>
      <c r="AH464" s="367"/>
    </row>
    <row r="465" spans="32:34" s="368" customFormat="1" ht="14.15" customHeight="1">
      <c r="AF465" s="367"/>
      <c r="AH465" s="367"/>
    </row>
    <row r="466" spans="32:34" s="368" customFormat="1" ht="14.15" customHeight="1">
      <c r="AF466" s="367"/>
      <c r="AH466" s="367"/>
    </row>
    <row r="467" spans="32:34" s="368" customFormat="1" ht="14.15" customHeight="1">
      <c r="AF467" s="367"/>
      <c r="AH467" s="367"/>
    </row>
    <row r="468" spans="32:34" s="368" customFormat="1" ht="14.15" customHeight="1">
      <c r="AF468" s="367"/>
      <c r="AH468" s="367"/>
    </row>
    <row r="469" spans="32:34" s="368" customFormat="1" ht="14.15" customHeight="1">
      <c r="AF469" s="367"/>
      <c r="AH469" s="367"/>
    </row>
    <row r="470" spans="32:34" s="368" customFormat="1" ht="14.15" customHeight="1">
      <c r="AF470" s="367"/>
      <c r="AH470" s="367"/>
    </row>
    <row r="471" spans="32:34" s="368" customFormat="1" ht="14.15" customHeight="1">
      <c r="AF471" s="367"/>
      <c r="AH471" s="367"/>
    </row>
    <row r="472" spans="32:34" s="368" customFormat="1" ht="14.15" customHeight="1">
      <c r="AF472" s="367"/>
      <c r="AH472" s="367"/>
    </row>
    <row r="473" spans="32:34" s="368" customFormat="1" ht="14.15" customHeight="1">
      <c r="AF473" s="367"/>
      <c r="AH473" s="367"/>
    </row>
    <row r="474" spans="32:34" s="368" customFormat="1" ht="14.15" customHeight="1">
      <c r="AF474" s="367"/>
      <c r="AH474" s="367"/>
    </row>
    <row r="475" spans="32:34" s="368" customFormat="1" ht="14.15" customHeight="1">
      <c r="AF475" s="367"/>
      <c r="AH475" s="367"/>
    </row>
    <row r="476" spans="32:34" s="368" customFormat="1" ht="14.15" customHeight="1">
      <c r="AF476" s="367"/>
      <c r="AH476" s="367"/>
    </row>
    <row r="477" spans="32:34" s="368" customFormat="1" ht="14.15" customHeight="1">
      <c r="AF477" s="367"/>
      <c r="AH477" s="367"/>
    </row>
    <row r="478" spans="32:34" s="368" customFormat="1" ht="14.15" customHeight="1">
      <c r="AF478" s="367"/>
      <c r="AH478" s="367"/>
    </row>
    <row r="479" spans="32:34" s="368" customFormat="1" ht="14.15" customHeight="1">
      <c r="AF479" s="367"/>
      <c r="AH479" s="367"/>
    </row>
    <row r="480" spans="32:34" s="368" customFormat="1" ht="14.15" customHeight="1">
      <c r="AF480" s="367"/>
      <c r="AH480" s="367"/>
    </row>
    <row r="481" spans="32:34" s="368" customFormat="1" ht="14.15" customHeight="1">
      <c r="AF481" s="367"/>
      <c r="AH481" s="367"/>
    </row>
    <row r="482" spans="32:34" s="368" customFormat="1" ht="14.15" customHeight="1">
      <c r="AF482" s="367"/>
      <c r="AH482" s="367"/>
    </row>
    <row r="483" spans="32:34" s="368" customFormat="1" ht="14.15" customHeight="1">
      <c r="AF483" s="367"/>
      <c r="AH483" s="367"/>
    </row>
    <row r="484" spans="32:34" s="368" customFormat="1" ht="14.15" customHeight="1">
      <c r="AF484" s="367"/>
      <c r="AH484" s="367"/>
    </row>
    <row r="485" spans="32:34" s="368" customFormat="1" ht="14.15" customHeight="1">
      <c r="AF485" s="367"/>
      <c r="AH485" s="367"/>
    </row>
    <row r="486" spans="32:34" s="368" customFormat="1" ht="14.15" customHeight="1">
      <c r="AF486" s="367"/>
      <c r="AH486" s="367"/>
    </row>
    <row r="487" spans="32:34" s="368" customFormat="1" ht="14.15" customHeight="1">
      <c r="AF487" s="367"/>
      <c r="AH487" s="367"/>
    </row>
    <row r="488" spans="32:34" s="368" customFormat="1" ht="14.15" customHeight="1">
      <c r="AF488" s="367"/>
      <c r="AH488" s="367"/>
    </row>
    <row r="489" spans="32:34" s="368" customFormat="1" ht="14.15" customHeight="1">
      <c r="AF489" s="367"/>
      <c r="AH489" s="367"/>
    </row>
    <row r="490" spans="32:34" s="368" customFormat="1" ht="14.15" customHeight="1">
      <c r="AF490" s="367"/>
      <c r="AH490" s="367"/>
    </row>
    <row r="491" spans="32:34" s="368" customFormat="1" ht="14.15" customHeight="1">
      <c r="AF491" s="367"/>
      <c r="AH491" s="367"/>
    </row>
    <row r="492" spans="32:34" s="368" customFormat="1" ht="14.15" customHeight="1">
      <c r="AF492" s="367"/>
      <c r="AH492" s="367"/>
    </row>
    <row r="493" spans="32:34" s="368" customFormat="1" ht="14.15" customHeight="1">
      <c r="AF493" s="367"/>
      <c r="AH493" s="367"/>
    </row>
    <row r="494" spans="32:34" s="368" customFormat="1" ht="14.15" customHeight="1">
      <c r="AF494" s="367"/>
      <c r="AH494" s="367"/>
    </row>
    <row r="495" spans="32:34" s="368" customFormat="1" ht="14.15" customHeight="1">
      <c r="AF495" s="367"/>
      <c r="AH495" s="367"/>
    </row>
    <row r="496" spans="32:34" s="368" customFormat="1" ht="14.15" customHeight="1">
      <c r="AF496" s="367"/>
      <c r="AH496" s="367"/>
    </row>
    <row r="497" spans="32:34" s="368" customFormat="1" ht="14.15" customHeight="1">
      <c r="AF497" s="367"/>
      <c r="AH497" s="367"/>
    </row>
    <row r="498" spans="32:34" s="368" customFormat="1" ht="14.15" customHeight="1">
      <c r="AF498" s="367"/>
      <c r="AH498" s="367"/>
    </row>
    <row r="499" spans="32:34" s="368" customFormat="1" ht="14.15" customHeight="1">
      <c r="AF499" s="367"/>
      <c r="AH499" s="367"/>
    </row>
    <row r="500" spans="32:34" s="368" customFormat="1" ht="14.15" customHeight="1">
      <c r="AF500" s="367"/>
      <c r="AH500" s="367"/>
    </row>
    <row r="501" spans="32:34" s="368" customFormat="1" ht="14.15" customHeight="1">
      <c r="AF501" s="367"/>
      <c r="AH501" s="367"/>
    </row>
    <row r="502" spans="32:34" s="368" customFormat="1" ht="14.15" customHeight="1">
      <c r="AF502" s="367"/>
      <c r="AH502" s="367"/>
    </row>
    <row r="503" spans="32:34" s="368" customFormat="1" ht="14.15" customHeight="1">
      <c r="AF503" s="367"/>
      <c r="AH503" s="367"/>
    </row>
    <row r="504" spans="32:34" s="368" customFormat="1" ht="14.15" customHeight="1">
      <c r="AF504" s="367"/>
      <c r="AH504" s="367"/>
    </row>
    <row r="505" spans="32:34" s="368" customFormat="1" ht="14.15" customHeight="1">
      <c r="AF505" s="367"/>
      <c r="AH505" s="367"/>
    </row>
    <row r="506" spans="32:34" s="368" customFormat="1" ht="14.15" customHeight="1">
      <c r="AF506" s="367"/>
      <c r="AH506" s="367"/>
    </row>
    <row r="507" spans="32:34" s="368" customFormat="1" ht="14.15" customHeight="1">
      <c r="AF507" s="367"/>
      <c r="AH507" s="367"/>
    </row>
    <row r="508" spans="32:34" s="368" customFormat="1" ht="14.15" customHeight="1">
      <c r="AF508" s="367"/>
      <c r="AH508" s="367"/>
    </row>
    <row r="509" spans="32:34" s="368" customFormat="1" ht="14.15" customHeight="1">
      <c r="AF509" s="367"/>
      <c r="AH509" s="367"/>
    </row>
    <row r="510" spans="32:34" s="368" customFormat="1" ht="14.15" customHeight="1">
      <c r="AF510" s="367"/>
      <c r="AH510" s="367"/>
    </row>
    <row r="511" spans="32:34" s="368" customFormat="1" ht="14.15" customHeight="1">
      <c r="AF511" s="367"/>
      <c r="AH511" s="367"/>
    </row>
    <row r="512" spans="32:34" s="368" customFormat="1" ht="14.15" customHeight="1">
      <c r="AF512" s="367"/>
      <c r="AH512" s="367"/>
    </row>
    <row r="513" spans="32:34" s="368" customFormat="1" ht="14.15" customHeight="1">
      <c r="AF513" s="367"/>
      <c r="AH513" s="367"/>
    </row>
    <row r="514" spans="32:34" s="368" customFormat="1" ht="14.15" customHeight="1">
      <c r="AF514" s="367"/>
      <c r="AH514" s="367"/>
    </row>
    <row r="515" spans="32:34" s="368" customFormat="1" ht="14.15" customHeight="1">
      <c r="AF515" s="367"/>
      <c r="AH515" s="367"/>
    </row>
    <row r="516" spans="32:34" s="368" customFormat="1" ht="14.15" customHeight="1">
      <c r="AF516" s="367"/>
      <c r="AH516" s="367"/>
    </row>
    <row r="517" spans="32:34" s="368" customFormat="1" ht="14.15" customHeight="1">
      <c r="AF517" s="367"/>
      <c r="AH517" s="367"/>
    </row>
    <row r="518" spans="32:34" s="368" customFormat="1" ht="14.15" customHeight="1">
      <c r="AF518" s="367"/>
      <c r="AH518" s="367"/>
    </row>
    <row r="519" spans="32:34" s="368" customFormat="1" ht="14.15" customHeight="1">
      <c r="AF519" s="367"/>
      <c r="AH519" s="367"/>
    </row>
    <row r="520" spans="32:34" s="368" customFormat="1" ht="14.15" customHeight="1">
      <c r="AF520" s="367"/>
      <c r="AH520" s="367"/>
    </row>
    <row r="521" spans="32:34" s="368" customFormat="1" ht="14.15" customHeight="1">
      <c r="AF521" s="367"/>
      <c r="AH521" s="367"/>
    </row>
    <row r="522" spans="32:34" s="368" customFormat="1" ht="14.15" customHeight="1">
      <c r="AF522" s="367"/>
      <c r="AH522" s="367"/>
    </row>
    <row r="523" spans="32:34" s="368" customFormat="1" ht="14.15" customHeight="1">
      <c r="AF523" s="367"/>
      <c r="AH523" s="367"/>
    </row>
    <row r="524" spans="32:34" s="368" customFormat="1" ht="14.15" customHeight="1">
      <c r="AF524" s="367"/>
      <c r="AH524" s="367"/>
    </row>
    <row r="525" spans="32:34" s="368" customFormat="1" ht="14.15" customHeight="1">
      <c r="AF525" s="367"/>
      <c r="AH525" s="367"/>
    </row>
    <row r="526" spans="32:34" s="368" customFormat="1" ht="14.15" customHeight="1">
      <c r="AF526" s="367"/>
      <c r="AH526" s="367"/>
    </row>
    <row r="527" spans="32:34" s="368" customFormat="1" ht="14.15" customHeight="1">
      <c r="AF527" s="367"/>
      <c r="AH527" s="367"/>
    </row>
    <row r="528" spans="32:34" s="368" customFormat="1" ht="14.15" customHeight="1">
      <c r="AF528" s="367"/>
      <c r="AH528" s="367"/>
    </row>
    <row r="529" spans="32:34" s="368" customFormat="1" ht="14.15" customHeight="1">
      <c r="AF529" s="367"/>
      <c r="AH529" s="367"/>
    </row>
    <row r="530" spans="32:34" s="368" customFormat="1" ht="14.15" customHeight="1">
      <c r="AF530" s="367"/>
      <c r="AH530" s="367"/>
    </row>
    <row r="531" spans="32:34" s="368" customFormat="1" ht="14.15" customHeight="1">
      <c r="AF531" s="367"/>
      <c r="AH531" s="367"/>
    </row>
    <row r="532" spans="32:34" s="368" customFormat="1" ht="14.15" customHeight="1">
      <c r="AF532" s="367"/>
      <c r="AH532" s="367"/>
    </row>
    <row r="533" spans="32:34" s="368" customFormat="1" ht="14.15" customHeight="1">
      <c r="AF533" s="367"/>
      <c r="AH533" s="367"/>
    </row>
    <row r="534" spans="32:34" s="368" customFormat="1" ht="14.15" customHeight="1">
      <c r="AF534" s="367"/>
      <c r="AH534" s="367"/>
    </row>
    <row r="535" spans="32:34" s="368" customFormat="1" ht="14.15" customHeight="1">
      <c r="AF535" s="367"/>
      <c r="AH535" s="367"/>
    </row>
    <row r="536" spans="32:34" s="368" customFormat="1" ht="14.15" customHeight="1">
      <c r="AF536" s="367"/>
      <c r="AH536" s="367"/>
    </row>
    <row r="537" spans="32:34" s="368" customFormat="1" ht="14.15" customHeight="1">
      <c r="AF537" s="367"/>
      <c r="AH537" s="367"/>
    </row>
    <row r="538" spans="32:34" s="368" customFormat="1" ht="14.15" customHeight="1">
      <c r="AF538" s="367"/>
      <c r="AH538" s="367"/>
    </row>
    <row r="539" spans="32:34" s="368" customFormat="1" ht="14.15" customHeight="1">
      <c r="AF539" s="367"/>
      <c r="AH539" s="367"/>
    </row>
    <row r="540" spans="32:34" s="368" customFormat="1" ht="14.15" customHeight="1">
      <c r="AF540" s="367"/>
      <c r="AH540" s="367"/>
    </row>
    <row r="541" spans="32:34" s="368" customFormat="1" ht="14.15" customHeight="1">
      <c r="AF541" s="367"/>
      <c r="AH541" s="367"/>
    </row>
    <row r="542" spans="32:34" s="368" customFormat="1" ht="14.15" customHeight="1">
      <c r="AF542" s="367"/>
      <c r="AH542" s="367"/>
    </row>
    <row r="543" spans="32:34" s="368" customFormat="1" ht="14.15" customHeight="1">
      <c r="AF543" s="367"/>
      <c r="AH543" s="367"/>
    </row>
    <row r="544" spans="32:34" s="368" customFormat="1" ht="14.15" customHeight="1">
      <c r="AF544" s="367"/>
      <c r="AH544" s="367"/>
    </row>
    <row r="545" spans="32:34" s="368" customFormat="1" ht="14.15" customHeight="1">
      <c r="AF545" s="367"/>
      <c r="AH545" s="367"/>
    </row>
    <row r="546" spans="32:34" s="368" customFormat="1" ht="14.15" customHeight="1">
      <c r="AF546" s="367"/>
      <c r="AH546" s="367"/>
    </row>
    <row r="547" spans="32:34" s="368" customFormat="1" ht="14.15" customHeight="1">
      <c r="AF547" s="367"/>
      <c r="AH547" s="367"/>
    </row>
    <row r="548" spans="32:34" s="368" customFormat="1" ht="14.15" customHeight="1">
      <c r="AF548" s="367"/>
      <c r="AH548" s="367"/>
    </row>
    <row r="549" spans="32:34" s="368" customFormat="1" ht="14.15" customHeight="1">
      <c r="AF549" s="367"/>
      <c r="AH549" s="367"/>
    </row>
    <row r="550" spans="32:34" s="368" customFormat="1" ht="14.15" customHeight="1">
      <c r="AF550" s="367"/>
      <c r="AH550" s="367"/>
    </row>
    <row r="551" spans="32:34" s="368" customFormat="1" ht="14.15" customHeight="1">
      <c r="AF551" s="367"/>
      <c r="AH551" s="367"/>
    </row>
    <row r="552" spans="32:34" s="368" customFormat="1" ht="14.15" customHeight="1">
      <c r="AF552" s="367"/>
      <c r="AH552" s="367"/>
    </row>
    <row r="553" spans="32:34" s="368" customFormat="1" ht="14.15" customHeight="1">
      <c r="AF553" s="367"/>
      <c r="AH553" s="367"/>
    </row>
    <row r="554" spans="32:34" s="368" customFormat="1" ht="14.15" customHeight="1">
      <c r="AF554" s="367"/>
      <c r="AH554" s="367"/>
    </row>
    <row r="555" spans="32:34" s="368" customFormat="1" ht="14.15" customHeight="1">
      <c r="AF555" s="367"/>
      <c r="AH555" s="367"/>
    </row>
    <row r="556" spans="32:34" s="368" customFormat="1" ht="14.15" customHeight="1">
      <c r="AF556" s="367"/>
      <c r="AH556" s="367"/>
    </row>
    <row r="557" spans="32:34" s="368" customFormat="1" ht="14.15" customHeight="1">
      <c r="AF557" s="367"/>
      <c r="AH557" s="367"/>
    </row>
    <row r="558" spans="32:34" s="368" customFormat="1" ht="14.15" customHeight="1">
      <c r="AF558" s="367"/>
      <c r="AH558" s="367"/>
    </row>
    <row r="559" spans="32:34" s="368" customFormat="1" ht="14.15" customHeight="1">
      <c r="AF559" s="367"/>
      <c r="AH559" s="367"/>
    </row>
    <row r="560" spans="32:34" s="368" customFormat="1" ht="14.15" customHeight="1">
      <c r="AF560" s="367"/>
      <c r="AH560" s="367"/>
    </row>
    <row r="561" spans="32:34" s="368" customFormat="1" ht="14.15" customHeight="1">
      <c r="AF561" s="367"/>
      <c r="AH561" s="367"/>
    </row>
    <row r="562" spans="32:34" s="368" customFormat="1" ht="14.15" customHeight="1">
      <c r="AF562" s="367"/>
      <c r="AH562" s="367"/>
    </row>
    <row r="563" spans="32:34" s="368" customFormat="1" ht="14.15" customHeight="1">
      <c r="AF563" s="367"/>
      <c r="AH563" s="367"/>
    </row>
    <row r="564" spans="32:34" s="368" customFormat="1" ht="14.15" customHeight="1">
      <c r="AF564" s="367"/>
      <c r="AH564" s="367"/>
    </row>
    <row r="565" spans="32:34" s="368" customFormat="1" ht="14.15" customHeight="1">
      <c r="AF565" s="367"/>
      <c r="AH565" s="367"/>
    </row>
    <row r="566" spans="32:34" s="368" customFormat="1" ht="14.15" customHeight="1">
      <c r="AF566" s="367"/>
      <c r="AH566" s="367"/>
    </row>
    <row r="567" spans="32:34" s="368" customFormat="1" ht="14.15" customHeight="1">
      <c r="AF567" s="367"/>
      <c r="AH567" s="367"/>
    </row>
    <row r="568" spans="32:34" s="368" customFormat="1" ht="14.15" customHeight="1">
      <c r="AF568" s="367"/>
      <c r="AH568" s="367"/>
    </row>
    <row r="569" spans="32:34" s="368" customFormat="1" ht="14.15" customHeight="1">
      <c r="AF569" s="367"/>
      <c r="AH569" s="367"/>
    </row>
    <row r="570" spans="32:34" s="368" customFormat="1" ht="14.15" customHeight="1">
      <c r="AF570" s="367"/>
      <c r="AH570" s="367"/>
    </row>
    <row r="571" spans="32:34" s="368" customFormat="1" ht="14.15" customHeight="1">
      <c r="AF571" s="367"/>
      <c r="AH571" s="367"/>
    </row>
    <row r="572" spans="32:34" s="368" customFormat="1" ht="14.15" customHeight="1">
      <c r="AF572" s="367"/>
      <c r="AH572" s="367"/>
    </row>
    <row r="573" spans="32:34" s="368" customFormat="1" ht="14.15" customHeight="1">
      <c r="AF573" s="367"/>
      <c r="AH573" s="367"/>
    </row>
    <row r="574" spans="32:34" s="368" customFormat="1" ht="14.15" customHeight="1">
      <c r="AF574" s="367"/>
      <c r="AH574" s="367"/>
    </row>
    <row r="575" spans="32:34" s="368" customFormat="1" ht="14.15" customHeight="1">
      <c r="AF575" s="367"/>
      <c r="AH575" s="367"/>
    </row>
    <row r="576" spans="32:34" s="368" customFormat="1" ht="14.15" customHeight="1">
      <c r="AF576" s="367"/>
      <c r="AH576" s="367"/>
    </row>
    <row r="577" spans="32:34" s="368" customFormat="1" ht="14.15" customHeight="1">
      <c r="AF577" s="367"/>
      <c r="AH577" s="367"/>
    </row>
    <row r="578" spans="32:34" s="368" customFormat="1" ht="14.15" customHeight="1">
      <c r="AF578" s="367"/>
      <c r="AH578" s="367"/>
    </row>
    <row r="579" spans="32:34" s="368" customFormat="1" ht="14.15" customHeight="1">
      <c r="AF579" s="367"/>
      <c r="AH579" s="367"/>
    </row>
    <row r="580" spans="32:34" s="368" customFormat="1" ht="14.15" customHeight="1">
      <c r="AF580" s="367"/>
      <c r="AH580" s="367"/>
    </row>
    <row r="581" spans="32:34" s="368" customFormat="1" ht="14.15" customHeight="1">
      <c r="AF581" s="367"/>
      <c r="AH581" s="367"/>
    </row>
    <row r="582" spans="32:34" s="368" customFormat="1" ht="14.15" customHeight="1">
      <c r="AF582" s="367"/>
      <c r="AH582" s="367"/>
    </row>
    <row r="583" spans="32:34" s="368" customFormat="1" ht="14.15" customHeight="1">
      <c r="AF583" s="367"/>
      <c r="AH583" s="367"/>
    </row>
    <row r="584" spans="32:34" s="368" customFormat="1" ht="14.15" customHeight="1">
      <c r="AF584" s="367"/>
      <c r="AH584" s="367"/>
    </row>
    <row r="585" spans="32:34" s="368" customFormat="1" ht="14.15" customHeight="1">
      <c r="AF585" s="367"/>
      <c r="AH585" s="367"/>
    </row>
    <row r="586" spans="32:34" s="368" customFormat="1" ht="14.15" customHeight="1">
      <c r="AF586" s="367"/>
      <c r="AH586" s="367"/>
    </row>
    <row r="587" spans="32:34" s="368" customFormat="1" ht="14.15" customHeight="1">
      <c r="AF587" s="367"/>
      <c r="AH587" s="367"/>
    </row>
    <row r="588" spans="32:34" s="368" customFormat="1" ht="14.15" customHeight="1">
      <c r="AF588" s="367"/>
      <c r="AH588" s="367"/>
    </row>
    <row r="589" spans="32:34" s="368" customFormat="1" ht="14.15" customHeight="1">
      <c r="AF589" s="367"/>
      <c r="AH589" s="367"/>
    </row>
    <row r="590" spans="32:34" s="368" customFormat="1" ht="14.15" customHeight="1">
      <c r="AF590" s="367"/>
      <c r="AH590" s="367"/>
    </row>
    <row r="591" spans="32:34" s="368" customFormat="1" ht="14.15" customHeight="1">
      <c r="AF591" s="367"/>
      <c r="AH591" s="367"/>
    </row>
    <row r="592" spans="32:34" s="368" customFormat="1" ht="14.15" customHeight="1">
      <c r="AF592" s="367"/>
      <c r="AH592" s="367"/>
    </row>
    <row r="593" spans="32:34" s="368" customFormat="1" ht="14.15" customHeight="1">
      <c r="AF593" s="367"/>
      <c r="AH593" s="367"/>
    </row>
    <row r="594" spans="32:34" s="368" customFormat="1" ht="14.15" customHeight="1">
      <c r="AF594" s="367"/>
      <c r="AH594" s="367"/>
    </row>
    <row r="595" spans="32:34" s="368" customFormat="1" ht="14.15" customHeight="1">
      <c r="AF595" s="367"/>
      <c r="AH595" s="367"/>
    </row>
    <row r="596" spans="32:34" s="368" customFormat="1" ht="14.15" customHeight="1">
      <c r="AF596" s="367"/>
      <c r="AH596" s="367"/>
    </row>
    <row r="597" spans="32:34" s="368" customFormat="1" ht="14.15" customHeight="1">
      <c r="AF597" s="367"/>
      <c r="AH597" s="367"/>
    </row>
    <row r="598" spans="32:34" s="368" customFormat="1" ht="14.15" customHeight="1">
      <c r="AF598" s="367"/>
      <c r="AH598" s="367"/>
    </row>
    <row r="599" spans="32:34" s="368" customFormat="1" ht="14.15" customHeight="1">
      <c r="AF599" s="367"/>
      <c r="AH599" s="367"/>
    </row>
    <row r="600" spans="32:34" s="368" customFormat="1" ht="14.15" customHeight="1">
      <c r="AF600" s="367"/>
      <c r="AH600" s="367"/>
    </row>
    <row r="601" spans="32:34" s="368" customFormat="1" ht="14.15" customHeight="1">
      <c r="AF601" s="367"/>
      <c r="AH601" s="367"/>
    </row>
    <row r="602" spans="32:34" s="368" customFormat="1" ht="14.15" customHeight="1">
      <c r="AF602" s="367"/>
      <c r="AH602" s="367"/>
    </row>
    <row r="603" spans="32:34" s="368" customFormat="1" ht="14.15" customHeight="1">
      <c r="AF603" s="367"/>
      <c r="AH603" s="367"/>
    </row>
    <row r="604" spans="32:34" s="368" customFormat="1" ht="14.15" customHeight="1">
      <c r="AF604" s="367"/>
      <c r="AH604" s="367"/>
    </row>
    <row r="605" spans="32:34" s="368" customFormat="1" ht="14.15" customHeight="1">
      <c r="AF605" s="367"/>
      <c r="AH605" s="367"/>
    </row>
    <row r="606" spans="32:34" s="368" customFormat="1" ht="14.15" customHeight="1">
      <c r="AF606" s="367"/>
      <c r="AH606" s="367"/>
    </row>
    <row r="607" spans="32:34" s="368" customFormat="1" ht="14.15" customHeight="1">
      <c r="AF607" s="367"/>
      <c r="AH607" s="367"/>
    </row>
    <row r="608" spans="32:34" s="368" customFormat="1" ht="14.15" customHeight="1">
      <c r="AF608" s="367"/>
      <c r="AH608" s="367"/>
    </row>
    <row r="609" spans="32:34" s="368" customFormat="1" ht="14.15" customHeight="1">
      <c r="AF609" s="367"/>
      <c r="AH609" s="367"/>
    </row>
    <row r="610" spans="32:34" s="368" customFormat="1" ht="14.15" customHeight="1">
      <c r="AF610" s="367"/>
      <c r="AH610" s="367"/>
    </row>
    <row r="611" spans="32:34" s="368" customFormat="1" ht="14.15" customHeight="1">
      <c r="AF611" s="367"/>
      <c r="AH611" s="367"/>
    </row>
    <row r="612" spans="32:34" s="368" customFormat="1" ht="14.15" customHeight="1">
      <c r="AF612" s="367"/>
      <c r="AH612" s="367"/>
    </row>
    <row r="613" spans="32:34" s="368" customFormat="1" ht="14.15" customHeight="1">
      <c r="AF613" s="367"/>
      <c r="AH613" s="367"/>
    </row>
    <row r="614" spans="32:34" s="368" customFormat="1" ht="14.15" customHeight="1">
      <c r="AF614" s="367"/>
      <c r="AH614" s="367"/>
    </row>
    <row r="615" spans="32:34" s="368" customFormat="1" ht="14.15" customHeight="1">
      <c r="AF615" s="367"/>
      <c r="AH615" s="367"/>
    </row>
    <row r="616" spans="32:34" s="368" customFormat="1" ht="14.15" customHeight="1">
      <c r="AF616" s="367"/>
      <c r="AH616" s="367"/>
    </row>
    <row r="617" spans="32:34" s="368" customFormat="1" ht="14.15" customHeight="1">
      <c r="AF617" s="367"/>
      <c r="AH617" s="367"/>
    </row>
    <row r="618" spans="32:34" s="368" customFormat="1" ht="14.15" customHeight="1">
      <c r="AF618" s="367"/>
      <c r="AH618" s="367"/>
    </row>
    <row r="619" spans="32:34" s="368" customFormat="1" ht="14.15" customHeight="1">
      <c r="AF619" s="367"/>
      <c r="AH619" s="367"/>
    </row>
    <row r="620" spans="32:34" s="368" customFormat="1" ht="14.15" customHeight="1">
      <c r="AF620" s="367"/>
      <c r="AH620" s="367"/>
    </row>
    <row r="621" spans="32:34" s="368" customFormat="1" ht="14.15" customHeight="1">
      <c r="AF621" s="367"/>
      <c r="AH621" s="367"/>
    </row>
    <row r="622" spans="32:34" s="368" customFormat="1" ht="14.15" customHeight="1">
      <c r="AF622" s="367"/>
      <c r="AH622" s="367"/>
    </row>
    <row r="623" spans="32:34" s="368" customFormat="1" ht="14.15" customHeight="1">
      <c r="AF623" s="367"/>
      <c r="AH623" s="367"/>
    </row>
    <row r="624" spans="32:34" s="368" customFormat="1" ht="14.15" customHeight="1">
      <c r="AF624" s="367"/>
      <c r="AH624" s="367"/>
    </row>
    <row r="625" spans="32:34" s="368" customFormat="1" ht="14.15" customHeight="1">
      <c r="AF625" s="367"/>
      <c r="AH625" s="367"/>
    </row>
    <row r="626" spans="32:34" s="368" customFormat="1" ht="14.15" customHeight="1">
      <c r="AF626" s="367"/>
      <c r="AH626" s="367"/>
    </row>
    <row r="627" spans="32:34" s="368" customFormat="1" ht="14.15" customHeight="1">
      <c r="AF627" s="367"/>
      <c r="AH627" s="367"/>
    </row>
    <row r="628" spans="32:34" s="368" customFormat="1" ht="14.15" customHeight="1">
      <c r="AF628" s="367"/>
      <c r="AH628" s="367"/>
    </row>
    <row r="629" spans="32:34" s="368" customFormat="1" ht="14.15" customHeight="1">
      <c r="AF629" s="367"/>
      <c r="AH629" s="367"/>
    </row>
    <row r="630" spans="32:34" s="368" customFormat="1" ht="14.15" customHeight="1">
      <c r="AF630" s="367"/>
      <c r="AH630" s="367"/>
    </row>
    <row r="631" spans="32:34" s="368" customFormat="1" ht="14.15" customHeight="1">
      <c r="AF631" s="367"/>
      <c r="AH631" s="367"/>
    </row>
    <row r="632" spans="32:34" s="368" customFormat="1" ht="14.15" customHeight="1">
      <c r="AF632" s="367"/>
      <c r="AH632" s="367"/>
    </row>
    <row r="633" spans="32:34" s="368" customFormat="1" ht="14.15" customHeight="1">
      <c r="AF633" s="367"/>
      <c r="AH633" s="367"/>
    </row>
    <row r="634" spans="32:34" s="368" customFormat="1" ht="14.15" customHeight="1">
      <c r="AF634" s="367"/>
      <c r="AH634" s="367"/>
    </row>
    <row r="635" spans="32:34" s="368" customFormat="1" ht="14.15" customHeight="1">
      <c r="AF635" s="367"/>
      <c r="AH635" s="367"/>
    </row>
    <row r="636" spans="32:34" s="368" customFormat="1" ht="14.15" customHeight="1">
      <c r="AF636" s="367"/>
      <c r="AH636" s="367"/>
    </row>
    <row r="637" spans="32:34" s="368" customFormat="1" ht="14.15" customHeight="1">
      <c r="AF637" s="367"/>
      <c r="AH637" s="367"/>
    </row>
    <row r="638" spans="32:34" s="368" customFormat="1" ht="14.15" customHeight="1">
      <c r="AF638" s="367"/>
      <c r="AH638" s="367"/>
    </row>
    <row r="639" spans="32:34" s="368" customFormat="1" ht="14.15" customHeight="1">
      <c r="AF639" s="367"/>
      <c r="AH639" s="367"/>
    </row>
    <row r="640" spans="32:34" s="368" customFormat="1" ht="14.15" customHeight="1">
      <c r="AF640" s="367"/>
      <c r="AH640" s="367"/>
    </row>
    <row r="641" spans="32:34" s="368" customFormat="1" ht="14.15" customHeight="1">
      <c r="AF641" s="367"/>
      <c r="AH641" s="367"/>
    </row>
    <row r="642" spans="32:34" s="368" customFormat="1" ht="14.15" customHeight="1">
      <c r="AF642" s="367"/>
      <c r="AH642" s="367"/>
    </row>
    <row r="643" spans="32:34" s="368" customFormat="1" ht="14.15" customHeight="1">
      <c r="AF643" s="367"/>
      <c r="AH643" s="367"/>
    </row>
    <row r="644" spans="32:34" s="368" customFormat="1" ht="14.15" customHeight="1">
      <c r="AF644" s="367"/>
      <c r="AH644" s="367"/>
    </row>
    <row r="645" spans="32:34" s="368" customFormat="1" ht="14.15" customHeight="1">
      <c r="AF645" s="367"/>
      <c r="AH645" s="367"/>
    </row>
    <row r="646" spans="32:34" s="368" customFormat="1" ht="14.15" customHeight="1">
      <c r="AF646" s="367"/>
      <c r="AH646" s="367"/>
    </row>
    <row r="647" spans="32:34" s="368" customFormat="1" ht="14.15" customHeight="1">
      <c r="AF647" s="367"/>
      <c r="AH647" s="367"/>
    </row>
    <row r="648" spans="32:34" s="368" customFormat="1" ht="14.15" customHeight="1">
      <c r="AF648" s="367"/>
      <c r="AH648" s="367"/>
    </row>
    <row r="649" spans="32:34" s="368" customFormat="1" ht="14.15" customHeight="1">
      <c r="AF649" s="367"/>
      <c r="AH649" s="367"/>
    </row>
    <row r="650" spans="32:34" s="368" customFormat="1" ht="14.15" customHeight="1">
      <c r="AF650" s="367"/>
      <c r="AH650" s="367"/>
    </row>
    <row r="651" spans="32:34" s="368" customFormat="1" ht="14.15" customHeight="1">
      <c r="AF651" s="367"/>
      <c r="AH651" s="367"/>
    </row>
    <row r="652" spans="32:34" s="368" customFormat="1" ht="14.15" customHeight="1">
      <c r="AF652" s="367"/>
      <c r="AH652" s="367"/>
    </row>
    <row r="653" spans="32:34" s="368" customFormat="1" ht="14.15" customHeight="1">
      <c r="AF653" s="367"/>
      <c r="AH653" s="367"/>
    </row>
    <row r="654" spans="32:34" s="368" customFormat="1" ht="14.15" customHeight="1">
      <c r="AF654" s="367"/>
      <c r="AH654" s="367"/>
    </row>
    <row r="655" spans="32:34" s="368" customFormat="1" ht="14.15" customHeight="1">
      <c r="AF655" s="367"/>
      <c r="AH655" s="367"/>
    </row>
    <row r="656" spans="32:34" s="368" customFormat="1" ht="14.15" customHeight="1">
      <c r="AF656" s="367"/>
      <c r="AH656" s="367"/>
    </row>
    <row r="657" spans="32:34" s="368" customFormat="1" ht="14.15" customHeight="1">
      <c r="AF657" s="367"/>
      <c r="AH657" s="367"/>
    </row>
    <row r="658" spans="32:34" s="368" customFormat="1" ht="14.15" customHeight="1">
      <c r="AF658" s="367"/>
      <c r="AH658" s="367"/>
    </row>
    <row r="659" spans="32:34" s="368" customFormat="1" ht="14.15" customHeight="1">
      <c r="AF659" s="367"/>
      <c r="AH659" s="367"/>
    </row>
    <row r="660" spans="32:34" s="368" customFormat="1" ht="14.15" customHeight="1">
      <c r="AF660" s="367"/>
      <c r="AH660" s="367"/>
    </row>
    <row r="661" spans="32:34" s="368" customFormat="1" ht="14.15" customHeight="1">
      <c r="AF661" s="367"/>
      <c r="AH661" s="367"/>
    </row>
    <row r="662" spans="32:34" s="368" customFormat="1" ht="14.15" customHeight="1">
      <c r="AF662" s="367"/>
      <c r="AH662" s="367"/>
    </row>
    <row r="663" spans="32:34" s="368" customFormat="1" ht="14.15" customHeight="1">
      <c r="AF663" s="367"/>
      <c r="AH663" s="367"/>
    </row>
    <row r="664" spans="32:34" s="368" customFormat="1" ht="14.15" customHeight="1">
      <c r="AF664" s="367"/>
      <c r="AH664" s="367"/>
    </row>
    <row r="665" spans="32:34" s="368" customFormat="1" ht="14.15" customHeight="1">
      <c r="AF665" s="367"/>
      <c r="AH665" s="367"/>
    </row>
    <row r="666" spans="32:34" s="368" customFormat="1" ht="14.15" customHeight="1">
      <c r="AF666" s="367"/>
      <c r="AH666" s="367"/>
    </row>
    <row r="667" spans="32:34" s="368" customFormat="1" ht="14.15" customHeight="1">
      <c r="AF667" s="367"/>
      <c r="AH667" s="367"/>
    </row>
    <row r="668" spans="32:34" s="368" customFormat="1" ht="14.15" customHeight="1">
      <c r="AF668" s="367"/>
      <c r="AH668" s="367"/>
    </row>
    <row r="669" spans="32:34" s="368" customFormat="1" ht="14.15" customHeight="1">
      <c r="AF669" s="367"/>
      <c r="AH669" s="367"/>
    </row>
    <row r="670" spans="32:34" s="368" customFormat="1" ht="14.15" customHeight="1">
      <c r="AF670" s="367"/>
      <c r="AH670" s="367"/>
    </row>
    <row r="671" spans="32:34" s="368" customFormat="1" ht="14.15" customHeight="1">
      <c r="AF671" s="367"/>
      <c r="AH671" s="367"/>
    </row>
    <row r="672" spans="32:34" s="368" customFormat="1" ht="14.15" customHeight="1">
      <c r="AF672" s="367"/>
      <c r="AH672" s="367"/>
    </row>
    <row r="673" spans="32:34" s="368" customFormat="1" ht="14.15" customHeight="1">
      <c r="AF673" s="367"/>
      <c r="AH673" s="367"/>
    </row>
    <row r="674" spans="32:34" s="368" customFormat="1" ht="14.15" customHeight="1">
      <c r="AF674" s="367"/>
      <c r="AH674" s="367"/>
    </row>
    <row r="675" spans="32:34" s="368" customFormat="1" ht="14.15" customHeight="1">
      <c r="AF675" s="367"/>
      <c r="AH675" s="367"/>
    </row>
    <row r="676" spans="32:34" s="368" customFormat="1" ht="14.15" customHeight="1">
      <c r="AF676" s="367"/>
      <c r="AH676" s="367"/>
    </row>
    <row r="677" spans="32:34" s="368" customFormat="1" ht="14.15" customHeight="1">
      <c r="AF677" s="367"/>
      <c r="AH677" s="367"/>
    </row>
    <row r="678" spans="32:34" s="368" customFormat="1" ht="14.15" customHeight="1">
      <c r="AF678" s="367"/>
      <c r="AH678" s="367"/>
    </row>
    <row r="679" spans="32:34" s="368" customFormat="1" ht="14.15" customHeight="1">
      <c r="AF679" s="367"/>
      <c r="AH679" s="367"/>
    </row>
    <row r="680" spans="32:34" s="368" customFormat="1" ht="14.15" customHeight="1">
      <c r="AF680" s="367"/>
      <c r="AH680" s="367"/>
    </row>
    <row r="681" spans="32:34" s="368" customFormat="1" ht="14.15" customHeight="1">
      <c r="AF681" s="367"/>
      <c r="AH681" s="367"/>
    </row>
    <row r="682" spans="32:34" s="368" customFormat="1" ht="14.15" customHeight="1">
      <c r="AF682" s="367"/>
      <c r="AH682" s="367"/>
    </row>
    <row r="683" spans="32:34" s="368" customFormat="1" ht="14.15" customHeight="1">
      <c r="AF683" s="367"/>
      <c r="AH683" s="367"/>
    </row>
    <row r="684" spans="32:34" s="368" customFormat="1" ht="14.15" customHeight="1">
      <c r="AF684" s="367"/>
      <c r="AH684" s="367"/>
    </row>
    <row r="685" spans="32:34" s="368" customFormat="1" ht="14.15" customHeight="1">
      <c r="AF685" s="367"/>
      <c r="AH685" s="367"/>
    </row>
    <row r="686" spans="32:34" s="368" customFormat="1" ht="14.15" customHeight="1">
      <c r="AF686" s="367"/>
      <c r="AH686" s="367"/>
    </row>
    <row r="687" spans="32:34" s="368" customFormat="1" ht="14.15" customHeight="1">
      <c r="AF687" s="367"/>
      <c r="AH687" s="367"/>
    </row>
    <row r="688" spans="32:34" s="368" customFormat="1" ht="14.15" customHeight="1">
      <c r="AF688" s="367"/>
      <c r="AH688" s="367"/>
    </row>
    <row r="689" spans="32:34" s="368" customFormat="1" ht="14.15" customHeight="1">
      <c r="AF689" s="367"/>
      <c r="AH689" s="367"/>
    </row>
    <row r="690" spans="32:34" s="368" customFormat="1" ht="14.15" customHeight="1">
      <c r="AF690" s="367"/>
      <c r="AH690" s="367"/>
    </row>
    <row r="691" spans="32:34" s="368" customFormat="1" ht="14.15" customHeight="1">
      <c r="AF691" s="367"/>
      <c r="AH691" s="367"/>
    </row>
    <row r="692" spans="32:34" s="368" customFormat="1" ht="14.15" customHeight="1">
      <c r="AF692" s="367"/>
      <c r="AH692" s="367"/>
    </row>
    <row r="693" spans="32:34" s="368" customFormat="1" ht="14.15" customHeight="1">
      <c r="AF693" s="367"/>
      <c r="AH693" s="367"/>
    </row>
    <row r="694" spans="32:34" s="368" customFormat="1" ht="14.15" customHeight="1">
      <c r="AF694" s="367"/>
      <c r="AH694" s="367"/>
    </row>
    <row r="695" spans="32:34" s="368" customFormat="1" ht="14.15" customHeight="1">
      <c r="AF695" s="367"/>
      <c r="AH695" s="367"/>
    </row>
    <row r="696" spans="32:34" s="368" customFormat="1" ht="14.15" customHeight="1">
      <c r="AF696" s="367"/>
      <c r="AH696" s="367"/>
    </row>
    <row r="697" spans="32:34" s="368" customFormat="1" ht="14.15" customHeight="1">
      <c r="AF697" s="367"/>
      <c r="AH697" s="367"/>
    </row>
    <row r="698" spans="32:34" s="368" customFormat="1" ht="14.15" customHeight="1">
      <c r="AF698" s="367"/>
      <c r="AH698" s="367"/>
    </row>
    <row r="699" spans="32:34" s="368" customFormat="1" ht="14.15" customHeight="1">
      <c r="AF699" s="367"/>
      <c r="AH699" s="367"/>
    </row>
    <row r="700" spans="32:34" s="368" customFormat="1" ht="14.15" customHeight="1">
      <c r="AF700" s="367"/>
      <c r="AH700" s="367"/>
    </row>
    <row r="701" spans="32:34" s="368" customFormat="1" ht="14.15" customHeight="1">
      <c r="AF701" s="367"/>
      <c r="AH701" s="367"/>
    </row>
    <row r="702" spans="32:34" s="368" customFormat="1" ht="14.15" customHeight="1">
      <c r="AF702" s="367"/>
      <c r="AH702" s="367"/>
    </row>
    <row r="703" spans="32:34" s="368" customFormat="1" ht="14.15" customHeight="1">
      <c r="AF703" s="367"/>
      <c r="AH703" s="367"/>
    </row>
    <row r="704" spans="32:34" s="368" customFormat="1" ht="14.15" customHeight="1">
      <c r="AF704" s="367"/>
      <c r="AH704" s="367"/>
    </row>
    <row r="705" spans="32:34" s="368" customFormat="1" ht="14.15" customHeight="1">
      <c r="AF705" s="367"/>
      <c r="AH705" s="367"/>
    </row>
    <row r="706" spans="32:34" s="368" customFormat="1" ht="14.15" customHeight="1">
      <c r="AF706" s="367"/>
      <c r="AH706" s="367"/>
    </row>
    <row r="707" spans="32:34" s="368" customFormat="1" ht="14.15" customHeight="1">
      <c r="AF707" s="367"/>
      <c r="AH707" s="367"/>
    </row>
    <row r="708" spans="32:34" s="368" customFormat="1" ht="14.15" customHeight="1">
      <c r="AF708" s="367"/>
      <c r="AH708" s="367"/>
    </row>
    <row r="709" spans="32:34" s="368" customFormat="1" ht="14.15" customHeight="1">
      <c r="AF709" s="367"/>
      <c r="AH709" s="367"/>
    </row>
    <row r="710" spans="32:34" s="368" customFormat="1" ht="14.15" customHeight="1">
      <c r="AF710" s="367"/>
      <c r="AH710" s="367"/>
    </row>
    <row r="711" spans="32:34" s="368" customFormat="1" ht="14.15" customHeight="1">
      <c r="AF711" s="367"/>
      <c r="AH711" s="367"/>
    </row>
    <row r="712" spans="32:34" s="368" customFormat="1" ht="14.15" customHeight="1">
      <c r="AF712" s="367"/>
      <c r="AH712" s="367"/>
    </row>
    <row r="713" spans="32:34" s="368" customFormat="1" ht="14.15" customHeight="1">
      <c r="AF713" s="367"/>
      <c r="AH713" s="367"/>
    </row>
    <row r="714" spans="32:34" s="368" customFormat="1" ht="14.15" customHeight="1">
      <c r="AF714" s="367"/>
      <c r="AH714" s="367"/>
    </row>
    <row r="715" spans="32:34" s="368" customFormat="1" ht="14.15" customHeight="1">
      <c r="AF715" s="367"/>
      <c r="AH715" s="367"/>
    </row>
    <row r="716" spans="32:34" s="368" customFormat="1" ht="14.15" customHeight="1">
      <c r="AF716" s="367"/>
      <c r="AH716" s="367"/>
    </row>
    <row r="717" spans="32:34" s="368" customFormat="1" ht="14.15" customHeight="1">
      <c r="AF717" s="367"/>
      <c r="AH717" s="367"/>
    </row>
    <row r="718" spans="32:34" s="368" customFormat="1" ht="14.15" customHeight="1">
      <c r="AF718" s="367"/>
      <c r="AH718" s="367"/>
    </row>
    <row r="719" spans="32:34" s="368" customFormat="1" ht="14.15" customHeight="1">
      <c r="AF719" s="367"/>
      <c r="AH719" s="367"/>
    </row>
    <row r="720" spans="32:34" s="368" customFormat="1" ht="14.15" customHeight="1">
      <c r="AF720" s="367"/>
      <c r="AH720" s="367"/>
    </row>
    <row r="721" spans="32:34" s="368" customFormat="1" ht="14.15" customHeight="1">
      <c r="AF721" s="367"/>
      <c r="AH721" s="367"/>
    </row>
    <row r="722" spans="32:34" s="368" customFormat="1" ht="14.15" customHeight="1">
      <c r="AF722" s="367"/>
      <c r="AH722" s="367"/>
    </row>
    <row r="723" spans="32:34" s="368" customFormat="1" ht="14.15" customHeight="1">
      <c r="AF723" s="367"/>
      <c r="AH723" s="367"/>
    </row>
    <row r="724" spans="32:34" s="368" customFormat="1" ht="14.15" customHeight="1">
      <c r="AF724" s="367"/>
      <c r="AH724" s="367"/>
    </row>
    <row r="725" spans="32:34" s="368" customFormat="1" ht="14.15" customHeight="1">
      <c r="AF725" s="367"/>
      <c r="AH725" s="367"/>
    </row>
    <row r="726" spans="32:34" s="368" customFormat="1" ht="14.15" customHeight="1">
      <c r="AF726" s="367"/>
      <c r="AH726" s="367"/>
    </row>
    <row r="727" spans="32:34" s="368" customFormat="1" ht="14.15" customHeight="1">
      <c r="AF727" s="367"/>
      <c r="AH727" s="367"/>
    </row>
    <row r="728" spans="32:34" s="368" customFormat="1" ht="14.15" customHeight="1">
      <c r="AF728" s="367"/>
      <c r="AH728" s="367"/>
    </row>
    <row r="729" spans="32:34" s="368" customFormat="1" ht="14.15" customHeight="1">
      <c r="AF729" s="367"/>
      <c r="AH729" s="367"/>
    </row>
    <row r="730" spans="32:34" s="368" customFormat="1" ht="14.15" customHeight="1">
      <c r="AF730" s="367"/>
      <c r="AH730" s="367"/>
    </row>
    <row r="731" spans="32:34" s="368" customFormat="1" ht="14.15" customHeight="1">
      <c r="AF731" s="367"/>
      <c r="AH731" s="367"/>
    </row>
    <row r="732" spans="32:34" s="368" customFormat="1" ht="14.15" customHeight="1">
      <c r="AF732" s="367"/>
      <c r="AH732" s="367"/>
    </row>
    <row r="733" spans="32:34" s="368" customFormat="1" ht="14.15" customHeight="1">
      <c r="AF733" s="367"/>
      <c r="AH733" s="367"/>
    </row>
    <row r="734" spans="32:34" s="368" customFormat="1" ht="14.15" customHeight="1">
      <c r="AF734" s="367"/>
      <c r="AH734" s="367"/>
    </row>
    <row r="735" spans="32:34" s="368" customFormat="1" ht="14.15" customHeight="1">
      <c r="AF735" s="367"/>
      <c r="AH735" s="367"/>
    </row>
    <row r="736" spans="32:34" s="368" customFormat="1" ht="14.15" customHeight="1">
      <c r="AF736" s="367"/>
      <c r="AH736" s="367"/>
    </row>
    <row r="737" spans="32:34" s="368" customFormat="1" ht="14.15" customHeight="1">
      <c r="AF737" s="367"/>
      <c r="AH737" s="367"/>
    </row>
    <row r="738" spans="32:34" s="368" customFormat="1" ht="14.15" customHeight="1">
      <c r="AF738" s="367"/>
      <c r="AH738" s="367"/>
    </row>
    <row r="739" spans="32:34" s="368" customFormat="1" ht="14.15" customHeight="1">
      <c r="AF739" s="367"/>
      <c r="AH739" s="367"/>
    </row>
    <row r="740" spans="32:34" s="368" customFormat="1" ht="14.15" customHeight="1">
      <c r="AF740" s="367"/>
      <c r="AH740" s="367"/>
    </row>
    <row r="741" spans="32:34" s="368" customFormat="1" ht="14.15" customHeight="1">
      <c r="AF741" s="367"/>
      <c r="AH741" s="367"/>
    </row>
    <row r="742" spans="32:34" s="368" customFormat="1" ht="14.15" customHeight="1">
      <c r="AF742" s="367"/>
      <c r="AH742" s="367"/>
    </row>
    <row r="743" spans="32:34" s="368" customFormat="1" ht="14.15" customHeight="1">
      <c r="AF743" s="367"/>
      <c r="AH743" s="367"/>
    </row>
    <row r="744" spans="32:34" s="368" customFormat="1" ht="14.15" customHeight="1">
      <c r="AF744" s="367"/>
      <c r="AH744" s="367"/>
    </row>
    <row r="745" spans="32:34" s="368" customFormat="1" ht="14.15" customHeight="1">
      <c r="AF745" s="367"/>
      <c r="AH745" s="367"/>
    </row>
    <row r="746" spans="32:34" s="368" customFormat="1" ht="14.15" customHeight="1">
      <c r="AF746" s="367"/>
      <c r="AH746" s="367"/>
    </row>
    <row r="747" spans="32:34" s="368" customFormat="1" ht="14.15" customHeight="1">
      <c r="AF747" s="367"/>
      <c r="AH747" s="367"/>
    </row>
    <row r="748" spans="32:34" s="368" customFormat="1" ht="14.15" customHeight="1">
      <c r="AF748" s="367"/>
      <c r="AH748" s="367"/>
    </row>
    <row r="749" spans="32:34" s="368" customFormat="1" ht="14.15" customHeight="1">
      <c r="AF749" s="367"/>
      <c r="AH749" s="367"/>
    </row>
    <row r="750" spans="32:34" s="368" customFormat="1" ht="14.15" customHeight="1">
      <c r="AF750" s="367"/>
      <c r="AH750" s="367"/>
    </row>
    <row r="751" spans="32:34" s="368" customFormat="1" ht="14.15" customHeight="1">
      <c r="AF751" s="367"/>
      <c r="AH751" s="367"/>
    </row>
    <row r="752" spans="32:34" s="368" customFormat="1" ht="14.15" customHeight="1">
      <c r="AF752" s="367"/>
      <c r="AH752" s="367"/>
    </row>
    <row r="753" spans="32:34" s="368" customFormat="1" ht="14.15" customHeight="1">
      <c r="AF753" s="367"/>
      <c r="AH753" s="367"/>
    </row>
    <row r="754" spans="32:34" s="368" customFormat="1" ht="14.15" customHeight="1">
      <c r="AF754" s="367"/>
      <c r="AH754" s="367"/>
    </row>
    <row r="755" spans="32:34" s="368" customFormat="1" ht="14.15" customHeight="1">
      <c r="AF755" s="367"/>
      <c r="AH755" s="367"/>
    </row>
    <row r="756" spans="32:34" s="368" customFormat="1" ht="14.15" customHeight="1">
      <c r="AF756" s="367"/>
      <c r="AH756" s="367"/>
    </row>
    <row r="757" spans="32:34" s="368" customFormat="1" ht="14.15" customHeight="1">
      <c r="AF757" s="367"/>
      <c r="AH757" s="367"/>
    </row>
    <row r="758" spans="32:34" s="368" customFormat="1" ht="14.15" customHeight="1">
      <c r="AF758" s="367"/>
      <c r="AH758" s="367"/>
    </row>
    <row r="759" spans="32:34" s="368" customFormat="1" ht="14.15" customHeight="1">
      <c r="AF759" s="367"/>
      <c r="AH759" s="367"/>
    </row>
    <row r="760" spans="32:34" s="368" customFormat="1" ht="14.15" customHeight="1">
      <c r="AF760" s="367"/>
      <c r="AH760" s="367"/>
    </row>
    <row r="761" spans="32:34" s="368" customFormat="1" ht="14.15" customHeight="1">
      <c r="AF761" s="367"/>
      <c r="AH761" s="367"/>
    </row>
    <row r="762" spans="32:34" s="368" customFormat="1" ht="14.15" customHeight="1">
      <c r="AF762" s="367"/>
      <c r="AH762" s="367"/>
    </row>
    <row r="763" spans="32:34" s="368" customFormat="1" ht="14.15" customHeight="1">
      <c r="AF763" s="367"/>
      <c r="AH763" s="367"/>
    </row>
    <row r="764" spans="32:34" s="368" customFormat="1" ht="14.15" customHeight="1">
      <c r="AF764" s="367"/>
      <c r="AH764" s="367"/>
    </row>
    <row r="765" spans="32:34" s="368" customFormat="1" ht="14.15" customHeight="1">
      <c r="AF765" s="367"/>
      <c r="AH765" s="367"/>
    </row>
    <row r="766" spans="32:34" s="368" customFormat="1" ht="14.15" customHeight="1">
      <c r="AF766" s="367"/>
      <c r="AH766" s="367"/>
    </row>
    <row r="767" spans="32:34" s="368" customFormat="1" ht="14.15" customHeight="1">
      <c r="AF767" s="367"/>
      <c r="AH767" s="367"/>
    </row>
    <row r="768" spans="32:34" s="368" customFormat="1" ht="14.15" customHeight="1">
      <c r="AF768" s="367"/>
      <c r="AH768" s="367"/>
    </row>
    <row r="769" spans="32:34" s="368" customFormat="1" ht="14.15" customHeight="1">
      <c r="AF769" s="367"/>
      <c r="AH769" s="367"/>
    </row>
    <row r="770" spans="32:34" s="368" customFormat="1" ht="14.15" customHeight="1">
      <c r="AF770" s="367"/>
      <c r="AH770" s="367"/>
    </row>
    <row r="771" spans="32:34" s="368" customFormat="1" ht="14.15" customHeight="1">
      <c r="AF771" s="367"/>
      <c r="AH771" s="367"/>
    </row>
    <row r="772" spans="32:34" s="368" customFormat="1" ht="14.15" customHeight="1">
      <c r="AF772" s="367"/>
      <c r="AH772" s="367"/>
    </row>
    <row r="773" spans="32:34" s="368" customFormat="1" ht="14.15" customHeight="1">
      <c r="AF773" s="367"/>
      <c r="AH773" s="367"/>
    </row>
    <row r="774" spans="32:34" s="368" customFormat="1" ht="14.15" customHeight="1">
      <c r="AF774" s="367"/>
      <c r="AH774" s="367"/>
    </row>
    <row r="775" spans="32:34" s="368" customFormat="1" ht="14.15" customHeight="1">
      <c r="AF775" s="367"/>
      <c r="AH775" s="367"/>
    </row>
    <row r="776" spans="32:34" s="368" customFormat="1" ht="14.15" customHeight="1">
      <c r="AF776" s="367"/>
      <c r="AH776" s="367"/>
    </row>
    <row r="777" spans="32:34" s="368" customFormat="1" ht="14.15" customHeight="1">
      <c r="AF777" s="367"/>
      <c r="AH777" s="367"/>
    </row>
    <row r="778" spans="32:34" s="368" customFormat="1" ht="14.15" customHeight="1">
      <c r="AF778" s="367"/>
      <c r="AH778" s="367"/>
    </row>
    <row r="779" spans="32:34" s="368" customFormat="1" ht="14.15" customHeight="1">
      <c r="AF779" s="367"/>
      <c r="AH779" s="367"/>
    </row>
    <row r="780" spans="32:34" s="368" customFormat="1" ht="14.15" customHeight="1">
      <c r="AF780" s="367"/>
      <c r="AH780" s="367"/>
    </row>
    <row r="781" spans="32:34" s="368" customFormat="1" ht="14.15" customHeight="1">
      <c r="AF781" s="367"/>
      <c r="AH781" s="367"/>
    </row>
    <row r="782" spans="32:34" s="368" customFormat="1" ht="14.15" customHeight="1">
      <c r="AF782" s="367"/>
      <c r="AH782" s="367"/>
    </row>
    <row r="783" spans="32:34" s="368" customFormat="1" ht="14.15" customHeight="1">
      <c r="AF783" s="367"/>
      <c r="AH783" s="367"/>
    </row>
    <row r="784" spans="32:34" s="368" customFormat="1" ht="14.15" customHeight="1">
      <c r="AF784" s="367"/>
      <c r="AH784" s="367"/>
    </row>
    <row r="785" spans="32:34" s="368" customFormat="1" ht="14.15" customHeight="1">
      <c r="AF785" s="367"/>
      <c r="AH785" s="367"/>
    </row>
    <row r="786" spans="32:34" s="368" customFormat="1" ht="14.15" customHeight="1">
      <c r="AF786" s="367"/>
      <c r="AH786" s="367"/>
    </row>
    <row r="787" spans="32:34" s="368" customFormat="1" ht="14.15" customHeight="1">
      <c r="AF787" s="367"/>
      <c r="AH787" s="367"/>
    </row>
    <row r="788" spans="32:34" s="368" customFormat="1" ht="14.15" customHeight="1">
      <c r="AF788" s="367"/>
      <c r="AH788" s="367"/>
    </row>
    <row r="789" spans="32:34" s="368" customFormat="1" ht="14.15" customHeight="1">
      <c r="AF789" s="367"/>
      <c r="AH789" s="367"/>
    </row>
    <row r="790" spans="32:34" s="368" customFormat="1" ht="14.15" customHeight="1">
      <c r="AF790" s="367"/>
      <c r="AH790" s="367"/>
    </row>
    <row r="791" spans="32:34" s="368" customFormat="1" ht="14.15" customHeight="1">
      <c r="AF791" s="367"/>
      <c r="AH791" s="367"/>
    </row>
    <row r="792" spans="32:34" s="368" customFormat="1" ht="14.15" customHeight="1">
      <c r="AF792" s="367"/>
      <c r="AH792" s="367"/>
    </row>
    <row r="793" spans="32:34" s="368" customFormat="1" ht="14.15" customHeight="1">
      <c r="AF793" s="367"/>
      <c r="AH793" s="367"/>
    </row>
    <row r="794" spans="32:34" s="368" customFormat="1" ht="14.15" customHeight="1">
      <c r="AF794" s="367"/>
      <c r="AH794" s="367"/>
    </row>
    <row r="795" spans="32:34" s="368" customFormat="1" ht="14.15" customHeight="1">
      <c r="AF795" s="367"/>
      <c r="AH795" s="367"/>
    </row>
    <row r="796" spans="32:34" s="368" customFormat="1" ht="14.15" customHeight="1">
      <c r="AF796" s="367"/>
      <c r="AH796" s="367"/>
    </row>
    <row r="797" spans="32:34" s="368" customFormat="1" ht="14.15" customHeight="1">
      <c r="AF797" s="367"/>
      <c r="AH797" s="367"/>
    </row>
    <row r="798" spans="32:34" s="368" customFormat="1" ht="14.15" customHeight="1">
      <c r="AF798" s="367"/>
      <c r="AH798" s="367"/>
    </row>
    <row r="799" spans="32:34" s="368" customFormat="1" ht="14.15" customHeight="1">
      <c r="AF799" s="367"/>
      <c r="AH799" s="367"/>
    </row>
    <row r="800" spans="32:34" s="368" customFormat="1" ht="14.15" customHeight="1">
      <c r="AF800" s="367"/>
      <c r="AH800" s="367"/>
    </row>
    <row r="801" spans="32:34" s="368" customFormat="1" ht="14.15" customHeight="1">
      <c r="AF801" s="367"/>
      <c r="AH801" s="367"/>
    </row>
    <row r="802" spans="32:34" s="368" customFormat="1" ht="14.15" customHeight="1">
      <c r="AF802" s="367"/>
      <c r="AH802" s="367"/>
    </row>
    <row r="803" spans="32:34" s="368" customFormat="1" ht="14.15" customHeight="1">
      <c r="AF803" s="367"/>
      <c r="AH803" s="367"/>
    </row>
    <row r="804" spans="32:34" s="368" customFormat="1" ht="14.15" customHeight="1">
      <c r="AF804" s="367"/>
      <c r="AH804" s="367"/>
    </row>
    <row r="805" spans="32:34" s="368" customFormat="1" ht="14.15" customHeight="1">
      <c r="AF805" s="367"/>
      <c r="AH805" s="367"/>
    </row>
    <row r="806" spans="32:34" s="368" customFormat="1" ht="14.15" customHeight="1">
      <c r="AF806" s="367"/>
      <c r="AH806" s="367"/>
    </row>
    <row r="807" spans="32:34" s="368" customFormat="1" ht="14.15" customHeight="1">
      <c r="AF807" s="367"/>
      <c r="AH807" s="367"/>
    </row>
    <row r="808" spans="32:34" s="368" customFormat="1" ht="14.15" customHeight="1">
      <c r="AF808" s="367"/>
      <c r="AH808" s="367"/>
    </row>
    <row r="809" spans="32:34" s="368" customFormat="1" ht="14.15" customHeight="1">
      <c r="AF809" s="367"/>
      <c r="AH809" s="367"/>
    </row>
    <row r="810" spans="32:34" s="368" customFormat="1" ht="14.15" customHeight="1">
      <c r="AF810" s="367"/>
      <c r="AH810" s="367"/>
    </row>
    <row r="811" spans="32:34" s="368" customFormat="1" ht="14.15" customHeight="1">
      <c r="AF811" s="367"/>
      <c r="AH811" s="367"/>
    </row>
    <row r="812" spans="32:34" s="368" customFormat="1" ht="14.15" customHeight="1">
      <c r="AF812" s="367"/>
      <c r="AH812" s="367"/>
    </row>
    <row r="813" spans="32:34" s="368" customFormat="1" ht="14.15" customHeight="1">
      <c r="AF813" s="367"/>
      <c r="AH813" s="367"/>
    </row>
    <row r="814" spans="32:34" s="368" customFormat="1" ht="14.15" customHeight="1">
      <c r="AF814" s="367"/>
      <c r="AH814" s="367"/>
    </row>
    <row r="815" spans="32:34" s="368" customFormat="1" ht="14.15" customHeight="1">
      <c r="AF815" s="367"/>
      <c r="AH815" s="367"/>
    </row>
    <row r="816" spans="32:34" s="368" customFormat="1" ht="14.15" customHeight="1">
      <c r="AF816" s="367"/>
      <c r="AH816" s="367"/>
    </row>
    <row r="817" spans="32:34" s="368" customFormat="1" ht="14.15" customHeight="1">
      <c r="AF817" s="367"/>
      <c r="AH817" s="367"/>
    </row>
    <row r="818" spans="32:34" s="368" customFormat="1" ht="14.15" customHeight="1">
      <c r="AF818" s="367"/>
      <c r="AH818" s="367"/>
    </row>
    <row r="819" spans="32:34" s="368" customFormat="1" ht="14.15" customHeight="1">
      <c r="AF819" s="367"/>
      <c r="AH819" s="367"/>
    </row>
    <row r="820" spans="32:34" s="368" customFormat="1" ht="14.15" customHeight="1">
      <c r="AF820" s="367"/>
      <c r="AH820" s="367"/>
    </row>
    <row r="821" spans="32:34" s="368" customFormat="1" ht="14.15" customHeight="1">
      <c r="AF821" s="367"/>
      <c r="AH821" s="367"/>
    </row>
    <row r="822" spans="32:34" s="368" customFormat="1" ht="14.15" customHeight="1">
      <c r="AF822" s="367"/>
      <c r="AH822" s="367"/>
    </row>
    <row r="823" spans="32:34" s="368" customFormat="1" ht="14.15" customHeight="1">
      <c r="AF823" s="367"/>
      <c r="AH823" s="367"/>
    </row>
    <row r="824" spans="32:34" s="368" customFormat="1" ht="14.15" customHeight="1">
      <c r="AF824" s="367"/>
      <c r="AH824" s="367"/>
    </row>
    <row r="825" spans="32:34" s="368" customFormat="1" ht="14.15" customHeight="1">
      <c r="AF825" s="367"/>
      <c r="AH825" s="367"/>
    </row>
    <row r="826" spans="32:34" s="368" customFormat="1" ht="14.15" customHeight="1">
      <c r="AF826" s="367"/>
      <c r="AH826" s="367"/>
    </row>
    <row r="827" spans="32:34" s="368" customFormat="1" ht="14.15" customHeight="1">
      <c r="AF827" s="367"/>
      <c r="AH827" s="367"/>
    </row>
    <row r="828" spans="32:34" s="368" customFormat="1" ht="14.15" customHeight="1">
      <c r="AF828" s="367"/>
      <c r="AH828" s="367"/>
    </row>
    <row r="829" spans="32:34" s="368" customFormat="1" ht="14.15" customHeight="1">
      <c r="AF829" s="367"/>
      <c r="AH829" s="367"/>
    </row>
    <row r="830" spans="32:34" s="368" customFormat="1" ht="14.15" customHeight="1">
      <c r="AF830" s="367"/>
      <c r="AH830" s="367"/>
    </row>
    <row r="831" spans="32:34" s="368" customFormat="1" ht="14.15" customHeight="1">
      <c r="AF831" s="367"/>
      <c r="AH831" s="367"/>
    </row>
    <row r="832" spans="32:34" s="368" customFormat="1" ht="14.15" customHeight="1">
      <c r="AF832" s="367"/>
      <c r="AH832" s="367"/>
    </row>
    <row r="833" spans="32:34" s="368" customFormat="1" ht="14.15" customHeight="1">
      <c r="AF833" s="367"/>
      <c r="AH833" s="367"/>
    </row>
    <row r="834" spans="32:34" s="368" customFormat="1" ht="14.15" customHeight="1">
      <c r="AF834" s="367"/>
      <c r="AH834" s="367"/>
    </row>
    <row r="835" spans="32:34" s="368" customFormat="1" ht="14.15" customHeight="1">
      <c r="AF835" s="367"/>
      <c r="AH835" s="367"/>
    </row>
    <row r="836" spans="32:34" s="368" customFormat="1" ht="14.15" customHeight="1">
      <c r="AF836" s="367"/>
      <c r="AH836" s="367"/>
    </row>
    <row r="837" spans="32:34" s="368" customFormat="1" ht="14.15" customHeight="1">
      <c r="AF837" s="367"/>
      <c r="AH837" s="367"/>
    </row>
    <row r="838" spans="32:34" s="368" customFormat="1" ht="14.15" customHeight="1">
      <c r="AF838" s="367"/>
      <c r="AH838" s="367"/>
    </row>
    <row r="839" spans="32:34" s="368" customFormat="1" ht="14.15" customHeight="1">
      <c r="AF839" s="367"/>
      <c r="AH839" s="367"/>
    </row>
    <row r="840" spans="32:34" s="368" customFormat="1" ht="14.15" customHeight="1">
      <c r="AF840" s="367"/>
      <c r="AH840" s="367"/>
    </row>
    <row r="841" spans="32:34" s="368" customFormat="1" ht="14.15" customHeight="1">
      <c r="AF841" s="367"/>
      <c r="AH841" s="367"/>
    </row>
    <row r="842" spans="32:34" s="368" customFormat="1" ht="14.15" customHeight="1">
      <c r="AF842" s="367"/>
      <c r="AH842" s="367"/>
    </row>
    <row r="843" spans="32:34" s="368" customFormat="1" ht="14.15" customHeight="1">
      <c r="AF843" s="367"/>
      <c r="AH843" s="367"/>
    </row>
    <row r="844" spans="32:34" s="368" customFormat="1" ht="14.15" customHeight="1">
      <c r="AF844" s="367"/>
      <c r="AH844" s="367"/>
    </row>
    <row r="845" spans="32:34" s="368" customFormat="1" ht="14.15" customHeight="1">
      <c r="AF845" s="367"/>
      <c r="AH845" s="367"/>
    </row>
    <row r="846" spans="32:34" s="368" customFormat="1" ht="14.15" customHeight="1">
      <c r="AF846" s="367"/>
      <c r="AH846" s="367"/>
    </row>
    <row r="847" spans="32:34" s="368" customFormat="1" ht="14.15" customHeight="1">
      <c r="AF847" s="367"/>
      <c r="AH847" s="367"/>
    </row>
    <row r="848" spans="32:34" s="368" customFormat="1" ht="14.15" customHeight="1">
      <c r="AF848" s="367"/>
      <c r="AH848" s="367"/>
    </row>
    <row r="849" spans="32:34" s="368" customFormat="1" ht="14.15" customHeight="1">
      <c r="AF849" s="367"/>
      <c r="AH849" s="367"/>
    </row>
    <row r="850" spans="32:34" s="368" customFormat="1" ht="14.15" customHeight="1">
      <c r="AF850" s="367"/>
      <c r="AH850" s="367"/>
    </row>
    <row r="851" spans="32:34" s="368" customFormat="1" ht="14.15" customHeight="1">
      <c r="AF851" s="367"/>
      <c r="AH851" s="367"/>
    </row>
    <row r="852" spans="32:34" s="368" customFormat="1" ht="14.15" customHeight="1">
      <c r="AF852" s="367"/>
      <c r="AH852" s="367"/>
    </row>
    <row r="853" spans="32:34" s="368" customFormat="1" ht="14.15" customHeight="1">
      <c r="AF853" s="367"/>
      <c r="AH853" s="367"/>
    </row>
    <row r="854" spans="32:34" s="368" customFormat="1" ht="14.15" customHeight="1">
      <c r="AF854" s="367"/>
      <c r="AH854" s="367"/>
    </row>
    <row r="855" spans="32:34" s="368" customFormat="1" ht="14.15" customHeight="1">
      <c r="AF855" s="367"/>
      <c r="AH855" s="367"/>
    </row>
    <row r="856" spans="32:34" s="368" customFormat="1" ht="14.15" customHeight="1">
      <c r="AF856" s="367"/>
      <c r="AH856" s="367"/>
    </row>
    <row r="857" spans="32:34" s="368" customFormat="1" ht="14.15" customHeight="1">
      <c r="AF857" s="367"/>
      <c r="AH857" s="367"/>
    </row>
    <row r="858" spans="32:34" s="368" customFormat="1" ht="14.15" customHeight="1">
      <c r="AF858" s="367"/>
      <c r="AH858" s="367"/>
    </row>
    <row r="859" spans="32:34" s="368" customFormat="1" ht="14.15" customHeight="1">
      <c r="AF859" s="367"/>
      <c r="AH859" s="367"/>
    </row>
    <row r="860" spans="32:34" s="368" customFormat="1" ht="14.15" customHeight="1">
      <c r="AF860" s="367"/>
      <c r="AH860" s="367"/>
    </row>
    <row r="861" spans="32:34" s="368" customFormat="1" ht="14.15" customHeight="1">
      <c r="AF861" s="367"/>
      <c r="AH861" s="367"/>
    </row>
    <row r="862" spans="32:34" s="368" customFormat="1" ht="14.15" customHeight="1">
      <c r="AF862" s="367"/>
      <c r="AH862" s="367"/>
    </row>
    <row r="863" spans="32:34" s="368" customFormat="1" ht="14.15" customHeight="1">
      <c r="AF863" s="367"/>
      <c r="AH863" s="367"/>
    </row>
    <row r="864" spans="32:34" s="368" customFormat="1" ht="14.15" customHeight="1">
      <c r="AF864" s="367"/>
      <c r="AH864" s="367"/>
    </row>
    <row r="865" spans="32:34" s="368" customFormat="1" ht="14.15" customHeight="1">
      <c r="AF865" s="367"/>
      <c r="AH865" s="367"/>
    </row>
    <row r="866" spans="32:34" s="368" customFormat="1" ht="14.15" customHeight="1">
      <c r="AF866" s="367"/>
      <c r="AH866" s="367"/>
    </row>
    <row r="867" spans="32:34" s="368" customFormat="1" ht="14.15" customHeight="1">
      <c r="AF867" s="367"/>
      <c r="AH867" s="367"/>
    </row>
    <row r="868" spans="32:34" s="368" customFormat="1" ht="14.15" customHeight="1">
      <c r="AF868" s="367"/>
      <c r="AH868" s="367"/>
    </row>
    <row r="869" spans="32:34" s="368" customFormat="1" ht="14.15" customHeight="1">
      <c r="AF869" s="367"/>
      <c r="AH869" s="367"/>
    </row>
    <row r="870" spans="32:34" s="368" customFormat="1" ht="14.15" customHeight="1">
      <c r="AF870" s="367"/>
      <c r="AH870" s="367"/>
    </row>
    <row r="871" spans="32:34" s="368" customFormat="1" ht="14.15" customHeight="1">
      <c r="AF871" s="367"/>
      <c r="AH871" s="367"/>
    </row>
    <row r="872" spans="32:34" s="368" customFormat="1" ht="14.15" customHeight="1">
      <c r="AF872" s="367"/>
      <c r="AH872" s="367"/>
    </row>
    <row r="873" spans="32:34" s="368" customFormat="1" ht="14.15" customHeight="1">
      <c r="AF873" s="367"/>
      <c r="AH873" s="367"/>
    </row>
    <row r="874" spans="32:34" s="368" customFormat="1" ht="14.15" customHeight="1">
      <c r="AF874" s="367"/>
      <c r="AH874" s="367"/>
    </row>
    <row r="875" spans="32:34" s="368" customFormat="1" ht="14.15" customHeight="1">
      <c r="AF875" s="367"/>
      <c r="AH875" s="367"/>
    </row>
    <row r="876" spans="32:34" s="368" customFormat="1" ht="14.15" customHeight="1">
      <c r="AF876" s="367"/>
      <c r="AH876" s="367"/>
    </row>
    <row r="877" spans="32:34" s="368" customFormat="1" ht="14.15" customHeight="1">
      <c r="AF877" s="367"/>
      <c r="AH877" s="367"/>
    </row>
    <row r="878" spans="32:34" s="368" customFormat="1" ht="14.15" customHeight="1">
      <c r="AF878" s="367"/>
      <c r="AH878" s="367"/>
    </row>
    <row r="879" spans="32:34" s="368" customFormat="1" ht="14.15" customHeight="1">
      <c r="AF879" s="367"/>
      <c r="AH879" s="367"/>
    </row>
    <row r="880" spans="32:34" s="368" customFormat="1" ht="14.15" customHeight="1">
      <c r="AF880" s="367"/>
      <c r="AH880" s="367"/>
    </row>
    <row r="881" spans="32:34" s="368" customFormat="1" ht="14.15" customHeight="1">
      <c r="AF881" s="367"/>
      <c r="AH881" s="367"/>
    </row>
    <row r="882" spans="32:34" s="368" customFormat="1" ht="14.15" customHeight="1">
      <c r="AF882" s="367"/>
      <c r="AH882" s="367"/>
    </row>
    <row r="883" spans="32:34" s="368" customFormat="1" ht="14.15" customHeight="1">
      <c r="AF883" s="367"/>
      <c r="AH883" s="367"/>
    </row>
    <row r="884" spans="32:34" s="368" customFormat="1" ht="14.15" customHeight="1">
      <c r="AF884" s="367"/>
      <c r="AH884" s="367"/>
    </row>
    <row r="885" spans="32:34" s="368" customFormat="1" ht="14.15" customHeight="1">
      <c r="AF885" s="367"/>
      <c r="AH885" s="367"/>
    </row>
    <row r="886" spans="32:34" s="368" customFormat="1" ht="14.15" customHeight="1">
      <c r="AF886" s="367"/>
      <c r="AH886" s="367"/>
    </row>
    <row r="887" spans="32:34" s="368" customFormat="1" ht="14.15" customHeight="1">
      <c r="AF887" s="367"/>
      <c r="AH887" s="367"/>
    </row>
    <row r="888" spans="32:34" s="368" customFormat="1" ht="14.15" customHeight="1">
      <c r="AF888" s="367"/>
      <c r="AH888" s="367"/>
    </row>
    <row r="889" spans="32:34" s="368" customFormat="1" ht="14.15" customHeight="1">
      <c r="AF889" s="367"/>
      <c r="AH889" s="367"/>
    </row>
    <row r="890" spans="32:34" s="368" customFormat="1" ht="14.15" customHeight="1">
      <c r="AF890" s="367"/>
      <c r="AH890" s="367"/>
    </row>
    <row r="891" spans="32:34" s="368" customFormat="1" ht="14.15" customHeight="1">
      <c r="AF891" s="367"/>
      <c r="AH891" s="367"/>
    </row>
    <row r="892" spans="32:34" s="368" customFormat="1" ht="14.15" customHeight="1">
      <c r="AF892" s="367"/>
      <c r="AH892" s="367"/>
    </row>
    <row r="893" spans="32:34" s="368" customFormat="1" ht="14.15" customHeight="1">
      <c r="AF893" s="367"/>
      <c r="AH893" s="367"/>
    </row>
    <row r="894" spans="32:34" s="368" customFormat="1" ht="14.15" customHeight="1">
      <c r="AF894" s="367"/>
      <c r="AH894" s="367"/>
    </row>
    <row r="895" spans="32:34" s="368" customFormat="1" ht="14.15" customHeight="1">
      <c r="AF895" s="367"/>
      <c r="AH895" s="367"/>
    </row>
    <row r="896" spans="32:34" s="368" customFormat="1" ht="14.15" customHeight="1">
      <c r="AF896" s="367"/>
      <c r="AH896" s="367"/>
    </row>
    <row r="897" spans="32:34" s="368" customFormat="1" ht="14.15" customHeight="1">
      <c r="AF897" s="367"/>
      <c r="AH897" s="367"/>
    </row>
    <row r="898" spans="32:34" s="368" customFormat="1" ht="14.15" customHeight="1">
      <c r="AF898" s="367"/>
      <c r="AH898" s="367"/>
    </row>
    <row r="899" spans="32:34" s="368" customFormat="1" ht="14.15" customHeight="1">
      <c r="AF899" s="367"/>
      <c r="AH899" s="367"/>
    </row>
    <row r="900" spans="32:34" s="368" customFormat="1" ht="14.15" customHeight="1">
      <c r="AF900" s="367"/>
      <c r="AH900" s="367"/>
    </row>
    <row r="901" spans="32:34" s="368" customFormat="1" ht="14.15" customHeight="1">
      <c r="AF901" s="367"/>
      <c r="AH901" s="367"/>
    </row>
    <row r="902" spans="32:34" s="368" customFormat="1" ht="14.15" customHeight="1">
      <c r="AF902" s="367"/>
      <c r="AH902" s="367"/>
    </row>
    <row r="903" spans="32:34" s="368" customFormat="1" ht="14.15" customHeight="1">
      <c r="AF903" s="367"/>
      <c r="AH903" s="367"/>
    </row>
    <row r="904" spans="32:34" s="368" customFormat="1" ht="14.15" customHeight="1">
      <c r="AF904" s="367"/>
      <c r="AH904" s="367"/>
    </row>
    <row r="905" spans="32:34" s="368" customFormat="1" ht="14.15" customHeight="1">
      <c r="AF905" s="367"/>
      <c r="AH905" s="367"/>
    </row>
    <row r="906" spans="32:34" s="368" customFormat="1" ht="14.15" customHeight="1">
      <c r="AF906" s="367"/>
      <c r="AH906" s="367"/>
    </row>
    <row r="907" spans="32:34" s="368" customFormat="1" ht="14.15" customHeight="1">
      <c r="AF907" s="367"/>
      <c r="AH907" s="367"/>
    </row>
    <row r="908" spans="32:34" s="368" customFormat="1" ht="14.15" customHeight="1">
      <c r="AF908" s="367"/>
      <c r="AH908" s="367"/>
    </row>
    <row r="909" spans="32:34" s="368" customFormat="1" ht="14.15" customHeight="1">
      <c r="AF909" s="367"/>
      <c r="AH909" s="367"/>
    </row>
    <row r="910" spans="32:34" s="368" customFormat="1" ht="14.15" customHeight="1">
      <c r="AF910" s="367"/>
      <c r="AH910" s="367"/>
    </row>
    <row r="911" spans="32:34" s="368" customFormat="1" ht="14.15" customHeight="1">
      <c r="AF911" s="367"/>
      <c r="AH911" s="367"/>
    </row>
    <row r="912" spans="32:34" s="368" customFormat="1" ht="14.15" customHeight="1">
      <c r="AF912" s="367"/>
      <c r="AH912" s="367"/>
    </row>
    <row r="913" spans="32:34" s="368" customFormat="1" ht="14.15" customHeight="1">
      <c r="AF913" s="367"/>
      <c r="AH913" s="367"/>
    </row>
    <row r="914" spans="32:34" s="368" customFormat="1" ht="14.15" customHeight="1">
      <c r="AF914" s="367"/>
      <c r="AH914" s="367"/>
    </row>
    <row r="915" spans="32:34" s="368" customFormat="1" ht="14.15" customHeight="1">
      <c r="AF915" s="367"/>
      <c r="AH915" s="367"/>
    </row>
    <row r="916" spans="32:34" s="368" customFormat="1" ht="14.15" customHeight="1">
      <c r="AF916" s="367"/>
      <c r="AH916" s="367"/>
    </row>
    <row r="917" spans="32:34" s="368" customFormat="1" ht="14.15" customHeight="1">
      <c r="AF917" s="367"/>
      <c r="AH917" s="367"/>
    </row>
    <row r="918" spans="32:34" s="368" customFormat="1" ht="14.15" customHeight="1">
      <c r="AF918" s="367"/>
      <c r="AH918" s="367"/>
    </row>
    <row r="919" spans="32:34" s="368" customFormat="1" ht="14.15" customHeight="1">
      <c r="AF919" s="367"/>
      <c r="AH919" s="367"/>
    </row>
    <row r="920" spans="32:34" s="368" customFormat="1" ht="14.15" customHeight="1">
      <c r="AF920" s="367"/>
      <c r="AH920" s="367"/>
    </row>
    <row r="921" spans="32:34" s="368" customFormat="1" ht="14.15" customHeight="1">
      <c r="AF921" s="367"/>
      <c r="AH921" s="367"/>
    </row>
    <row r="922" spans="32:34" s="368" customFormat="1" ht="14.15" customHeight="1">
      <c r="AF922" s="367"/>
      <c r="AH922" s="367"/>
    </row>
    <row r="923" spans="32:34" s="368" customFormat="1" ht="14.15" customHeight="1">
      <c r="AF923" s="367"/>
      <c r="AH923" s="367"/>
    </row>
    <row r="924" spans="32:34" s="368" customFormat="1" ht="14.15" customHeight="1">
      <c r="AF924" s="367"/>
      <c r="AH924" s="367"/>
    </row>
    <row r="925" spans="32:34" s="368" customFormat="1" ht="14.15" customHeight="1">
      <c r="AF925" s="367"/>
      <c r="AH925" s="367"/>
    </row>
    <row r="926" spans="32:34" s="368" customFormat="1" ht="14.15" customHeight="1">
      <c r="AF926" s="367"/>
      <c r="AH926" s="367"/>
    </row>
    <row r="927" spans="32:34" s="368" customFormat="1" ht="14.15" customHeight="1">
      <c r="AF927" s="367"/>
      <c r="AH927" s="367"/>
    </row>
    <row r="928" spans="32:34" s="368" customFormat="1" ht="14.15" customHeight="1">
      <c r="AF928" s="367"/>
      <c r="AH928" s="367"/>
    </row>
    <row r="929" spans="32:34" s="368" customFormat="1" ht="14.15" customHeight="1">
      <c r="AF929" s="367"/>
      <c r="AH929" s="367"/>
    </row>
    <row r="930" spans="32:34" s="368" customFormat="1" ht="14.15" customHeight="1">
      <c r="AF930" s="367"/>
      <c r="AH930" s="367"/>
    </row>
    <row r="931" spans="32:34" s="368" customFormat="1" ht="14.15" customHeight="1">
      <c r="AF931" s="367"/>
      <c r="AH931" s="367"/>
    </row>
    <row r="932" spans="32:34" s="368" customFormat="1" ht="14.15" customHeight="1">
      <c r="AF932" s="367"/>
      <c r="AH932" s="367"/>
    </row>
    <row r="933" spans="32:34" s="368" customFormat="1" ht="14.15" customHeight="1">
      <c r="AF933" s="367"/>
      <c r="AH933" s="367"/>
    </row>
    <row r="934" spans="32:34" s="368" customFormat="1" ht="14.15" customHeight="1">
      <c r="AF934" s="367"/>
      <c r="AH934" s="367"/>
    </row>
    <row r="935" spans="32:34" s="368" customFormat="1" ht="14.15" customHeight="1">
      <c r="AF935" s="367"/>
      <c r="AH935" s="367"/>
    </row>
    <row r="936" spans="32:34" s="368" customFormat="1" ht="14.15" customHeight="1">
      <c r="AF936" s="367"/>
      <c r="AH936" s="367"/>
    </row>
    <row r="937" spans="32:34" s="368" customFormat="1" ht="14.15" customHeight="1">
      <c r="AF937" s="367"/>
      <c r="AH937" s="367"/>
    </row>
    <row r="938" spans="32:34" s="368" customFormat="1" ht="14.15" customHeight="1">
      <c r="AF938" s="367"/>
      <c r="AH938" s="367"/>
    </row>
    <row r="939" spans="32:34" s="368" customFormat="1" ht="14.15" customHeight="1">
      <c r="AF939" s="367"/>
      <c r="AH939" s="367"/>
    </row>
    <row r="940" spans="32:34" s="368" customFormat="1" ht="14.15" customHeight="1">
      <c r="AF940" s="367"/>
      <c r="AH940" s="367"/>
    </row>
    <row r="941" spans="32:34" s="368" customFormat="1" ht="14.15" customHeight="1">
      <c r="AF941" s="367"/>
      <c r="AH941" s="367"/>
    </row>
    <row r="942" spans="32:34" s="368" customFormat="1" ht="14.15" customHeight="1">
      <c r="AF942" s="367"/>
      <c r="AH942" s="367"/>
    </row>
    <row r="943" spans="32:34" s="368" customFormat="1" ht="14.15" customHeight="1">
      <c r="AF943" s="367"/>
      <c r="AH943" s="367"/>
    </row>
    <row r="944" spans="32:34" s="368" customFormat="1" ht="14.15" customHeight="1">
      <c r="AF944" s="367"/>
      <c r="AH944" s="367"/>
    </row>
    <row r="945" spans="32:34" s="368" customFormat="1" ht="14.15" customHeight="1">
      <c r="AF945" s="367"/>
      <c r="AH945" s="367"/>
    </row>
    <row r="946" spans="32:34" s="368" customFormat="1" ht="14.15" customHeight="1">
      <c r="AF946" s="367"/>
      <c r="AH946" s="367"/>
    </row>
    <row r="947" spans="32:34" s="368" customFormat="1" ht="14.15" customHeight="1">
      <c r="AF947" s="367"/>
      <c r="AH947" s="367"/>
    </row>
    <row r="948" spans="32:34" s="368" customFormat="1" ht="14.15" customHeight="1">
      <c r="AF948" s="367"/>
      <c r="AH948" s="367"/>
    </row>
    <row r="949" spans="32:34" s="368" customFormat="1" ht="14.15" customHeight="1">
      <c r="AF949" s="367"/>
      <c r="AH949" s="367"/>
    </row>
    <row r="950" spans="32:34" s="368" customFormat="1" ht="14.15" customHeight="1">
      <c r="AF950" s="367"/>
      <c r="AH950" s="367"/>
    </row>
    <row r="951" spans="32:34" s="368" customFormat="1" ht="14.15" customHeight="1">
      <c r="AF951" s="367"/>
      <c r="AH951" s="367"/>
    </row>
    <row r="952" spans="32:34" s="368" customFormat="1" ht="14.15" customHeight="1">
      <c r="AF952" s="367"/>
      <c r="AH952" s="367"/>
    </row>
    <row r="953" spans="32:34" s="368" customFormat="1" ht="14.15" customHeight="1">
      <c r="AF953" s="367"/>
      <c r="AH953" s="367"/>
    </row>
    <row r="954" spans="32:34" s="368" customFormat="1" ht="14.15" customHeight="1">
      <c r="AF954" s="367"/>
      <c r="AH954" s="367"/>
    </row>
    <row r="955" spans="32:34" s="368" customFormat="1" ht="14.15" customHeight="1">
      <c r="AF955" s="367"/>
      <c r="AH955" s="367"/>
    </row>
    <row r="956" spans="32:34" s="368" customFormat="1" ht="14.15" customHeight="1">
      <c r="AF956" s="367"/>
      <c r="AH956" s="367"/>
    </row>
    <row r="957" spans="32:34" s="368" customFormat="1" ht="14.15" customHeight="1">
      <c r="AF957" s="367"/>
      <c r="AH957" s="367"/>
    </row>
    <row r="958" spans="32:34" s="368" customFormat="1" ht="14.15" customHeight="1">
      <c r="AF958" s="367"/>
      <c r="AH958" s="367"/>
    </row>
    <row r="959" spans="32:34" s="368" customFormat="1" ht="14.15" customHeight="1">
      <c r="AF959" s="367"/>
      <c r="AH959" s="367"/>
    </row>
    <row r="960" spans="32:34" s="368" customFormat="1" ht="14.15" customHeight="1">
      <c r="AF960" s="367"/>
      <c r="AH960" s="367"/>
    </row>
    <row r="961" spans="32:34" s="368" customFormat="1" ht="14.15" customHeight="1">
      <c r="AF961" s="367"/>
      <c r="AH961" s="367"/>
    </row>
    <row r="962" spans="32:34" s="368" customFormat="1" ht="14.15" customHeight="1">
      <c r="AF962" s="367"/>
      <c r="AH962" s="367"/>
    </row>
    <row r="963" spans="32:34" s="368" customFormat="1" ht="14.15" customHeight="1">
      <c r="AF963" s="367"/>
      <c r="AH963" s="367"/>
    </row>
    <row r="964" spans="32:34" s="368" customFormat="1" ht="14.15" customHeight="1">
      <c r="AF964" s="367"/>
      <c r="AH964" s="367"/>
    </row>
    <row r="965" spans="32:34" s="368" customFormat="1" ht="14.15" customHeight="1">
      <c r="AF965" s="367"/>
      <c r="AH965" s="367"/>
    </row>
    <row r="966" spans="32:34" s="368" customFormat="1" ht="14.15" customHeight="1">
      <c r="AF966" s="367"/>
      <c r="AH966" s="367"/>
    </row>
    <row r="967" spans="32:34" s="368" customFormat="1" ht="14.15" customHeight="1">
      <c r="AF967" s="367"/>
      <c r="AH967" s="367"/>
    </row>
    <row r="968" spans="32:34" s="368" customFormat="1" ht="14.15" customHeight="1">
      <c r="AF968" s="367"/>
      <c r="AH968" s="367"/>
    </row>
    <row r="969" spans="32:34" s="368" customFormat="1" ht="14.15" customHeight="1">
      <c r="AF969" s="367"/>
      <c r="AH969" s="367"/>
    </row>
    <row r="970" spans="32:34" s="368" customFormat="1" ht="14.15" customHeight="1">
      <c r="AF970" s="367"/>
      <c r="AH970" s="367"/>
    </row>
    <row r="971" spans="32:34" s="368" customFormat="1" ht="14.15" customHeight="1">
      <c r="AF971" s="367"/>
      <c r="AH971" s="367"/>
    </row>
    <row r="972" spans="32:34" s="368" customFormat="1" ht="14.15" customHeight="1">
      <c r="AF972" s="367"/>
      <c r="AH972" s="367"/>
    </row>
    <row r="973" spans="32:34" s="368" customFormat="1" ht="14.15" customHeight="1">
      <c r="AF973" s="367"/>
      <c r="AH973" s="367"/>
    </row>
    <row r="974" spans="32:34" s="368" customFormat="1" ht="14.15" customHeight="1">
      <c r="AF974" s="367"/>
      <c r="AH974" s="367"/>
    </row>
    <row r="975" spans="32:34" s="368" customFormat="1" ht="14.15" customHeight="1">
      <c r="AF975" s="367"/>
      <c r="AH975" s="367"/>
    </row>
    <row r="976" spans="32:34" s="368" customFormat="1" ht="14.15" customHeight="1">
      <c r="AF976" s="367"/>
      <c r="AH976" s="367"/>
    </row>
    <row r="977" spans="32:34" s="368" customFormat="1" ht="14.15" customHeight="1">
      <c r="AF977" s="367"/>
      <c r="AH977" s="367"/>
    </row>
    <row r="978" spans="32:34" s="368" customFormat="1" ht="14.15" customHeight="1">
      <c r="AF978" s="367"/>
      <c r="AH978" s="367"/>
    </row>
    <row r="979" spans="32:34" s="368" customFormat="1" ht="14.15" customHeight="1">
      <c r="AF979" s="367"/>
      <c r="AH979" s="367"/>
    </row>
    <row r="980" spans="32:34" s="368" customFormat="1" ht="14.15" customHeight="1">
      <c r="AF980" s="367"/>
      <c r="AH980" s="367"/>
    </row>
    <row r="981" spans="32:34" s="368" customFormat="1" ht="14.15" customHeight="1">
      <c r="AF981" s="367"/>
      <c r="AH981" s="367"/>
    </row>
    <row r="982" spans="32:34" s="368" customFormat="1" ht="14.15" customHeight="1">
      <c r="AF982" s="367"/>
      <c r="AH982" s="367"/>
    </row>
    <row r="983" spans="32:34" s="368" customFormat="1" ht="14.15" customHeight="1">
      <c r="AF983" s="367"/>
      <c r="AH983" s="367"/>
    </row>
    <row r="984" spans="32:34" s="368" customFormat="1" ht="14.15" customHeight="1">
      <c r="AF984" s="367"/>
      <c r="AH984" s="367"/>
    </row>
    <row r="985" spans="32:34" s="368" customFormat="1" ht="14.15" customHeight="1">
      <c r="AF985" s="367"/>
      <c r="AH985" s="367"/>
    </row>
    <row r="986" spans="32:34" s="368" customFormat="1" ht="14.15" customHeight="1">
      <c r="AF986" s="367"/>
      <c r="AH986" s="367"/>
    </row>
    <row r="987" spans="32:34" s="368" customFormat="1" ht="14.15" customHeight="1">
      <c r="AF987" s="367"/>
      <c r="AH987" s="367"/>
    </row>
    <row r="988" spans="32:34" s="368" customFormat="1" ht="14.15" customHeight="1">
      <c r="AF988" s="367"/>
      <c r="AH988" s="367"/>
    </row>
    <row r="989" spans="32:34" s="368" customFormat="1" ht="14.15" customHeight="1">
      <c r="AF989" s="367"/>
      <c r="AH989" s="367"/>
    </row>
    <row r="990" spans="32:34" s="368" customFormat="1" ht="14.15" customHeight="1">
      <c r="AF990" s="367"/>
      <c r="AH990" s="367"/>
    </row>
    <row r="991" spans="32:34" s="368" customFormat="1" ht="14.15" customHeight="1">
      <c r="AF991" s="367"/>
      <c r="AH991" s="367"/>
    </row>
    <row r="992" spans="32:34" s="368" customFormat="1" ht="14.15" customHeight="1">
      <c r="AF992" s="367"/>
      <c r="AH992" s="367"/>
    </row>
    <row r="993" spans="32:34" s="368" customFormat="1" ht="14.15" customHeight="1">
      <c r="AF993" s="367"/>
      <c r="AH993" s="367"/>
    </row>
    <row r="994" spans="32:34" s="368" customFormat="1" ht="14.15" customHeight="1">
      <c r="AF994" s="367"/>
      <c r="AH994" s="367"/>
    </row>
    <row r="995" spans="32:34" s="368" customFormat="1" ht="14.15" customHeight="1">
      <c r="AF995" s="367"/>
      <c r="AH995" s="367"/>
    </row>
    <row r="996" spans="32:34" s="368" customFormat="1" ht="14.15" customHeight="1">
      <c r="AF996" s="367"/>
      <c r="AH996" s="367"/>
    </row>
    <row r="997" spans="32:34" s="368" customFormat="1" ht="14.15" customHeight="1">
      <c r="AF997" s="367"/>
      <c r="AH997" s="367"/>
    </row>
    <row r="998" spans="32:34" s="368" customFormat="1" ht="14.15" customHeight="1">
      <c r="AF998" s="367"/>
      <c r="AH998" s="367"/>
    </row>
    <row r="999" spans="32:34" s="368" customFormat="1" ht="14.15" customHeight="1">
      <c r="AF999" s="367"/>
      <c r="AH999" s="367"/>
    </row>
    <row r="1000" spans="32:34" s="368" customFormat="1" ht="14.15" customHeight="1">
      <c r="AF1000" s="367"/>
      <c r="AH1000" s="367"/>
    </row>
    <row r="1001" spans="32:34" s="368" customFormat="1" ht="14.15" customHeight="1">
      <c r="AF1001" s="367"/>
      <c r="AH1001" s="367"/>
    </row>
    <row r="1002" spans="32:34" s="368" customFormat="1" ht="14.15" customHeight="1">
      <c r="AF1002" s="367"/>
      <c r="AH1002" s="367"/>
    </row>
    <row r="1003" spans="32:34" s="368" customFormat="1" ht="14.15" customHeight="1">
      <c r="AF1003" s="367"/>
      <c r="AH1003" s="367"/>
    </row>
    <row r="1004" spans="32:34" s="368" customFormat="1" ht="14.15" customHeight="1">
      <c r="AF1004" s="367"/>
      <c r="AH1004" s="367"/>
    </row>
    <row r="1005" spans="32:34" s="368" customFormat="1" ht="14.15" customHeight="1">
      <c r="AF1005" s="367"/>
      <c r="AH1005" s="367"/>
    </row>
    <row r="1006" spans="32:34" s="368" customFormat="1" ht="14.15" customHeight="1">
      <c r="AF1006" s="367"/>
      <c r="AH1006" s="367"/>
    </row>
    <row r="1007" spans="32:34" s="368" customFormat="1" ht="14.15" customHeight="1">
      <c r="AF1007" s="367"/>
      <c r="AH1007" s="367"/>
    </row>
    <row r="1008" spans="32:34" s="368" customFormat="1" ht="14.15" customHeight="1">
      <c r="AF1008" s="367"/>
      <c r="AH1008" s="367"/>
    </row>
    <row r="1009" spans="32:34" s="368" customFormat="1" ht="14.15" customHeight="1">
      <c r="AF1009" s="367"/>
      <c r="AH1009" s="367"/>
    </row>
    <row r="1010" spans="32:34" s="368" customFormat="1" ht="14.15" customHeight="1">
      <c r="AF1010" s="367"/>
      <c r="AH1010" s="367"/>
    </row>
    <row r="1011" spans="32:34" s="368" customFormat="1" ht="14.15" customHeight="1">
      <c r="AF1011" s="367"/>
      <c r="AH1011" s="367"/>
    </row>
    <row r="1012" spans="32:34" s="368" customFormat="1" ht="14.15" customHeight="1">
      <c r="AF1012" s="367"/>
      <c r="AH1012" s="367"/>
    </row>
    <row r="1013" spans="32:34" s="368" customFormat="1" ht="14.15" customHeight="1">
      <c r="AF1013" s="367"/>
      <c r="AH1013" s="367"/>
    </row>
    <row r="1014" spans="32:34" s="368" customFormat="1" ht="14.15" customHeight="1">
      <c r="AF1014" s="367"/>
      <c r="AH1014" s="367"/>
    </row>
    <row r="1015" spans="32:34" s="368" customFormat="1" ht="14.15" customHeight="1">
      <c r="AF1015" s="367"/>
      <c r="AH1015" s="367"/>
    </row>
    <row r="1016" spans="32:34" s="368" customFormat="1" ht="14.15" customHeight="1">
      <c r="AF1016" s="367"/>
      <c r="AH1016" s="367"/>
    </row>
    <row r="1017" spans="32:34" s="368" customFormat="1" ht="14.15" customHeight="1">
      <c r="AF1017" s="367"/>
      <c r="AH1017" s="367"/>
    </row>
    <row r="1018" spans="32:34" s="368" customFormat="1" ht="14.15" customHeight="1">
      <c r="AF1018" s="367"/>
      <c r="AH1018" s="367"/>
    </row>
    <row r="1019" spans="32:34" s="368" customFormat="1" ht="14.15" customHeight="1">
      <c r="AF1019" s="367"/>
      <c r="AH1019" s="367"/>
    </row>
    <row r="1020" spans="32:34" s="368" customFormat="1" ht="14.15" customHeight="1">
      <c r="AF1020" s="367"/>
      <c r="AH1020" s="367"/>
    </row>
    <row r="1021" spans="32:34" s="368" customFormat="1" ht="14.15" customHeight="1">
      <c r="AF1021" s="367"/>
      <c r="AH1021" s="367"/>
    </row>
    <row r="1022" spans="32:34" s="368" customFormat="1" ht="14.15" customHeight="1">
      <c r="AF1022" s="367"/>
      <c r="AH1022" s="367"/>
    </row>
    <row r="1023" spans="32:34" s="368" customFormat="1" ht="14.15" customHeight="1">
      <c r="AF1023" s="367"/>
      <c r="AH1023" s="367"/>
    </row>
    <row r="1024" spans="32:34" s="368" customFormat="1" ht="14.15" customHeight="1">
      <c r="AF1024" s="367"/>
      <c r="AH1024" s="367"/>
    </row>
    <row r="1025" spans="32:34" s="368" customFormat="1" ht="14.15" customHeight="1">
      <c r="AF1025" s="367"/>
      <c r="AH1025" s="367"/>
    </row>
    <row r="1026" spans="32:34" s="368" customFormat="1" ht="14.15" customHeight="1">
      <c r="AF1026" s="367"/>
      <c r="AH1026" s="367"/>
    </row>
    <row r="1027" spans="32:34" s="368" customFormat="1" ht="14.15" customHeight="1">
      <c r="AF1027" s="367"/>
      <c r="AH1027" s="367"/>
    </row>
    <row r="1028" spans="32:34" s="368" customFormat="1" ht="14.15" customHeight="1">
      <c r="AF1028" s="367"/>
      <c r="AH1028" s="367"/>
    </row>
    <row r="1029" spans="32:34" s="368" customFormat="1" ht="14.15" customHeight="1">
      <c r="AF1029" s="367"/>
      <c r="AH1029" s="367"/>
    </row>
    <row r="1030" spans="32:34" s="368" customFormat="1" ht="14.15" customHeight="1">
      <c r="AF1030" s="367"/>
      <c r="AH1030" s="367"/>
    </row>
    <row r="1031" spans="32:34" s="368" customFormat="1" ht="14.15" customHeight="1">
      <c r="AF1031" s="367"/>
      <c r="AH1031" s="367"/>
    </row>
    <row r="1032" spans="32:34" s="368" customFormat="1" ht="14.15" customHeight="1">
      <c r="AF1032" s="367"/>
      <c r="AH1032" s="367"/>
    </row>
    <row r="1033" spans="32:34" s="368" customFormat="1" ht="14.15" customHeight="1">
      <c r="AF1033" s="367"/>
      <c r="AH1033" s="367"/>
    </row>
    <row r="1034" spans="32:34" s="368" customFormat="1" ht="14.15" customHeight="1">
      <c r="AF1034" s="367"/>
      <c r="AH1034" s="367"/>
    </row>
    <row r="1035" spans="32:34" s="368" customFormat="1" ht="14.15" customHeight="1">
      <c r="AF1035" s="367"/>
      <c r="AH1035" s="367"/>
    </row>
    <row r="1036" spans="32:34" s="368" customFormat="1" ht="14.15" customHeight="1">
      <c r="AF1036" s="367"/>
      <c r="AH1036" s="367"/>
    </row>
    <row r="1037" spans="32:34" s="368" customFormat="1" ht="14.15" customHeight="1">
      <c r="AF1037" s="367"/>
      <c r="AH1037" s="367"/>
    </row>
    <row r="1038" spans="32:34" s="368" customFormat="1" ht="14.15" customHeight="1">
      <c r="AF1038" s="367"/>
      <c r="AH1038" s="367"/>
    </row>
    <row r="1039" spans="32:34" s="368" customFormat="1" ht="14.15" customHeight="1">
      <c r="AF1039" s="367"/>
      <c r="AH1039" s="367"/>
    </row>
    <row r="1040" spans="32:34" s="368" customFormat="1" ht="14.15" customHeight="1">
      <c r="AF1040" s="367"/>
      <c r="AH1040" s="367"/>
    </row>
    <row r="1041" spans="32:34" s="368" customFormat="1" ht="14.15" customHeight="1">
      <c r="AF1041" s="367"/>
      <c r="AH1041" s="367"/>
    </row>
    <row r="1042" spans="32:34" s="368" customFormat="1" ht="14.15" customHeight="1">
      <c r="AF1042" s="367"/>
      <c r="AH1042" s="367"/>
    </row>
    <row r="1043" spans="32:34" s="368" customFormat="1" ht="14.15" customHeight="1">
      <c r="AF1043" s="367"/>
      <c r="AH1043" s="367"/>
    </row>
    <row r="1044" spans="32:34" s="368" customFormat="1" ht="14.15" customHeight="1">
      <c r="AF1044" s="367"/>
      <c r="AH1044" s="367"/>
    </row>
    <row r="1045" spans="32:34" s="368" customFormat="1" ht="14.15" customHeight="1">
      <c r="AF1045" s="367"/>
      <c r="AH1045" s="367"/>
    </row>
    <row r="1046" spans="32:34" s="368" customFormat="1" ht="14.15" customHeight="1">
      <c r="AF1046" s="367"/>
      <c r="AH1046" s="367"/>
    </row>
    <row r="1047" spans="32:34" s="368" customFormat="1" ht="14.15" customHeight="1">
      <c r="AF1047" s="367"/>
      <c r="AH1047" s="367"/>
    </row>
    <row r="1048" spans="32:34" s="368" customFormat="1" ht="14.15" customHeight="1">
      <c r="AF1048" s="367"/>
      <c r="AH1048" s="367"/>
    </row>
    <row r="1049" spans="32:34" s="368" customFormat="1" ht="14.15" customHeight="1">
      <c r="AF1049" s="367"/>
      <c r="AH1049" s="367"/>
    </row>
    <row r="1050" spans="32:34" s="368" customFormat="1" ht="14.15" customHeight="1">
      <c r="AF1050" s="367"/>
      <c r="AH1050" s="367"/>
    </row>
    <row r="1051" spans="32:34" s="368" customFormat="1" ht="14.15" customHeight="1">
      <c r="AF1051" s="367"/>
      <c r="AH1051" s="367"/>
    </row>
    <row r="1052" spans="32:34" s="368" customFormat="1" ht="14.15" customHeight="1">
      <c r="AF1052" s="367"/>
      <c r="AH1052" s="367"/>
    </row>
    <row r="1053" spans="32:34" s="368" customFormat="1" ht="14.15" customHeight="1">
      <c r="AF1053" s="367"/>
      <c r="AH1053" s="367"/>
    </row>
    <row r="1054" spans="32:34" s="368" customFormat="1" ht="14.15" customHeight="1">
      <c r="AF1054" s="367"/>
      <c r="AH1054" s="367"/>
    </row>
    <row r="1055" spans="32:34" s="368" customFormat="1" ht="14.15" customHeight="1">
      <c r="AF1055" s="367"/>
      <c r="AH1055" s="367"/>
    </row>
    <row r="1056" spans="32:34" s="368" customFormat="1" ht="14.15" customHeight="1">
      <c r="AF1056" s="367"/>
      <c r="AH1056" s="367"/>
    </row>
    <row r="1057" spans="32:34" s="368" customFormat="1" ht="14.15" customHeight="1">
      <c r="AF1057" s="367"/>
      <c r="AH1057" s="367"/>
    </row>
    <row r="1058" spans="32:34" s="368" customFormat="1" ht="14.15" customHeight="1">
      <c r="AF1058" s="367"/>
      <c r="AH1058" s="367"/>
    </row>
    <row r="1059" spans="32:34" s="368" customFormat="1" ht="14.15" customHeight="1">
      <c r="AF1059" s="367"/>
      <c r="AH1059" s="367"/>
    </row>
    <row r="1060" spans="32:34" s="368" customFormat="1" ht="14.15" customHeight="1">
      <c r="AF1060" s="367"/>
      <c r="AH1060" s="367"/>
    </row>
    <row r="1061" spans="32:34" s="368" customFormat="1" ht="14.15" customHeight="1">
      <c r="AF1061" s="367"/>
      <c r="AH1061" s="367"/>
    </row>
    <row r="1062" spans="32:34" s="368" customFormat="1" ht="14.15" customHeight="1">
      <c r="AF1062" s="367"/>
      <c r="AH1062" s="367"/>
    </row>
    <row r="1063" spans="32:34" s="368" customFormat="1" ht="14.15" customHeight="1">
      <c r="AF1063" s="367"/>
      <c r="AH1063" s="367"/>
    </row>
    <row r="1064" spans="32:34" s="368" customFormat="1" ht="14.15" customHeight="1">
      <c r="AF1064" s="367"/>
      <c r="AH1064" s="367"/>
    </row>
    <row r="1065" spans="32:34" s="368" customFormat="1" ht="14.15" customHeight="1">
      <c r="AF1065" s="367"/>
      <c r="AH1065" s="367"/>
    </row>
    <row r="1066" spans="32:34" s="368" customFormat="1" ht="14.15" customHeight="1">
      <c r="AF1066" s="367"/>
      <c r="AH1066" s="367"/>
    </row>
    <row r="1067" spans="32:34" s="368" customFormat="1" ht="14.15" customHeight="1">
      <c r="AF1067" s="367"/>
      <c r="AH1067" s="367"/>
    </row>
    <row r="1068" spans="32:34" s="368" customFormat="1" ht="14.15" customHeight="1">
      <c r="AF1068" s="367"/>
      <c r="AH1068" s="367"/>
    </row>
    <row r="1069" spans="32:34" s="368" customFormat="1" ht="14.15" customHeight="1">
      <c r="AF1069" s="367"/>
      <c r="AH1069" s="367"/>
    </row>
    <row r="1070" spans="32:34" s="368" customFormat="1" ht="14.15" customHeight="1">
      <c r="AF1070" s="367"/>
      <c r="AH1070" s="367"/>
    </row>
    <row r="1071" spans="32:34" s="368" customFormat="1" ht="14.15" customHeight="1">
      <c r="AF1071" s="367"/>
      <c r="AH1071" s="367"/>
    </row>
    <row r="1072" spans="32:34" s="368" customFormat="1" ht="14.15" customHeight="1">
      <c r="AF1072" s="367"/>
      <c r="AH1072" s="367"/>
    </row>
    <row r="1073" spans="32:34" s="368" customFormat="1" ht="14.15" customHeight="1">
      <c r="AF1073" s="367"/>
      <c r="AH1073" s="367"/>
    </row>
    <row r="1074" spans="32:34" s="368" customFormat="1" ht="14.15" customHeight="1">
      <c r="AF1074" s="367"/>
      <c r="AH1074" s="367"/>
    </row>
    <row r="1075" spans="32:34" s="368" customFormat="1" ht="14.15" customHeight="1">
      <c r="AF1075" s="367"/>
      <c r="AH1075" s="367"/>
    </row>
    <row r="1076" spans="32:34" s="368" customFormat="1" ht="14.15" customHeight="1">
      <c r="AF1076" s="367"/>
      <c r="AH1076" s="367"/>
    </row>
    <row r="1077" spans="32:34" s="368" customFormat="1" ht="14.15" customHeight="1">
      <c r="AF1077" s="367"/>
      <c r="AH1077" s="367"/>
    </row>
    <row r="1078" spans="32:34" s="368" customFormat="1" ht="14.15" customHeight="1">
      <c r="AF1078" s="367"/>
      <c r="AH1078" s="367"/>
    </row>
    <row r="1079" spans="32:34" s="368" customFormat="1" ht="14.15" customHeight="1">
      <c r="AF1079" s="367"/>
      <c r="AH1079" s="367"/>
    </row>
    <row r="1080" spans="32:34" s="368" customFormat="1" ht="14.15" customHeight="1">
      <c r="AF1080" s="367"/>
      <c r="AH1080" s="367"/>
    </row>
    <row r="1081" spans="32:34" s="368" customFormat="1" ht="14.15" customHeight="1">
      <c r="AF1081" s="367"/>
      <c r="AH1081" s="367"/>
    </row>
    <row r="1082" spans="32:34" s="368" customFormat="1" ht="14.15" customHeight="1">
      <c r="AF1082" s="367"/>
      <c r="AH1082" s="367"/>
    </row>
    <row r="1083" spans="32:34" s="368" customFormat="1" ht="14.15" customHeight="1">
      <c r="AF1083" s="367"/>
      <c r="AH1083" s="367"/>
    </row>
    <row r="1084" spans="32:34" s="368" customFormat="1" ht="14.15" customHeight="1">
      <c r="AF1084" s="367"/>
      <c r="AH1084" s="367"/>
    </row>
    <row r="1085" spans="32:34" s="368" customFormat="1" ht="14.15" customHeight="1">
      <c r="AF1085" s="367"/>
      <c r="AH1085" s="367"/>
    </row>
    <row r="1086" spans="32:34" s="368" customFormat="1" ht="14.15" customHeight="1">
      <c r="AF1086" s="367"/>
      <c r="AH1086" s="367"/>
    </row>
    <row r="1087" spans="32:34" s="368" customFormat="1" ht="14.15" customHeight="1">
      <c r="AF1087" s="367"/>
      <c r="AH1087" s="367"/>
    </row>
    <row r="1088" spans="32:34" s="368" customFormat="1" ht="14.15" customHeight="1">
      <c r="AF1088" s="367"/>
      <c r="AH1088" s="367"/>
    </row>
    <row r="1089" spans="32:34" s="368" customFormat="1" ht="14.15" customHeight="1">
      <c r="AF1089" s="367"/>
      <c r="AH1089" s="367"/>
    </row>
    <row r="1090" spans="32:34" s="368" customFormat="1" ht="14.15" customHeight="1">
      <c r="AF1090" s="367"/>
      <c r="AH1090" s="367"/>
    </row>
    <row r="1091" spans="32:34" s="368" customFormat="1" ht="14.15" customHeight="1">
      <c r="AF1091" s="367"/>
      <c r="AH1091" s="367"/>
    </row>
    <row r="1092" spans="32:34" s="368" customFormat="1" ht="14.15" customHeight="1">
      <c r="AF1092" s="367"/>
      <c r="AH1092" s="367"/>
    </row>
    <row r="1093" spans="32:34" s="368" customFormat="1" ht="14.15" customHeight="1">
      <c r="AF1093" s="367"/>
      <c r="AH1093" s="367"/>
    </row>
    <row r="1094" spans="32:34" s="368" customFormat="1" ht="14.15" customHeight="1">
      <c r="AF1094" s="367"/>
      <c r="AH1094" s="367"/>
    </row>
    <row r="1095" spans="32:34" s="368" customFormat="1" ht="14.15" customHeight="1">
      <c r="AF1095" s="367"/>
      <c r="AH1095" s="367"/>
    </row>
    <row r="1096" spans="32:34" s="368" customFormat="1" ht="14.15" customHeight="1">
      <c r="AF1096" s="367"/>
      <c r="AH1096" s="367"/>
    </row>
    <row r="1097" spans="32:34" s="368" customFormat="1" ht="14.15" customHeight="1">
      <c r="AF1097" s="367"/>
      <c r="AH1097" s="367"/>
    </row>
    <row r="1098" spans="32:34" s="368" customFormat="1" ht="14.15" customHeight="1">
      <c r="AF1098" s="367"/>
      <c r="AH1098" s="367"/>
    </row>
    <row r="1099" spans="32:34" s="368" customFormat="1" ht="14.15" customHeight="1">
      <c r="AF1099" s="367"/>
      <c r="AH1099" s="367"/>
    </row>
    <row r="1100" spans="32:34" s="368" customFormat="1" ht="14.15" customHeight="1">
      <c r="AF1100" s="367"/>
      <c r="AH1100" s="367"/>
    </row>
    <row r="1101" spans="32:34" s="368" customFormat="1" ht="14.15" customHeight="1">
      <c r="AF1101" s="367"/>
      <c r="AH1101" s="367"/>
    </row>
    <row r="1102" spans="32:34" s="368" customFormat="1" ht="14.15" customHeight="1">
      <c r="AF1102" s="367"/>
      <c r="AH1102" s="367"/>
    </row>
    <row r="1103" spans="32:34" s="368" customFormat="1" ht="14.15" customHeight="1">
      <c r="AF1103" s="367"/>
      <c r="AH1103" s="367"/>
    </row>
    <row r="1104" spans="32:34" s="368" customFormat="1" ht="14.15" customHeight="1">
      <c r="AF1104" s="367"/>
      <c r="AH1104" s="367"/>
    </row>
    <row r="1105" spans="32:34" s="368" customFormat="1" ht="14.15" customHeight="1">
      <c r="AF1105" s="367"/>
      <c r="AH1105" s="367"/>
    </row>
    <row r="1106" spans="32:34" s="368" customFormat="1" ht="14.15" customHeight="1">
      <c r="AF1106" s="367"/>
      <c r="AH1106" s="367"/>
    </row>
    <row r="1107" spans="32:34" s="368" customFormat="1" ht="14.15" customHeight="1">
      <c r="AF1107" s="367"/>
      <c r="AH1107" s="367"/>
    </row>
    <row r="1108" spans="32:34" s="368" customFormat="1" ht="14.15" customHeight="1">
      <c r="AF1108" s="367"/>
      <c r="AH1108" s="367"/>
    </row>
    <row r="1109" spans="32:34" s="368" customFormat="1" ht="14.15" customHeight="1">
      <c r="AF1109" s="367"/>
      <c r="AH1109" s="367"/>
    </row>
    <row r="1110" spans="32:34" s="368" customFormat="1" ht="14.15" customHeight="1">
      <c r="AF1110" s="367"/>
      <c r="AH1110" s="367"/>
    </row>
    <row r="1111" spans="32:34" s="368" customFormat="1" ht="14.15" customHeight="1">
      <c r="AF1111" s="367"/>
      <c r="AH1111" s="367"/>
    </row>
    <row r="1112" spans="32:34" s="368" customFormat="1" ht="14.15" customHeight="1">
      <c r="AF1112" s="367"/>
      <c r="AH1112" s="367"/>
    </row>
    <row r="1113" spans="32:34" s="368" customFormat="1" ht="14.15" customHeight="1">
      <c r="AF1113" s="367"/>
      <c r="AH1113" s="367"/>
    </row>
    <row r="1114" spans="32:34" s="368" customFormat="1" ht="14.15" customHeight="1">
      <c r="AF1114" s="367"/>
      <c r="AH1114" s="367"/>
    </row>
    <row r="1115" spans="32:34" s="368" customFormat="1" ht="14.15" customHeight="1">
      <c r="AF1115" s="367"/>
      <c r="AH1115" s="367"/>
    </row>
    <row r="1116" spans="32:34" s="368" customFormat="1" ht="14.15" customHeight="1">
      <c r="AF1116" s="367"/>
      <c r="AH1116" s="367"/>
    </row>
    <row r="1117" spans="32:34" s="368" customFormat="1" ht="14.15" customHeight="1">
      <c r="AF1117" s="367"/>
      <c r="AH1117" s="367"/>
    </row>
    <row r="1118" spans="32:34" s="368" customFormat="1" ht="14.15" customHeight="1">
      <c r="AF1118" s="367"/>
      <c r="AH1118" s="367"/>
    </row>
    <row r="1119" spans="32:34" s="368" customFormat="1" ht="14.15" customHeight="1">
      <c r="AF1119" s="367"/>
      <c r="AH1119" s="367"/>
    </row>
    <row r="1120" spans="32:34" s="368" customFormat="1" ht="14.15" customHeight="1">
      <c r="AF1120" s="367"/>
      <c r="AH1120" s="367"/>
    </row>
    <row r="1121" spans="32:34" s="368" customFormat="1" ht="14.15" customHeight="1">
      <c r="AF1121" s="367"/>
      <c r="AH1121" s="367"/>
    </row>
    <row r="1122" spans="32:34" s="368" customFormat="1" ht="14.15" customHeight="1">
      <c r="AF1122" s="367"/>
      <c r="AH1122" s="367"/>
    </row>
    <row r="1123" spans="32:34" s="368" customFormat="1" ht="14.15" customHeight="1">
      <c r="AF1123" s="367"/>
      <c r="AH1123" s="367"/>
    </row>
    <row r="1124" spans="32:34" s="368" customFormat="1" ht="14.15" customHeight="1">
      <c r="AF1124" s="367"/>
      <c r="AH1124" s="367"/>
    </row>
    <row r="1125" spans="32:34" s="368" customFormat="1" ht="14.15" customHeight="1">
      <c r="AF1125" s="367"/>
      <c r="AH1125" s="367"/>
    </row>
    <row r="1126" spans="32:34" s="368" customFormat="1" ht="14.15" customHeight="1">
      <c r="AF1126" s="367"/>
      <c r="AH1126" s="367"/>
    </row>
    <row r="1127" spans="32:34" s="368" customFormat="1" ht="14.15" customHeight="1">
      <c r="AF1127" s="367"/>
      <c r="AH1127" s="367"/>
    </row>
    <row r="1128" spans="32:34" s="368" customFormat="1" ht="14.15" customHeight="1">
      <c r="AF1128" s="367"/>
      <c r="AH1128" s="367"/>
    </row>
    <row r="1129" spans="32:34" s="368" customFormat="1" ht="14.15" customHeight="1">
      <c r="AF1129" s="367"/>
      <c r="AH1129" s="367"/>
    </row>
    <row r="1130" spans="32:34" s="368" customFormat="1" ht="14.15" customHeight="1">
      <c r="AF1130" s="367"/>
      <c r="AH1130" s="367"/>
    </row>
    <row r="1131" spans="32:34" s="368" customFormat="1" ht="14.15" customHeight="1">
      <c r="AF1131" s="367"/>
      <c r="AH1131" s="367"/>
    </row>
    <row r="1132" spans="32:34" s="368" customFormat="1" ht="14.15" customHeight="1">
      <c r="AF1132" s="367"/>
      <c r="AH1132" s="367"/>
    </row>
    <row r="1133" spans="32:34" s="368" customFormat="1" ht="14.15" customHeight="1">
      <c r="AF1133" s="367"/>
      <c r="AH1133" s="367"/>
    </row>
    <row r="1134" spans="32:34" s="368" customFormat="1" ht="14.15" customHeight="1">
      <c r="AF1134" s="367"/>
      <c r="AH1134" s="367"/>
    </row>
    <row r="1135" spans="32:34" s="368" customFormat="1" ht="14.15" customHeight="1">
      <c r="AF1135" s="367"/>
      <c r="AH1135" s="367"/>
    </row>
    <row r="1136" spans="32:34" s="368" customFormat="1" ht="14.15" customHeight="1">
      <c r="AF1136" s="367"/>
      <c r="AH1136" s="367"/>
    </row>
    <row r="1137" spans="32:34" s="368" customFormat="1" ht="14.15" customHeight="1">
      <c r="AF1137" s="367"/>
      <c r="AH1137" s="367"/>
    </row>
    <row r="1138" spans="32:34" s="368" customFormat="1" ht="14.15" customHeight="1">
      <c r="AF1138" s="367"/>
      <c r="AH1138" s="367"/>
    </row>
    <row r="1139" spans="32:34" s="368" customFormat="1" ht="14.15" customHeight="1">
      <c r="AF1139" s="367"/>
      <c r="AH1139" s="367"/>
    </row>
    <row r="1140" spans="32:34" s="368" customFormat="1" ht="14.15" customHeight="1">
      <c r="AF1140" s="367"/>
      <c r="AH1140" s="367"/>
    </row>
    <row r="1141" spans="32:34" s="368" customFormat="1" ht="14.15" customHeight="1">
      <c r="AF1141" s="367"/>
      <c r="AH1141" s="367"/>
    </row>
    <row r="1142" spans="32:34" s="368" customFormat="1" ht="14.15" customHeight="1">
      <c r="AF1142" s="367"/>
      <c r="AH1142" s="367"/>
    </row>
    <row r="1143" spans="32:34" s="368" customFormat="1" ht="14.15" customHeight="1">
      <c r="AF1143" s="367"/>
      <c r="AH1143" s="367"/>
    </row>
    <row r="1144" spans="32:34" s="368" customFormat="1" ht="14.15" customHeight="1">
      <c r="AF1144" s="367"/>
      <c r="AH1144" s="367"/>
    </row>
    <row r="1145" spans="32:34" s="368" customFormat="1" ht="14.15" customHeight="1">
      <c r="AF1145" s="367"/>
      <c r="AH1145" s="367"/>
    </row>
    <row r="1146" spans="32:34" s="368" customFormat="1" ht="14.15" customHeight="1">
      <c r="AF1146" s="367"/>
      <c r="AH1146" s="367"/>
    </row>
    <row r="1147" spans="32:34" s="368" customFormat="1" ht="14.15" customHeight="1">
      <c r="AF1147" s="367"/>
      <c r="AH1147" s="367"/>
    </row>
    <row r="1148" spans="32:34" s="368" customFormat="1" ht="14.15" customHeight="1">
      <c r="AF1148" s="367"/>
      <c r="AH1148" s="367"/>
    </row>
    <row r="1149" spans="32:34" s="368" customFormat="1" ht="14.15" customHeight="1">
      <c r="AF1149" s="367"/>
      <c r="AH1149" s="367"/>
    </row>
    <row r="1150" spans="32:34" s="368" customFormat="1" ht="14.15" customHeight="1">
      <c r="AF1150" s="367"/>
      <c r="AH1150" s="367"/>
    </row>
    <row r="1151" spans="32:34" s="368" customFormat="1" ht="14.15" customHeight="1">
      <c r="AF1151" s="367"/>
      <c r="AH1151" s="367"/>
    </row>
    <row r="1152" spans="32:34" s="368" customFormat="1" ht="14.15" customHeight="1">
      <c r="AF1152" s="367"/>
      <c r="AH1152" s="367"/>
    </row>
    <row r="1153" spans="32:34" s="368" customFormat="1" ht="14.15" customHeight="1">
      <c r="AF1153" s="367"/>
      <c r="AH1153" s="367"/>
    </row>
    <row r="1154" spans="32:34" s="368" customFormat="1" ht="14.15" customHeight="1">
      <c r="AF1154" s="367"/>
      <c r="AH1154" s="367"/>
    </row>
    <row r="1155" spans="32:34" s="368" customFormat="1" ht="14.15" customHeight="1">
      <c r="AF1155" s="367"/>
      <c r="AH1155" s="367"/>
    </row>
    <row r="1156" spans="32:34" s="368" customFormat="1" ht="14.15" customHeight="1">
      <c r="AF1156" s="367"/>
      <c r="AH1156" s="367"/>
    </row>
    <row r="1157" spans="32:34" s="368" customFormat="1" ht="14.15" customHeight="1">
      <c r="AF1157" s="367"/>
      <c r="AH1157" s="367"/>
    </row>
    <row r="1158" spans="32:34" s="368" customFormat="1" ht="14.15" customHeight="1">
      <c r="AF1158" s="367"/>
      <c r="AH1158" s="367"/>
    </row>
    <row r="1159" spans="32:34" s="368" customFormat="1" ht="14.15" customHeight="1">
      <c r="AF1159" s="367"/>
      <c r="AH1159" s="367"/>
    </row>
    <row r="1160" spans="32:34" s="368" customFormat="1" ht="14.15" customHeight="1">
      <c r="AF1160" s="367"/>
      <c r="AH1160" s="367"/>
    </row>
    <row r="1161" spans="32:34" s="368" customFormat="1" ht="14.15" customHeight="1">
      <c r="AF1161" s="367"/>
      <c r="AH1161" s="367"/>
    </row>
    <row r="1162" spans="32:34" s="368" customFormat="1" ht="14.15" customHeight="1">
      <c r="AF1162" s="367"/>
      <c r="AH1162" s="367"/>
    </row>
    <row r="1163" spans="32:34" s="368" customFormat="1" ht="14.15" customHeight="1">
      <c r="AF1163" s="367"/>
      <c r="AH1163" s="367"/>
    </row>
    <row r="1164" spans="32:34" s="368" customFormat="1" ht="14.15" customHeight="1">
      <c r="AF1164" s="367"/>
      <c r="AH1164" s="367"/>
    </row>
    <row r="1165" spans="32:34" s="368" customFormat="1" ht="14.15" customHeight="1">
      <c r="AF1165" s="367"/>
      <c r="AH1165" s="367"/>
    </row>
    <row r="1166" spans="32:34" s="368" customFormat="1" ht="14.15" customHeight="1">
      <c r="AF1166" s="367"/>
      <c r="AH1166" s="367"/>
    </row>
    <row r="1167" spans="32:34" s="368" customFormat="1" ht="14.15" customHeight="1">
      <c r="AF1167" s="367"/>
      <c r="AH1167" s="367"/>
    </row>
    <row r="1168" spans="32:34" s="368" customFormat="1" ht="14.15" customHeight="1">
      <c r="AF1168" s="367"/>
      <c r="AH1168" s="367"/>
    </row>
    <row r="1169" spans="32:34" s="368" customFormat="1" ht="14.15" customHeight="1">
      <c r="AF1169" s="367"/>
      <c r="AH1169" s="367"/>
    </row>
    <row r="1170" spans="32:34" s="368" customFormat="1" ht="14.15" customHeight="1">
      <c r="AF1170" s="367"/>
      <c r="AH1170" s="367"/>
    </row>
    <row r="1171" spans="32:34" s="368" customFormat="1" ht="14.15" customHeight="1">
      <c r="AF1171" s="367"/>
      <c r="AH1171" s="367"/>
    </row>
    <row r="1172" spans="32:34" s="368" customFormat="1" ht="14.15" customHeight="1">
      <c r="AF1172" s="367"/>
      <c r="AH1172" s="367"/>
    </row>
    <row r="1173" spans="32:34" s="368" customFormat="1" ht="14.15" customHeight="1">
      <c r="AF1173" s="367"/>
      <c r="AH1173" s="367"/>
    </row>
    <row r="1174" spans="32:34" s="368" customFormat="1" ht="14.15" customHeight="1">
      <c r="AF1174" s="367"/>
      <c r="AH1174" s="367"/>
    </row>
    <row r="1175" spans="32:34" s="368" customFormat="1" ht="14.15" customHeight="1">
      <c r="AF1175" s="367"/>
      <c r="AH1175" s="367"/>
    </row>
    <row r="1176" spans="32:34" s="368" customFormat="1" ht="14.15" customHeight="1">
      <c r="AF1176" s="367"/>
      <c r="AH1176" s="367"/>
    </row>
    <row r="1177" spans="32:34" s="368" customFormat="1" ht="14.15" customHeight="1">
      <c r="AF1177" s="367"/>
      <c r="AH1177" s="367"/>
    </row>
    <row r="1178" spans="32:34" s="368" customFormat="1" ht="14.15" customHeight="1">
      <c r="AF1178" s="367"/>
      <c r="AH1178" s="367"/>
    </row>
    <row r="1179" spans="32:34" s="368" customFormat="1" ht="14.15" customHeight="1">
      <c r="AF1179" s="367"/>
      <c r="AH1179" s="367"/>
    </row>
    <row r="1180" spans="32:34" s="368" customFormat="1" ht="14.15" customHeight="1">
      <c r="AF1180" s="367"/>
      <c r="AH1180" s="367"/>
    </row>
    <row r="1181" spans="32:34" s="368" customFormat="1" ht="14.15" customHeight="1">
      <c r="AF1181" s="367"/>
      <c r="AH1181" s="367"/>
    </row>
    <row r="1182" spans="32:34" s="368" customFormat="1" ht="14.15" customHeight="1">
      <c r="AF1182" s="367"/>
      <c r="AH1182" s="367"/>
    </row>
    <row r="1183" spans="32:34" s="368" customFormat="1" ht="14.15" customHeight="1">
      <c r="AF1183" s="367"/>
      <c r="AH1183" s="367"/>
    </row>
    <row r="1184" spans="32:34" s="368" customFormat="1" ht="14.15" customHeight="1">
      <c r="AF1184" s="367"/>
      <c r="AH1184" s="367"/>
    </row>
    <row r="1185" spans="32:34" s="368" customFormat="1" ht="14.15" customHeight="1">
      <c r="AF1185" s="367"/>
      <c r="AH1185" s="367"/>
    </row>
    <row r="1186" spans="32:34" s="368" customFormat="1" ht="14.15" customHeight="1">
      <c r="AF1186" s="367"/>
      <c r="AH1186" s="367"/>
    </row>
    <row r="1187" spans="32:34" s="368" customFormat="1" ht="14.15" customHeight="1">
      <c r="AF1187" s="367"/>
      <c r="AH1187" s="367"/>
    </row>
    <row r="1188" spans="32:34" s="368" customFormat="1" ht="14.15" customHeight="1">
      <c r="AF1188" s="367"/>
      <c r="AH1188" s="367"/>
    </row>
    <row r="1189" spans="32:34" s="368" customFormat="1" ht="14.15" customHeight="1">
      <c r="AF1189" s="367"/>
      <c r="AH1189" s="367"/>
    </row>
    <row r="1190" spans="32:34" s="368" customFormat="1" ht="14.15" customHeight="1">
      <c r="AF1190" s="367"/>
      <c r="AH1190" s="367"/>
    </row>
    <row r="1191" spans="32:34" s="368" customFormat="1" ht="14.15" customHeight="1">
      <c r="AF1191" s="367"/>
      <c r="AH1191" s="367"/>
    </row>
    <row r="1192" spans="32:34" s="368" customFormat="1" ht="14.15" customHeight="1">
      <c r="AF1192" s="367"/>
      <c r="AH1192" s="367"/>
    </row>
    <row r="1193" spans="32:34" s="368" customFormat="1" ht="14.15" customHeight="1">
      <c r="AF1193" s="367"/>
      <c r="AH1193" s="367"/>
    </row>
    <row r="1194" spans="32:34" s="368" customFormat="1" ht="14.15" customHeight="1">
      <c r="AF1194" s="367"/>
      <c r="AH1194" s="367"/>
    </row>
    <row r="1195" spans="32:34" s="368" customFormat="1" ht="14.15" customHeight="1">
      <c r="AF1195" s="367"/>
      <c r="AH1195" s="367"/>
    </row>
    <row r="1196" spans="32:34" s="368" customFormat="1" ht="14.15" customHeight="1">
      <c r="AF1196" s="367"/>
      <c r="AH1196" s="367"/>
    </row>
    <row r="1197" spans="32:34" s="368" customFormat="1" ht="14.15" customHeight="1">
      <c r="AF1197" s="367"/>
      <c r="AH1197" s="367"/>
    </row>
    <row r="1198" spans="32:34" s="368" customFormat="1" ht="14.15" customHeight="1">
      <c r="AF1198" s="367"/>
      <c r="AH1198" s="367"/>
    </row>
    <row r="1199" spans="32:34" s="368" customFormat="1" ht="14.15" customHeight="1">
      <c r="AF1199" s="367"/>
      <c r="AH1199" s="367"/>
    </row>
    <row r="1200" spans="32:34" s="368" customFormat="1" ht="14.15" customHeight="1">
      <c r="AF1200" s="367"/>
      <c r="AH1200" s="367"/>
    </row>
    <row r="1201" spans="32:34" s="368" customFormat="1" ht="14.15" customHeight="1">
      <c r="AF1201" s="367"/>
      <c r="AH1201" s="367"/>
    </row>
    <row r="1202" spans="32:34" s="368" customFormat="1" ht="14.15" customHeight="1">
      <c r="AF1202" s="367"/>
      <c r="AH1202" s="367"/>
    </row>
    <row r="1203" spans="32:34" s="368" customFormat="1" ht="14.15" customHeight="1">
      <c r="AF1203" s="367"/>
      <c r="AH1203" s="367"/>
    </row>
    <row r="1204" spans="32:34" s="368" customFormat="1" ht="14.15" customHeight="1">
      <c r="AF1204" s="367"/>
      <c r="AH1204" s="367"/>
    </row>
    <row r="1205" spans="32:34" s="368" customFormat="1" ht="14.15" customHeight="1">
      <c r="AF1205" s="367"/>
      <c r="AH1205" s="367"/>
    </row>
    <row r="1206" spans="32:34" s="368" customFormat="1" ht="14.15" customHeight="1">
      <c r="AF1206" s="367"/>
      <c r="AH1206" s="367"/>
    </row>
    <row r="1207" spans="32:34" s="368" customFormat="1" ht="14.15" customHeight="1">
      <c r="AF1207" s="367"/>
      <c r="AH1207" s="367"/>
    </row>
    <row r="1208" spans="32:34" s="368" customFormat="1" ht="14.15" customHeight="1">
      <c r="AF1208" s="367"/>
      <c r="AH1208" s="367"/>
    </row>
    <row r="1209" spans="32:34" s="368" customFormat="1" ht="14.15" customHeight="1">
      <c r="AF1209" s="367"/>
      <c r="AH1209" s="367"/>
    </row>
    <row r="1210" spans="32:34" s="368" customFormat="1" ht="14.15" customHeight="1">
      <c r="AF1210" s="367"/>
      <c r="AH1210" s="367"/>
    </row>
    <row r="1211" spans="32:34" s="368" customFormat="1" ht="14.15" customHeight="1">
      <c r="AF1211" s="367"/>
      <c r="AH1211" s="367"/>
    </row>
    <row r="1212" spans="32:34" s="368" customFormat="1" ht="14.15" customHeight="1">
      <c r="AF1212" s="367"/>
      <c r="AH1212" s="367"/>
    </row>
    <row r="1213" spans="32:34" s="368" customFormat="1" ht="14.15" customHeight="1">
      <c r="AF1213" s="367"/>
      <c r="AH1213" s="367"/>
    </row>
    <row r="1214" spans="32:34" s="368" customFormat="1" ht="14.15" customHeight="1">
      <c r="AF1214" s="367"/>
      <c r="AH1214" s="367"/>
    </row>
    <row r="1215" spans="32:34" s="368" customFormat="1" ht="14.15" customHeight="1">
      <c r="AF1215" s="367"/>
      <c r="AH1215" s="367"/>
    </row>
    <row r="1216" spans="32:34" s="368" customFormat="1" ht="14.15" customHeight="1">
      <c r="AF1216" s="367"/>
      <c r="AH1216" s="367"/>
    </row>
    <row r="1217" spans="32:34" s="368" customFormat="1" ht="14.15" customHeight="1">
      <c r="AF1217" s="367"/>
      <c r="AH1217" s="367"/>
    </row>
    <row r="1218" spans="32:34" s="368" customFormat="1" ht="14.15" customHeight="1">
      <c r="AF1218" s="367"/>
      <c r="AH1218" s="367"/>
    </row>
    <row r="1219" spans="32:34" s="368" customFormat="1" ht="14.15" customHeight="1">
      <c r="AF1219" s="367"/>
      <c r="AH1219" s="367"/>
    </row>
    <row r="1220" spans="32:34" s="368" customFormat="1" ht="14.15" customHeight="1">
      <c r="AF1220" s="367"/>
      <c r="AH1220" s="367"/>
    </row>
    <row r="1221" spans="32:34" s="368" customFormat="1" ht="14.15" customHeight="1">
      <c r="AF1221" s="367"/>
      <c r="AH1221" s="367"/>
    </row>
    <row r="1222" spans="32:34" s="368" customFormat="1" ht="14.15" customHeight="1">
      <c r="AF1222" s="367"/>
      <c r="AH1222" s="367"/>
    </row>
    <row r="1223" spans="32:34" s="368" customFormat="1" ht="14.15" customHeight="1">
      <c r="AF1223" s="367"/>
      <c r="AH1223" s="367"/>
    </row>
    <row r="1224" spans="32:34" s="368" customFormat="1" ht="14.15" customHeight="1">
      <c r="AF1224" s="367"/>
      <c r="AH1224" s="367"/>
    </row>
    <row r="1225" spans="32:34" s="368" customFormat="1" ht="14.15" customHeight="1">
      <c r="AF1225" s="367"/>
      <c r="AH1225" s="367"/>
    </row>
    <row r="1226" spans="32:34" s="368" customFormat="1" ht="14.15" customHeight="1">
      <c r="AF1226" s="367"/>
      <c r="AH1226" s="367"/>
    </row>
    <row r="1227" spans="32:34" s="368" customFormat="1" ht="14.15" customHeight="1">
      <c r="AF1227" s="367"/>
      <c r="AH1227" s="367"/>
    </row>
    <row r="1228" spans="32:34" s="368" customFormat="1" ht="14.15" customHeight="1">
      <c r="AF1228" s="367"/>
      <c r="AH1228" s="367"/>
    </row>
    <row r="1229" spans="32:34" s="368" customFormat="1" ht="14.15" customHeight="1">
      <c r="AF1229" s="367"/>
      <c r="AH1229" s="367"/>
    </row>
    <row r="1230" spans="32:34" s="368" customFormat="1" ht="14.15" customHeight="1">
      <c r="AF1230" s="367"/>
      <c r="AH1230" s="367"/>
    </row>
    <row r="1231" spans="32:34" s="368" customFormat="1" ht="14.15" customHeight="1">
      <c r="AF1231" s="367"/>
      <c r="AH1231" s="367"/>
    </row>
    <row r="1232" spans="32:34" s="368" customFormat="1" ht="14.15" customHeight="1">
      <c r="AF1232" s="367"/>
      <c r="AH1232" s="367"/>
    </row>
    <row r="1233" spans="32:34" s="368" customFormat="1" ht="14.15" customHeight="1">
      <c r="AF1233" s="367"/>
      <c r="AH1233" s="367"/>
    </row>
    <row r="1234" spans="32:34" s="368" customFormat="1" ht="14.15" customHeight="1">
      <c r="AF1234" s="367"/>
      <c r="AH1234" s="367"/>
    </row>
    <row r="1235" spans="32:34" s="368" customFormat="1" ht="14.15" customHeight="1">
      <c r="AF1235" s="367"/>
      <c r="AH1235" s="367"/>
    </row>
    <row r="1236" spans="32:34" s="368" customFormat="1" ht="14.15" customHeight="1">
      <c r="AF1236" s="367"/>
      <c r="AH1236" s="367"/>
    </row>
    <row r="1237" spans="32:34" s="368" customFormat="1" ht="14.15" customHeight="1">
      <c r="AF1237" s="367"/>
      <c r="AH1237" s="367"/>
    </row>
    <row r="1238" spans="32:34" s="368" customFormat="1" ht="14.15" customHeight="1">
      <c r="AF1238" s="367"/>
      <c r="AH1238" s="367"/>
    </row>
    <row r="1239" spans="32:34" s="368" customFormat="1" ht="14.15" customHeight="1">
      <c r="AF1239" s="367"/>
      <c r="AH1239" s="367"/>
    </row>
    <row r="1240" spans="32:34" s="368" customFormat="1" ht="14.15" customHeight="1">
      <c r="AF1240" s="367"/>
      <c r="AH1240" s="367"/>
    </row>
    <row r="1241" spans="32:34" s="368" customFormat="1" ht="14.15" customHeight="1">
      <c r="AF1241" s="367"/>
      <c r="AH1241" s="367"/>
    </row>
    <row r="1242" spans="32:34" s="368" customFormat="1" ht="14.15" customHeight="1">
      <c r="AF1242" s="367"/>
      <c r="AH1242" s="367"/>
    </row>
    <row r="1243" spans="32:34" s="368" customFormat="1" ht="14.15" customHeight="1">
      <c r="AF1243" s="367"/>
      <c r="AH1243" s="367"/>
    </row>
    <row r="1244" spans="32:34" s="368" customFormat="1" ht="14.15" customHeight="1">
      <c r="AF1244" s="367"/>
      <c r="AH1244" s="367"/>
    </row>
    <row r="1245" spans="32:34" s="368" customFormat="1" ht="14.15" customHeight="1">
      <c r="AF1245" s="367"/>
      <c r="AH1245" s="367"/>
    </row>
    <row r="1246" spans="32:34" s="368" customFormat="1" ht="14.15" customHeight="1">
      <c r="AF1246" s="367"/>
      <c r="AH1246" s="367"/>
    </row>
    <row r="1247" spans="32:34" s="368" customFormat="1" ht="14.15" customHeight="1">
      <c r="AF1247" s="367"/>
      <c r="AH1247" s="367"/>
    </row>
    <row r="1248" spans="32:34" s="368" customFormat="1" ht="14.15" customHeight="1">
      <c r="AF1248" s="367"/>
      <c r="AH1248" s="367"/>
    </row>
    <row r="1249" spans="32:34" s="368" customFormat="1" ht="14.15" customHeight="1">
      <c r="AF1249" s="367"/>
      <c r="AH1249" s="367"/>
    </row>
    <row r="1250" spans="32:34" s="368" customFormat="1" ht="14.15" customHeight="1">
      <c r="AF1250" s="367"/>
      <c r="AH1250" s="367"/>
    </row>
    <row r="1251" spans="32:34" s="368" customFormat="1" ht="14.15" customHeight="1">
      <c r="AF1251" s="367"/>
      <c r="AH1251" s="367"/>
    </row>
    <row r="1252" spans="32:34" s="368" customFormat="1" ht="14.15" customHeight="1">
      <c r="AF1252" s="367"/>
      <c r="AH1252" s="367"/>
    </row>
    <row r="1253" spans="32:34" s="368" customFormat="1" ht="14.15" customHeight="1">
      <c r="AF1253" s="367"/>
      <c r="AH1253" s="367"/>
    </row>
    <row r="1254" spans="32:34" s="368" customFormat="1" ht="14.15" customHeight="1">
      <c r="AF1254" s="367"/>
      <c r="AH1254" s="367"/>
    </row>
    <row r="1255" spans="32:34" s="368" customFormat="1" ht="14.15" customHeight="1">
      <c r="AF1255" s="367"/>
      <c r="AH1255" s="367"/>
    </row>
    <row r="1256" spans="32:34" s="368" customFormat="1" ht="14.15" customHeight="1">
      <c r="AF1256" s="367"/>
      <c r="AH1256" s="367"/>
    </row>
    <row r="1257" spans="32:34" s="368" customFormat="1" ht="14.15" customHeight="1">
      <c r="AF1257" s="367"/>
      <c r="AH1257" s="367"/>
    </row>
    <row r="1258" spans="32:34" s="368" customFormat="1" ht="14.15" customHeight="1">
      <c r="AF1258" s="367"/>
      <c r="AH1258" s="367"/>
    </row>
    <row r="1259" spans="32:34" s="368" customFormat="1" ht="14.15" customHeight="1">
      <c r="AF1259" s="367"/>
      <c r="AH1259" s="367"/>
    </row>
    <row r="1260" spans="32:34" s="368" customFormat="1" ht="14.15" customHeight="1">
      <c r="AF1260" s="367"/>
      <c r="AH1260" s="367"/>
    </row>
    <row r="1261" spans="32:34" s="368" customFormat="1" ht="14.15" customHeight="1">
      <c r="AF1261" s="367"/>
      <c r="AH1261" s="367"/>
    </row>
    <row r="1262" spans="32:34" s="368" customFormat="1" ht="14.15" customHeight="1">
      <c r="AF1262" s="367"/>
      <c r="AH1262" s="367"/>
    </row>
    <row r="1263" spans="32:34" s="368" customFormat="1" ht="14.15" customHeight="1">
      <c r="AF1263" s="367"/>
      <c r="AH1263" s="367"/>
    </row>
    <row r="1264" spans="32:34" s="368" customFormat="1" ht="14.15" customHeight="1">
      <c r="AF1264" s="367"/>
      <c r="AH1264" s="367"/>
    </row>
    <row r="1265" spans="32:34" s="368" customFormat="1" ht="14.15" customHeight="1">
      <c r="AF1265" s="367"/>
      <c r="AH1265" s="367"/>
    </row>
    <row r="1266" spans="32:34" s="368" customFormat="1" ht="14.15" customHeight="1">
      <c r="AF1266" s="367"/>
      <c r="AH1266" s="367"/>
    </row>
    <row r="1267" spans="32:34" s="368" customFormat="1" ht="14.15" customHeight="1">
      <c r="AF1267" s="367"/>
      <c r="AH1267" s="367"/>
    </row>
    <row r="1268" spans="32:34" s="368" customFormat="1" ht="14.15" customHeight="1">
      <c r="AF1268" s="367"/>
      <c r="AH1268" s="367"/>
    </row>
    <row r="1269" spans="32:34" s="368" customFormat="1" ht="14.15" customHeight="1">
      <c r="AF1269" s="367"/>
      <c r="AH1269" s="367"/>
    </row>
    <row r="1270" spans="32:34" s="368" customFormat="1" ht="14.15" customHeight="1">
      <c r="AF1270" s="367"/>
      <c r="AH1270" s="367"/>
    </row>
    <row r="1271" spans="32:34" s="368" customFormat="1" ht="14.15" customHeight="1">
      <c r="AF1271" s="367"/>
      <c r="AH1271" s="367"/>
    </row>
    <row r="1272" spans="32:34" s="368" customFormat="1" ht="14.15" customHeight="1">
      <c r="AF1272" s="367"/>
      <c r="AH1272" s="367"/>
    </row>
    <row r="1273" spans="32:34" s="368" customFormat="1" ht="14.15" customHeight="1">
      <c r="AF1273" s="367"/>
      <c r="AH1273" s="367"/>
    </row>
    <row r="1274" spans="32:34" s="368" customFormat="1" ht="14.15" customHeight="1">
      <c r="AF1274" s="367"/>
      <c r="AH1274" s="367"/>
    </row>
    <row r="1275" spans="32:34" s="368" customFormat="1" ht="14.15" customHeight="1">
      <c r="AF1275" s="367"/>
      <c r="AH1275" s="367"/>
    </row>
    <row r="1276" spans="32:34" s="368" customFormat="1" ht="14.15" customHeight="1">
      <c r="AF1276" s="367"/>
      <c r="AH1276" s="367"/>
    </row>
    <row r="1277" spans="32:34" s="368" customFormat="1" ht="14.15" customHeight="1">
      <c r="AF1277" s="367"/>
      <c r="AH1277" s="367"/>
    </row>
    <row r="1278" spans="32:34" s="368" customFormat="1" ht="14.15" customHeight="1">
      <c r="AF1278" s="367"/>
      <c r="AH1278" s="367"/>
    </row>
    <row r="1279" spans="32:34" s="368" customFormat="1" ht="14.15" customHeight="1">
      <c r="AF1279" s="367"/>
      <c r="AH1279" s="367"/>
    </row>
    <row r="1280" spans="32:34" s="368" customFormat="1" ht="14.15" customHeight="1">
      <c r="AF1280" s="367"/>
      <c r="AH1280" s="367"/>
    </row>
    <row r="1281" spans="32:34" s="368" customFormat="1" ht="14.15" customHeight="1">
      <c r="AF1281" s="367"/>
      <c r="AH1281" s="367"/>
    </row>
    <row r="1282" spans="32:34" s="368" customFormat="1" ht="14.15" customHeight="1">
      <c r="AF1282" s="367"/>
      <c r="AH1282" s="367"/>
    </row>
    <row r="1283" spans="32:34" s="368" customFormat="1" ht="14.15" customHeight="1">
      <c r="AF1283" s="367"/>
      <c r="AH1283" s="367"/>
    </row>
    <row r="1284" spans="32:34" s="368" customFormat="1" ht="14.15" customHeight="1">
      <c r="AF1284" s="367"/>
      <c r="AH1284" s="367"/>
    </row>
    <row r="1285" spans="32:34" s="368" customFormat="1" ht="14.15" customHeight="1">
      <c r="AF1285" s="367"/>
      <c r="AH1285" s="367"/>
    </row>
    <row r="1286" spans="32:34" s="368" customFormat="1" ht="14.15" customHeight="1">
      <c r="AF1286" s="367"/>
      <c r="AH1286" s="367"/>
    </row>
    <row r="1287" spans="32:34" s="368" customFormat="1" ht="14.15" customHeight="1">
      <c r="AF1287" s="367"/>
      <c r="AH1287" s="367"/>
    </row>
    <row r="1288" spans="32:34" s="368" customFormat="1" ht="14.15" customHeight="1">
      <c r="AF1288" s="367"/>
      <c r="AH1288" s="367"/>
    </row>
    <row r="1289" spans="32:34" s="368" customFormat="1" ht="14.15" customHeight="1">
      <c r="AF1289" s="367"/>
      <c r="AH1289" s="367"/>
    </row>
    <row r="1290" spans="32:34" s="368" customFormat="1" ht="14.15" customHeight="1">
      <c r="AF1290" s="367"/>
      <c r="AH1290" s="367"/>
    </row>
    <row r="1291" spans="32:34" s="368" customFormat="1" ht="14.15" customHeight="1">
      <c r="AF1291" s="367"/>
      <c r="AH1291" s="367"/>
    </row>
    <row r="1292" spans="32:34" s="368" customFormat="1" ht="14.15" customHeight="1">
      <c r="AF1292" s="367"/>
      <c r="AH1292" s="367"/>
    </row>
    <row r="1293" spans="32:34" s="368" customFormat="1" ht="14.15" customHeight="1">
      <c r="AF1293" s="367"/>
      <c r="AH1293" s="367"/>
    </row>
    <row r="1294" spans="32:34" s="368" customFormat="1" ht="14.15" customHeight="1">
      <c r="AF1294" s="367"/>
      <c r="AH1294" s="367"/>
    </row>
    <row r="1295" spans="32:34" s="368" customFormat="1" ht="14.15" customHeight="1">
      <c r="AF1295" s="367"/>
      <c r="AH1295" s="367"/>
    </row>
    <row r="1296" spans="32:34" s="368" customFormat="1" ht="14.15" customHeight="1">
      <c r="AF1296" s="367"/>
      <c r="AH1296" s="367"/>
    </row>
    <row r="1297" spans="32:34" s="368" customFormat="1" ht="14.15" customHeight="1">
      <c r="AF1297" s="367"/>
      <c r="AH1297" s="367"/>
    </row>
    <row r="1298" spans="32:34" s="368" customFormat="1" ht="14.15" customHeight="1">
      <c r="AF1298" s="367"/>
      <c r="AH1298" s="367"/>
    </row>
    <row r="1299" spans="32:34" s="368" customFormat="1" ht="14.15" customHeight="1">
      <c r="AF1299" s="367"/>
      <c r="AH1299" s="367"/>
    </row>
    <row r="1300" spans="32:34" s="368" customFormat="1" ht="14.15" customHeight="1">
      <c r="AF1300" s="367"/>
      <c r="AH1300" s="367"/>
    </row>
    <row r="1301" spans="32:34" s="368" customFormat="1" ht="14.15" customHeight="1">
      <c r="AF1301" s="367"/>
      <c r="AH1301" s="367"/>
    </row>
    <row r="1302" spans="32:34" s="368" customFormat="1" ht="14.15" customHeight="1">
      <c r="AF1302" s="367"/>
      <c r="AH1302" s="367"/>
    </row>
    <row r="1303" spans="32:34" s="368" customFormat="1" ht="14.15" customHeight="1">
      <c r="AF1303" s="367"/>
      <c r="AH1303" s="367"/>
    </row>
    <row r="1304" spans="32:34" s="368" customFormat="1" ht="14.15" customHeight="1">
      <c r="AF1304" s="367"/>
      <c r="AH1304" s="367"/>
    </row>
    <row r="1305" spans="32:34" s="368" customFormat="1" ht="14.15" customHeight="1">
      <c r="AF1305" s="367"/>
      <c r="AH1305" s="367"/>
    </row>
    <row r="1306" spans="32:34" s="368" customFormat="1" ht="14.15" customHeight="1">
      <c r="AF1306" s="367"/>
      <c r="AH1306" s="367"/>
    </row>
    <row r="1307" spans="32:34" s="368" customFormat="1" ht="14.15" customHeight="1">
      <c r="AF1307" s="367"/>
      <c r="AH1307" s="367"/>
    </row>
    <row r="1308" spans="32:34" s="368" customFormat="1" ht="14.15" customHeight="1">
      <c r="AF1308" s="367"/>
      <c r="AH1308" s="367"/>
    </row>
    <row r="1309" spans="32:34" s="368" customFormat="1" ht="14.15" customHeight="1">
      <c r="AF1309" s="367"/>
      <c r="AH1309" s="367"/>
    </row>
    <row r="1310" spans="32:34" s="368" customFormat="1" ht="14.15" customHeight="1">
      <c r="AF1310" s="367"/>
      <c r="AH1310" s="367"/>
    </row>
    <row r="1311" spans="32:34" s="368" customFormat="1" ht="14.15" customHeight="1">
      <c r="AF1311" s="367"/>
      <c r="AH1311" s="367"/>
    </row>
    <row r="1312" spans="32:34" s="368" customFormat="1" ht="14.15" customHeight="1">
      <c r="AF1312" s="367"/>
      <c r="AH1312" s="367"/>
    </row>
    <row r="1313" spans="32:34" s="368" customFormat="1" ht="14.15" customHeight="1">
      <c r="AF1313" s="367"/>
      <c r="AH1313" s="367"/>
    </row>
    <row r="1314" spans="32:34" s="368" customFormat="1" ht="14.15" customHeight="1">
      <c r="AF1314" s="367"/>
      <c r="AH1314" s="367"/>
    </row>
    <row r="1315" spans="32:34" s="368" customFormat="1" ht="14.15" customHeight="1">
      <c r="AF1315" s="367"/>
      <c r="AH1315" s="367"/>
    </row>
    <row r="1316" spans="32:34" s="368" customFormat="1" ht="14.15" customHeight="1">
      <c r="AF1316" s="367"/>
      <c r="AH1316" s="367"/>
    </row>
    <row r="1317" spans="32:34" s="368" customFormat="1" ht="14.15" customHeight="1">
      <c r="AF1317" s="367"/>
      <c r="AH1317" s="367"/>
    </row>
    <row r="1318" spans="32:34" s="368" customFormat="1" ht="14.15" customHeight="1">
      <c r="AF1318" s="367"/>
      <c r="AH1318" s="367"/>
    </row>
    <row r="1319" spans="32:34" s="368" customFormat="1" ht="14.15" customHeight="1">
      <c r="AF1319" s="367"/>
      <c r="AH1319" s="367"/>
    </row>
    <row r="1320" spans="32:34" s="368" customFormat="1" ht="14.15" customHeight="1">
      <c r="AF1320" s="367"/>
      <c r="AH1320" s="367"/>
    </row>
    <row r="1321" spans="32:34" s="368" customFormat="1" ht="14.15" customHeight="1">
      <c r="AF1321" s="367"/>
      <c r="AH1321" s="367"/>
    </row>
    <row r="1322" spans="32:34" s="368" customFormat="1" ht="14.15" customHeight="1">
      <c r="AF1322" s="367"/>
      <c r="AH1322" s="367"/>
    </row>
    <row r="1323" spans="32:34" s="368" customFormat="1" ht="14.15" customHeight="1">
      <c r="AF1323" s="367"/>
      <c r="AH1323" s="367"/>
    </row>
    <row r="1324" spans="32:34" s="368" customFormat="1" ht="14.15" customHeight="1">
      <c r="AF1324" s="367"/>
      <c r="AH1324" s="367"/>
    </row>
    <row r="1325" spans="32:34" s="368" customFormat="1" ht="14.15" customHeight="1">
      <c r="AF1325" s="367"/>
      <c r="AH1325" s="367"/>
    </row>
    <row r="1326" spans="32:34" s="368" customFormat="1" ht="14.15" customHeight="1">
      <c r="AF1326" s="367"/>
      <c r="AH1326" s="367"/>
    </row>
    <row r="1327" spans="32:34" s="368" customFormat="1" ht="14.15" customHeight="1">
      <c r="AF1327" s="367"/>
      <c r="AH1327" s="367"/>
    </row>
    <row r="1328" spans="32:34" s="368" customFormat="1" ht="14.15" customHeight="1">
      <c r="AF1328" s="367"/>
      <c r="AH1328" s="367"/>
    </row>
    <row r="1329" spans="32:34" s="368" customFormat="1" ht="14.15" customHeight="1">
      <c r="AF1329" s="367"/>
      <c r="AH1329" s="367"/>
    </row>
    <row r="1330" spans="32:34" s="368" customFormat="1" ht="14.15" customHeight="1">
      <c r="AF1330" s="367"/>
      <c r="AH1330" s="367"/>
    </row>
    <row r="1331" spans="32:34" s="368" customFormat="1" ht="14.15" customHeight="1">
      <c r="AF1331" s="367"/>
      <c r="AH1331" s="367"/>
    </row>
    <row r="1332" spans="32:34" s="368" customFormat="1" ht="14.15" customHeight="1">
      <c r="AF1332" s="367"/>
      <c r="AH1332" s="367"/>
    </row>
    <row r="1333" spans="32:34" s="368" customFormat="1" ht="14.15" customHeight="1">
      <c r="AF1333" s="367"/>
      <c r="AH1333" s="367"/>
    </row>
    <row r="1334" spans="32:34" s="368" customFormat="1" ht="14.15" customHeight="1">
      <c r="AF1334" s="367"/>
      <c r="AH1334" s="367"/>
    </row>
    <row r="1335" spans="32:34" s="368" customFormat="1" ht="14.15" customHeight="1">
      <c r="AF1335" s="367"/>
      <c r="AH1335" s="367"/>
    </row>
    <row r="1336" spans="32:34" s="368" customFormat="1" ht="14.15" customHeight="1">
      <c r="AF1336" s="367"/>
      <c r="AH1336" s="367"/>
    </row>
    <row r="1337" spans="32:34" s="368" customFormat="1" ht="14.15" customHeight="1">
      <c r="AF1337" s="367"/>
      <c r="AH1337" s="367"/>
    </row>
    <row r="1338" spans="32:34" s="368" customFormat="1" ht="14.15" customHeight="1">
      <c r="AF1338" s="367"/>
      <c r="AH1338" s="367"/>
    </row>
    <row r="1339" spans="32:34" s="368" customFormat="1" ht="14.15" customHeight="1">
      <c r="AF1339" s="367"/>
      <c r="AH1339" s="367"/>
    </row>
    <row r="1340" spans="32:34" s="368" customFormat="1" ht="14.15" customHeight="1">
      <c r="AF1340" s="367"/>
      <c r="AH1340" s="367"/>
    </row>
    <row r="1341" spans="32:34" s="368" customFormat="1" ht="14.15" customHeight="1">
      <c r="AF1341" s="367"/>
      <c r="AH1341" s="367"/>
    </row>
    <row r="1342" spans="32:34" s="368" customFormat="1" ht="14.15" customHeight="1">
      <c r="AF1342" s="367"/>
      <c r="AH1342" s="367"/>
    </row>
    <row r="1343" spans="32:34" s="368" customFormat="1" ht="14.15" customHeight="1">
      <c r="AF1343" s="367"/>
      <c r="AH1343" s="367"/>
    </row>
    <row r="1344" spans="32:34" s="368" customFormat="1" ht="14.15" customHeight="1">
      <c r="AF1344" s="367"/>
      <c r="AH1344" s="367"/>
    </row>
    <row r="1345" spans="32:34" s="368" customFormat="1" ht="14.15" customHeight="1">
      <c r="AF1345" s="367"/>
      <c r="AH1345" s="367"/>
    </row>
    <row r="1346" spans="32:34" s="368" customFormat="1" ht="14.15" customHeight="1">
      <c r="AF1346" s="367"/>
      <c r="AH1346" s="367"/>
    </row>
    <row r="1347" spans="32:34" s="368" customFormat="1" ht="14.15" customHeight="1">
      <c r="AF1347" s="367"/>
      <c r="AH1347" s="367"/>
    </row>
    <row r="1348" spans="32:34" s="368" customFormat="1" ht="14.15" customHeight="1">
      <c r="AF1348" s="367"/>
      <c r="AH1348" s="367"/>
    </row>
    <row r="1349" spans="32:34" s="368" customFormat="1" ht="14.15" customHeight="1">
      <c r="AF1349" s="367"/>
      <c r="AH1349" s="367"/>
    </row>
    <row r="1350" spans="32:34" s="368" customFormat="1" ht="14.15" customHeight="1">
      <c r="AF1350" s="367"/>
      <c r="AH1350" s="367"/>
    </row>
    <row r="1351" spans="32:34" s="368" customFormat="1" ht="14.15" customHeight="1">
      <c r="AF1351" s="367"/>
      <c r="AH1351" s="367"/>
    </row>
    <row r="1352" spans="32:34" s="368" customFormat="1" ht="14.15" customHeight="1">
      <c r="AF1352" s="367"/>
      <c r="AH1352" s="367"/>
    </row>
    <row r="1353" spans="32:34" s="368" customFormat="1" ht="14.15" customHeight="1">
      <c r="AF1353" s="367"/>
      <c r="AH1353" s="367"/>
    </row>
    <row r="1354" spans="32:34" s="368" customFormat="1" ht="14.15" customHeight="1">
      <c r="AF1354" s="367"/>
      <c r="AH1354" s="367"/>
    </row>
    <row r="1355" spans="32:34" s="368" customFormat="1" ht="14.15" customHeight="1">
      <c r="AF1355" s="367"/>
      <c r="AH1355" s="367"/>
    </row>
    <row r="1356" spans="32:34" s="368" customFormat="1" ht="14.15" customHeight="1">
      <c r="AF1356" s="367"/>
      <c r="AH1356" s="367"/>
    </row>
    <row r="1357" spans="32:34" s="368" customFormat="1" ht="14.15" customHeight="1">
      <c r="AF1357" s="367"/>
      <c r="AH1357" s="367"/>
    </row>
    <row r="1358" spans="32:34" s="368" customFormat="1" ht="14.15" customHeight="1">
      <c r="AF1358" s="367"/>
      <c r="AH1358" s="367"/>
    </row>
    <row r="1359" spans="32:34" s="368" customFormat="1" ht="14.15" customHeight="1">
      <c r="AF1359" s="367"/>
      <c r="AH1359" s="367"/>
    </row>
    <row r="1360" spans="32:34" s="368" customFormat="1" ht="14.15" customHeight="1">
      <c r="AF1360" s="367"/>
      <c r="AH1360" s="367"/>
    </row>
    <row r="1361" spans="32:34" s="368" customFormat="1" ht="14.15" customHeight="1">
      <c r="AF1361" s="367"/>
      <c r="AH1361" s="367"/>
    </row>
    <row r="1362" spans="32:34" s="368" customFormat="1" ht="14.15" customHeight="1">
      <c r="AF1362" s="367"/>
      <c r="AH1362" s="367"/>
    </row>
    <row r="1363" spans="32:34" s="368" customFormat="1" ht="14.15" customHeight="1">
      <c r="AF1363" s="367"/>
      <c r="AH1363" s="367"/>
    </row>
    <row r="1364" spans="32:34" s="368" customFormat="1" ht="14.15" customHeight="1">
      <c r="AF1364" s="367"/>
      <c r="AH1364" s="367"/>
    </row>
    <row r="1365" spans="32:34" s="368" customFormat="1" ht="14.15" customHeight="1">
      <c r="AF1365" s="367"/>
      <c r="AH1365" s="367"/>
    </row>
    <row r="1366" spans="32:34" s="368" customFormat="1" ht="14.15" customHeight="1">
      <c r="AF1366" s="367"/>
      <c r="AH1366" s="367"/>
    </row>
    <row r="1367" spans="32:34" s="368" customFormat="1" ht="14.15" customHeight="1">
      <c r="AF1367" s="367"/>
      <c r="AH1367" s="367"/>
    </row>
    <row r="1368" spans="32:34" s="368" customFormat="1" ht="14.15" customHeight="1">
      <c r="AF1368" s="367"/>
      <c r="AH1368" s="367"/>
    </row>
    <row r="1369" spans="32:34" s="368" customFormat="1" ht="14.15" customHeight="1">
      <c r="AF1369" s="367"/>
      <c r="AH1369" s="367"/>
    </row>
    <row r="1370" spans="32:34" s="368" customFormat="1" ht="14.15" customHeight="1">
      <c r="AF1370" s="367"/>
      <c r="AH1370" s="367"/>
    </row>
    <row r="1371" spans="32:34" s="368" customFormat="1" ht="14.15" customHeight="1">
      <c r="AF1371" s="367"/>
      <c r="AH1371" s="367"/>
    </row>
    <row r="1372" spans="32:34" s="368" customFormat="1" ht="14.15" customHeight="1">
      <c r="AF1372" s="367"/>
      <c r="AH1372" s="367"/>
    </row>
    <row r="1373" spans="32:34" s="368" customFormat="1" ht="14.15" customHeight="1">
      <c r="AF1373" s="367"/>
      <c r="AH1373" s="367"/>
    </row>
    <row r="1374" spans="32:34" s="368" customFormat="1" ht="14.15" customHeight="1">
      <c r="AF1374" s="367"/>
      <c r="AH1374" s="367"/>
    </row>
    <row r="1375" spans="32:34" s="368" customFormat="1" ht="14.15" customHeight="1">
      <c r="AF1375" s="367"/>
      <c r="AH1375" s="367"/>
    </row>
    <row r="1376" spans="32:34" s="368" customFormat="1" ht="14.15" customHeight="1">
      <c r="AF1376" s="367"/>
      <c r="AH1376" s="367"/>
    </row>
    <row r="1377" spans="32:34" s="368" customFormat="1" ht="14.15" customHeight="1">
      <c r="AF1377" s="367"/>
      <c r="AH1377" s="367"/>
    </row>
    <row r="1378" spans="32:34" s="368" customFormat="1" ht="14.15" customHeight="1">
      <c r="AF1378" s="367"/>
      <c r="AH1378" s="367"/>
    </row>
    <row r="1379" spans="32:34" s="368" customFormat="1" ht="14.15" customHeight="1">
      <c r="AF1379" s="367"/>
      <c r="AH1379" s="367"/>
    </row>
    <row r="1380" spans="32:34" s="368" customFormat="1" ht="14.15" customHeight="1">
      <c r="AF1380" s="367"/>
      <c r="AH1380" s="367"/>
    </row>
    <row r="1381" spans="32:34" s="368" customFormat="1" ht="14.15" customHeight="1">
      <c r="AF1381" s="367"/>
      <c r="AH1381" s="367"/>
    </row>
    <row r="1382" spans="32:34" s="368" customFormat="1" ht="14.15" customHeight="1">
      <c r="AF1382" s="367"/>
      <c r="AH1382" s="367"/>
    </row>
    <row r="1383" spans="32:34" s="368" customFormat="1" ht="14.15" customHeight="1">
      <c r="AF1383" s="367"/>
      <c r="AH1383" s="367"/>
    </row>
    <row r="1384" spans="32:34" s="368" customFormat="1" ht="14.15" customHeight="1">
      <c r="AF1384" s="367"/>
      <c r="AH1384" s="367"/>
    </row>
    <row r="1385" spans="32:34" s="368" customFormat="1" ht="14.15" customHeight="1">
      <c r="AF1385" s="367"/>
      <c r="AH1385" s="367"/>
    </row>
    <row r="1386" spans="32:34" s="368" customFormat="1" ht="14.15" customHeight="1">
      <c r="AF1386" s="367"/>
      <c r="AH1386" s="367"/>
    </row>
    <row r="1387" spans="32:34" s="368" customFormat="1" ht="14.15" customHeight="1">
      <c r="AF1387" s="367"/>
      <c r="AH1387" s="367"/>
    </row>
    <row r="1388" spans="32:34" s="368" customFormat="1" ht="14.15" customHeight="1">
      <c r="AF1388" s="367"/>
      <c r="AH1388" s="367"/>
    </row>
    <row r="1389" spans="32:34" s="368" customFormat="1" ht="14.15" customHeight="1">
      <c r="AF1389" s="367"/>
      <c r="AH1389" s="367"/>
    </row>
    <row r="1390" spans="32:34" s="368" customFormat="1" ht="14.15" customHeight="1">
      <c r="AF1390" s="367"/>
      <c r="AH1390" s="367"/>
    </row>
    <row r="1391" spans="32:34" s="368" customFormat="1" ht="14.15" customHeight="1">
      <c r="AF1391" s="367"/>
      <c r="AH1391" s="367"/>
    </row>
    <row r="1392" spans="32:34" s="368" customFormat="1" ht="14.15" customHeight="1">
      <c r="AF1392" s="367"/>
      <c r="AH1392" s="367"/>
    </row>
    <row r="1393" spans="32:34" s="368" customFormat="1" ht="14.15" customHeight="1">
      <c r="AF1393" s="367"/>
      <c r="AH1393" s="367"/>
    </row>
    <row r="1394" spans="32:34" s="368" customFormat="1" ht="14.15" customHeight="1">
      <c r="AF1394" s="367"/>
      <c r="AH1394" s="367"/>
    </row>
    <row r="1395" spans="32:34" s="368" customFormat="1" ht="14.15" customHeight="1">
      <c r="AF1395" s="367"/>
      <c r="AH1395" s="367"/>
    </row>
    <row r="1396" spans="32:34" s="368" customFormat="1" ht="14.15" customHeight="1">
      <c r="AF1396" s="367"/>
      <c r="AH1396" s="367"/>
    </row>
    <row r="1397" spans="32:34" s="368" customFormat="1" ht="14.15" customHeight="1">
      <c r="AF1397" s="367"/>
      <c r="AH1397" s="367"/>
    </row>
    <row r="1398" spans="32:34" s="368" customFormat="1" ht="14.15" customHeight="1">
      <c r="AF1398" s="367"/>
      <c r="AH1398" s="367"/>
    </row>
    <row r="1399" spans="32:34" s="368" customFormat="1" ht="14.15" customHeight="1">
      <c r="AF1399" s="367"/>
      <c r="AH1399" s="367"/>
    </row>
    <row r="1400" spans="32:34" s="368" customFormat="1" ht="14.15" customHeight="1">
      <c r="AF1400" s="367"/>
      <c r="AH1400" s="367"/>
    </row>
    <row r="1401" spans="32:34" s="368" customFormat="1" ht="14.15" customHeight="1">
      <c r="AF1401" s="367"/>
      <c r="AH1401" s="367"/>
    </row>
    <row r="1402" spans="32:34" s="368" customFormat="1" ht="14.15" customHeight="1">
      <c r="AF1402" s="367"/>
      <c r="AH1402" s="367"/>
    </row>
    <row r="1403" spans="32:34" s="368" customFormat="1" ht="14.15" customHeight="1">
      <c r="AF1403" s="367"/>
      <c r="AH1403" s="367"/>
    </row>
    <row r="1404" spans="32:34" s="368" customFormat="1" ht="14.15" customHeight="1">
      <c r="AF1404" s="367"/>
      <c r="AH1404" s="367"/>
    </row>
    <row r="1405" spans="32:34" s="368" customFormat="1" ht="14.15" customHeight="1">
      <c r="AF1405" s="367"/>
      <c r="AH1405" s="367"/>
    </row>
    <row r="1406" spans="32:34" s="368" customFormat="1" ht="14.15" customHeight="1">
      <c r="AF1406" s="367"/>
      <c r="AH1406" s="367"/>
    </row>
    <row r="1407" spans="32:34" s="368" customFormat="1" ht="14.15" customHeight="1">
      <c r="AF1407" s="367"/>
      <c r="AH1407" s="367"/>
    </row>
    <row r="1408" spans="32:34" s="368" customFormat="1" ht="14.15" customHeight="1">
      <c r="AF1408" s="367"/>
      <c r="AH1408" s="367"/>
    </row>
    <row r="1409" spans="32:34" s="368" customFormat="1" ht="14.15" customHeight="1">
      <c r="AF1409" s="367"/>
      <c r="AH1409" s="367"/>
    </row>
    <row r="1410" spans="32:34" s="368" customFormat="1" ht="14.15" customHeight="1">
      <c r="AF1410" s="367"/>
      <c r="AH1410" s="367"/>
    </row>
    <row r="1411" spans="32:34" s="368" customFormat="1" ht="14.15" customHeight="1">
      <c r="AF1411" s="367"/>
      <c r="AH1411" s="367"/>
    </row>
    <row r="1412" spans="32:34" s="368" customFormat="1" ht="14.15" customHeight="1">
      <c r="AF1412" s="367"/>
      <c r="AH1412" s="367"/>
    </row>
    <row r="1413" spans="32:34" s="368" customFormat="1" ht="14.15" customHeight="1">
      <c r="AF1413" s="367"/>
      <c r="AH1413" s="367"/>
    </row>
    <row r="1414" spans="32:34" s="368" customFormat="1" ht="14.15" customHeight="1">
      <c r="AF1414" s="367"/>
      <c r="AH1414" s="367"/>
    </row>
    <row r="1415" spans="32:34" s="368" customFormat="1" ht="14.15" customHeight="1">
      <c r="AF1415" s="367"/>
      <c r="AH1415" s="367"/>
    </row>
    <row r="1416" spans="32:34" s="368" customFormat="1" ht="14.15" customHeight="1">
      <c r="AF1416" s="367"/>
      <c r="AH1416" s="367"/>
    </row>
    <row r="1417" spans="32:34" s="368" customFormat="1" ht="14.15" customHeight="1">
      <c r="AF1417" s="367"/>
      <c r="AH1417" s="367"/>
    </row>
    <row r="1418" spans="32:34" s="368" customFormat="1" ht="14.15" customHeight="1">
      <c r="AF1418" s="367"/>
      <c r="AH1418" s="367"/>
    </row>
    <row r="1419" spans="32:34" s="368" customFormat="1" ht="14.15" customHeight="1">
      <c r="AF1419" s="367"/>
      <c r="AH1419" s="367"/>
    </row>
    <row r="1420" spans="32:34" s="368" customFormat="1" ht="14.15" customHeight="1">
      <c r="AF1420" s="367"/>
      <c r="AH1420" s="367"/>
    </row>
    <row r="1421" spans="32:34" s="368" customFormat="1" ht="14.15" customHeight="1">
      <c r="AF1421" s="367"/>
      <c r="AH1421" s="367"/>
    </row>
    <row r="1422" spans="32:34" s="368" customFormat="1" ht="14.15" customHeight="1">
      <c r="AF1422" s="367"/>
      <c r="AH1422" s="367"/>
    </row>
    <row r="1423" spans="32:34" s="368" customFormat="1" ht="14.15" customHeight="1">
      <c r="AF1423" s="367"/>
      <c r="AH1423" s="367"/>
    </row>
    <row r="1424" spans="32:34" s="368" customFormat="1" ht="14.15" customHeight="1">
      <c r="AF1424" s="367"/>
      <c r="AH1424" s="367"/>
    </row>
    <row r="1425" spans="32:34" s="368" customFormat="1" ht="14.15" customHeight="1">
      <c r="AF1425" s="367"/>
      <c r="AH1425" s="367"/>
    </row>
    <row r="1426" spans="32:34" s="368" customFormat="1" ht="14.15" customHeight="1">
      <c r="AF1426" s="367"/>
      <c r="AH1426" s="367"/>
    </row>
    <row r="1427" spans="32:34" s="368" customFormat="1" ht="14.15" customHeight="1">
      <c r="AF1427" s="367"/>
      <c r="AH1427" s="367"/>
    </row>
    <row r="1428" spans="32:34" s="368" customFormat="1" ht="14.15" customHeight="1">
      <c r="AF1428" s="367"/>
      <c r="AH1428" s="367"/>
    </row>
    <row r="1429" spans="32:34" s="368" customFormat="1" ht="14.15" customHeight="1">
      <c r="AF1429" s="367"/>
      <c r="AH1429" s="367"/>
    </row>
    <row r="1430" spans="32:34" s="368" customFormat="1" ht="14.15" customHeight="1">
      <c r="AF1430" s="367"/>
      <c r="AH1430" s="367"/>
    </row>
    <row r="1431" spans="32:34" s="368" customFormat="1" ht="14.15" customHeight="1">
      <c r="AF1431" s="367"/>
      <c r="AH1431" s="367"/>
    </row>
    <row r="1432" spans="32:34" s="368" customFormat="1" ht="14.15" customHeight="1">
      <c r="AF1432" s="367"/>
      <c r="AH1432" s="367"/>
    </row>
    <row r="1433" spans="32:34" s="368" customFormat="1" ht="14.15" customHeight="1">
      <c r="AF1433" s="367"/>
      <c r="AH1433" s="367"/>
    </row>
    <row r="1434" spans="32:34" s="368" customFormat="1" ht="14.15" customHeight="1">
      <c r="AF1434" s="367"/>
      <c r="AH1434" s="367"/>
    </row>
    <row r="1435" spans="32:34" s="368" customFormat="1" ht="14.15" customHeight="1">
      <c r="AF1435" s="367"/>
      <c r="AH1435" s="367"/>
    </row>
    <row r="1436" spans="32:34" s="368" customFormat="1" ht="14.15" customHeight="1">
      <c r="AF1436" s="367"/>
      <c r="AH1436" s="367"/>
    </row>
    <row r="1437" spans="32:34" s="368" customFormat="1" ht="14.15" customHeight="1">
      <c r="AF1437" s="367"/>
      <c r="AH1437" s="367"/>
    </row>
    <row r="1438" spans="32:34" s="368" customFormat="1" ht="14.15" customHeight="1">
      <c r="AF1438" s="367"/>
      <c r="AH1438" s="367"/>
    </row>
    <row r="1439" spans="32:34" s="368" customFormat="1" ht="14.15" customHeight="1">
      <c r="AF1439" s="367"/>
      <c r="AH1439" s="367"/>
    </row>
    <row r="1440" spans="32:34" s="368" customFormat="1" ht="14.15" customHeight="1">
      <c r="AF1440" s="367"/>
      <c r="AH1440" s="367"/>
    </row>
    <row r="1441" spans="32:34" s="368" customFormat="1" ht="14.15" customHeight="1">
      <c r="AF1441" s="367"/>
      <c r="AH1441" s="367"/>
    </row>
    <row r="1442" spans="32:34" s="368" customFormat="1" ht="14.15" customHeight="1">
      <c r="AF1442" s="367"/>
      <c r="AH1442" s="367"/>
    </row>
    <row r="1443" spans="32:34" s="368" customFormat="1" ht="14.15" customHeight="1">
      <c r="AF1443" s="367"/>
      <c r="AH1443" s="367"/>
    </row>
    <row r="1444" spans="32:34" s="368" customFormat="1" ht="14.15" customHeight="1">
      <c r="AF1444" s="367"/>
      <c r="AH1444" s="367"/>
    </row>
    <row r="1445" spans="32:34" s="368" customFormat="1" ht="14.15" customHeight="1">
      <c r="AF1445" s="367"/>
      <c r="AH1445" s="367"/>
    </row>
    <row r="1446" spans="32:34" s="368" customFormat="1" ht="14.15" customHeight="1">
      <c r="AF1446" s="367"/>
      <c r="AH1446" s="367"/>
    </row>
    <row r="1447" spans="32:34" s="368" customFormat="1" ht="14.15" customHeight="1">
      <c r="AF1447" s="367"/>
      <c r="AH1447" s="367"/>
    </row>
    <row r="1448" spans="32:34" s="368" customFormat="1" ht="14.15" customHeight="1">
      <c r="AF1448" s="367"/>
      <c r="AH1448" s="367"/>
    </row>
    <row r="1449" spans="32:34" s="368" customFormat="1" ht="14.15" customHeight="1">
      <c r="AF1449" s="367"/>
      <c r="AH1449" s="367"/>
    </row>
    <row r="1450" spans="32:34" s="368" customFormat="1" ht="14.15" customHeight="1">
      <c r="AF1450" s="367"/>
      <c r="AH1450" s="367"/>
    </row>
    <row r="1451" spans="32:34" s="368" customFormat="1" ht="14.15" customHeight="1">
      <c r="AF1451" s="367"/>
      <c r="AH1451" s="367"/>
    </row>
    <row r="1452" spans="32:34" s="368" customFormat="1" ht="14.15" customHeight="1">
      <c r="AF1452" s="367"/>
      <c r="AH1452" s="367"/>
    </row>
    <row r="1453" spans="32:34" s="368" customFormat="1" ht="14.15" customHeight="1">
      <c r="AF1453" s="367"/>
      <c r="AH1453" s="367"/>
    </row>
    <row r="1454" spans="32:34" s="368" customFormat="1" ht="14.15" customHeight="1">
      <c r="AF1454" s="367"/>
      <c r="AH1454" s="367"/>
    </row>
    <row r="1455" spans="32:34" s="368" customFormat="1" ht="14.15" customHeight="1">
      <c r="AF1455" s="367"/>
      <c r="AH1455" s="367"/>
    </row>
    <row r="1456" spans="32:34" s="368" customFormat="1" ht="14.15" customHeight="1">
      <c r="AF1456" s="367"/>
      <c r="AH1456" s="367"/>
    </row>
    <row r="1457" spans="32:34" s="368" customFormat="1" ht="14.15" customHeight="1">
      <c r="AF1457" s="367"/>
      <c r="AH1457" s="367"/>
    </row>
    <row r="1458" spans="32:34" s="368" customFormat="1" ht="14.15" customHeight="1">
      <c r="AF1458" s="367"/>
      <c r="AH1458" s="367"/>
    </row>
    <row r="1459" spans="32:34" s="368" customFormat="1" ht="14.15" customHeight="1">
      <c r="AF1459" s="367"/>
      <c r="AH1459" s="367"/>
    </row>
    <row r="1460" spans="32:34" s="368" customFormat="1" ht="14.15" customHeight="1">
      <c r="AF1460" s="367"/>
      <c r="AH1460" s="367"/>
    </row>
    <row r="1461" spans="32:34" s="368" customFormat="1" ht="14.15" customHeight="1">
      <c r="AF1461" s="367"/>
      <c r="AH1461" s="367"/>
    </row>
    <row r="1462" spans="32:34" s="368" customFormat="1" ht="14.15" customHeight="1">
      <c r="AF1462" s="367"/>
      <c r="AH1462" s="367"/>
    </row>
    <row r="1463" spans="32:34" s="368" customFormat="1" ht="14.15" customHeight="1">
      <c r="AF1463" s="367"/>
      <c r="AH1463" s="367"/>
    </row>
    <row r="1464" spans="32:34" s="368" customFormat="1" ht="14.15" customHeight="1">
      <c r="AF1464" s="367"/>
      <c r="AH1464" s="367"/>
    </row>
    <row r="1465" spans="32:34" s="368" customFormat="1" ht="14.15" customHeight="1">
      <c r="AF1465" s="367"/>
      <c r="AH1465" s="367"/>
    </row>
    <row r="1466" spans="32:34" s="368" customFormat="1" ht="14.15" customHeight="1">
      <c r="AF1466" s="367"/>
      <c r="AH1466" s="367"/>
    </row>
    <row r="1467" spans="32:34" s="368" customFormat="1" ht="14.15" customHeight="1">
      <c r="AF1467" s="367"/>
      <c r="AH1467" s="367"/>
    </row>
    <row r="1468" spans="32:34" s="368" customFormat="1" ht="14.15" customHeight="1">
      <c r="AF1468" s="367"/>
      <c r="AH1468" s="367"/>
    </row>
    <row r="1469" spans="32:34" s="368" customFormat="1" ht="14.15" customHeight="1">
      <c r="AF1469" s="367"/>
      <c r="AH1469" s="367"/>
    </row>
    <row r="1470" spans="32:34" s="368" customFormat="1" ht="14.15" customHeight="1">
      <c r="AF1470" s="367"/>
      <c r="AH1470" s="367"/>
    </row>
    <row r="1471" spans="32:34" s="368" customFormat="1" ht="14.15" customHeight="1">
      <c r="AF1471" s="367"/>
      <c r="AH1471" s="367"/>
    </row>
    <row r="1472" spans="32:34" s="368" customFormat="1" ht="14.15" customHeight="1">
      <c r="AF1472" s="367"/>
      <c r="AH1472" s="367"/>
    </row>
    <row r="1473" spans="32:34" s="368" customFormat="1" ht="14.15" customHeight="1">
      <c r="AF1473" s="367"/>
      <c r="AH1473" s="367"/>
    </row>
    <row r="1474" spans="32:34" s="368" customFormat="1" ht="14.15" customHeight="1">
      <c r="AF1474" s="367"/>
      <c r="AH1474" s="367"/>
    </row>
    <row r="1475" spans="32:34" s="368" customFormat="1" ht="14.15" customHeight="1">
      <c r="AF1475" s="367"/>
      <c r="AH1475" s="367"/>
    </row>
    <row r="1476" spans="32:34" s="368" customFormat="1" ht="14.15" customHeight="1">
      <c r="AF1476" s="367"/>
      <c r="AH1476" s="367"/>
    </row>
    <row r="1477" spans="32:34" s="368" customFormat="1" ht="14.15" customHeight="1">
      <c r="AF1477" s="367"/>
      <c r="AH1477" s="367"/>
    </row>
    <row r="1478" spans="32:34" s="368" customFormat="1" ht="14.15" customHeight="1">
      <c r="AF1478" s="367"/>
      <c r="AH1478" s="367"/>
    </row>
    <row r="1479" spans="32:34" s="368" customFormat="1" ht="14.15" customHeight="1">
      <c r="AF1479" s="367"/>
      <c r="AH1479" s="367"/>
    </row>
    <row r="1480" spans="32:34" s="368" customFormat="1" ht="14.15" customHeight="1">
      <c r="AF1480" s="367"/>
      <c r="AH1480" s="367"/>
    </row>
    <row r="1481" spans="32:34" s="368" customFormat="1" ht="14.15" customHeight="1">
      <c r="AF1481" s="367"/>
      <c r="AH1481" s="367"/>
    </row>
    <row r="1482" spans="32:34" s="368" customFormat="1" ht="14.15" customHeight="1">
      <c r="AF1482" s="367"/>
      <c r="AH1482" s="367"/>
    </row>
    <row r="1483" spans="32:34" s="368" customFormat="1" ht="14.15" customHeight="1">
      <c r="AF1483" s="367"/>
      <c r="AH1483" s="367"/>
    </row>
    <row r="1484" spans="32:34" s="368" customFormat="1" ht="14.15" customHeight="1">
      <c r="AF1484" s="367"/>
      <c r="AH1484" s="367"/>
    </row>
    <row r="1485" spans="32:34" s="368" customFormat="1" ht="14.15" customHeight="1">
      <c r="AF1485" s="367"/>
      <c r="AH1485" s="367"/>
    </row>
    <row r="1486" spans="32:34" s="368" customFormat="1" ht="14.15" customHeight="1">
      <c r="AF1486" s="367"/>
      <c r="AH1486" s="367"/>
    </row>
    <row r="1487" spans="32:34" s="368" customFormat="1" ht="14.15" customHeight="1">
      <c r="AF1487" s="367"/>
      <c r="AH1487" s="367"/>
    </row>
    <row r="1488" spans="32:34" s="368" customFormat="1" ht="14.15" customHeight="1">
      <c r="AF1488" s="367"/>
      <c r="AH1488" s="367"/>
    </row>
    <row r="1489" spans="32:34" s="368" customFormat="1" ht="14.15" customHeight="1">
      <c r="AF1489" s="367"/>
      <c r="AH1489" s="367"/>
    </row>
    <row r="1490" spans="32:34" s="368" customFormat="1" ht="14.15" customHeight="1">
      <c r="AF1490" s="367"/>
      <c r="AH1490" s="367"/>
    </row>
    <row r="1491" spans="32:34" s="368" customFormat="1" ht="14.15" customHeight="1">
      <c r="AF1491" s="367"/>
      <c r="AH1491" s="367"/>
    </row>
    <row r="1492" spans="32:34" s="368" customFormat="1" ht="14.15" customHeight="1">
      <c r="AF1492" s="367"/>
      <c r="AH1492" s="367"/>
    </row>
    <row r="1493" spans="32:34" s="368" customFormat="1" ht="14.15" customHeight="1">
      <c r="AF1493" s="367"/>
      <c r="AH1493" s="367"/>
    </row>
    <row r="1494" spans="32:34" s="368" customFormat="1" ht="14.15" customHeight="1">
      <c r="AF1494" s="367"/>
      <c r="AH1494" s="367"/>
    </row>
    <row r="1495" spans="32:34" s="368" customFormat="1" ht="14.15" customHeight="1">
      <c r="AF1495" s="367"/>
      <c r="AH1495" s="367"/>
    </row>
    <row r="1496" spans="32:34" s="368" customFormat="1" ht="14.15" customHeight="1">
      <c r="AF1496" s="367"/>
      <c r="AH1496" s="367"/>
    </row>
    <row r="1497" spans="32:34" s="368" customFormat="1" ht="14.15" customHeight="1">
      <c r="AF1497" s="367"/>
      <c r="AH1497" s="367"/>
    </row>
    <row r="1498" spans="32:34" s="368" customFormat="1" ht="14.15" customHeight="1">
      <c r="AF1498" s="367"/>
      <c r="AH1498" s="367"/>
    </row>
    <row r="1499" spans="32:34" s="368" customFormat="1" ht="14.15" customHeight="1">
      <c r="AF1499" s="367"/>
      <c r="AH1499" s="367"/>
    </row>
    <row r="1500" spans="32:34" s="368" customFormat="1" ht="14.15" customHeight="1">
      <c r="AF1500" s="367"/>
      <c r="AH1500" s="367"/>
    </row>
    <row r="1501" spans="32:34" s="368" customFormat="1" ht="14.15" customHeight="1">
      <c r="AF1501" s="367"/>
      <c r="AH1501" s="367"/>
    </row>
    <row r="1502" spans="32:34" s="368" customFormat="1" ht="14.15" customHeight="1">
      <c r="AF1502" s="367"/>
      <c r="AH1502" s="367"/>
    </row>
    <row r="1503" spans="32:34" s="368" customFormat="1" ht="14.15" customHeight="1">
      <c r="AF1503" s="367"/>
      <c r="AH1503" s="367"/>
    </row>
    <row r="1504" spans="32:34" s="368" customFormat="1" ht="14.15" customHeight="1">
      <c r="AF1504" s="367"/>
      <c r="AH1504" s="367"/>
    </row>
    <row r="1505" spans="32:34" s="368" customFormat="1" ht="14.15" customHeight="1">
      <c r="AF1505" s="367"/>
      <c r="AH1505" s="367"/>
    </row>
    <row r="1506" spans="32:34" s="368" customFormat="1" ht="14.15" customHeight="1">
      <c r="AF1506" s="367"/>
      <c r="AH1506" s="367"/>
    </row>
    <row r="1507" spans="32:34" s="368" customFormat="1" ht="14.15" customHeight="1">
      <c r="AF1507" s="367"/>
      <c r="AH1507" s="367"/>
    </row>
    <row r="1508" spans="32:34" s="368" customFormat="1" ht="14.15" customHeight="1">
      <c r="AF1508" s="367"/>
      <c r="AH1508" s="367"/>
    </row>
    <row r="1509" spans="32:34" s="368" customFormat="1" ht="14.15" customHeight="1">
      <c r="AF1509" s="367"/>
      <c r="AH1509" s="367"/>
    </row>
    <row r="1510" spans="32:34" s="368" customFormat="1" ht="14.15" customHeight="1">
      <c r="AF1510" s="367"/>
      <c r="AH1510" s="367"/>
    </row>
    <row r="1511" spans="32:34" s="368" customFormat="1" ht="14.15" customHeight="1">
      <c r="AF1511" s="367"/>
      <c r="AH1511" s="367"/>
    </row>
    <row r="1512" spans="32:34" s="368" customFormat="1" ht="14.15" customHeight="1">
      <c r="AF1512" s="367"/>
      <c r="AH1512" s="367"/>
    </row>
    <row r="1513" spans="32:34" s="368" customFormat="1" ht="14.15" customHeight="1">
      <c r="AF1513" s="367"/>
      <c r="AH1513" s="367"/>
    </row>
    <row r="1514" spans="32:34" s="368" customFormat="1" ht="14.15" customHeight="1">
      <c r="AF1514" s="367"/>
      <c r="AH1514" s="367"/>
    </row>
    <row r="1515" spans="32:34" s="368" customFormat="1" ht="14.15" customHeight="1">
      <c r="AF1515" s="367"/>
      <c r="AH1515" s="367"/>
    </row>
    <row r="1516" spans="32:34" s="368" customFormat="1" ht="14.15" customHeight="1">
      <c r="AF1516" s="367"/>
      <c r="AH1516" s="367"/>
    </row>
    <row r="1517" spans="32:34" s="368" customFormat="1" ht="14.15" customHeight="1">
      <c r="AF1517" s="367"/>
      <c r="AH1517" s="367"/>
    </row>
    <row r="1518" spans="32:34" s="368" customFormat="1" ht="14.15" customHeight="1">
      <c r="AF1518" s="367"/>
      <c r="AH1518" s="367"/>
    </row>
    <row r="1519" spans="32:34" s="368" customFormat="1" ht="14.15" customHeight="1">
      <c r="AF1519" s="367"/>
      <c r="AH1519" s="367"/>
    </row>
    <row r="1520" spans="32:34" s="368" customFormat="1" ht="14.15" customHeight="1">
      <c r="AF1520" s="367"/>
      <c r="AH1520" s="367"/>
    </row>
    <row r="1521" spans="32:34" s="368" customFormat="1" ht="14.15" customHeight="1">
      <c r="AF1521" s="367"/>
      <c r="AH1521" s="367"/>
    </row>
    <row r="1522" spans="32:34" s="368" customFormat="1" ht="14.15" customHeight="1">
      <c r="AF1522" s="367"/>
      <c r="AH1522" s="367"/>
    </row>
    <row r="1523" spans="32:34" s="368" customFormat="1" ht="14.15" customHeight="1">
      <c r="AF1523" s="367"/>
      <c r="AH1523" s="367"/>
    </row>
    <row r="1524" spans="32:34" s="368" customFormat="1" ht="14.15" customHeight="1">
      <c r="AF1524" s="367"/>
      <c r="AH1524" s="367"/>
    </row>
    <row r="1525" spans="32:34" s="368" customFormat="1" ht="14.15" customHeight="1">
      <c r="AF1525" s="367"/>
      <c r="AH1525" s="367"/>
    </row>
    <row r="1526" spans="32:34" s="368" customFormat="1" ht="14.15" customHeight="1">
      <c r="AF1526" s="367"/>
      <c r="AH1526" s="367"/>
    </row>
    <row r="1527" spans="32:34" s="368" customFormat="1" ht="14.15" customHeight="1">
      <c r="AF1527" s="367"/>
      <c r="AH1527" s="367"/>
    </row>
    <row r="1528" spans="32:34" s="368" customFormat="1" ht="14.15" customHeight="1">
      <c r="AF1528" s="367"/>
      <c r="AH1528" s="367"/>
    </row>
    <row r="1529" spans="32:34" s="368" customFormat="1" ht="14.15" customHeight="1">
      <c r="AF1529" s="367"/>
      <c r="AH1529" s="367"/>
    </row>
    <row r="1530" spans="32:34" s="368" customFormat="1" ht="14.15" customHeight="1">
      <c r="AF1530" s="367"/>
      <c r="AH1530" s="367"/>
    </row>
    <row r="1531" spans="32:34" s="368" customFormat="1" ht="14.15" customHeight="1">
      <c r="AF1531" s="367"/>
      <c r="AH1531" s="367"/>
    </row>
    <row r="1532" spans="32:34" s="368" customFormat="1" ht="14.15" customHeight="1">
      <c r="AF1532" s="367"/>
      <c r="AH1532" s="367"/>
    </row>
    <row r="1533" spans="32:34" s="368" customFormat="1" ht="14.15" customHeight="1">
      <c r="AF1533" s="367"/>
      <c r="AH1533" s="367"/>
    </row>
    <row r="1534" spans="32:34" s="368" customFormat="1" ht="14.15" customHeight="1">
      <c r="AF1534" s="367"/>
      <c r="AH1534" s="367"/>
    </row>
    <row r="1535" spans="32:34" s="368" customFormat="1" ht="14.15" customHeight="1">
      <c r="AF1535" s="367"/>
      <c r="AH1535" s="367"/>
    </row>
    <row r="1536" spans="32:34" s="368" customFormat="1" ht="14.15" customHeight="1">
      <c r="AF1536" s="367"/>
      <c r="AH1536" s="367"/>
    </row>
    <row r="1537" spans="32:34" s="368" customFormat="1" ht="14.15" customHeight="1">
      <c r="AF1537" s="367"/>
      <c r="AH1537" s="367"/>
    </row>
    <row r="1538" spans="32:34" s="368" customFormat="1" ht="14.15" customHeight="1">
      <c r="AF1538" s="367"/>
      <c r="AH1538" s="367"/>
    </row>
    <row r="1539" spans="32:34" s="368" customFormat="1" ht="14.15" customHeight="1">
      <c r="AF1539" s="367"/>
      <c r="AH1539" s="367"/>
    </row>
    <row r="1540" spans="32:34" s="368" customFormat="1" ht="14.15" customHeight="1">
      <c r="AF1540" s="367"/>
      <c r="AH1540" s="367"/>
    </row>
    <row r="1541" spans="32:34" s="368" customFormat="1" ht="14.15" customHeight="1">
      <c r="AF1541" s="367"/>
      <c r="AH1541" s="367"/>
    </row>
    <row r="1542" spans="32:34" s="368" customFormat="1" ht="14.15" customHeight="1">
      <c r="AF1542" s="367"/>
      <c r="AH1542" s="367"/>
    </row>
    <row r="1543" spans="32:34" s="368" customFormat="1" ht="14.15" customHeight="1">
      <c r="AF1543" s="367"/>
      <c r="AH1543" s="367"/>
    </row>
    <row r="1544" spans="32:34" s="368" customFormat="1" ht="14.15" customHeight="1">
      <c r="AF1544" s="367"/>
      <c r="AH1544" s="367"/>
    </row>
    <row r="1545" spans="32:34" s="368" customFormat="1" ht="14.15" customHeight="1">
      <c r="AF1545" s="367"/>
      <c r="AH1545" s="367"/>
    </row>
    <row r="1546" spans="32:34" s="368" customFormat="1" ht="14.15" customHeight="1">
      <c r="AF1546" s="367"/>
      <c r="AH1546" s="367"/>
    </row>
    <row r="1547" spans="32:34" s="368" customFormat="1" ht="14.15" customHeight="1">
      <c r="AF1547" s="367"/>
      <c r="AH1547" s="367"/>
    </row>
    <row r="1548" spans="32:34" s="368" customFormat="1" ht="14.15" customHeight="1">
      <c r="AF1548" s="367"/>
      <c r="AH1548" s="367"/>
    </row>
    <row r="1549" spans="32:34" s="368" customFormat="1" ht="14.15" customHeight="1">
      <c r="AF1549" s="367"/>
      <c r="AH1549" s="367"/>
    </row>
    <row r="1550" spans="32:34" s="368" customFormat="1" ht="14.15" customHeight="1">
      <c r="AF1550" s="367"/>
      <c r="AH1550" s="367"/>
    </row>
    <row r="1551" spans="32:34" s="368" customFormat="1" ht="14.15" customHeight="1">
      <c r="AF1551" s="367"/>
      <c r="AH1551" s="367"/>
    </row>
    <row r="1552" spans="32:34" s="368" customFormat="1" ht="14.15" customHeight="1">
      <c r="AF1552" s="367"/>
      <c r="AH1552" s="367"/>
    </row>
    <row r="1553" spans="32:34" s="368" customFormat="1" ht="14.15" customHeight="1">
      <c r="AF1553" s="367"/>
      <c r="AH1553" s="367"/>
    </row>
    <row r="1554" spans="32:34" s="368" customFormat="1" ht="14.15" customHeight="1">
      <c r="AF1554" s="367"/>
      <c r="AH1554" s="367"/>
    </row>
    <row r="1555" spans="32:34" s="368" customFormat="1" ht="14.15" customHeight="1">
      <c r="AF1555" s="367"/>
      <c r="AH1555" s="367"/>
    </row>
    <row r="1556" spans="32:34" s="368" customFormat="1" ht="14.15" customHeight="1">
      <c r="AF1556" s="367"/>
      <c r="AH1556" s="367"/>
    </row>
    <row r="1557" spans="32:34" s="368" customFormat="1" ht="14.15" customHeight="1">
      <c r="AF1557" s="367"/>
      <c r="AH1557" s="367"/>
    </row>
    <row r="1558" spans="32:34" s="368" customFormat="1" ht="14.15" customHeight="1">
      <c r="AF1558" s="367"/>
      <c r="AH1558" s="367"/>
    </row>
    <row r="1559" spans="32:34" s="368" customFormat="1" ht="14.15" customHeight="1">
      <c r="AF1559" s="367"/>
      <c r="AH1559" s="367"/>
    </row>
    <row r="1560" spans="32:34" s="368" customFormat="1" ht="14.15" customHeight="1">
      <c r="AF1560" s="367"/>
      <c r="AH1560" s="367"/>
    </row>
    <row r="1561" spans="32:34" s="368" customFormat="1" ht="14.15" customHeight="1">
      <c r="AF1561" s="367"/>
      <c r="AH1561" s="367"/>
    </row>
    <row r="1562" spans="32:34" s="368" customFormat="1" ht="14.15" customHeight="1">
      <c r="AF1562" s="367"/>
      <c r="AH1562" s="367"/>
    </row>
    <row r="1563" spans="32:34" s="368" customFormat="1" ht="14.15" customHeight="1">
      <c r="AF1563" s="367"/>
      <c r="AH1563" s="367"/>
    </row>
    <row r="1564" spans="32:34" s="368" customFormat="1" ht="14.15" customHeight="1">
      <c r="AF1564" s="367"/>
      <c r="AH1564" s="367"/>
    </row>
    <row r="1565" spans="32:34" s="368" customFormat="1" ht="14.15" customHeight="1">
      <c r="AF1565" s="367"/>
      <c r="AH1565" s="367"/>
    </row>
    <row r="1566" spans="32:34" s="368" customFormat="1" ht="14.15" customHeight="1">
      <c r="AF1566" s="367"/>
      <c r="AH1566" s="367"/>
    </row>
    <row r="1567" spans="32:34" s="368" customFormat="1" ht="14.15" customHeight="1">
      <c r="AF1567" s="367"/>
      <c r="AH1567" s="367"/>
    </row>
    <row r="1568" spans="32:34" s="368" customFormat="1" ht="14.15" customHeight="1">
      <c r="AF1568" s="367"/>
      <c r="AH1568" s="367"/>
    </row>
    <row r="1569" spans="32:34" s="368" customFormat="1" ht="14.15" customHeight="1">
      <c r="AF1569" s="367"/>
      <c r="AH1569" s="367"/>
    </row>
    <row r="1570" spans="32:34" s="368" customFormat="1" ht="14.15" customHeight="1">
      <c r="AF1570" s="367"/>
      <c r="AH1570" s="367"/>
    </row>
    <row r="1571" spans="32:34" s="368" customFormat="1" ht="14.15" customHeight="1">
      <c r="AF1571" s="367"/>
      <c r="AH1571" s="367"/>
    </row>
    <row r="1572" spans="32:34" s="368" customFormat="1" ht="14.15" customHeight="1">
      <c r="AF1572" s="367"/>
      <c r="AH1572" s="367"/>
    </row>
    <row r="1573" spans="32:34" s="368" customFormat="1" ht="14.15" customHeight="1">
      <c r="AF1573" s="367"/>
      <c r="AH1573" s="367"/>
    </row>
    <row r="1574" spans="32:34" s="368" customFormat="1" ht="14.15" customHeight="1">
      <c r="AF1574" s="367"/>
      <c r="AH1574" s="367"/>
    </row>
    <row r="1575" spans="32:34" s="368" customFormat="1" ht="14.15" customHeight="1">
      <c r="AF1575" s="367"/>
      <c r="AH1575" s="367"/>
    </row>
    <row r="1576" spans="32:34" s="368" customFormat="1" ht="14.15" customHeight="1">
      <c r="AF1576" s="367"/>
      <c r="AH1576" s="367"/>
    </row>
    <row r="1577" spans="32:34" s="368" customFormat="1" ht="14.15" customHeight="1">
      <c r="AF1577" s="367"/>
      <c r="AH1577" s="367"/>
    </row>
    <row r="1578" spans="32:34" s="368" customFormat="1" ht="14.15" customHeight="1">
      <c r="AF1578" s="367"/>
      <c r="AH1578" s="367"/>
    </row>
    <row r="1579" spans="32:34" s="368" customFormat="1" ht="14.15" customHeight="1">
      <c r="AF1579" s="367"/>
      <c r="AH1579" s="367"/>
    </row>
    <row r="1580" spans="32:34" s="368" customFormat="1" ht="14.15" customHeight="1">
      <c r="AF1580" s="367"/>
      <c r="AH1580" s="367"/>
    </row>
    <row r="1581" spans="32:34" s="368" customFormat="1" ht="14.15" customHeight="1">
      <c r="AF1581" s="367"/>
      <c r="AH1581" s="367"/>
    </row>
    <row r="1582" spans="32:34" s="368" customFormat="1" ht="14.15" customHeight="1">
      <c r="AF1582" s="367"/>
      <c r="AH1582" s="367"/>
    </row>
    <row r="1583" spans="32:34" s="368" customFormat="1" ht="14.15" customHeight="1">
      <c r="AF1583" s="367"/>
      <c r="AH1583" s="367"/>
    </row>
    <row r="1584" spans="32:34" s="368" customFormat="1" ht="14.15" customHeight="1">
      <c r="AF1584" s="367"/>
      <c r="AH1584" s="367"/>
    </row>
    <row r="1585" spans="32:34" s="368" customFormat="1" ht="14.15" customHeight="1">
      <c r="AF1585" s="367"/>
      <c r="AH1585" s="367"/>
    </row>
    <row r="1586" spans="32:34" s="368" customFormat="1" ht="14.15" customHeight="1">
      <c r="AF1586" s="367"/>
      <c r="AH1586" s="367"/>
    </row>
    <row r="1587" spans="32:34" s="368" customFormat="1" ht="14.15" customHeight="1">
      <c r="AF1587" s="367"/>
      <c r="AH1587" s="367"/>
    </row>
    <row r="1588" spans="32:34" s="368" customFormat="1" ht="14.15" customHeight="1">
      <c r="AF1588" s="367"/>
      <c r="AH1588" s="367"/>
    </row>
    <row r="1589" spans="32:34" s="368" customFormat="1" ht="14.15" customHeight="1">
      <c r="AF1589" s="367"/>
      <c r="AH1589" s="367"/>
    </row>
    <row r="1590" spans="32:34" s="368" customFormat="1" ht="14.15" customHeight="1">
      <c r="AF1590" s="367"/>
      <c r="AH1590" s="367"/>
    </row>
    <row r="1591" spans="32:34" s="368" customFormat="1" ht="14.15" customHeight="1">
      <c r="AF1591" s="367"/>
      <c r="AH1591" s="367"/>
    </row>
    <row r="1592" spans="32:34" s="368" customFormat="1" ht="14.15" customHeight="1">
      <c r="AF1592" s="367"/>
      <c r="AH1592" s="367"/>
    </row>
    <row r="1593" spans="32:34" s="368" customFormat="1" ht="14.15" customHeight="1">
      <c r="AF1593" s="367"/>
      <c r="AH1593" s="367"/>
    </row>
    <row r="1594" spans="32:34" s="368" customFormat="1" ht="14.15" customHeight="1">
      <c r="AF1594" s="367"/>
      <c r="AH1594" s="367"/>
    </row>
    <row r="1595" spans="32:34" s="368" customFormat="1" ht="14.15" customHeight="1">
      <c r="AF1595" s="367"/>
      <c r="AH1595" s="367"/>
    </row>
    <row r="1596" spans="32:34" s="368" customFormat="1" ht="14.15" customHeight="1">
      <c r="AF1596" s="367"/>
      <c r="AH1596" s="367"/>
    </row>
    <row r="1597" spans="32:34" s="368" customFormat="1" ht="14.15" customHeight="1">
      <c r="AF1597" s="367"/>
      <c r="AH1597" s="367"/>
    </row>
    <row r="1598" spans="32:34" s="368" customFormat="1" ht="14.15" customHeight="1">
      <c r="AF1598" s="367"/>
      <c r="AH1598" s="367"/>
    </row>
    <row r="1599" spans="32:34" s="368" customFormat="1" ht="14.15" customHeight="1">
      <c r="AF1599" s="367"/>
      <c r="AH1599" s="367"/>
    </row>
    <row r="1600" spans="32:34" s="368" customFormat="1" ht="14.15" customHeight="1">
      <c r="AF1600" s="367"/>
      <c r="AH1600" s="367"/>
    </row>
    <row r="1601" spans="32:34" s="368" customFormat="1" ht="14.15" customHeight="1">
      <c r="AF1601" s="367"/>
      <c r="AH1601" s="367"/>
    </row>
    <row r="1602" spans="32:34" s="368" customFormat="1" ht="14.15" customHeight="1">
      <c r="AF1602" s="367"/>
      <c r="AH1602" s="367"/>
    </row>
    <row r="1603" spans="32:34" s="368" customFormat="1" ht="14.15" customHeight="1">
      <c r="AF1603" s="367"/>
      <c r="AH1603" s="367"/>
    </row>
    <row r="1604" spans="32:34" s="368" customFormat="1" ht="14.15" customHeight="1">
      <c r="AF1604" s="367"/>
      <c r="AH1604" s="367"/>
    </row>
    <row r="1605" spans="32:34" s="368" customFormat="1" ht="14.15" customHeight="1">
      <c r="AF1605" s="367"/>
      <c r="AH1605" s="367"/>
    </row>
    <row r="1606" spans="32:34" s="368" customFormat="1" ht="14.15" customHeight="1">
      <c r="AF1606" s="367"/>
      <c r="AH1606" s="367"/>
    </row>
    <row r="1607" spans="32:34" s="368" customFormat="1" ht="14.15" customHeight="1">
      <c r="AF1607" s="367"/>
      <c r="AH1607" s="367"/>
    </row>
    <row r="1608" spans="32:34" s="368" customFormat="1" ht="14.15" customHeight="1">
      <c r="AF1608" s="367"/>
      <c r="AH1608" s="367"/>
    </row>
    <row r="1609" spans="32:34" s="368" customFormat="1" ht="14.15" customHeight="1">
      <c r="AF1609" s="367"/>
      <c r="AH1609" s="367"/>
    </row>
    <row r="1610" spans="32:34" s="368" customFormat="1" ht="14.15" customHeight="1">
      <c r="AF1610" s="367"/>
      <c r="AH1610" s="367"/>
    </row>
    <row r="1611" spans="32:34" s="368" customFormat="1" ht="14.15" customHeight="1">
      <c r="AF1611" s="367"/>
      <c r="AH1611" s="367"/>
    </row>
    <row r="1612" spans="32:34" s="368" customFormat="1" ht="14.15" customHeight="1">
      <c r="AF1612" s="367"/>
      <c r="AH1612" s="367"/>
    </row>
    <row r="1613" spans="32:34" s="368" customFormat="1" ht="14.15" customHeight="1">
      <c r="AF1613" s="367"/>
      <c r="AH1613" s="367"/>
    </row>
    <row r="1614" spans="32:34" s="368" customFormat="1" ht="14.15" customHeight="1">
      <c r="AF1614" s="367"/>
      <c r="AH1614" s="367"/>
    </row>
    <row r="1615" spans="32:34" s="368" customFormat="1" ht="14.15" customHeight="1">
      <c r="AF1615" s="367"/>
      <c r="AH1615" s="367"/>
    </row>
    <row r="1616" spans="32:34" s="368" customFormat="1" ht="14.15" customHeight="1">
      <c r="AF1616" s="367"/>
      <c r="AH1616" s="367"/>
    </row>
    <row r="1617" spans="32:34" s="368" customFormat="1" ht="14.15" customHeight="1">
      <c r="AF1617" s="367"/>
      <c r="AH1617" s="367"/>
    </row>
    <row r="1618" spans="32:34" s="368" customFormat="1" ht="14.15" customHeight="1">
      <c r="AF1618" s="367"/>
      <c r="AH1618" s="367"/>
    </row>
    <row r="1619" spans="32:34" s="368" customFormat="1" ht="14.15" customHeight="1">
      <c r="AF1619" s="367"/>
      <c r="AH1619" s="367"/>
    </row>
    <row r="1620" spans="32:34" s="368" customFormat="1" ht="14.15" customHeight="1">
      <c r="AF1620" s="367"/>
      <c r="AH1620" s="367"/>
    </row>
    <row r="1621" spans="32:34" s="368" customFormat="1" ht="14.15" customHeight="1">
      <c r="AF1621" s="367"/>
      <c r="AH1621" s="367"/>
    </row>
    <row r="1622" spans="32:34" s="368" customFormat="1" ht="14.15" customHeight="1">
      <c r="AF1622" s="367"/>
      <c r="AH1622" s="367"/>
    </row>
    <row r="1623" spans="32:34" s="368" customFormat="1" ht="14.15" customHeight="1">
      <c r="AF1623" s="367"/>
      <c r="AH1623" s="367"/>
    </row>
    <row r="1624" spans="32:34" s="368" customFormat="1" ht="14.15" customHeight="1">
      <c r="AF1624" s="367"/>
      <c r="AH1624" s="367"/>
    </row>
    <row r="1625" spans="32:34" s="368" customFormat="1" ht="14.15" customHeight="1">
      <c r="AF1625" s="367"/>
      <c r="AH1625" s="367"/>
    </row>
    <row r="1626" spans="32:34" s="368" customFormat="1" ht="14.15" customHeight="1">
      <c r="AF1626" s="367"/>
      <c r="AH1626" s="367"/>
    </row>
    <row r="1627" spans="32:34" s="368" customFormat="1" ht="14.15" customHeight="1">
      <c r="AF1627" s="367"/>
      <c r="AH1627" s="367"/>
    </row>
    <row r="1628" spans="32:34" s="368" customFormat="1" ht="14.15" customHeight="1">
      <c r="AF1628" s="367"/>
      <c r="AH1628" s="367"/>
    </row>
    <row r="1629" spans="32:34" s="368" customFormat="1" ht="14.15" customHeight="1">
      <c r="AF1629" s="367"/>
      <c r="AH1629" s="367"/>
    </row>
    <row r="1630" spans="32:34" s="368" customFormat="1" ht="14.15" customHeight="1">
      <c r="AF1630" s="367"/>
      <c r="AH1630" s="367"/>
    </row>
    <row r="1631" spans="32:34" s="368" customFormat="1" ht="14.15" customHeight="1">
      <c r="AF1631" s="367"/>
      <c r="AH1631" s="367"/>
    </row>
    <row r="1632" spans="32:34" s="368" customFormat="1" ht="14.15" customHeight="1">
      <c r="AF1632" s="367"/>
      <c r="AH1632" s="367"/>
    </row>
    <row r="1633" spans="32:34" s="368" customFormat="1" ht="14.15" customHeight="1">
      <c r="AF1633" s="367"/>
      <c r="AH1633" s="367"/>
    </row>
    <row r="1634" spans="32:34" s="368" customFormat="1" ht="14.15" customHeight="1">
      <c r="AF1634" s="367"/>
      <c r="AH1634" s="367"/>
    </row>
    <row r="1635" spans="32:34" s="368" customFormat="1" ht="14.15" customHeight="1">
      <c r="AF1635" s="367"/>
      <c r="AH1635" s="367"/>
    </row>
    <row r="1636" spans="32:34" s="368" customFormat="1" ht="14.15" customHeight="1">
      <c r="AF1636" s="367"/>
      <c r="AH1636" s="367"/>
    </row>
    <row r="1637" spans="32:34" s="368" customFormat="1" ht="14.15" customHeight="1">
      <c r="AF1637" s="367"/>
      <c r="AH1637" s="367"/>
    </row>
    <row r="1638" spans="32:34" s="368" customFormat="1" ht="14.15" customHeight="1">
      <c r="AF1638" s="367"/>
      <c r="AH1638" s="367"/>
    </row>
    <row r="1639" spans="32:34" s="368" customFormat="1" ht="14.15" customHeight="1">
      <c r="AF1639" s="367"/>
      <c r="AH1639" s="367"/>
    </row>
    <row r="1640" spans="32:34" s="368" customFormat="1" ht="14.15" customHeight="1">
      <c r="AF1640" s="367"/>
      <c r="AH1640" s="367"/>
    </row>
    <row r="1641" spans="32:34" s="368" customFormat="1" ht="14.15" customHeight="1">
      <c r="AF1641" s="367"/>
      <c r="AH1641" s="367"/>
    </row>
    <row r="1642" spans="32:34" s="368" customFormat="1" ht="14.15" customHeight="1">
      <c r="AF1642" s="367"/>
      <c r="AH1642" s="367"/>
    </row>
    <row r="1643" spans="32:34" s="368" customFormat="1" ht="14.15" customHeight="1">
      <c r="AF1643" s="367"/>
      <c r="AH1643" s="367"/>
    </row>
    <row r="1644" spans="32:34" s="368" customFormat="1" ht="14.15" customHeight="1">
      <c r="AF1644" s="367"/>
      <c r="AH1644" s="367"/>
    </row>
    <row r="1645" spans="32:34" s="368" customFormat="1" ht="14.15" customHeight="1">
      <c r="AF1645" s="367"/>
      <c r="AH1645" s="367"/>
    </row>
    <row r="1646" spans="32:34" s="368" customFormat="1" ht="14.15" customHeight="1">
      <c r="AF1646" s="367"/>
      <c r="AH1646" s="367"/>
    </row>
    <row r="1647" spans="32:34" s="368" customFormat="1" ht="14.15" customHeight="1">
      <c r="AF1647" s="367"/>
      <c r="AH1647" s="367"/>
    </row>
    <row r="1648" spans="32:34" s="368" customFormat="1" ht="14.15" customHeight="1">
      <c r="AF1648" s="367"/>
      <c r="AH1648" s="367"/>
    </row>
    <row r="1649" spans="32:34" s="368" customFormat="1" ht="14.15" customHeight="1">
      <c r="AF1649" s="367"/>
      <c r="AH1649" s="367"/>
    </row>
    <row r="1650" spans="32:34" s="368" customFormat="1" ht="14.15" customHeight="1">
      <c r="AF1650" s="367"/>
      <c r="AH1650" s="367"/>
    </row>
    <row r="1651" spans="32:34" s="368" customFormat="1" ht="14.15" customHeight="1">
      <c r="AF1651" s="367"/>
      <c r="AH1651" s="367"/>
    </row>
    <row r="1652" spans="32:34" s="368" customFormat="1" ht="14.15" customHeight="1">
      <c r="AF1652" s="367"/>
      <c r="AH1652" s="367"/>
    </row>
    <row r="1653" spans="32:34" s="368" customFormat="1" ht="14.15" customHeight="1">
      <c r="AF1653" s="367"/>
      <c r="AH1653" s="367"/>
    </row>
    <row r="1654" spans="32:34" s="368" customFormat="1" ht="14.15" customHeight="1">
      <c r="AF1654" s="367"/>
      <c r="AH1654" s="367"/>
    </row>
    <row r="1655" spans="32:34" s="368" customFormat="1" ht="14.15" customHeight="1">
      <c r="AF1655" s="367"/>
      <c r="AH1655" s="367"/>
    </row>
    <row r="1656" spans="32:34" s="368" customFormat="1" ht="14.15" customHeight="1">
      <c r="AF1656" s="367"/>
      <c r="AH1656" s="367"/>
    </row>
    <row r="1657" spans="32:34" s="368" customFormat="1" ht="14.15" customHeight="1">
      <c r="AF1657" s="367"/>
      <c r="AH1657" s="367"/>
    </row>
    <row r="1658" spans="32:34" s="368" customFormat="1" ht="14.15" customHeight="1">
      <c r="AF1658" s="367"/>
      <c r="AH1658" s="367"/>
    </row>
    <row r="1659" spans="32:34" s="368" customFormat="1" ht="14.15" customHeight="1">
      <c r="AF1659" s="367"/>
      <c r="AH1659" s="367"/>
    </row>
    <row r="1660" spans="32:34" s="368" customFormat="1" ht="14.15" customHeight="1">
      <c r="AF1660" s="367"/>
      <c r="AH1660" s="367"/>
    </row>
    <row r="1661" spans="32:34" s="368" customFormat="1" ht="14.15" customHeight="1">
      <c r="AF1661" s="367"/>
      <c r="AH1661" s="367"/>
    </row>
    <row r="1662" spans="32:34" s="368" customFormat="1" ht="14.15" customHeight="1">
      <c r="AF1662" s="367"/>
      <c r="AH1662" s="367"/>
    </row>
    <row r="1663" spans="32:34" s="368" customFormat="1" ht="14.15" customHeight="1">
      <c r="AF1663" s="367"/>
      <c r="AH1663" s="367"/>
    </row>
    <row r="1664" spans="32:34" s="368" customFormat="1" ht="14.15" customHeight="1">
      <c r="AF1664" s="367"/>
      <c r="AH1664" s="367"/>
    </row>
    <row r="1665" spans="32:34" s="368" customFormat="1" ht="14.15" customHeight="1">
      <c r="AF1665" s="367"/>
      <c r="AH1665" s="367"/>
    </row>
    <row r="1666" spans="32:34" s="368" customFormat="1" ht="14.15" customHeight="1">
      <c r="AF1666" s="367"/>
      <c r="AH1666" s="367"/>
    </row>
    <row r="1667" spans="32:34" s="368" customFormat="1" ht="14.15" customHeight="1">
      <c r="AF1667" s="367"/>
      <c r="AH1667" s="367"/>
    </row>
    <row r="1668" spans="32:34" s="368" customFormat="1" ht="14.15" customHeight="1">
      <c r="AF1668" s="367"/>
      <c r="AH1668" s="367"/>
    </row>
    <row r="1669" spans="32:34" s="368" customFormat="1" ht="14.15" customHeight="1">
      <c r="AF1669" s="367"/>
      <c r="AH1669" s="367"/>
    </row>
    <row r="1670" spans="32:34" s="368" customFormat="1" ht="14.15" customHeight="1">
      <c r="AF1670" s="367"/>
      <c r="AH1670" s="367"/>
    </row>
    <row r="1671" spans="32:34" s="368" customFormat="1" ht="14.15" customHeight="1">
      <c r="AF1671" s="367"/>
      <c r="AH1671" s="367"/>
    </row>
    <row r="1672" spans="32:34" s="368" customFormat="1" ht="14.15" customHeight="1">
      <c r="AF1672" s="367"/>
      <c r="AH1672" s="367"/>
    </row>
    <row r="1673" spans="32:34" s="368" customFormat="1" ht="14.15" customHeight="1">
      <c r="AF1673" s="367"/>
      <c r="AH1673" s="367"/>
    </row>
    <row r="1674" spans="32:34" s="368" customFormat="1" ht="14.15" customHeight="1">
      <c r="AF1674" s="367"/>
      <c r="AH1674" s="367"/>
    </row>
    <row r="1675" spans="32:34" s="368" customFormat="1" ht="14.15" customHeight="1">
      <c r="AF1675" s="367"/>
      <c r="AH1675" s="367"/>
    </row>
    <row r="1676" spans="32:34" s="368" customFormat="1" ht="14.15" customHeight="1">
      <c r="AF1676" s="367"/>
      <c r="AH1676" s="367"/>
    </row>
    <row r="1677" spans="32:34" s="368" customFormat="1" ht="14.15" customHeight="1">
      <c r="AF1677" s="367"/>
      <c r="AH1677" s="367"/>
    </row>
    <row r="1678" spans="32:34" s="368" customFormat="1" ht="14.15" customHeight="1">
      <c r="AF1678" s="367"/>
      <c r="AH1678" s="367"/>
    </row>
    <row r="1679" spans="32:34" s="368" customFormat="1" ht="14.15" customHeight="1">
      <c r="AF1679" s="367"/>
      <c r="AH1679" s="367"/>
    </row>
    <row r="1680" spans="32:34" s="368" customFormat="1" ht="14.15" customHeight="1">
      <c r="AF1680" s="367"/>
      <c r="AH1680" s="367"/>
    </row>
    <row r="1681" spans="32:34" s="368" customFormat="1" ht="14.15" customHeight="1">
      <c r="AF1681" s="367"/>
      <c r="AH1681" s="367"/>
    </row>
    <row r="1682" spans="32:34" s="368" customFormat="1" ht="14.15" customHeight="1">
      <c r="AF1682" s="367"/>
      <c r="AH1682" s="367"/>
    </row>
    <row r="1683" spans="32:34" s="368" customFormat="1" ht="14.15" customHeight="1">
      <c r="AF1683" s="367"/>
      <c r="AH1683" s="367"/>
    </row>
    <row r="1684" spans="32:34" s="368" customFormat="1" ht="14.15" customHeight="1">
      <c r="AF1684" s="367"/>
      <c r="AH1684" s="367"/>
    </row>
    <row r="1685" spans="32:34" s="368" customFormat="1" ht="14.15" customHeight="1">
      <c r="AF1685" s="367"/>
      <c r="AH1685" s="367"/>
    </row>
    <row r="1686" spans="32:34" s="368" customFormat="1" ht="14.15" customHeight="1">
      <c r="AF1686" s="367"/>
      <c r="AH1686" s="367"/>
    </row>
    <row r="1687" spans="32:34" s="368" customFormat="1" ht="14.15" customHeight="1">
      <c r="AF1687" s="367"/>
      <c r="AH1687" s="367"/>
    </row>
    <row r="1688" spans="32:34" s="368" customFormat="1" ht="14.15" customHeight="1">
      <c r="AF1688" s="367"/>
      <c r="AH1688" s="367"/>
    </row>
    <row r="1689" spans="32:34" s="368" customFormat="1" ht="14.15" customHeight="1">
      <c r="AF1689" s="367"/>
      <c r="AH1689" s="367"/>
    </row>
    <row r="1690" spans="32:34" s="368" customFormat="1" ht="14.15" customHeight="1">
      <c r="AF1690" s="367"/>
      <c r="AH1690" s="367"/>
    </row>
    <row r="1691" spans="32:34" s="368" customFormat="1" ht="14.15" customHeight="1">
      <c r="AF1691" s="367"/>
      <c r="AH1691" s="367"/>
    </row>
    <row r="1692" spans="32:34" s="368" customFormat="1" ht="14.15" customHeight="1">
      <c r="AF1692" s="367"/>
      <c r="AH1692" s="367"/>
    </row>
    <row r="1693" spans="32:34" s="368" customFormat="1" ht="14.15" customHeight="1">
      <c r="AF1693" s="367"/>
      <c r="AH1693" s="367"/>
    </row>
    <row r="1694" spans="32:34" s="368" customFormat="1" ht="14.15" customHeight="1">
      <c r="AF1694" s="367"/>
      <c r="AH1694" s="367"/>
    </row>
    <row r="1695" spans="32:34" s="368" customFormat="1" ht="14.15" customHeight="1">
      <c r="AF1695" s="367"/>
      <c r="AH1695" s="367"/>
    </row>
    <row r="1696" spans="32:34" s="368" customFormat="1" ht="14.15" customHeight="1">
      <c r="AF1696" s="367"/>
      <c r="AH1696" s="367"/>
    </row>
    <row r="1697" spans="32:34" s="368" customFormat="1" ht="14.15" customHeight="1">
      <c r="AF1697" s="367"/>
      <c r="AH1697" s="367"/>
    </row>
    <row r="1698" spans="32:34" s="368" customFormat="1" ht="14.15" customHeight="1">
      <c r="AF1698" s="367"/>
      <c r="AH1698" s="367"/>
    </row>
    <row r="1699" spans="32:34" s="368" customFormat="1" ht="14.15" customHeight="1">
      <c r="AF1699" s="367"/>
      <c r="AH1699" s="367"/>
    </row>
    <row r="1700" spans="32:34" s="368" customFormat="1" ht="14.15" customHeight="1">
      <c r="AF1700" s="367"/>
      <c r="AH1700" s="367"/>
    </row>
    <row r="1701" spans="32:34" s="368" customFormat="1" ht="14.15" customHeight="1">
      <c r="AF1701" s="367"/>
      <c r="AH1701" s="367"/>
    </row>
    <row r="1702" spans="32:34" s="368" customFormat="1" ht="14.15" customHeight="1">
      <c r="AF1702" s="367"/>
      <c r="AH1702" s="367"/>
    </row>
    <row r="1703" spans="32:34" s="368" customFormat="1" ht="14.15" customHeight="1">
      <c r="AF1703" s="367"/>
      <c r="AH1703" s="367"/>
    </row>
    <row r="1704" spans="32:34" s="368" customFormat="1" ht="14.15" customHeight="1">
      <c r="AF1704" s="367"/>
      <c r="AH1704" s="367"/>
    </row>
    <row r="1705" spans="32:34" s="368" customFormat="1" ht="14.15" customHeight="1">
      <c r="AF1705" s="367"/>
      <c r="AH1705" s="367"/>
    </row>
    <row r="1706" spans="32:34" s="368" customFormat="1" ht="14.15" customHeight="1">
      <c r="AF1706" s="367"/>
      <c r="AH1706" s="367"/>
    </row>
    <row r="1707" spans="32:34" s="368" customFormat="1" ht="14.15" customHeight="1">
      <c r="AF1707" s="367"/>
      <c r="AH1707" s="367"/>
    </row>
    <row r="1708" spans="32:34" s="368" customFormat="1" ht="14.15" customHeight="1">
      <c r="AF1708" s="367"/>
      <c r="AH1708" s="367"/>
    </row>
    <row r="1709" spans="32:34" s="368" customFormat="1" ht="14.15" customHeight="1">
      <c r="AF1709" s="367"/>
      <c r="AH1709" s="367"/>
    </row>
    <row r="1710" spans="32:34" s="368" customFormat="1" ht="14.15" customHeight="1">
      <c r="AF1710" s="367"/>
      <c r="AH1710" s="367"/>
    </row>
    <row r="1711" spans="32:34" s="368" customFormat="1" ht="14.15" customHeight="1">
      <c r="AF1711" s="367"/>
      <c r="AH1711" s="367"/>
    </row>
    <row r="1712" spans="32:34" s="368" customFormat="1" ht="14.15" customHeight="1">
      <c r="AF1712" s="367"/>
      <c r="AH1712" s="367"/>
    </row>
    <row r="1713" spans="32:34" s="368" customFormat="1" ht="14.15" customHeight="1">
      <c r="AF1713" s="367"/>
      <c r="AH1713" s="367"/>
    </row>
    <row r="1714" spans="32:34" s="368" customFormat="1" ht="14.15" customHeight="1">
      <c r="AF1714" s="367"/>
      <c r="AH1714" s="367"/>
    </row>
    <row r="1715" spans="32:34" s="368" customFormat="1" ht="14.15" customHeight="1">
      <c r="AF1715" s="367"/>
      <c r="AH1715" s="367"/>
    </row>
    <row r="1716" spans="32:34" s="368" customFormat="1" ht="14.15" customHeight="1">
      <c r="AF1716" s="367"/>
      <c r="AH1716" s="367"/>
    </row>
    <row r="1717" spans="32:34" s="368" customFormat="1" ht="14.15" customHeight="1">
      <c r="AF1717" s="367"/>
      <c r="AH1717" s="367"/>
    </row>
    <row r="1718" spans="32:34" s="368" customFormat="1" ht="14.15" customHeight="1">
      <c r="AF1718" s="367"/>
      <c r="AH1718" s="367"/>
    </row>
    <row r="1719" spans="32:34" s="368" customFormat="1" ht="14.15" customHeight="1">
      <c r="AF1719" s="367"/>
      <c r="AH1719" s="367"/>
    </row>
    <row r="1720" spans="32:34" s="368" customFormat="1" ht="14.15" customHeight="1">
      <c r="AF1720" s="367"/>
      <c r="AH1720" s="367"/>
    </row>
    <row r="1721" spans="32:34" s="368" customFormat="1" ht="14.15" customHeight="1">
      <c r="AF1721" s="367"/>
      <c r="AH1721" s="367"/>
    </row>
    <row r="1722" spans="32:34" s="368" customFormat="1" ht="14.15" customHeight="1">
      <c r="AF1722" s="367"/>
      <c r="AH1722" s="367"/>
    </row>
    <row r="1723" spans="32:34" s="368" customFormat="1" ht="14.15" customHeight="1">
      <c r="AF1723" s="367"/>
      <c r="AH1723" s="367"/>
    </row>
    <row r="1724" spans="32:34" s="368" customFormat="1" ht="14.15" customHeight="1">
      <c r="AF1724" s="367"/>
      <c r="AH1724" s="367"/>
    </row>
    <row r="1725" spans="32:34" s="368" customFormat="1" ht="14.15" customHeight="1">
      <c r="AF1725" s="367"/>
      <c r="AH1725" s="367"/>
    </row>
    <row r="1726" spans="32:34" s="368" customFormat="1" ht="14.15" customHeight="1">
      <c r="AF1726" s="367"/>
      <c r="AH1726" s="367"/>
    </row>
    <row r="1727" spans="32:34" s="368" customFormat="1" ht="14.15" customHeight="1">
      <c r="AF1727" s="367"/>
      <c r="AH1727" s="367"/>
    </row>
    <row r="1728" spans="32:34" s="368" customFormat="1" ht="14.15" customHeight="1">
      <c r="AF1728" s="367"/>
      <c r="AH1728" s="367"/>
    </row>
    <row r="1729" spans="32:34" s="368" customFormat="1" ht="14.15" customHeight="1">
      <c r="AF1729" s="367"/>
      <c r="AH1729" s="367"/>
    </row>
    <row r="1730" spans="32:34" s="368" customFormat="1" ht="14.15" customHeight="1">
      <c r="AF1730" s="367"/>
      <c r="AH1730" s="367"/>
    </row>
    <row r="1731" spans="32:34" s="368" customFormat="1" ht="14.15" customHeight="1">
      <c r="AF1731" s="367"/>
      <c r="AH1731" s="367"/>
    </row>
    <row r="1732" spans="32:34" s="368" customFormat="1" ht="14.15" customHeight="1">
      <c r="AF1732" s="367"/>
      <c r="AH1732" s="367"/>
    </row>
    <row r="1733" spans="32:34" s="368" customFormat="1" ht="14.15" customHeight="1">
      <c r="AF1733" s="367"/>
      <c r="AH1733" s="367"/>
    </row>
    <row r="1734" spans="32:34" s="368" customFormat="1" ht="14.15" customHeight="1">
      <c r="AF1734" s="367"/>
      <c r="AH1734" s="367"/>
    </row>
    <row r="1735" spans="32:34" s="368" customFormat="1" ht="14.15" customHeight="1">
      <c r="AF1735" s="367"/>
      <c r="AH1735" s="367"/>
    </row>
    <row r="1736" spans="32:34" s="368" customFormat="1" ht="14.15" customHeight="1">
      <c r="AF1736" s="367"/>
      <c r="AH1736" s="367"/>
    </row>
    <row r="1737" spans="32:34" s="368" customFormat="1" ht="14.15" customHeight="1">
      <c r="AF1737" s="367"/>
      <c r="AH1737" s="367"/>
    </row>
    <row r="1738" spans="32:34" s="368" customFormat="1" ht="14.15" customHeight="1">
      <c r="AF1738" s="367"/>
      <c r="AH1738" s="367"/>
    </row>
    <row r="1739" spans="32:34" s="368" customFormat="1" ht="14.15" customHeight="1">
      <c r="AF1739" s="367"/>
      <c r="AH1739" s="367"/>
    </row>
    <row r="1740" spans="32:34" s="368" customFormat="1" ht="14.15" customHeight="1">
      <c r="AF1740" s="367"/>
      <c r="AH1740" s="367"/>
    </row>
    <row r="1741" spans="32:34" s="368" customFormat="1" ht="14.15" customHeight="1">
      <c r="AF1741" s="367"/>
      <c r="AH1741" s="367"/>
    </row>
    <row r="1742" spans="32:34" s="368" customFormat="1" ht="14.15" customHeight="1">
      <c r="AF1742" s="367"/>
      <c r="AH1742" s="367"/>
    </row>
    <row r="1743" spans="32:34" s="368" customFormat="1" ht="14.15" customHeight="1">
      <c r="AF1743" s="367"/>
      <c r="AH1743" s="367"/>
    </row>
    <row r="1744" spans="32:34" s="368" customFormat="1" ht="14.15" customHeight="1">
      <c r="AF1744" s="367"/>
      <c r="AH1744" s="367"/>
    </row>
    <row r="1745" spans="32:34" s="368" customFormat="1" ht="14.15" customHeight="1">
      <c r="AF1745" s="367"/>
      <c r="AH1745" s="367"/>
    </row>
    <row r="1746" spans="32:34" s="368" customFormat="1" ht="14.15" customHeight="1">
      <c r="AF1746" s="367"/>
      <c r="AH1746" s="367"/>
    </row>
    <row r="1747" spans="32:34" s="368" customFormat="1" ht="14.15" customHeight="1">
      <c r="AF1747" s="367"/>
      <c r="AH1747" s="367"/>
    </row>
    <row r="1748" spans="32:34" s="368" customFormat="1" ht="14.15" customHeight="1">
      <c r="AF1748" s="367"/>
      <c r="AH1748" s="367"/>
    </row>
    <row r="1749" spans="32:34" s="368" customFormat="1" ht="14.15" customHeight="1">
      <c r="AF1749" s="367"/>
      <c r="AH1749" s="367"/>
    </row>
    <row r="1750" spans="32:34" s="368" customFormat="1" ht="14.15" customHeight="1">
      <c r="AF1750" s="367"/>
      <c r="AH1750" s="367"/>
    </row>
    <row r="1751" spans="32:34" s="368" customFormat="1" ht="14.15" customHeight="1">
      <c r="AF1751" s="367"/>
      <c r="AH1751" s="367"/>
    </row>
    <row r="1752" spans="32:34" s="368" customFormat="1" ht="14.15" customHeight="1">
      <c r="AF1752" s="367"/>
      <c r="AH1752" s="367"/>
    </row>
    <row r="1753" spans="32:34" s="368" customFormat="1" ht="14.15" customHeight="1">
      <c r="AF1753" s="367"/>
      <c r="AH1753" s="367"/>
    </row>
    <row r="1754" spans="32:34" s="368" customFormat="1" ht="14.15" customHeight="1">
      <c r="AF1754" s="367"/>
      <c r="AH1754" s="367"/>
    </row>
    <row r="1755" spans="32:34" s="368" customFormat="1" ht="14.15" customHeight="1">
      <c r="AF1755" s="367"/>
      <c r="AH1755" s="367"/>
    </row>
    <row r="1756" spans="32:34" s="368" customFormat="1" ht="14.15" customHeight="1">
      <c r="AF1756" s="367"/>
      <c r="AH1756" s="367"/>
    </row>
    <row r="1757" spans="32:34" s="368" customFormat="1" ht="14.15" customHeight="1">
      <c r="AF1757" s="367"/>
      <c r="AH1757" s="367"/>
    </row>
    <row r="1758" spans="32:34" s="368" customFormat="1" ht="14.15" customHeight="1">
      <c r="AF1758" s="367"/>
      <c r="AH1758" s="367"/>
    </row>
    <row r="1759" spans="32:34" s="368" customFormat="1" ht="14.15" customHeight="1">
      <c r="AF1759" s="367"/>
      <c r="AH1759" s="367"/>
    </row>
    <row r="1760" spans="32:34" s="368" customFormat="1" ht="14.15" customHeight="1">
      <c r="AF1760" s="367"/>
      <c r="AH1760" s="367"/>
    </row>
    <row r="1761" spans="32:34" s="368" customFormat="1" ht="14.15" customHeight="1">
      <c r="AF1761" s="367"/>
      <c r="AH1761" s="367"/>
    </row>
    <row r="1762" spans="32:34" s="368" customFormat="1" ht="14.15" customHeight="1">
      <c r="AF1762" s="367"/>
      <c r="AH1762" s="367"/>
    </row>
    <row r="1763" spans="32:34" s="368" customFormat="1" ht="14.15" customHeight="1">
      <c r="AF1763" s="367"/>
      <c r="AH1763" s="367"/>
    </row>
    <row r="1764" spans="32:34" s="368" customFormat="1" ht="14.15" customHeight="1">
      <c r="AF1764" s="367"/>
      <c r="AH1764" s="367"/>
    </row>
    <row r="1765" spans="32:34" s="368" customFormat="1" ht="14.15" customHeight="1">
      <c r="AF1765" s="367"/>
      <c r="AH1765" s="367"/>
    </row>
    <row r="1766" spans="32:34" s="368" customFormat="1" ht="14.15" customHeight="1">
      <c r="AF1766" s="367"/>
      <c r="AH1766" s="367"/>
    </row>
    <row r="1767" spans="32:34" s="368" customFormat="1" ht="14.15" customHeight="1">
      <c r="AF1767" s="367"/>
      <c r="AH1767" s="367"/>
    </row>
    <row r="1768" spans="32:34" s="368" customFormat="1" ht="14.15" customHeight="1">
      <c r="AF1768" s="367"/>
      <c r="AH1768" s="367"/>
    </row>
    <row r="1769" spans="32:34" s="368" customFormat="1" ht="14.15" customHeight="1">
      <c r="AF1769" s="367"/>
      <c r="AH1769" s="367"/>
    </row>
    <row r="1770" spans="32:34" s="368" customFormat="1" ht="14.15" customHeight="1">
      <c r="AF1770" s="367"/>
      <c r="AH1770" s="367"/>
    </row>
    <row r="1771" spans="32:34" s="368" customFormat="1" ht="14.15" customHeight="1">
      <c r="AF1771" s="367"/>
      <c r="AH1771" s="367"/>
    </row>
    <row r="1772" spans="32:34" s="368" customFormat="1" ht="14.15" customHeight="1">
      <c r="AF1772" s="367"/>
      <c r="AH1772" s="367"/>
    </row>
    <row r="1773" spans="32:34" s="368" customFormat="1" ht="14.15" customHeight="1">
      <c r="AF1773" s="367"/>
      <c r="AH1773" s="367"/>
    </row>
    <row r="1774" spans="32:34" s="368" customFormat="1" ht="14.15" customHeight="1">
      <c r="AF1774" s="367"/>
      <c r="AH1774" s="367"/>
    </row>
    <row r="1775" spans="32:34" s="368" customFormat="1" ht="14.15" customHeight="1">
      <c r="AF1775" s="367"/>
      <c r="AH1775" s="367"/>
    </row>
    <row r="1776" spans="32:34" s="368" customFormat="1" ht="14.15" customHeight="1">
      <c r="AF1776" s="367"/>
      <c r="AH1776" s="367"/>
    </row>
    <row r="1777" spans="32:34" s="368" customFormat="1" ht="14.15" customHeight="1">
      <c r="AF1777" s="367"/>
      <c r="AH1777" s="367"/>
    </row>
    <row r="1778" spans="32:34" s="368" customFormat="1" ht="14.15" customHeight="1">
      <c r="AF1778" s="367"/>
      <c r="AH1778" s="367"/>
    </row>
    <row r="1779" spans="32:34" s="368" customFormat="1" ht="14.15" customHeight="1">
      <c r="AF1779" s="367"/>
      <c r="AH1779" s="367"/>
    </row>
    <row r="1780" spans="32:34" s="368" customFormat="1" ht="14.15" customHeight="1">
      <c r="AF1780" s="367"/>
      <c r="AH1780" s="367"/>
    </row>
    <row r="1781" spans="32:34" s="368" customFormat="1" ht="14.15" customHeight="1">
      <c r="AF1781" s="367"/>
      <c r="AH1781" s="367"/>
    </row>
    <row r="1782" spans="32:34" s="368" customFormat="1" ht="14.15" customHeight="1">
      <c r="AF1782" s="367"/>
      <c r="AH1782" s="367"/>
    </row>
    <row r="1783" spans="32:34" s="368" customFormat="1" ht="14.15" customHeight="1">
      <c r="AF1783" s="367"/>
      <c r="AH1783" s="367"/>
    </row>
    <row r="1784" spans="32:34" s="368" customFormat="1" ht="14.15" customHeight="1">
      <c r="AF1784" s="367"/>
      <c r="AH1784" s="367"/>
    </row>
    <row r="1785" spans="32:34" s="368" customFormat="1" ht="14.15" customHeight="1">
      <c r="AF1785" s="367"/>
      <c r="AH1785" s="367"/>
    </row>
    <row r="1786" spans="32:34" s="368" customFormat="1" ht="14.15" customHeight="1">
      <c r="AF1786" s="367"/>
      <c r="AH1786" s="367"/>
    </row>
    <row r="1787" spans="32:34" s="368" customFormat="1" ht="14.15" customHeight="1">
      <c r="AF1787" s="367"/>
      <c r="AH1787" s="367"/>
    </row>
    <row r="1788" spans="32:34" s="368" customFormat="1" ht="14.15" customHeight="1">
      <c r="AF1788" s="367"/>
      <c r="AH1788" s="367"/>
    </row>
    <row r="1789" spans="32:34" s="368" customFormat="1" ht="14.15" customHeight="1">
      <c r="AF1789" s="367"/>
      <c r="AH1789" s="367"/>
    </row>
    <row r="1790" spans="32:34" s="368" customFormat="1" ht="14.15" customHeight="1">
      <c r="AF1790" s="367"/>
      <c r="AH1790" s="367"/>
    </row>
    <row r="1791" spans="32:34" s="368" customFormat="1" ht="14.15" customHeight="1">
      <c r="AF1791" s="367"/>
      <c r="AH1791" s="367"/>
    </row>
    <row r="1792" spans="32:34" s="368" customFormat="1" ht="14.15" customHeight="1">
      <c r="AF1792" s="367"/>
      <c r="AH1792" s="367"/>
    </row>
    <row r="1793" spans="32:34" s="368" customFormat="1" ht="14.15" customHeight="1">
      <c r="AF1793" s="367"/>
      <c r="AH1793" s="367"/>
    </row>
    <row r="1794" spans="32:34" s="368" customFormat="1" ht="14.15" customHeight="1">
      <c r="AF1794" s="367"/>
      <c r="AH1794" s="367"/>
    </row>
    <row r="1795" spans="32:34" s="368" customFormat="1" ht="14.15" customHeight="1">
      <c r="AF1795" s="367"/>
      <c r="AH1795" s="367"/>
    </row>
    <row r="1796" spans="32:34" s="368" customFormat="1" ht="14.15" customHeight="1">
      <c r="AF1796" s="367"/>
      <c r="AH1796" s="367"/>
    </row>
    <row r="1797" spans="32:34" s="368" customFormat="1" ht="14.15" customHeight="1">
      <c r="AF1797" s="367"/>
      <c r="AH1797" s="367"/>
    </row>
    <row r="1798" spans="32:34" s="368" customFormat="1" ht="14.15" customHeight="1">
      <c r="AF1798" s="367"/>
      <c r="AH1798" s="367"/>
    </row>
    <row r="1799" spans="32:34" s="368" customFormat="1" ht="14.15" customHeight="1">
      <c r="AF1799" s="367"/>
      <c r="AH1799" s="367"/>
    </row>
    <row r="1800" spans="32:34" s="368" customFormat="1" ht="14.15" customHeight="1">
      <c r="AF1800" s="367"/>
      <c r="AH1800" s="367"/>
    </row>
    <row r="1801" spans="32:34" s="368" customFormat="1" ht="14.15" customHeight="1">
      <c r="AF1801" s="367"/>
      <c r="AH1801" s="367"/>
    </row>
    <row r="1802" spans="32:34" s="368" customFormat="1" ht="14.15" customHeight="1">
      <c r="AF1802" s="367"/>
      <c r="AH1802" s="367"/>
    </row>
    <row r="1803" spans="32:34" s="368" customFormat="1" ht="14.15" customHeight="1">
      <c r="AF1803" s="367"/>
      <c r="AH1803" s="367"/>
    </row>
    <row r="1804" spans="32:34" s="368" customFormat="1" ht="14.15" customHeight="1">
      <c r="AF1804" s="367"/>
      <c r="AH1804" s="367"/>
    </row>
    <row r="1805" spans="32:34" s="368" customFormat="1" ht="14.15" customHeight="1">
      <c r="AF1805" s="367"/>
      <c r="AH1805" s="367"/>
    </row>
    <row r="1806" spans="32:34" s="368" customFormat="1" ht="14.15" customHeight="1">
      <c r="AF1806" s="367"/>
      <c r="AH1806" s="367"/>
    </row>
    <row r="1807" spans="32:34" s="368" customFormat="1" ht="14.15" customHeight="1">
      <c r="AF1807" s="367"/>
      <c r="AH1807" s="367"/>
    </row>
    <row r="1808" spans="32:34" s="368" customFormat="1" ht="14.15" customHeight="1">
      <c r="AF1808" s="367"/>
      <c r="AH1808" s="367"/>
    </row>
    <row r="1809" spans="32:34" s="368" customFormat="1" ht="14.15" customHeight="1">
      <c r="AF1809" s="367"/>
      <c r="AH1809" s="367"/>
    </row>
    <row r="1810" spans="32:34" s="368" customFormat="1" ht="14.15" customHeight="1">
      <c r="AF1810" s="367"/>
      <c r="AH1810" s="367"/>
    </row>
    <row r="1811" spans="32:34" s="368" customFormat="1" ht="14.15" customHeight="1">
      <c r="AF1811" s="367"/>
      <c r="AH1811" s="367"/>
    </row>
    <row r="1812" spans="32:34" s="368" customFormat="1" ht="14.15" customHeight="1">
      <c r="AF1812" s="367"/>
      <c r="AH1812" s="367"/>
    </row>
    <row r="1813" spans="32:34" s="368" customFormat="1" ht="14.15" customHeight="1">
      <c r="AF1813" s="367"/>
      <c r="AH1813" s="367"/>
    </row>
    <row r="1814" spans="32:34" s="368" customFormat="1" ht="14.15" customHeight="1">
      <c r="AF1814" s="367"/>
      <c r="AH1814" s="367"/>
    </row>
    <row r="1815" spans="32:34" s="368" customFormat="1" ht="14.15" customHeight="1">
      <c r="AF1815" s="367"/>
      <c r="AH1815" s="367"/>
    </row>
    <row r="1816" spans="32:34" s="368" customFormat="1" ht="14.15" customHeight="1">
      <c r="AF1816" s="367"/>
      <c r="AH1816" s="367"/>
    </row>
    <row r="1817" spans="32:34" s="368" customFormat="1" ht="14.15" customHeight="1">
      <c r="AF1817" s="367"/>
      <c r="AH1817" s="367"/>
    </row>
    <row r="1818" spans="32:34" s="368" customFormat="1" ht="14.15" customHeight="1">
      <c r="AF1818" s="367"/>
      <c r="AH1818" s="367"/>
    </row>
    <row r="1819" spans="32:34" s="368" customFormat="1" ht="14.15" customHeight="1">
      <c r="AF1819" s="367"/>
      <c r="AH1819" s="367"/>
    </row>
    <row r="1820" spans="32:34" s="368" customFormat="1" ht="14.15" customHeight="1">
      <c r="AF1820" s="367"/>
      <c r="AH1820" s="367"/>
    </row>
    <row r="1821" spans="32:34" s="368" customFormat="1" ht="14.15" customHeight="1">
      <c r="AF1821" s="367"/>
      <c r="AH1821" s="367"/>
    </row>
    <row r="1822" spans="32:34" s="368" customFormat="1" ht="14.15" customHeight="1">
      <c r="AF1822" s="367"/>
      <c r="AH1822" s="367"/>
    </row>
    <row r="1823" spans="32:34" s="368" customFormat="1" ht="14.15" customHeight="1">
      <c r="AF1823" s="367"/>
      <c r="AH1823" s="367"/>
    </row>
    <row r="1824" spans="32:34" s="368" customFormat="1" ht="14.15" customHeight="1">
      <c r="AF1824" s="367"/>
      <c r="AH1824" s="367"/>
    </row>
    <row r="1825" spans="32:34" s="368" customFormat="1" ht="14.15" customHeight="1">
      <c r="AF1825" s="367"/>
      <c r="AH1825" s="367"/>
    </row>
    <row r="1826" spans="32:34" s="368" customFormat="1" ht="14.15" customHeight="1">
      <c r="AF1826" s="367"/>
      <c r="AH1826" s="367"/>
    </row>
    <row r="1827" spans="32:34" s="368" customFormat="1" ht="14.15" customHeight="1">
      <c r="AF1827" s="367"/>
      <c r="AH1827" s="367"/>
    </row>
    <row r="1828" spans="32:34" s="368" customFormat="1" ht="14.15" customHeight="1">
      <c r="AF1828" s="367"/>
      <c r="AH1828" s="367"/>
    </row>
    <row r="1829" spans="32:34" s="368" customFormat="1" ht="14.15" customHeight="1">
      <c r="AF1829" s="367"/>
      <c r="AH1829" s="367"/>
    </row>
    <row r="1830" spans="32:34" s="368" customFormat="1" ht="14.15" customHeight="1">
      <c r="AF1830" s="367"/>
      <c r="AH1830" s="367"/>
    </row>
    <row r="1831" spans="32:34" s="368" customFormat="1" ht="14.15" customHeight="1">
      <c r="AF1831" s="367"/>
      <c r="AH1831" s="367"/>
    </row>
    <row r="1832" spans="32:34" s="368" customFormat="1" ht="14.15" customHeight="1">
      <c r="AF1832" s="367"/>
      <c r="AH1832" s="367"/>
    </row>
    <row r="1833" spans="32:34" s="368" customFormat="1" ht="14.15" customHeight="1">
      <c r="AF1833" s="367"/>
      <c r="AH1833" s="367"/>
    </row>
    <row r="1834" spans="32:34" s="368" customFormat="1" ht="14.15" customHeight="1">
      <c r="AF1834" s="367"/>
      <c r="AH1834" s="367"/>
    </row>
    <row r="1835" spans="32:34" s="368" customFormat="1" ht="14.15" customHeight="1">
      <c r="AF1835" s="367"/>
      <c r="AH1835" s="367"/>
    </row>
    <row r="1836" spans="32:34" s="368" customFormat="1" ht="14.15" customHeight="1">
      <c r="AF1836" s="367"/>
      <c r="AH1836" s="367"/>
    </row>
    <row r="1837" spans="32:34" s="368" customFormat="1" ht="14.15" customHeight="1">
      <c r="AF1837" s="367"/>
      <c r="AH1837" s="367"/>
    </row>
    <row r="1838" spans="32:34" s="368" customFormat="1" ht="14.15" customHeight="1">
      <c r="AF1838" s="367"/>
      <c r="AH1838" s="367"/>
    </row>
    <row r="1839" spans="32:34" s="368" customFormat="1" ht="14.15" customHeight="1">
      <c r="AF1839" s="367"/>
      <c r="AH1839" s="367"/>
    </row>
    <row r="1840" spans="32:34" s="368" customFormat="1" ht="14.15" customHeight="1">
      <c r="AF1840" s="367"/>
      <c r="AH1840" s="367"/>
    </row>
    <row r="1841" spans="32:34" s="368" customFormat="1" ht="14.15" customHeight="1">
      <c r="AF1841" s="367"/>
      <c r="AH1841" s="367"/>
    </row>
    <row r="1842" spans="32:34" s="368" customFormat="1" ht="14.15" customHeight="1">
      <c r="AF1842" s="367"/>
      <c r="AH1842" s="367"/>
    </row>
    <row r="1843" spans="32:34" s="368" customFormat="1" ht="14.15" customHeight="1">
      <c r="AF1843" s="367"/>
      <c r="AH1843" s="367"/>
    </row>
    <row r="1844" spans="32:34" s="368" customFormat="1" ht="14.15" customHeight="1">
      <c r="AF1844" s="367"/>
      <c r="AH1844" s="367"/>
    </row>
    <row r="1845" spans="32:34" s="368" customFormat="1" ht="14.15" customHeight="1">
      <c r="AF1845" s="367"/>
      <c r="AH1845" s="367"/>
    </row>
    <row r="1846" spans="32:34" s="368" customFormat="1" ht="14.15" customHeight="1">
      <c r="AF1846" s="367"/>
      <c r="AH1846" s="367"/>
    </row>
    <row r="1847" spans="32:34" s="368" customFormat="1" ht="14.15" customHeight="1">
      <c r="AF1847" s="367"/>
      <c r="AH1847" s="367"/>
    </row>
    <row r="1848" spans="32:34" s="368" customFormat="1" ht="14.15" customHeight="1">
      <c r="AF1848" s="367"/>
      <c r="AH1848" s="367"/>
    </row>
    <row r="1849" spans="32:34" s="368" customFormat="1" ht="14.15" customHeight="1">
      <c r="AF1849" s="367"/>
      <c r="AH1849" s="367"/>
    </row>
    <row r="1850" spans="32:34" s="368" customFormat="1" ht="14.15" customHeight="1">
      <c r="AF1850" s="367"/>
      <c r="AH1850" s="367"/>
    </row>
    <row r="1851" spans="32:34" s="368" customFormat="1" ht="14.15" customHeight="1">
      <c r="AF1851" s="367"/>
      <c r="AH1851" s="367"/>
    </row>
    <row r="1852" spans="32:34" s="368" customFormat="1" ht="14.15" customHeight="1">
      <c r="AF1852" s="367"/>
      <c r="AH1852" s="367"/>
    </row>
    <row r="1853" spans="32:34" s="368" customFormat="1" ht="14.15" customHeight="1">
      <c r="AF1853" s="367"/>
      <c r="AH1853" s="367"/>
    </row>
    <row r="1854" spans="32:34" s="368" customFormat="1" ht="14.15" customHeight="1">
      <c r="AF1854" s="367"/>
      <c r="AH1854" s="367"/>
    </row>
    <row r="1855" spans="32:34" s="368" customFormat="1" ht="14.15" customHeight="1">
      <c r="AF1855" s="367"/>
      <c r="AH1855" s="367"/>
    </row>
    <row r="1856" spans="32:34" s="368" customFormat="1" ht="14.15" customHeight="1">
      <c r="AF1856" s="367"/>
      <c r="AH1856" s="367"/>
    </row>
    <row r="1857" spans="32:34" s="368" customFormat="1" ht="14.15" customHeight="1">
      <c r="AF1857" s="367"/>
      <c r="AH1857" s="367"/>
    </row>
    <row r="1858" spans="32:34" s="368" customFormat="1" ht="14.15" customHeight="1">
      <c r="AF1858" s="367"/>
      <c r="AH1858" s="367"/>
    </row>
    <row r="1859" spans="32:34" s="368" customFormat="1" ht="14.15" customHeight="1">
      <c r="AF1859" s="367"/>
      <c r="AH1859" s="367"/>
    </row>
    <row r="1860" spans="32:34" s="368" customFormat="1" ht="14.15" customHeight="1">
      <c r="AF1860" s="367"/>
      <c r="AH1860" s="367"/>
    </row>
    <row r="1861" spans="32:34" s="368" customFormat="1" ht="14.15" customHeight="1">
      <c r="AF1861" s="367"/>
      <c r="AH1861" s="367"/>
    </row>
    <row r="1862" spans="32:34" s="368" customFormat="1" ht="14.15" customHeight="1">
      <c r="AF1862" s="367"/>
      <c r="AH1862" s="367"/>
    </row>
    <row r="1863" spans="32:34" s="368" customFormat="1" ht="14.15" customHeight="1">
      <c r="AF1863" s="367"/>
      <c r="AH1863" s="367"/>
    </row>
    <row r="1864" spans="32:34" s="368" customFormat="1" ht="14.15" customHeight="1">
      <c r="AF1864" s="367"/>
      <c r="AH1864" s="367"/>
    </row>
    <row r="1865" spans="32:34" s="368" customFormat="1" ht="14.15" customHeight="1">
      <c r="AF1865" s="367"/>
      <c r="AH1865" s="367"/>
    </row>
    <row r="1866" spans="32:34" s="368" customFormat="1" ht="14.15" customHeight="1">
      <c r="AF1866" s="367"/>
      <c r="AH1866" s="367"/>
    </row>
    <row r="1867" spans="32:34" s="368" customFormat="1" ht="14.15" customHeight="1">
      <c r="AF1867" s="367"/>
      <c r="AH1867" s="367"/>
    </row>
    <row r="1868" spans="32:34" s="368" customFormat="1" ht="14.15" customHeight="1">
      <c r="AF1868" s="367"/>
      <c r="AH1868" s="367"/>
    </row>
    <row r="1869" spans="32:34" s="368" customFormat="1" ht="14.15" customHeight="1">
      <c r="AF1869" s="367"/>
      <c r="AH1869" s="367"/>
    </row>
    <row r="1870" spans="32:34" s="368" customFormat="1" ht="14.15" customHeight="1">
      <c r="AF1870" s="367"/>
      <c r="AH1870" s="367"/>
    </row>
    <row r="1871" spans="32:34" s="368" customFormat="1" ht="14.15" customHeight="1">
      <c r="AF1871" s="367"/>
      <c r="AH1871" s="367"/>
    </row>
    <row r="1872" spans="32:34" s="368" customFormat="1" ht="14.15" customHeight="1">
      <c r="AF1872" s="367"/>
      <c r="AH1872" s="367"/>
    </row>
    <row r="1873" spans="32:34" s="368" customFormat="1" ht="14.15" customHeight="1">
      <c r="AF1873" s="367"/>
      <c r="AH1873" s="367"/>
    </row>
    <row r="1874" spans="32:34" s="368" customFormat="1" ht="14.15" customHeight="1">
      <c r="AF1874" s="367"/>
      <c r="AH1874" s="367"/>
    </row>
    <row r="1875" spans="32:34" s="368" customFormat="1" ht="14.15" customHeight="1">
      <c r="AF1875" s="367"/>
      <c r="AH1875" s="367"/>
    </row>
    <row r="1876" spans="32:34" s="368" customFormat="1" ht="14.15" customHeight="1">
      <c r="AF1876" s="367"/>
      <c r="AH1876" s="367"/>
    </row>
    <row r="1877" spans="32:34" s="368" customFormat="1" ht="14.15" customHeight="1">
      <c r="AF1877" s="367"/>
      <c r="AH1877" s="367"/>
    </row>
    <row r="1878" spans="32:34" s="368" customFormat="1" ht="14.15" customHeight="1">
      <c r="AF1878" s="367"/>
      <c r="AH1878" s="367"/>
    </row>
    <row r="1879" spans="32:34" s="368" customFormat="1" ht="14.15" customHeight="1">
      <c r="AF1879" s="367"/>
      <c r="AH1879" s="367"/>
    </row>
    <row r="1880" spans="32:34" s="368" customFormat="1" ht="14.15" customHeight="1">
      <c r="AF1880" s="367"/>
      <c r="AH1880" s="367"/>
    </row>
    <row r="1881" spans="32:34" s="368" customFormat="1" ht="14.15" customHeight="1">
      <c r="AF1881" s="367"/>
      <c r="AH1881" s="367"/>
    </row>
    <row r="1882" spans="32:34" s="368" customFormat="1" ht="14.15" customHeight="1">
      <c r="AF1882" s="367"/>
      <c r="AH1882" s="367"/>
    </row>
    <row r="1883" spans="32:34" s="368" customFormat="1" ht="14.15" customHeight="1">
      <c r="AF1883" s="367"/>
      <c r="AH1883" s="367"/>
    </row>
    <row r="1884" spans="32:34" s="368" customFormat="1" ht="14.15" customHeight="1">
      <c r="AF1884" s="367"/>
      <c r="AH1884" s="367"/>
    </row>
    <row r="1885" spans="32:34" s="368" customFormat="1" ht="14.15" customHeight="1">
      <c r="AF1885" s="367"/>
      <c r="AH1885" s="367"/>
    </row>
    <row r="1886" spans="32:34" s="368" customFormat="1" ht="14.15" customHeight="1">
      <c r="AF1886" s="367"/>
      <c r="AH1886" s="367"/>
    </row>
    <row r="1887" spans="32:34" s="368" customFormat="1" ht="14.15" customHeight="1">
      <c r="AF1887" s="367"/>
      <c r="AH1887" s="367"/>
    </row>
    <row r="1888" spans="32:34" s="368" customFormat="1" ht="14.15" customHeight="1">
      <c r="AF1888" s="367"/>
      <c r="AH1888" s="367"/>
    </row>
    <row r="1889" spans="32:34" s="368" customFormat="1" ht="14.15" customHeight="1">
      <c r="AF1889" s="367"/>
      <c r="AH1889" s="367"/>
    </row>
    <row r="1890" spans="32:34" s="368" customFormat="1" ht="14.15" customHeight="1">
      <c r="AF1890" s="367"/>
      <c r="AH1890" s="367"/>
    </row>
    <row r="1891" spans="32:34" s="368" customFormat="1" ht="14.15" customHeight="1">
      <c r="AF1891" s="367"/>
      <c r="AH1891" s="367"/>
    </row>
    <row r="1892" spans="32:34" s="368" customFormat="1" ht="14.15" customHeight="1">
      <c r="AF1892" s="367"/>
      <c r="AH1892" s="367"/>
    </row>
    <row r="1893" spans="32:34" s="368" customFormat="1" ht="14.15" customHeight="1">
      <c r="AF1893" s="367"/>
      <c r="AH1893" s="367"/>
    </row>
    <row r="1894" spans="32:34" s="368" customFormat="1" ht="14.15" customHeight="1">
      <c r="AF1894" s="367"/>
      <c r="AH1894" s="367"/>
    </row>
    <row r="1895" spans="32:34" s="368" customFormat="1" ht="14.15" customHeight="1">
      <c r="AF1895" s="367"/>
      <c r="AH1895" s="367"/>
    </row>
    <row r="1896" spans="32:34" s="368" customFormat="1" ht="14.15" customHeight="1">
      <c r="AF1896" s="367"/>
      <c r="AH1896" s="367"/>
    </row>
    <row r="1897" spans="32:34" s="368" customFormat="1" ht="14.15" customHeight="1">
      <c r="AF1897" s="367"/>
      <c r="AH1897" s="367"/>
    </row>
    <row r="1898" spans="32:34" s="368" customFormat="1" ht="14.15" customHeight="1">
      <c r="AF1898" s="367"/>
      <c r="AH1898" s="367"/>
    </row>
    <row r="1899" spans="32:34" s="368" customFormat="1" ht="14.15" customHeight="1">
      <c r="AF1899" s="367"/>
      <c r="AH1899" s="367"/>
    </row>
    <row r="1900" spans="32:34" s="368" customFormat="1" ht="14.15" customHeight="1">
      <c r="AF1900" s="367"/>
      <c r="AH1900" s="367"/>
    </row>
    <row r="1901" spans="32:34" s="368" customFormat="1" ht="14.15" customHeight="1">
      <c r="AF1901" s="367"/>
      <c r="AH1901" s="367"/>
    </row>
    <row r="1902" spans="32:34" s="368" customFormat="1" ht="14.15" customHeight="1">
      <c r="AF1902" s="367"/>
      <c r="AH1902" s="367"/>
    </row>
    <row r="1903" spans="32:34" s="368" customFormat="1" ht="14.15" customHeight="1">
      <c r="AF1903" s="367"/>
      <c r="AH1903" s="367"/>
    </row>
    <row r="1904" spans="32:34" s="368" customFormat="1" ht="14.15" customHeight="1">
      <c r="AF1904" s="367"/>
      <c r="AH1904" s="367"/>
    </row>
    <row r="1905" spans="32:34" s="368" customFormat="1" ht="14.15" customHeight="1">
      <c r="AF1905" s="367"/>
      <c r="AH1905" s="367"/>
    </row>
    <row r="1906" spans="32:34" s="368" customFormat="1" ht="14.15" customHeight="1">
      <c r="AF1906" s="367"/>
      <c r="AH1906" s="367"/>
    </row>
    <row r="1907" spans="32:34" s="368" customFormat="1" ht="14.15" customHeight="1">
      <c r="AF1907" s="367"/>
      <c r="AH1907" s="367"/>
    </row>
    <row r="1908" spans="32:34" s="368" customFormat="1" ht="14.15" customHeight="1">
      <c r="AF1908" s="367"/>
      <c r="AH1908" s="367"/>
    </row>
    <row r="1909" spans="32:34" s="368" customFormat="1" ht="14.15" customHeight="1">
      <c r="AF1909" s="367"/>
      <c r="AH1909" s="367"/>
    </row>
    <row r="1910" spans="32:34" s="368" customFormat="1" ht="14.15" customHeight="1">
      <c r="AF1910" s="367"/>
      <c r="AH1910" s="367"/>
    </row>
    <row r="1911" spans="32:34" s="368" customFormat="1" ht="14.15" customHeight="1">
      <c r="AF1911" s="367"/>
      <c r="AH1911" s="367"/>
    </row>
    <row r="1912" spans="32:34" s="368" customFormat="1" ht="14.15" customHeight="1">
      <c r="AF1912" s="367"/>
      <c r="AH1912" s="367"/>
    </row>
    <row r="1913" spans="32:34" s="368" customFormat="1" ht="14.15" customHeight="1">
      <c r="AF1913" s="367"/>
      <c r="AH1913" s="367"/>
    </row>
    <row r="1914" spans="32:34" s="368" customFormat="1" ht="14.15" customHeight="1">
      <c r="AF1914" s="367"/>
      <c r="AH1914" s="367"/>
    </row>
    <row r="1915" spans="32:34" s="368" customFormat="1" ht="14.15" customHeight="1">
      <c r="AF1915" s="367"/>
      <c r="AH1915" s="367"/>
    </row>
    <row r="1916" spans="32:34" s="368" customFormat="1" ht="14.15" customHeight="1">
      <c r="AF1916" s="367"/>
      <c r="AH1916" s="367"/>
    </row>
    <row r="1917" spans="32:34" s="368" customFormat="1" ht="14.15" customHeight="1">
      <c r="AF1917" s="367"/>
      <c r="AH1917" s="367"/>
    </row>
    <row r="1918" spans="32:34" s="368" customFormat="1" ht="14.15" customHeight="1">
      <c r="AF1918" s="367"/>
      <c r="AH1918" s="367"/>
    </row>
    <row r="1919" spans="32:34" s="368" customFormat="1" ht="14.15" customHeight="1">
      <c r="AF1919" s="367"/>
      <c r="AH1919" s="367"/>
    </row>
    <row r="1920" spans="32:34" s="368" customFormat="1" ht="14.15" customHeight="1">
      <c r="AF1920" s="367"/>
      <c r="AH1920" s="367"/>
    </row>
    <row r="1921" spans="32:34" s="368" customFormat="1" ht="14.15" customHeight="1">
      <c r="AF1921" s="367"/>
      <c r="AH1921" s="367"/>
    </row>
    <row r="1922" spans="32:34" s="368" customFormat="1" ht="14.15" customHeight="1">
      <c r="AF1922" s="367"/>
      <c r="AH1922" s="367"/>
    </row>
    <row r="1923" spans="32:34" s="368" customFormat="1" ht="14.15" customHeight="1">
      <c r="AF1923" s="367"/>
      <c r="AH1923" s="367"/>
    </row>
    <row r="1924" spans="32:34" s="368" customFormat="1" ht="14.15" customHeight="1">
      <c r="AF1924" s="367"/>
      <c r="AH1924" s="367"/>
    </row>
    <row r="1925" spans="32:34" s="368" customFormat="1" ht="14.15" customHeight="1">
      <c r="AF1925" s="367"/>
      <c r="AH1925" s="367"/>
    </row>
    <row r="1926" spans="32:34" s="368" customFormat="1" ht="14.15" customHeight="1">
      <c r="AF1926" s="367"/>
      <c r="AH1926" s="367"/>
    </row>
    <row r="1927" spans="32:34" s="368" customFormat="1" ht="14.15" customHeight="1">
      <c r="AF1927" s="367"/>
      <c r="AH1927" s="367"/>
    </row>
    <row r="1928" spans="32:34" s="368" customFormat="1" ht="14.15" customHeight="1">
      <c r="AF1928" s="367"/>
      <c r="AH1928" s="367"/>
    </row>
    <row r="1929" spans="32:34" s="368" customFormat="1" ht="14.15" customHeight="1">
      <c r="AF1929" s="367"/>
      <c r="AH1929" s="367"/>
    </row>
    <row r="1930" spans="32:34" s="368" customFormat="1" ht="14.15" customHeight="1">
      <c r="AF1930" s="367"/>
      <c r="AH1930" s="367"/>
    </row>
    <row r="1931" spans="32:34" s="368" customFormat="1" ht="14.15" customHeight="1">
      <c r="AF1931" s="367"/>
      <c r="AH1931" s="367"/>
    </row>
    <row r="1932" spans="32:34" s="368" customFormat="1" ht="14.15" customHeight="1">
      <c r="AF1932" s="367"/>
      <c r="AH1932" s="367"/>
    </row>
    <row r="1933" spans="32:34" s="368" customFormat="1" ht="14.15" customHeight="1">
      <c r="AF1933" s="367"/>
      <c r="AH1933" s="367"/>
    </row>
    <row r="1934" spans="32:34" s="368" customFormat="1" ht="14.15" customHeight="1">
      <c r="AF1934" s="367"/>
      <c r="AH1934" s="367"/>
    </row>
    <row r="1935" spans="32:34" s="368" customFormat="1" ht="14.15" customHeight="1">
      <c r="AF1935" s="367"/>
      <c r="AH1935" s="367"/>
    </row>
    <row r="1936" spans="32:34" s="368" customFormat="1" ht="14.15" customHeight="1">
      <c r="AF1936" s="367"/>
      <c r="AH1936" s="367"/>
    </row>
    <row r="1937" spans="32:34" s="368" customFormat="1" ht="14.15" customHeight="1">
      <c r="AF1937" s="367"/>
      <c r="AH1937" s="367"/>
    </row>
    <row r="1938" spans="32:34" s="368" customFormat="1" ht="14.15" customHeight="1">
      <c r="AF1938" s="367"/>
      <c r="AH1938" s="367"/>
    </row>
    <row r="1939" spans="32:34" s="368" customFormat="1" ht="14.15" customHeight="1">
      <c r="AF1939" s="367"/>
      <c r="AH1939" s="367"/>
    </row>
    <row r="1940" spans="32:34" s="368" customFormat="1" ht="14.15" customHeight="1">
      <c r="AF1940" s="367"/>
      <c r="AH1940" s="367"/>
    </row>
    <row r="1941" spans="32:34" s="368" customFormat="1" ht="14.15" customHeight="1">
      <c r="AF1941" s="367"/>
      <c r="AH1941" s="367"/>
    </row>
    <row r="1942" spans="32:34" s="368" customFormat="1" ht="14.15" customHeight="1">
      <c r="AF1942" s="367"/>
      <c r="AH1942" s="367"/>
    </row>
    <row r="1943" spans="32:34" s="368" customFormat="1" ht="14.15" customHeight="1">
      <c r="AF1943" s="367"/>
      <c r="AH1943" s="367"/>
    </row>
    <row r="1944" spans="32:34" s="368" customFormat="1" ht="14.15" customHeight="1">
      <c r="AF1944" s="367"/>
      <c r="AH1944" s="367"/>
    </row>
    <row r="1945" spans="32:34" s="368" customFormat="1" ht="14.15" customHeight="1">
      <c r="AF1945" s="367"/>
      <c r="AH1945" s="367"/>
    </row>
    <row r="1946" spans="32:34" s="368" customFormat="1" ht="14.15" customHeight="1">
      <c r="AF1946" s="367"/>
      <c r="AH1946" s="367"/>
    </row>
    <row r="1947" spans="32:34" s="368" customFormat="1" ht="14.15" customHeight="1">
      <c r="AF1947" s="367"/>
      <c r="AH1947" s="367"/>
    </row>
    <row r="1948" spans="32:34" s="368" customFormat="1" ht="14.15" customHeight="1">
      <c r="AF1948" s="367"/>
      <c r="AH1948" s="367"/>
    </row>
    <row r="1949" spans="32:34" s="368" customFormat="1" ht="14.15" customHeight="1">
      <c r="AF1949" s="367"/>
      <c r="AH1949" s="367"/>
    </row>
    <row r="1950" spans="32:34" s="368" customFormat="1" ht="14.15" customHeight="1">
      <c r="AF1950" s="367"/>
      <c r="AH1950" s="367"/>
    </row>
    <row r="1951" spans="32:34" s="368" customFormat="1" ht="14.15" customHeight="1">
      <c r="AF1951" s="367"/>
      <c r="AH1951" s="367"/>
    </row>
    <row r="1952" spans="32:34" s="368" customFormat="1" ht="14.15" customHeight="1">
      <c r="AF1952" s="367"/>
      <c r="AH1952" s="367"/>
    </row>
    <row r="1953" spans="32:34" s="368" customFormat="1" ht="14.15" customHeight="1">
      <c r="AF1953" s="367"/>
      <c r="AH1953" s="367"/>
    </row>
    <row r="1954" spans="32:34" s="368" customFormat="1" ht="14.15" customHeight="1">
      <c r="AF1954" s="367"/>
      <c r="AH1954" s="367"/>
    </row>
    <row r="1955" spans="32:34" s="368" customFormat="1" ht="14.15" customHeight="1">
      <c r="AF1955" s="367"/>
      <c r="AH1955" s="367"/>
    </row>
    <row r="1956" spans="32:34" s="368" customFormat="1" ht="14.15" customHeight="1">
      <c r="AF1956" s="367"/>
      <c r="AH1956" s="367"/>
    </row>
    <row r="1957" spans="32:34" s="368" customFormat="1" ht="14.15" customHeight="1">
      <c r="AF1957" s="367"/>
      <c r="AH1957" s="367"/>
    </row>
    <row r="1958" spans="32:34" s="368" customFormat="1" ht="14.15" customHeight="1">
      <c r="AF1958" s="367"/>
      <c r="AH1958" s="367"/>
    </row>
    <row r="1959" spans="32:34" s="368" customFormat="1" ht="14.15" customHeight="1">
      <c r="AF1959" s="367"/>
      <c r="AH1959" s="367"/>
    </row>
    <row r="1960" spans="32:34" s="368" customFormat="1" ht="14.15" customHeight="1">
      <c r="AF1960" s="367"/>
      <c r="AH1960" s="367"/>
    </row>
    <row r="1961" spans="32:34" s="368" customFormat="1" ht="14.15" customHeight="1">
      <c r="AF1961" s="367"/>
      <c r="AH1961" s="367"/>
    </row>
    <row r="1962" spans="32:34" s="368" customFormat="1" ht="14.15" customHeight="1">
      <c r="AF1962" s="367"/>
      <c r="AH1962" s="367"/>
    </row>
    <row r="1963" spans="32:34" s="368" customFormat="1" ht="14.15" customHeight="1">
      <c r="AF1963" s="367"/>
      <c r="AH1963" s="367"/>
    </row>
    <row r="1964" spans="32:34" s="368" customFormat="1" ht="14.15" customHeight="1">
      <c r="AF1964" s="367"/>
      <c r="AH1964" s="367"/>
    </row>
    <row r="1965" spans="32:34" s="368" customFormat="1" ht="14.15" customHeight="1">
      <c r="AF1965" s="367"/>
      <c r="AH1965" s="367"/>
    </row>
    <row r="1966" spans="32:34" s="368" customFormat="1" ht="14.15" customHeight="1">
      <c r="AF1966" s="367"/>
      <c r="AH1966" s="367"/>
    </row>
    <row r="1967" spans="32:34" s="368" customFormat="1" ht="14.15" customHeight="1">
      <c r="AF1967" s="367"/>
      <c r="AH1967" s="367"/>
    </row>
    <row r="1968" spans="32:34" s="368" customFormat="1" ht="14.15" customHeight="1">
      <c r="AF1968" s="367"/>
      <c r="AH1968" s="367"/>
    </row>
    <row r="1969" spans="32:34" s="368" customFormat="1" ht="14.15" customHeight="1">
      <c r="AF1969" s="367"/>
      <c r="AH1969" s="367"/>
    </row>
    <row r="1970" spans="32:34" s="368" customFormat="1" ht="14.15" customHeight="1">
      <c r="AF1970" s="367"/>
      <c r="AH1970" s="367"/>
    </row>
    <row r="1971" spans="32:34" s="368" customFormat="1" ht="14.15" customHeight="1">
      <c r="AF1971" s="367"/>
      <c r="AH1971" s="367"/>
    </row>
    <row r="1972" spans="32:34" s="368" customFormat="1" ht="14.15" customHeight="1">
      <c r="AF1972" s="367"/>
      <c r="AH1972" s="367"/>
    </row>
    <row r="1973" spans="32:34" s="368" customFormat="1" ht="14.15" customHeight="1">
      <c r="AF1973" s="367"/>
      <c r="AH1973" s="367"/>
    </row>
    <row r="1974" spans="32:34" s="368" customFormat="1" ht="14.15" customHeight="1">
      <c r="AF1974" s="367"/>
      <c r="AH1974" s="367"/>
    </row>
    <row r="1975" spans="32:34" s="368" customFormat="1" ht="14.15" customHeight="1">
      <c r="AF1975" s="367"/>
      <c r="AH1975" s="367"/>
    </row>
    <row r="1976" spans="32:34" s="368" customFormat="1" ht="14.15" customHeight="1">
      <c r="AF1976" s="367"/>
      <c r="AH1976" s="367"/>
    </row>
    <row r="1977" spans="32:34" s="368" customFormat="1" ht="14.15" customHeight="1">
      <c r="AF1977" s="367"/>
      <c r="AH1977" s="367"/>
    </row>
    <row r="1978" spans="32:34" s="368" customFormat="1" ht="14.15" customHeight="1">
      <c r="AF1978" s="367"/>
      <c r="AH1978" s="367"/>
    </row>
    <row r="1979" spans="32:34" s="368" customFormat="1" ht="14.15" customHeight="1">
      <c r="AF1979" s="367"/>
      <c r="AH1979" s="367"/>
    </row>
    <row r="1980" spans="32:34" s="368" customFormat="1" ht="14.15" customHeight="1">
      <c r="AF1980" s="367"/>
      <c r="AH1980" s="367"/>
    </row>
    <row r="1981" spans="32:34" s="368" customFormat="1" ht="14.15" customHeight="1">
      <c r="AF1981" s="367"/>
      <c r="AH1981" s="367"/>
    </row>
    <row r="1982" spans="32:34" s="368" customFormat="1" ht="14.15" customHeight="1">
      <c r="AF1982" s="367"/>
      <c r="AH1982" s="367"/>
    </row>
    <row r="1983" spans="32:34" s="368" customFormat="1" ht="14.15" customHeight="1">
      <c r="AF1983" s="367"/>
      <c r="AH1983" s="367"/>
    </row>
    <row r="1984" spans="32:34" s="368" customFormat="1" ht="14.15" customHeight="1">
      <c r="AF1984" s="367"/>
      <c r="AH1984" s="367"/>
    </row>
    <row r="1985" spans="32:34" s="368" customFormat="1" ht="14.15" customHeight="1">
      <c r="AF1985" s="367"/>
      <c r="AH1985" s="367"/>
    </row>
    <row r="1986" spans="32:34" s="368" customFormat="1" ht="14.15" customHeight="1">
      <c r="AF1986" s="367"/>
      <c r="AH1986" s="367"/>
    </row>
    <row r="1987" spans="32:34" s="368" customFormat="1" ht="14.15" customHeight="1">
      <c r="AF1987" s="367"/>
      <c r="AH1987" s="367"/>
    </row>
    <row r="1988" spans="32:34" s="368" customFormat="1" ht="14.15" customHeight="1">
      <c r="AF1988" s="367"/>
      <c r="AH1988" s="367"/>
    </row>
    <row r="1989" spans="32:34" s="368" customFormat="1" ht="14.15" customHeight="1">
      <c r="AF1989" s="367"/>
      <c r="AH1989" s="367"/>
    </row>
    <row r="1990" spans="32:34" s="368" customFormat="1" ht="14.15" customHeight="1">
      <c r="AF1990" s="367"/>
      <c r="AH1990" s="367"/>
    </row>
    <row r="1991" spans="32:34" s="368" customFormat="1" ht="14.15" customHeight="1">
      <c r="AF1991" s="367"/>
      <c r="AH1991" s="367"/>
    </row>
    <row r="1992" spans="32:34" s="368" customFormat="1" ht="14.15" customHeight="1">
      <c r="AF1992" s="367"/>
      <c r="AH1992" s="367"/>
    </row>
    <row r="1993" spans="32:34" s="368" customFormat="1" ht="14.15" customHeight="1">
      <c r="AF1993" s="367"/>
      <c r="AH1993" s="367"/>
    </row>
    <row r="1994" spans="32:34" s="368" customFormat="1" ht="14.15" customHeight="1">
      <c r="AF1994" s="367"/>
      <c r="AH1994" s="367"/>
    </row>
    <row r="1995" spans="32:34" s="368" customFormat="1" ht="14.15" customHeight="1">
      <c r="AF1995" s="367"/>
      <c r="AH1995" s="367"/>
    </row>
    <row r="1996" spans="32:34" s="368" customFormat="1" ht="14.15" customHeight="1">
      <c r="AF1996" s="367"/>
      <c r="AH1996" s="367"/>
    </row>
    <row r="1997" spans="32:34" s="368" customFormat="1" ht="14.15" customHeight="1">
      <c r="AF1997" s="367"/>
      <c r="AH1997" s="367"/>
    </row>
    <row r="1998" spans="32:34" s="368" customFormat="1" ht="14.15" customHeight="1">
      <c r="AF1998" s="367"/>
      <c r="AH1998" s="367"/>
    </row>
    <row r="1999" spans="32:34" s="368" customFormat="1" ht="14.15" customHeight="1">
      <c r="AF1999" s="367"/>
      <c r="AH1999" s="367"/>
    </row>
    <row r="2000" spans="32:34" s="368" customFormat="1" ht="14.15" customHeight="1">
      <c r="AF2000" s="367"/>
      <c r="AH2000" s="367"/>
    </row>
    <row r="2001" spans="32:34" s="368" customFormat="1" ht="14.15" customHeight="1">
      <c r="AF2001" s="367"/>
      <c r="AH2001" s="367"/>
    </row>
    <row r="2002" spans="32:34" s="368" customFormat="1" ht="14.15" customHeight="1">
      <c r="AF2002" s="367"/>
      <c r="AH2002" s="367"/>
    </row>
    <row r="2003" spans="32:34" s="368" customFormat="1" ht="14.15" customHeight="1">
      <c r="AF2003" s="367"/>
      <c r="AH2003" s="367"/>
    </row>
    <row r="2004" spans="32:34" s="368" customFormat="1" ht="14.15" customHeight="1">
      <c r="AF2004" s="367"/>
      <c r="AH2004" s="367"/>
    </row>
    <row r="2005" spans="32:34" s="368" customFormat="1" ht="14.15" customHeight="1">
      <c r="AF2005" s="367"/>
      <c r="AH2005" s="367"/>
    </row>
    <row r="2006" spans="32:34" s="368" customFormat="1" ht="14.15" customHeight="1">
      <c r="AF2006" s="367"/>
      <c r="AH2006" s="367"/>
    </row>
    <row r="2007" spans="32:34" s="368" customFormat="1" ht="14.15" customHeight="1">
      <c r="AF2007" s="367"/>
      <c r="AH2007" s="367"/>
    </row>
    <row r="2008" spans="32:34" s="368" customFormat="1" ht="14.15" customHeight="1">
      <c r="AF2008" s="367"/>
      <c r="AH2008" s="367"/>
    </row>
    <row r="2009" spans="32:34" s="368" customFormat="1" ht="14.15" customHeight="1">
      <c r="AF2009" s="367"/>
      <c r="AH2009" s="367"/>
    </row>
    <row r="2010" spans="32:34" s="368" customFormat="1" ht="14.15" customHeight="1">
      <c r="AF2010" s="367"/>
      <c r="AH2010" s="367"/>
    </row>
    <row r="2011" spans="32:34" s="368" customFormat="1" ht="14.15" customHeight="1">
      <c r="AF2011" s="367"/>
      <c r="AH2011" s="367"/>
    </row>
    <row r="2012" spans="32:34" s="368" customFormat="1" ht="14.15" customHeight="1">
      <c r="AF2012" s="367"/>
      <c r="AH2012" s="367"/>
    </row>
    <row r="2013" spans="32:34" s="368" customFormat="1" ht="14.15" customHeight="1">
      <c r="AF2013" s="367"/>
      <c r="AH2013" s="367"/>
    </row>
    <row r="2014" spans="32:34" s="368" customFormat="1" ht="14.15" customHeight="1">
      <c r="AF2014" s="367"/>
      <c r="AH2014" s="367"/>
    </row>
    <row r="2015" spans="32:34" s="368" customFormat="1" ht="14.15" customHeight="1">
      <c r="AF2015" s="367"/>
      <c r="AH2015" s="367"/>
    </row>
    <row r="2016" spans="32:34" s="368" customFormat="1" ht="14.15" customHeight="1">
      <c r="AF2016" s="367"/>
      <c r="AH2016" s="367"/>
    </row>
    <row r="2017" spans="32:34" s="368" customFormat="1" ht="14.15" customHeight="1">
      <c r="AF2017" s="367"/>
      <c r="AH2017" s="367"/>
    </row>
    <row r="2018" spans="32:34" s="368" customFormat="1" ht="14.15" customHeight="1">
      <c r="AF2018" s="367"/>
      <c r="AH2018" s="367"/>
    </row>
    <row r="2019" spans="32:34" s="368" customFormat="1" ht="14.15" customHeight="1">
      <c r="AF2019" s="367"/>
      <c r="AH2019" s="367"/>
    </row>
    <row r="2020" spans="32:34" s="368" customFormat="1" ht="14.15" customHeight="1">
      <c r="AF2020" s="367"/>
      <c r="AH2020" s="367"/>
    </row>
    <row r="2021" spans="32:34" s="368" customFormat="1" ht="14.15" customHeight="1">
      <c r="AF2021" s="367"/>
      <c r="AH2021" s="367"/>
    </row>
    <row r="2022" spans="32:34" s="368" customFormat="1" ht="14.15" customHeight="1">
      <c r="AF2022" s="367"/>
      <c r="AH2022" s="367"/>
    </row>
    <row r="2023" spans="32:34" s="368" customFormat="1" ht="14.15" customHeight="1">
      <c r="AF2023" s="367"/>
      <c r="AH2023" s="367"/>
    </row>
    <row r="2024" spans="32:34" s="368" customFormat="1" ht="14.15" customHeight="1">
      <c r="AF2024" s="367"/>
      <c r="AH2024" s="367"/>
    </row>
    <row r="2025" spans="32:34" s="368" customFormat="1" ht="14.15" customHeight="1">
      <c r="AF2025" s="367"/>
      <c r="AH2025" s="367"/>
    </row>
    <row r="2026" spans="32:34" s="368" customFormat="1" ht="14.15" customHeight="1">
      <c r="AF2026" s="367"/>
      <c r="AH2026" s="367"/>
    </row>
    <row r="2027" spans="32:34" s="368" customFormat="1" ht="14.15" customHeight="1">
      <c r="AF2027" s="367"/>
      <c r="AH2027" s="367"/>
    </row>
    <row r="2028" spans="32:34" s="368" customFormat="1" ht="14.15" customHeight="1">
      <c r="AF2028" s="367"/>
      <c r="AH2028" s="367"/>
    </row>
    <row r="2029" spans="32:34" s="368" customFormat="1" ht="14.15" customHeight="1">
      <c r="AF2029" s="367"/>
      <c r="AH2029" s="367"/>
    </row>
    <row r="2030" spans="32:34" s="368" customFormat="1" ht="14.15" customHeight="1">
      <c r="AF2030" s="367"/>
      <c r="AH2030" s="367"/>
    </row>
    <row r="2031" spans="32:34" s="368" customFormat="1" ht="14.15" customHeight="1">
      <c r="AF2031" s="367"/>
      <c r="AH2031" s="367"/>
    </row>
    <row r="2032" spans="32:34" s="368" customFormat="1" ht="14.15" customHeight="1">
      <c r="AF2032" s="367"/>
      <c r="AH2032" s="367"/>
    </row>
    <row r="2033" spans="32:34" s="368" customFormat="1" ht="14.15" customHeight="1">
      <c r="AF2033" s="367"/>
      <c r="AH2033" s="367"/>
    </row>
    <row r="2034" spans="32:34" s="368" customFormat="1" ht="14.15" customHeight="1">
      <c r="AF2034" s="367"/>
      <c r="AH2034" s="367"/>
    </row>
    <row r="2035" spans="32:34" s="368" customFormat="1" ht="14.15" customHeight="1">
      <c r="AF2035" s="367"/>
      <c r="AH2035" s="367"/>
    </row>
    <row r="2036" spans="32:34" s="368" customFormat="1" ht="14.15" customHeight="1">
      <c r="AF2036" s="367"/>
      <c r="AH2036" s="367"/>
    </row>
    <row r="2037" spans="32:34" s="368" customFormat="1" ht="14.15" customHeight="1">
      <c r="AF2037" s="367"/>
      <c r="AH2037" s="367"/>
    </row>
    <row r="2038" spans="32:34" s="368" customFormat="1" ht="14.15" customHeight="1">
      <c r="AF2038" s="367"/>
      <c r="AH2038" s="367"/>
    </row>
    <row r="2039" spans="32:34" s="368" customFormat="1" ht="14.15" customHeight="1">
      <c r="AF2039" s="367"/>
      <c r="AH2039" s="367"/>
    </row>
    <row r="2040" spans="32:34" s="368" customFormat="1" ht="14.15" customHeight="1">
      <c r="AF2040" s="367"/>
      <c r="AH2040" s="367"/>
    </row>
    <row r="2041" spans="32:34" s="368" customFormat="1" ht="14.15" customHeight="1">
      <c r="AF2041" s="367"/>
      <c r="AH2041" s="367"/>
    </row>
    <row r="2042" spans="32:34" s="368" customFormat="1" ht="14.15" customHeight="1">
      <c r="AF2042" s="367"/>
      <c r="AH2042" s="367"/>
    </row>
    <row r="2043" spans="32:34" s="368" customFormat="1" ht="14.15" customHeight="1">
      <c r="AF2043" s="367"/>
      <c r="AH2043" s="367"/>
    </row>
    <row r="2044" spans="32:34" s="368" customFormat="1" ht="14.15" customHeight="1">
      <c r="AF2044" s="367"/>
      <c r="AH2044" s="367"/>
    </row>
    <row r="2045" spans="32:34" s="368" customFormat="1" ht="14.15" customHeight="1">
      <c r="AF2045" s="367"/>
      <c r="AH2045" s="367"/>
    </row>
    <row r="2046" spans="32:34" s="368" customFormat="1" ht="14.15" customHeight="1">
      <c r="AF2046" s="367"/>
      <c r="AH2046" s="367"/>
    </row>
    <row r="2047" spans="32:34" s="368" customFormat="1" ht="14.15" customHeight="1">
      <c r="AF2047" s="367"/>
      <c r="AH2047" s="367"/>
    </row>
    <row r="2048" spans="32:34" s="368" customFormat="1" ht="14.15" customHeight="1">
      <c r="AF2048" s="367"/>
      <c r="AH2048" s="367"/>
    </row>
    <row r="2049" spans="32:34" s="368" customFormat="1" ht="14.15" customHeight="1">
      <c r="AF2049" s="367"/>
      <c r="AH2049" s="367"/>
    </row>
    <row r="2050" spans="32:34" s="368" customFormat="1" ht="14.15" customHeight="1">
      <c r="AF2050" s="367"/>
      <c r="AH2050" s="367"/>
    </row>
    <row r="2051" spans="32:34" s="368" customFormat="1" ht="14.15" customHeight="1">
      <c r="AF2051" s="367"/>
      <c r="AH2051" s="367"/>
    </row>
    <row r="2052" spans="32:34" s="368" customFormat="1" ht="14.15" customHeight="1">
      <c r="AF2052" s="367"/>
      <c r="AH2052" s="367"/>
    </row>
    <row r="2053" spans="32:34" s="368" customFormat="1" ht="14.15" customHeight="1">
      <c r="AF2053" s="367"/>
      <c r="AH2053" s="367"/>
    </row>
    <row r="2054" spans="32:34" s="368" customFormat="1" ht="14.15" customHeight="1">
      <c r="AF2054" s="367"/>
      <c r="AH2054" s="367"/>
    </row>
    <row r="2055" spans="32:34" s="368" customFormat="1" ht="14.15" customHeight="1">
      <c r="AF2055" s="367"/>
      <c r="AH2055" s="367"/>
    </row>
    <row r="2056" spans="32:34" s="368" customFormat="1" ht="14.15" customHeight="1">
      <c r="AF2056" s="367"/>
      <c r="AH2056" s="367"/>
    </row>
    <row r="2057" spans="32:34" s="368" customFormat="1" ht="14.15" customHeight="1">
      <c r="AF2057" s="367"/>
      <c r="AH2057" s="367"/>
    </row>
    <row r="2058" spans="32:34" s="368" customFormat="1" ht="14.15" customHeight="1">
      <c r="AF2058" s="367"/>
      <c r="AH2058" s="367"/>
    </row>
    <row r="2059" spans="32:34" s="368" customFormat="1" ht="14.15" customHeight="1">
      <c r="AF2059" s="367"/>
      <c r="AH2059" s="367"/>
    </row>
    <row r="2060" spans="32:34" s="368" customFormat="1" ht="14.15" customHeight="1">
      <c r="AF2060" s="367"/>
      <c r="AH2060" s="367"/>
    </row>
    <row r="2061" spans="32:34" s="368" customFormat="1" ht="14.15" customHeight="1">
      <c r="AF2061" s="367"/>
      <c r="AH2061" s="367"/>
    </row>
    <row r="2062" spans="32:34" s="368" customFormat="1" ht="14.15" customHeight="1">
      <c r="AF2062" s="367"/>
      <c r="AH2062" s="367"/>
    </row>
    <row r="2063" spans="32:34" s="368" customFormat="1" ht="14.15" customHeight="1">
      <c r="AF2063" s="367"/>
      <c r="AH2063" s="367"/>
    </row>
    <row r="2064" spans="32:34" s="368" customFormat="1" ht="14.15" customHeight="1">
      <c r="AF2064" s="367"/>
      <c r="AH2064" s="367"/>
    </row>
    <row r="2065" spans="32:34" s="368" customFormat="1" ht="14.15" customHeight="1">
      <c r="AF2065" s="367"/>
      <c r="AH2065" s="367"/>
    </row>
    <row r="2066" spans="32:34" s="368" customFormat="1" ht="14.15" customHeight="1">
      <c r="AF2066" s="367"/>
      <c r="AH2066" s="367"/>
    </row>
    <row r="2067" spans="32:34" s="368" customFormat="1" ht="14.15" customHeight="1">
      <c r="AF2067" s="367"/>
      <c r="AH2067" s="367"/>
    </row>
    <row r="2068" spans="32:34" s="368" customFormat="1" ht="14.15" customHeight="1">
      <c r="AF2068" s="367"/>
      <c r="AH2068" s="367"/>
    </row>
    <row r="2069" spans="32:34" s="368" customFormat="1" ht="14.15" customHeight="1">
      <c r="AF2069" s="367"/>
      <c r="AH2069" s="367"/>
    </row>
    <row r="2070" spans="32:34" s="368" customFormat="1" ht="14.15" customHeight="1">
      <c r="AF2070" s="367"/>
      <c r="AH2070" s="367"/>
    </row>
    <row r="2071" spans="32:34" s="368" customFormat="1" ht="14.15" customHeight="1">
      <c r="AF2071" s="367"/>
      <c r="AH2071" s="367"/>
    </row>
    <row r="2072" spans="32:34" s="368" customFormat="1" ht="14.15" customHeight="1">
      <c r="AF2072" s="367"/>
      <c r="AH2072" s="367"/>
    </row>
    <row r="2073" spans="32:34" s="368" customFormat="1" ht="14.15" customHeight="1">
      <c r="AF2073" s="367"/>
      <c r="AH2073" s="367"/>
    </row>
    <row r="2074" spans="32:34" s="368" customFormat="1" ht="14.15" customHeight="1">
      <c r="AF2074" s="367"/>
      <c r="AH2074" s="367"/>
    </row>
    <row r="2075" spans="32:34" s="368" customFormat="1" ht="14.15" customHeight="1">
      <c r="AF2075" s="367"/>
      <c r="AH2075" s="367"/>
    </row>
    <row r="2076" spans="32:34" s="368" customFormat="1" ht="14.15" customHeight="1">
      <c r="AF2076" s="367"/>
      <c r="AH2076" s="367"/>
    </row>
    <row r="2077" spans="32:34" s="368" customFormat="1" ht="14.15" customHeight="1">
      <c r="AF2077" s="367"/>
      <c r="AH2077" s="367"/>
    </row>
    <row r="2078" spans="32:34" s="368" customFormat="1" ht="14.15" customHeight="1">
      <c r="AF2078" s="367"/>
      <c r="AH2078" s="367"/>
    </row>
    <row r="2079" spans="32:34" s="368" customFormat="1" ht="14.15" customHeight="1">
      <c r="AF2079" s="367"/>
      <c r="AH2079" s="367"/>
    </row>
    <row r="2080" spans="32:34" s="368" customFormat="1" ht="14.15" customHeight="1">
      <c r="AF2080" s="367"/>
      <c r="AH2080" s="367"/>
    </row>
    <row r="2081" spans="32:34" s="368" customFormat="1" ht="14.15" customHeight="1">
      <c r="AF2081" s="367"/>
      <c r="AH2081" s="367"/>
    </row>
    <row r="2082" spans="32:34" s="368" customFormat="1" ht="14.15" customHeight="1">
      <c r="AF2082" s="367"/>
      <c r="AH2082" s="367"/>
    </row>
    <row r="2083" spans="32:34" s="368" customFormat="1" ht="14.15" customHeight="1">
      <c r="AF2083" s="367"/>
      <c r="AH2083" s="367"/>
    </row>
    <row r="2084" spans="32:34" s="368" customFormat="1" ht="14.15" customHeight="1">
      <c r="AF2084" s="367"/>
      <c r="AH2084" s="367"/>
    </row>
    <row r="2085" spans="32:34" s="368" customFormat="1" ht="14.15" customHeight="1">
      <c r="AF2085" s="367"/>
      <c r="AH2085" s="367"/>
    </row>
    <row r="2086" spans="32:34" s="368" customFormat="1" ht="14.15" customHeight="1">
      <c r="AF2086" s="367"/>
      <c r="AH2086" s="367"/>
    </row>
    <row r="2087" spans="32:34" s="368" customFormat="1" ht="14.15" customHeight="1">
      <c r="AF2087" s="367"/>
      <c r="AH2087" s="367"/>
    </row>
    <row r="2088" spans="32:34" s="368" customFormat="1" ht="14.15" customHeight="1">
      <c r="AF2088" s="367"/>
      <c r="AH2088" s="367"/>
    </row>
    <row r="2089" spans="32:34" s="368" customFormat="1" ht="14.15" customHeight="1">
      <c r="AF2089" s="367"/>
      <c r="AH2089" s="367"/>
    </row>
    <row r="2090" spans="32:34" s="368" customFormat="1" ht="14.15" customHeight="1">
      <c r="AF2090" s="367"/>
      <c r="AH2090" s="367"/>
    </row>
    <row r="2091" spans="32:34" s="368" customFormat="1" ht="14.15" customHeight="1">
      <c r="AF2091" s="367"/>
      <c r="AH2091" s="367"/>
    </row>
    <row r="2092" spans="32:34" s="368" customFormat="1" ht="14.15" customHeight="1">
      <c r="AF2092" s="367"/>
      <c r="AH2092" s="367"/>
    </row>
    <row r="2093" spans="32:34" s="368" customFormat="1" ht="14.15" customHeight="1">
      <c r="AF2093" s="367"/>
      <c r="AH2093" s="367"/>
    </row>
    <row r="2094" spans="32:34" s="368" customFormat="1" ht="14.15" customHeight="1">
      <c r="AF2094" s="367"/>
      <c r="AH2094" s="367"/>
    </row>
    <row r="2095" spans="32:34" s="368" customFormat="1" ht="14.15" customHeight="1">
      <c r="AF2095" s="367"/>
      <c r="AH2095" s="367"/>
    </row>
    <row r="2096" spans="32:34" s="368" customFormat="1" ht="14.15" customHeight="1">
      <c r="AF2096" s="367"/>
      <c r="AH2096" s="367"/>
    </row>
    <row r="2097" spans="32:34" s="368" customFormat="1" ht="14.15" customHeight="1">
      <c r="AF2097" s="367"/>
      <c r="AH2097" s="367"/>
    </row>
    <row r="2098" spans="32:34" s="368" customFormat="1" ht="14.15" customHeight="1">
      <c r="AF2098" s="367"/>
      <c r="AH2098" s="367"/>
    </row>
    <row r="2099" spans="32:34" s="368" customFormat="1" ht="14.15" customHeight="1">
      <c r="AF2099" s="367"/>
      <c r="AH2099" s="367"/>
    </row>
    <row r="2100" spans="32:34" s="368" customFormat="1" ht="14.15" customHeight="1">
      <c r="AF2100" s="367"/>
      <c r="AH2100" s="367"/>
    </row>
    <row r="2101" spans="32:34" s="368" customFormat="1" ht="14.15" customHeight="1">
      <c r="AF2101" s="367"/>
      <c r="AH2101" s="367"/>
    </row>
    <row r="2102" spans="32:34" s="368" customFormat="1" ht="14.15" customHeight="1">
      <c r="AF2102" s="367"/>
      <c r="AH2102" s="367"/>
    </row>
    <row r="2103" spans="32:34" s="368" customFormat="1" ht="14.15" customHeight="1">
      <c r="AF2103" s="367"/>
      <c r="AH2103" s="367"/>
    </row>
    <row r="2104" spans="32:34" s="368" customFormat="1" ht="14.15" customHeight="1">
      <c r="AF2104" s="367"/>
      <c r="AH2104" s="367"/>
    </row>
    <row r="2105" spans="32:34" s="368" customFormat="1" ht="14.15" customHeight="1">
      <c r="AF2105" s="367"/>
      <c r="AH2105" s="367"/>
    </row>
    <row r="2106" spans="32:34" s="368" customFormat="1" ht="14.15" customHeight="1">
      <c r="AF2106" s="367"/>
      <c r="AH2106" s="367"/>
    </row>
    <row r="2107" spans="32:34" s="368" customFormat="1" ht="14.15" customHeight="1">
      <c r="AF2107" s="367"/>
      <c r="AH2107" s="367"/>
    </row>
    <row r="2108" spans="32:34" s="368" customFormat="1" ht="14.15" customHeight="1">
      <c r="AF2108" s="367"/>
      <c r="AH2108" s="367"/>
    </row>
    <row r="2109" spans="32:34" s="368" customFormat="1" ht="14.15" customHeight="1">
      <c r="AF2109" s="367"/>
      <c r="AH2109" s="367"/>
    </row>
    <row r="2110" spans="32:34" s="368" customFormat="1" ht="14.15" customHeight="1">
      <c r="AF2110" s="367"/>
      <c r="AH2110" s="367"/>
    </row>
    <row r="2111" spans="32:34" s="368" customFormat="1" ht="14.15" customHeight="1">
      <c r="AF2111" s="367"/>
      <c r="AH2111" s="367"/>
    </row>
    <row r="2112" spans="32:34" s="368" customFormat="1" ht="14.15" customHeight="1">
      <c r="AF2112" s="367"/>
      <c r="AH2112" s="367"/>
    </row>
    <row r="2113" spans="32:34" s="368" customFormat="1" ht="14.15" customHeight="1">
      <c r="AF2113" s="367"/>
      <c r="AH2113" s="367"/>
    </row>
    <row r="2114" spans="32:34" s="368" customFormat="1" ht="14.15" customHeight="1">
      <c r="AF2114" s="367"/>
      <c r="AH2114" s="367"/>
    </row>
    <row r="2115" spans="32:34" s="368" customFormat="1" ht="14.15" customHeight="1">
      <c r="AF2115" s="367"/>
      <c r="AH2115" s="367"/>
    </row>
    <row r="2116" spans="32:34" s="368" customFormat="1" ht="14.15" customHeight="1">
      <c r="AF2116" s="367"/>
      <c r="AH2116" s="367"/>
    </row>
    <row r="2117" spans="32:34" s="368" customFormat="1" ht="14.15" customHeight="1">
      <c r="AF2117" s="367"/>
      <c r="AH2117" s="367"/>
    </row>
    <row r="2118" spans="32:34" s="368" customFormat="1" ht="14.15" customHeight="1">
      <c r="AF2118" s="367"/>
      <c r="AH2118" s="367"/>
    </row>
    <row r="2119" spans="32:34" s="368" customFormat="1" ht="14.15" customHeight="1">
      <c r="AF2119" s="367"/>
      <c r="AH2119" s="367"/>
    </row>
    <row r="2120" spans="32:34" s="368" customFormat="1" ht="14.15" customHeight="1">
      <c r="AF2120" s="367"/>
      <c r="AH2120" s="367"/>
    </row>
    <row r="2121" spans="32:34" s="368" customFormat="1" ht="14.15" customHeight="1">
      <c r="AF2121" s="367"/>
      <c r="AH2121" s="367"/>
    </row>
    <row r="2122" spans="32:34" s="368" customFormat="1" ht="14.15" customHeight="1">
      <c r="AF2122" s="367"/>
      <c r="AH2122" s="367"/>
    </row>
    <row r="2123" spans="32:34" s="368" customFormat="1" ht="14.15" customHeight="1">
      <c r="AF2123" s="367"/>
      <c r="AH2123" s="367"/>
    </row>
    <row r="2124" spans="32:34" s="368" customFormat="1" ht="14.15" customHeight="1">
      <c r="AF2124" s="367"/>
      <c r="AH2124" s="367"/>
    </row>
    <row r="2125" spans="32:34" s="368" customFormat="1" ht="14.15" customHeight="1">
      <c r="AF2125" s="367"/>
      <c r="AH2125" s="367"/>
    </row>
    <row r="2126" spans="32:34" s="368" customFormat="1" ht="14.15" customHeight="1">
      <c r="AF2126" s="367"/>
      <c r="AH2126" s="367"/>
    </row>
    <row r="2127" spans="32:34" s="368" customFormat="1" ht="14.15" customHeight="1">
      <c r="AF2127" s="367"/>
      <c r="AH2127" s="367"/>
    </row>
    <row r="2128" spans="32:34" s="368" customFormat="1" ht="14.15" customHeight="1">
      <c r="AF2128" s="367"/>
      <c r="AH2128" s="367"/>
    </row>
    <row r="2129" spans="32:34" s="368" customFormat="1" ht="14.15" customHeight="1">
      <c r="AF2129" s="367"/>
      <c r="AH2129" s="367"/>
    </row>
    <row r="2130" spans="32:34" s="368" customFormat="1" ht="14.15" customHeight="1">
      <c r="AF2130" s="367"/>
      <c r="AH2130" s="367"/>
    </row>
    <row r="2131" spans="32:34" s="368" customFormat="1" ht="14.15" customHeight="1">
      <c r="AF2131" s="367"/>
      <c r="AH2131" s="367"/>
    </row>
    <row r="2132" spans="32:34" s="368" customFormat="1" ht="14.15" customHeight="1">
      <c r="AF2132" s="367"/>
      <c r="AH2132" s="367"/>
    </row>
    <row r="2133" spans="32:34" s="368" customFormat="1" ht="14.15" customHeight="1">
      <c r="AF2133" s="367"/>
      <c r="AH2133" s="367"/>
    </row>
    <row r="2134" spans="32:34" s="368" customFormat="1" ht="14.15" customHeight="1">
      <c r="AF2134" s="367"/>
      <c r="AH2134" s="367"/>
    </row>
    <row r="2135" spans="32:34" s="368" customFormat="1" ht="14.15" customHeight="1">
      <c r="AF2135" s="367"/>
      <c r="AH2135" s="367"/>
    </row>
    <row r="2136" spans="32:34" s="368" customFormat="1" ht="14.15" customHeight="1">
      <c r="AF2136" s="367"/>
      <c r="AH2136" s="367"/>
    </row>
    <row r="2137" spans="32:34" s="368" customFormat="1" ht="14.15" customHeight="1">
      <c r="AF2137" s="367"/>
      <c r="AH2137" s="367"/>
    </row>
    <row r="2138" spans="32:34" s="368" customFormat="1" ht="14.15" customHeight="1">
      <c r="AF2138" s="367"/>
      <c r="AH2138" s="367"/>
    </row>
    <row r="2139" spans="32:34" s="368" customFormat="1" ht="14.15" customHeight="1">
      <c r="AF2139" s="367"/>
      <c r="AH2139" s="367"/>
    </row>
    <row r="2140" spans="32:34" s="368" customFormat="1" ht="14.15" customHeight="1">
      <c r="AF2140" s="367"/>
      <c r="AH2140" s="367"/>
    </row>
    <row r="2141" spans="32:34" s="368" customFormat="1" ht="14.15" customHeight="1">
      <c r="AF2141" s="367"/>
      <c r="AH2141" s="367"/>
    </row>
    <row r="2142" spans="32:34" s="368" customFormat="1" ht="14.15" customHeight="1">
      <c r="AF2142" s="367"/>
      <c r="AH2142" s="367"/>
    </row>
    <row r="2143" spans="32:34" s="368" customFormat="1" ht="14.15" customHeight="1">
      <c r="AF2143" s="367"/>
      <c r="AH2143" s="367"/>
    </row>
    <row r="2144" spans="32:34" s="368" customFormat="1" ht="14.15" customHeight="1">
      <c r="AF2144" s="367"/>
      <c r="AH2144" s="367"/>
    </row>
    <row r="2145" spans="32:34" s="368" customFormat="1" ht="14.15" customHeight="1">
      <c r="AF2145" s="367"/>
      <c r="AH2145" s="367"/>
    </row>
    <row r="2146" spans="32:34" s="368" customFormat="1" ht="14.15" customHeight="1">
      <c r="AF2146" s="367"/>
      <c r="AH2146" s="367"/>
    </row>
    <row r="2147" spans="32:34" s="368" customFormat="1" ht="14.15" customHeight="1">
      <c r="AF2147" s="367"/>
      <c r="AH2147" s="367"/>
    </row>
    <row r="2148" spans="32:34" s="368" customFormat="1" ht="14.15" customHeight="1">
      <c r="AF2148" s="367"/>
      <c r="AH2148" s="367"/>
    </row>
    <row r="2149" spans="32:34" s="368" customFormat="1" ht="14.15" customHeight="1">
      <c r="AF2149" s="367"/>
      <c r="AH2149" s="367"/>
    </row>
    <row r="2150" spans="32:34" s="368" customFormat="1" ht="14.15" customHeight="1">
      <c r="AF2150" s="367"/>
      <c r="AH2150" s="367"/>
    </row>
    <row r="2151" spans="32:34" s="368" customFormat="1" ht="14.15" customHeight="1">
      <c r="AF2151" s="367"/>
      <c r="AH2151" s="367"/>
    </row>
    <row r="2152" spans="32:34" s="368" customFormat="1" ht="14.15" customHeight="1">
      <c r="AF2152" s="367"/>
      <c r="AH2152" s="367"/>
    </row>
    <row r="2153" spans="32:34" s="368" customFormat="1" ht="14.15" customHeight="1">
      <c r="AF2153" s="367"/>
      <c r="AH2153" s="367"/>
    </row>
    <row r="2154" spans="32:34" s="368" customFormat="1" ht="14.15" customHeight="1">
      <c r="AF2154" s="367"/>
      <c r="AH2154" s="367"/>
    </row>
    <row r="2155" spans="32:34" s="368" customFormat="1" ht="14.15" customHeight="1">
      <c r="AF2155" s="367"/>
      <c r="AH2155" s="367"/>
    </row>
    <row r="2156" spans="32:34" s="368" customFormat="1" ht="14.15" customHeight="1">
      <c r="AF2156" s="367"/>
      <c r="AH2156" s="367"/>
    </row>
    <row r="2157" spans="32:34" s="368" customFormat="1" ht="14.15" customHeight="1">
      <c r="AF2157" s="367"/>
      <c r="AH2157" s="367"/>
    </row>
    <row r="2158" spans="32:34" s="368" customFormat="1" ht="14.15" customHeight="1">
      <c r="AF2158" s="367"/>
      <c r="AH2158" s="367"/>
    </row>
    <row r="2159" spans="32:34" s="368" customFormat="1" ht="14.15" customHeight="1">
      <c r="AF2159" s="367"/>
      <c r="AH2159" s="367"/>
    </row>
    <row r="2160" spans="32:34" s="368" customFormat="1" ht="14.15" customHeight="1">
      <c r="AF2160" s="367"/>
      <c r="AH2160" s="367"/>
    </row>
    <row r="2161" spans="32:34" s="368" customFormat="1" ht="14.15" customHeight="1">
      <c r="AF2161" s="367"/>
      <c r="AH2161" s="367"/>
    </row>
    <row r="2162" spans="32:34" s="368" customFormat="1" ht="14.15" customHeight="1">
      <c r="AF2162" s="367"/>
      <c r="AH2162" s="367"/>
    </row>
    <row r="2163" spans="32:34" s="368" customFormat="1" ht="14.15" customHeight="1">
      <c r="AF2163" s="367"/>
      <c r="AH2163" s="367"/>
    </row>
    <row r="2164" spans="32:34" s="368" customFormat="1" ht="14.15" customHeight="1">
      <c r="AF2164" s="367"/>
      <c r="AH2164" s="367"/>
    </row>
    <row r="2165" spans="32:34" s="368" customFormat="1" ht="14.15" customHeight="1">
      <c r="AF2165" s="367"/>
      <c r="AH2165" s="367"/>
    </row>
    <row r="2166" spans="32:34" s="368" customFormat="1" ht="14.15" customHeight="1">
      <c r="AF2166" s="367"/>
      <c r="AH2166" s="367"/>
    </row>
    <row r="2167" spans="32:34" s="368" customFormat="1" ht="14.15" customHeight="1">
      <c r="AF2167" s="367"/>
      <c r="AH2167" s="367"/>
    </row>
    <row r="2168" spans="32:34" s="368" customFormat="1" ht="14.15" customHeight="1">
      <c r="AF2168" s="367"/>
      <c r="AH2168" s="367"/>
    </row>
    <row r="2169" spans="32:34" s="368" customFormat="1" ht="14.15" customHeight="1">
      <c r="AF2169" s="367"/>
      <c r="AH2169" s="367"/>
    </row>
    <row r="2170" spans="32:34" s="368" customFormat="1" ht="14.15" customHeight="1">
      <c r="AF2170" s="367"/>
      <c r="AH2170" s="367"/>
    </row>
    <row r="2171" spans="32:34" s="368" customFormat="1" ht="14.15" customHeight="1">
      <c r="AF2171" s="367"/>
      <c r="AH2171" s="367"/>
    </row>
    <row r="2172" spans="32:34" s="368" customFormat="1" ht="14.15" customHeight="1">
      <c r="AF2172" s="367"/>
      <c r="AH2172" s="367"/>
    </row>
    <row r="2173" spans="32:34" s="368" customFormat="1" ht="14.15" customHeight="1">
      <c r="AF2173" s="367"/>
      <c r="AH2173" s="367"/>
    </row>
    <row r="2174" spans="32:34" s="368" customFormat="1" ht="14.15" customHeight="1">
      <c r="AF2174" s="367"/>
      <c r="AH2174" s="367"/>
    </row>
    <row r="2175" spans="32:34" s="368" customFormat="1" ht="14.15" customHeight="1">
      <c r="AF2175" s="367"/>
      <c r="AH2175" s="367"/>
    </row>
    <row r="2176" spans="32:34" s="368" customFormat="1" ht="14.15" customHeight="1">
      <c r="AF2176" s="367"/>
      <c r="AH2176" s="367"/>
    </row>
    <row r="2177" spans="32:34" s="368" customFormat="1" ht="14.15" customHeight="1">
      <c r="AF2177" s="367"/>
      <c r="AH2177" s="367"/>
    </row>
    <row r="2178" spans="32:34" s="368" customFormat="1" ht="14.15" customHeight="1">
      <c r="AF2178" s="367"/>
      <c r="AH2178" s="367"/>
    </row>
    <row r="2179" spans="32:34" s="368" customFormat="1" ht="14.15" customHeight="1">
      <c r="AF2179" s="367"/>
      <c r="AH2179" s="367"/>
    </row>
    <row r="2180" spans="32:34" s="368" customFormat="1" ht="14.15" customHeight="1">
      <c r="AF2180" s="367"/>
      <c r="AH2180" s="367"/>
    </row>
    <row r="2181" spans="32:34" s="368" customFormat="1" ht="14.15" customHeight="1">
      <c r="AF2181" s="367"/>
      <c r="AH2181" s="367"/>
    </row>
    <row r="2182" spans="32:34" s="368" customFormat="1" ht="14.15" customHeight="1">
      <c r="AF2182" s="367"/>
      <c r="AH2182" s="367"/>
    </row>
    <row r="2183" spans="32:34" s="368" customFormat="1" ht="14.15" customHeight="1">
      <c r="AF2183" s="367"/>
      <c r="AH2183" s="367"/>
    </row>
    <row r="2184" spans="32:34" s="368" customFormat="1" ht="14.15" customHeight="1">
      <c r="AF2184" s="367"/>
      <c r="AH2184" s="367"/>
    </row>
    <row r="2185" spans="32:34" s="368" customFormat="1" ht="14.15" customHeight="1">
      <c r="AF2185" s="367"/>
      <c r="AH2185" s="367"/>
    </row>
    <row r="2186" spans="32:34" s="368" customFormat="1" ht="14.15" customHeight="1">
      <c r="AF2186" s="367"/>
      <c r="AH2186" s="367"/>
    </row>
    <row r="2187" spans="32:34" s="368" customFormat="1" ht="14.15" customHeight="1">
      <c r="AF2187" s="367"/>
      <c r="AH2187" s="367"/>
    </row>
    <row r="2188" spans="32:34" s="368" customFormat="1" ht="14.15" customHeight="1">
      <c r="AF2188" s="367"/>
      <c r="AH2188" s="367"/>
    </row>
    <row r="2189" spans="32:34" s="368" customFormat="1" ht="14.15" customHeight="1">
      <c r="AF2189" s="367"/>
      <c r="AH2189" s="367"/>
    </row>
    <row r="2190" spans="32:34" s="368" customFormat="1" ht="14.15" customHeight="1">
      <c r="AF2190" s="367"/>
      <c r="AH2190" s="367"/>
    </row>
    <row r="2191" spans="32:34" s="368" customFormat="1" ht="14.15" customHeight="1">
      <c r="AF2191" s="367"/>
      <c r="AH2191" s="367"/>
    </row>
    <row r="2192" spans="32:34" s="368" customFormat="1" ht="14.15" customHeight="1">
      <c r="AF2192" s="367"/>
      <c r="AH2192" s="367"/>
    </row>
    <row r="2193" spans="32:34" s="368" customFormat="1" ht="14.15" customHeight="1">
      <c r="AF2193" s="367"/>
      <c r="AH2193" s="367"/>
    </row>
    <row r="2194" spans="32:34" s="368" customFormat="1" ht="14.15" customHeight="1">
      <c r="AF2194" s="367"/>
      <c r="AH2194" s="367"/>
    </row>
    <row r="2195" spans="32:34" s="368" customFormat="1" ht="14.15" customHeight="1">
      <c r="AF2195" s="367"/>
      <c r="AH2195" s="367"/>
    </row>
    <row r="2196" spans="32:34" s="368" customFormat="1" ht="14.15" customHeight="1">
      <c r="AF2196" s="367"/>
      <c r="AH2196" s="367"/>
    </row>
    <row r="2197" spans="32:34" s="368" customFormat="1" ht="14.15" customHeight="1">
      <c r="AF2197" s="367"/>
      <c r="AH2197" s="367"/>
    </row>
    <row r="2198" spans="32:34" s="368" customFormat="1" ht="14.15" customHeight="1">
      <c r="AF2198" s="367"/>
      <c r="AH2198" s="367"/>
    </row>
    <row r="2199" spans="32:34" s="368" customFormat="1" ht="14.15" customHeight="1">
      <c r="AF2199" s="367"/>
      <c r="AH2199" s="367"/>
    </row>
    <row r="2200" spans="32:34" s="368" customFormat="1" ht="14.15" customHeight="1">
      <c r="AF2200" s="367"/>
      <c r="AH2200" s="367"/>
    </row>
    <row r="2201" spans="32:34" s="368" customFormat="1" ht="14.15" customHeight="1">
      <c r="AF2201" s="367"/>
      <c r="AH2201" s="367"/>
    </row>
    <row r="2202" spans="32:34" s="368" customFormat="1" ht="14.15" customHeight="1">
      <c r="AF2202" s="367"/>
      <c r="AH2202" s="367"/>
    </row>
    <row r="2203" spans="32:34" s="368" customFormat="1" ht="14.15" customHeight="1">
      <c r="AF2203" s="367"/>
      <c r="AH2203" s="367"/>
    </row>
    <row r="2204" spans="32:34" s="368" customFormat="1" ht="14.15" customHeight="1">
      <c r="AF2204" s="367"/>
      <c r="AH2204" s="367"/>
    </row>
    <row r="2205" spans="32:34" s="368" customFormat="1" ht="14.15" customHeight="1">
      <c r="AF2205" s="367"/>
      <c r="AH2205" s="367"/>
    </row>
    <row r="2206" spans="32:34" s="368" customFormat="1" ht="14.15" customHeight="1">
      <c r="AF2206" s="367"/>
      <c r="AH2206" s="367"/>
    </row>
    <row r="2207" spans="32:34" s="368" customFormat="1" ht="14.15" customHeight="1">
      <c r="AF2207" s="367"/>
      <c r="AH2207" s="367"/>
    </row>
    <row r="2208" spans="32:34" s="368" customFormat="1" ht="14.15" customHeight="1">
      <c r="AF2208" s="367"/>
      <c r="AH2208" s="367"/>
    </row>
    <row r="2209" spans="32:34" s="368" customFormat="1" ht="14.15" customHeight="1">
      <c r="AF2209" s="367"/>
      <c r="AH2209" s="367"/>
    </row>
    <row r="2210" spans="32:34" s="368" customFormat="1" ht="14.15" customHeight="1">
      <c r="AF2210" s="367"/>
      <c r="AH2210" s="367"/>
    </row>
    <row r="2211" spans="32:34" s="368" customFormat="1" ht="14.15" customHeight="1">
      <c r="AF2211" s="367"/>
      <c r="AH2211" s="367"/>
    </row>
    <row r="2212" spans="32:34" s="368" customFormat="1" ht="14.15" customHeight="1">
      <c r="AF2212" s="367"/>
      <c r="AH2212" s="367"/>
    </row>
    <row r="2213" spans="32:34" s="368" customFormat="1" ht="14.15" customHeight="1">
      <c r="AF2213" s="367"/>
      <c r="AH2213" s="367"/>
    </row>
    <row r="2214" spans="32:34" s="368" customFormat="1" ht="14.15" customHeight="1">
      <c r="AF2214" s="367"/>
      <c r="AH2214" s="367"/>
    </row>
    <row r="2215" spans="32:34" s="368" customFormat="1" ht="14.15" customHeight="1">
      <c r="AF2215" s="367"/>
      <c r="AH2215" s="367"/>
    </row>
    <row r="2216" spans="32:34" s="368" customFormat="1" ht="14.15" customHeight="1">
      <c r="AF2216" s="367"/>
      <c r="AH2216" s="367"/>
    </row>
    <row r="2217" spans="32:34" s="368" customFormat="1" ht="14.15" customHeight="1">
      <c r="AF2217" s="367"/>
      <c r="AH2217" s="367"/>
    </row>
    <row r="2218" spans="32:34" s="368" customFormat="1" ht="14.15" customHeight="1">
      <c r="AF2218" s="367"/>
      <c r="AH2218" s="367"/>
    </row>
    <row r="2219" spans="32:34" s="368" customFormat="1" ht="14.15" customHeight="1">
      <c r="AF2219" s="367"/>
      <c r="AH2219" s="367"/>
    </row>
    <row r="2220" spans="32:34" s="368" customFormat="1" ht="14.15" customHeight="1">
      <c r="AF2220" s="367"/>
      <c r="AH2220" s="367"/>
    </row>
    <row r="2221" spans="32:34" s="368" customFormat="1" ht="14.15" customHeight="1">
      <c r="AF2221" s="367"/>
      <c r="AH2221" s="367"/>
    </row>
    <row r="2222" spans="32:34" s="368" customFormat="1" ht="14.15" customHeight="1">
      <c r="AF2222" s="367"/>
      <c r="AH2222" s="367"/>
    </row>
    <row r="2223" spans="32:34" s="368" customFormat="1" ht="14.15" customHeight="1">
      <c r="AF2223" s="367"/>
      <c r="AH2223" s="367"/>
    </row>
    <row r="2224" spans="32:34" s="368" customFormat="1" ht="14.15" customHeight="1">
      <c r="AF2224" s="367"/>
      <c r="AH2224" s="367"/>
    </row>
    <row r="2225" spans="32:34" s="368" customFormat="1" ht="14.15" customHeight="1">
      <c r="AF2225" s="367"/>
      <c r="AH2225" s="367"/>
    </row>
    <row r="2226" spans="32:34" s="368" customFormat="1" ht="14.15" customHeight="1">
      <c r="AF2226" s="367"/>
      <c r="AH2226" s="367"/>
    </row>
    <row r="2227" spans="32:34" s="368" customFormat="1" ht="14.15" customHeight="1">
      <c r="AF2227" s="367"/>
      <c r="AH2227" s="367"/>
    </row>
    <row r="2228" spans="32:34" s="368" customFormat="1" ht="14.15" customHeight="1">
      <c r="AF2228" s="367"/>
      <c r="AH2228" s="367"/>
    </row>
    <row r="2229" spans="32:34" s="368" customFormat="1" ht="14.15" customHeight="1">
      <c r="AF2229" s="367"/>
      <c r="AH2229" s="367"/>
    </row>
    <row r="2230" spans="32:34" s="368" customFormat="1" ht="14.15" customHeight="1">
      <c r="AF2230" s="367"/>
      <c r="AH2230" s="367"/>
    </row>
    <row r="2231" spans="32:34" s="368" customFormat="1" ht="14.15" customHeight="1">
      <c r="AF2231" s="367"/>
      <c r="AH2231" s="367"/>
    </row>
    <row r="2232" spans="32:34" s="368" customFormat="1" ht="14.15" customHeight="1">
      <c r="AF2232" s="367"/>
      <c r="AH2232" s="367"/>
    </row>
    <row r="2233" spans="32:34" s="368" customFormat="1" ht="14.15" customHeight="1">
      <c r="AF2233" s="367"/>
      <c r="AH2233" s="367"/>
    </row>
    <row r="2234" spans="32:34" s="368" customFormat="1" ht="14.15" customHeight="1">
      <c r="AF2234" s="367"/>
      <c r="AH2234" s="367"/>
    </row>
    <row r="2235" spans="32:34" s="368" customFormat="1" ht="14.15" customHeight="1">
      <c r="AF2235" s="367"/>
      <c r="AH2235" s="367"/>
    </row>
    <row r="2236" spans="32:34" s="368" customFormat="1" ht="14.15" customHeight="1">
      <c r="AF2236" s="367"/>
      <c r="AH2236" s="367"/>
    </row>
    <row r="2237" spans="32:34" s="368" customFormat="1" ht="14.15" customHeight="1">
      <c r="AF2237" s="367"/>
      <c r="AH2237" s="367"/>
    </row>
    <row r="2238" spans="32:34" s="368" customFormat="1" ht="14.15" customHeight="1">
      <c r="AF2238" s="367"/>
      <c r="AH2238" s="367"/>
    </row>
    <row r="2239" spans="32:34" s="368" customFormat="1" ht="14.15" customHeight="1">
      <c r="AF2239" s="367"/>
      <c r="AH2239" s="367"/>
    </row>
    <row r="2240" spans="32:34" s="368" customFormat="1" ht="14.15" customHeight="1">
      <c r="AF2240" s="367"/>
      <c r="AH2240" s="367"/>
    </row>
    <row r="2241" spans="32:34" s="368" customFormat="1" ht="14.15" customHeight="1">
      <c r="AF2241" s="367"/>
      <c r="AH2241" s="367"/>
    </row>
    <row r="2242" spans="32:34" s="368" customFormat="1" ht="14.15" customHeight="1">
      <c r="AF2242" s="367"/>
      <c r="AH2242" s="367"/>
    </row>
    <row r="2243" spans="32:34" s="368" customFormat="1" ht="14.15" customHeight="1">
      <c r="AF2243" s="367"/>
      <c r="AH2243" s="367"/>
    </row>
    <row r="2244" spans="32:34" s="368" customFormat="1" ht="14.15" customHeight="1">
      <c r="AF2244" s="367"/>
      <c r="AH2244" s="367"/>
    </row>
    <row r="2245" spans="32:34" s="368" customFormat="1" ht="14.15" customHeight="1">
      <c r="AF2245" s="367"/>
      <c r="AH2245" s="367"/>
    </row>
    <row r="2246" spans="32:34" s="368" customFormat="1" ht="14.15" customHeight="1">
      <c r="AF2246" s="367"/>
      <c r="AH2246" s="367"/>
    </row>
    <row r="2247" spans="32:34" s="368" customFormat="1" ht="14.15" customHeight="1">
      <c r="AF2247" s="367"/>
      <c r="AH2247" s="367"/>
    </row>
    <row r="2248" spans="32:34" s="368" customFormat="1" ht="14.15" customHeight="1">
      <c r="AF2248" s="367"/>
      <c r="AH2248" s="367"/>
    </row>
    <row r="2249" spans="32:34" s="368" customFormat="1" ht="14.15" customHeight="1">
      <c r="AF2249" s="367"/>
      <c r="AH2249" s="367"/>
    </row>
    <row r="2250" spans="32:34" s="368" customFormat="1" ht="14.15" customHeight="1">
      <c r="AF2250" s="367"/>
      <c r="AH2250" s="367"/>
    </row>
    <row r="2251" spans="32:34" s="368" customFormat="1" ht="14.15" customHeight="1">
      <c r="AF2251" s="367"/>
      <c r="AH2251" s="367"/>
    </row>
    <row r="2252" spans="32:34" s="368" customFormat="1" ht="14.15" customHeight="1">
      <c r="AF2252" s="367"/>
      <c r="AH2252" s="367"/>
    </row>
    <row r="2253" spans="32:34" s="368" customFormat="1" ht="14.15" customHeight="1">
      <c r="AF2253" s="367"/>
      <c r="AH2253" s="367"/>
    </row>
    <row r="2254" spans="32:34" s="368" customFormat="1" ht="14.15" customHeight="1">
      <c r="AF2254" s="367"/>
      <c r="AH2254" s="367"/>
    </row>
    <row r="2255" spans="32:34" s="368" customFormat="1" ht="14.15" customHeight="1">
      <c r="AF2255" s="367"/>
      <c r="AH2255" s="367"/>
    </row>
    <row r="2256" spans="32:34" s="368" customFormat="1" ht="14.15" customHeight="1">
      <c r="AF2256" s="367"/>
      <c r="AH2256" s="367"/>
    </row>
    <row r="2257" spans="32:34" s="368" customFormat="1" ht="14.15" customHeight="1">
      <c r="AF2257" s="367"/>
      <c r="AH2257" s="367"/>
    </row>
    <row r="2258" spans="32:34" s="368" customFormat="1" ht="14.15" customHeight="1">
      <c r="AF2258" s="367"/>
      <c r="AH2258" s="367"/>
    </row>
    <row r="2259" spans="32:34" s="368" customFormat="1" ht="14.15" customHeight="1">
      <c r="AF2259" s="367"/>
      <c r="AH2259" s="367"/>
    </row>
    <row r="2260" spans="32:34" s="368" customFormat="1" ht="14.15" customHeight="1">
      <c r="AF2260" s="367"/>
      <c r="AH2260" s="367"/>
    </row>
    <row r="2261" spans="32:34" s="368" customFormat="1" ht="14.15" customHeight="1">
      <c r="AF2261" s="367"/>
      <c r="AH2261" s="367"/>
    </row>
    <row r="2262" spans="32:34" s="368" customFormat="1" ht="14.15" customHeight="1">
      <c r="AF2262" s="367"/>
      <c r="AH2262" s="367"/>
    </row>
    <row r="2263" spans="32:34" s="368" customFormat="1" ht="14.15" customHeight="1">
      <c r="AF2263" s="367"/>
      <c r="AH2263" s="367"/>
    </row>
    <row r="2264" spans="32:34" s="368" customFormat="1" ht="14.15" customHeight="1">
      <c r="AF2264" s="367"/>
      <c r="AH2264" s="367"/>
    </row>
    <row r="2265" spans="32:34" s="368" customFormat="1" ht="14.15" customHeight="1">
      <c r="AF2265" s="367"/>
      <c r="AH2265" s="367"/>
    </row>
    <row r="2266" spans="32:34" s="368" customFormat="1" ht="14.15" customHeight="1">
      <c r="AF2266" s="367"/>
      <c r="AH2266" s="367"/>
    </row>
    <row r="2267" spans="32:34" s="368" customFormat="1" ht="14.15" customHeight="1">
      <c r="AF2267" s="367"/>
      <c r="AH2267" s="367"/>
    </row>
    <row r="2268" spans="32:34" s="368" customFormat="1" ht="14.15" customHeight="1">
      <c r="AF2268" s="367"/>
      <c r="AH2268" s="367"/>
    </row>
    <row r="2269" spans="32:34" s="368" customFormat="1" ht="14.15" customHeight="1">
      <c r="AF2269" s="367"/>
      <c r="AH2269" s="367"/>
    </row>
    <row r="2270" spans="32:34" s="368" customFormat="1" ht="14.15" customHeight="1">
      <c r="AF2270" s="367"/>
      <c r="AH2270" s="367"/>
    </row>
    <row r="2271" spans="32:34" s="368" customFormat="1" ht="14.15" customHeight="1">
      <c r="AF2271" s="367"/>
      <c r="AH2271" s="367"/>
    </row>
    <row r="2272" spans="32:34" s="368" customFormat="1" ht="14.15" customHeight="1">
      <c r="AF2272" s="367"/>
      <c r="AH2272" s="367"/>
    </row>
    <row r="2273" spans="32:34" s="368" customFormat="1" ht="14.15" customHeight="1">
      <c r="AF2273" s="367"/>
      <c r="AH2273" s="367"/>
    </row>
    <row r="2274" spans="32:34" s="368" customFormat="1" ht="14.15" customHeight="1">
      <c r="AF2274" s="367"/>
      <c r="AH2274" s="367"/>
    </row>
    <row r="2275" spans="32:34" s="368" customFormat="1" ht="14.15" customHeight="1">
      <c r="AF2275" s="367"/>
      <c r="AH2275" s="367"/>
    </row>
    <row r="2276" spans="32:34" s="368" customFormat="1" ht="14.15" customHeight="1">
      <c r="AF2276" s="367"/>
      <c r="AH2276" s="367"/>
    </row>
    <row r="2277" spans="32:34" s="368" customFormat="1" ht="14.15" customHeight="1">
      <c r="AF2277" s="367"/>
      <c r="AH2277" s="367"/>
    </row>
    <row r="2278" spans="32:34" s="368" customFormat="1" ht="14.15" customHeight="1">
      <c r="AF2278" s="367"/>
      <c r="AH2278" s="367"/>
    </row>
    <row r="2279" spans="32:34" s="368" customFormat="1" ht="14.15" customHeight="1">
      <c r="AF2279" s="367"/>
      <c r="AH2279" s="367"/>
    </row>
    <row r="2280" spans="32:34" s="368" customFormat="1" ht="14.15" customHeight="1">
      <c r="AF2280" s="367"/>
      <c r="AH2280" s="367"/>
    </row>
    <row r="2281" spans="32:34" s="368" customFormat="1" ht="14.15" customHeight="1">
      <c r="AF2281" s="367"/>
      <c r="AH2281" s="367"/>
    </row>
    <row r="2282" spans="32:34" s="368" customFormat="1" ht="14.15" customHeight="1">
      <c r="AF2282" s="367"/>
      <c r="AH2282" s="367"/>
    </row>
    <row r="2283" spans="32:34" s="368" customFormat="1" ht="14.15" customHeight="1">
      <c r="AF2283" s="367"/>
      <c r="AH2283" s="367"/>
    </row>
    <row r="2284" spans="32:34" s="368" customFormat="1" ht="14.15" customHeight="1">
      <c r="AF2284" s="367"/>
      <c r="AH2284" s="367"/>
    </row>
    <row r="2285" spans="32:34" s="368" customFormat="1" ht="14.15" customHeight="1">
      <c r="AF2285" s="367"/>
      <c r="AH2285" s="367"/>
    </row>
    <row r="2286" spans="32:34" s="368" customFormat="1" ht="14.15" customHeight="1">
      <c r="AF2286" s="367"/>
      <c r="AH2286" s="367"/>
    </row>
    <row r="2287" spans="32:34" s="368" customFormat="1" ht="14.15" customHeight="1">
      <c r="AF2287" s="367"/>
      <c r="AH2287" s="367"/>
    </row>
    <row r="2288" spans="32:34" s="368" customFormat="1" ht="14.15" customHeight="1">
      <c r="AF2288" s="367"/>
      <c r="AH2288" s="367"/>
    </row>
    <row r="2289" spans="32:34" s="368" customFormat="1" ht="14.15" customHeight="1">
      <c r="AF2289" s="367"/>
      <c r="AH2289" s="367"/>
    </row>
    <row r="2290" spans="32:34" s="368" customFormat="1" ht="14.15" customHeight="1">
      <c r="AF2290" s="367"/>
      <c r="AH2290" s="367"/>
    </row>
    <row r="2291" spans="32:34" s="368" customFormat="1" ht="14.15" customHeight="1">
      <c r="AF2291" s="367"/>
      <c r="AH2291" s="367"/>
    </row>
    <row r="2292" spans="32:34" s="368" customFormat="1" ht="14.15" customHeight="1">
      <c r="AF2292" s="367"/>
      <c r="AH2292" s="367"/>
    </row>
    <row r="2293" spans="32:34" s="368" customFormat="1" ht="14.15" customHeight="1">
      <c r="AF2293" s="367"/>
      <c r="AH2293" s="367"/>
    </row>
    <row r="2294" spans="32:34" s="368" customFormat="1" ht="14.15" customHeight="1">
      <c r="AF2294" s="367"/>
      <c r="AH2294" s="367"/>
    </row>
    <row r="2295" spans="32:34" s="368" customFormat="1" ht="14.15" customHeight="1">
      <c r="AF2295" s="367"/>
      <c r="AH2295" s="367"/>
    </row>
    <row r="2296" spans="32:34" s="368" customFormat="1" ht="14.15" customHeight="1">
      <c r="AF2296" s="367"/>
      <c r="AH2296" s="367"/>
    </row>
    <row r="2297" spans="32:34" s="368" customFormat="1" ht="14.15" customHeight="1">
      <c r="AF2297" s="367"/>
      <c r="AH2297" s="367"/>
    </row>
    <row r="2298" spans="32:34" s="368" customFormat="1" ht="14.15" customHeight="1">
      <c r="AF2298" s="367"/>
      <c r="AH2298" s="367"/>
    </row>
    <row r="2299" spans="32:34" s="368" customFormat="1" ht="14.15" customHeight="1">
      <c r="AF2299" s="367"/>
      <c r="AH2299" s="367"/>
    </row>
    <row r="2300" spans="32:34" s="368" customFormat="1" ht="14.15" customHeight="1">
      <c r="AF2300" s="367"/>
      <c r="AH2300" s="367"/>
    </row>
    <row r="2301" spans="32:34" s="368" customFormat="1" ht="14.15" customHeight="1">
      <c r="AF2301" s="367"/>
      <c r="AH2301" s="367"/>
    </row>
    <row r="2302" spans="32:34" s="368" customFormat="1" ht="14.15" customHeight="1">
      <c r="AF2302" s="367"/>
      <c r="AH2302" s="367"/>
    </row>
    <row r="2303" spans="32:34" s="368" customFormat="1" ht="14.15" customHeight="1">
      <c r="AF2303" s="367"/>
      <c r="AH2303" s="367"/>
    </row>
    <row r="2304" spans="32:34" s="368" customFormat="1" ht="14.15" customHeight="1">
      <c r="AF2304" s="367"/>
      <c r="AH2304" s="367"/>
    </row>
    <row r="2305" spans="32:34" s="368" customFormat="1" ht="14.15" customHeight="1">
      <c r="AF2305" s="367"/>
      <c r="AH2305" s="367"/>
    </row>
    <row r="2306" spans="32:34" s="368" customFormat="1" ht="14.15" customHeight="1">
      <c r="AF2306" s="367"/>
      <c r="AH2306" s="367"/>
    </row>
    <row r="2307" spans="32:34" s="368" customFormat="1" ht="14.15" customHeight="1">
      <c r="AF2307" s="367"/>
      <c r="AH2307" s="367"/>
    </row>
    <row r="2308" spans="32:34" s="368" customFormat="1" ht="14.15" customHeight="1">
      <c r="AF2308" s="367"/>
      <c r="AH2308" s="367"/>
    </row>
    <row r="2309" spans="32:34" s="368" customFormat="1" ht="14.15" customHeight="1">
      <c r="AF2309" s="367"/>
      <c r="AH2309" s="367"/>
    </row>
    <row r="2310" spans="32:34" s="368" customFormat="1" ht="14.15" customHeight="1">
      <c r="AF2310" s="367"/>
      <c r="AH2310" s="367"/>
    </row>
    <row r="2311" spans="32:34" s="368" customFormat="1" ht="14.15" customHeight="1">
      <c r="AF2311" s="367"/>
      <c r="AH2311" s="367"/>
    </row>
    <row r="2312" spans="32:34" s="368" customFormat="1" ht="14.15" customHeight="1">
      <c r="AF2312" s="367"/>
      <c r="AH2312" s="367"/>
    </row>
    <row r="2313" spans="32:34" s="368" customFormat="1" ht="14.15" customHeight="1">
      <c r="AF2313" s="367"/>
      <c r="AH2313" s="367"/>
    </row>
    <row r="2314" spans="32:34" s="368" customFormat="1" ht="14.15" customHeight="1">
      <c r="AF2314" s="367"/>
      <c r="AH2314" s="367"/>
    </row>
    <row r="2315" spans="32:34" s="368" customFormat="1" ht="14.15" customHeight="1">
      <c r="AF2315" s="367"/>
      <c r="AH2315" s="367"/>
    </row>
    <row r="2316" spans="32:34" s="368" customFormat="1" ht="14.15" customHeight="1">
      <c r="AF2316" s="367"/>
      <c r="AH2316" s="367"/>
    </row>
    <row r="2317" spans="32:34" s="368" customFormat="1" ht="14.15" customHeight="1">
      <c r="AF2317" s="367"/>
      <c r="AH2317" s="367"/>
    </row>
    <row r="2318" spans="32:34" s="368" customFormat="1" ht="14.15" customHeight="1">
      <c r="AF2318" s="367"/>
      <c r="AH2318" s="367"/>
    </row>
    <row r="2319" spans="32:34" s="368" customFormat="1" ht="14.15" customHeight="1">
      <c r="AF2319" s="367"/>
      <c r="AH2319" s="367"/>
    </row>
    <row r="2320" spans="32:34" s="368" customFormat="1" ht="14.15" customHeight="1">
      <c r="AF2320" s="367"/>
      <c r="AH2320" s="367"/>
    </row>
    <row r="2321" spans="32:34" s="368" customFormat="1" ht="14.15" customHeight="1">
      <c r="AF2321" s="367"/>
      <c r="AH2321" s="367"/>
    </row>
    <row r="2322" spans="32:34" s="368" customFormat="1" ht="14.15" customHeight="1">
      <c r="AF2322" s="367"/>
      <c r="AH2322" s="367"/>
    </row>
    <row r="2323" spans="32:34" s="368" customFormat="1" ht="14.15" customHeight="1">
      <c r="AF2323" s="367"/>
      <c r="AH2323" s="367"/>
    </row>
    <row r="2324" spans="32:34" s="368" customFormat="1" ht="14.15" customHeight="1">
      <c r="AF2324" s="367"/>
      <c r="AH2324" s="367"/>
    </row>
    <row r="2325" spans="32:34" s="368" customFormat="1" ht="14.15" customHeight="1">
      <c r="AF2325" s="367"/>
      <c r="AH2325" s="367"/>
    </row>
    <row r="2326" spans="32:34" s="368" customFormat="1" ht="14.15" customHeight="1">
      <c r="AF2326" s="367"/>
      <c r="AH2326" s="367"/>
    </row>
    <row r="2327" spans="32:34" s="368" customFormat="1" ht="14.15" customHeight="1">
      <c r="AF2327" s="367"/>
      <c r="AH2327" s="367"/>
    </row>
    <row r="2328" spans="32:34" s="368" customFormat="1" ht="14.15" customHeight="1">
      <c r="AF2328" s="367"/>
      <c r="AH2328" s="367"/>
    </row>
    <row r="2329" spans="32:34" s="368" customFormat="1" ht="14.15" customHeight="1">
      <c r="AF2329" s="367"/>
      <c r="AH2329" s="367"/>
    </row>
    <row r="2330" spans="32:34" s="368" customFormat="1" ht="14.15" customHeight="1">
      <c r="AF2330" s="367"/>
      <c r="AH2330" s="367"/>
    </row>
    <row r="2331" spans="32:34" s="368" customFormat="1" ht="14.15" customHeight="1">
      <c r="AF2331" s="367"/>
      <c r="AH2331" s="367"/>
    </row>
    <row r="2332" spans="32:34" s="368" customFormat="1" ht="14.15" customHeight="1">
      <c r="AF2332" s="367"/>
      <c r="AH2332" s="367"/>
    </row>
    <row r="2333" spans="32:34" s="368" customFormat="1" ht="14.15" customHeight="1">
      <c r="AF2333" s="367"/>
      <c r="AH2333" s="367"/>
    </row>
    <row r="2334" spans="32:34" s="368" customFormat="1" ht="14.15" customHeight="1">
      <c r="AF2334" s="367"/>
      <c r="AH2334" s="367"/>
    </row>
    <row r="2335" spans="32:34" s="368" customFormat="1" ht="14.15" customHeight="1">
      <c r="AF2335" s="367"/>
      <c r="AH2335" s="367"/>
    </row>
    <row r="2336" spans="32:34" s="368" customFormat="1" ht="14.15" customHeight="1">
      <c r="AF2336" s="367"/>
      <c r="AH2336" s="367"/>
    </row>
    <row r="2337" spans="32:34" s="368" customFormat="1" ht="14.15" customHeight="1">
      <c r="AF2337" s="367"/>
      <c r="AH2337" s="367"/>
    </row>
    <row r="2338" spans="32:34" s="368" customFormat="1" ht="14.15" customHeight="1">
      <c r="AF2338" s="367"/>
      <c r="AH2338" s="367"/>
    </row>
    <row r="2339" spans="32:34" s="368" customFormat="1" ht="14.15" customHeight="1">
      <c r="AF2339" s="367"/>
      <c r="AH2339" s="367"/>
    </row>
    <row r="2340" spans="32:34" s="368" customFormat="1" ht="14.15" customHeight="1">
      <c r="AF2340" s="367"/>
      <c r="AH2340" s="367"/>
    </row>
    <row r="2341" spans="32:34" s="368" customFormat="1" ht="14.15" customHeight="1">
      <c r="AF2341" s="367"/>
      <c r="AH2341" s="367"/>
    </row>
    <row r="2342" spans="32:34" s="368" customFormat="1" ht="14.15" customHeight="1">
      <c r="AF2342" s="367"/>
      <c r="AH2342" s="367"/>
    </row>
    <row r="2343" spans="32:34" s="368" customFormat="1" ht="14.15" customHeight="1">
      <c r="AF2343" s="367"/>
      <c r="AH2343" s="367"/>
    </row>
    <row r="2344" spans="32:34" s="368" customFormat="1" ht="14.15" customHeight="1">
      <c r="AF2344" s="367"/>
      <c r="AH2344" s="367"/>
    </row>
    <row r="2345" spans="32:34" s="368" customFormat="1" ht="14.15" customHeight="1">
      <c r="AF2345" s="367"/>
      <c r="AH2345" s="367"/>
    </row>
    <row r="2346" spans="32:34" s="368" customFormat="1" ht="14.15" customHeight="1">
      <c r="AF2346" s="367"/>
      <c r="AH2346" s="367"/>
    </row>
    <row r="2347" spans="32:34" s="368" customFormat="1" ht="14.15" customHeight="1">
      <c r="AF2347" s="367"/>
      <c r="AH2347" s="367"/>
    </row>
    <row r="2348" spans="32:34" s="368" customFormat="1" ht="14.15" customHeight="1">
      <c r="AF2348" s="367"/>
      <c r="AH2348" s="367"/>
    </row>
    <row r="2349" spans="32:34" s="368" customFormat="1" ht="14.15" customHeight="1">
      <c r="AF2349" s="367"/>
      <c r="AH2349" s="367"/>
    </row>
    <row r="2350" spans="32:34" s="368" customFormat="1" ht="14.15" customHeight="1">
      <c r="AF2350" s="367"/>
      <c r="AH2350" s="367"/>
    </row>
    <row r="2351" spans="32:34" s="368" customFormat="1" ht="14.15" customHeight="1">
      <c r="AF2351" s="367"/>
      <c r="AH2351" s="367"/>
    </row>
    <row r="2352" spans="32:34" s="368" customFormat="1" ht="14.15" customHeight="1">
      <c r="AF2352" s="367"/>
      <c r="AH2352" s="367"/>
    </row>
    <row r="2353" spans="32:34" s="368" customFormat="1" ht="14.15" customHeight="1">
      <c r="AF2353" s="367"/>
      <c r="AH2353" s="367"/>
    </row>
    <row r="2354" spans="32:34" s="368" customFormat="1" ht="14.15" customHeight="1">
      <c r="AF2354" s="367"/>
      <c r="AH2354" s="367"/>
    </row>
    <row r="2355" spans="32:34" s="368" customFormat="1" ht="14.15" customHeight="1">
      <c r="AF2355" s="367"/>
      <c r="AH2355" s="367"/>
    </row>
    <row r="2356" spans="32:34" s="368" customFormat="1" ht="14.15" customHeight="1">
      <c r="AF2356" s="367"/>
      <c r="AH2356" s="367"/>
    </row>
    <row r="2357" spans="32:34" s="368" customFormat="1" ht="14.15" customHeight="1">
      <c r="AF2357" s="367"/>
      <c r="AH2357" s="367"/>
    </row>
    <row r="2358" spans="32:34" s="368" customFormat="1" ht="14.15" customHeight="1">
      <c r="AF2358" s="367"/>
      <c r="AH2358" s="367"/>
    </row>
    <row r="2359" spans="32:34" s="368" customFormat="1" ht="14.15" customHeight="1">
      <c r="AF2359" s="367"/>
      <c r="AH2359" s="367"/>
    </row>
    <row r="2360" spans="32:34" s="368" customFormat="1" ht="14.15" customHeight="1">
      <c r="AF2360" s="367"/>
      <c r="AH2360" s="367"/>
    </row>
    <row r="2361" spans="32:34" s="368" customFormat="1" ht="14.15" customHeight="1">
      <c r="AF2361" s="367"/>
      <c r="AH2361" s="367"/>
    </row>
    <row r="2362" spans="32:34" s="368" customFormat="1" ht="14.15" customHeight="1">
      <c r="AF2362" s="367"/>
      <c r="AH2362" s="367"/>
    </row>
    <row r="2363" spans="32:34" s="368" customFormat="1" ht="14.15" customHeight="1">
      <c r="AF2363" s="367"/>
      <c r="AH2363" s="367"/>
    </row>
    <row r="2364" spans="32:34" s="368" customFormat="1" ht="14.15" customHeight="1">
      <c r="AF2364" s="367"/>
      <c r="AH2364" s="367"/>
    </row>
    <row r="2365" spans="32:34" s="368" customFormat="1" ht="14.15" customHeight="1">
      <c r="AF2365" s="367"/>
      <c r="AH2365" s="367"/>
    </row>
    <row r="2366" spans="32:34" s="368" customFormat="1" ht="14.15" customHeight="1">
      <c r="AF2366" s="367"/>
      <c r="AH2366" s="367"/>
    </row>
    <row r="2367" spans="32:34" s="368" customFormat="1" ht="14.15" customHeight="1">
      <c r="AF2367" s="367"/>
      <c r="AH2367" s="367"/>
    </row>
    <row r="2368" spans="32:34" s="368" customFormat="1" ht="14.15" customHeight="1">
      <c r="AF2368" s="367"/>
      <c r="AH2368" s="367"/>
    </row>
    <row r="2369" spans="32:34" s="368" customFormat="1" ht="14.15" customHeight="1">
      <c r="AF2369" s="367"/>
      <c r="AH2369" s="367"/>
    </row>
    <row r="2370" spans="32:34" s="368" customFormat="1" ht="14.15" customHeight="1">
      <c r="AF2370" s="367"/>
      <c r="AH2370" s="367"/>
    </row>
    <row r="2371" spans="32:34" s="368" customFormat="1" ht="14.15" customHeight="1">
      <c r="AF2371" s="367"/>
      <c r="AH2371" s="367"/>
    </row>
    <row r="2372" spans="32:34" s="368" customFormat="1" ht="14.15" customHeight="1">
      <c r="AF2372" s="367"/>
      <c r="AH2372" s="367"/>
    </row>
    <row r="2373" spans="32:34" s="368" customFormat="1" ht="14.15" customHeight="1">
      <c r="AF2373" s="367"/>
      <c r="AH2373" s="367"/>
    </row>
    <row r="2374" spans="32:34" s="368" customFormat="1" ht="14.15" customHeight="1">
      <c r="AF2374" s="367"/>
      <c r="AH2374" s="367"/>
    </row>
    <row r="2375" spans="32:34" s="368" customFormat="1" ht="14.15" customHeight="1">
      <c r="AF2375" s="367"/>
      <c r="AH2375" s="367"/>
    </row>
    <row r="2376" spans="32:34" s="368" customFormat="1" ht="14.15" customHeight="1">
      <c r="AF2376" s="367"/>
      <c r="AH2376" s="367"/>
    </row>
    <row r="2377" spans="32:34" s="368" customFormat="1" ht="14.15" customHeight="1">
      <c r="AF2377" s="367"/>
      <c r="AH2377" s="367"/>
    </row>
    <row r="2378" spans="32:34" s="368" customFormat="1" ht="14.15" customHeight="1">
      <c r="AF2378" s="367"/>
      <c r="AH2378" s="367"/>
    </row>
    <row r="2379" spans="32:34" s="368" customFormat="1" ht="14.15" customHeight="1">
      <c r="AF2379" s="367"/>
      <c r="AH2379" s="367"/>
    </row>
    <row r="2380" spans="32:34" s="368" customFormat="1" ht="14.15" customHeight="1">
      <c r="AF2380" s="367"/>
      <c r="AH2380" s="367"/>
    </row>
    <row r="2381" spans="32:34" s="368" customFormat="1" ht="14.15" customHeight="1">
      <c r="AF2381" s="367"/>
      <c r="AH2381" s="367"/>
    </row>
    <row r="2382" spans="32:34" s="368" customFormat="1" ht="14.15" customHeight="1">
      <c r="AF2382" s="367"/>
      <c r="AH2382" s="367"/>
    </row>
    <row r="2383" spans="32:34" s="368" customFormat="1" ht="14.15" customHeight="1">
      <c r="AF2383" s="367"/>
      <c r="AH2383" s="367"/>
    </row>
    <row r="2384" spans="32:34" s="368" customFormat="1" ht="14.15" customHeight="1">
      <c r="AF2384" s="367"/>
      <c r="AH2384" s="367"/>
    </row>
    <row r="2385" spans="32:34" s="368" customFormat="1" ht="14.15" customHeight="1">
      <c r="AF2385" s="367"/>
      <c r="AH2385" s="367"/>
    </row>
    <row r="2386" spans="32:34" s="368" customFormat="1" ht="14.15" customHeight="1">
      <c r="AF2386" s="367"/>
      <c r="AH2386" s="367"/>
    </row>
    <row r="2387" spans="32:34" s="368" customFormat="1" ht="14.15" customHeight="1">
      <c r="AF2387" s="367"/>
      <c r="AH2387" s="367"/>
    </row>
    <row r="2388" spans="32:34" s="368" customFormat="1" ht="14.15" customHeight="1">
      <c r="AF2388" s="367"/>
      <c r="AH2388" s="367"/>
    </row>
    <row r="2389" spans="32:34" s="368" customFormat="1" ht="14.15" customHeight="1">
      <c r="AF2389" s="367"/>
      <c r="AH2389" s="367"/>
    </row>
    <row r="2390" spans="32:34" s="368" customFormat="1" ht="14.15" customHeight="1">
      <c r="AF2390" s="367"/>
      <c r="AH2390" s="367"/>
    </row>
    <row r="2391" spans="32:34" s="368" customFormat="1" ht="14.15" customHeight="1">
      <c r="AF2391" s="367"/>
      <c r="AH2391" s="367"/>
    </row>
    <row r="2392" spans="32:34" s="368" customFormat="1" ht="14.15" customHeight="1">
      <c r="AF2392" s="367"/>
      <c r="AH2392" s="367"/>
    </row>
    <row r="2393" spans="32:34" s="368" customFormat="1" ht="14.15" customHeight="1">
      <c r="AF2393" s="367"/>
      <c r="AH2393" s="367"/>
    </row>
    <row r="2394" spans="32:34" s="368" customFormat="1" ht="14.15" customHeight="1">
      <c r="AF2394" s="367"/>
      <c r="AH2394" s="367"/>
    </row>
    <row r="2395" spans="32:34" s="368" customFormat="1" ht="14.15" customHeight="1">
      <c r="AF2395" s="367"/>
      <c r="AH2395" s="367"/>
    </row>
    <row r="2396" spans="32:34" s="368" customFormat="1" ht="14.15" customHeight="1">
      <c r="AF2396" s="367"/>
      <c r="AH2396" s="367"/>
    </row>
    <row r="2397" spans="32:34" s="368" customFormat="1" ht="14.15" customHeight="1">
      <c r="AF2397" s="367"/>
      <c r="AH2397" s="367"/>
    </row>
    <row r="2398" spans="32:34" s="368" customFormat="1" ht="14.15" customHeight="1">
      <c r="AF2398" s="367"/>
      <c r="AH2398" s="367"/>
    </row>
    <row r="2399" spans="32:34" s="368" customFormat="1" ht="14.15" customHeight="1">
      <c r="AF2399" s="367"/>
      <c r="AH2399" s="367"/>
    </row>
    <row r="2400" spans="32:34" s="368" customFormat="1" ht="14.15" customHeight="1">
      <c r="AF2400" s="367"/>
      <c r="AH2400" s="367"/>
    </row>
    <row r="2401" spans="32:34" s="368" customFormat="1" ht="14.15" customHeight="1">
      <c r="AF2401" s="367"/>
      <c r="AH2401" s="367"/>
    </row>
    <row r="2402" spans="32:34" s="368" customFormat="1" ht="14.15" customHeight="1">
      <c r="AF2402" s="367"/>
      <c r="AH2402" s="367"/>
    </row>
    <row r="2403" spans="32:34" s="368" customFormat="1" ht="14.15" customHeight="1">
      <c r="AF2403" s="367"/>
      <c r="AH2403" s="367"/>
    </row>
    <row r="2404" spans="32:34" s="368" customFormat="1" ht="14.15" customHeight="1">
      <c r="AF2404" s="367"/>
      <c r="AH2404" s="367"/>
    </row>
    <row r="2405" spans="32:34" s="368" customFormat="1" ht="14.15" customHeight="1">
      <c r="AF2405" s="367"/>
      <c r="AH2405" s="367"/>
    </row>
    <row r="2406" spans="32:34" s="368" customFormat="1" ht="14.15" customHeight="1">
      <c r="AF2406" s="367"/>
      <c r="AH2406" s="367"/>
    </row>
    <row r="2407" spans="32:34" s="368" customFormat="1" ht="14.15" customHeight="1">
      <c r="AF2407" s="367"/>
      <c r="AH2407" s="367"/>
    </row>
    <row r="2408" spans="32:34" s="368" customFormat="1" ht="14.15" customHeight="1">
      <c r="AF2408" s="367"/>
      <c r="AH2408" s="367"/>
    </row>
    <row r="2409" spans="32:34" s="368" customFormat="1" ht="14.15" customHeight="1">
      <c r="AF2409" s="367"/>
      <c r="AH2409" s="367"/>
    </row>
    <row r="2410" spans="32:34" s="368" customFormat="1" ht="14.15" customHeight="1">
      <c r="AF2410" s="367"/>
      <c r="AH2410" s="367"/>
    </row>
    <row r="2411" spans="32:34" s="368" customFormat="1" ht="14.15" customHeight="1">
      <c r="AF2411" s="367"/>
      <c r="AH2411" s="367"/>
    </row>
    <row r="2412" spans="32:34" s="368" customFormat="1" ht="14.15" customHeight="1">
      <c r="AF2412" s="367"/>
      <c r="AH2412" s="367"/>
    </row>
    <row r="2413" spans="32:34" s="368" customFormat="1" ht="14.15" customHeight="1">
      <c r="AF2413" s="367"/>
      <c r="AH2413" s="367"/>
    </row>
    <row r="2414" spans="32:34" s="368" customFormat="1" ht="14.15" customHeight="1">
      <c r="AF2414" s="367"/>
      <c r="AH2414" s="367"/>
    </row>
    <row r="2415" spans="32:34" s="368" customFormat="1" ht="14.15" customHeight="1">
      <c r="AF2415" s="367"/>
      <c r="AH2415" s="367"/>
    </row>
    <row r="2416" spans="32:34" s="368" customFormat="1" ht="14.15" customHeight="1">
      <c r="AF2416" s="367"/>
      <c r="AH2416" s="367"/>
    </row>
    <row r="2417" spans="32:34" s="368" customFormat="1" ht="14.15" customHeight="1">
      <c r="AF2417" s="367"/>
      <c r="AH2417" s="367"/>
    </row>
    <row r="2418" spans="32:34" s="368" customFormat="1" ht="14.15" customHeight="1">
      <c r="AF2418" s="367"/>
      <c r="AH2418" s="367"/>
    </row>
    <row r="2419" spans="32:34" s="368" customFormat="1" ht="14.15" customHeight="1">
      <c r="AF2419" s="367"/>
      <c r="AH2419" s="367"/>
    </row>
    <row r="2420" spans="32:34" s="368" customFormat="1" ht="14.15" customHeight="1">
      <c r="AF2420" s="367"/>
      <c r="AH2420" s="367"/>
    </row>
    <row r="2421" spans="32:34" s="368" customFormat="1" ht="14.15" customHeight="1">
      <c r="AF2421" s="367"/>
      <c r="AH2421" s="367"/>
    </row>
    <row r="2422" spans="32:34" s="368" customFormat="1" ht="14.15" customHeight="1">
      <c r="AF2422" s="367"/>
      <c r="AH2422" s="367"/>
    </row>
    <row r="2423" spans="32:34" s="368" customFormat="1" ht="14.15" customHeight="1">
      <c r="AF2423" s="367"/>
      <c r="AH2423" s="367"/>
    </row>
    <row r="2424" spans="32:34" s="368" customFormat="1" ht="14.15" customHeight="1">
      <c r="AF2424" s="367"/>
      <c r="AH2424" s="367"/>
    </row>
    <row r="2425" spans="32:34" s="368" customFormat="1" ht="14.15" customHeight="1">
      <c r="AF2425" s="367"/>
      <c r="AH2425" s="367"/>
    </row>
    <row r="2426" spans="32:34" s="368" customFormat="1" ht="14.15" customHeight="1">
      <c r="AF2426" s="367"/>
      <c r="AH2426" s="367"/>
    </row>
    <row r="2427" spans="32:34" s="368" customFormat="1" ht="14.15" customHeight="1">
      <c r="AF2427" s="367"/>
      <c r="AH2427" s="367"/>
    </row>
    <row r="2428" spans="32:34" s="368" customFormat="1" ht="14.15" customHeight="1">
      <c r="AF2428" s="367"/>
      <c r="AH2428" s="367"/>
    </row>
    <row r="2429" spans="32:34" s="368" customFormat="1" ht="14.15" customHeight="1">
      <c r="AF2429" s="367"/>
      <c r="AH2429" s="367"/>
    </row>
    <row r="2430" spans="32:34" s="368" customFormat="1" ht="14.15" customHeight="1">
      <c r="AF2430" s="367"/>
      <c r="AH2430" s="367"/>
    </row>
    <row r="2431" spans="32:34" s="368" customFormat="1" ht="14.15" customHeight="1">
      <c r="AF2431" s="367"/>
      <c r="AH2431" s="367"/>
    </row>
    <row r="2432" spans="32:34" s="368" customFormat="1" ht="14.15" customHeight="1">
      <c r="AF2432" s="367"/>
      <c r="AH2432" s="367"/>
    </row>
    <row r="2433" spans="32:34" s="368" customFormat="1" ht="14.15" customHeight="1">
      <c r="AF2433" s="367"/>
      <c r="AH2433" s="367"/>
    </row>
    <row r="2434" spans="32:34" s="368" customFormat="1" ht="14.15" customHeight="1">
      <c r="AF2434" s="367"/>
      <c r="AH2434" s="367"/>
    </row>
    <row r="2435" spans="32:34" s="368" customFormat="1" ht="14.15" customHeight="1">
      <c r="AF2435" s="367"/>
      <c r="AH2435" s="367"/>
    </row>
    <row r="2436" spans="32:34" s="368" customFormat="1" ht="14.15" customHeight="1">
      <c r="AF2436" s="367"/>
      <c r="AH2436" s="367"/>
    </row>
    <row r="2437" spans="32:34" s="368" customFormat="1" ht="14.15" customHeight="1">
      <c r="AF2437" s="367"/>
      <c r="AH2437" s="367"/>
    </row>
    <row r="2438" spans="32:34" s="368" customFormat="1" ht="14.15" customHeight="1">
      <c r="AF2438" s="367"/>
      <c r="AH2438" s="367"/>
    </row>
    <row r="2439" spans="32:34" s="368" customFormat="1" ht="14.15" customHeight="1">
      <c r="AF2439" s="367"/>
      <c r="AH2439" s="367"/>
    </row>
    <row r="2440" spans="32:34" s="368" customFormat="1" ht="14.15" customHeight="1">
      <c r="AF2440" s="367"/>
      <c r="AH2440" s="367"/>
    </row>
    <row r="2441" spans="32:34" s="368" customFormat="1" ht="14.15" customHeight="1">
      <c r="AF2441" s="367"/>
      <c r="AH2441" s="367"/>
    </row>
    <row r="2442" spans="32:34" s="368" customFormat="1" ht="14.15" customHeight="1">
      <c r="AF2442" s="367"/>
      <c r="AH2442" s="367"/>
    </row>
    <row r="2443" spans="32:34" s="368" customFormat="1" ht="14.15" customHeight="1">
      <c r="AF2443" s="367"/>
      <c r="AH2443" s="367"/>
    </row>
    <row r="2444" spans="32:34" s="368" customFormat="1" ht="14.15" customHeight="1">
      <c r="AF2444" s="367"/>
      <c r="AH2444" s="367"/>
    </row>
    <row r="2445" spans="32:34" s="368" customFormat="1" ht="14.15" customHeight="1">
      <c r="AF2445" s="367"/>
      <c r="AH2445" s="367"/>
    </row>
    <row r="2446" spans="32:34" s="368" customFormat="1" ht="14.15" customHeight="1">
      <c r="AF2446" s="367"/>
      <c r="AH2446" s="367"/>
    </row>
    <row r="2447" spans="32:34" s="368" customFormat="1" ht="14.15" customHeight="1">
      <c r="AF2447" s="367"/>
      <c r="AH2447" s="367"/>
    </row>
    <row r="2448" spans="32:34" s="368" customFormat="1" ht="14.15" customHeight="1">
      <c r="AF2448" s="367"/>
      <c r="AH2448" s="367"/>
    </row>
    <row r="2449" spans="32:34" s="368" customFormat="1" ht="14.15" customHeight="1">
      <c r="AF2449" s="367"/>
      <c r="AH2449" s="367"/>
    </row>
    <row r="2450" spans="32:34" s="368" customFormat="1" ht="14.15" customHeight="1">
      <c r="AF2450" s="367"/>
      <c r="AH2450" s="367"/>
    </row>
    <row r="2451" spans="32:34" s="368" customFormat="1" ht="14.15" customHeight="1">
      <c r="AF2451" s="367"/>
      <c r="AH2451" s="367"/>
    </row>
    <row r="2452" spans="32:34" s="368" customFormat="1" ht="14.15" customHeight="1">
      <c r="AF2452" s="367"/>
      <c r="AH2452" s="367"/>
    </row>
    <row r="2453" spans="32:34" s="368" customFormat="1" ht="14.15" customHeight="1">
      <c r="AF2453" s="367"/>
      <c r="AH2453" s="367"/>
    </row>
    <row r="2454" spans="32:34" s="368" customFormat="1" ht="14.15" customHeight="1">
      <c r="AF2454" s="367"/>
      <c r="AH2454" s="367"/>
    </row>
    <row r="2455" spans="32:34" s="368" customFormat="1" ht="14.15" customHeight="1">
      <c r="AF2455" s="367"/>
      <c r="AH2455" s="367"/>
    </row>
    <row r="2456" spans="32:34" s="368" customFormat="1" ht="14.15" customHeight="1">
      <c r="AF2456" s="367"/>
      <c r="AH2456" s="367"/>
    </row>
    <row r="2457" spans="32:34" s="368" customFormat="1" ht="14.15" customHeight="1">
      <c r="AF2457" s="367"/>
      <c r="AH2457" s="367"/>
    </row>
    <row r="2458" spans="32:34" s="368" customFormat="1" ht="14.15" customHeight="1">
      <c r="AF2458" s="367"/>
      <c r="AH2458" s="367"/>
    </row>
    <row r="2459" spans="32:34" s="368" customFormat="1" ht="14.15" customHeight="1">
      <c r="AF2459" s="367"/>
      <c r="AH2459" s="367"/>
    </row>
    <row r="2460" spans="32:34" s="368" customFormat="1" ht="14.15" customHeight="1">
      <c r="AF2460" s="367"/>
      <c r="AH2460" s="367"/>
    </row>
    <row r="2461" spans="32:34" s="368" customFormat="1" ht="14.15" customHeight="1">
      <c r="AF2461" s="367"/>
      <c r="AH2461" s="367"/>
    </row>
    <row r="2462" spans="32:34" s="368" customFormat="1" ht="14.15" customHeight="1">
      <c r="AF2462" s="367"/>
      <c r="AH2462" s="367"/>
    </row>
    <row r="2463" spans="32:34" s="368" customFormat="1" ht="14.15" customHeight="1">
      <c r="AF2463" s="367"/>
      <c r="AH2463" s="367"/>
    </row>
    <row r="2464" spans="32:34" s="368" customFormat="1" ht="14.15" customHeight="1">
      <c r="AF2464" s="367"/>
      <c r="AH2464" s="367"/>
    </row>
    <row r="2465" spans="32:34" s="368" customFormat="1" ht="14.15" customHeight="1">
      <c r="AF2465" s="367"/>
      <c r="AH2465" s="367"/>
    </row>
    <row r="2466" spans="32:34" s="368" customFormat="1" ht="14.15" customHeight="1">
      <c r="AF2466" s="367"/>
      <c r="AH2466" s="367"/>
    </row>
    <row r="2467" spans="32:34" s="368" customFormat="1" ht="14.15" customHeight="1">
      <c r="AF2467" s="367"/>
      <c r="AH2467" s="367"/>
    </row>
    <row r="2468" spans="32:34" s="368" customFormat="1" ht="14.15" customHeight="1">
      <c r="AF2468" s="367"/>
      <c r="AH2468" s="367"/>
    </row>
    <row r="2469" spans="32:34" s="368" customFormat="1" ht="14.15" customHeight="1">
      <c r="AF2469" s="367"/>
      <c r="AH2469" s="367"/>
    </row>
    <row r="2470" spans="32:34" s="368" customFormat="1" ht="14.15" customHeight="1">
      <c r="AF2470" s="367"/>
      <c r="AH2470" s="367"/>
    </row>
    <row r="2471" spans="32:34" s="368" customFormat="1" ht="14.15" customHeight="1">
      <c r="AF2471" s="367"/>
      <c r="AH2471" s="367"/>
    </row>
    <row r="2472" spans="32:34" s="368" customFormat="1" ht="14.15" customHeight="1">
      <c r="AF2472" s="367"/>
      <c r="AH2472" s="367"/>
    </row>
    <row r="2473" spans="32:34" s="368" customFormat="1" ht="14.15" customHeight="1">
      <c r="AF2473" s="367"/>
      <c r="AH2473" s="367"/>
    </row>
    <row r="2474" spans="32:34" s="368" customFormat="1" ht="14.15" customHeight="1">
      <c r="AF2474" s="367"/>
      <c r="AH2474" s="367"/>
    </row>
    <row r="2475" spans="32:34" s="368" customFormat="1" ht="14.15" customHeight="1">
      <c r="AF2475" s="367"/>
      <c r="AH2475" s="367"/>
    </row>
    <row r="2476" spans="32:34" s="368" customFormat="1" ht="14.15" customHeight="1">
      <c r="AF2476" s="367"/>
      <c r="AH2476" s="367"/>
    </row>
    <row r="2477" spans="32:34" s="368" customFormat="1" ht="14.15" customHeight="1">
      <c r="AF2477" s="367"/>
      <c r="AH2477" s="367"/>
    </row>
    <row r="2478" spans="32:34" s="368" customFormat="1" ht="14.15" customHeight="1">
      <c r="AF2478" s="367"/>
      <c r="AH2478" s="367"/>
    </row>
    <row r="2479" spans="32:34" s="368" customFormat="1" ht="14.15" customHeight="1">
      <c r="AF2479" s="367"/>
      <c r="AH2479" s="367"/>
    </row>
    <row r="2480" spans="32:34" s="368" customFormat="1" ht="14.15" customHeight="1">
      <c r="AF2480" s="367"/>
      <c r="AH2480" s="367"/>
    </row>
    <row r="2481" spans="32:34" s="368" customFormat="1" ht="14.15" customHeight="1">
      <c r="AF2481" s="367"/>
      <c r="AH2481" s="367"/>
    </row>
    <row r="2482" spans="32:34" s="368" customFormat="1" ht="14.15" customHeight="1">
      <c r="AF2482" s="367"/>
      <c r="AH2482" s="367"/>
    </row>
    <row r="2483" spans="32:34" s="368" customFormat="1" ht="14.15" customHeight="1">
      <c r="AF2483" s="367"/>
      <c r="AH2483" s="367"/>
    </row>
    <row r="2484" spans="32:34" s="368" customFormat="1" ht="14.15" customHeight="1">
      <c r="AF2484" s="367"/>
      <c r="AH2484" s="367"/>
    </row>
    <row r="2485" spans="32:34" s="368" customFormat="1" ht="14.15" customHeight="1">
      <c r="AF2485" s="367"/>
      <c r="AH2485" s="367"/>
    </row>
    <row r="2486" spans="32:34" s="368" customFormat="1" ht="14.15" customHeight="1">
      <c r="AF2486" s="367"/>
      <c r="AH2486" s="367"/>
    </row>
    <row r="2487" spans="32:34" s="368" customFormat="1" ht="14.15" customHeight="1">
      <c r="AF2487" s="367"/>
      <c r="AH2487" s="367"/>
    </row>
    <row r="2488" spans="32:34" s="368" customFormat="1" ht="14.15" customHeight="1">
      <c r="AF2488" s="367"/>
      <c r="AH2488" s="367"/>
    </row>
    <row r="2489" spans="32:34" s="368" customFormat="1" ht="14.15" customHeight="1">
      <c r="AF2489" s="367"/>
      <c r="AH2489" s="367"/>
    </row>
    <row r="2490" spans="32:34" s="368" customFormat="1" ht="14.15" customHeight="1">
      <c r="AF2490" s="367"/>
      <c r="AH2490" s="367"/>
    </row>
    <row r="2491" spans="32:34" s="368" customFormat="1" ht="14.15" customHeight="1">
      <c r="AF2491" s="367"/>
      <c r="AH2491" s="367"/>
    </row>
    <row r="2492" spans="32:34" s="368" customFormat="1" ht="14.15" customHeight="1">
      <c r="AF2492" s="367"/>
      <c r="AH2492" s="367"/>
    </row>
    <row r="2493" spans="32:34" s="368" customFormat="1" ht="14.15" customHeight="1">
      <c r="AF2493" s="367"/>
      <c r="AH2493" s="367"/>
    </row>
    <row r="2494" spans="32:34" s="368" customFormat="1" ht="14.15" customHeight="1">
      <c r="AF2494" s="367"/>
      <c r="AH2494" s="367"/>
    </row>
    <row r="2495" spans="32:34" s="368" customFormat="1" ht="14.15" customHeight="1">
      <c r="AF2495" s="367"/>
      <c r="AH2495" s="367"/>
    </row>
    <row r="2496" spans="32:34" s="368" customFormat="1" ht="14.15" customHeight="1">
      <c r="AF2496" s="367"/>
      <c r="AH2496" s="367"/>
    </row>
    <row r="2497" spans="32:34" s="368" customFormat="1" ht="14.15" customHeight="1">
      <c r="AF2497" s="367"/>
      <c r="AH2497" s="367"/>
    </row>
    <row r="2498" spans="32:34" s="368" customFormat="1" ht="14.15" customHeight="1">
      <c r="AF2498" s="367"/>
      <c r="AH2498" s="367"/>
    </row>
    <row r="2499" spans="32:34" s="368" customFormat="1" ht="14.15" customHeight="1">
      <c r="AF2499" s="367"/>
      <c r="AH2499" s="367"/>
    </row>
    <row r="2500" spans="32:34" s="368" customFormat="1" ht="14.15" customHeight="1">
      <c r="AF2500" s="367"/>
      <c r="AH2500" s="367"/>
    </row>
    <row r="2501" spans="32:34" s="368" customFormat="1" ht="14.15" customHeight="1">
      <c r="AF2501" s="367"/>
      <c r="AH2501" s="367"/>
    </row>
    <row r="2502" spans="32:34" s="368" customFormat="1" ht="14.15" customHeight="1">
      <c r="AF2502" s="367"/>
      <c r="AH2502" s="367"/>
    </row>
    <row r="2503" spans="32:34" s="368" customFormat="1" ht="14.15" customHeight="1">
      <c r="AF2503" s="367"/>
      <c r="AH2503" s="367"/>
    </row>
    <row r="2504" spans="32:34" s="368" customFormat="1" ht="14.15" customHeight="1">
      <c r="AF2504" s="367"/>
      <c r="AH2504" s="367"/>
    </row>
    <row r="2505" spans="32:34" s="368" customFormat="1" ht="14.15" customHeight="1">
      <c r="AF2505" s="367"/>
      <c r="AH2505" s="367"/>
    </row>
    <row r="2506" spans="32:34" s="368" customFormat="1" ht="14.15" customHeight="1">
      <c r="AF2506" s="367"/>
      <c r="AH2506" s="367"/>
    </row>
    <row r="2507" spans="32:34" s="368" customFormat="1" ht="14.15" customHeight="1">
      <c r="AF2507" s="367"/>
      <c r="AH2507" s="367"/>
    </row>
    <row r="2508" spans="32:34" s="368" customFormat="1" ht="14.15" customHeight="1">
      <c r="AF2508" s="367"/>
      <c r="AH2508" s="367"/>
    </row>
    <row r="2509" spans="32:34" s="368" customFormat="1" ht="14.15" customHeight="1">
      <c r="AF2509" s="367"/>
      <c r="AH2509" s="367"/>
    </row>
    <row r="2510" spans="32:34" s="368" customFormat="1" ht="14.15" customHeight="1">
      <c r="AF2510" s="367"/>
      <c r="AH2510" s="367"/>
    </row>
    <row r="2511" spans="32:34" s="368" customFormat="1" ht="14.15" customHeight="1">
      <c r="AF2511" s="367"/>
      <c r="AH2511" s="367"/>
    </row>
    <row r="2512" spans="32:34" s="368" customFormat="1" ht="14.15" customHeight="1">
      <c r="AF2512" s="367"/>
      <c r="AH2512" s="367"/>
    </row>
    <row r="2513" spans="32:34" s="368" customFormat="1" ht="14.15" customHeight="1">
      <c r="AF2513" s="367"/>
      <c r="AH2513" s="367"/>
    </row>
    <row r="2514" spans="32:34" s="368" customFormat="1" ht="14.15" customHeight="1">
      <c r="AF2514" s="367"/>
      <c r="AH2514" s="367"/>
    </row>
    <row r="2515" spans="32:34" s="368" customFormat="1" ht="14.15" customHeight="1">
      <c r="AF2515" s="367"/>
      <c r="AH2515" s="367"/>
    </row>
    <row r="2516" spans="32:34" s="368" customFormat="1" ht="14.15" customHeight="1">
      <c r="AF2516" s="367"/>
      <c r="AH2516" s="367"/>
    </row>
    <row r="2517" spans="32:34" s="368" customFormat="1" ht="14.15" customHeight="1">
      <c r="AF2517" s="367"/>
      <c r="AH2517" s="367"/>
    </row>
    <row r="2518" spans="32:34" s="368" customFormat="1" ht="14.15" customHeight="1">
      <c r="AF2518" s="367"/>
      <c r="AH2518" s="367"/>
    </row>
    <row r="2519" spans="32:34" s="368" customFormat="1" ht="14.15" customHeight="1">
      <c r="AF2519" s="367"/>
      <c r="AH2519" s="367"/>
    </row>
    <row r="2520" spans="32:34" s="368" customFormat="1" ht="14.15" customHeight="1">
      <c r="AF2520" s="367"/>
      <c r="AH2520" s="367"/>
    </row>
    <row r="2521" spans="32:34" s="368" customFormat="1" ht="14.15" customHeight="1">
      <c r="AF2521" s="367"/>
      <c r="AH2521" s="367"/>
    </row>
    <row r="2522" spans="32:34" s="368" customFormat="1" ht="14.15" customHeight="1">
      <c r="AF2522" s="367"/>
      <c r="AH2522" s="367"/>
    </row>
    <row r="2523" spans="32:34" s="368" customFormat="1" ht="14.15" customHeight="1">
      <c r="AF2523" s="367"/>
      <c r="AH2523" s="367"/>
    </row>
    <row r="2524" spans="32:34" s="368" customFormat="1" ht="14.15" customHeight="1">
      <c r="AF2524" s="367"/>
      <c r="AH2524" s="367"/>
    </row>
    <row r="2525" spans="32:34" s="368" customFormat="1" ht="14.15" customHeight="1">
      <c r="AF2525" s="367"/>
      <c r="AH2525" s="367"/>
    </row>
    <row r="2526" spans="32:34" s="368" customFormat="1" ht="14.15" customHeight="1">
      <c r="AF2526" s="367"/>
      <c r="AH2526" s="367"/>
    </row>
    <row r="2527" spans="32:34" s="368" customFormat="1" ht="14.15" customHeight="1">
      <c r="AF2527" s="367"/>
      <c r="AH2527" s="367"/>
    </row>
    <row r="2528" spans="32:34" s="368" customFormat="1" ht="14.15" customHeight="1">
      <c r="AF2528" s="367"/>
      <c r="AH2528" s="367"/>
    </row>
    <row r="2529" spans="32:34" s="368" customFormat="1" ht="14.15" customHeight="1">
      <c r="AF2529" s="367"/>
      <c r="AH2529" s="367"/>
    </row>
    <row r="2530" spans="32:34" s="368" customFormat="1" ht="14.15" customHeight="1">
      <c r="AF2530" s="367"/>
      <c r="AH2530" s="367"/>
    </row>
    <row r="2531" spans="32:34" s="368" customFormat="1" ht="14.15" customHeight="1">
      <c r="AF2531" s="367"/>
      <c r="AH2531" s="367"/>
    </row>
    <row r="2532" spans="32:34" s="368" customFormat="1" ht="14.15" customHeight="1">
      <c r="AF2532" s="367"/>
      <c r="AH2532" s="367"/>
    </row>
    <row r="2533" spans="32:34" s="368" customFormat="1" ht="14.15" customHeight="1">
      <c r="AF2533" s="367"/>
      <c r="AH2533" s="367"/>
    </row>
    <row r="2534" spans="32:34" s="368" customFormat="1" ht="14.15" customHeight="1">
      <c r="AF2534" s="367"/>
      <c r="AH2534" s="367"/>
    </row>
    <row r="2535" spans="32:34" s="368" customFormat="1" ht="14.15" customHeight="1">
      <c r="AF2535" s="367"/>
      <c r="AH2535" s="367"/>
    </row>
    <row r="2536" spans="32:34" s="368" customFormat="1" ht="14.15" customHeight="1">
      <c r="AF2536" s="367"/>
      <c r="AH2536" s="367"/>
    </row>
    <row r="2537" spans="32:34" s="368" customFormat="1" ht="14.15" customHeight="1">
      <c r="AF2537" s="367"/>
      <c r="AH2537" s="367"/>
    </row>
    <row r="2538" spans="32:34" s="368" customFormat="1" ht="14.15" customHeight="1">
      <c r="AF2538" s="367"/>
      <c r="AH2538" s="367"/>
    </row>
    <row r="2539" spans="32:34" s="368" customFormat="1" ht="14.15" customHeight="1">
      <c r="AF2539" s="367"/>
      <c r="AH2539" s="367"/>
    </row>
    <row r="2540" spans="32:34" s="368" customFormat="1" ht="14.15" customHeight="1">
      <c r="AF2540" s="367"/>
      <c r="AH2540" s="367"/>
    </row>
    <row r="2541" spans="32:34" s="368" customFormat="1" ht="14.15" customHeight="1">
      <c r="AF2541" s="367"/>
      <c r="AH2541" s="367"/>
    </row>
    <row r="2542" spans="32:34" s="368" customFormat="1" ht="14.15" customHeight="1">
      <c r="AF2542" s="367"/>
      <c r="AH2542" s="367"/>
    </row>
    <row r="2543" spans="32:34" s="368" customFormat="1" ht="14.15" customHeight="1">
      <c r="AF2543" s="367"/>
      <c r="AH2543" s="367"/>
    </row>
    <row r="2544" spans="32:34" s="368" customFormat="1" ht="14.15" customHeight="1">
      <c r="AF2544" s="367"/>
      <c r="AH2544" s="367"/>
    </row>
    <row r="2545" spans="32:34" s="368" customFormat="1" ht="14.15" customHeight="1">
      <c r="AF2545" s="367"/>
      <c r="AH2545" s="367"/>
    </row>
    <row r="2546" spans="32:34" s="368" customFormat="1" ht="14.15" customHeight="1">
      <c r="AF2546" s="367"/>
      <c r="AH2546" s="367"/>
    </row>
    <row r="2547" spans="32:34" s="368" customFormat="1" ht="14.15" customHeight="1">
      <c r="AF2547" s="367"/>
      <c r="AH2547" s="367"/>
    </row>
    <row r="2548" spans="32:34" s="368" customFormat="1" ht="14.15" customHeight="1">
      <c r="AF2548" s="367"/>
      <c r="AH2548" s="367"/>
    </row>
    <row r="2549" spans="32:34" s="368" customFormat="1" ht="14.15" customHeight="1">
      <c r="AF2549" s="367"/>
      <c r="AH2549" s="367"/>
    </row>
    <row r="2550" spans="32:34" s="368" customFormat="1" ht="14.15" customHeight="1">
      <c r="AF2550" s="367"/>
      <c r="AH2550" s="367"/>
    </row>
    <row r="2551" spans="32:34" s="368" customFormat="1" ht="14.15" customHeight="1">
      <c r="AF2551" s="367"/>
      <c r="AH2551" s="367"/>
    </row>
    <row r="2552" spans="32:34" s="368" customFormat="1" ht="14.15" customHeight="1">
      <c r="AF2552" s="367"/>
      <c r="AH2552" s="367"/>
    </row>
    <row r="2553" spans="32:34" s="368" customFormat="1" ht="14.15" customHeight="1">
      <c r="AF2553" s="367"/>
      <c r="AH2553" s="367"/>
    </row>
    <row r="2554" spans="32:34" s="368" customFormat="1" ht="14.15" customHeight="1">
      <c r="AF2554" s="367"/>
      <c r="AH2554" s="367"/>
    </row>
    <row r="2555" spans="32:34" s="368" customFormat="1" ht="14.15" customHeight="1">
      <c r="AF2555" s="367"/>
      <c r="AH2555" s="367"/>
    </row>
    <row r="2556" spans="32:34" s="368" customFormat="1" ht="14.15" customHeight="1">
      <c r="AF2556" s="367"/>
      <c r="AH2556" s="367"/>
    </row>
    <row r="2557" spans="32:34" s="368" customFormat="1" ht="14.15" customHeight="1">
      <c r="AF2557" s="367"/>
      <c r="AH2557" s="367"/>
    </row>
    <row r="2558" spans="32:34" s="368" customFormat="1" ht="14.15" customHeight="1">
      <c r="AF2558" s="367"/>
      <c r="AH2558" s="367"/>
    </row>
    <row r="2559" spans="32:34" s="368" customFormat="1" ht="14.15" customHeight="1">
      <c r="AF2559" s="367"/>
      <c r="AH2559" s="367"/>
    </row>
    <row r="2560" spans="32:34" s="368" customFormat="1" ht="14.15" customHeight="1">
      <c r="AF2560" s="367"/>
      <c r="AH2560" s="367"/>
    </row>
    <row r="2561" spans="32:34" s="368" customFormat="1" ht="14.15" customHeight="1">
      <c r="AF2561" s="367"/>
      <c r="AH2561" s="367"/>
    </row>
    <row r="2562" spans="32:34" s="368" customFormat="1" ht="14.15" customHeight="1">
      <c r="AF2562" s="367"/>
      <c r="AH2562" s="367"/>
    </row>
    <row r="2563" spans="32:34" s="368" customFormat="1" ht="14.15" customHeight="1">
      <c r="AF2563" s="367"/>
      <c r="AH2563" s="367"/>
    </row>
    <row r="2564" spans="32:34" s="368" customFormat="1" ht="14.15" customHeight="1">
      <c r="AF2564" s="367"/>
      <c r="AH2564" s="367"/>
    </row>
    <row r="2565" spans="32:34" s="368" customFormat="1" ht="14.15" customHeight="1">
      <c r="AF2565" s="367"/>
      <c r="AH2565" s="367"/>
    </row>
    <row r="2566" spans="32:34" s="368" customFormat="1" ht="14.15" customHeight="1">
      <c r="AF2566" s="367"/>
      <c r="AH2566" s="367"/>
    </row>
    <row r="2567" spans="32:34" s="368" customFormat="1" ht="14.15" customHeight="1">
      <c r="AF2567" s="367"/>
      <c r="AH2567" s="367"/>
    </row>
    <row r="2568" spans="32:34" s="368" customFormat="1" ht="14.15" customHeight="1">
      <c r="AF2568" s="367"/>
      <c r="AH2568" s="367"/>
    </row>
    <row r="2569" spans="32:34" s="368" customFormat="1" ht="14.15" customHeight="1">
      <c r="AF2569" s="367"/>
      <c r="AH2569" s="367"/>
    </row>
    <row r="2570" spans="32:34" s="368" customFormat="1" ht="14.15" customHeight="1">
      <c r="AF2570" s="367"/>
      <c r="AH2570" s="367"/>
    </row>
    <row r="2571" spans="32:34" s="368" customFormat="1" ht="14.15" customHeight="1">
      <c r="AF2571" s="367"/>
      <c r="AH2571" s="367"/>
    </row>
    <row r="2572" spans="32:34" s="368" customFormat="1" ht="14.15" customHeight="1">
      <c r="AF2572" s="367"/>
      <c r="AH2572" s="367"/>
    </row>
    <row r="2573" spans="32:34" s="368" customFormat="1" ht="14.15" customHeight="1">
      <c r="AF2573" s="367"/>
      <c r="AH2573" s="367"/>
    </row>
    <row r="2574" spans="32:34" s="368" customFormat="1" ht="14.15" customHeight="1">
      <c r="AF2574" s="367"/>
      <c r="AH2574" s="367"/>
    </row>
    <row r="2575" spans="32:34" s="368" customFormat="1" ht="14.15" customHeight="1">
      <c r="AF2575" s="367"/>
      <c r="AH2575" s="367"/>
    </row>
    <row r="2576" spans="32:34" s="368" customFormat="1" ht="14.15" customHeight="1">
      <c r="AF2576" s="367"/>
      <c r="AH2576" s="367"/>
    </row>
    <row r="2577" spans="32:34" s="368" customFormat="1" ht="14.15" customHeight="1">
      <c r="AF2577" s="367"/>
      <c r="AH2577" s="367"/>
    </row>
    <row r="2578" spans="32:34" s="368" customFormat="1" ht="14.15" customHeight="1">
      <c r="AF2578" s="367"/>
      <c r="AH2578" s="367"/>
    </row>
    <row r="2579" spans="32:34" s="368" customFormat="1" ht="14.15" customHeight="1">
      <c r="AF2579" s="367"/>
      <c r="AH2579" s="367"/>
    </row>
    <row r="2580" spans="32:34" s="368" customFormat="1" ht="14.15" customHeight="1">
      <c r="AF2580" s="367"/>
      <c r="AH2580" s="367"/>
    </row>
    <row r="2581" spans="32:34" s="368" customFormat="1" ht="14.15" customHeight="1">
      <c r="AF2581" s="367"/>
      <c r="AH2581" s="367"/>
    </row>
    <row r="2582" spans="32:34" s="368" customFormat="1" ht="14.15" customHeight="1">
      <c r="AF2582" s="367"/>
      <c r="AH2582" s="367"/>
    </row>
    <row r="2583" spans="32:34" s="368" customFormat="1" ht="14.15" customHeight="1">
      <c r="AF2583" s="367"/>
      <c r="AH2583" s="367"/>
    </row>
    <row r="2584" spans="32:34" s="368" customFormat="1" ht="14.15" customHeight="1">
      <c r="AF2584" s="367"/>
      <c r="AH2584" s="367"/>
    </row>
    <row r="2585" spans="32:34" s="368" customFormat="1" ht="14.15" customHeight="1">
      <c r="AF2585" s="367"/>
      <c r="AH2585" s="367"/>
    </row>
    <row r="2586" spans="32:34" s="368" customFormat="1" ht="14.15" customHeight="1">
      <c r="AF2586" s="367"/>
      <c r="AH2586" s="367"/>
    </row>
    <row r="2587" spans="32:34" s="368" customFormat="1" ht="14.15" customHeight="1">
      <c r="AF2587" s="367"/>
      <c r="AH2587" s="367"/>
    </row>
    <row r="2588" spans="32:34" s="368" customFormat="1" ht="14.15" customHeight="1">
      <c r="AF2588" s="367"/>
      <c r="AH2588" s="367"/>
    </row>
    <row r="2589" spans="32:34" s="368" customFormat="1" ht="14.15" customHeight="1">
      <c r="AF2589" s="367"/>
      <c r="AH2589" s="367"/>
    </row>
    <row r="2590" spans="32:34" s="368" customFormat="1" ht="14.15" customHeight="1">
      <c r="AF2590" s="367"/>
      <c r="AH2590" s="367"/>
    </row>
    <row r="2591" spans="32:34" s="368" customFormat="1" ht="14.15" customHeight="1">
      <c r="AF2591" s="367"/>
      <c r="AH2591" s="367"/>
    </row>
    <row r="2592" spans="32:34" s="368" customFormat="1" ht="14.15" customHeight="1">
      <c r="AF2592" s="367"/>
      <c r="AH2592" s="367"/>
    </row>
    <row r="2593" spans="32:34" s="368" customFormat="1" ht="14.15" customHeight="1">
      <c r="AF2593" s="367"/>
      <c r="AH2593" s="367"/>
    </row>
    <row r="2594" spans="32:34" s="368" customFormat="1" ht="14.15" customHeight="1">
      <c r="AF2594" s="367"/>
      <c r="AH2594" s="367"/>
    </row>
    <row r="2595" spans="32:34" s="368" customFormat="1" ht="14.15" customHeight="1">
      <c r="AF2595" s="367"/>
      <c r="AH2595" s="367"/>
    </row>
    <row r="2596" spans="32:34" s="368" customFormat="1" ht="14.15" customHeight="1">
      <c r="AF2596" s="367"/>
      <c r="AH2596" s="367"/>
    </row>
    <row r="2597" spans="32:34" s="368" customFormat="1" ht="14.15" customHeight="1">
      <c r="AF2597" s="367"/>
      <c r="AH2597" s="367"/>
    </row>
    <row r="2598" spans="32:34" s="368" customFormat="1" ht="14.15" customHeight="1">
      <c r="AF2598" s="367"/>
      <c r="AH2598" s="367"/>
    </row>
    <row r="2599" spans="32:34" s="368" customFormat="1" ht="14.15" customHeight="1">
      <c r="AF2599" s="367"/>
      <c r="AH2599" s="367"/>
    </row>
    <row r="2600" spans="32:34" s="368" customFormat="1" ht="14.15" customHeight="1">
      <c r="AF2600" s="367"/>
      <c r="AH2600" s="367"/>
    </row>
    <row r="2601" spans="32:34" s="368" customFormat="1" ht="14.15" customHeight="1">
      <c r="AF2601" s="367"/>
      <c r="AH2601" s="367"/>
    </row>
    <row r="2602" spans="32:34" s="368" customFormat="1" ht="14.15" customHeight="1">
      <c r="AF2602" s="367"/>
      <c r="AH2602" s="367"/>
    </row>
    <row r="2603" spans="32:34" s="368" customFormat="1" ht="14.15" customHeight="1">
      <c r="AF2603" s="367"/>
      <c r="AH2603" s="367"/>
    </row>
    <row r="2604" spans="32:34" s="368" customFormat="1" ht="14.15" customHeight="1">
      <c r="AF2604" s="367"/>
      <c r="AH2604" s="367"/>
    </row>
    <row r="2605" spans="32:34" s="368" customFormat="1" ht="14.15" customHeight="1">
      <c r="AF2605" s="367"/>
      <c r="AH2605" s="367"/>
    </row>
    <row r="2606" spans="32:34" s="368" customFormat="1" ht="14.15" customHeight="1">
      <c r="AF2606" s="367"/>
      <c r="AH2606" s="367"/>
    </row>
    <row r="2607" spans="32:34" s="368" customFormat="1" ht="14.15" customHeight="1">
      <c r="AF2607" s="367"/>
      <c r="AH2607" s="367"/>
    </row>
    <row r="2608" spans="32:34" s="368" customFormat="1" ht="14.15" customHeight="1">
      <c r="AF2608" s="367"/>
      <c r="AH2608" s="367"/>
    </row>
    <row r="2609" spans="32:34" s="368" customFormat="1" ht="14.15" customHeight="1">
      <c r="AF2609" s="367"/>
      <c r="AH2609" s="367"/>
    </row>
    <row r="2610" spans="32:34" s="368" customFormat="1" ht="14.15" customHeight="1">
      <c r="AF2610" s="367"/>
      <c r="AH2610" s="367"/>
    </row>
    <row r="2611" spans="32:34" s="368" customFormat="1" ht="14.15" customHeight="1">
      <c r="AF2611" s="367"/>
      <c r="AH2611" s="367"/>
    </row>
    <row r="2612" spans="32:34" s="368" customFormat="1" ht="14.15" customHeight="1">
      <c r="AF2612" s="367"/>
      <c r="AH2612" s="367"/>
    </row>
    <row r="2613" spans="32:34" s="368" customFormat="1" ht="14.15" customHeight="1">
      <c r="AF2613" s="367"/>
      <c r="AH2613" s="367"/>
    </row>
    <row r="2614" spans="32:34" s="368" customFormat="1" ht="14.15" customHeight="1">
      <c r="AF2614" s="367"/>
      <c r="AH2614" s="367"/>
    </row>
    <row r="2615" spans="32:34" s="368" customFormat="1" ht="14.15" customHeight="1">
      <c r="AF2615" s="367"/>
      <c r="AH2615" s="367"/>
    </row>
    <row r="2616" spans="32:34" s="368" customFormat="1" ht="14.15" customHeight="1">
      <c r="AF2616" s="367"/>
      <c r="AH2616" s="367"/>
    </row>
    <row r="2617" spans="32:34" s="368" customFormat="1" ht="14.15" customHeight="1">
      <c r="AF2617" s="367"/>
      <c r="AH2617" s="367"/>
    </row>
    <row r="2618" spans="32:34" s="368" customFormat="1" ht="14.15" customHeight="1">
      <c r="AF2618" s="367"/>
      <c r="AH2618" s="367"/>
    </row>
    <row r="2619" spans="32:34" s="368" customFormat="1" ht="14.15" customHeight="1">
      <c r="AF2619" s="367"/>
      <c r="AH2619" s="367"/>
    </row>
    <row r="2620" spans="32:34" s="368" customFormat="1" ht="14.15" customHeight="1">
      <c r="AF2620" s="367"/>
      <c r="AH2620" s="367"/>
    </row>
    <row r="2621" spans="32:34" s="368" customFormat="1" ht="14.15" customHeight="1">
      <c r="AF2621" s="367"/>
      <c r="AH2621" s="367"/>
    </row>
    <row r="2622" spans="32:34" s="368" customFormat="1" ht="14.15" customHeight="1">
      <c r="AF2622" s="367"/>
      <c r="AH2622" s="367"/>
    </row>
    <row r="2623" spans="32:34" s="368" customFormat="1" ht="14.15" customHeight="1">
      <c r="AF2623" s="367"/>
      <c r="AH2623" s="367"/>
    </row>
    <row r="2624" spans="32:34" s="368" customFormat="1" ht="14.15" customHeight="1">
      <c r="AF2624" s="367"/>
      <c r="AH2624" s="367"/>
    </row>
    <row r="2625" spans="32:34" s="368" customFormat="1" ht="14.15" customHeight="1">
      <c r="AF2625" s="367"/>
      <c r="AH2625" s="367"/>
    </row>
    <row r="2626" spans="32:34" s="368" customFormat="1" ht="14.15" customHeight="1">
      <c r="AF2626" s="367"/>
      <c r="AH2626" s="367"/>
    </row>
    <row r="2627" spans="32:34" s="368" customFormat="1" ht="14.15" customHeight="1">
      <c r="AF2627" s="367"/>
      <c r="AH2627" s="367"/>
    </row>
    <row r="2628" spans="32:34" s="368" customFormat="1" ht="14.15" customHeight="1">
      <c r="AF2628" s="367"/>
      <c r="AH2628" s="367"/>
    </row>
    <row r="2629" spans="32:34" s="368" customFormat="1" ht="14.15" customHeight="1">
      <c r="AF2629" s="367"/>
      <c r="AH2629" s="367"/>
    </row>
    <row r="2630" spans="32:34" s="368" customFormat="1" ht="14.15" customHeight="1">
      <c r="AF2630" s="367"/>
      <c r="AH2630" s="367"/>
    </row>
    <row r="2631" spans="32:34" s="368" customFormat="1" ht="14.15" customHeight="1">
      <c r="AF2631" s="367"/>
      <c r="AH2631" s="367"/>
    </row>
    <row r="2632" spans="32:34" s="368" customFormat="1" ht="14.15" customHeight="1">
      <c r="AF2632" s="367"/>
      <c r="AH2632" s="367"/>
    </row>
    <row r="2633" spans="32:34" s="368" customFormat="1" ht="14.15" customHeight="1">
      <c r="AF2633" s="367"/>
      <c r="AH2633" s="367"/>
    </row>
    <row r="2634" spans="32:34" s="368" customFormat="1" ht="14.15" customHeight="1">
      <c r="AF2634" s="367"/>
      <c r="AH2634" s="367"/>
    </row>
    <row r="2635" spans="32:34" s="368" customFormat="1" ht="14.15" customHeight="1">
      <c r="AF2635" s="367"/>
      <c r="AH2635" s="367"/>
    </row>
    <row r="2636" spans="32:34" s="368" customFormat="1" ht="14.15" customHeight="1">
      <c r="AF2636" s="367"/>
      <c r="AH2636" s="367"/>
    </row>
    <row r="2637" spans="32:34" s="368" customFormat="1" ht="14.15" customHeight="1">
      <c r="AF2637" s="367"/>
      <c r="AH2637" s="367"/>
    </row>
    <row r="2638" spans="32:34" s="368" customFormat="1" ht="14.15" customHeight="1">
      <c r="AF2638" s="367"/>
      <c r="AH2638" s="367"/>
    </row>
    <row r="2639" spans="32:34" s="368" customFormat="1" ht="14.15" customHeight="1">
      <c r="AF2639" s="367"/>
      <c r="AH2639" s="367"/>
    </row>
    <row r="2640" spans="32:34" s="368" customFormat="1" ht="14.15" customHeight="1">
      <c r="AF2640" s="367"/>
      <c r="AH2640" s="367"/>
    </row>
    <row r="2641" spans="32:34" s="368" customFormat="1" ht="14.15" customHeight="1">
      <c r="AF2641" s="367"/>
      <c r="AH2641" s="367"/>
    </row>
    <row r="2642" spans="32:34" s="368" customFormat="1" ht="14.15" customHeight="1">
      <c r="AF2642" s="367"/>
      <c r="AH2642" s="367"/>
    </row>
    <row r="2643" spans="32:34" s="368" customFormat="1" ht="14.15" customHeight="1">
      <c r="AF2643" s="367"/>
      <c r="AH2643" s="367"/>
    </row>
    <row r="2644" spans="32:34" s="368" customFormat="1" ht="14.15" customHeight="1">
      <c r="AF2644" s="367"/>
      <c r="AH2644" s="367"/>
    </row>
    <row r="2645" spans="32:34" s="368" customFormat="1" ht="14.15" customHeight="1">
      <c r="AF2645" s="367"/>
      <c r="AH2645" s="367"/>
    </row>
    <row r="2646" spans="32:34" s="368" customFormat="1" ht="14.15" customHeight="1">
      <c r="AF2646" s="367"/>
      <c r="AH2646" s="367"/>
    </row>
    <row r="2647" spans="32:34" s="368" customFormat="1" ht="14.15" customHeight="1">
      <c r="AF2647" s="367"/>
      <c r="AH2647" s="367"/>
    </row>
    <row r="2648" spans="32:34" s="368" customFormat="1" ht="14.15" customHeight="1">
      <c r="AF2648" s="367"/>
      <c r="AH2648" s="367"/>
    </row>
    <row r="2649" spans="32:34" s="368" customFormat="1" ht="14.15" customHeight="1">
      <c r="AF2649" s="367"/>
      <c r="AH2649" s="367"/>
    </row>
    <row r="2650" spans="32:34" s="368" customFormat="1" ht="14.15" customHeight="1">
      <c r="AF2650" s="367"/>
      <c r="AH2650" s="367"/>
    </row>
    <row r="2651" spans="32:34" s="368" customFormat="1" ht="14.15" customHeight="1">
      <c r="AF2651" s="367"/>
      <c r="AH2651" s="367"/>
    </row>
    <row r="2652" spans="32:34" s="368" customFormat="1" ht="14.15" customHeight="1">
      <c r="AF2652" s="367"/>
      <c r="AH2652" s="367"/>
    </row>
    <row r="2653" spans="32:34" s="368" customFormat="1" ht="14.15" customHeight="1">
      <c r="AF2653" s="367"/>
      <c r="AH2653" s="367"/>
    </row>
    <row r="2654" spans="32:34" s="368" customFormat="1" ht="14.15" customHeight="1">
      <c r="AF2654" s="367"/>
      <c r="AH2654" s="367"/>
    </row>
    <row r="2655" spans="32:34" s="368" customFormat="1" ht="14.15" customHeight="1">
      <c r="AF2655" s="367"/>
      <c r="AH2655" s="367"/>
    </row>
    <row r="2656" spans="32:34" s="368" customFormat="1" ht="14.15" customHeight="1">
      <c r="AF2656" s="367"/>
      <c r="AH2656" s="367"/>
    </row>
    <row r="2657" spans="32:34" s="368" customFormat="1" ht="14.15" customHeight="1">
      <c r="AF2657" s="367"/>
      <c r="AH2657" s="367"/>
    </row>
    <row r="2658" spans="32:34" s="368" customFormat="1" ht="14.15" customHeight="1">
      <c r="AF2658" s="367"/>
      <c r="AH2658" s="367"/>
    </row>
    <row r="2659" spans="32:34" s="368" customFormat="1" ht="14.15" customHeight="1">
      <c r="AF2659" s="367"/>
      <c r="AH2659" s="367"/>
    </row>
    <row r="2660" spans="32:34" s="368" customFormat="1" ht="14.15" customHeight="1">
      <c r="AF2660" s="367"/>
      <c r="AH2660" s="367"/>
    </row>
    <row r="2661" spans="32:34" s="368" customFormat="1" ht="14.15" customHeight="1">
      <c r="AF2661" s="367"/>
      <c r="AH2661" s="367"/>
    </row>
    <row r="2662" spans="32:34" s="368" customFormat="1" ht="14.15" customHeight="1">
      <c r="AF2662" s="367"/>
      <c r="AH2662" s="367"/>
    </row>
    <row r="2663" spans="32:34" s="368" customFormat="1" ht="14.15" customHeight="1">
      <c r="AF2663" s="367"/>
      <c r="AH2663" s="367"/>
    </row>
    <row r="2664" spans="32:34" s="368" customFormat="1" ht="14.15" customHeight="1">
      <c r="AF2664" s="367"/>
      <c r="AH2664" s="367"/>
    </row>
    <row r="2665" spans="32:34" s="368" customFormat="1" ht="14.15" customHeight="1">
      <c r="AF2665" s="367"/>
      <c r="AH2665" s="367"/>
    </row>
    <row r="2666" spans="32:34" s="368" customFormat="1" ht="14.15" customHeight="1">
      <c r="AF2666" s="367"/>
      <c r="AH2666" s="367"/>
    </row>
    <row r="2667" spans="32:34" s="368" customFormat="1" ht="14.15" customHeight="1">
      <c r="AF2667" s="367"/>
      <c r="AH2667" s="367"/>
    </row>
    <row r="2668" spans="32:34" s="368" customFormat="1" ht="14.15" customHeight="1">
      <c r="AF2668" s="367"/>
      <c r="AH2668" s="367"/>
    </row>
    <row r="2669" spans="32:34" s="368" customFormat="1" ht="14.15" customHeight="1">
      <c r="AF2669" s="367"/>
      <c r="AH2669" s="367"/>
    </row>
    <row r="2670" spans="32:34" s="368" customFormat="1" ht="14.15" customHeight="1">
      <c r="AF2670" s="367"/>
      <c r="AH2670" s="367"/>
    </row>
    <row r="2671" spans="32:34" s="368" customFormat="1" ht="14.15" customHeight="1">
      <c r="AF2671" s="367"/>
      <c r="AH2671" s="367"/>
    </row>
    <row r="2672" spans="32:34" s="368" customFormat="1" ht="14.15" customHeight="1">
      <c r="AF2672" s="367"/>
      <c r="AH2672" s="367"/>
    </row>
    <row r="2673" spans="32:34" s="368" customFormat="1" ht="14.15" customHeight="1">
      <c r="AF2673" s="367"/>
      <c r="AH2673" s="367"/>
    </row>
    <row r="2674" spans="32:34" s="368" customFormat="1" ht="14.15" customHeight="1">
      <c r="AF2674" s="367"/>
      <c r="AH2674" s="367"/>
    </row>
    <row r="2675" spans="32:34" s="368" customFormat="1" ht="14.15" customHeight="1">
      <c r="AF2675" s="367"/>
      <c r="AH2675" s="367"/>
    </row>
    <row r="2676" spans="32:34" s="368" customFormat="1" ht="14.15" customHeight="1">
      <c r="AF2676" s="367"/>
      <c r="AH2676" s="367"/>
    </row>
    <row r="2677" spans="32:34" s="368" customFormat="1" ht="14.15" customHeight="1">
      <c r="AF2677" s="367"/>
      <c r="AH2677" s="367"/>
    </row>
    <row r="2678" spans="32:34" s="368" customFormat="1" ht="14.15" customHeight="1">
      <c r="AF2678" s="367"/>
      <c r="AH2678" s="367"/>
    </row>
    <row r="2679" spans="32:34" s="368" customFormat="1" ht="14.15" customHeight="1">
      <c r="AF2679" s="367"/>
      <c r="AH2679" s="367"/>
    </row>
    <row r="2680" spans="32:34" s="368" customFormat="1" ht="14.15" customHeight="1">
      <c r="AF2680" s="367"/>
      <c r="AH2680" s="367"/>
    </row>
    <row r="2681" spans="32:34" s="368" customFormat="1" ht="14.15" customHeight="1">
      <c r="AF2681" s="367"/>
      <c r="AH2681" s="367"/>
    </row>
    <row r="2682" spans="32:34" s="368" customFormat="1" ht="14.15" customHeight="1">
      <c r="AF2682" s="367"/>
      <c r="AH2682" s="367"/>
    </row>
    <row r="2683" spans="32:34" s="368" customFormat="1" ht="14.15" customHeight="1">
      <c r="AF2683" s="367"/>
      <c r="AH2683" s="367"/>
    </row>
    <row r="2684" spans="32:34" s="368" customFormat="1" ht="14.15" customHeight="1">
      <c r="AF2684" s="367"/>
      <c r="AH2684" s="367"/>
    </row>
    <row r="2685" spans="32:34" s="368" customFormat="1" ht="14.15" customHeight="1">
      <c r="AF2685" s="367"/>
      <c r="AH2685" s="367"/>
    </row>
    <row r="2686" spans="32:34" s="368" customFormat="1" ht="14.15" customHeight="1">
      <c r="AF2686" s="367"/>
      <c r="AH2686" s="367"/>
    </row>
    <row r="2687" spans="32:34" s="368" customFormat="1" ht="14.15" customHeight="1">
      <c r="AF2687" s="367"/>
      <c r="AH2687" s="367"/>
    </row>
    <row r="2688" spans="32:34" s="368" customFormat="1" ht="14.15" customHeight="1">
      <c r="AF2688" s="367"/>
      <c r="AH2688" s="367"/>
    </row>
    <row r="2689" spans="32:34" s="368" customFormat="1" ht="14.15" customHeight="1">
      <c r="AF2689" s="367"/>
      <c r="AH2689" s="367"/>
    </row>
    <row r="2690" spans="32:34" s="368" customFormat="1" ht="14.15" customHeight="1">
      <c r="AF2690" s="367"/>
      <c r="AH2690" s="367"/>
    </row>
    <row r="2691" spans="32:34" s="368" customFormat="1" ht="14.15" customHeight="1">
      <c r="AF2691" s="367"/>
      <c r="AH2691" s="367"/>
    </row>
    <row r="2692" spans="32:34" s="368" customFormat="1" ht="14.15" customHeight="1">
      <c r="AF2692" s="367"/>
      <c r="AH2692" s="367"/>
    </row>
    <row r="2693" spans="32:34" s="368" customFormat="1" ht="14.15" customHeight="1">
      <c r="AF2693" s="367"/>
      <c r="AH2693" s="367"/>
    </row>
    <row r="2694" spans="32:34" s="368" customFormat="1" ht="14.15" customHeight="1">
      <c r="AF2694" s="367"/>
      <c r="AH2694" s="367"/>
    </row>
    <row r="2695" spans="32:34" s="368" customFormat="1" ht="14.15" customHeight="1">
      <c r="AF2695" s="367"/>
      <c r="AH2695" s="367"/>
    </row>
    <row r="2696" spans="32:34" s="368" customFormat="1" ht="14.15" customHeight="1">
      <c r="AF2696" s="367"/>
      <c r="AH2696" s="367"/>
    </row>
    <row r="2697" spans="32:34" s="368" customFormat="1" ht="14.15" customHeight="1">
      <c r="AF2697" s="367"/>
      <c r="AH2697" s="367"/>
    </row>
    <row r="2698" spans="32:34" s="368" customFormat="1" ht="14.15" customHeight="1">
      <c r="AF2698" s="367"/>
      <c r="AH2698" s="367"/>
    </row>
    <row r="2699" spans="32:34" s="368" customFormat="1" ht="14.15" customHeight="1">
      <c r="AF2699" s="367"/>
      <c r="AH2699" s="367"/>
    </row>
    <row r="2700" spans="32:34" s="368" customFormat="1" ht="14.15" customHeight="1">
      <c r="AF2700" s="367"/>
      <c r="AH2700" s="367"/>
    </row>
    <row r="2701" spans="32:34" s="368" customFormat="1" ht="14.15" customHeight="1">
      <c r="AF2701" s="367"/>
      <c r="AH2701" s="367"/>
    </row>
    <row r="2702" spans="32:34" s="368" customFormat="1" ht="14.15" customHeight="1">
      <c r="AF2702" s="367"/>
      <c r="AH2702" s="367"/>
    </row>
    <row r="2703" spans="32:34" s="368" customFormat="1" ht="14.15" customHeight="1">
      <c r="AF2703" s="367"/>
      <c r="AH2703" s="367"/>
    </row>
    <row r="2704" spans="32:34" s="368" customFormat="1" ht="14.15" customHeight="1">
      <c r="AF2704" s="367"/>
      <c r="AH2704" s="367"/>
    </row>
    <row r="2705" spans="32:34" s="368" customFormat="1" ht="14.15" customHeight="1">
      <c r="AF2705" s="367"/>
      <c r="AH2705" s="367"/>
    </row>
    <row r="2706" spans="32:34" s="368" customFormat="1" ht="14.15" customHeight="1">
      <c r="AF2706" s="367"/>
      <c r="AH2706" s="367"/>
    </row>
    <row r="2707" spans="32:34" s="368" customFormat="1" ht="14.15" customHeight="1">
      <c r="AF2707" s="367"/>
      <c r="AH2707" s="367"/>
    </row>
    <row r="2708" spans="32:34" s="368" customFormat="1" ht="14.15" customHeight="1">
      <c r="AF2708" s="367"/>
      <c r="AH2708" s="367"/>
    </row>
    <row r="2709" spans="32:34" s="368" customFormat="1" ht="14.15" customHeight="1">
      <c r="AF2709" s="367"/>
      <c r="AH2709" s="367"/>
    </row>
    <row r="2710" spans="32:34" s="368" customFormat="1" ht="14.15" customHeight="1">
      <c r="AF2710" s="367"/>
      <c r="AH2710" s="367"/>
    </row>
    <row r="2711" spans="32:34" s="368" customFormat="1" ht="14.15" customHeight="1">
      <c r="AF2711" s="367"/>
      <c r="AH2711" s="367"/>
    </row>
    <row r="2712" spans="32:34" s="368" customFormat="1" ht="14.15" customHeight="1">
      <c r="AF2712" s="367"/>
      <c r="AH2712" s="367"/>
    </row>
    <row r="2713" spans="32:34" s="368" customFormat="1" ht="14.15" customHeight="1">
      <c r="AF2713" s="367"/>
      <c r="AH2713" s="367"/>
    </row>
    <row r="2714" spans="32:34" s="368" customFormat="1" ht="14.15" customHeight="1">
      <c r="AF2714" s="367"/>
      <c r="AH2714" s="367"/>
    </row>
    <row r="2715" spans="32:34" s="368" customFormat="1" ht="14.15" customHeight="1">
      <c r="AF2715" s="367"/>
      <c r="AH2715" s="367"/>
    </row>
    <row r="2716" spans="32:34" s="368" customFormat="1" ht="14.15" customHeight="1">
      <c r="AF2716" s="367"/>
      <c r="AH2716" s="367"/>
    </row>
    <row r="2717" spans="32:34" s="368" customFormat="1" ht="14.15" customHeight="1">
      <c r="AF2717" s="367"/>
      <c r="AH2717" s="367"/>
    </row>
    <row r="2718" spans="32:34" s="368" customFormat="1" ht="14.15" customHeight="1">
      <c r="AF2718" s="367"/>
      <c r="AH2718" s="367"/>
    </row>
    <row r="2719" spans="32:34" s="368" customFormat="1" ht="14.15" customHeight="1">
      <c r="AF2719" s="367"/>
      <c r="AH2719" s="367"/>
    </row>
    <row r="2720" spans="32:34" s="368" customFormat="1" ht="14.15" customHeight="1">
      <c r="AF2720" s="367"/>
      <c r="AH2720" s="367"/>
    </row>
    <row r="2721" spans="32:34" s="368" customFormat="1" ht="14.15" customHeight="1">
      <c r="AF2721" s="367"/>
      <c r="AH2721" s="367"/>
    </row>
    <row r="2722" spans="32:34" s="368" customFormat="1" ht="14.15" customHeight="1">
      <c r="AF2722" s="367"/>
      <c r="AH2722" s="367"/>
    </row>
    <row r="2723" spans="32:34" s="368" customFormat="1" ht="14.15" customHeight="1">
      <c r="AF2723" s="367"/>
      <c r="AH2723" s="367"/>
    </row>
    <row r="2724" spans="32:34" s="368" customFormat="1" ht="14.15" customHeight="1">
      <c r="AF2724" s="367"/>
      <c r="AH2724" s="367"/>
    </row>
    <row r="2725" spans="32:34" s="368" customFormat="1" ht="14.15" customHeight="1">
      <c r="AF2725" s="367"/>
      <c r="AH2725" s="367"/>
    </row>
    <row r="2726" spans="32:34" s="368" customFormat="1" ht="14.15" customHeight="1">
      <c r="AF2726" s="367"/>
      <c r="AH2726" s="367"/>
    </row>
    <row r="2727" spans="32:34" s="368" customFormat="1" ht="14.15" customHeight="1">
      <c r="AF2727" s="367"/>
      <c r="AH2727" s="367"/>
    </row>
    <row r="2728" spans="32:34" s="368" customFormat="1" ht="14.15" customHeight="1">
      <c r="AF2728" s="367"/>
      <c r="AH2728" s="367"/>
    </row>
    <row r="2729" spans="32:34" s="368" customFormat="1" ht="14.15" customHeight="1">
      <c r="AF2729" s="367"/>
      <c r="AH2729" s="367"/>
    </row>
    <row r="2730" spans="32:34" s="368" customFormat="1" ht="14.15" customHeight="1">
      <c r="AF2730" s="367"/>
      <c r="AH2730" s="367"/>
    </row>
    <row r="2731" spans="32:34" s="368" customFormat="1" ht="14.15" customHeight="1">
      <c r="AF2731" s="367"/>
      <c r="AH2731" s="367"/>
    </row>
    <row r="2732" spans="32:34" s="368" customFormat="1" ht="14.15" customHeight="1">
      <c r="AF2732" s="367"/>
      <c r="AH2732" s="367"/>
    </row>
    <row r="2733" spans="32:34" s="368" customFormat="1" ht="14.15" customHeight="1">
      <c r="AF2733" s="367"/>
      <c r="AH2733" s="367"/>
    </row>
    <row r="2734" spans="32:34" s="368" customFormat="1" ht="14.15" customHeight="1">
      <c r="AF2734" s="367"/>
      <c r="AH2734" s="367"/>
    </row>
    <row r="2735" spans="32:34" s="368" customFormat="1" ht="14.15" customHeight="1">
      <c r="AF2735" s="367"/>
      <c r="AH2735" s="367"/>
    </row>
    <row r="2736" spans="32:34" s="368" customFormat="1" ht="14.15" customHeight="1">
      <c r="AF2736" s="367"/>
      <c r="AH2736" s="367"/>
    </row>
    <row r="2737" spans="32:34" s="368" customFormat="1" ht="14.15" customHeight="1">
      <c r="AF2737" s="367"/>
      <c r="AH2737" s="367"/>
    </row>
    <row r="2738" spans="32:34" s="368" customFormat="1" ht="14.15" customHeight="1">
      <c r="AF2738" s="367"/>
      <c r="AH2738" s="367"/>
    </row>
    <row r="2739" spans="32:34" s="368" customFormat="1" ht="14.15" customHeight="1">
      <c r="AF2739" s="367"/>
      <c r="AH2739" s="367"/>
    </row>
    <row r="2740" spans="32:34" s="368" customFormat="1" ht="14.15" customHeight="1">
      <c r="AF2740" s="367"/>
      <c r="AH2740" s="367"/>
    </row>
    <row r="2741" spans="32:34" s="368" customFormat="1" ht="14.15" customHeight="1">
      <c r="AF2741" s="367"/>
      <c r="AH2741" s="367"/>
    </row>
    <row r="2742" spans="32:34" s="368" customFormat="1" ht="14.15" customHeight="1">
      <c r="AF2742" s="367"/>
      <c r="AH2742" s="367"/>
    </row>
    <row r="2743" spans="32:34" s="368" customFormat="1" ht="14.15" customHeight="1">
      <c r="AF2743" s="367"/>
      <c r="AH2743" s="367"/>
    </row>
    <row r="2744" spans="32:34" s="368" customFormat="1" ht="14.15" customHeight="1">
      <c r="AF2744" s="367"/>
      <c r="AH2744" s="367"/>
    </row>
    <row r="2745" spans="32:34" s="368" customFormat="1" ht="14.15" customHeight="1">
      <c r="AF2745" s="367"/>
      <c r="AH2745" s="367"/>
    </row>
    <row r="2746" spans="32:34" s="368" customFormat="1" ht="14.15" customHeight="1">
      <c r="AF2746" s="367"/>
      <c r="AH2746" s="367"/>
    </row>
    <row r="2747" spans="32:34" s="368" customFormat="1" ht="14.15" customHeight="1">
      <c r="AF2747" s="367"/>
      <c r="AH2747" s="367"/>
    </row>
    <row r="2748" spans="32:34" s="368" customFormat="1" ht="14.15" customHeight="1">
      <c r="AF2748" s="367"/>
      <c r="AH2748" s="367"/>
    </row>
    <row r="2749" spans="32:34" s="368" customFormat="1" ht="14.15" customHeight="1">
      <c r="AF2749" s="367"/>
      <c r="AH2749" s="367"/>
    </row>
    <row r="2750" spans="32:34" s="368" customFormat="1" ht="14.15" customHeight="1">
      <c r="AF2750" s="367"/>
      <c r="AH2750" s="367"/>
    </row>
    <row r="2751" spans="32:34" s="368" customFormat="1" ht="14.15" customHeight="1">
      <c r="AF2751" s="367"/>
      <c r="AH2751" s="367"/>
    </row>
    <row r="2752" spans="32:34" s="368" customFormat="1" ht="14.15" customHeight="1">
      <c r="AF2752" s="367"/>
      <c r="AH2752" s="367"/>
    </row>
    <row r="2753" spans="32:34" s="368" customFormat="1" ht="14.15" customHeight="1">
      <c r="AF2753" s="367"/>
      <c r="AH2753" s="367"/>
    </row>
    <row r="2754" spans="32:34" s="368" customFormat="1" ht="14.15" customHeight="1">
      <c r="AF2754" s="367"/>
      <c r="AH2754" s="367"/>
    </row>
    <row r="2755" spans="32:34" s="368" customFormat="1" ht="14.15" customHeight="1">
      <c r="AF2755" s="367"/>
      <c r="AH2755" s="367"/>
    </row>
    <row r="2756" spans="32:34" s="368" customFormat="1" ht="14.15" customHeight="1">
      <c r="AF2756" s="367"/>
      <c r="AH2756" s="367"/>
    </row>
    <row r="2757" spans="32:34" s="368" customFormat="1" ht="14.15" customHeight="1">
      <c r="AF2757" s="367"/>
      <c r="AH2757" s="367"/>
    </row>
    <row r="2758" spans="32:34" s="368" customFormat="1" ht="14.15" customHeight="1">
      <c r="AF2758" s="367"/>
      <c r="AH2758" s="367"/>
    </row>
    <row r="2759" spans="32:34" s="368" customFormat="1" ht="14.15" customHeight="1">
      <c r="AF2759" s="367"/>
      <c r="AH2759" s="367"/>
    </row>
    <row r="2760" spans="32:34" s="368" customFormat="1" ht="14.15" customHeight="1">
      <c r="AF2760" s="367"/>
      <c r="AH2760" s="367"/>
    </row>
    <row r="2761" spans="32:34" s="368" customFormat="1" ht="14.15" customHeight="1">
      <c r="AF2761" s="367"/>
      <c r="AH2761" s="367"/>
    </row>
    <row r="2762" spans="32:34" s="368" customFormat="1" ht="14.15" customHeight="1">
      <c r="AF2762" s="367"/>
      <c r="AH2762" s="367"/>
    </row>
    <row r="2763" spans="32:34" s="368" customFormat="1" ht="14.15" customHeight="1">
      <c r="AF2763" s="367"/>
      <c r="AH2763" s="367"/>
    </row>
    <row r="2764" spans="32:34" s="368" customFormat="1" ht="14.15" customHeight="1">
      <c r="AF2764" s="367"/>
      <c r="AH2764" s="367"/>
    </row>
    <row r="2765" spans="32:34" s="368" customFormat="1" ht="14.15" customHeight="1">
      <c r="AF2765" s="367"/>
      <c r="AH2765" s="367"/>
    </row>
    <row r="2766" spans="32:34" s="368" customFormat="1" ht="14.15" customHeight="1">
      <c r="AF2766" s="367"/>
      <c r="AH2766" s="367"/>
    </row>
    <row r="2767" spans="32:34" s="368" customFormat="1" ht="14.15" customHeight="1">
      <c r="AF2767" s="367"/>
      <c r="AH2767" s="367"/>
    </row>
    <row r="2768" spans="32:34" s="368" customFormat="1" ht="14.15" customHeight="1">
      <c r="AF2768" s="367"/>
      <c r="AH2768" s="367"/>
    </row>
    <row r="2769" spans="32:34" s="368" customFormat="1" ht="14.15" customHeight="1">
      <c r="AF2769" s="367"/>
      <c r="AH2769" s="367"/>
    </row>
    <row r="2770" spans="32:34" s="368" customFormat="1" ht="14.15" customHeight="1">
      <c r="AF2770" s="367"/>
      <c r="AH2770" s="367"/>
    </row>
    <row r="2771" spans="32:34" s="368" customFormat="1" ht="14.15" customHeight="1">
      <c r="AF2771" s="367"/>
      <c r="AH2771" s="367"/>
    </row>
    <row r="2772" spans="32:34" s="368" customFormat="1" ht="14.15" customHeight="1">
      <c r="AF2772" s="367"/>
      <c r="AH2772" s="367"/>
    </row>
    <row r="2773" spans="32:34" s="368" customFormat="1" ht="14.15" customHeight="1">
      <c r="AF2773" s="367"/>
      <c r="AH2773" s="367"/>
    </row>
    <row r="2774" spans="32:34" s="368" customFormat="1" ht="14.15" customHeight="1">
      <c r="AF2774" s="367"/>
      <c r="AH2774" s="367"/>
    </row>
    <row r="2775" spans="32:34" s="368" customFormat="1" ht="14.15" customHeight="1">
      <c r="AF2775" s="367"/>
      <c r="AH2775" s="367"/>
    </row>
    <row r="2776" spans="32:34" s="368" customFormat="1" ht="14.15" customHeight="1">
      <c r="AF2776" s="367"/>
      <c r="AH2776" s="367"/>
    </row>
    <row r="2777" spans="32:34" s="368" customFormat="1" ht="14.15" customHeight="1">
      <c r="AF2777" s="367"/>
      <c r="AH2777" s="367"/>
    </row>
    <row r="2778" spans="32:34" s="368" customFormat="1" ht="14.15" customHeight="1">
      <c r="AF2778" s="367"/>
      <c r="AH2778" s="367"/>
    </row>
    <row r="2779" spans="32:34" s="368" customFormat="1" ht="14.15" customHeight="1">
      <c r="AF2779" s="367"/>
      <c r="AH2779" s="367"/>
    </row>
    <row r="2780" spans="32:34" s="368" customFormat="1" ht="14.15" customHeight="1">
      <c r="AF2780" s="367"/>
      <c r="AH2780" s="367"/>
    </row>
    <row r="2781" spans="32:34" s="368" customFormat="1" ht="14.15" customHeight="1">
      <c r="AF2781" s="367"/>
      <c r="AH2781" s="367"/>
    </row>
    <row r="2782" spans="32:34" s="368" customFormat="1" ht="14.15" customHeight="1">
      <c r="AF2782" s="367"/>
      <c r="AH2782" s="367"/>
    </row>
    <row r="2783" spans="32:34" s="368" customFormat="1" ht="14.15" customHeight="1">
      <c r="AF2783" s="367"/>
      <c r="AH2783" s="367"/>
    </row>
    <row r="2784" spans="32:34" s="368" customFormat="1" ht="14.15" customHeight="1">
      <c r="AF2784" s="367"/>
      <c r="AH2784" s="367"/>
    </row>
    <row r="2785" spans="32:34" s="368" customFormat="1" ht="14.15" customHeight="1">
      <c r="AF2785" s="367"/>
      <c r="AH2785" s="367"/>
    </row>
    <row r="2786" spans="32:34" s="368" customFormat="1" ht="14.15" customHeight="1">
      <c r="AF2786" s="367"/>
      <c r="AH2786" s="367"/>
    </row>
    <row r="2787" spans="32:34" s="368" customFormat="1" ht="14.15" customHeight="1">
      <c r="AF2787" s="367"/>
      <c r="AH2787" s="367"/>
    </row>
    <row r="2788" spans="32:34" s="368" customFormat="1" ht="14.15" customHeight="1">
      <c r="AF2788" s="367"/>
      <c r="AH2788" s="367"/>
    </row>
    <row r="2789" spans="32:34" s="368" customFormat="1" ht="14.15" customHeight="1">
      <c r="AF2789" s="367"/>
      <c r="AH2789" s="367"/>
    </row>
    <row r="2790" spans="32:34" s="368" customFormat="1" ht="14.15" customHeight="1">
      <c r="AF2790" s="367"/>
      <c r="AH2790" s="367"/>
    </row>
    <row r="2791" spans="32:34" s="368" customFormat="1" ht="14.15" customHeight="1">
      <c r="AF2791" s="367"/>
      <c r="AH2791" s="367"/>
    </row>
    <row r="2792" spans="32:34" s="368" customFormat="1" ht="14.15" customHeight="1">
      <c r="AF2792" s="367"/>
      <c r="AH2792" s="367"/>
    </row>
    <row r="2793" spans="32:34" s="368" customFormat="1" ht="14.15" customHeight="1">
      <c r="AF2793" s="367"/>
      <c r="AH2793" s="367"/>
    </row>
    <row r="2794" spans="32:34" s="368" customFormat="1" ht="14.15" customHeight="1">
      <c r="AF2794" s="367"/>
      <c r="AH2794" s="367"/>
    </row>
    <row r="2795" spans="32:34" s="368" customFormat="1" ht="14.15" customHeight="1">
      <c r="AF2795" s="367"/>
      <c r="AH2795" s="367"/>
    </row>
    <row r="2796" spans="32:34" s="368" customFormat="1" ht="14.15" customHeight="1">
      <c r="AF2796" s="367"/>
      <c r="AH2796" s="367"/>
    </row>
    <row r="2797" spans="32:34" s="368" customFormat="1" ht="14.15" customHeight="1">
      <c r="AF2797" s="367"/>
      <c r="AH2797" s="367"/>
    </row>
    <row r="2798" spans="32:34" s="368" customFormat="1" ht="14.15" customHeight="1">
      <c r="AF2798" s="367"/>
      <c r="AH2798" s="367"/>
    </row>
    <row r="2799" spans="32:34" s="368" customFormat="1" ht="14.15" customHeight="1">
      <c r="AF2799" s="367"/>
      <c r="AH2799" s="367"/>
    </row>
    <row r="2800" spans="32:34" s="368" customFormat="1" ht="14.15" customHeight="1">
      <c r="AF2800" s="367"/>
      <c r="AH2800" s="367"/>
    </row>
    <row r="2801" spans="32:34" s="368" customFormat="1" ht="14.15" customHeight="1">
      <c r="AF2801" s="367"/>
      <c r="AH2801" s="367"/>
    </row>
    <row r="2802" spans="32:34" s="368" customFormat="1" ht="14.15" customHeight="1">
      <c r="AF2802" s="367"/>
      <c r="AH2802" s="367"/>
    </row>
    <row r="2803" spans="32:34" s="368" customFormat="1" ht="14.15" customHeight="1">
      <c r="AF2803" s="367"/>
      <c r="AH2803" s="367"/>
    </row>
    <row r="2804" spans="32:34" s="368" customFormat="1" ht="14.15" customHeight="1">
      <c r="AF2804" s="367"/>
      <c r="AH2804" s="367"/>
    </row>
    <row r="2805" spans="32:34" s="368" customFormat="1" ht="14.15" customHeight="1">
      <c r="AF2805" s="367"/>
      <c r="AH2805" s="367"/>
    </row>
    <row r="2806" spans="32:34" s="368" customFormat="1" ht="14.15" customHeight="1">
      <c r="AF2806" s="367"/>
      <c r="AH2806" s="367"/>
    </row>
    <row r="2807" spans="32:34" s="368" customFormat="1" ht="14.15" customHeight="1">
      <c r="AF2807" s="367"/>
      <c r="AH2807" s="367"/>
    </row>
    <row r="2808" spans="32:34" s="368" customFormat="1" ht="14.15" customHeight="1">
      <c r="AF2808" s="367"/>
      <c r="AH2808" s="367"/>
    </row>
    <row r="2809" spans="32:34" s="368" customFormat="1" ht="14.15" customHeight="1">
      <c r="AF2809" s="367"/>
      <c r="AH2809" s="367"/>
    </row>
    <row r="2810" spans="32:34" s="368" customFormat="1" ht="14.15" customHeight="1">
      <c r="AF2810" s="367"/>
      <c r="AH2810" s="367"/>
    </row>
    <row r="2811" spans="32:34" s="368" customFormat="1" ht="14.15" customHeight="1">
      <c r="AF2811" s="367"/>
      <c r="AH2811" s="367"/>
    </row>
    <row r="2812" spans="32:34" s="368" customFormat="1" ht="14.15" customHeight="1">
      <c r="AF2812" s="367"/>
      <c r="AH2812" s="367"/>
    </row>
    <row r="2813" spans="32:34" s="368" customFormat="1" ht="14.15" customHeight="1">
      <c r="AF2813" s="367"/>
      <c r="AH2813" s="367"/>
    </row>
    <row r="2814" spans="32:34" s="368" customFormat="1" ht="14.15" customHeight="1">
      <c r="AF2814" s="367"/>
      <c r="AH2814" s="367"/>
    </row>
    <row r="2815" spans="32:34" s="368" customFormat="1" ht="14.15" customHeight="1">
      <c r="AF2815" s="367"/>
      <c r="AH2815" s="367"/>
    </row>
    <row r="2816" spans="32:34" s="368" customFormat="1" ht="14.15" customHeight="1">
      <c r="AF2816" s="367"/>
      <c r="AH2816" s="367"/>
    </row>
    <row r="2817" spans="32:34" s="368" customFormat="1" ht="14.15" customHeight="1">
      <c r="AF2817" s="367"/>
      <c r="AH2817" s="367"/>
    </row>
    <row r="2818" spans="32:34" s="368" customFormat="1" ht="14.15" customHeight="1">
      <c r="AF2818" s="367"/>
      <c r="AH2818" s="367"/>
    </row>
    <row r="2819" spans="32:34" s="368" customFormat="1" ht="14.15" customHeight="1">
      <c r="AF2819" s="367"/>
      <c r="AH2819" s="367"/>
    </row>
    <row r="2820" spans="32:34" s="368" customFormat="1" ht="14.15" customHeight="1">
      <c r="AF2820" s="367"/>
      <c r="AH2820" s="367"/>
    </row>
    <row r="2821" spans="32:34" s="368" customFormat="1" ht="14.15" customHeight="1">
      <c r="AF2821" s="367"/>
      <c r="AH2821" s="367"/>
    </row>
    <row r="2822" spans="32:34" s="368" customFormat="1" ht="14.15" customHeight="1">
      <c r="AF2822" s="367"/>
      <c r="AH2822" s="367"/>
    </row>
    <row r="2823" spans="32:34" s="368" customFormat="1" ht="14.15" customHeight="1">
      <c r="AF2823" s="367"/>
      <c r="AH2823" s="367"/>
    </row>
    <row r="2824" spans="32:34" s="368" customFormat="1" ht="14.15" customHeight="1">
      <c r="AF2824" s="367"/>
      <c r="AH2824" s="367"/>
    </row>
    <row r="2825" spans="32:34" s="368" customFormat="1" ht="14.15" customHeight="1">
      <c r="AF2825" s="367"/>
      <c r="AH2825" s="367"/>
    </row>
    <row r="2826" spans="32:34" s="368" customFormat="1" ht="14.15" customHeight="1">
      <c r="AF2826" s="367"/>
      <c r="AH2826" s="367"/>
    </row>
    <row r="2827" spans="32:34" s="368" customFormat="1" ht="14.15" customHeight="1">
      <c r="AF2827" s="367"/>
      <c r="AH2827" s="367"/>
    </row>
    <row r="2828" spans="32:34" s="368" customFormat="1" ht="14.15" customHeight="1">
      <c r="AF2828" s="367"/>
      <c r="AH2828" s="367"/>
    </row>
    <row r="2829" spans="32:34" s="368" customFormat="1" ht="14.15" customHeight="1">
      <c r="AF2829" s="367"/>
      <c r="AH2829" s="367"/>
    </row>
    <row r="2830" spans="32:34" s="368" customFormat="1" ht="14.15" customHeight="1">
      <c r="AF2830" s="367"/>
      <c r="AH2830" s="367"/>
    </row>
    <row r="2831" spans="32:34" s="368" customFormat="1" ht="14.15" customHeight="1">
      <c r="AF2831" s="367"/>
      <c r="AH2831" s="367"/>
    </row>
    <row r="2832" spans="32:34" s="368" customFormat="1" ht="14.15" customHeight="1">
      <c r="AF2832" s="367"/>
      <c r="AH2832" s="367"/>
    </row>
    <row r="2833" spans="32:34" s="368" customFormat="1" ht="14.15" customHeight="1">
      <c r="AF2833" s="367"/>
      <c r="AH2833" s="367"/>
    </row>
    <row r="2834" spans="32:34" s="368" customFormat="1" ht="14.15" customHeight="1">
      <c r="AF2834" s="367"/>
      <c r="AH2834" s="367"/>
    </row>
    <row r="2835" spans="32:34" s="368" customFormat="1" ht="14.15" customHeight="1">
      <c r="AF2835" s="367"/>
      <c r="AH2835" s="367"/>
    </row>
    <row r="2836" spans="32:34" s="368" customFormat="1" ht="14.15" customHeight="1">
      <c r="AF2836" s="367"/>
      <c r="AH2836" s="367"/>
    </row>
    <row r="2837" spans="32:34" s="368" customFormat="1" ht="14.15" customHeight="1">
      <c r="AF2837" s="367"/>
      <c r="AH2837" s="367"/>
    </row>
    <row r="2838" spans="32:34" s="368" customFormat="1" ht="14.15" customHeight="1">
      <c r="AF2838" s="367"/>
      <c r="AH2838" s="367"/>
    </row>
    <row r="2839" spans="32:34" s="368" customFormat="1" ht="14.15" customHeight="1">
      <c r="AF2839" s="367"/>
      <c r="AH2839" s="367"/>
    </row>
    <row r="2840" spans="32:34" s="368" customFormat="1" ht="14.15" customHeight="1">
      <c r="AF2840" s="367"/>
      <c r="AH2840" s="367"/>
    </row>
    <row r="2841" spans="32:34" s="368" customFormat="1" ht="14.15" customHeight="1">
      <c r="AF2841" s="367"/>
      <c r="AH2841" s="367"/>
    </row>
    <row r="2842" spans="32:34" s="368" customFormat="1" ht="14.15" customHeight="1">
      <c r="AF2842" s="367"/>
      <c r="AH2842" s="367"/>
    </row>
    <row r="2843" spans="32:34" s="368" customFormat="1" ht="14.15" customHeight="1">
      <c r="AF2843" s="367"/>
      <c r="AH2843" s="367"/>
    </row>
    <row r="2844" spans="32:34" s="368" customFormat="1" ht="14.15" customHeight="1">
      <c r="AF2844" s="367"/>
      <c r="AH2844" s="367"/>
    </row>
    <row r="2845" spans="32:34" s="368" customFormat="1" ht="14.15" customHeight="1">
      <c r="AF2845" s="367"/>
      <c r="AH2845" s="367"/>
    </row>
    <row r="2846" spans="32:34" s="368" customFormat="1" ht="14.15" customHeight="1">
      <c r="AF2846" s="367"/>
      <c r="AH2846" s="367"/>
    </row>
    <row r="2847" spans="32:34" s="368" customFormat="1" ht="14.15" customHeight="1">
      <c r="AF2847" s="367"/>
      <c r="AH2847" s="367"/>
    </row>
    <row r="2848" spans="32:34" s="368" customFormat="1" ht="14.15" customHeight="1">
      <c r="AF2848" s="367"/>
      <c r="AH2848" s="367"/>
    </row>
    <row r="2849" spans="32:34" s="368" customFormat="1" ht="14.15" customHeight="1">
      <c r="AF2849" s="367"/>
      <c r="AH2849" s="367"/>
    </row>
    <row r="2850" spans="32:34" s="368" customFormat="1" ht="14.15" customHeight="1">
      <c r="AF2850" s="367"/>
      <c r="AH2850" s="367"/>
    </row>
    <row r="2851" spans="32:34" s="368" customFormat="1" ht="14.15" customHeight="1">
      <c r="AF2851" s="367"/>
      <c r="AH2851" s="367"/>
    </row>
    <row r="2852" spans="32:34" s="368" customFormat="1" ht="14.15" customHeight="1">
      <c r="AF2852" s="367"/>
      <c r="AH2852" s="367"/>
    </row>
    <row r="2853" spans="32:34" s="368" customFormat="1" ht="14.15" customHeight="1">
      <c r="AF2853" s="367"/>
      <c r="AH2853" s="367"/>
    </row>
    <row r="2854" spans="32:34" s="368" customFormat="1" ht="14.15" customHeight="1">
      <c r="AF2854" s="367"/>
      <c r="AH2854" s="367"/>
    </row>
    <row r="2855" spans="32:34" s="368" customFormat="1" ht="14.15" customHeight="1">
      <c r="AF2855" s="367"/>
      <c r="AH2855" s="367"/>
    </row>
    <row r="2856" spans="32:34" s="368" customFormat="1" ht="14.15" customHeight="1">
      <c r="AF2856" s="367"/>
      <c r="AH2856" s="367"/>
    </row>
    <row r="2857" spans="32:34" s="368" customFormat="1" ht="14.15" customHeight="1">
      <c r="AF2857" s="367"/>
      <c r="AH2857" s="367"/>
    </row>
    <row r="2858" spans="32:34" s="368" customFormat="1" ht="14.15" customHeight="1">
      <c r="AF2858" s="367"/>
      <c r="AH2858" s="367"/>
    </row>
    <row r="2859" spans="32:34" s="368" customFormat="1" ht="14.15" customHeight="1">
      <c r="AF2859" s="367"/>
      <c r="AH2859" s="367"/>
    </row>
    <row r="2860" spans="32:34" s="368" customFormat="1" ht="14.15" customHeight="1">
      <c r="AF2860" s="367"/>
      <c r="AH2860" s="367"/>
    </row>
    <row r="2861" spans="32:34" s="368" customFormat="1" ht="14.15" customHeight="1">
      <c r="AF2861" s="367"/>
      <c r="AH2861" s="367"/>
    </row>
    <row r="2862" spans="32:34" s="368" customFormat="1" ht="14.15" customHeight="1">
      <c r="AF2862" s="367"/>
      <c r="AH2862" s="367"/>
    </row>
    <row r="2863" spans="32:34" s="368" customFormat="1" ht="14.15" customHeight="1">
      <c r="AF2863" s="367"/>
      <c r="AH2863" s="367"/>
    </row>
    <row r="2864" spans="32:34" s="368" customFormat="1" ht="14.15" customHeight="1">
      <c r="AF2864" s="367"/>
      <c r="AH2864" s="367"/>
    </row>
    <row r="2865" spans="32:34" s="368" customFormat="1" ht="14.15" customHeight="1">
      <c r="AF2865" s="367"/>
      <c r="AH2865" s="367"/>
    </row>
    <row r="2866" spans="32:34" s="368" customFormat="1" ht="14.15" customHeight="1">
      <c r="AF2866" s="367"/>
      <c r="AH2866" s="367"/>
    </row>
    <row r="2867" spans="32:34" s="368" customFormat="1" ht="14.15" customHeight="1">
      <c r="AF2867" s="367"/>
      <c r="AH2867" s="367"/>
    </row>
    <row r="2868" spans="32:34" s="368" customFormat="1" ht="14.15" customHeight="1">
      <c r="AF2868" s="367"/>
      <c r="AH2868" s="367"/>
    </row>
    <row r="2869" spans="32:34" s="368" customFormat="1" ht="14.15" customHeight="1">
      <c r="AF2869" s="367"/>
      <c r="AH2869" s="367"/>
    </row>
    <row r="2870" spans="32:34" s="368" customFormat="1" ht="14.15" customHeight="1">
      <c r="AF2870" s="367"/>
      <c r="AH2870" s="367"/>
    </row>
    <row r="2871" spans="32:34" s="368" customFormat="1" ht="14.15" customHeight="1">
      <c r="AF2871" s="367"/>
      <c r="AH2871" s="367"/>
    </row>
    <row r="2872" spans="32:34" s="368" customFormat="1" ht="14.15" customHeight="1">
      <c r="AF2872" s="367"/>
      <c r="AH2872" s="367"/>
    </row>
    <row r="2873" spans="32:34" s="368" customFormat="1" ht="14.15" customHeight="1">
      <c r="AF2873" s="367"/>
      <c r="AH2873" s="367"/>
    </row>
    <row r="2874" spans="32:34" s="368" customFormat="1" ht="14.15" customHeight="1">
      <c r="AF2874" s="367"/>
      <c r="AH2874" s="367"/>
    </row>
    <row r="2875" spans="32:34" s="368" customFormat="1" ht="14.15" customHeight="1">
      <c r="AF2875" s="367"/>
      <c r="AH2875" s="367"/>
    </row>
    <row r="2876" spans="32:34" s="368" customFormat="1" ht="14.15" customHeight="1">
      <c r="AF2876" s="367"/>
      <c r="AH2876" s="367"/>
    </row>
    <row r="2877" spans="32:34" s="368" customFormat="1" ht="14.15" customHeight="1">
      <c r="AF2877" s="367"/>
      <c r="AH2877" s="367"/>
    </row>
    <row r="2878" spans="32:34" s="368" customFormat="1" ht="14.15" customHeight="1">
      <c r="AF2878" s="367"/>
      <c r="AH2878" s="367"/>
    </row>
    <row r="2879" spans="32:34" s="368" customFormat="1" ht="14.15" customHeight="1">
      <c r="AF2879" s="367"/>
      <c r="AH2879" s="367"/>
    </row>
    <row r="2880" spans="32:34" s="368" customFormat="1" ht="14.15" customHeight="1">
      <c r="AF2880" s="367"/>
      <c r="AH2880" s="367"/>
    </row>
    <row r="2881" spans="32:34" s="368" customFormat="1" ht="14.15" customHeight="1">
      <c r="AF2881" s="367"/>
      <c r="AH2881" s="367"/>
    </row>
    <row r="2882" spans="32:34" s="368" customFormat="1" ht="14.15" customHeight="1">
      <c r="AF2882" s="367"/>
      <c r="AH2882" s="367"/>
    </row>
    <row r="2883" spans="32:34" s="368" customFormat="1" ht="14.15" customHeight="1">
      <c r="AF2883" s="367"/>
      <c r="AH2883" s="367"/>
    </row>
    <row r="2884" spans="32:34" s="368" customFormat="1" ht="14.15" customHeight="1">
      <c r="AF2884" s="367"/>
      <c r="AH2884" s="367"/>
    </row>
    <row r="2885" spans="32:34" s="368" customFormat="1" ht="14.15" customHeight="1">
      <c r="AF2885" s="367"/>
      <c r="AH2885" s="367"/>
    </row>
    <row r="2886" spans="32:34" s="368" customFormat="1" ht="14.15" customHeight="1">
      <c r="AF2886" s="367"/>
      <c r="AH2886" s="367"/>
    </row>
    <row r="2887" spans="32:34" s="368" customFormat="1" ht="14.15" customHeight="1">
      <c r="AF2887" s="367"/>
      <c r="AH2887" s="367"/>
    </row>
    <row r="2888" spans="32:34" s="368" customFormat="1" ht="14.15" customHeight="1">
      <c r="AF2888" s="367"/>
      <c r="AH2888" s="367"/>
    </row>
    <row r="2889" spans="32:34" s="368" customFormat="1" ht="14.15" customHeight="1">
      <c r="AF2889" s="367"/>
      <c r="AH2889" s="367"/>
    </row>
    <row r="2890" spans="32:34" s="368" customFormat="1" ht="14.15" customHeight="1">
      <c r="AF2890" s="367"/>
      <c r="AH2890" s="367"/>
    </row>
    <row r="2891" spans="32:34" s="368" customFormat="1" ht="14.15" customHeight="1">
      <c r="AF2891" s="367"/>
      <c r="AH2891" s="367"/>
    </row>
    <row r="2892" spans="32:34" s="368" customFormat="1" ht="14.15" customHeight="1">
      <c r="AF2892" s="367"/>
      <c r="AH2892" s="367"/>
    </row>
    <row r="2893" spans="32:34" s="368" customFormat="1" ht="14.15" customHeight="1">
      <c r="AF2893" s="367"/>
      <c r="AH2893" s="367"/>
    </row>
    <row r="2894" spans="32:34" s="368" customFormat="1" ht="14.15" customHeight="1">
      <c r="AF2894" s="367"/>
      <c r="AH2894" s="367"/>
    </row>
    <row r="2895" spans="32:34" s="368" customFormat="1" ht="14.15" customHeight="1">
      <c r="AF2895" s="367"/>
      <c r="AH2895" s="367"/>
    </row>
    <row r="2896" spans="32:34" s="368" customFormat="1" ht="14.15" customHeight="1">
      <c r="AF2896" s="367"/>
      <c r="AH2896" s="367"/>
    </row>
    <row r="2897" spans="32:34" s="368" customFormat="1" ht="14.15" customHeight="1">
      <c r="AF2897" s="367"/>
      <c r="AH2897" s="367"/>
    </row>
    <row r="2898" spans="32:34" s="368" customFormat="1" ht="14.15" customHeight="1">
      <c r="AF2898" s="367"/>
      <c r="AH2898" s="367"/>
    </row>
    <row r="2899" spans="32:34" s="368" customFormat="1" ht="14.15" customHeight="1">
      <c r="AF2899" s="367"/>
      <c r="AH2899" s="367"/>
    </row>
    <row r="2900" spans="32:34" s="368" customFormat="1" ht="14.15" customHeight="1">
      <c r="AF2900" s="367"/>
      <c r="AH2900" s="367"/>
    </row>
    <row r="2901" spans="32:34" s="368" customFormat="1" ht="14.15" customHeight="1">
      <c r="AF2901" s="367"/>
      <c r="AH2901" s="367"/>
    </row>
    <row r="2902" spans="32:34" s="368" customFormat="1" ht="14.15" customHeight="1">
      <c r="AF2902" s="367"/>
      <c r="AH2902" s="367"/>
    </row>
    <row r="2903" spans="32:34" s="368" customFormat="1" ht="14.15" customHeight="1">
      <c r="AF2903" s="367"/>
      <c r="AH2903" s="367"/>
    </row>
    <row r="2904" spans="32:34" s="368" customFormat="1" ht="14.15" customHeight="1">
      <c r="AF2904" s="367"/>
      <c r="AH2904" s="367"/>
    </row>
    <row r="2905" spans="32:34" s="368" customFormat="1" ht="14.15" customHeight="1">
      <c r="AF2905" s="367"/>
      <c r="AH2905" s="367"/>
    </row>
    <row r="2906" spans="32:34" s="368" customFormat="1" ht="14.15" customHeight="1">
      <c r="AF2906" s="367"/>
      <c r="AH2906" s="367"/>
    </row>
    <row r="2907" spans="32:34" s="368" customFormat="1" ht="14.15" customHeight="1">
      <c r="AF2907" s="367"/>
      <c r="AH2907" s="367"/>
    </row>
    <row r="2908" spans="32:34" s="368" customFormat="1" ht="14.15" customHeight="1">
      <c r="AF2908" s="367"/>
      <c r="AH2908" s="367"/>
    </row>
    <row r="2909" spans="32:34" s="368" customFormat="1" ht="14.15" customHeight="1">
      <c r="AF2909" s="367"/>
      <c r="AH2909" s="367"/>
    </row>
    <row r="2910" spans="32:34" s="368" customFormat="1" ht="14.15" customHeight="1">
      <c r="AF2910" s="367"/>
      <c r="AH2910" s="367"/>
    </row>
    <row r="2911" spans="32:34" s="368" customFormat="1" ht="14.15" customHeight="1">
      <c r="AF2911" s="367"/>
      <c r="AH2911" s="367"/>
    </row>
    <row r="2912" spans="32:34" s="368" customFormat="1" ht="14.15" customHeight="1">
      <c r="AF2912" s="367"/>
      <c r="AH2912" s="367"/>
    </row>
    <row r="2913" spans="32:34" s="368" customFormat="1" ht="14.15" customHeight="1">
      <c r="AF2913" s="367"/>
      <c r="AH2913" s="367"/>
    </row>
    <row r="2914" spans="32:34" s="368" customFormat="1" ht="14.15" customHeight="1">
      <c r="AF2914" s="367"/>
      <c r="AH2914" s="367"/>
    </row>
    <row r="2915" spans="32:34" s="368" customFormat="1" ht="14.15" customHeight="1">
      <c r="AF2915" s="367"/>
      <c r="AH2915" s="367"/>
    </row>
    <row r="2916" spans="32:34" s="368" customFormat="1" ht="14.15" customHeight="1">
      <c r="AF2916" s="367"/>
      <c r="AH2916" s="367"/>
    </row>
    <row r="2917" spans="32:34" s="368" customFormat="1" ht="14.15" customHeight="1">
      <c r="AF2917" s="367"/>
      <c r="AH2917" s="367"/>
    </row>
    <row r="2918" spans="32:34" s="368" customFormat="1" ht="14.15" customHeight="1">
      <c r="AF2918" s="367"/>
      <c r="AH2918" s="367"/>
    </row>
    <row r="2919" spans="32:34" s="368" customFormat="1" ht="14.15" customHeight="1">
      <c r="AF2919" s="367"/>
      <c r="AH2919" s="367"/>
    </row>
    <row r="2920" spans="32:34" s="368" customFormat="1" ht="14.15" customHeight="1">
      <c r="AF2920" s="367"/>
      <c r="AH2920" s="367"/>
    </row>
    <row r="2921" spans="32:34" s="368" customFormat="1" ht="14.15" customHeight="1">
      <c r="AF2921" s="367"/>
      <c r="AH2921" s="367"/>
    </row>
    <row r="2922" spans="32:34" s="368" customFormat="1" ht="14.15" customHeight="1">
      <c r="AF2922" s="367"/>
      <c r="AH2922" s="367"/>
    </row>
    <row r="2923" spans="32:34" s="368" customFormat="1" ht="14.15" customHeight="1">
      <c r="AF2923" s="367"/>
      <c r="AH2923" s="367"/>
    </row>
    <row r="2924" spans="32:34" s="368" customFormat="1" ht="14.15" customHeight="1">
      <c r="AF2924" s="367"/>
      <c r="AH2924" s="367"/>
    </row>
    <row r="2925" spans="32:34" s="368" customFormat="1" ht="14.15" customHeight="1">
      <c r="AF2925" s="367"/>
      <c r="AH2925" s="367"/>
    </row>
    <row r="2926" spans="32:34" s="368" customFormat="1" ht="14.15" customHeight="1">
      <c r="AF2926" s="367"/>
      <c r="AH2926" s="367"/>
    </row>
    <row r="2927" spans="32:34" s="368" customFormat="1" ht="14.15" customHeight="1">
      <c r="AF2927" s="367"/>
      <c r="AH2927" s="367"/>
    </row>
    <row r="2928" spans="32:34" s="368" customFormat="1" ht="14.15" customHeight="1">
      <c r="AF2928" s="367"/>
      <c r="AH2928" s="367"/>
    </row>
    <row r="2929" spans="32:34" s="368" customFormat="1" ht="14.15" customHeight="1">
      <c r="AF2929" s="367"/>
      <c r="AH2929" s="367"/>
    </row>
    <row r="2930" spans="32:34" s="368" customFormat="1" ht="14.15" customHeight="1">
      <c r="AF2930" s="367"/>
      <c r="AH2930" s="367"/>
    </row>
    <row r="2931" spans="32:34" s="368" customFormat="1" ht="14.15" customHeight="1">
      <c r="AF2931" s="367"/>
      <c r="AH2931" s="367"/>
    </row>
    <row r="2932" spans="32:34" s="368" customFormat="1" ht="14.15" customHeight="1">
      <c r="AF2932" s="367"/>
      <c r="AH2932" s="367"/>
    </row>
    <row r="2933" spans="32:34" s="368" customFormat="1" ht="14.15" customHeight="1">
      <c r="AF2933" s="367"/>
      <c r="AH2933" s="367"/>
    </row>
    <row r="2934" spans="32:34" s="368" customFormat="1" ht="14.15" customHeight="1">
      <c r="AF2934" s="367"/>
      <c r="AH2934" s="367"/>
    </row>
    <row r="2935" spans="32:34" s="368" customFormat="1" ht="14.15" customHeight="1">
      <c r="AF2935" s="367"/>
      <c r="AH2935" s="367"/>
    </row>
    <row r="2936" spans="32:34" s="368" customFormat="1" ht="14.15" customHeight="1">
      <c r="AF2936" s="367"/>
      <c r="AH2936" s="367"/>
    </row>
    <row r="2937" spans="32:34" s="368" customFormat="1" ht="14.15" customHeight="1">
      <c r="AF2937" s="367"/>
      <c r="AH2937" s="367"/>
    </row>
    <row r="2938" spans="32:34" s="368" customFormat="1" ht="14.15" customHeight="1">
      <c r="AF2938" s="367"/>
      <c r="AH2938" s="367"/>
    </row>
    <row r="2939" spans="32:34" s="368" customFormat="1" ht="14.15" customHeight="1">
      <c r="AF2939" s="367"/>
      <c r="AH2939" s="367"/>
    </row>
    <row r="2940" spans="32:34" s="368" customFormat="1" ht="14.15" customHeight="1">
      <c r="AF2940" s="367"/>
      <c r="AH2940" s="367"/>
    </row>
    <row r="2941" spans="32:34" s="368" customFormat="1" ht="14.15" customHeight="1">
      <c r="AF2941" s="367"/>
      <c r="AH2941" s="367"/>
    </row>
    <row r="2942" spans="32:34" s="368" customFormat="1" ht="14.15" customHeight="1">
      <c r="AF2942" s="367"/>
      <c r="AH2942" s="367"/>
    </row>
    <row r="2943" spans="32:34" s="368" customFormat="1" ht="14.15" customHeight="1">
      <c r="AF2943" s="367"/>
      <c r="AH2943" s="367"/>
    </row>
    <row r="2944" spans="32:34" s="368" customFormat="1" ht="14.15" customHeight="1">
      <c r="AF2944" s="367"/>
      <c r="AH2944" s="367"/>
    </row>
    <row r="2945" spans="32:34" s="368" customFormat="1" ht="14.15" customHeight="1">
      <c r="AF2945" s="367"/>
      <c r="AH2945" s="367"/>
    </row>
    <row r="2946" spans="32:34" s="368" customFormat="1" ht="14.15" customHeight="1">
      <c r="AF2946" s="367"/>
      <c r="AH2946" s="367"/>
    </row>
    <row r="2947" spans="32:34" s="368" customFormat="1" ht="14.15" customHeight="1">
      <c r="AF2947" s="367"/>
      <c r="AH2947" s="367"/>
    </row>
    <row r="2948" spans="32:34" s="368" customFormat="1" ht="14.15" customHeight="1">
      <c r="AF2948" s="367"/>
      <c r="AH2948" s="367"/>
    </row>
    <row r="2949" spans="32:34" s="368" customFormat="1" ht="14.15" customHeight="1">
      <c r="AF2949" s="367"/>
      <c r="AH2949" s="367"/>
    </row>
    <row r="2950" spans="32:34" s="368" customFormat="1" ht="14.15" customHeight="1">
      <c r="AF2950" s="367"/>
      <c r="AH2950" s="367"/>
    </row>
    <row r="2951" spans="32:34" s="368" customFormat="1" ht="14.15" customHeight="1">
      <c r="AF2951" s="367"/>
      <c r="AH2951" s="367"/>
    </row>
    <row r="2952" spans="32:34" s="368" customFormat="1" ht="14.15" customHeight="1">
      <c r="AF2952" s="367"/>
      <c r="AH2952" s="367"/>
    </row>
    <row r="2953" spans="32:34" s="368" customFormat="1" ht="14.15" customHeight="1">
      <c r="AF2953" s="367"/>
      <c r="AH2953" s="367"/>
    </row>
    <row r="2954" spans="32:34" s="368" customFormat="1" ht="14.15" customHeight="1">
      <c r="AF2954" s="367"/>
      <c r="AH2954" s="367"/>
    </row>
    <row r="2955" spans="32:34" s="368" customFormat="1" ht="14.15" customHeight="1">
      <c r="AF2955" s="367"/>
      <c r="AH2955" s="367"/>
    </row>
    <row r="2956" spans="32:34" s="368" customFormat="1" ht="14.15" customHeight="1">
      <c r="AF2956" s="367"/>
      <c r="AH2956" s="367"/>
    </row>
    <row r="2957" spans="32:34" s="368" customFormat="1" ht="14.15" customHeight="1">
      <c r="AF2957" s="367"/>
      <c r="AH2957" s="367"/>
    </row>
    <row r="2958" spans="32:34" s="368" customFormat="1" ht="14.15" customHeight="1">
      <c r="AF2958" s="367"/>
      <c r="AH2958" s="367"/>
    </row>
    <row r="2959" spans="32:34" s="368" customFormat="1" ht="14.15" customHeight="1">
      <c r="AF2959" s="367"/>
      <c r="AH2959" s="367"/>
    </row>
    <row r="2960" spans="32:34" s="368" customFormat="1" ht="14.15" customHeight="1">
      <c r="AF2960" s="367"/>
      <c r="AH2960" s="367"/>
    </row>
    <row r="2961" spans="32:34" s="368" customFormat="1" ht="14.15" customHeight="1">
      <c r="AF2961" s="367"/>
      <c r="AH2961" s="367"/>
    </row>
    <row r="2962" spans="32:34" s="368" customFormat="1" ht="14.15" customHeight="1">
      <c r="AF2962" s="367"/>
      <c r="AH2962" s="367"/>
    </row>
    <row r="2963" spans="32:34" s="368" customFormat="1" ht="14.15" customHeight="1">
      <c r="AF2963" s="367"/>
      <c r="AH2963" s="367"/>
    </row>
    <row r="2964" spans="32:34" s="368" customFormat="1" ht="14.15" customHeight="1">
      <c r="AF2964" s="367"/>
      <c r="AH2964" s="367"/>
    </row>
    <row r="2965" spans="32:34" s="368" customFormat="1" ht="14.15" customHeight="1">
      <c r="AF2965" s="367"/>
      <c r="AH2965" s="367"/>
    </row>
    <row r="2966" spans="32:34" s="368" customFormat="1" ht="14.15" customHeight="1">
      <c r="AF2966" s="367"/>
      <c r="AH2966" s="367"/>
    </row>
    <row r="2967" spans="32:34" s="368" customFormat="1" ht="14.15" customHeight="1">
      <c r="AF2967" s="367"/>
      <c r="AH2967" s="367"/>
    </row>
    <row r="2968" spans="32:34" s="368" customFormat="1" ht="14.15" customHeight="1">
      <c r="AF2968" s="367"/>
      <c r="AH2968" s="367"/>
    </row>
    <row r="2969" spans="32:34" s="368" customFormat="1" ht="14.15" customHeight="1">
      <c r="AF2969" s="367"/>
      <c r="AH2969" s="367"/>
    </row>
    <row r="2970" spans="32:34" s="368" customFormat="1" ht="14.15" customHeight="1">
      <c r="AF2970" s="367"/>
      <c r="AH2970" s="367"/>
    </row>
    <row r="2971" spans="32:34" s="368" customFormat="1" ht="14.15" customHeight="1">
      <c r="AF2971" s="367"/>
      <c r="AH2971" s="367"/>
    </row>
    <row r="2972" spans="32:34" s="368" customFormat="1" ht="14.15" customHeight="1">
      <c r="AF2972" s="367"/>
      <c r="AH2972" s="367"/>
    </row>
    <row r="2973" spans="32:34" s="368" customFormat="1" ht="14.15" customHeight="1">
      <c r="AF2973" s="367"/>
      <c r="AH2973" s="367"/>
    </row>
    <row r="2974" spans="32:34" s="368" customFormat="1" ht="14.15" customHeight="1">
      <c r="AF2974" s="367"/>
      <c r="AH2974" s="367"/>
    </row>
    <row r="2975" spans="32:34" s="368" customFormat="1" ht="14.15" customHeight="1">
      <c r="AF2975" s="367"/>
      <c r="AH2975" s="367"/>
    </row>
    <row r="2976" spans="32:34" s="368" customFormat="1" ht="14.15" customHeight="1">
      <c r="AF2976" s="367"/>
      <c r="AH2976" s="367"/>
    </row>
    <row r="2977" spans="32:34" s="368" customFormat="1" ht="14.15" customHeight="1">
      <c r="AF2977" s="367"/>
      <c r="AH2977" s="367"/>
    </row>
    <row r="2978" spans="32:34" s="368" customFormat="1" ht="14.15" customHeight="1">
      <c r="AF2978" s="367"/>
      <c r="AH2978" s="367"/>
    </row>
    <row r="2979" spans="32:34" s="368" customFormat="1" ht="14.15" customHeight="1">
      <c r="AF2979" s="367"/>
      <c r="AH2979" s="367"/>
    </row>
    <row r="2980" spans="32:34" s="368" customFormat="1" ht="14.15" customHeight="1">
      <c r="AF2980" s="367"/>
      <c r="AH2980" s="367"/>
    </row>
    <row r="2981" spans="32:34" s="368" customFormat="1" ht="14.15" customHeight="1">
      <c r="AF2981" s="367"/>
      <c r="AH2981" s="367"/>
    </row>
    <row r="2982" spans="32:34" s="368" customFormat="1" ht="14.15" customHeight="1">
      <c r="AF2982" s="367"/>
      <c r="AH2982" s="367"/>
    </row>
    <row r="2983" spans="32:34" s="368" customFormat="1" ht="14.15" customHeight="1">
      <c r="AF2983" s="367"/>
      <c r="AH2983" s="367"/>
    </row>
    <row r="2984" spans="32:34" s="368" customFormat="1" ht="14.15" customHeight="1">
      <c r="AF2984" s="367"/>
      <c r="AH2984" s="367"/>
    </row>
    <row r="2985" spans="32:34" s="368" customFormat="1" ht="14.15" customHeight="1">
      <c r="AF2985" s="367"/>
      <c r="AH2985" s="367"/>
    </row>
    <row r="2986" spans="32:34" s="368" customFormat="1" ht="14.15" customHeight="1">
      <c r="AF2986" s="367"/>
      <c r="AH2986" s="367"/>
    </row>
    <row r="2987" spans="32:34" s="368" customFormat="1" ht="14.15" customHeight="1">
      <c r="AF2987" s="367"/>
      <c r="AH2987" s="367"/>
    </row>
    <row r="2988" spans="32:34" s="368" customFormat="1" ht="14.15" customHeight="1">
      <c r="AF2988" s="367"/>
      <c r="AH2988" s="367"/>
    </row>
    <row r="2989" spans="32:34" s="368" customFormat="1" ht="14.15" customHeight="1">
      <c r="AF2989" s="367"/>
      <c r="AH2989" s="367"/>
    </row>
    <row r="2990" spans="32:34" s="368" customFormat="1" ht="14.15" customHeight="1">
      <c r="AF2990" s="367"/>
      <c r="AH2990" s="367"/>
    </row>
    <row r="2991" spans="32:34" s="368" customFormat="1" ht="14.15" customHeight="1">
      <c r="AF2991" s="367"/>
      <c r="AH2991" s="367"/>
    </row>
    <row r="2992" spans="32:34" s="368" customFormat="1" ht="14.15" customHeight="1">
      <c r="AF2992" s="367"/>
      <c r="AH2992" s="367"/>
    </row>
    <row r="2993" spans="32:34" s="368" customFormat="1" ht="14.15" customHeight="1">
      <c r="AF2993" s="367"/>
      <c r="AH2993" s="367"/>
    </row>
    <row r="2994" spans="32:34" s="368" customFormat="1" ht="14.15" customHeight="1">
      <c r="AF2994" s="367"/>
      <c r="AH2994" s="367"/>
    </row>
    <row r="2995" spans="32:34" s="368" customFormat="1" ht="14.15" customHeight="1">
      <c r="AF2995" s="367"/>
      <c r="AH2995" s="367"/>
    </row>
    <row r="2996" spans="32:34" s="368" customFormat="1" ht="14.15" customHeight="1">
      <c r="AF2996" s="367"/>
      <c r="AH2996" s="367"/>
    </row>
    <row r="2997" spans="32:34" s="368" customFormat="1" ht="14.15" customHeight="1">
      <c r="AF2997" s="367"/>
      <c r="AH2997" s="367"/>
    </row>
    <row r="2998" spans="32:34" s="368" customFormat="1" ht="14.15" customHeight="1">
      <c r="AF2998" s="367"/>
      <c r="AH2998" s="367"/>
    </row>
    <row r="2999" spans="32:34" s="368" customFormat="1" ht="14.15" customHeight="1">
      <c r="AF2999" s="367"/>
      <c r="AH2999" s="367"/>
    </row>
    <row r="3000" spans="32:34" s="368" customFormat="1" ht="14.15" customHeight="1">
      <c r="AF3000" s="367"/>
      <c r="AH3000" s="367"/>
    </row>
    <row r="3001" spans="32:34" s="368" customFormat="1" ht="14.15" customHeight="1">
      <c r="AF3001" s="367"/>
      <c r="AH3001" s="367"/>
    </row>
    <row r="3002" spans="32:34" s="368" customFormat="1" ht="14.15" customHeight="1">
      <c r="AF3002" s="367"/>
      <c r="AH3002" s="367"/>
    </row>
    <row r="3003" spans="32:34" s="368" customFormat="1" ht="14.15" customHeight="1">
      <c r="AF3003" s="367"/>
      <c r="AH3003" s="367"/>
    </row>
    <row r="3004" spans="32:34" s="368" customFormat="1" ht="14.15" customHeight="1">
      <c r="AF3004" s="367"/>
      <c r="AH3004" s="367"/>
    </row>
    <row r="3005" spans="32:34" s="368" customFormat="1" ht="14.15" customHeight="1">
      <c r="AF3005" s="367"/>
      <c r="AH3005" s="367"/>
    </row>
    <row r="3006" spans="32:34" s="368" customFormat="1" ht="14.15" customHeight="1">
      <c r="AF3006" s="367"/>
      <c r="AH3006" s="367"/>
    </row>
    <row r="3007" spans="32:34" s="368" customFormat="1" ht="14.15" customHeight="1">
      <c r="AF3007" s="367"/>
      <c r="AH3007" s="367"/>
    </row>
    <row r="3008" spans="32:34" s="368" customFormat="1" ht="14.15" customHeight="1">
      <c r="AF3008" s="367"/>
      <c r="AH3008" s="367"/>
    </row>
    <row r="3009" spans="32:34" s="368" customFormat="1" ht="14.15" customHeight="1">
      <c r="AF3009" s="367"/>
      <c r="AH3009" s="367"/>
    </row>
    <row r="3010" spans="32:34" s="368" customFormat="1" ht="14.15" customHeight="1">
      <c r="AF3010" s="367"/>
      <c r="AH3010" s="367"/>
    </row>
    <row r="3011" spans="32:34" s="368" customFormat="1" ht="14.15" customHeight="1">
      <c r="AF3011" s="367"/>
      <c r="AH3011" s="367"/>
    </row>
    <row r="3012" spans="32:34" s="368" customFormat="1" ht="14.15" customHeight="1">
      <c r="AF3012" s="367"/>
      <c r="AH3012" s="367"/>
    </row>
    <row r="3013" spans="32:34" s="368" customFormat="1" ht="14.15" customHeight="1">
      <c r="AF3013" s="367"/>
      <c r="AH3013" s="367"/>
    </row>
    <row r="3014" spans="32:34" s="368" customFormat="1" ht="14.15" customHeight="1">
      <c r="AF3014" s="367"/>
      <c r="AH3014" s="367"/>
    </row>
    <row r="3015" spans="32:34" s="368" customFormat="1" ht="14.15" customHeight="1">
      <c r="AF3015" s="367"/>
      <c r="AH3015" s="367"/>
    </row>
    <row r="3016" spans="32:34" s="368" customFormat="1" ht="14.15" customHeight="1">
      <c r="AF3016" s="367"/>
      <c r="AH3016" s="367"/>
    </row>
    <row r="3017" spans="32:34" s="368" customFormat="1" ht="14.15" customHeight="1">
      <c r="AF3017" s="367"/>
      <c r="AH3017" s="367"/>
    </row>
    <row r="3018" spans="32:34" s="368" customFormat="1" ht="14.15" customHeight="1">
      <c r="AF3018" s="367"/>
      <c r="AH3018" s="367"/>
    </row>
    <row r="3019" spans="32:34" s="368" customFormat="1" ht="14.15" customHeight="1">
      <c r="AF3019" s="367"/>
      <c r="AH3019" s="367"/>
    </row>
    <row r="3020" spans="32:34" s="368" customFormat="1" ht="14.15" customHeight="1">
      <c r="AF3020" s="367"/>
      <c r="AH3020" s="367"/>
    </row>
    <row r="3021" spans="32:34" s="368" customFormat="1" ht="14.15" customHeight="1">
      <c r="AF3021" s="367"/>
      <c r="AH3021" s="367"/>
    </row>
    <row r="3022" spans="32:34" s="368" customFormat="1" ht="14.15" customHeight="1">
      <c r="AF3022" s="367"/>
      <c r="AH3022" s="367"/>
    </row>
    <row r="3023" spans="32:34" s="368" customFormat="1" ht="14.15" customHeight="1">
      <c r="AF3023" s="367"/>
      <c r="AH3023" s="367"/>
    </row>
    <row r="3024" spans="32:34" s="368" customFormat="1" ht="14.15" customHeight="1">
      <c r="AF3024" s="367"/>
      <c r="AH3024" s="367"/>
    </row>
    <row r="3025" spans="32:34" s="368" customFormat="1" ht="14.15" customHeight="1">
      <c r="AF3025" s="367"/>
      <c r="AH3025" s="367"/>
    </row>
    <row r="3026" spans="32:34" s="368" customFormat="1" ht="14.15" customHeight="1">
      <c r="AF3026" s="367"/>
      <c r="AH3026" s="367"/>
    </row>
    <row r="3027" spans="32:34" s="368" customFormat="1" ht="14.15" customHeight="1">
      <c r="AF3027" s="367"/>
      <c r="AH3027" s="367"/>
    </row>
    <row r="3028" spans="32:34" s="368" customFormat="1" ht="14.15" customHeight="1">
      <c r="AF3028" s="367"/>
      <c r="AH3028" s="367"/>
    </row>
    <row r="3029" spans="32:34" s="368" customFormat="1" ht="14.15" customHeight="1">
      <c r="AF3029" s="367"/>
      <c r="AH3029" s="367"/>
    </row>
    <row r="3030" spans="32:34" s="368" customFormat="1" ht="14.15" customHeight="1">
      <c r="AF3030" s="367"/>
      <c r="AH3030" s="367"/>
    </row>
    <row r="3031" spans="32:34" s="368" customFormat="1" ht="14.15" customHeight="1">
      <c r="AF3031" s="367"/>
      <c r="AH3031" s="367"/>
    </row>
    <row r="3032" spans="32:34" s="368" customFormat="1" ht="14.15" customHeight="1">
      <c r="AF3032" s="367"/>
      <c r="AH3032" s="367"/>
    </row>
    <row r="3033" spans="32:34" s="368" customFormat="1" ht="14.15" customHeight="1">
      <c r="AF3033" s="367"/>
      <c r="AH3033" s="367"/>
    </row>
    <row r="3034" spans="32:34" s="368" customFormat="1" ht="14.15" customHeight="1">
      <c r="AF3034" s="367"/>
      <c r="AH3034" s="367"/>
    </row>
    <row r="3035" spans="32:34" s="368" customFormat="1" ht="14.15" customHeight="1">
      <c r="AF3035" s="367"/>
      <c r="AH3035" s="367"/>
    </row>
    <row r="3036" spans="32:34" s="368" customFormat="1" ht="14.15" customHeight="1">
      <c r="AF3036" s="367"/>
      <c r="AH3036" s="367"/>
    </row>
    <row r="3037" spans="32:34" s="368" customFormat="1" ht="14.15" customHeight="1">
      <c r="AF3037" s="367"/>
      <c r="AH3037" s="367"/>
    </row>
    <row r="3038" spans="32:34" s="368" customFormat="1" ht="14.15" customHeight="1">
      <c r="AF3038" s="367"/>
      <c r="AH3038" s="367"/>
    </row>
    <row r="3039" spans="32:34" s="368" customFormat="1" ht="14.15" customHeight="1">
      <c r="AF3039" s="367"/>
      <c r="AH3039" s="367"/>
    </row>
    <row r="3040" spans="32:34" s="368" customFormat="1" ht="14.15" customHeight="1">
      <c r="AF3040" s="367"/>
      <c r="AH3040" s="367"/>
    </row>
    <row r="3041" spans="32:34" s="368" customFormat="1" ht="14.15" customHeight="1">
      <c r="AF3041" s="367"/>
      <c r="AH3041" s="367"/>
    </row>
    <row r="3042" spans="32:34" s="368" customFormat="1" ht="14.15" customHeight="1">
      <c r="AF3042" s="367"/>
      <c r="AH3042" s="367"/>
    </row>
    <row r="3043" spans="32:34" s="368" customFormat="1" ht="14.15" customHeight="1">
      <c r="AF3043" s="367"/>
      <c r="AH3043" s="367"/>
    </row>
    <row r="3044" spans="32:34" s="368" customFormat="1" ht="14.15" customHeight="1">
      <c r="AF3044" s="367"/>
      <c r="AH3044" s="367"/>
    </row>
    <row r="3045" spans="32:34" s="368" customFormat="1" ht="14.15" customHeight="1">
      <c r="AF3045" s="367"/>
      <c r="AH3045" s="367"/>
    </row>
    <row r="3046" spans="32:34" s="368" customFormat="1" ht="14.15" customHeight="1">
      <c r="AF3046" s="367"/>
      <c r="AH3046" s="367"/>
    </row>
    <row r="3047" spans="32:34" s="368" customFormat="1" ht="14.15" customHeight="1">
      <c r="AF3047" s="367"/>
      <c r="AH3047" s="367"/>
    </row>
    <row r="3048" spans="32:34" s="368" customFormat="1" ht="14.15" customHeight="1">
      <c r="AF3048" s="367"/>
      <c r="AH3048" s="367"/>
    </row>
    <row r="3049" spans="32:34" s="368" customFormat="1" ht="14.15" customHeight="1">
      <c r="AF3049" s="367"/>
      <c r="AH3049" s="367"/>
    </row>
    <row r="3050" spans="32:34" s="368" customFormat="1" ht="14.15" customHeight="1">
      <c r="AF3050" s="367"/>
      <c r="AH3050" s="367"/>
    </row>
    <row r="3051" spans="32:34" s="368" customFormat="1" ht="14.15" customHeight="1">
      <c r="AF3051" s="367"/>
      <c r="AH3051" s="367"/>
    </row>
    <row r="3052" spans="32:34" s="368" customFormat="1" ht="14.15" customHeight="1">
      <c r="AF3052" s="367"/>
      <c r="AH3052" s="367"/>
    </row>
    <row r="3053" spans="32:34" s="368" customFormat="1" ht="14.15" customHeight="1">
      <c r="AF3053" s="367"/>
      <c r="AH3053" s="367"/>
    </row>
    <row r="3054" spans="32:34" s="368" customFormat="1" ht="14.15" customHeight="1">
      <c r="AF3054" s="367"/>
      <c r="AH3054" s="367"/>
    </row>
    <row r="3055" spans="32:34" s="368" customFormat="1" ht="14.15" customHeight="1">
      <c r="AF3055" s="367"/>
      <c r="AH3055" s="367"/>
    </row>
    <row r="3056" spans="32:34" s="368" customFormat="1" ht="14.15" customHeight="1">
      <c r="AF3056" s="367"/>
      <c r="AH3056" s="367"/>
    </row>
    <row r="3057" spans="32:34" s="368" customFormat="1" ht="14.15" customHeight="1">
      <c r="AF3057" s="367"/>
      <c r="AH3057" s="367"/>
    </row>
    <row r="3058" spans="32:34" s="368" customFormat="1" ht="14.15" customHeight="1">
      <c r="AF3058" s="367"/>
      <c r="AH3058" s="367"/>
    </row>
    <row r="3059" spans="32:34" s="368" customFormat="1" ht="14.15" customHeight="1">
      <c r="AF3059" s="367"/>
      <c r="AH3059" s="367"/>
    </row>
    <row r="3060" spans="32:34" s="368" customFormat="1" ht="14.15" customHeight="1">
      <c r="AF3060" s="367"/>
      <c r="AH3060" s="367"/>
    </row>
    <row r="3061" spans="32:34" s="368" customFormat="1" ht="14.15" customHeight="1">
      <c r="AF3061" s="367"/>
      <c r="AH3061" s="367"/>
    </row>
    <row r="3062" spans="32:34" s="368" customFormat="1" ht="14.15" customHeight="1">
      <c r="AF3062" s="367"/>
      <c r="AH3062" s="367"/>
    </row>
    <row r="3063" spans="32:34" s="368" customFormat="1" ht="14.15" customHeight="1">
      <c r="AF3063" s="367"/>
      <c r="AH3063" s="367"/>
    </row>
    <row r="3064" spans="32:34" s="368" customFormat="1" ht="14.15" customHeight="1">
      <c r="AF3064" s="367"/>
      <c r="AH3064" s="367"/>
    </row>
    <row r="3065" spans="32:34" s="368" customFormat="1" ht="14.15" customHeight="1">
      <c r="AF3065" s="367"/>
      <c r="AH3065" s="367"/>
    </row>
    <row r="3066" spans="32:34" s="368" customFormat="1" ht="14.15" customHeight="1">
      <c r="AF3066" s="367"/>
      <c r="AH3066" s="367"/>
    </row>
    <row r="3067" spans="32:34" s="368" customFormat="1" ht="14.15" customHeight="1">
      <c r="AF3067" s="367"/>
      <c r="AH3067" s="367"/>
    </row>
    <row r="3068" spans="32:34" s="368" customFormat="1" ht="14.15" customHeight="1">
      <c r="AF3068" s="367"/>
      <c r="AH3068" s="367"/>
    </row>
    <row r="3069" spans="32:34" s="368" customFormat="1" ht="14.15" customHeight="1">
      <c r="AF3069" s="367"/>
      <c r="AH3069" s="367"/>
    </row>
    <row r="3070" spans="32:34" s="368" customFormat="1" ht="14.15" customHeight="1">
      <c r="AF3070" s="367"/>
      <c r="AH3070" s="367"/>
    </row>
    <row r="3071" spans="32:34" s="368" customFormat="1" ht="14.15" customHeight="1">
      <c r="AF3071" s="367"/>
      <c r="AH3071" s="367"/>
    </row>
    <row r="3072" spans="32:34" s="368" customFormat="1" ht="14.15" customHeight="1">
      <c r="AF3072" s="367"/>
      <c r="AH3072" s="367"/>
    </row>
    <row r="3073" spans="32:34" s="368" customFormat="1" ht="14.15" customHeight="1">
      <c r="AF3073" s="367"/>
      <c r="AH3073" s="367"/>
    </row>
    <row r="3074" spans="32:34" s="368" customFormat="1" ht="14.15" customHeight="1">
      <c r="AF3074" s="367"/>
      <c r="AH3074" s="367"/>
    </row>
    <row r="3075" spans="32:34" s="368" customFormat="1" ht="14.15" customHeight="1">
      <c r="AF3075" s="367"/>
      <c r="AH3075" s="367"/>
    </row>
    <row r="3076" spans="32:34" s="368" customFormat="1" ht="14.15" customHeight="1">
      <c r="AF3076" s="367"/>
      <c r="AH3076" s="367"/>
    </row>
    <row r="3077" spans="32:34" s="368" customFormat="1" ht="14.15" customHeight="1">
      <c r="AF3077" s="367"/>
      <c r="AH3077" s="367"/>
    </row>
    <row r="3078" spans="32:34" s="368" customFormat="1" ht="14.15" customHeight="1">
      <c r="AF3078" s="367"/>
      <c r="AH3078" s="367"/>
    </row>
    <row r="3079" spans="32:34" s="368" customFormat="1" ht="14.15" customHeight="1">
      <c r="AF3079" s="367"/>
      <c r="AH3079" s="367"/>
    </row>
    <row r="3080" spans="32:34" s="368" customFormat="1" ht="14.15" customHeight="1">
      <c r="AF3080" s="367"/>
      <c r="AH3080" s="367"/>
    </row>
    <row r="3081" spans="32:34" s="368" customFormat="1" ht="14.15" customHeight="1">
      <c r="AF3081" s="367"/>
      <c r="AH3081" s="367"/>
    </row>
    <row r="3082" spans="32:34" s="368" customFormat="1" ht="14.15" customHeight="1">
      <c r="AF3082" s="367"/>
      <c r="AH3082" s="367"/>
    </row>
    <row r="3083" spans="32:34" s="368" customFormat="1" ht="14.15" customHeight="1">
      <c r="AF3083" s="367"/>
      <c r="AH3083" s="367"/>
    </row>
    <row r="3084" spans="32:34" s="368" customFormat="1" ht="14.15" customHeight="1">
      <c r="AF3084" s="367"/>
      <c r="AH3084" s="367"/>
    </row>
    <row r="3085" spans="32:34" s="368" customFormat="1" ht="14.15" customHeight="1">
      <c r="AF3085" s="367"/>
      <c r="AH3085" s="367"/>
    </row>
    <row r="3086" spans="32:34" s="368" customFormat="1" ht="14.15" customHeight="1">
      <c r="AF3086" s="367"/>
      <c r="AH3086" s="367"/>
    </row>
    <row r="3087" spans="32:34" s="368" customFormat="1" ht="14.15" customHeight="1">
      <c r="AF3087" s="367"/>
      <c r="AH3087" s="367"/>
    </row>
    <row r="3088" spans="32:34" s="368" customFormat="1" ht="14.15" customHeight="1">
      <c r="AF3088" s="367"/>
      <c r="AH3088" s="367"/>
    </row>
    <row r="3089" spans="32:34" s="368" customFormat="1" ht="14.15" customHeight="1">
      <c r="AF3089" s="367"/>
      <c r="AH3089" s="367"/>
    </row>
    <row r="3090" spans="32:34" s="368" customFormat="1" ht="14.15" customHeight="1">
      <c r="AF3090" s="367"/>
      <c r="AH3090" s="367"/>
    </row>
    <row r="3091" spans="32:34" s="368" customFormat="1" ht="14.15" customHeight="1">
      <c r="AF3091" s="367"/>
      <c r="AH3091" s="367"/>
    </row>
    <row r="3092" spans="32:34" s="368" customFormat="1" ht="14.15" customHeight="1">
      <c r="AF3092" s="367"/>
      <c r="AH3092" s="367"/>
    </row>
    <row r="3093" spans="32:34" s="368" customFormat="1" ht="14.15" customHeight="1">
      <c r="AF3093" s="367"/>
      <c r="AH3093" s="367"/>
    </row>
    <row r="3094" spans="32:34" s="368" customFormat="1" ht="14.15" customHeight="1">
      <c r="AF3094" s="367"/>
      <c r="AH3094" s="367"/>
    </row>
    <row r="3095" spans="32:34" s="368" customFormat="1" ht="14.15" customHeight="1">
      <c r="AF3095" s="367"/>
      <c r="AH3095" s="367"/>
    </row>
    <row r="3096" spans="32:34" s="368" customFormat="1" ht="14.15" customHeight="1">
      <c r="AF3096" s="367"/>
      <c r="AH3096" s="367"/>
    </row>
    <row r="3097" spans="32:34" s="368" customFormat="1" ht="14.15" customHeight="1">
      <c r="AF3097" s="367"/>
      <c r="AH3097" s="367"/>
    </row>
    <row r="3098" spans="32:34" s="368" customFormat="1" ht="14.15" customHeight="1">
      <c r="AF3098" s="367"/>
      <c r="AH3098" s="367"/>
    </row>
    <row r="3099" spans="32:34" s="368" customFormat="1" ht="14.15" customHeight="1">
      <c r="AF3099" s="367"/>
      <c r="AH3099" s="367"/>
    </row>
    <row r="3100" spans="32:34" s="368" customFormat="1" ht="14.15" customHeight="1">
      <c r="AF3100" s="367"/>
      <c r="AH3100" s="367"/>
    </row>
    <row r="3101" spans="32:34" s="368" customFormat="1" ht="14.15" customHeight="1">
      <c r="AF3101" s="367"/>
      <c r="AH3101" s="367"/>
    </row>
    <row r="3102" spans="32:34" s="368" customFormat="1" ht="14.15" customHeight="1">
      <c r="AF3102" s="367"/>
      <c r="AH3102" s="367"/>
    </row>
    <row r="3103" spans="32:34" s="368" customFormat="1" ht="14.15" customHeight="1">
      <c r="AF3103" s="367"/>
      <c r="AH3103" s="367"/>
    </row>
    <row r="3104" spans="32:34" s="368" customFormat="1" ht="14.15" customHeight="1">
      <c r="AF3104" s="367"/>
      <c r="AH3104" s="367"/>
    </row>
    <row r="3105" spans="32:34" s="368" customFormat="1" ht="14.15" customHeight="1">
      <c r="AF3105" s="367"/>
      <c r="AH3105" s="367"/>
    </row>
    <row r="3106" spans="32:34" s="368" customFormat="1" ht="14.15" customHeight="1">
      <c r="AF3106" s="367"/>
      <c r="AH3106" s="367"/>
    </row>
    <row r="3107" spans="32:34" s="368" customFormat="1" ht="14.15" customHeight="1">
      <c r="AF3107" s="367"/>
      <c r="AH3107" s="367"/>
    </row>
    <row r="3108" spans="32:34" s="368" customFormat="1" ht="14.15" customHeight="1">
      <c r="AF3108" s="367"/>
      <c r="AH3108" s="367"/>
    </row>
    <row r="3109" spans="32:34" s="368" customFormat="1" ht="14.15" customHeight="1">
      <c r="AF3109" s="367"/>
      <c r="AH3109" s="367"/>
    </row>
    <row r="3110" spans="32:34" s="368" customFormat="1" ht="14.15" customHeight="1">
      <c r="AF3110" s="367"/>
      <c r="AH3110" s="367"/>
    </row>
    <row r="3111" spans="32:34" s="368" customFormat="1" ht="14.15" customHeight="1">
      <c r="AF3111" s="367"/>
      <c r="AH3111" s="367"/>
    </row>
    <row r="3112" spans="32:34" s="368" customFormat="1" ht="14.15" customHeight="1">
      <c r="AF3112" s="367"/>
      <c r="AH3112" s="367"/>
    </row>
    <row r="3113" spans="32:34" s="368" customFormat="1" ht="14.15" customHeight="1">
      <c r="AF3113" s="367"/>
      <c r="AH3113" s="367"/>
    </row>
    <row r="3114" spans="32:34" s="368" customFormat="1" ht="14.15" customHeight="1">
      <c r="AF3114" s="367"/>
      <c r="AH3114" s="367"/>
    </row>
    <row r="3115" spans="32:34" s="368" customFormat="1" ht="14.15" customHeight="1">
      <c r="AF3115" s="367"/>
      <c r="AH3115" s="367"/>
    </row>
    <row r="3116" spans="32:34" s="368" customFormat="1" ht="14.15" customHeight="1">
      <c r="AF3116" s="367"/>
      <c r="AH3116" s="367"/>
    </row>
    <row r="3117" spans="32:34" s="368" customFormat="1" ht="14.15" customHeight="1">
      <c r="AF3117" s="367"/>
      <c r="AH3117" s="367"/>
    </row>
    <row r="3118" spans="32:34" s="368" customFormat="1" ht="14.15" customHeight="1">
      <c r="AF3118" s="367"/>
      <c r="AH3118" s="367"/>
    </row>
    <row r="3119" spans="32:34" s="368" customFormat="1" ht="14.15" customHeight="1">
      <c r="AF3119" s="367"/>
      <c r="AH3119" s="367"/>
    </row>
    <row r="3120" spans="32:34" s="368" customFormat="1" ht="14.15" customHeight="1">
      <c r="AF3120" s="367"/>
      <c r="AH3120" s="367"/>
    </row>
    <row r="3121" spans="32:34" s="368" customFormat="1" ht="14.15" customHeight="1">
      <c r="AF3121" s="367"/>
      <c r="AH3121" s="367"/>
    </row>
    <row r="3122" spans="32:34" s="368" customFormat="1" ht="14.15" customHeight="1">
      <c r="AF3122" s="367"/>
      <c r="AH3122" s="367"/>
    </row>
    <row r="3123" spans="32:34" s="368" customFormat="1" ht="14.15" customHeight="1">
      <c r="AF3123" s="367"/>
      <c r="AH3123" s="367"/>
    </row>
    <row r="3124" spans="32:34" s="368" customFormat="1" ht="14.15" customHeight="1">
      <c r="AF3124" s="367"/>
      <c r="AH3124" s="367"/>
    </row>
    <row r="3125" spans="32:34" s="368" customFormat="1" ht="14.15" customHeight="1">
      <c r="AF3125" s="367"/>
      <c r="AH3125" s="367"/>
    </row>
    <row r="3126" spans="32:34" s="368" customFormat="1" ht="14.15" customHeight="1">
      <c r="AF3126" s="367"/>
      <c r="AH3126" s="367"/>
    </row>
    <row r="3127" spans="32:34" s="368" customFormat="1" ht="14.15" customHeight="1">
      <c r="AF3127" s="367"/>
      <c r="AH3127" s="367"/>
    </row>
    <row r="3128" spans="32:34" s="368" customFormat="1" ht="14.15" customHeight="1">
      <c r="AF3128" s="367"/>
      <c r="AH3128" s="367"/>
    </row>
    <row r="3129" spans="32:34" s="368" customFormat="1" ht="14.15" customHeight="1">
      <c r="AF3129" s="367"/>
      <c r="AH3129" s="367"/>
    </row>
    <row r="3130" spans="32:34" s="368" customFormat="1" ht="14.15" customHeight="1">
      <c r="AF3130" s="367"/>
      <c r="AH3130" s="367"/>
    </row>
    <row r="3131" spans="32:34" s="368" customFormat="1" ht="14.15" customHeight="1">
      <c r="AF3131" s="367"/>
      <c r="AH3131" s="367"/>
    </row>
    <row r="3132" spans="32:34" s="368" customFormat="1" ht="14.15" customHeight="1">
      <c r="AF3132" s="367"/>
      <c r="AH3132" s="367"/>
    </row>
    <row r="3133" spans="32:34" s="368" customFormat="1" ht="14.15" customHeight="1">
      <c r="AF3133" s="367"/>
      <c r="AH3133" s="367"/>
    </row>
    <row r="3134" spans="32:34" s="368" customFormat="1" ht="14.15" customHeight="1">
      <c r="AF3134" s="367"/>
      <c r="AH3134" s="367"/>
    </row>
    <row r="3135" spans="32:34" s="368" customFormat="1" ht="14.15" customHeight="1">
      <c r="AF3135" s="367"/>
      <c r="AH3135" s="367"/>
    </row>
    <row r="3136" spans="32:34" s="368" customFormat="1" ht="14.15" customHeight="1">
      <c r="AF3136" s="367"/>
      <c r="AH3136" s="367"/>
    </row>
    <row r="3137" spans="32:34" s="368" customFormat="1" ht="14.15" customHeight="1">
      <c r="AF3137" s="367"/>
      <c r="AH3137" s="367"/>
    </row>
    <row r="3138" spans="32:34" s="368" customFormat="1" ht="14.15" customHeight="1">
      <c r="AF3138" s="367"/>
      <c r="AH3138" s="367"/>
    </row>
    <row r="3139" spans="32:34" s="368" customFormat="1" ht="14.15" customHeight="1">
      <c r="AF3139" s="367"/>
      <c r="AH3139" s="367"/>
    </row>
    <row r="3140" spans="32:34" s="368" customFormat="1" ht="14.15" customHeight="1">
      <c r="AF3140" s="367"/>
      <c r="AH3140" s="367"/>
    </row>
    <row r="3141" spans="32:34" s="368" customFormat="1" ht="14.15" customHeight="1">
      <c r="AF3141" s="367"/>
      <c r="AH3141" s="367"/>
    </row>
    <row r="3142" spans="32:34" s="368" customFormat="1" ht="14.15" customHeight="1">
      <c r="AF3142" s="367"/>
      <c r="AH3142" s="367"/>
    </row>
    <row r="3143" spans="32:34" s="368" customFormat="1" ht="14.15" customHeight="1">
      <c r="AF3143" s="367"/>
      <c r="AH3143" s="367"/>
    </row>
    <row r="3144" spans="32:34" s="368" customFormat="1" ht="14.15" customHeight="1">
      <c r="AF3144" s="367"/>
      <c r="AH3144" s="367"/>
    </row>
    <row r="3145" spans="32:34" s="368" customFormat="1" ht="14.15" customHeight="1">
      <c r="AF3145" s="367"/>
      <c r="AH3145" s="367"/>
    </row>
    <row r="3146" spans="32:34" s="368" customFormat="1" ht="14.15" customHeight="1">
      <c r="AF3146" s="367"/>
      <c r="AH3146" s="367"/>
    </row>
    <row r="3147" spans="32:34" s="368" customFormat="1" ht="14.15" customHeight="1">
      <c r="AF3147" s="367"/>
      <c r="AH3147" s="367"/>
    </row>
    <row r="3148" spans="32:34" s="368" customFormat="1" ht="14.15" customHeight="1">
      <c r="AF3148" s="367"/>
      <c r="AH3148" s="367"/>
    </row>
    <row r="3149" spans="32:34" s="368" customFormat="1" ht="14.15" customHeight="1">
      <c r="AF3149" s="367"/>
      <c r="AH3149" s="367"/>
    </row>
    <row r="3150" spans="32:34" s="368" customFormat="1" ht="14.15" customHeight="1">
      <c r="AF3150" s="367"/>
      <c r="AH3150" s="367"/>
    </row>
    <row r="3151" spans="32:34" s="368" customFormat="1" ht="14.15" customHeight="1">
      <c r="AF3151" s="367"/>
      <c r="AH3151" s="367"/>
    </row>
    <row r="3152" spans="32:34" s="368" customFormat="1" ht="14.15" customHeight="1">
      <c r="AF3152" s="367"/>
      <c r="AH3152" s="367"/>
    </row>
    <row r="3153" spans="32:34" s="368" customFormat="1" ht="14.15" customHeight="1">
      <c r="AF3153" s="367"/>
      <c r="AH3153" s="367"/>
    </row>
    <row r="3154" spans="32:34" s="368" customFormat="1" ht="14.15" customHeight="1">
      <c r="AF3154" s="367"/>
      <c r="AH3154" s="367"/>
    </row>
    <row r="3155" spans="32:34" s="368" customFormat="1" ht="14.15" customHeight="1">
      <c r="AF3155" s="367"/>
      <c r="AH3155" s="367"/>
    </row>
    <row r="3156" spans="32:34" s="368" customFormat="1" ht="14.15" customHeight="1">
      <c r="AF3156" s="367"/>
      <c r="AH3156" s="367"/>
    </row>
    <row r="3157" spans="32:34" s="368" customFormat="1" ht="14.15" customHeight="1">
      <c r="AF3157" s="367"/>
      <c r="AH3157" s="367"/>
    </row>
    <row r="3158" spans="32:34" s="368" customFormat="1" ht="14.15" customHeight="1">
      <c r="AF3158" s="367"/>
      <c r="AH3158" s="367"/>
    </row>
    <row r="3159" spans="32:34" s="368" customFormat="1" ht="14.15" customHeight="1">
      <c r="AF3159" s="367"/>
      <c r="AH3159" s="367"/>
    </row>
    <row r="3160" spans="32:34" s="368" customFormat="1" ht="14.15" customHeight="1">
      <c r="AF3160" s="367"/>
      <c r="AH3160" s="367"/>
    </row>
    <row r="3161" spans="32:34" s="368" customFormat="1" ht="14.15" customHeight="1">
      <c r="AF3161" s="367"/>
      <c r="AH3161" s="367"/>
    </row>
    <row r="3162" spans="32:34" s="368" customFormat="1" ht="14.15" customHeight="1">
      <c r="AF3162" s="367"/>
      <c r="AH3162" s="367"/>
    </row>
    <row r="3163" spans="32:34" s="368" customFormat="1" ht="14.15" customHeight="1">
      <c r="AF3163" s="367"/>
      <c r="AH3163" s="367"/>
    </row>
    <row r="3164" spans="32:34" s="368" customFormat="1" ht="14.15" customHeight="1">
      <c r="AF3164" s="367"/>
      <c r="AH3164" s="367"/>
    </row>
    <row r="3165" spans="32:34" s="368" customFormat="1" ht="14.15" customHeight="1">
      <c r="AF3165" s="367"/>
      <c r="AH3165" s="367"/>
    </row>
    <row r="3166" spans="32:34" s="368" customFormat="1" ht="14.15" customHeight="1">
      <c r="AF3166" s="367"/>
      <c r="AH3166" s="367"/>
    </row>
    <row r="3167" spans="32:34" s="368" customFormat="1" ht="14.15" customHeight="1">
      <c r="AF3167" s="367"/>
      <c r="AH3167" s="367"/>
    </row>
    <row r="3168" spans="32:34" s="368" customFormat="1" ht="14.15" customHeight="1">
      <c r="AF3168" s="367"/>
      <c r="AH3168" s="367"/>
    </row>
    <row r="3169" spans="32:34" s="368" customFormat="1" ht="14.15" customHeight="1">
      <c r="AF3169" s="367"/>
      <c r="AH3169" s="367"/>
    </row>
    <row r="3170" spans="32:34" s="368" customFormat="1" ht="14.15" customHeight="1">
      <c r="AF3170" s="367"/>
      <c r="AH3170" s="367"/>
    </row>
    <row r="3171" spans="32:34" s="368" customFormat="1" ht="14.15" customHeight="1">
      <c r="AF3171" s="367"/>
      <c r="AH3171" s="367"/>
    </row>
    <row r="3172" spans="32:34" s="368" customFormat="1" ht="14.15" customHeight="1">
      <c r="AF3172" s="367"/>
      <c r="AH3172" s="367"/>
    </row>
    <row r="3173" spans="32:34" s="368" customFormat="1" ht="14.15" customHeight="1">
      <c r="AF3173" s="367"/>
      <c r="AH3173" s="367"/>
    </row>
    <row r="3174" spans="32:34" s="368" customFormat="1" ht="14.15" customHeight="1">
      <c r="AF3174" s="367"/>
      <c r="AH3174" s="367"/>
    </row>
    <row r="3175" spans="32:34" s="368" customFormat="1" ht="14.15" customHeight="1">
      <c r="AF3175" s="367"/>
      <c r="AH3175" s="367"/>
    </row>
    <row r="3176" spans="32:34" s="368" customFormat="1" ht="14.15" customHeight="1">
      <c r="AF3176" s="367"/>
      <c r="AH3176" s="367"/>
    </row>
    <row r="3177" spans="32:34" s="368" customFormat="1" ht="14.15" customHeight="1">
      <c r="AF3177" s="367"/>
      <c r="AH3177" s="367"/>
    </row>
    <row r="3178" spans="32:34" s="368" customFormat="1" ht="14.15" customHeight="1">
      <c r="AF3178" s="367"/>
      <c r="AH3178" s="367"/>
    </row>
    <row r="3179" spans="32:34" s="368" customFormat="1" ht="14.15" customHeight="1">
      <c r="AF3179" s="367"/>
      <c r="AH3179" s="367"/>
    </row>
    <row r="3180" spans="32:34" s="368" customFormat="1" ht="14.15" customHeight="1">
      <c r="AF3180" s="367"/>
      <c r="AH3180" s="367"/>
    </row>
    <row r="3181" spans="32:34" s="368" customFormat="1" ht="14.15" customHeight="1">
      <c r="AF3181" s="367"/>
      <c r="AH3181" s="367"/>
    </row>
    <row r="3182" spans="32:34" s="368" customFormat="1" ht="14.15" customHeight="1">
      <c r="AF3182" s="367"/>
      <c r="AH3182" s="367"/>
    </row>
    <row r="3183" spans="32:34" s="368" customFormat="1" ht="14.15" customHeight="1">
      <c r="AF3183" s="367"/>
      <c r="AH3183" s="367"/>
    </row>
    <row r="3184" spans="32:34" s="368" customFormat="1" ht="14.15" customHeight="1">
      <c r="AF3184" s="367"/>
      <c r="AH3184" s="367"/>
    </row>
    <row r="3185" spans="32:34" s="368" customFormat="1" ht="14.15" customHeight="1">
      <c r="AF3185" s="367"/>
      <c r="AH3185" s="367"/>
    </row>
    <row r="3186" spans="32:34" s="368" customFormat="1" ht="14.15" customHeight="1">
      <c r="AF3186" s="367"/>
      <c r="AH3186" s="367"/>
    </row>
    <row r="3187" spans="32:34" s="368" customFormat="1" ht="14.15" customHeight="1">
      <c r="AF3187" s="367"/>
      <c r="AH3187" s="367"/>
    </row>
    <row r="3188" spans="32:34" s="368" customFormat="1" ht="14.15" customHeight="1">
      <c r="AF3188" s="367"/>
      <c r="AH3188" s="367"/>
    </row>
    <row r="3189" spans="32:34" s="368" customFormat="1" ht="14.15" customHeight="1">
      <c r="AF3189" s="367"/>
      <c r="AH3189" s="367"/>
    </row>
    <row r="3190" spans="32:34" s="368" customFormat="1" ht="14.15" customHeight="1">
      <c r="AF3190" s="367"/>
      <c r="AH3190" s="367"/>
    </row>
    <row r="3191" spans="32:34" s="368" customFormat="1" ht="14.15" customHeight="1">
      <c r="AF3191" s="367"/>
      <c r="AH3191" s="367"/>
    </row>
    <row r="3192" spans="32:34" s="368" customFormat="1" ht="14.15" customHeight="1">
      <c r="AF3192" s="367"/>
      <c r="AH3192" s="367"/>
    </row>
    <row r="3193" spans="32:34" s="368" customFormat="1" ht="14.15" customHeight="1">
      <c r="AF3193" s="367"/>
      <c r="AH3193" s="367"/>
    </row>
    <row r="3194" spans="32:34" s="368" customFormat="1" ht="14.15" customHeight="1">
      <c r="AF3194" s="367"/>
      <c r="AH3194" s="367"/>
    </row>
    <row r="3195" spans="32:34" s="368" customFormat="1" ht="14.15" customHeight="1">
      <c r="AF3195" s="367"/>
      <c r="AH3195" s="367"/>
    </row>
    <row r="3196" spans="32:34" s="368" customFormat="1" ht="14.15" customHeight="1">
      <c r="AF3196" s="367"/>
      <c r="AH3196" s="367"/>
    </row>
    <row r="3197" spans="32:34" s="368" customFormat="1" ht="14.15" customHeight="1">
      <c r="AF3197" s="367"/>
      <c r="AH3197" s="367"/>
    </row>
    <row r="3198" spans="32:34" s="368" customFormat="1" ht="14.15" customHeight="1">
      <c r="AF3198" s="367"/>
      <c r="AH3198" s="367"/>
    </row>
    <row r="3199" spans="32:34" s="368" customFormat="1" ht="14.15" customHeight="1">
      <c r="AF3199" s="367"/>
      <c r="AH3199" s="367"/>
    </row>
    <row r="3200" spans="32:34" s="368" customFormat="1" ht="14.15" customHeight="1">
      <c r="AF3200" s="367"/>
      <c r="AH3200" s="367"/>
    </row>
    <row r="3201" spans="32:34" s="368" customFormat="1" ht="14.15" customHeight="1">
      <c r="AF3201" s="367"/>
      <c r="AH3201" s="367"/>
    </row>
    <row r="3202" spans="32:34" s="368" customFormat="1" ht="14.15" customHeight="1">
      <c r="AF3202" s="367"/>
      <c r="AH3202" s="367"/>
    </row>
    <row r="3203" spans="32:34" s="368" customFormat="1" ht="14.15" customHeight="1">
      <c r="AF3203" s="367"/>
      <c r="AH3203" s="367"/>
    </row>
    <row r="3204" spans="32:34" s="368" customFormat="1" ht="14.15" customHeight="1">
      <c r="AF3204" s="367"/>
      <c r="AH3204" s="367"/>
    </row>
    <row r="3205" spans="32:34" s="368" customFormat="1" ht="14.15" customHeight="1">
      <c r="AF3205" s="367"/>
      <c r="AH3205" s="367"/>
    </row>
    <row r="3206" spans="32:34" s="368" customFormat="1" ht="14.15" customHeight="1">
      <c r="AF3206" s="367"/>
      <c r="AH3206" s="367"/>
    </row>
    <row r="3207" spans="32:34" s="368" customFormat="1" ht="14.15" customHeight="1">
      <c r="AF3207" s="367"/>
      <c r="AH3207" s="367"/>
    </row>
    <row r="3208" spans="32:34" s="368" customFormat="1" ht="14.15" customHeight="1">
      <c r="AF3208" s="367"/>
      <c r="AH3208" s="367"/>
    </row>
    <row r="3209" spans="32:34" s="368" customFormat="1" ht="14.15" customHeight="1">
      <c r="AF3209" s="367"/>
      <c r="AH3209" s="367"/>
    </row>
    <row r="3210" spans="32:34" s="368" customFormat="1" ht="14.15" customHeight="1">
      <c r="AF3210" s="367"/>
      <c r="AH3210" s="367"/>
    </row>
    <row r="3211" spans="32:34" s="368" customFormat="1" ht="14.15" customHeight="1">
      <c r="AF3211" s="367"/>
      <c r="AH3211" s="367"/>
    </row>
    <row r="3212" spans="32:34" s="368" customFormat="1" ht="14.15" customHeight="1">
      <c r="AF3212" s="367"/>
      <c r="AH3212" s="367"/>
    </row>
    <row r="3213" spans="32:34" s="368" customFormat="1" ht="14.15" customHeight="1">
      <c r="AF3213" s="367"/>
      <c r="AH3213" s="367"/>
    </row>
    <row r="3214" spans="32:34" s="368" customFormat="1" ht="14.15" customHeight="1">
      <c r="AF3214" s="367"/>
      <c r="AH3214" s="367"/>
    </row>
    <row r="3215" spans="32:34" s="368" customFormat="1" ht="14.15" customHeight="1">
      <c r="AF3215" s="367"/>
      <c r="AH3215" s="367"/>
    </row>
    <row r="3216" spans="32:34" s="368" customFormat="1" ht="14.15" customHeight="1">
      <c r="AF3216" s="367"/>
      <c r="AH3216" s="367"/>
    </row>
    <row r="3217" spans="32:34" s="368" customFormat="1" ht="14.15" customHeight="1">
      <c r="AF3217" s="367"/>
      <c r="AH3217" s="367"/>
    </row>
    <row r="3218" spans="32:34" s="368" customFormat="1" ht="14.15" customHeight="1">
      <c r="AF3218" s="367"/>
      <c r="AH3218" s="367"/>
    </row>
    <row r="3219" spans="32:34" s="368" customFormat="1" ht="14.15" customHeight="1">
      <c r="AF3219" s="367"/>
      <c r="AH3219" s="367"/>
    </row>
    <row r="3220" spans="32:34" s="368" customFormat="1" ht="14.15" customHeight="1">
      <c r="AF3220" s="367"/>
      <c r="AH3220" s="367"/>
    </row>
    <row r="3221" spans="32:34" s="368" customFormat="1" ht="14.15" customHeight="1">
      <c r="AF3221" s="367"/>
      <c r="AH3221" s="367"/>
    </row>
    <row r="3222" spans="32:34" s="368" customFormat="1" ht="14.15" customHeight="1">
      <c r="AF3222" s="367"/>
      <c r="AH3222" s="367"/>
    </row>
    <row r="3223" spans="32:34" s="368" customFormat="1" ht="14.15" customHeight="1">
      <c r="AF3223" s="367"/>
      <c r="AH3223" s="367"/>
    </row>
    <row r="3224" spans="32:34" s="368" customFormat="1" ht="14.15" customHeight="1">
      <c r="AF3224" s="367"/>
      <c r="AH3224" s="367"/>
    </row>
    <row r="3225" spans="32:34" s="368" customFormat="1" ht="14.15" customHeight="1">
      <c r="AF3225" s="367"/>
      <c r="AH3225" s="367"/>
    </row>
    <row r="3226" spans="32:34" s="368" customFormat="1" ht="14.15" customHeight="1">
      <c r="AF3226" s="367"/>
      <c r="AH3226" s="367"/>
    </row>
    <row r="3227" spans="32:34" s="368" customFormat="1" ht="14.15" customHeight="1">
      <c r="AF3227" s="367"/>
      <c r="AH3227" s="367"/>
    </row>
    <row r="3228" spans="32:34" s="368" customFormat="1" ht="14.15" customHeight="1">
      <c r="AF3228" s="367"/>
      <c r="AH3228" s="367"/>
    </row>
    <row r="3229" spans="32:34" s="368" customFormat="1" ht="14.15" customHeight="1">
      <c r="AF3229" s="367"/>
      <c r="AH3229" s="367"/>
    </row>
    <row r="3230" spans="32:34" s="368" customFormat="1" ht="14.15" customHeight="1">
      <c r="AF3230" s="367"/>
      <c r="AH3230" s="367"/>
    </row>
    <row r="3231" spans="32:34" s="368" customFormat="1" ht="14.15" customHeight="1">
      <c r="AF3231" s="367"/>
      <c r="AH3231" s="367"/>
    </row>
    <row r="3232" spans="32:34" s="368" customFormat="1" ht="14.15" customHeight="1">
      <c r="AF3232" s="367"/>
      <c r="AH3232" s="367"/>
    </row>
    <row r="3233" spans="32:34" s="368" customFormat="1" ht="14.15" customHeight="1">
      <c r="AF3233" s="367"/>
      <c r="AH3233" s="367"/>
    </row>
    <row r="3234" spans="32:34" s="368" customFormat="1" ht="14.15" customHeight="1">
      <c r="AF3234" s="367"/>
      <c r="AH3234" s="367"/>
    </row>
    <row r="3235" spans="32:34" s="368" customFormat="1" ht="14.15" customHeight="1">
      <c r="AF3235" s="367"/>
      <c r="AH3235" s="367"/>
    </row>
    <row r="3236" spans="32:34" s="368" customFormat="1" ht="14.15" customHeight="1">
      <c r="AF3236" s="367"/>
      <c r="AH3236" s="367"/>
    </row>
    <row r="3237" spans="32:34" s="368" customFormat="1" ht="14.15" customHeight="1">
      <c r="AF3237" s="367"/>
      <c r="AH3237" s="367"/>
    </row>
    <row r="3238" spans="32:34" s="368" customFormat="1" ht="14.15" customHeight="1">
      <c r="AF3238" s="367"/>
      <c r="AH3238" s="367"/>
    </row>
    <row r="3239" spans="32:34" s="368" customFormat="1" ht="14.15" customHeight="1">
      <c r="AF3239" s="367"/>
      <c r="AH3239" s="367"/>
    </row>
    <row r="3240" spans="32:34" s="368" customFormat="1" ht="14.15" customHeight="1">
      <c r="AF3240" s="367"/>
      <c r="AH3240" s="367"/>
    </row>
    <row r="3241" spans="32:34" s="368" customFormat="1" ht="14.15" customHeight="1">
      <c r="AF3241" s="367"/>
      <c r="AH3241" s="367"/>
    </row>
    <row r="3242" spans="32:34" s="368" customFormat="1" ht="14.15" customHeight="1">
      <c r="AF3242" s="367"/>
      <c r="AH3242" s="367"/>
    </row>
    <row r="3243" spans="32:34" s="368" customFormat="1" ht="14.15" customHeight="1">
      <c r="AF3243" s="367"/>
      <c r="AH3243" s="367"/>
    </row>
    <row r="3244" spans="32:34" s="368" customFormat="1" ht="14.15" customHeight="1">
      <c r="AF3244" s="367"/>
      <c r="AH3244" s="367"/>
    </row>
    <row r="3245" spans="32:34" s="368" customFormat="1" ht="14.15" customHeight="1">
      <c r="AF3245" s="367"/>
      <c r="AH3245" s="367"/>
    </row>
    <row r="3246" spans="32:34" s="368" customFormat="1" ht="14.15" customHeight="1">
      <c r="AF3246" s="367"/>
      <c r="AH3246" s="367"/>
    </row>
    <row r="3247" spans="32:34" s="368" customFormat="1" ht="14.15" customHeight="1">
      <c r="AF3247" s="367"/>
      <c r="AH3247" s="367"/>
    </row>
    <row r="3248" spans="32:34" s="368" customFormat="1" ht="14.15" customHeight="1">
      <c r="AF3248" s="367"/>
      <c r="AH3248" s="367"/>
    </row>
    <row r="3249" spans="32:34" s="368" customFormat="1" ht="14.15" customHeight="1">
      <c r="AF3249" s="367"/>
      <c r="AH3249" s="367"/>
    </row>
    <row r="3250" spans="32:34" s="368" customFormat="1" ht="14.15" customHeight="1">
      <c r="AF3250" s="367"/>
      <c r="AH3250" s="367"/>
    </row>
    <row r="3251" spans="32:34" s="368" customFormat="1" ht="14.15" customHeight="1">
      <c r="AF3251" s="367"/>
      <c r="AH3251" s="367"/>
    </row>
    <row r="3252" spans="32:34" s="368" customFormat="1" ht="14.15" customHeight="1">
      <c r="AF3252" s="367"/>
      <c r="AH3252" s="367"/>
    </row>
    <row r="3253" spans="32:34" s="368" customFormat="1" ht="14.15" customHeight="1">
      <c r="AF3253" s="367"/>
      <c r="AH3253" s="367"/>
    </row>
    <row r="3254" spans="32:34" s="368" customFormat="1" ht="14.15" customHeight="1">
      <c r="AF3254" s="367"/>
      <c r="AH3254" s="367"/>
    </row>
    <row r="3255" spans="32:34" s="368" customFormat="1" ht="14.15" customHeight="1">
      <c r="AF3255" s="367"/>
      <c r="AH3255" s="367"/>
    </row>
    <row r="3256" spans="32:34" s="368" customFormat="1" ht="14.15" customHeight="1">
      <c r="AF3256" s="367"/>
      <c r="AH3256" s="367"/>
    </row>
    <row r="3257" spans="32:34" s="368" customFormat="1" ht="14.15" customHeight="1">
      <c r="AF3257" s="367"/>
      <c r="AH3257" s="367"/>
    </row>
    <row r="3258" spans="32:34" s="368" customFormat="1" ht="14.15" customHeight="1">
      <c r="AF3258" s="367"/>
      <c r="AH3258" s="367"/>
    </row>
    <row r="3259" spans="32:34" s="368" customFormat="1" ht="14.15" customHeight="1">
      <c r="AF3259" s="367"/>
      <c r="AH3259" s="367"/>
    </row>
    <row r="3260" spans="32:34" s="368" customFormat="1" ht="14.15" customHeight="1">
      <c r="AF3260" s="367"/>
      <c r="AH3260" s="367"/>
    </row>
    <row r="3261" spans="32:34" s="368" customFormat="1" ht="14.15" customHeight="1">
      <c r="AF3261" s="367"/>
      <c r="AH3261" s="367"/>
    </row>
    <row r="3262" spans="32:34" s="368" customFormat="1" ht="14.15" customHeight="1">
      <c r="AF3262" s="367"/>
      <c r="AH3262" s="367"/>
    </row>
    <row r="3263" spans="32:34" s="368" customFormat="1" ht="14.15" customHeight="1">
      <c r="AF3263" s="367"/>
      <c r="AH3263" s="367"/>
    </row>
    <row r="3264" spans="32:34" s="368" customFormat="1" ht="14.15" customHeight="1">
      <c r="AF3264" s="367"/>
      <c r="AH3264" s="367"/>
    </row>
    <row r="3265" spans="32:34" s="368" customFormat="1" ht="14.15" customHeight="1">
      <c r="AF3265" s="367"/>
      <c r="AH3265" s="367"/>
    </row>
    <row r="3266" spans="32:34" s="368" customFormat="1" ht="14.15" customHeight="1">
      <c r="AF3266" s="367"/>
      <c r="AH3266" s="367"/>
    </row>
    <row r="3267" spans="32:34" s="368" customFormat="1" ht="14.15" customHeight="1">
      <c r="AF3267" s="367"/>
      <c r="AH3267" s="367"/>
    </row>
    <row r="3268" spans="32:34" s="368" customFormat="1" ht="14.15" customHeight="1">
      <c r="AF3268" s="367"/>
      <c r="AH3268" s="367"/>
    </row>
    <row r="3269" spans="32:34" s="368" customFormat="1" ht="14.15" customHeight="1">
      <c r="AF3269" s="367"/>
      <c r="AH3269" s="367"/>
    </row>
    <row r="3270" spans="32:34" s="368" customFormat="1" ht="14.15" customHeight="1">
      <c r="AF3270" s="367"/>
      <c r="AH3270" s="367"/>
    </row>
    <row r="3271" spans="32:34" s="368" customFormat="1" ht="14.15" customHeight="1">
      <c r="AF3271" s="367"/>
      <c r="AH3271" s="367"/>
    </row>
    <row r="3272" spans="32:34" s="368" customFormat="1" ht="14.15" customHeight="1">
      <c r="AF3272" s="367"/>
      <c r="AH3272" s="367"/>
    </row>
    <row r="3273" spans="32:34" s="368" customFormat="1" ht="14.15" customHeight="1">
      <c r="AF3273" s="367"/>
      <c r="AH3273" s="367"/>
    </row>
    <row r="3274" spans="32:34" s="368" customFormat="1" ht="14.15" customHeight="1">
      <c r="AF3274" s="367"/>
      <c r="AH3274" s="367"/>
    </row>
    <row r="3275" spans="32:34" s="368" customFormat="1" ht="14.15" customHeight="1">
      <c r="AF3275" s="367"/>
      <c r="AH3275" s="367"/>
    </row>
    <row r="3276" spans="32:34" s="368" customFormat="1" ht="14.15" customHeight="1">
      <c r="AF3276" s="367"/>
      <c r="AH3276" s="367"/>
    </row>
    <row r="3277" spans="32:34" s="368" customFormat="1" ht="14.15" customHeight="1">
      <c r="AF3277" s="367"/>
      <c r="AH3277" s="367"/>
    </row>
    <row r="3278" spans="32:34" s="368" customFormat="1" ht="14.15" customHeight="1">
      <c r="AF3278" s="367"/>
      <c r="AH3278" s="367"/>
    </row>
    <row r="3279" spans="32:34" s="368" customFormat="1" ht="14.15" customHeight="1">
      <c r="AF3279" s="367"/>
      <c r="AH3279" s="367"/>
    </row>
    <row r="3280" spans="32:34" s="368" customFormat="1" ht="14.15" customHeight="1">
      <c r="AF3280" s="367"/>
      <c r="AH3280" s="367"/>
    </row>
    <row r="3281" spans="32:34" s="368" customFormat="1" ht="14.15" customHeight="1">
      <c r="AF3281" s="367"/>
      <c r="AH3281" s="367"/>
    </row>
    <row r="3282" spans="32:34" s="368" customFormat="1" ht="14.15" customHeight="1">
      <c r="AF3282" s="367"/>
      <c r="AH3282" s="367"/>
    </row>
    <row r="3283" spans="32:34" s="368" customFormat="1" ht="14.15" customHeight="1">
      <c r="AF3283" s="367"/>
      <c r="AH3283" s="367"/>
    </row>
    <row r="3284" spans="32:34" s="368" customFormat="1" ht="14.15" customHeight="1">
      <c r="AF3284" s="367"/>
      <c r="AH3284" s="367"/>
    </row>
    <row r="3285" spans="32:34" s="368" customFormat="1" ht="14.15" customHeight="1">
      <c r="AF3285" s="367"/>
      <c r="AH3285" s="367"/>
    </row>
    <row r="3286" spans="32:34" s="368" customFormat="1" ht="14.15" customHeight="1">
      <c r="AF3286" s="367"/>
      <c r="AH3286" s="367"/>
    </row>
    <row r="3287" spans="32:34" s="368" customFormat="1" ht="14.15" customHeight="1">
      <c r="AF3287" s="367"/>
      <c r="AH3287" s="367"/>
    </row>
    <row r="3288" spans="32:34" s="368" customFormat="1" ht="14.15" customHeight="1">
      <c r="AF3288" s="367"/>
      <c r="AH3288" s="367"/>
    </row>
    <row r="3289" spans="32:34" s="368" customFormat="1" ht="14.15" customHeight="1">
      <c r="AF3289" s="367"/>
      <c r="AH3289" s="367"/>
    </row>
    <row r="3290" spans="32:34" s="368" customFormat="1" ht="14.15" customHeight="1">
      <c r="AF3290" s="367"/>
      <c r="AH3290" s="367"/>
    </row>
    <row r="3291" spans="32:34" s="368" customFormat="1" ht="14.15" customHeight="1">
      <c r="AF3291" s="367"/>
      <c r="AH3291" s="367"/>
    </row>
    <row r="3292" spans="32:34" s="368" customFormat="1" ht="14.15" customHeight="1">
      <c r="AF3292" s="367"/>
      <c r="AH3292" s="367"/>
    </row>
    <row r="3293" spans="32:34" s="368" customFormat="1" ht="14.15" customHeight="1">
      <c r="AF3293" s="367"/>
      <c r="AH3293" s="367"/>
    </row>
    <row r="3294" spans="32:34" s="368" customFormat="1" ht="14.15" customHeight="1">
      <c r="AF3294" s="367"/>
      <c r="AH3294" s="367"/>
    </row>
    <row r="3295" spans="32:34" s="368" customFormat="1" ht="14.15" customHeight="1">
      <c r="AF3295" s="367"/>
      <c r="AH3295" s="367"/>
    </row>
    <row r="3296" spans="32:34" s="368" customFormat="1" ht="14.15" customHeight="1">
      <c r="AF3296" s="367"/>
      <c r="AH3296" s="367"/>
    </row>
    <row r="3297" spans="32:34" s="368" customFormat="1" ht="14.15" customHeight="1">
      <c r="AF3297" s="367"/>
      <c r="AH3297" s="367"/>
    </row>
    <row r="3298" spans="32:34" s="368" customFormat="1" ht="14.15" customHeight="1">
      <c r="AF3298" s="367"/>
      <c r="AH3298" s="367"/>
    </row>
    <row r="3299" spans="32:34" s="368" customFormat="1" ht="14.15" customHeight="1">
      <c r="AF3299" s="367"/>
      <c r="AH3299" s="367"/>
    </row>
    <row r="3300" spans="32:34" s="368" customFormat="1" ht="14.15" customHeight="1">
      <c r="AF3300" s="367"/>
      <c r="AH3300" s="367"/>
    </row>
    <row r="3301" spans="32:34" s="368" customFormat="1" ht="14.15" customHeight="1">
      <c r="AF3301" s="367"/>
      <c r="AH3301" s="367"/>
    </row>
    <row r="3302" spans="32:34" s="368" customFormat="1" ht="14.15" customHeight="1">
      <c r="AF3302" s="367"/>
      <c r="AH3302" s="367"/>
    </row>
    <row r="3303" spans="32:34" s="368" customFormat="1" ht="14.15" customHeight="1">
      <c r="AF3303" s="367"/>
      <c r="AH3303" s="367"/>
    </row>
    <row r="3304" spans="32:34" s="368" customFormat="1" ht="14.15" customHeight="1">
      <c r="AF3304" s="367"/>
      <c r="AH3304" s="367"/>
    </row>
    <row r="3305" spans="32:34" s="368" customFormat="1" ht="14.15" customHeight="1">
      <c r="AF3305" s="367"/>
      <c r="AH3305" s="367"/>
    </row>
    <row r="3306" spans="32:34" s="368" customFormat="1" ht="14.15" customHeight="1">
      <c r="AF3306" s="367"/>
      <c r="AH3306" s="367"/>
    </row>
    <row r="3307" spans="32:34" s="368" customFormat="1" ht="14.15" customHeight="1">
      <c r="AF3307" s="367"/>
      <c r="AH3307" s="367"/>
    </row>
    <row r="3308" spans="32:34" s="368" customFormat="1" ht="14.15" customHeight="1">
      <c r="AF3308" s="367"/>
      <c r="AH3308" s="367"/>
    </row>
    <row r="3309" spans="32:34" s="368" customFormat="1" ht="14.15" customHeight="1">
      <c r="AF3309" s="367"/>
      <c r="AH3309" s="367"/>
    </row>
    <row r="3310" spans="32:34" s="368" customFormat="1" ht="14.15" customHeight="1">
      <c r="AF3310" s="367"/>
      <c r="AH3310" s="367"/>
    </row>
    <row r="3311" spans="32:34" s="368" customFormat="1" ht="14.15" customHeight="1">
      <c r="AF3311" s="367"/>
      <c r="AH3311" s="367"/>
    </row>
    <row r="3312" spans="32:34" s="368" customFormat="1" ht="14.15" customHeight="1">
      <c r="AF3312" s="367"/>
      <c r="AH3312" s="367"/>
    </row>
    <row r="3313" spans="32:34" s="368" customFormat="1" ht="14.15" customHeight="1">
      <c r="AF3313" s="367"/>
      <c r="AH3313" s="367"/>
    </row>
    <row r="3314" spans="32:34" s="368" customFormat="1" ht="14.15" customHeight="1">
      <c r="AF3314" s="367"/>
      <c r="AH3314" s="367"/>
    </row>
    <row r="3315" spans="32:34" s="368" customFormat="1" ht="14.15" customHeight="1">
      <c r="AF3315" s="367"/>
      <c r="AH3315" s="367"/>
    </row>
    <row r="3316" spans="32:34" s="368" customFormat="1" ht="14.15" customHeight="1">
      <c r="AF3316" s="367"/>
      <c r="AH3316" s="367"/>
    </row>
    <row r="3317" spans="32:34" s="368" customFormat="1" ht="14.15" customHeight="1">
      <c r="AF3317" s="367"/>
      <c r="AH3317" s="367"/>
    </row>
    <row r="3318" spans="32:34" s="368" customFormat="1" ht="14.15" customHeight="1">
      <c r="AF3318" s="367"/>
      <c r="AH3318" s="367"/>
    </row>
    <row r="3319" spans="32:34" s="368" customFormat="1" ht="14.15" customHeight="1">
      <c r="AF3319" s="367"/>
      <c r="AH3319" s="367"/>
    </row>
    <row r="3320" spans="32:34" s="368" customFormat="1" ht="14.15" customHeight="1">
      <c r="AF3320" s="367"/>
      <c r="AH3320" s="367"/>
    </row>
    <row r="3321" spans="32:34" s="368" customFormat="1" ht="14.15" customHeight="1">
      <c r="AF3321" s="367"/>
      <c r="AH3321" s="367"/>
    </row>
    <row r="3322" spans="32:34" s="368" customFormat="1" ht="14.15" customHeight="1">
      <c r="AF3322" s="367"/>
      <c r="AH3322" s="367"/>
    </row>
    <row r="3323" spans="32:34" s="368" customFormat="1" ht="14.15" customHeight="1">
      <c r="AF3323" s="367"/>
      <c r="AH3323" s="367"/>
    </row>
    <row r="3324" spans="32:34" s="368" customFormat="1" ht="14.15" customHeight="1">
      <c r="AF3324" s="367"/>
      <c r="AH3324" s="367"/>
    </row>
    <row r="3325" spans="32:34" s="368" customFormat="1" ht="14.15" customHeight="1">
      <c r="AF3325" s="367"/>
      <c r="AH3325" s="367"/>
    </row>
    <row r="3326" spans="32:34" s="368" customFormat="1" ht="14.15" customHeight="1">
      <c r="AF3326" s="367"/>
      <c r="AH3326" s="367"/>
    </row>
    <row r="3327" spans="32:34" s="368" customFormat="1" ht="14.15" customHeight="1">
      <c r="AF3327" s="367"/>
      <c r="AH3327" s="367"/>
    </row>
    <row r="3328" spans="32:34" s="368" customFormat="1" ht="14.15" customHeight="1">
      <c r="AF3328" s="367"/>
      <c r="AH3328" s="367"/>
    </row>
    <row r="3329" spans="32:34" s="368" customFormat="1" ht="14.15" customHeight="1">
      <c r="AF3329" s="367"/>
      <c r="AH3329" s="367"/>
    </row>
    <row r="3330" spans="32:34" s="368" customFormat="1" ht="14.15" customHeight="1">
      <c r="AF3330" s="367"/>
      <c r="AH3330" s="367"/>
    </row>
    <row r="3331" spans="32:34" s="368" customFormat="1" ht="14.15" customHeight="1">
      <c r="AF3331" s="367"/>
      <c r="AH3331" s="367"/>
    </row>
    <row r="3332" spans="32:34" s="368" customFormat="1" ht="14.15" customHeight="1">
      <c r="AF3332" s="367"/>
      <c r="AH3332" s="367"/>
    </row>
    <row r="3333" spans="32:34" s="368" customFormat="1" ht="14.15" customHeight="1">
      <c r="AF3333" s="367"/>
      <c r="AH3333" s="367"/>
    </row>
    <row r="3334" spans="32:34" s="368" customFormat="1" ht="14.15" customHeight="1">
      <c r="AF3334" s="367"/>
      <c r="AH3334" s="367"/>
    </row>
    <row r="3335" spans="32:34" s="368" customFormat="1" ht="14.15" customHeight="1">
      <c r="AF3335" s="367"/>
      <c r="AH3335" s="367"/>
    </row>
    <row r="3336" spans="32:34" s="368" customFormat="1" ht="14.15" customHeight="1">
      <c r="AF3336" s="367"/>
      <c r="AH3336" s="367"/>
    </row>
    <row r="3337" spans="32:34" s="368" customFormat="1" ht="14.15" customHeight="1">
      <c r="AF3337" s="367"/>
      <c r="AH3337" s="367"/>
    </row>
    <row r="3338" spans="32:34" s="368" customFormat="1" ht="14.15" customHeight="1">
      <c r="AF3338" s="367"/>
      <c r="AH3338" s="367"/>
    </row>
    <row r="3339" spans="32:34" s="368" customFormat="1" ht="14.15" customHeight="1">
      <c r="AF3339" s="367"/>
      <c r="AH3339" s="367"/>
    </row>
    <row r="3340" spans="32:34" s="368" customFormat="1" ht="14.15" customHeight="1">
      <c r="AF3340" s="367"/>
      <c r="AH3340" s="367"/>
    </row>
    <row r="3341" spans="32:34" s="368" customFormat="1" ht="14.15" customHeight="1">
      <c r="AF3341" s="367"/>
      <c r="AH3341" s="367"/>
    </row>
    <row r="3342" spans="32:34" s="368" customFormat="1" ht="14.15" customHeight="1">
      <c r="AF3342" s="367"/>
      <c r="AH3342" s="367"/>
    </row>
    <row r="3343" spans="32:34" s="368" customFormat="1" ht="14.15" customHeight="1">
      <c r="AF3343" s="367"/>
      <c r="AH3343" s="367"/>
    </row>
    <row r="3344" spans="32:34" s="368" customFormat="1" ht="14.15" customHeight="1">
      <c r="AF3344" s="367"/>
      <c r="AH3344" s="367"/>
    </row>
    <row r="3345" spans="32:34" s="368" customFormat="1" ht="14.15" customHeight="1">
      <c r="AF3345" s="367"/>
      <c r="AH3345" s="367"/>
    </row>
    <row r="3346" spans="32:34" s="368" customFormat="1" ht="14.15" customHeight="1">
      <c r="AF3346" s="367"/>
      <c r="AH3346" s="367"/>
    </row>
    <row r="3347" spans="32:34" s="368" customFormat="1" ht="14.15" customHeight="1">
      <c r="AF3347" s="367"/>
      <c r="AH3347" s="367"/>
    </row>
    <row r="3348" spans="32:34" s="368" customFormat="1" ht="14.15" customHeight="1">
      <c r="AF3348" s="367"/>
      <c r="AH3348" s="367"/>
    </row>
    <row r="3349" spans="32:34" s="368" customFormat="1" ht="14.15" customHeight="1">
      <c r="AF3349" s="367"/>
      <c r="AH3349" s="367"/>
    </row>
    <row r="3350" spans="32:34" s="368" customFormat="1" ht="14.15" customHeight="1">
      <c r="AF3350" s="367"/>
      <c r="AH3350" s="367"/>
    </row>
    <row r="3351" spans="32:34" s="368" customFormat="1" ht="14.15" customHeight="1">
      <c r="AF3351" s="367"/>
      <c r="AH3351" s="367"/>
    </row>
    <row r="3352" spans="32:34" s="368" customFormat="1" ht="14.15" customHeight="1">
      <c r="AF3352" s="367"/>
      <c r="AH3352" s="367"/>
    </row>
    <row r="3353" spans="32:34" s="368" customFormat="1" ht="14.15" customHeight="1">
      <c r="AF3353" s="367"/>
      <c r="AH3353" s="367"/>
    </row>
    <row r="3354" spans="32:34" s="368" customFormat="1" ht="14.15" customHeight="1">
      <c r="AF3354" s="367"/>
      <c r="AH3354" s="367"/>
    </row>
    <row r="3355" spans="32:34" s="368" customFormat="1" ht="14.15" customHeight="1">
      <c r="AF3355" s="367"/>
      <c r="AH3355" s="367"/>
    </row>
    <row r="3356" spans="32:34" s="368" customFormat="1" ht="14.15" customHeight="1">
      <c r="AF3356" s="367"/>
      <c r="AH3356" s="367"/>
    </row>
    <row r="3357" spans="32:34" s="368" customFormat="1" ht="14.15" customHeight="1">
      <c r="AF3357" s="367"/>
      <c r="AH3357" s="367"/>
    </row>
    <row r="3358" spans="32:34" s="368" customFormat="1" ht="14.15" customHeight="1">
      <c r="AF3358" s="367"/>
      <c r="AH3358" s="367"/>
    </row>
    <row r="3359" spans="32:34" s="368" customFormat="1" ht="14.15" customHeight="1">
      <c r="AF3359" s="367"/>
      <c r="AH3359" s="367"/>
    </row>
    <row r="3360" spans="32:34" s="368" customFormat="1" ht="14.15" customHeight="1">
      <c r="AF3360" s="367"/>
      <c r="AH3360" s="367"/>
    </row>
    <row r="3361" spans="32:34" s="368" customFormat="1" ht="14.15" customHeight="1">
      <c r="AF3361" s="367"/>
      <c r="AH3361" s="367"/>
    </row>
    <row r="3362" spans="32:34" s="368" customFormat="1" ht="14.15" customHeight="1">
      <c r="AF3362" s="367"/>
      <c r="AH3362" s="367"/>
    </row>
    <row r="3363" spans="32:34" s="368" customFormat="1" ht="14.15" customHeight="1">
      <c r="AF3363" s="367"/>
      <c r="AH3363" s="367"/>
    </row>
    <row r="3364" spans="32:34" s="368" customFormat="1" ht="14.15" customHeight="1">
      <c r="AF3364" s="367"/>
      <c r="AH3364" s="367"/>
    </row>
    <row r="3365" spans="32:34" s="368" customFormat="1" ht="14.15" customHeight="1">
      <c r="AF3365" s="367"/>
      <c r="AH3365" s="367"/>
    </row>
    <row r="3366" spans="32:34" s="368" customFormat="1" ht="14.15" customHeight="1">
      <c r="AF3366" s="367"/>
      <c r="AH3366" s="367"/>
    </row>
    <row r="3367" spans="32:34" s="368" customFormat="1" ht="14.15" customHeight="1">
      <c r="AF3367" s="367"/>
      <c r="AH3367" s="367"/>
    </row>
    <row r="3368" spans="32:34" s="368" customFormat="1" ht="14.15" customHeight="1">
      <c r="AF3368" s="367"/>
      <c r="AH3368" s="367"/>
    </row>
    <row r="3369" spans="32:34" s="368" customFormat="1" ht="14.15" customHeight="1">
      <c r="AF3369" s="367"/>
      <c r="AH3369" s="367"/>
    </row>
    <row r="3370" spans="32:34" s="368" customFormat="1" ht="14.15" customHeight="1">
      <c r="AF3370" s="367"/>
      <c r="AH3370" s="367"/>
    </row>
    <row r="3371" spans="32:34" s="368" customFormat="1" ht="14.15" customHeight="1">
      <c r="AF3371" s="367"/>
      <c r="AH3371" s="367"/>
    </row>
    <row r="3372" spans="32:34" s="368" customFormat="1" ht="14.15" customHeight="1">
      <c r="AF3372" s="367"/>
      <c r="AH3372" s="367"/>
    </row>
    <row r="3373" spans="32:34" s="368" customFormat="1" ht="14.15" customHeight="1">
      <c r="AF3373" s="367"/>
      <c r="AH3373" s="367"/>
    </row>
    <row r="3374" spans="32:34" s="368" customFormat="1" ht="14.15" customHeight="1">
      <c r="AF3374" s="367"/>
      <c r="AH3374" s="367"/>
    </row>
    <row r="3375" spans="32:34" s="368" customFormat="1" ht="14.15" customHeight="1">
      <c r="AF3375" s="367"/>
      <c r="AH3375" s="367"/>
    </row>
    <row r="3376" spans="32:34" s="368" customFormat="1" ht="14.15" customHeight="1">
      <c r="AF3376" s="367"/>
      <c r="AH3376" s="367"/>
    </row>
    <row r="3377" spans="32:34" s="368" customFormat="1" ht="14.15" customHeight="1">
      <c r="AF3377" s="367"/>
      <c r="AH3377" s="367"/>
    </row>
    <row r="3378" spans="32:34" s="368" customFormat="1" ht="14.15" customHeight="1">
      <c r="AF3378" s="367"/>
      <c r="AH3378" s="367"/>
    </row>
    <row r="3379" spans="32:34" s="368" customFormat="1" ht="14.15" customHeight="1">
      <c r="AF3379" s="367"/>
      <c r="AH3379" s="367"/>
    </row>
    <row r="3380" spans="32:34" s="368" customFormat="1" ht="14.15" customHeight="1">
      <c r="AF3380" s="367"/>
      <c r="AH3380" s="367"/>
    </row>
    <row r="3381" spans="32:34" s="368" customFormat="1" ht="14.15" customHeight="1">
      <c r="AF3381" s="367"/>
      <c r="AH3381" s="367"/>
    </row>
    <row r="3382" spans="32:34" s="368" customFormat="1" ht="14.15" customHeight="1">
      <c r="AF3382" s="367"/>
      <c r="AH3382" s="367"/>
    </row>
    <row r="3383" spans="32:34" s="368" customFormat="1" ht="14.15" customHeight="1">
      <c r="AF3383" s="367"/>
      <c r="AH3383" s="367"/>
    </row>
    <row r="3384" spans="32:34" s="368" customFormat="1" ht="14.15" customHeight="1">
      <c r="AF3384" s="367"/>
      <c r="AH3384" s="367"/>
    </row>
    <row r="3385" spans="32:34" s="368" customFormat="1" ht="14.15" customHeight="1">
      <c r="AF3385" s="367"/>
      <c r="AH3385" s="367"/>
    </row>
    <row r="3386" spans="32:34" s="368" customFormat="1" ht="14.15" customHeight="1">
      <c r="AF3386" s="367"/>
      <c r="AH3386" s="367"/>
    </row>
    <row r="3387" spans="32:34" s="368" customFormat="1" ht="14.15" customHeight="1">
      <c r="AF3387" s="367"/>
      <c r="AH3387" s="367"/>
    </row>
    <row r="3388" spans="32:34" s="368" customFormat="1" ht="14.15" customHeight="1">
      <c r="AF3388" s="367"/>
      <c r="AH3388" s="367"/>
    </row>
    <row r="3389" spans="32:34" s="368" customFormat="1" ht="14.15" customHeight="1">
      <c r="AF3389" s="367"/>
      <c r="AH3389" s="367"/>
    </row>
    <row r="3390" spans="32:34" s="368" customFormat="1" ht="14.15" customHeight="1">
      <c r="AF3390" s="367"/>
      <c r="AH3390" s="367"/>
    </row>
    <row r="3391" spans="32:34" s="368" customFormat="1" ht="14.15" customHeight="1">
      <c r="AF3391" s="367"/>
      <c r="AH3391" s="367"/>
    </row>
    <row r="3392" spans="32:34" s="368" customFormat="1" ht="14.15" customHeight="1">
      <c r="AF3392" s="367"/>
      <c r="AH3392" s="367"/>
    </row>
    <row r="3393" spans="32:34" s="368" customFormat="1" ht="14.15" customHeight="1">
      <c r="AF3393" s="367"/>
      <c r="AH3393" s="367"/>
    </row>
    <row r="3394" spans="32:34" s="368" customFormat="1" ht="14.15" customHeight="1">
      <c r="AF3394" s="367"/>
      <c r="AH3394" s="367"/>
    </row>
    <row r="3395" spans="32:34" s="368" customFormat="1" ht="14.15" customHeight="1">
      <c r="AF3395" s="367"/>
      <c r="AH3395" s="367"/>
    </row>
    <row r="3396" spans="32:34" s="368" customFormat="1" ht="14.15" customHeight="1">
      <c r="AF3396" s="367"/>
      <c r="AH3396" s="367"/>
    </row>
    <row r="3397" spans="32:34" s="368" customFormat="1" ht="14.15" customHeight="1">
      <c r="AF3397" s="367"/>
      <c r="AH3397" s="367"/>
    </row>
    <row r="3398" spans="32:34" s="368" customFormat="1" ht="14.15" customHeight="1">
      <c r="AF3398" s="367"/>
      <c r="AH3398" s="367"/>
    </row>
    <row r="3399" spans="32:34" s="368" customFormat="1" ht="14.15" customHeight="1">
      <c r="AF3399" s="367"/>
      <c r="AH3399" s="367"/>
    </row>
    <row r="3400" spans="32:34" s="368" customFormat="1" ht="14.15" customHeight="1">
      <c r="AF3400" s="367"/>
      <c r="AH3400" s="367"/>
    </row>
    <row r="3401" spans="32:34" s="368" customFormat="1" ht="14.15" customHeight="1">
      <c r="AF3401" s="367"/>
      <c r="AH3401" s="367"/>
    </row>
    <row r="3402" spans="32:34" s="368" customFormat="1" ht="14.15" customHeight="1">
      <c r="AF3402" s="367"/>
      <c r="AH3402" s="367"/>
    </row>
    <row r="3403" spans="32:34" s="368" customFormat="1" ht="14.15" customHeight="1">
      <c r="AF3403" s="367"/>
      <c r="AH3403" s="367"/>
    </row>
    <row r="3404" spans="32:34" s="368" customFormat="1" ht="14.15" customHeight="1">
      <c r="AF3404" s="367"/>
      <c r="AH3404" s="367"/>
    </row>
    <row r="3405" spans="32:34" s="368" customFormat="1" ht="14.15" customHeight="1">
      <c r="AF3405" s="367"/>
      <c r="AH3405" s="367"/>
    </row>
    <row r="3406" spans="32:34" s="368" customFormat="1" ht="14.15" customHeight="1">
      <c r="AF3406" s="367"/>
      <c r="AH3406" s="367"/>
    </row>
    <row r="3407" spans="32:34" s="368" customFormat="1" ht="14.15" customHeight="1">
      <c r="AF3407" s="367"/>
      <c r="AH3407" s="367"/>
    </row>
    <row r="3408" spans="32:34" s="368" customFormat="1" ht="14.15" customHeight="1">
      <c r="AF3408" s="367"/>
      <c r="AH3408" s="367"/>
    </row>
    <row r="3409" spans="32:34" s="368" customFormat="1" ht="14.15" customHeight="1">
      <c r="AF3409" s="367"/>
      <c r="AH3409" s="367"/>
    </row>
    <row r="3410" spans="32:34" s="368" customFormat="1" ht="14.15" customHeight="1">
      <c r="AF3410" s="367"/>
      <c r="AH3410" s="367"/>
    </row>
    <row r="3411" spans="32:34" s="368" customFormat="1" ht="14.15" customHeight="1">
      <c r="AF3411" s="367"/>
      <c r="AH3411" s="367"/>
    </row>
    <row r="3412" spans="32:34" s="368" customFormat="1" ht="14.15" customHeight="1">
      <c r="AF3412" s="367"/>
      <c r="AH3412" s="367"/>
    </row>
    <row r="3413" spans="32:34" s="368" customFormat="1" ht="14.15" customHeight="1">
      <c r="AF3413" s="367"/>
      <c r="AH3413" s="367"/>
    </row>
    <row r="3414" spans="32:34" s="368" customFormat="1" ht="14.15" customHeight="1">
      <c r="AF3414" s="367"/>
      <c r="AH3414" s="367"/>
    </row>
    <row r="3415" spans="32:34" s="368" customFormat="1" ht="14.15" customHeight="1">
      <c r="AF3415" s="367"/>
      <c r="AH3415" s="367"/>
    </row>
    <row r="3416" spans="32:34" s="368" customFormat="1" ht="14.15" customHeight="1">
      <c r="AF3416" s="367"/>
      <c r="AH3416" s="367"/>
    </row>
    <row r="3417" spans="32:34" s="368" customFormat="1" ht="14.15" customHeight="1">
      <c r="AF3417" s="367"/>
      <c r="AH3417" s="367"/>
    </row>
    <row r="3418" spans="32:34" s="368" customFormat="1" ht="14.15" customHeight="1">
      <c r="AF3418" s="367"/>
      <c r="AH3418" s="367"/>
    </row>
    <row r="3419" spans="32:34" s="368" customFormat="1" ht="14.15" customHeight="1">
      <c r="AF3419" s="367"/>
      <c r="AH3419" s="367"/>
    </row>
    <row r="3420" spans="32:34" s="368" customFormat="1" ht="14.15" customHeight="1">
      <c r="AF3420" s="367"/>
      <c r="AH3420" s="367"/>
    </row>
    <row r="3421" spans="32:34" s="368" customFormat="1" ht="14.15" customHeight="1">
      <c r="AF3421" s="367"/>
      <c r="AH3421" s="367"/>
    </row>
    <row r="3422" spans="32:34" s="368" customFormat="1" ht="14.15" customHeight="1">
      <c r="AF3422" s="367"/>
      <c r="AH3422" s="367"/>
    </row>
    <row r="3423" spans="32:34" s="368" customFormat="1" ht="14.15" customHeight="1">
      <c r="AF3423" s="367"/>
      <c r="AH3423" s="367"/>
    </row>
    <row r="3424" spans="32:34" s="368" customFormat="1" ht="14.15" customHeight="1">
      <c r="AF3424" s="367"/>
      <c r="AH3424" s="367"/>
    </row>
    <row r="3425" spans="32:34" s="368" customFormat="1" ht="14.15" customHeight="1">
      <c r="AF3425" s="367"/>
      <c r="AH3425" s="367"/>
    </row>
    <row r="3426" spans="32:34" s="368" customFormat="1" ht="14.15" customHeight="1">
      <c r="AF3426" s="367"/>
      <c r="AH3426" s="367"/>
    </row>
    <row r="3427" spans="32:34" s="368" customFormat="1" ht="14.15" customHeight="1">
      <c r="AF3427" s="367"/>
      <c r="AH3427" s="367"/>
    </row>
    <row r="3428" spans="32:34" s="368" customFormat="1" ht="14.15" customHeight="1">
      <c r="AF3428" s="367"/>
      <c r="AH3428" s="367"/>
    </row>
    <row r="3429" spans="32:34" s="368" customFormat="1" ht="14.15" customHeight="1">
      <c r="AF3429" s="367"/>
      <c r="AH3429" s="367"/>
    </row>
    <row r="3430" spans="32:34" s="368" customFormat="1" ht="14.15" customHeight="1">
      <c r="AF3430" s="367"/>
      <c r="AH3430" s="367"/>
    </row>
    <row r="3431" spans="32:34" s="368" customFormat="1" ht="14.15" customHeight="1">
      <c r="AF3431" s="367"/>
      <c r="AH3431" s="367"/>
    </row>
    <row r="3432" spans="32:34" s="368" customFormat="1" ht="14.15" customHeight="1">
      <c r="AF3432" s="367"/>
      <c r="AH3432" s="367"/>
    </row>
    <row r="3433" spans="32:34" s="368" customFormat="1" ht="14.15" customHeight="1">
      <c r="AF3433" s="367"/>
      <c r="AH3433" s="367"/>
    </row>
    <row r="3434" spans="32:34" s="368" customFormat="1" ht="14.15" customHeight="1">
      <c r="AF3434" s="367"/>
      <c r="AH3434" s="367"/>
    </row>
    <row r="3435" spans="32:34" s="368" customFormat="1" ht="14.15" customHeight="1">
      <c r="AF3435" s="367"/>
      <c r="AH3435" s="367"/>
    </row>
    <row r="3436" spans="32:34" s="368" customFormat="1" ht="14.15" customHeight="1">
      <c r="AF3436" s="367"/>
      <c r="AH3436" s="367"/>
    </row>
    <row r="3437" spans="32:34" s="368" customFormat="1" ht="14.15" customHeight="1">
      <c r="AF3437" s="367"/>
      <c r="AH3437" s="367"/>
    </row>
    <row r="3438" spans="32:34" s="368" customFormat="1" ht="14.15" customHeight="1">
      <c r="AF3438" s="367"/>
      <c r="AH3438" s="367"/>
    </row>
    <row r="3439" spans="32:34" s="368" customFormat="1" ht="14.15" customHeight="1">
      <c r="AF3439" s="367"/>
      <c r="AH3439" s="367"/>
    </row>
    <row r="3440" spans="32:34" s="368" customFormat="1" ht="14.15" customHeight="1">
      <c r="AF3440" s="367"/>
      <c r="AH3440" s="367"/>
    </row>
    <row r="3441" spans="32:34" s="368" customFormat="1" ht="14.15" customHeight="1">
      <c r="AF3441" s="367"/>
      <c r="AH3441" s="367"/>
    </row>
    <row r="3442" spans="32:34" s="368" customFormat="1" ht="14.15" customHeight="1">
      <c r="AF3442" s="367"/>
      <c r="AH3442" s="367"/>
    </row>
    <row r="3443" spans="32:34" s="368" customFormat="1" ht="14.15" customHeight="1">
      <c r="AF3443" s="367"/>
      <c r="AH3443" s="367"/>
    </row>
    <row r="3444" spans="32:34" s="368" customFormat="1" ht="14.15" customHeight="1">
      <c r="AF3444" s="367"/>
      <c r="AH3444" s="367"/>
    </row>
    <row r="3445" spans="32:34" s="368" customFormat="1" ht="14.15" customHeight="1">
      <c r="AF3445" s="367"/>
      <c r="AH3445" s="367"/>
    </row>
    <row r="3446" spans="32:34" s="368" customFormat="1" ht="14.15" customHeight="1">
      <c r="AF3446" s="367"/>
      <c r="AH3446" s="367"/>
    </row>
    <row r="3447" spans="32:34" s="368" customFormat="1" ht="14.15" customHeight="1">
      <c r="AF3447" s="367"/>
      <c r="AH3447" s="367"/>
    </row>
    <row r="3448" spans="32:34" s="368" customFormat="1" ht="14.15" customHeight="1">
      <c r="AF3448" s="367"/>
      <c r="AH3448" s="367"/>
    </row>
    <row r="3449" spans="32:34" s="368" customFormat="1" ht="14.15" customHeight="1">
      <c r="AF3449" s="367"/>
      <c r="AH3449" s="367"/>
    </row>
    <row r="3450" spans="32:34" s="368" customFormat="1" ht="14.15" customHeight="1">
      <c r="AF3450" s="367"/>
      <c r="AH3450" s="367"/>
    </row>
    <row r="3451" spans="32:34" s="368" customFormat="1" ht="14.15" customHeight="1">
      <c r="AF3451" s="367"/>
      <c r="AH3451" s="367"/>
    </row>
    <row r="3452" spans="32:34" s="368" customFormat="1" ht="14.15" customHeight="1">
      <c r="AF3452" s="367"/>
      <c r="AH3452" s="367"/>
    </row>
    <row r="3453" spans="32:34" s="368" customFormat="1" ht="14.15" customHeight="1">
      <c r="AF3453" s="367"/>
      <c r="AH3453" s="367"/>
    </row>
    <row r="3454" spans="32:34" s="368" customFormat="1" ht="14.15" customHeight="1">
      <c r="AF3454" s="367"/>
      <c r="AH3454" s="367"/>
    </row>
    <row r="3455" spans="32:34" s="368" customFormat="1" ht="14.15" customHeight="1">
      <c r="AF3455" s="367"/>
      <c r="AH3455" s="367"/>
    </row>
    <row r="3456" spans="32:34" s="368" customFormat="1" ht="14.15" customHeight="1">
      <c r="AF3456" s="367"/>
      <c r="AH3456" s="367"/>
    </row>
    <row r="3457" spans="32:34" s="368" customFormat="1" ht="14.15" customHeight="1">
      <c r="AF3457" s="367"/>
      <c r="AH3457" s="367"/>
    </row>
    <row r="3458" spans="32:34" s="368" customFormat="1" ht="14.15" customHeight="1">
      <c r="AF3458" s="367"/>
      <c r="AH3458" s="367"/>
    </row>
    <row r="3459" spans="32:34" s="368" customFormat="1" ht="14.15" customHeight="1">
      <c r="AF3459" s="367"/>
      <c r="AH3459" s="367"/>
    </row>
    <row r="3460" spans="32:34" s="368" customFormat="1" ht="14.15" customHeight="1">
      <c r="AF3460" s="367"/>
      <c r="AH3460" s="367"/>
    </row>
    <row r="3461" spans="32:34" s="368" customFormat="1" ht="14.15" customHeight="1">
      <c r="AF3461" s="367"/>
      <c r="AH3461" s="367"/>
    </row>
    <row r="3462" spans="32:34" s="368" customFormat="1" ht="14.15" customHeight="1">
      <c r="AF3462" s="367"/>
      <c r="AH3462" s="367"/>
    </row>
    <row r="3463" spans="32:34" s="368" customFormat="1" ht="14.15" customHeight="1">
      <c r="AF3463" s="367"/>
      <c r="AH3463" s="367"/>
    </row>
    <row r="3464" spans="32:34" s="368" customFormat="1" ht="14.15" customHeight="1">
      <c r="AF3464" s="367"/>
      <c r="AH3464" s="367"/>
    </row>
    <row r="3465" spans="32:34" s="368" customFormat="1" ht="14.15" customHeight="1">
      <c r="AF3465" s="367"/>
      <c r="AH3465" s="367"/>
    </row>
    <row r="3466" spans="32:34" s="368" customFormat="1" ht="14.15" customHeight="1">
      <c r="AF3466" s="367"/>
      <c r="AH3466" s="367"/>
    </row>
    <row r="3467" spans="32:34" s="368" customFormat="1" ht="14.15" customHeight="1">
      <c r="AF3467" s="367"/>
      <c r="AH3467" s="367"/>
    </row>
    <row r="3468" spans="32:34" s="368" customFormat="1" ht="14.15" customHeight="1">
      <c r="AF3468" s="367"/>
      <c r="AH3468" s="367"/>
    </row>
    <row r="3469" spans="32:34" s="368" customFormat="1" ht="14.15" customHeight="1">
      <c r="AF3469" s="367"/>
      <c r="AH3469" s="367"/>
    </row>
    <row r="3470" spans="32:34" s="368" customFormat="1" ht="14.15" customHeight="1">
      <c r="AF3470" s="367"/>
      <c r="AH3470" s="367"/>
    </row>
    <row r="3471" spans="32:34" s="368" customFormat="1" ht="14.15" customHeight="1">
      <c r="AF3471" s="367"/>
      <c r="AH3471" s="367"/>
    </row>
    <row r="3472" spans="32:34" s="368" customFormat="1" ht="14.15" customHeight="1">
      <c r="AF3472" s="367"/>
      <c r="AH3472" s="367"/>
    </row>
    <row r="3473" spans="32:34" s="368" customFormat="1" ht="14.15" customHeight="1">
      <c r="AF3473" s="367"/>
      <c r="AH3473" s="367"/>
    </row>
    <row r="3474" spans="32:34" s="368" customFormat="1" ht="14.15" customHeight="1">
      <c r="AF3474" s="367"/>
      <c r="AH3474" s="367"/>
    </row>
    <row r="3475" spans="32:34" s="368" customFormat="1" ht="14.15" customHeight="1">
      <c r="AF3475" s="367"/>
      <c r="AH3475" s="367"/>
    </row>
    <row r="3476" spans="32:34" s="368" customFormat="1" ht="14.15" customHeight="1">
      <c r="AF3476" s="367"/>
      <c r="AH3476" s="367"/>
    </row>
    <row r="3477" spans="32:34" s="368" customFormat="1" ht="14.15" customHeight="1">
      <c r="AF3477" s="367"/>
      <c r="AH3477" s="367"/>
    </row>
    <row r="3478" spans="32:34" s="368" customFormat="1" ht="14.15" customHeight="1">
      <c r="AF3478" s="367"/>
      <c r="AH3478" s="367"/>
    </row>
    <row r="3479" spans="32:34" s="368" customFormat="1" ht="14.15" customHeight="1">
      <c r="AF3479" s="367"/>
      <c r="AH3479" s="367"/>
    </row>
    <row r="3480" spans="32:34" s="368" customFormat="1" ht="14.15" customHeight="1">
      <c r="AF3480" s="367"/>
      <c r="AH3480" s="367"/>
    </row>
    <row r="3481" spans="32:34" s="368" customFormat="1" ht="14.15" customHeight="1">
      <c r="AF3481" s="367"/>
      <c r="AH3481" s="367"/>
    </row>
    <row r="3482" spans="32:34" s="368" customFormat="1" ht="14.15" customHeight="1">
      <c r="AF3482" s="367"/>
      <c r="AH3482" s="367"/>
    </row>
    <row r="3483" spans="32:34" s="368" customFormat="1" ht="14.15" customHeight="1">
      <c r="AF3483" s="367"/>
      <c r="AH3483" s="367"/>
    </row>
    <row r="3484" spans="32:34" s="368" customFormat="1" ht="14.15" customHeight="1">
      <c r="AF3484" s="367"/>
      <c r="AH3484" s="367"/>
    </row>
    <row r="3485" spans="32:34" s="368" customFormat="1" ht="14.15" customHeight="1">
      <c r="AF3485" s="367"/>
      <c r="AH3485" s="367"/>
    </row>
    <row r="3486" spans="32:34" s="368" customFormat="1" ht="14.15" customHeight="1">
      <c r="AF3486" s="367"/>
      <c r="AH3486" s="367"/>
    </row>
    <row r="3487" spans="32:34" s="368" customFormat="1" ht="14.15" customHeight="1">
      <c r="AF3487" s="367"/>
      <c r="AH3487" s="367"/>
    </row>
    <row r="3488" spans="32:34" s="368" customFormat="1" ht="14.15" customHeight="1">
      <c r="AF3488" s="367"/>
      <c r="AH3488" s="367"/>
    </row>
    <row r="3489" spans="32:34" s="368" customFormat="1" ht="14.15" customHeight="1">
      <c r="AF3489" s="367"/>
      <c r="AH3489" s="367"/>
    </row>
    <row r="3490" spans="32:34" s="368" customFormat="1" ht="14.15" customHeight="1">
      <c r="AF3490" s="367"/>
      <c r="AH3490" s="367"/>
    </row>
    <row r="3491" spans="32:34" s="368" customFormat="1" ht="14.15" customHeight="1">
      <c r="AF3491" s="367"/>
      <c r="AH3491" s="367"/>
    </row>
    <row r="3492" spans="32:34" s="368" customFormat="1" ht="14.15" customHeight="1">
      <c r="AF3492" s="367"/>
      <c r="AH3492" s="367"/>
    </row>
    <row r="3493" spans="32:34" s="368" customFormat="1" ht="14.15" customHeight="1">
      <c r="AF3493" s="367"/>
      <c r="AH3493" s="367"/>
    </row>
    <row r="3494" spans="32:34" s="368" customFormat="1" ht="14.15" customHeight="1">
      <c r="AF3494" s="367"/>
      <c r="AH3494" s="367"/>
    </row>
    <row r="3495" spans="32:34" s="368" customFormat="1" ht="14.15" customHeight="1">
      <c r="AF3495" s="367"/>
      <c r="AH3495" s="367"/>
    </row>
    <row r="3496" spans="32:34" s="368" customFormat="1" ht="14.15" customHeight="1">
      <c r="AF3496" s="367"/>
      <c r="AH3496" s="367"/>
    </row>
    <row r="3497" spans="32:34" s="368" customFormat="1" ht="14.15" customHeight="1">
      <c r="AF3497" s="367"/>
      <c r="AH3497" s="367"/>
    </row>
    <row r="3498" spans="32:34" s="368" customFormat="1" ht="14.15" customHeight="1">
      <c r="AF3498" s="367"/>
      <c r="AH3498" s="367"/>
    </row>
    <row r="3499" spans="32:34" s="368" customFormat="1" ht="14.15" customHeight="1">
      <c r="AF3499" s="367"/>
      <c r="AH3499" s="367"/>
    </row>
    <row r="3500" spans="32:34" s="368" customFormat="1" ht="14.15" customHeight="1">
      <c r="AF3500" s="367"/>
      <c r="AH3500" s="367"/>
    </row>
    <row r="3501" spans="32:34" s="368" customFormat="1" ht="14.15" customHeight="1">
      <c r="AF3501" s="367"/>
      <c r="AH3501" s="367"/>
    </row>
    <row r="3502" spans="32:34" s="368" customFormat="1" ht="14.15" customHeight="1">
      <c r="AF3502" s="367"/>
      <c r="AH3502" s="367"/>
    </row>
    <row r="3503" spans="32:34" s="368" customFormat="1" ht="14.15" customHeight="1">
      <c r="AF3503" s="367"/>
      <c r="AH3503" s="367"/>
    </row>
    <row r="3504" spans="32:34" s="368" customFormat="1" ht="14.15" customHeight="1">
      <c r="AF3504" s="367"/>
      <c r="AH3504" s="367"/>
    </row>
    <row r="3505" spans="32:34" s="368" customFormat="1" ht="14.15" customHeight="1">
      <c r="AF3505" s="367"/>
      <c r="AH3505" s="367"/>
    </row>
    <row r="3506" spans="32:34" s="368" customFormat="1" ht="14.15" customHeight="1">
      <c r="AF3506" s="367"/>
      <c r="AH3506" s="367"/>
    </row>
    <row r="3507" spans="32:34" s="368" customFormat="1" ht="14.15" customHeight="1">
      <c r="AF3507" s="367"/>
      <c r="AH3507" s="367"/>
    </row>
    <row r="3508" spans="32:34" s="368" customFormat="1" ht="14.15" customHeight="1">
      <c r="AF3508" s="367"/>
      <c r="AH3508" s="367"/>
    </row>
    <row r="3509" spans="32:34" s="368" customFormat="1" ht="14.15" customHeight="1">
      <c r="AF3509" s="367"/>
      <c r="AH3509" s="367"/>
    </row>
    <row r="3510" spans="32:34" s="368" customFormat="1" ht="14.15" customHeight="1">
      <c r="AF3510" s="367"/>
      <c r="AH3510" s="367"/>
    </row>
    <row r="3511" spans="32:34" s="368" customFormat="1" ht="14.15" customHeight="1">
      <c r="AF3511" s="367"/>
      <c r="AH3511" s="367"/>
    </row>
    <row r="3512" spans="32:34" s="368" customFormat="1" ht="14.15" customHeight="1">
      <c r="AF3512" s="367"/>
      <c r="AH3512" s="367"/>
    </row>
    <row r="3513" spans="32:34" s="368" customFormat="1" ht="14.15" customHeight="1">
      <c r="AF3513" s="367"/>
      <c r="AH3513" s="367"/>
    </row>
    <row r="3514" spans="32:34" s="368" customFormat="1" ht="14.15" customHeight="1">
      <c r="AF3514" s="367"/>
      <c r="AH3514" s="367"/>
    </row>
    <row r="3515" spans="32:34" s="368" customFormat="1" ht="14.15" customHeight="1">
      <c r="AF3515" s="367"/>
      <c r="AH3515" s="367"/>
    </row>
    <row r="3516" spans="32:34" s="368" customFormat="1" ht="14.15" customHeight="1">
      <c r="AF3516" s="367"/>
      <c r="AH3516" s="367"/>
    </row>
    <row r="3517" spans="32:34" s="368" customFormat="1" ht="14.15" customHeight="1">
      <c r="AF3517" s="367"/>
      <c r="AH3517" s="367"/>
    </row>
    <row r="3518" spans="32:34" s="368" customFormat="1" ht="14.15" customHeight="1">
      <c r="AF3518" s="367"/>
      <c r="AH3518" s="367"/>
    </row>
    <row r="3519" spans="32:34" s="368" customFormat="1" ht="14.15" customHeight="1">
      <c r="AF3519" s="367"/>
      <c r="AH3519" s="367"/>
    </row>
    <row r="3520" spans="32:34" s="368" customFormat="1" ht="14.15" customHeight="1">
      <c r="AF3520" s="367"/>
      <c r="AH3520" s="367"/>
    </row>
    <row r="3521" spans="32:34" s="368" customFormat="1" ht="14.15" customHeight="1">
      <c r="AF3521" s="367"/>
      <c r="AH3521" s="367"/>
    </row>
    <row r="3522" spans="32:34" s="368" customFormat="1" ht="14.15" customHeight="1">
      <c r="AF3522" s="367"/>
      <c r="AH3522" s="367"/>
    </row>
    <row r="3523" spans="32:34" s="368" customFormat="1" ht="14.15" customHeight="1">
      <c r="AF3523" s="367"/>
      <c r="AH3523" s="367"/>
    </row>
    <row r="3524" spans="32:34" s="368" customFormat="1" ht="14.15" customHeight="1">
      <c r="AF3524" s="367"/>
      <c r="AH3524" s="367"/>
    </row>
    <row r="3525" spans="32:34" s="368" customFormat="1" ht="14.15" customHeight="1">
      <c r="AF3525" s="367"/>
      <c r="AH3525" s="367"/>
    </row>
    <row r="3526" spans="32:34" s="368" customFormat="1" ht="14.15" customHeight="1">
      <c r="AF3526" s="367"/>
      <c r="AH3526" s="367"/>
    </row>
    <row r="3527" spans="32:34" s="368" customFormat="1" ht="14.15" customHeight="1">
      <c r="AF3527" s="367"/>
      <c r="AH3527" s="367"/>
    </row>
    <row r="3528" spans="32:34" s="368" customFormat="1" ht="14.15" customHeight="1">
      <c r="AF3528" s="367"/>
      <c r="AH3528" s="367"/>
    </row>
    <row r="3529" spans="32:34" s="368" customFormat="1" ht="14.15" customHeight="1">
      <c r="AF3529" s="367"/>
      <c r="AH3529" s="367"/>
    </row>
    <row r="3530" spans="32:34" s="368" customFormat="1" ht="14.15" customHeight="1">
      <c r="AF3530" s="367"/>
      <c r="AH3530" s="367"/>
    </row>
    <row r="3531" spans="32:34" s="368" customFormat="1" ht="14.15" customHeight="1">
      <c r="AF3531" s="367"/>
      <c r="AH3531" s="367"/>
    </row>
    <row r="3532" spans="32:34" s="368" customFormat="1" ht="14.15" customHeight="1">
      <c r="AF3532" s="367"/>
      <c r="AH3532" s="367"/>
    </row>
    <row r="3533" spans="32:34" s="368" customFormat="1" ht="14.15" customHeight="1">
      <c r="AF3533" s="367"/>
      <c r="AH3533" s="367"/>
    </row>
    <row r="3534" spans="32:34" s="368" customFormat="1" ht="14.15" customHeight="1">
      <c r="AF3534" s="367"/>
      <c r="AH3534" s="367"/>
    </row>
    <row r="3535" spans="32:34" s="368" customFormat="1" ht="14.15" customHeight="1">
      <c r="AF3535" s="367"/>
      <c r="AH3535" s="367"/>
    </row>
    <row r="3536" spans="32:34" s="368" customFormat="1" ht="14.15" customHeight="1">
      <c r="AF3536" s="367"/>
      <c r="AH3536" s="367"/>
    </row>
    <row r="3537" spans="32:34" s="368" customFormat="1" ht="14.15" customHeight="1">
      <c r="AF3537" s="367"/>
      <c r="AH3537" s="367"/>
    </row>
    <row r="3538" spans="32:34" s="368" customFormat="1" ht="14.15" customHeight="1">
      <c r="AF3538" s="367"/>
      <c r="AH3538" s="367"/>
    </row>
    <row r="3539" spans="32:34" s="368" customFormat="1" ht="14.15" customHeight="1">
      <c r="AF3539" s="367"/>
      <c r="AH3539" s="367"/>
    </row>
    <row r="3540" spans="32:34" s="368" customFormat="1" ht="14.15" customHeight="1">
      <c r="AF3540" s="367"/>
      <c r="AH3540" s="367"/>
    </row>
    <row r="3541" spans="32:34" s="368" customFormat="1" ht="14.15" customHeight="1">
      <c r="AF3541" s="367"/>
      <c r="AH3541" s="367"/>
    </row>
    <row r="3542" spans="32:34" s="368" customFormat="1" ht="14.15" customHeight="1">
      <c r="AF3542" s="367"/>
      <c r="AH3542" s="367"/>
    </row>
    <row r="3543" spans="32:34" s="368" customFormat="1" ht="14.15" customHeight="1">
      <c r="AF3543" s="367"/>
      <c r="AH3543" s="367"/>
    </row>
    <row r="3544" spans="32:34" s="368" customFormat="1" ht="14.15" customHeight="1">
      <c r="AF3544" s="367"/>
      <c r="AH3544" s="367"/>
    </row>
    <row r="3545" spans="32:34" s="368" customFormat="1" ht="14.15" customHeight="1">
      <c r="AF3545" s="367"/>
      <c r="AH3545" s="367"/>
    </row>
    <row r="3546" spans="32:34" s="368" customFormat="1" ht="14.15" customHeight="1">
      <c r="AF3546" s="367"/>
      <c r="AH3546" s="367"/>
    </row>
    <row r="3547" spans="32:34" s="368" customFormat="1" ht="14.15" customHeight="1">
      <c r="AF3547" s="367"/>
      <c r="AH3547" s="367"/>
    </row>
    <row r="3548" spans="32:34" s="368" customFormat="1" ht="14.15" customHeight="1">
      <c r="AF3548" s="367"/>
      <c r="AH3548" s="367"/>
    </row>
    <row r="3549" spans="32:34" s="368" customFormat="1" ht="14.15" customHeight="1">
      <c r="AF3549" s="367"/>
      <c r="AH3549" s="367"/>
    </row>
    <row r="3550" spans="32:34" s="368" customFormat="1" ht="14.15" customHeight="1">
      <c r="AF3550" s="367"/>
      <c r="AH3550" s="367"/>
    </row>
    <row r="3551" spans="32:34" s="368" customFormat="1" ht="14.15" customHeight="1">
      <c r="AF3551" s="367"/>
      <c r="AH3551" s="367"/>
    </row>
    <row r="3552" spans="32:34" s="368" customFormat="1" ht="14.15" customHeight="1">
      <c r="AF3552" s="367"/>
      <c r="AH3552" s="367"/>
    </row>
    <row r="3553" spans="32:34" s="368" customFormat="1" ht="14.15" customHeight="1">
      <c r="AF3553" s="367"/>
      <c r="AH3553" s="367"/>
    </row>
    <row r="3554" spans="32:34" s="368" customFormat="1" ht="14.15" customHeight="1">
      <c r="AF3554" s="367"/>
      <c r="AH3554" s="367"/>
    </row>
    <row r="3555" spans="32:34" s="368" customFormat="1" ht="14.15" customHeight="1">
      <c r="AF3555" s="367"/>
      <c r="AH3555" s="367"/>
    </row>
    <row r="3556" spans="32:34" s="368" customFormat="1" ht="14.15" customHeight="1">
      <c r="AF3556" s="367"/>
      <c r="AH3556" s="367"/>
    </row>
    <row r="3557" spans="32:34" s="368" customFormat="1" ht="14.15" customHeight="1">
      <c r="AF3557" s="367"/>
      <c r="AH3557" s="367"/>
    </row>
    <row r="3558" spans="32:34" s="368" customFormat="1" ht="14.15" customHeight="1">
      <c r="AF3558" s="367"/>
      <c r="AH3558" s="367"/>
    </row>
    <row r="3559" spans="32:34" s="368" customFormat="1" ht="14.15" customHeight="1">
      <c r="AF3559" s="367"/>
      <c r="AH3559" s="367"/>
    </row>
    <row r="3560" spans="32:34" s="368" customFormat="1" ht="14.15" customHeight="1">
      <c r="AF3560" s="367"/>
      <c r="AH3560" s="367"/>
    </row>
    <row r="3561" spans="32:34" s="368" customFormat="1" ht="14.15" customHeight="1">
      <c r="AF3561" s="367"/>
      <c r="AH3561" s="367"/>
    </row>
    <row r="3562" spans="32:34" s="368" customFormat="1" ht="14.15" customHeight="1">
      <c r="AF3562" s="367"/>
      <c r="AH3562" s="367"/>
    </row>
    <row r="3563" spans="32:34" s="368" customFormat="1" ht="14.15" customHeight="1">
      <c r="AF3563" s="367"/>
      <c r="AH3563" s="367"/>
    </row>
    <row r="3564" spans="32:34" s="368" customFormat="1" ht="14.15" customHeight="1">
      <c r="AF3564" s="367"/>
      <c r="AH3564" s="367"/>
    </row>
    <row r="3565" spans="32:34" s="368" customFormat="1" ht="14.15" customHeight="1">
      <c r="AF3565" s="367"/>
      <c r="AH3565" s="367"/>
    </row>
    <row r="3566" spans="32:34" s="368" customFormat="1" ht="14.15" customHeight="1">
      <c r="AF3566" s="367"/>
      <c r="AH3566" s="367"/>
    </row>
    <row r="3567" spans="32:34" s="368" customFormat="1" ht="14.15" customHeight="1">
      <c r="AF3567" s="367"/>
      <c r="AH3567" s="367"/>
    </row>
    <row r="3568" spans="32:34" s="368" customFormat="1" ht="14.15" customHeight="1">
      <c r="AF3568" s="367"/>
      <c r="AH3568" s="367"/>
    </row>
    <row r="3569" spans="32:34" s="368" customFormat="1" ht="14.15" customHeight="1">
      <c r="AF3569" s="367"/>
      <c r="AH3569" s="367"/>
    </row>
    <row r="3570" spans="32:34" s="368" customFormat="1" ht="14.15" customHeight="1">
      <c r="AF3570" s="367"/>
      <c r="AH3570" s="367"/>
    </row>
    <row r="3571" spans="32:34" s="368" customFormat="1" ht="14.15" customHeight="1">
      <c r="AF3571" s="367"/>
      <c r="AH3571" s="367"/>
    </row>
    <row r="3572" spans="32:34" s="368" customFormat="1" ht="14.15" customHeight="1">
      <c r="AF3572" s="367"/>
      <c r="AH3572" s="367"/>
    </row>
    <row r="3573" spans="32:34" s="368" customFormat="1" ht="14.15" customHeight="1">
      <c r="AF3573" s="367"/>
      <c r="AH3573" s="367"/>
    </row>
    <row r="3574" spans="32:34" s="368" customFormat="1" ht="14.15" customHeight="1">
      <c r="AF3574" s="367"/>
      <c r="AH3574" s="367"/>
    </row>
    <row r="3575" spans="32:34" s="368" customFormat="1" ht="14.15" customHeight="1">
      <c r="AF3575" s="367"/>
      <c r="AH3575" s="367"/>
    </row>
    <row r="3576" spans="32:34" s="368" customFormat="1" ht="14.15" customHeight="1">
      <c r="AF3576" s="367"/>
      <c r="AH3576" s="367"/>
    </row>
    <row r="3577" spans="32:34" s="368" customFormat="1" ht="14.15" customHeight="1">
      <c r="AF3577" s="367"/>
      <c r="AH3577" s="367"/>
    </row>
    <row r="3578" spans="32:34" s="368" customFormat="1" ht="14.15" customHeight="1">
      <c r="AF3578" s="367"/>
      <c r="AH3578" s="367"/>
    </row>
    <row r="3579" spans="32:34" s="368" customFormat="1" ht="14.15" customHeight="1">
      <c r="AF3579" s="367"/>
      <c r="AH3579" s="367"/>
    </row>
    <row r="3580" spans="32:34" s="368" customFormat="1" ht="14.15" customHeight="1">
      <c r="AF3580" s="367"/>
      <c r="AH3580" s="367"/>
    </row>
    <row r="3581" spans="32:34" s="368" customFormat="1" ht="14.15" customHeight="1">
      <c r="AF3581" s="367"/>
      <c r="AH3581" s="367"/>
    </row>
    <row r="3582" spans="32:34" s="368" customFormat="1" ht="14.15" customHeight="1">
      <c r="AF3582" s="367"/>
      <c r="AH3582" s="367"/>
    </row>
    <row r="3583" spans="32:34" s="368" customFormat="1" ht="14.15" customHeight="1">
      <c r="AF3583" s="367"/>
      <c r="AH3583" s="367"/>
    </row>
    <row r="3584" spans="32:34" s="368" customFormat="1" ht="14.15" customHeight="1">
      <c r="AF3584" s="367"/>
      <c r="AH3584" s="367"/>
    </row>
    <row r="3585" spans="32:34" s="368" customFormat="1" ht="14.15" customHeight="1">
      <c r="AF3585" s="367"/>
      <c r="AH3585" s="367"/>
    </row>
    <row r="3586" spans="32:34" s="368" customFormat="1" ht="14.15" customHeight="1">
      <c r="AF3586" s="367"/>
      <c r="AH3586" s="367"/>
    </row>
    <row r="3587" spans="32:34" s="368" customFormat="1" ht="14.15" customHeight="1">
      <c r="AF3587" s="367"/>
      <c r="AH3587" s="367"/>
    </row>
    <row r="3588" spans="32:34" s="368" customFormat="1" ht="14.15" customHeight="1">
      <c r="AF3588" s="367"/>
      <c r="AH3588" s="367"/>
    </row>
    <row r="3589" spans="32:34" s="368" customFormat="1" ht="14.15" customHeight="1">
      <c r="AF3589" s="367"/>
      <c r="AH3589" s="367"/>
    </row>
    <row r="3590" spans="32:34" s="368" customFormat="1" ht="14.15" customHeight="1">
      <c r="AF3590" s="367"/>
      <c r="AH3590" s="367"/>
    </row>
    <row r="3591" spans="32:34" s="368" customFormat="1" ht="14.15" customHeight="1">
      <c r="AF3591" s="367"/>
      <c r="AH3591" s="367"/>
    </row>
    <row r="3592" spans="32:34" s="368" customFormat="1" ht="14.15" customHeight="1">
      <c r="AF3592" s="367"/>
      <c r="AH3592" s="367"/>
    </row>
    <row r="3593" spans="32:34" s="368" customFormat="1" ht="14.15" customHeight="1">
      <c r="AF3593" s="367"/>
      <c r="AH3593" s="367"/>
    </row>
    <row r="3594" spans="32:34" s="368" customFormat="1" ht="14.15" customHeight="1">
      <c r="AF3594" s="367"/>
      <c r="AH3594" s="367"/>
    </row>
    <row r="3595" spans="32:34" s="368" customFormat="1" ht="14.15" customHeight="1">
      <c r="AF3595" s="367"/>
      <c r="AH3595" s="367"/>
    </row>
    <row r="3596" spans="32:34" s="368" customFormat="1" ht="14.15" customHeight="1">
      <c r="AF3596" s="367"/>
      <c r="AH3596" s="367"/>
    </row>
    <row r="3597" spans="32:34" s="368" customFormat="1" ht="14.15" customHeight="1">
      <c r="AF3597" s="367"/>
      <c r="AH3597" s="367"/>
    </row>
    <row r="3598" spans="32:34" s="368" customFormat="1" ht="14.15" customHeight="1">
      <c r="AF3598" s="367"/>
      <c r="AH3598" s="367"/>
    </row>
    <row r="3599" spans="32:34" s="368" customFormat="1" ht="14.15" customHeight="1">
      <c r="AF3599" s="367"/>
      <c r="AH3599" s="367"/>
    </row>
    <row r="3600" spans="32:34" s="368" customFormat="1" ht="14.15" customHeight="1">
      <c r="AF3600" s="367"/>
      <c r="AH3600" s="367"/>
    </row>
    <row r="3601" spans="32:34" s="368" customFormat="1" ht="14.15" customHeight="1">
      <c r="AF3601" s="367"/>
      <c r="AH3601" s="367"/>
    </row>
    <row r="3602" spans="32:34" s="368" customFormat="1" ht="14.15" customHeight="1">
      <c r="AF3602" s="367"/>
      <c r="AH3602" s="367"/>
    </row>
    <row r="3603" spans="32:34" s="368" customFormat="1" ht="14.15" customHeight="1">
      <c r="AF3603" s="367"/>
      <c r="AH3603" s="367"/>
    </row>
    <row r="3604" spans="32:34" s="368" customFormat="1" ht="14.15" customHeight="1">
      <c r="AF3604" s="367"/>
      <c r="AH3604" s="367"/>
    </row>
    <row r="3605" spans="32:34" s="368" customFormat="1" ht="14.15" customHeight="1">
      <c r="AF3605" s="367"/>
      <c r="AH3605" s="367"/>
    </row>
    <row r="3606" spans="32:34" s="368" customFormat="1" ht="14.15" customHeight="1">
      <c r="AF3606" s="367"/>
      <c r="AH3606" s="367"/>
    </row>
    <row r="3607" spans="32:34" s="368" customFormat="1" ht="14.15" customHeight="1">
      <c r="AF3607" s="367"/>
      <c r="AH3607" s="367"/>
    </row>
    <row r="3608" spans="32:34" s="368" customFormat="1" ht="14.15" customHeight="1">
      <c r="AF3608" s="367"/>
      <c r="AH3608" s="367"/>
    </row>
    <row r="3609" spans="32:34" s="368" customFormat="1" ht="14.15" customHeight="1">
      <c r="AF3609" s="367"/>
      <c r="AH3609" s="367"/>
    </row>
    <row r="3610" spans="32:34" s="368" customFormat="1" ht="14.15" customHeight="1">
      <c r="AF3610" s="367"/>
      <c r="AH3610" s="367"/>
    </row>
    <row r="3611" spans="32:34" s="368" customFormat="1" ht="14.15" customHeight="1">
      <c r="AF3611" s="367"/>
      <c r="AH3611" s="367"/>
    </row>
    <row r="3612" spans="32:34" s="368" customFormat="1" ht="14.15" customHeight="1">
      <c r="AF3612" s="367"/>
      <c r="AH3612" s="367"/>
    </row>
    <row r="3613" spans="32:34" s="368" customFormat="1" ht="14.15" customHeight="1">
      <c r="AF3613" s="367"/>
      <c r="AH3613" s="367"/>
    </row>
    <row r="3614" spans="32:34" s="368" customFormat="1" ht="14.15" customHeight="1">
      <c r="AF3614" s="367"/>
      <c r="AH3614" s="367"/>
    </row>
    <row r="3615" spans="32:34" s="368" customFormat="1" ht="14.15" customHeight="1">
      <c r="AF3615" s="367"/>
      <c r="AH3615" s="367"/>
    </row>
    <row r="3616" spans="32:34" s="368" customFormat="1" ht="14.15" customHeight="1">
      <c r="AF3616" s="367"/>
      <c r="AH3616" s="367"/>
    </row>
    <row r="3617" spans="32:34" s="368" customFormat="1" ht="14.15" customHeight="1">
      <c r="AF3617" s="367"/>
      <c r="AH3617" s="367"/>
    </row>
    <row r="3618" spans="32:34" s="368" customFormat="1" ht="14.15" customHeight="1">
      <c r="AF3618" s="367"/>
      <c r="AH3618" s="367"/>
    </row>
    <row r="3619" spans="32:34" s="368" customFormat="1" ht="14.15" customHeight="1">
      <c r="AF3619" s="367"/>
      <c r="AH3619" s="367"/>
    </row>
    <row r="3620" spans="32:34" s="368" customFormat="1" ht="14.15" customHeight="1">
      <c r="AF3620" s="367"/>
      <c r="AH3620" s="367"/>
    </row>
    <row r="3621" spans="32:34" s="368" customFormat="1" ht="14.15" customHeight="1">
      <c r="AF3621" s="367"/>
      <c r="AH3621" s="367"/>
    </row>
    <row r="3622" spans="32:34" s="368" customFormat="1" ht="14.15" customHeight="1">
      <c r="AF3622" s="367"/>
      <c r="AH3622" s="367"/>
    </row>
    <row r="3623" spans="32:34" s="368" customFormat="1" ht="14.15" customHeight="1">
      <c r="AF3623" s="367"/>
      <c r="AH3623" s="367"/>
    </row>
    <row r="3624" spans="32:34" s="368" customFormat="1" ht="14.15" customHeight="1">
      <c r="AF3624" s="367"/>
      <c r="AH3624" s="367"/>
    </row>
    <row r="3625" spans="32:34" s="368" customFormat="1" ht="14.15" customHeight="1">
      <c r="AF3625" s="367"/>
      <c r="AH3625" s="367"/>
    </row>
    <row r="3626" spans="32:34" s="368" customFormat="1" ht="14.15" customHeight="1">
      <c r="AF3626" s="367"/>
      <c r="AH3626" s="367"/>
    </row>
    <row r="3627" spans="32:34" s="368" customFormat="1" ht="14.15" customHeight="1">
      <c r="AF3627" s="367"/>
      <c r="AH3627" s="367"/>
    </row>
    <row r="3628" spans="32:34" s="368" customFormat="1" ht="14.15" customHeight="1">
      <c r="AF3628" s="367"/>
      <c r="AH3628" s="367"/>
    </row>
    <row r="3629" spans="32:34" s="368" customFormat="1" ht="14.15" customHeight="1">
      <c r="AF3629" s="367"/>
      <c r="AH3629" s="367"/>
    </row>
    <row r="3630" spans="32:34" s="368" customFormat="1" ht="14.15" customHeight="1">
      <c r="AF3630" s="367"/>
      <c r="AH3630" s="367"/>
    </row>
    <row r="3631" spans="32:34" s="368" customFormat="1" ht="14.15" customHeight="1">
      <c r="AF3631" s="367"/>
      <c r="AH3631" s="367"/>
    </row>
    <row r="3632" spans="32:34" s="368" customFormat="1" ht="14.15" customHeight="1">
      <c r="AF3632" s="367"/>
      <c r="AH3632" s="367"/>
    </row>
    <row r="3633" spans="32:34" s="368" customFormat="1" ht="14.15" customHeight="1">
      <c r="AF3633" s="367"/>
      <c r="AH3633" s="367"/>
    </row>
    <row r="3634" spans="32:34" s="368" customFormat="1" ht="14.15" customHeight="1">
      <c r="AF3634" s="367"/>
      <c r="AH3634" s="367"/>
    </row>
    <row r="3635" spans="32:34" s="368" customFormat="1" ht="14.15" customHeight="1">
      <c r="AF3635" s="367"/>
      <c r="AH3635" s="367"/>
    </row>
    <row r="3636" spans="32:34" s="368" customFormat="1" ht="14.15" customHeight="1">
      <c r="AF3636" s="367"/>
      <c r="AH3636" s="367"/>
    </row>
    <row r="3637" spans="32:34" s="368" customFormat="1" ht="14.15" customHeight="1">
      <c r="AF3637" s="367"/>
      <c r="AH3637" s="367"/>
    </row>
    <row r="3638" spans="32:34" s="368" customFormat="1" ht="14.15" customHeight="1">
      <c r="AF3638" s="367"/>
      <c r="AH3638" s="367"/>
    </row>
    <row r="3639" spans="32:34" s="368" customFormat="1" ht="14.15" customHeight="1">
      <c r="AF3639" s="367"/>
      <c r="AH3639" s="367"/>
    </row>
    <row r="3640" spans="32:34" s="368" customFormat="1" ht="14.15" customHeight="1">
      <c r="AF3640" s="367"/>
      <c r="AH3640" s="367"/>
    </row>
    <row r="3641" spans="32:34" s="368" customFormat="1" ht="14.15" customHeight="1">
      <c r="AF3641" s="367"/>
      <c r="AH3641" s="367"/>
    </row>
    <row r="3642" spans="32:34" s="368" customFormat="1" ht="14.15" customHeight="1">
      <c r="AF3642" s="367"/>
      <c r="AH3642" s="367"/>
    </row>
    <row r="3643" spans="32:34" s="368" customFormat="1" ht="14.15" customHeight="1">
      <c r="AF3643" s="367"/>
      <c r="AH3643" s="367"/>
    </row>
    <row r="3644" spans="32:34" s="368" customFormat="1" ht="14.15" customHeight="1">
      <c r="AF3644" s="367"/>
      <c r="AH3644" s="367"/>
    </row>
    <row r="3645" spans="32:34" s="368" customFormat="1" ht="14.15" customHeight="1">
      <c r="AF3645" s="367"/>
      <c r="AH3645" s="367"/>
    </row>
    <row r="3646" spans="32:34" s="368" customFormat="1" ht="14.15" customHeight="1">
      <c r="AF3646" s="367"/>
      <c r="AH3646" s="367"/>
    </row>
    <row r="3647" spans="32:34" s="368" customFormat="1" ht="14.15" customHeight="1">
      <c r="AF3647" s="367"/>
      <c r="AH3647" s="367"/>
    </row>
    <row r="3648" spans="32:34" s="368" customFormat="1" ht="14.15" customHeight="1">
      <c r="AF3648" s="367"/>
      <c r="AH3648" s="367"/>
    </row>
    <row r="3649" spans="32:34" s="368" customFormat="1" ht="14.15" customHeight="1">
      <c r="AF3649" s="367"/>
      <c r="AH3649" s="367"/>
    </row>
    <row r="3650" spans="32:34" s="368" customFormat="1" ht="14.15" customHeight="1">
      <c r="AF3650" s="367"/>
      <c r="AH3650" s="367"/>
    </row>
    <row r="3651" spans="32:34" s="368" customFormat="1" ht="14.15" customHeight="1">
      <c r="AF3651" s="367"/>
      <c r="AH3651" s="367"/>
    </row>
    <row r="3652" spans="32:34" s="368" customFormat="1" ht="14.15" customHeight="1">
      <c r="AF3652" s="367"/>
      <c r="AH3652" s="367"/>
    </row>
    <row r="3653" spans="32:34" s="368" customFormat="1" ht="14.15" customHeight="1">
      <c r="AF3653" s="367"/>
      <c r="AH3653" s="367"/>
    </row>
    <row r="3654" spans="32:34" s="368" customFormat="1" ht="14.15" customHeight="1">
      <c r="AF3654" s="367"/>
      <c r="AH3654" s="367"/>
    </row>
    <row r="3655" spans="32:34" s="368" customFormat="1" ht="14.15" customHeight="1">
      <c r="AF3655" s="367"/>
      <c r="AH3655" s="367"/>
    </row>
    <row r="3656" spans="32:34" s="368" customFormat="1" ht="14.15" customHeight="1">
      <c r="AF3656" s="367"/>
      <c r="AH3656" s="367"/>
    </row>
    <row r="3657" spans="32:34" s="368" customFormat="1" ht="14.15" customHeight="1">
      <c r="AF3657" s="367"/>
      <c r="AH3657" s="367"/>
    </row>
    <row r="3658" spans="32:34" s="368" customFormat="1" ht="14.15" customHeight="1">
      <c r="AF3658" s="367"/>
      <c r="AH3658" s="367"/>
    </row>
    <row r="3659" spans="32:34" s="368" customFormat="1" ht="14.15" customHeight="1">
      <c r="AF3659" s="367"/>
      <c r="AH3659" s="367"/>
    </row>
    <row r="3660" spans="32:34" s="368" customFormat="1" ht="14.15" customHeight="1">
      <c r="AF3660" s="367"/>
      <c r="AH3660" s="367"/>
    </row>
    <row r="3661" spans="32:34" s="368" customFormat="1" ht="14.15" customHeight="1">
      <c r="AF3661" s="367"/>
      <c r="AH3661" s="367"/>
    </row>
    <row r="3662" spans="32:34" s="368" customFormat="1" ht="14.15" customHeight="1">
      <c r="AF3662" s="367"/>
      <c r="AH3662" s="367"/>
    </row>
    <row r="3663" spans="32:34" s="368" customFormat="1" ht="14.15" customHeight="1">
      <c r="AF3663" s="367"/>
      <c r="AH3663" s="367"/>
    </row>
    <row r="3664" spans="32:34" s="368" customFormat="1" ht="14.15" customHeight="1">
      <c r="AF3664" s="367"/>
      <c r="AH3664" s="367"/>
    </row>
    <row r="3665" spans="32:34" s="368" customFormat="1" ht="14.15" customHeight="1">
      <c r="AF3665" s="367"/>
      <c r="AH3665" s="367"/>
    </row>
    <row r="3666" spans="32:34" s="368" customFormat="1" ht="14.15" customHeight="1">
      <c r="AF3666" s="367"/>
      <c r="AH3666" s="367"/>
    </row>
    <row r="3667" spans="32:34" s="368" customFormat="1" ht="14.15" customHeight="1">
      <c r="AF3667" s="367"/>
      <c r="AH3667" s="367"/>
    </row>
    <row r="3668" spans="32:34" s="368" customFormat="1" ht="14.15" customHeight="1">
      <c r="AF3668" s="367"/>
      <c r="AH3668" s="367"/>
    </row>
    <row r="3669" spans="32:34" s="368" customFormat="1" ht="14.15" customHeight="1">
      <c r="AF3669" s="367"/>
      <c r="AH3669" s="367"/>
    </row>
    <row r="3670" spans="32:34" s="368" customFormat="1" ht="14.15" customHeight="1">
      <c r="AF3670" s="367"/>
      <c r="AH3670" s="367"/>
    </row>
    <row r="3671" spans="32:34" s="368" customFormat="1" ht="14.15" customHeight="1">
      <c r="AF3671" s="367"/>
      <c r="AH3671" s="367"/>
    </row>
    <row r="3672" spans="32:34" s="368" customFormat="1" ht="14.15" customHeight="1">
      <c r="AF3672" s="367"/>
      <c r="AH3672" s="367"/>
    </row>
    <row r="3673" spans="32:34" s="368" customFormat="1" ht="14.15" customHeight="1">
      <c r="AF3673" s="367"/>
      <c r="AH3673" s="367"/>
    </row>
    <row r="3674" spans="32:34" s="368" customFormat="1" ht="14.15" customHeight="1">
      <c r="AF3674" s="367"/>
      <c r="AH3674" s="367"/>
    </row>
    <row r="3675" spans="32:34" s="368" customFormat="1" ht="14.15" customHeight="1">
      <c r="AF3675" s="367"/>
      <c r="AH3675" s="367"/>
    </row>
    <row r="3676" spans="32:34" s="368" customFormat="1" ht="14.15" customHeight="1">
      <c r="AF3676" s="367"/>
      <c r="AH3676" s="367"/>
    </row>
    <row r="3677" spans="32:34" s="368" customFormat="1" ht="14.15" customHeight="1">
      <c r="AF3677" s="367"/>
      <c r="AH3677" s="367"/>
    </row>
    <row r="3678" spans="32:34" s="368" customFormat="1" ht="14.15" customHeight="1">
      <c r="AF3678" s="367"/>
      <c r="AH3678" s="367"/>
    </row>
    <row r="3679" spans="32:34" s="368" customFormat="1" ht="14.15" customHeight="1">
      <c r="AF3679" s="367"/>
      <c r="AH3679" s="367"/>
    </row>
    <row r="3680" spans="32:34" s="368" customFormat="1" ht="14.15" customHeight="1">
      <c r="AF3680" s="367"/>
      <c r="AH3680" s="367"/>
    </row>
    <row r="3681" spans="32:34" s="368" customFormat="1" ht="14.15" customHeight="1">
      <c r="AF3681" s="367"/>
      <c r="AH3681" s="367"/>
    </row>
    <row r="3682" spans="32:34" s="368" customFormat="1" ht="14.15" customHeight="1">
      <c r="AF3682" s="367"/>
      <c r="AH3682" s="367"/>
    </row>
    <row r="3683" spans="32:34" s="368" customFormat="1" ht="14.15" customHeight="1">
      <c r="AF3683" s="367"/>
      <c r="AH3683" s="367"/>
    </row>
    <row r="3684" spans="32:34" s="368" customFormat="1" ht="14.15" customHeight="1">
      <c r="AF3684" s="367"/>
      <c r="AH3684" s="367"/>
    </row>
    <row r="3685" spans="32:34" s="368" customFormat="1" ht="14.15" customHeight="1">
      <c r="AF3685" s="367"/>
      <c r="AH3685" s="367"/>
    </row>
    <row r="3686" spans="32:34" s="368" customFormat="1" ht="14.15" customHeight="1">
      <c r="AF3686" s="367"/>
      <c r="AH3686" s="367"/>
    </row>
    <row r="3687" spans="32:34" s="368" customFormat="1" ht="14.15" customHeight="1">
      <c r="AF3687" s="367"/>
      <c r="AH3687" s="367"/>
    </row>
    <row r="3688" spans="32:34" s="368" customFormat="1" ht="14.15" customHeight="1">
      <c r="AF3688" s="367"/>
      <c r="AH3688" s="367"/>
    </row>
    <row r="3689" spans="32:34" s="368" customFormat="1" ht="14.15" customHeight="1">
      <c r="AF3689" s="367"/>
      <c r="AH3689" s="367"/>
    </row>
    <row r="3690" spans="32:34" s="368" customFormat="1" ht="14.15" customHeight="1">
      <c r="AF3690" s="367"/>
      <c r="AH3690" s="367"/>
    </row>
    <row r="3691" spans="32:34" s="368" customFormat="1" ht="14.15" customHeight="1">
      <c r="AF3691" s="367"/>
      <c r="AH3691" s="367"/>
    </row>
    <row r="3692" spans="32:34" s="368" customFormat="1" ht="14.15" customHeight="1">
      <c r="AF3692" s="367"/>
      <c r="AH3692" s="367"/>
    </row>
    <row r="3693" spans="32:34" s="368" customFormat="1" ht="14.15" customHeight="1">
      <c r="AF3693" s="367"/>
      <c r="AH3693" s="367"/>
    </row>
    <row r="3694" spans="32:34" s="368" customFormat="1" ht="14.15" customHeight="1">
      <c r="AF3694" s="367"/>
      <c r="AH3694" s="367"/>
    </row>
    <row r="3695" spans="32:34" s="368" customFormat="1" ht="14.15" customHeight="1">
      <c r="AF3695" s="367"/>
      <c r="AH3695" s="367"/>
    </row>
    <row r="3696" spans="32:34" s="368" customFormat="1" ht="14.15" customHeight="1">
      <c r="AF3696" s="367"/>
      <c r="AH3696" s="367"/>
    </row>
    <row r="3697" spans="32:34" s="368" customFormat="1" ht="14.15" customHeight="1">
      <c r="AF3697" s="367"/>
      <c r="AH3697" s="367"/>
    </row>
    <row r="3698" spans="32:34" s="368" customFormat="1" ht="14.15" customHeight="1">
      <c r="AF3698" s="367"/>
      <c r="AH3698" s="367"/>
    </row>
    <row r="3699" spans="32:34" s="368" customFormat="1" ht="14.15" customHeight="1">
      <c r="AF3699" s="367"/>
      <c r="AH3699" s="367"/>
    </row>
    <row r="3700" spans="32:34" s="368" customFormat="1" ht="14.15" customHeight="1">
      <c r="AF3700" s="367"/>
      <c r="AH3700" s="367"/>
    </row>
    <row r="3701" spans="32:34" s="368" customFormat="1" ht="14.15" customHeight="1">
      <c r="AF3701" s="367"/>
      <c r="AH3701" s="367"/>
    </row>
    <row r="3702" spans="32:34" s="368" customFormat="1" ht="14.15" customHeight="1">
      <c r="AF3702" s="367"/>
      <c r="AH3702" s="367"/>
    </row>
    <row r="3703" spans="32:34" s="368" customFormat="1" ht="14.15" customHeight="1">
      <c r="AF3703" s="367"/>
      <c r="AH3703" s="367"/>
    </row>
    <row r="3704" spans="32:34" s="368" customFormat="1" ht="14.15" customHeight="1">
      <c r="AF3704" s="367"/>
      <c r="AH3704" s="367"/>
    </row>
    <row r="3705" spans="32:34" s="368" customFormat="1" ht="14.15" customHeight="1">
      <c r="AF3705" s="367"/>
      <c r="AH3705" s="367"/>
    </row>
    <row r="3706" spans="32:34" s="368" customFormat="1" ht="14.15" customHeight="1">
      <c r="AF3706" s="367"/>
      <c r="AH3706" s="367"/>
    </row>
    <row r="3707" spans="32:34" s="368" customFormat="1" ht="14.15" customHeight="1">
      <c r="AF3707" s="367"/>
      <c r="AH3707" s="367"/>
    </row>
    <row r="3708" spans="32:34" s="368" customFormat="1" ht="14.15" customHeight="1">
      <c r="AF3708" s="367"/>
      <c r="AH3708" s="367"/>
    </row>
    <row r="3709" spans="32:34" s="368" customFormat="1" ht="14.15" customHeight="1">
      <c r="AF3709" s="367"/>
      <c r="AH3709" s="367"/>
    </row>
    <row r="3710" spans="32:34" s="368" customFormat="1" ht="14.15" customHeight="1">
      <c r="AF3710" s="367"/>
      <c r="AH3710" s="367"/>
    </row>
    <row r="3711" spans="32:34" s="368" customFormat="1" ht="14.15" customHeight="1">
      <c r="AF3711" s="367"/>
      <c r="AH3711" s="367"/>
    </row>
    <row r="3712" spans="32:34" s="368" customFormat="1" ht="14.15" customHeight="1">
      <c r="AF3712" s="367"/>
      <c r="AH3712" s="367"/>
    </row>
    <row r="3713" spans="32:34" s="368" customFormat="1" ht="14.15" customHeight="1">
      <c r="AF3713" s="367"/>
      <c r="AH3713" s="367"/>
    </row>
    <row r="3714" spans="32:34" s="368" customFormat="1" ht="14.15" customHeight="1">
      <c r="AF3714" s="367"/>
      <c r="AH3714" s="367"/>
    </row>
    <row r="3715" spans="32:34" s="368" customFormat="1" ht="14.15" customHeight="1">
      <c r="AF3715" s="367"/>
      <c r="AH3715" s="367"/>
    </row>
    <row r="3716" spans="32:34" s="368" customFormat="1" ht="14.15" customHeight="1">
      <c r="AF3716" s="367"/>
      <c r="AH3716" s="367"/>
    </row>
    <row r="3717" spans="32:34" s="368" customFormat="1" ht="14.15" customHeight="1">
      <c r="AF3717" s="367"/>
      <c r="AH3717" s="367"/>
    </row>
    <row r="3718" spans="32:34" s="368" customFormat="1" ht="14.15" customHeight="1">
      <c r="AF3718" s="367"/>
      <c r="AH3718" s="367"/>
    </row>
    <row r="3719" spans="32:34" s="368" customFormat="1" ht="14.15" customHeight="1">
      <c r="AF3719" s="367"/>
      <c r="AH3719" s="367"/>
    </row>
    <row r="3720" spans="32:34" s="368" customFormat="1" ht="14.15" customHeight="1">
      <c r="AF3720" s="367"/>
      <c r="AH3720" s="367"/>
    </row>
    <row r="3721" spans="32:34" s="368" customFormat="1" ht="14.15" customHeight="1">
      <c r="AF3721" s="367"/>
      <c r="AH3721" s="367"/>
    </row>
    <row r="3722" spans="32:34" s="368" customFormat="1" ht="14.15" customHeight="1">
      <c r="AF3722" s="367"/>
      <c r="AH3722" s="367"/>
    </row>
    <row r="3723" spans="32:34" s="368" customFormat="1" ht="14.15" customHeight="1">
      <c r="AF3723" s="367"/>
      <c r="AH3723" s="367"/>
    </row>
    <row r="3724" spans="32:34" s="368" customFormat="1" ht="14.15" customHeight="1">
      <c r="AF3724" s="367"/>
      <c r="AH3724" s="367"/>
    </row>
    <row r="3725" spans="32:34" s="368" customFormat="1" ht="14.15" customHeight="1">
      <c r="AF3725" s="367"/>
      <c r="AH3725" s="367"/>
    </row>
    <row r="3726" spans="32:34" s="368" customFormat="1" ht="14.15" customHeight="1">
      <c r="AF3726" s="367"/>
      <c r="AH3726" s="367"/>
    </row>
    <row r="3727" spans="32:34" s="368" customFormat="1" ht="14.15" customHeight="1">
      <c r="AF3727" s="367"/>
      <c r="AH3727" s="367"/>
    </row>
    <row r="3728" spans="32:34" s="368" customFormat="1" ht="14.15" customHeight="1">
      <c r="AF3728" s="367"/>
      <c r="AH3728" s="367"/>
    </row>
    <row r="3729" spans="32:34" s="368" customFormat="1" ht="14.15" customHeight="1">
      <c r="AF3729" s="367"/>
      <c r="AH3729" s="367"/>
    </row>
    <row r="3730" spans="32:34" s="368" customFormat="1" ht="14.15" customHeight="1">
      <c r="AF3730" s="367"/>
      <c r="AH3730" s="367"/>
    </row>
    <row r="3731" spans="32:34" s="368" customFormat="1" ht="14.15" customHeight="1">
      <c r="AF3731" s="367"/>
      <c r="AH3731" s="367"/>
    </row>
    <row r="3732" spans="32:34" s="368" customFormat="1" ht="14.15" customHeight="1">
      <c r="AF3732" s="367"/>
      <c r="AH3732" s="367"/>
    </row>
    <row r="3733" spans="32:34" s="368" customFormat="1" ht="14.15" customHeight="1">
      <c r="AF3733" s="367"/>
      <c r="AH3733" s="367"/>
    </row>
    <row r="3734" spans="32:34" s="368" customFormat="1" ht="14.15" customHeight="1">
      <c r="AF3734" s="367"/>
      <c r="AH3734" s="367"/>
    </row>
    <row r="3735" spans="32:34" s="368" customFormat="1" ht="14.15" customHeight="1">
      <c r="AF3735" s="367"/>
      <c r="AH3735" s="367"/>
    </row>
    <row r="3736" spans="32:34" s="368" customFormat="1" ht="14.15" customHeight="1">
      <c r="AF3736" s="367"/>
      <c r="AH3736" s="367"/>
    </row>
    <row r="3737" spans="32:34" s="368" customFormat="1" ht="14.15" customHeight="1">
      <c r="AF3737" s="367"/>
      <c r="AH3737" s="367"/>
    </row>
    <row r="3738" spans="32:34" s="368" customFormat="1" ht="14.15" customHeight="1">
      <c r="AF3738" s="367"/>
      <c r="AH3738" s="367"/>
    </row>
    <row r="3739" spans="32:34" s="368" customFormat="1" ht="14.15" customHeight="1">
      <c r="AF3739" s="367"/>
      <c r="AH3739" s="367"/>
    </row>
    <row r="3740" spans="32:34" s="368" customFormat="1" ht="14.15" customHeight="1">
      <c r="AF3740" s="367"/>
      <c r="AH3740" s="367"/>
    </row>
    <row r="3741" spans="32:34" s="368" customFormat="1" ht="14.15" customHeight="1">
      <c r="AF3741" s="367"/>
      <c r="AH3741" s="367"/>
    </row>
    <row r="3742" spans="32:34" s="368" customFormat="1" ht="14.15" customHeight="1">
      <c r="AF3742" s="367"/>
      <c r="AH3742" s="367"/>
    </row>
    <row r="3743" spans="32:34" s="368" customFormat="1" ht="14.15" customHeight="1">
      <c r="AF3743" s="367"/>
      <c r="AH3743" s="367"/>
    </row>
    <row r="3744" spans="32:34" s="368" customFormat="1" ht="14.15" customHeight="1">
      <c r="AF3744" s="367"/>
      <c r="AH3744" s="367"/>
    </row>
    <row r="3745" spans="32:34" s="368" customFormat="1" ht="14.15" customHeight="1">
      <c r="AF3745" s="367"/>
      <c r="AH3745" s="367"/>
    </row>
    <row r="3746" spans="32:34" s="368" customFormat="1" ht="14.15" customHeight="1">
      <c r="AF3746" s="367"/>
      <c r="AH3746" s="367"/>
    </row>
    <row r="3747" spans="32:34" s="368" customFormat="1" ht="14.15" customHeight="1">
      <c r="AF3747" s="367"/>
      <c r="AH3747" s="367"/>
    </row>
    <row r="3748" spans="32:34" s="368" customFormat="1" ht="14.15" customHeight="1">
      <c r="AF3748" s="367"/>
      <c r="AH3748" s="367"/>
    </row>
    <row r="3749" spans="32:34" s="368" customFormat="1" ht="14.15" customHeight="1">
      <c r="AF3749" s="367"/>
      <c r="AH3749" s="367"/>
    </row>
    <row r="3750" spans="32:34" s="368" customFormat="1" ht="14.15" customHeight="1">
      <c r="AF3750" s="367"/>
      <c r="AH3750" s="367"/>
    </row>
    <row r="3751" spans="32:34" s="368" customFormat="1" ht="14.15" customHeight="1">
      <c r="AF3751" s="367"/>
      <c r="AH3751" s="367"/>
    </row>
    <row r="3752" spans="32:34" s="368" customFormat="1" ht="14.15" customHeight="1">
      <c r="AF3752" s="367"/>
      <c r="AH3752" s="367"/>
    </row>
    <row r="3753" spans="32:34" s="368" customFormat="1" ht="14.15" customHeight="1">
      <c r="AF3753" s="367"/>
      <c r="AH3753" s="367"/>
    </row>
    <row r="3754" spans="32:34" s="368" customFormat="1" ht="14.15" customHeight="1">
      <c r="AF3754" s="367"/>
      <c r="AH3754" s="367"/>
    </row>
    <row r="3755" spans="32:34" s="368" customFormat="1" ht="14.15" customHeight="1">
      <c r="AF3755" s="367"/>
      <c r="AH3755" s="367"/>
    </row>
    <row r="3756" spans="32:34" s="368" customFormat="1" ht="14.15" customHeight="1">
      <c r="AF3756" s="367"/>
      <c r="AH3756" s="367"/>
    </row>
    <row r="3757" spans="32:34" s="368" customFormat="1" ht="14.15" customHeight="1">
      <c r="AF3757" s="367"/>
      <c r="AH3757" s="367"/>
    </row>
    <row r="3758" spans="32:34" s="368" customFormat="1" ht="14.15" customHeight="1">
      <c r="AF3758" s="367"/>
      <c r="AH3758" s="367"/>
    </row>
    <row r="3759" spans="32:34" s="368" customFormat="1" ht="14.15" customHeight="1">
      <c r="AF3759" s="367"/>
      <c r="AH3759" s="367"/>
    </row>
    <row r="3760" spans="32:34" s="368" customFormat="1" ht="14.15" customHeight="1">
      <c r="AF3760" s="367"/>
      <c r="AH3760" s="367"/>
    </row>
    <row r="3761" spans="32:34" s="368" customFormat="1" ht="14.15" customHeight="1">
      <c r="AF3761" s="367"/>
      <c r="AH3761" s="367"/>
    </row>
    <row r="3762" spans="32:34" s="368" customFormat="1" ht="14.15" customHeight="1">
      <c r="AF3762" s="367"/>
      <c r="AH3762" s="367"/>
    </row>
    <row r="3763" spans="32:34" s="368" customFormat="1" ht="14.15" customHeight="1">
      <c r="AF3763" s="367"/>
      <c r="AH3763" s="367"/>
    </row>
    <row r="3764" spans="32:34" s="368" customFormat="1" ht="14.15" customHeight="1">
      <c r="AF3764" s="367"/>
      <c r="AH3764" s="367"/>
    </row>
    <row r="3765" spans="32:34" s="368" customFormat="1" ht="14.15" customHeight="1">
      <c r="AF3765" s="367"/>
      <c r="AH3765" s="367"/>
    </row>
    <row r="3766" spans="32:34" s="368" customFormat="1" ht="14.15" customHeight="1">
      <c r="AF3766" s="367"/>
      <c r="AH3766" s="367"/>
    </row>
    <row r="3767" spans="32:34" s="368" customFormat="1" ht="14.15" customHeight="1">
      <c r="AF3767" s="367"/>
      <c r="AH3767" s="367"/>
    </row>
    <row r="3768" spans="32:34" s="368" customFormat="1" ht="14.15" customHeight="1">
      <c r="AF3768" s="367"/>
      <c r="AH3768" s="367"/>
    </row>
    <row r="3769" spans="32:34" s="368" customFormat="1" ht="14.15" customHeight="1">
      <c r="AF3769" s="367"/>
      <c r="AH3769" s="367"/>
    </row>
    <row r="3770" spans="32:34" s="368" customFormat="1" ht="14.15" customHeight="1">
      <c r="AF3770" s="367"/>
      <c r="AH3770" s="367"/>
    </row>
    <row r="3771" spans="32:34" s="368" customFormat="1" ht="14.15" customHeight="1">
      <c r="AF3771" s="367"/>
      <c r="AH3771" s="367"/>
    </row>
    <row r="3772" spans="32:34" s="368" customFormat="1" ht="14.15" customHeight="1">
      <c r="AF3772" s="367"/>
      <c r="AH3772" s="367"/>
    </row>
    <row r="3773" spans="32:34" s="368" customFormat="1" ht="14.15" customHeight="1">
      <c r="AF3773" s="367"/>
      <c r="AH3773" s="367"/>
    </row>
    <row r="3774" spans="32:34" s="368" customFormat="1" ht="14.15" customHeight="1">
      <c r="AF3774" s="367"/>
      <c r="AH3774" s="367"/>
    </row>
    <row r="3775" spans="32:34" s="368" customFormat="1" ht="14.15" customHeight="1">
      <c r="AF3775" s="367"/>
      <c r="AH3775" s="367"/>
    </row>
    <row r="3776" spans="32:34" s="368" customFormat="1" ht="14.15" customHeight="1">
      <c r="AF3776" s="367"/>
      <c r="AH3776" s="367"/>
    </row>
    <row r="3777" spans="32:34" s="368" customFormat="1" ht="14.15" customHeight="1">
      <c r="AF3777" s="367"/>
      <c r="AH3777" s="367"/>
    </row>
    <row r="3778" spans="32:34" s="368" customFormat="1" ht="14.15" customHeight="1">
      <c r="AF3778" s="367"/>
      <c r="AH3778" s="367"/>
    </row>
    <row r="3779" spans="32:34" s="368" customFormat="1" ht="14.15" customHeight="1">
      <c r="AF3779" s="367"/>
      <c r="AH3779" s="367"/>
    </row>
    <row r="3780" spans="32:34" s="368" customFormat="1" ht="14.15" customHeight="1">
      <c r="AF3780" s="367"/>
      <c r="AH3780" s="367"/>
    </row>
    <row r="3781" spans="32:34" s="368" customFormat="1" ht="14.15" customHeight="1">
      <c r="AF3781" s="367"/>
      <c r="AH3781" s="367"/>
    </row>
    <row r="3782" spans="32:34" s="368" customFormat="1" ht="14.15" customHeight="1">
      <c r="AF3782" s="367"/>
      <c r="AH3782" s="367"/>
    </row>
    <row r="3783" spans="32:34" s="368" customFormat="1" ht="14.15" customHeight="1">
      <c r="AF3783" s="367"/>
      <c r="AH3783" s="367"/>
    </row>
    <row r="3784" spans="32:34" s="368" customFormat="1" ht="14.15" customHeight="1">
      <c r="AF3784" s="367"/>
      <c r="AH3784" s="367"/>
    </row>
    <row r="3785" spans="32:34" s="368" customFormat="1" ht="14.15" customHeight="1">
      <c r="AF3785" s="367"/>
      <c r="AH3785" s="367"/>
    </row>
    <row r="3786" spans="32:34" s="368" customFormat="1" ht="14.15" customHeight="1">
      <c r="AF3786" s="367"/>
      <c r="AH3786" s="367"/>
    </row>
    <row r="3787" spans="32:34" s="368" customFormat="1" ht="14.15" customHeight="1">
      <c r="AF3787" s="367"/>
      <c r="AH3787" s="367"/>
    </row>
    <row r="3788" spans="32:34" s="368" customFormat="1" ht="14.15" customHeight="1">
      <c r="AF3788" s="367"/>
      <c r="AH3788" s="367"/>
    </row>
    <row r="3789" spans="32:34" s="368" customFormat="1" ht="14.15" customHeight="1">
      <c r="AF3789" s="367"/>
      <c r="AH3789" s="367"/>
    </row>
    <row r="3790" spans="32:34" s="368" customFormat="1" ht="14.15" customHeight="1">
      <c r="AF3790" s="367"/>
      <c r="AH3790" s="367"/>
    </row>
    <row r="3791" spans="32:34" s="368" customFormat="1" ht="14.15" customHeight="1">
      <c r="AF3791" s="367"/>
      <c r="AH3791" s="367"/>
    </row>
    <row r="3792" spans="32:34" s="368" customFormat="1" ht="14.15" customHeight="1">
      <c r="AF3792" s="367"/>
      <c r="AH3792" s="367"/>
    </row>
    <row r="3793" spans="32:34" s="368" customFormat="1" ht="14.15" customHeight="1">
      <c r="AF3793" s="367"/>
      <c r="AH3793" s="367"/>
    </row>
    <row r="3794" spans="32:34" s="368" customFormat="1" ht="14.15" customHeight="1">
      <c r="AF3794" s="367"/>
      <c r="AH3794" s="367"/>
    </row>
    <row r="3795" spans="32:34" s="368" customFormat="1" ht="14.15" customHeight="1">
      <c r="AF3795" s="367"/>
      <c r="AH3795" s="367"/>
    </row>
    <row r="3796" spans="32:34" s="368" customFormat="1" ht="14.15" customHeight="1">
      <c r="AF3796" s="367"/>
      <c r="AH3796" s="367"/>
    </row>
    <row r="3797" spans="32:34" s="368" customFormat="1" ht="14.15" customHeight="1">
      <c r="AF3797" s="367"/>
      <c r="AH3797" s="367"/>
    </row>
    <row r="3798" spans="32:34" s="368" customFormat="1" ht="14.15" customHeight="1">
      <c r="AF3798" s="367"/>
      <c r="AH3798" s="367"/>
    </row>
    <row r="3799" spans="32:34" s="368" customFormat="1" ht="14.15" customHeight="1">
      <c r="AF3799" s="367"/>
      <c r="AH3799" s="367"/>
    </row>
    <row r="3800" spans="32:34" s="368" customFormat="1" ht="14.15" customHeight="1">
      <c r="AF3800" s="367"/>
      <c r="AH3800" s="367"/>
    </row>
    <row r="3801" spans="32:34" s="368" customFormat="1" ht="14.15" customHeight="1">
      <c r="AF3801" s="367"/>
      <c r="AH3801" s="367"/>
    </row>
    <row r="3802" spans="32:34" s="368" customFormat="1" ht="14.15" customHeight="1">
      <c r="AF3802" s="367"/>
      <c r="AH3802" s="367"/>
    </row>
    <row r="3803" spans="32:34" s="368" customFormat="1" ht="14.15" customHeight="1">
      <c r="AF3803" s="367"/>
      <c r="AH3803" s="367"/>
    </row>
    <row r="3804" spans="32:34" s="368" customFormat="1" ht="14.15" customHeight="1">
      <c r="AF3804" s="367"/>
      <c r="AH3804" s="367"/>
    </row>
    <row r="3805" spans="32:34" s="368" customFormat="1" ht="14.15" customHeight="1">
      <c r="AF3805" s="367"/>
      <c r="AH3805" s="367"/>
    </row>
    <row r="3806" spans="32:34" s="368" customFormat="1" ht="14.15" customHeight="1">
      <c r="AF3806" s="367"/>
      <c r="AH3806" s="367"/>
    </row>
    <row r="3807" spans="32:34" s="368" customFormat="1" ht="14.15" customHeight="1">
      <c r="AF3807" s="367"/>
      <c r="AH3807" s="367"/>
    </row>
    <row r="3808" spans="32:34" s="368" customFormat="1" ht="14.15" customHeight="1">
      <c r="AF3808" s="367"/>
      <c r="AH3808" s="367"/>
    </row>
    <row r="3809" spans="32:34" s="368" customFormat="1" ht="14.15" customHeight="1">
      <c r="AF3809" s="367"/>
      <c r="AH3809" s="367"/>
    </row>
    <row r="3810" spans="32:34" s="368" customFormat="1" ht="14.15" customHeight="1">
      <c r="AF3810" s="367"/>
      <c r="AH3810" s="367"/>
    </row>
    <row r="3811" spans="32:34" s="368" customFormat="1" ht="14.15" customHeight="1">
      <c r="AF3811" s="367"/>
      <c r="AH3811" s="367"/>
    </row>
    <row r="3812" spans="32:34" s="368" customFormat="1" ht="14.15" customHeight="1">
      <c r="AF3812" s="367"/>
      <c r="AH3812" s="367"/>
    </row>
    <row r="3813" spans="32:34" s="368" customFormat="1" ht="14.15" customHeight="1">
      <c r="AF3813" s="367"/>
      <c r="AH3813" s="367"/>
    </row>
    <row r="3814" spans="32:34" s="368" customFormat="1" ht="14.15" customHeight="1">
      <c r="AF3814" s="367"/>
      <c r="AH3814" s="367"/>
    </row>
    <row r="3815" spans="32:34" s="368" customFormat="1" ht="14.15" customHeight="1">
      <c r="AF3815" s="367"/>
      <c r="AH3815" s="367"/>
    </row>
    <row r="3816" spans="32:34" s="368" customFormat="1" ht="14.15" customHeight="1">
      <c r="AF3816" s="367"/>
      <c r="AH3816" s="367"/>
    </row>
    <row r="3817" spans="32:34" s="368" customFormat="1" ht="14.15" customHeight="1">
      <c r="AF3817" s="367"/>
      <c r="AH3817" s="367"/>
    </row>
    <row r="3818" spans="32:34" s="368" customFormat="1" ht="14.15" customHeight="1">
      <c r="AF3818" s="367"/>
      <c r="AH3818" s="367"/>
    </row>
    <row r="3819" spans="32:34" s="368" customFormat="1" ht="14.15" customHeight="1">
      <c r="AF3819" s="367"/>
      <c r="AH3819" s="367"/>
    </row>
    <row r="3820" spans="32:34" s="368" customFormat="1" ht="14.15" customHeight="1">
      <c r="AF3820" s="367"/>
      <c r="AH3820" s="367"/>
    </row>
    <row r="3821" spans="32:34" s="368" customFormat="1" ht="14.15" customHeight="1">
      <c r="AF3821" s="367"/>
      <c r="AH3821" s="367"/>
    </row>
    <row r="3822" spans="32:34" s="368" customFormat="1" ht="14.15" customHeight="1">
      <c r="AF3822" s="367"/>
      <c r="AH3822" s="367"/>
    </row>
    <row r="3823" spans="32:34" s="368" customFormat="1" ht="14.15" customHeight="1">
      <c r="AF3823" s="367"/>
      <c r="AH3823" s="367"/>
    </row>
    <row r="3824" spans="32:34" s="368" customFormat="1" ht="14.15" customHeight="1">
      <c r="AF3824" s="367"/>
      <c r="AH3824" s="367"/>
    </row>
    <row r="3825" spans="32:34" s="368" customFormat="1" ht="14.15" customHeight="1">
      <c r="AF3825" s="367"/>
      <c r="AH3825" s="367"/>
    </row>
    <row r="3826" spans="32:34" s="368" customFormat="1" ht="14.15" customHeight="1">
      <c r="AF3826" s="367"/>
      <c r="AH3826" s="367"/>
    </row>
    <row r="3827" spans="32:34" s="368" customFormat="1" ht="14.15" customHeight="1">
      <c r="AF3827" s="367"/>
      <c r="AH3827" s="367"/>
    </row>
    <row r="3828" spans="32:34" s="368" customFormat="1" ht="14.15" customHeight="1">
      <c r="AF3828" s="367"/>
      <c r="AH3828" s="367"/>
    </row>
    <row r="3829" spans="32:34" s="368" customFormat="1" ht="14.15" customHeight="1">
      <c r="AF3829" s="367"/>
      <c r="AH3829" s="367"/>
    </row>
    <row r="3830" spans="32:34" s="368" customFormat="1" ht="14.15" customHeight="1">
      <c r="AF3830" s="367"/>
      <c r="AH3830" s="367"/>
    </row>
    <row r="3831" spans="32:34" s="368" customFormat="1" ht="14.15" customHeight="1">
      <c r="AF3831" s="367"/>
      <c r="AH3831" s="367"/>
    </row>
    <row r="3832" spans="32:34" s="368" customFormat="1" ht="14.15" customHeight="1">
      <c r="AF3832" s="367"/>
      <c r="AH3832" s="367"/>
    </row>
    <row r="3833" spans="32:34" s="368" customFormat="1" ht="14.15" customHeight="1">
      <c r="AF3833" s="367"/>
      <c r="AH3833" s="367"/>
    </row>
    <row r="3834" spans="32:34" s="368" customFormat="1" ht="14.15" customHeight="1">
      <c r="AF3834" s="367"/>
      <c r="AH3834" s="367"/>
    </row>
    <row r="3835" spans="32:34" s="368" customFormat="1" ht="14.15" customHeight="1">
      <c r="AF3835" s="367"/>
      <c r="AH3835" s="367"/>
    </row>
    <row r="3836" spans="32:34" s="368" customFormat="1" ht="14.15" customHeight="1">
      <c r="AF3836" s="367"/>
      <c r="AH3836" s="367"/>
    </row>
    <row r="3837" spans="32:34" s="368" customFormat="1" ht="14.15" customHeight="1">
      <c r="AF3837" s="367"/>
      <c r="AH3837" s="367"/>
    </row>
    <row r="3838" spans="32:34" s="368" customFormat="1" ht="14.15" customHeight="1">
      <c r="AF3838" s="367"/>
      <c r="AH3838" s="367"/>
    </row>
    <row r="3839" spans="32:34" s="368" customFormat="1" ht="14.15" customHeight="1">
      <c r="AF3839" s="367"/>
      <c r="AH3839" s="367"/>
    </row>
    <row r="3840" spans="32:34" s="368" customFormat="1" ht="14.15" customHeight="1">
      <c r="AF3840" s="367"/>
      <c r="AH3840" s="367"/>
    </row>
    <row r="3841" spans="32:34" s="368" customFormat="1" ht="14.15" customHeight="1">
      <c r="AF3841" s="367"/>
      <c r="AH3841" s="367"/>
    </row>
    <row r="3842" spans="32:34" s="368" customFormat="1" ht="14.15" customHeight="1">
      <c r="AF3842" s="367"/>
      <c r="AH3842" s="367"/>
    </row>
    <row r="3843" spans="32:34" s="368" customFormat="1" ht="14.15" customHeight="1">
      <c r="AF3843" s="367"/>
      <c r="AH3843" s="367"/>
    </row>
    <row r="3844" spans="32:34" s="368" customFormat="1" ht="14.15" customHeight="1">
      <c r="AF3844" s="367"/>
      <c r="AH3844" s="367"/>
    </row>
    <row r="3845" spans="32:34" s="368" customFormat="1" ht="14.15" customHeight="1">
      <c r="AF3845" s="367"/>
      <c r="AH3845" s="367"/>
    </row>
    <row r="3846" spans="32:34" s="368" customFormat="1" ht="14.15" customHeight="1">
      <c r="AF3846" s="367"/>
      <c r="AH3846" s="367"/>
    </row>
    <row r="3847" spans="32:34" s="368" customFormat="1" ht="14.15" customHeight="1">
      <c r="AF3847" s="367"/>
      <c r="AH3847" s="367"/>
    </row>
    <row r="3848" spans="32:34" s="368" customFormat="1" ht="14.15" customHeight="1">
      <c r="AF3848" s="367"/>
      <c r="AH3848" s="367"/>
    </row>
    <row r="3849" spans="32:34" s="368" customFormat="1" ht="14.15" customHeight="1">
      <c r="AF3849" s="367"/>
      <c r="AH3849" s="367"/>
    </row>
    <row r="3850" spans="32:34" s="368" customFormat="1" ht="14.15" customHeight="1">
      <c r="AF3850" s="367"/>
      <c r="AH3850" s="367"/>
    </row>
    <row r="3851" spans="32:34" s="368" customFormat="1" ht="14.15" customHeight="1">
      <c r="AF3851" s="367"/>
      <c r="AH3851" s="367"/>
    </row>
    <row r="3852" spans="32:34" s="368" customFormat="1" ht="14.15" customHeight="1">
      <c r="AF3852" s="367"/>
      <c r="AH3852" s="367"/>
    </row>
    <row r="3853" spans="32:34" s="368" customFormat="1" ht="14.15" customHeight="1">
      <c r="AF3853" s="367"/>
      <c r="AH3853" s="367"/>
    </row>
    <row r="3854" spans="32:34" s="368" customFormat="1" ht="14.15" customHeight="1">
      <c r="AF3854" s="367"/>
      <c r="AH3854" s="367"/>
    </row>
    <row r="3855" spans="32:34" s="368" customFormat="1" ht="14.15" customHeight="1">
      <c r="AF3855" s="367"/>
      <c r="AH3855" s="367"/>
    </row>
    <row r="3856" spans="32:34" s="368" customFormat="1" ht="14.15" customHeight="1">
      <c r="AF3856" s="367"/>
      <c r="AH3856" s="367"/>
    </row>
    <row r="3857" spans="32:34" s="368" customFormat="1" ht="14.15" customHeight="1">
      <c r="AF3857" s="367"/>
      <c r="AH3857" s="367"/>
    </row>
    <row r="3858" spans="32:34" s="368" customFormat="1" ht="14.15" customHeight="1">
      <c r="AF3858" s="367"/>
      <c r="AH3858" s="367"/>
    </row>
    <row r="3859" spans="32:34" s="368" customFormat="1" ht="14.15" customHeight="1">
      <c r="AF3859" s="367"/>
      <c r="AH3859" s="367"/>
    </row>
    <row r="3860" spans="32:34" s="368" customFormat="1" ht="14.15" customHeight="1">
      <c r="AF3860" s="367"/>
      <c r="AH3860" s="367"/>
    </row>
    <row r="3861" spans="32:34" s="368" customFormat="1" ht="14.15" customHeight="1">
      <c r="AF3861" s="367"/>
      <c r="AH3861" s="367"/>
    </row>
    <row r="3862" spans="32:34" s="368" customFormat="1" ht="14.15" customHeight="1">
      <c r="AF3862" s="367"/>
      <c r="AH3862" s="367"/>
    </row>
    <row r="3863" spans="32:34" s="368" customFormat="1" ht="14.15" customHeight="1">
      <c r="AF3863" s="367"/>
      <c r="AH3863" s="367"/>
    </row>
    <row r="3864" spans="32:34" s="368" customFormat="1" ht="14.15" customHeight="1">
      <c r="AF3864" s="367"/>
      <c r="AH3864" s="367"/>
    </row>
    <row r="3865" spans="32:34" s="368" customFormat="1" ht="14.15" customHeight="1">
      <c r="AF3865" s="367"/>
      <c r="AH3865" s="367"/>
    </row>
    <row r="3866" spans="32:34" s="368" customFormat="1" ht="14.15" customHeight="1">
      <c r="AF3866" s="367"/>
      <c r="AH3866" s="367"/>
    </row>
    <row r="3867" spans="32:34" s="368" customFormat="1" ht="14.15" customHeight="1">
      <c r="AF3867" s="367"/>
      <c r="AH3867" s="367"/>
    </row>
    <row r="3868" spans="32:34" s="368" customFormat="1" ht="14.15" customHeight="1">
      <c r="AF3868" s="367"/>
      <c r="AH3868" s="367"/>
    </row>
    <row r="3869" spans="32:34" s="368" customFormat="1" ht="14.15" customHeight="1">
      <c r="AF3869" s="367"/>
      <c r="AH3869" s="367"/>
    </row>
    <row r="3870" spans="32:34" s="368" customFormat="1" ht="14.15" customHeight="1">
      <c r="AF3870" s="367"/>
      <c r="AH3870" s="367"/>
    </row>
    <row r="3871" spans="32:34" s="368" customFormat="1" ht="14.15" customHeight="1">
      <c r="AF3871" s="367"/>
      <c r="AH3871" s="367"/>
    </row>
    <row r="3872" spans="32:34" s="368" customFormat="1" ht="14.15" customHeight="1">
      <c r="AF3872" s="367"/>
      <c r="AH3872" s="367"/>
    </row>
    <row r="3873" spans="32:34" s="368" customFormat="1" ht="14.15" customHeight="1">
      <c r="AF3873" s="367"/>
      <c r="AH3873" s="367"/>
    </row>
    <row r="3874" spans="32:34" s="368" customFormat="1" ht="14.15" customHeight="1">
      <c r="AF3874" s="367"/>
      <c r="AH3874" s="367"/>
    </row>
    <row r="3875" spans="32:34" s="368" customFormat="1" ht="14.15" customHeight="1">
      <c r="AF3875" s="367"/>
      <c r="AH3875" s="367"/>
    </row>
    <row r="3876" spans="32:34" s="368" customFormat="1" ht="14.15" customHeight="1">
      <c r="AF3876" s="367"/>
      <c r="AH3876" s="367"/>
    </row>
    <row r="3877" spans="32:34" s="368" customFormat="1" ht="14.15" customHeight="1">
      <c r="AF3877" s="367"/>
      <c r="AH3877" s="367"/>
    </row>
    <row r="3878" spans="32:34" s="368" customFormat="1" ht="14.15" customHeight="1">
      <c r="AF3878" s="367"/>
      <c r="AH3878" s="367"/>
    </row>
    <row r="3879" spans="32:34" s="368" customFormat="1" ht="14.15" customHeight="1">
      <c r="AF3879" s="367"/>
      <c r="AH3879" s="367"/>
    </row>
    <row r="3880" spans="32:34" s="368" customFormat="1" ht="14.15" customHeight="1">
      <c r="AF3880" s="367"/>
      <c r="AH3880" s="367"/>
    </row>
    <row r="3881" spans="32:34" s="368" customFormat="1" ht="14.15" customHeight="1">
      <c r="AF3881" s="367"/>
      <c r="AH3881" s="367"/>
    </row>
    <row r="3882" spans="32:34" s="368" customFormat="1" ht="14.15" customHeight="1">
      <c r="AF3882" s="367"/>
      <c r="AH3882" s="367"/>
    </row>
    <row r="3883" spans="32:34" s="368" customFormat="1" ht="14.15" customHeight="1">
      <c r="AF3883" s="367"/>
      <c r="AH3883" s="367"/>
    </row>
    <row r="3884" spans="32:34" s="368" customFormat="1" ht="14.15" customHeight="1">
      <c r="AF3884" s="367"/>
      <c r="AH3884" s="367"/>
    </row>
    <row r="3885" spans="32:34" s="368" customFormat="1" ht="14.15" customHeight="1">
      <c r="AF3885" s="367"/>
      <c r="AH3885" s="367"/>
    </row>
    <row r="3886" spans="32:34" s="368" customFormat="1" ht="14.15" customHeight="1">
      <c r="AF3886" s="367"/>
      <c r="AH3886" s="367"/>
    </row>
    <row r="3887" spans="32:34" s="368" customFormat="1" ht="14.15" customHeight="1">
      <c r="AF3887" s="367"/>
      <c r="AH3887" s="367"/>
    </row>
    <row r="3888" spans="32:34" s="368" customFormat="1" ht="14.15" customHeight="1">
      <c r="AF3888" s="367"/>
      <c r="AH3888" s="367"/>
    </row>
    <row r="3889" spans="32:34" s="368" customFormat="1" ht="14.15" customHeight="1">
      <c r="AF3889" s="367"/>
      <c r="AH3889" s="367"/>
    </row>
    <row r="3890" spans="32:34" s="368" customFormat="1" ht="14.15" customHeight="1">
      <c r="AF3890" s="367"/>
      <c r="AH3890" s="367"/>
    </row>
    <row r="3891" spans="32:34" s="368" customFormat="1" ht="14.15" customHeight="1">
      <c r="AF3891" s="367"/>
      <c r="AH3891" s="367"/>
    </row>
    <row r="3892" spans="32:34" s="368" customFormat="1" ht="14.15" customHeight="1">
      <c r="AF3892" s="367"/>
      <c r="AH3892" s="367"/>
    </row>
    <row r="3893" spans="32:34" s="368" customFormat="1" ht="14.15" customHeight="1">
      <c r="AF3893" s="367"/>
      <c r="AH3893" s="367"/>
    </row>
    <row r="3894" spans="32:34" s="368" customFormat="1" ht="14.15" customHeight="1">
      <c r="AF3894" s="367"/>
      <c r="AH3894" s="367"/>
    </row>
    <row r="3895" spans="32:34" s="368" customFormat="1" ht="14.15" customHeight="1">
      <c r="AF3895" s="367"/>
      <c r="AH3895" s="367"/>
    </row>
    <row r="3896" spans="32:34" s="368" customFormat="1" ht="14.15" customHeight="1">
      <c r="AF3896" s="367"/>
      <c r="AH3896" s="367"/>
    </row>
    <row r="3897" spans="32:34" s="368" customFormat="1" ht="14.15" customHeight="1">
      <c r="AF3897" s="367"/>
      <c r="AH3897" s="367"/>
    </row>
    <row r="3898" spans="32:34" s="368" customFormat="1" ht="14.15" customHeight="1">
      <c r="AF3898" s="367"/>
      <c r="AH3898" s="367"/>
    </row>
    <row r="3899" spans="32:34" s="368" customFormat="1" ht="14.15" customHeight="1">
      <c r="AF3899" s="367"/>
      <c r="AH3899" s="367"/>
    </row>
    <row r="3900" spans="32:34" s="368" customFormat="1" ht="14.15" customHeight="1">
      <c r="AF3900" s="367"/>
      <c r="AH3900" s="367"/>
    </row>
    <row r="3901" spans="32:34" s="368" customFormat="1" ht="14.15" customHeight="1">
      <c r="AF3901" s="367"/>
      <c r="AH3901" s="367"/>
    </row>
    <row r="3902" spans="32:34" s="368" customFormat="1" ht="14.15" customHeight="1">
      <c r="AF3902" s="367"/>
      <c r="AH3902" s="367"/>
    </row>
    <row r="3903" spans="32:34" s="368" customFormat="1" ht="14.15" customHeight="1">
      <c r="AF3903" s="367"/>
      <c r="AH3903" s="367"/>
    </row>
    <row r="3904" spans="32:34" s="368" customFormat="1" ht="14.15" customHeight="1">
      <c r="AF3904" s="367"/>
      <c r="AH3904" s="367"/>
    </row>
    <row r="3905" spans="32:34" s="368" customFormat="1" ht="14.15" customHeight="1">
      <c r="AF3905" s="367"/>
      <c r="AH3905" s="367"/>
    </row>
    <row r="3906" spans="32:34" s="368" customFormat="1" ht="14.15" customHeight="1">
      <c r="AF3906" s="367"/>
      <c r="AH3906" s="367"/>
    </row>
    <row r="3907" spans="32:34" s="368" customFormat="1" ht="14.15" customHeight="1">
      <c r="AF3907" s="367"/>
      <c r="AH3907" s="367"/>
    </row>
    <row r="3908" spans="32:34" s="368" customFormat="1" ht="14.15" customHeight="1">
      <c r="AF3908" s="367"/>
      <c r="AH3908" s="367"/>
    </row>
    <row r="3909" spans="32:34" s="368" customFormat="1" ht="14.15" customHeight="1">
      <c r="AF3909" s="367"/>
      <c r="AH3909" s="367"/>
    </row>
    <row r="3910" spans="32:34" s="368" customFormat="1" ht="14.15" customHeight="1">
      <c r="AF3910" s="367"/>
      <c r="AH3910" s="367"/>
    </row>
    <row r="3911" spans="32:34" s="368" customFormat="1" ht="14.15" customHeight="1">
      <c r="AF3911" s="367"/>
      <c r="AH3911" s="367"/>
    </row>
    <row r="3912" spans="32:34" s="368" customFormat="1" ht="14.15" customHeight="1">
      <c r="AF3912" s="367"/>
      <c r="AH3912" s="367"/>
    </row>
    <row r="3913" spans="32:34" s="368" customFormat="1" ht="14.15" customHeight="1">
      <c r="AF3913" s="367"/>
      <c r="AH3913" s="367"/>
    </row>
    <row r="3914" spans="32:34" s="368" customFormat="1" ht="14.15" customHeight="1">
      <c r="AF3914" s="367"/>
      <c r="AH3914" s="367"/>
    </row>
    <row r="3915" spans="32:34" s="368" customFormat="1" ht="14.15" customHeight="1">
      <c r="AF3915" s="367"/>
      <c r="AH3915" s="367"/>
    </row>
    <row r="3916" spans="32:34" s="368" customFormat="1" ht="14.15" customHeight="1">
      <c r="AF3916" s="367"/>
      <c r="AH3916" s="367"/>
    </row>
    <row r="3917" spans="32:34" s="368" customFormat="1" ht="14.15" customHeight="1">
      <c r="AF3917" s="367"/>
      <c r="AH3917" s="367"/>
    </row>
    <row r="3918" spans="32:34" s="368" customFormat="1" ht="14.15" customHeight="1">
      <c r="AF3918" s="367"/>
      <c r="AH3918" s="367"/>
    </row>
    <row r="3919" spans="32:34" s="368" customFormat="1" ht="14.15" customHeight="1">
      <c r="AF3919" s="367"/>
      <c r="AH3919" s="367"/>
    </row>
    <row r="3920" spans="32:34" s="368" customFormat="1" ht="14.15" customHeight="1">
      <c r="AF3920" s="367"/>
      <c r="AH3920" s="367"/>
    </row>
    <row r="3921" spans="32:34" s="368" customFormat="1" ht="14.15" customHeight="1">
      <c r="AF3921" s="367"/>
      <c r="AH3921" s="367"/>
    </row>
    <row r="3922" spans="32:34" s="368" customFormat="1" ht="14.15" customHeight="1">
      <c r="AF3922" s="367"/>
      <c r="AH3922" s="367"/>
    </row>
    <row r="3923" spans="32:34" s="368" customFormat="1" ht="14.15" customHeight="1">
      <c r="AF3923" s="367"/>
      <c r="AH3923" s="367"/>
    </row>
    <row r="3924" spans="32:34" s="368" customFormat="1" ht="14.15" customHeight="1">
      <c r="AF3924" s="367"/>
      <c r="AH3924" s="367"/>
    </row>
    <row r="3925" spans="32:34" s="368" customFormat="1" ht="14.15" customHeight="1">
      <c r="AF3925" s="367"/>
      <c r="AH3925" s="367"/>
    </row>
    <row r="3926" spans="32:34" s="368" customFormat="1" ht="14.15" customHeight="1">
      <c r="AF3926" s="367"/>
      <c r="AH3926" s="367"/>
    </row>
    <row r="3927" spans="32:34" s="368" customFormat="1" ht="14.15" customHeight="1">
      <c r="AF3927" s="367"/>
      <c r="AH3927" s="367"/>
    </row>
    <row r="3928" spans="32:34" s="368" customFormat="1" ht="14.15" customHeight="1">
      <c r="AF3928" s="367"/>
      <c r="AH3928" s="367"/>
    </row>
    <row r="3929" spans="32:34" s="368" customFormat="1" ht="14.15" customHeight="1">
      <c r="AF3929" s="367"/>
      <c r="AH3929" s="367"/>
    </row>
    <row r="3930" spans="32:34" s="368" customFormat="1" ht="14.15" customHeight="1">
      <c r="AF3930" s="367"/>
      <c r="AH3930" s="367"/>
    </row>
    <row r="3931" spans="32:34" s="368" customFormat="1" ht="14.15" customHeight="1">
      <c r="AF3931" s="367"/>
      <c r="AH3931" s="367"/>
    </row>
    <row r="3932" spans="32:34" s="368" customFormat="1" ht="14.15" customHeight="1">
      <c r="AF3932" s="367"/>
      <c r="AH3932" s="367"/>
    </row>
    <row r="3933" spans="32:34" s="368" customFormat="1" ht="14.15" customHeight="1">
      <c r="AF3933" s="367"/>
      <c r="AH3933" s="367"/>
    </row>
    <row r="3934" spans="32:34" s="368" customFormat="1" ht="14.15" customHeight="1">
      <c r="AF3934" s="367"/>
      <c r="AH3934" s="367"/>
    </row>
    <row r="3935" spans="32:34" s="368" customFormat="1" ht="14.15" customHeight="1">
      <c r="AF3935" s="367"/>
      <c r="AH3935" s="367"/>
    </row>
    <row r="3936" spans="32:34" s="368" customFormat="1" ht="14.15" customHeight="1">
      <c r="AF3936" s="367"/>
      <c r="AH3936" s="367"/>
    </row>
    <row r="3937" spans="32:34" s="368" customFormat="1" ht="14.15" customHeight="1">
      <c r="AF3937" s="367"/>
      <c r="AH3937" s="367"/>
    </row>
    <row r="3938" spans="32:34" s="368" customFormat="1" ht="14.15" customHeight="1">
      <c r="AF3938" s="367"/>
      <c r="AH3938" s="367"/>
    </row>
    <row r="3939" spans="32:34" s="368" customFormat="1" ht="14.15" customHeight="1">
      <c r="AF3939" s="367"/>
      <c r="AH3939" s="367"/>
    </row>
    <row r="3940" spans="32:34" s="368" customFormat="1" ht="14.15" customHeight="1">
      <c r="AF3940" s="367"/>
      <c r="AH3940" s="367"/>
    </row>
    <row r="3941" spans="32:34" s="368" customFormat="1" ht="14.15" customHeight="1">
      <c r="AF3941" s="367"/>
      <c r="AH3941" s="367"/>
    </row>
    <row r="3942" spans="32:34" s="368" customFormat="1" ht="14.15" customHeight="1">
      <c r="AF3942" s="367"/>
      <c r="AH3942" s="367"/>
    </row>
    <row r="3943" spans="32:34" s="368" customFormat="1" ht="14.15" customHeight="1">
      <c r="AF3943" s="367"/>
      <c r="AH3943" s="367"/>
    </row>
    <row r="3944" spans="32:34" s="368" customFormat="1" ht="14.15" customHeight="1">
      <c r="AF3944" s="367"/>
      <c r="AH3944" s="367"/>
    </row>
    <row r="3945" spans="32:34" s="368" customFormat="1" ht="14.15" customHeight="1">
      <c r="AF3945" s="367"/>
      <c r="AH3945" s="367"/>
    </row>
    <row r="3946" spans="32:34" s="368" customFormat="1" ht="14.15" customHeight="1">
      <c r="AF3946" s="367"/>
      <c r="AH3946" s="367"/>
    </row>
    <row r="3947" spans="32:34" s="368" customFormat="1" ht="14.15" customHeight="1">
      <c r="AF3947" s="367"/>
      <c r="AH3947" s="367"/>
    </row>
    <row r="3948" spans="32:34" s="368" customFormat="1" ht="14.15" customHeight="1">
      <c r="AF3948" s="367"/>
      <c r="AH3948" s="367"/>
    </row>
    <row r="3949" spans="32:34" s="368" customFormat="1" ht="14.15" customHeight="1">
      <c r="AF3949" s="367"/>
      <c r="AH3949" s="367"/>
    </row>
    <row r="3950" spans="32:34" s="368" customFormat="1" ht="14.15" customHeight="1">
      <c r="AF3950" s="367"/>
      <c r="AH3950" s="367"/>
    </row>
    <row r="3951" spans="32:34" s="368" customFormat="1" ht="14.15" customHeight="1">
      <c r="AF3951" s="367"/>
      <c r="AH3951" s="367"/>
    </row>
    <row r="3952" spans="32:34" s="368" customFormat="1" ht="14.15" customHeight="1">
      <c r="AF3952" s="367"/>
      <c r="AH3952" s="367"/>
    </row>
    <row r="3953" spans="32:34" s="368" customFormat="1" ht="14.15" customHeight="1">
      <c r="AF3953" s="367"/>
      <c r="AH3953" s="367"/>
    </row>
    <row r="3954" spans="32:34" s="368" customFormat="1" ht="14.15" customHeight="1">
      <c r="AF3954" s="367"/>
      <c r="AH3954" s="367"/>
    </row>
    <row r="3955" spans="32:34" s="368" customFormat="1" ht="14.15" customHeight="1">
      <c r="AF3955" s="367"/>
      <c r="AH3955" s="367"/>
    </row>
    <row r="3956" spans="32:34" s="368" customFormat="1" ht="14.15" customHeight="1">
      <c r="AF3956" s="367"/>
      <c r="AH3956" s="367"/>
    </row>
    <row r="3957" spans="32:34" s="368" customFormat="1" ht="14.15" customHeight="1">
      <c r="AF3957" s="367"/>
      <c r="AH3957" s="367"/>
    </row>
    <row r="3958" spans="32:34" s="368" customFormat="1" ht="14.15" customHeight="1">
      <c r="AF3958" s="367"/>
      <c r="AH3958" s="367"/>
    </row>
    <row r="3959" spans="32:34" s="368" customFormat="1" ht="14.15" customHeight="1">
      <c r="AF3959" s="367"/>
      <c r="AH3959" s="367"/>
    </row>
    <row r="3960" spans="32:34" s="368" customFormat="1" ht="14.15" customHeight="1">
      <c r="AF3960" s="367"/>
      <c r="AH3960" s="367"/>
    </row>
    <row r="3961" spans="32:34" s="368" customFormat="1" ht="14.15" customHeight="1">
      <c r="AF3961" s="367"/>
      <c r="AH3961" s="367"/>
    </row>
    <row r="3962" spans="32:34" s="368" customFormat="1" ht="14.15" customHeight="1">
      <c r="AF3962" s="367"/>
      <c r="AH3962" s="367"/>
    </row>
    <row r="3963" spans="32:34" s="368" customFormat="1" ht="14.15" customHeight="1">
      <c r="AF3963" s="367"/>
      <c r="AH3963" s="367"/>
    </row>
    <row r="3964" spans="32:34" s="368" customFormat="1" ht="14.15" customHeight="1">
      <c r="AF3964" s="367"/>
      <c r="AH3964" s="367"/>
    </row>
    <row r="3965" spans="32:34" s="368" customFormat="1" ht="14.15" customHeight="1">
      <c r="AF3965" s="367"/>
      <c r="AH3965" s="367"/>
    </row>
    <row r="3966" spans="32:34" s="368" customFormat="1" ht="14.15" customHeight="1">
      <c r="AF3966" s="367"/>
      <c r="AH3966" s="367"/>
    </row>
    <row r="3967" spans="32:34" s="368" customFormat="1" ht="14.15" customHeight="1">
      <c r="AF3967" s="367"/>
      <c r="AH3967" s="367"/>
    </row>
    <row r="3968" spans="32:34" s="368" customFormat="1" ht="14.15" customHeight="1">
      <c r="AF3968" s="367"/>
      <c r="AH3968" s="367"/>
    </row>
    <row r="3969" spans="32:34" s="368" customFormat="1" ht="14.15" customHeight="1">
      <c r="AF3969" s="367"/>
      <c r="AH3969" s="367"/>
    </row>
    <row r="3970" spans="32:34" s="368" customFormat="1" ht="14.15" customHeight="1">
      <c r="AF3970" s="367"/>
      <c r="AH3970" s="367"/>
    </row>
    <row r="3971" spans="32:34" s="368" customFormat="1" ht="14.15" customHeight="1">
      <c r="AF3971" s="367"/>
      <c r="AH3971" s="367"/>
    </row>
    <row r="3972" spans="32:34" s="368" customFormat="1" ht="14.15" customHeight="1">
      <c r="AF3972" s="367"/>
      <c r="AH3972" s="367"/>
    </row>
    <row r="3973" spans="32:34" s="368" customFormat="1" ht="14.15" customHeight="1">
      <c r="AF3973" s="367"/>
      <c r="AH3973" s="367"/>
    </row>
    <row r="3974" spans="32:34" s="368" customFormat="1" ht="14.15" customHeight="1">
      <c r="AF3974" s="367"/>
      <c r="AH3974" s="367"/>
    </row>
    <row r="3975" spans="32:34" s="368" customFormat="1" ht="14.15" customHeight="1">
      <c r="AF3975" s="367"/>
      <c r="AH3975" s="367"/>
    </row>
    <row r="3976" spans="32:34" s="368" customFormat="1" ht="14.15" customHeight="1">
      <c r="AF3976" s="367"/>
      <c r="AH3976" s="367"/>
    </row>
    <row r="3977" spans="32:34" s="368" customFormat="1" ht="14.15" customHeight="1">
      <c r="AF3977" s="367"/>
      <c r="AH3977" s="367"/>
    </row>
    <row r="3978" spans="32:34" s="368" customFormat="1" ht="14.15" customHeight="1">
      <c r="AF3978" s="367"/>
      <c r="AH3978" s="367"/>
    </row>
    <row r="3979" spans="32:34" s="368" customFormat="1" ht="14.15" customHeight="1">
      <c r="AF3979" s="367"/>
      <c r="AH3979" s="367"/>
    </row>
    <row r="3980" spans="32:34" s="368" customFormat="1" ht="14.15" customHeight="1">
      <c r="AF3980" s="367"/>
      <c r="AH3980" s="367"/>
    </row>
    <row r="3981" spans="32:34" s="368" customFormat="1" ht="14.15" customHeight="1">
      <c r="AF3981" s="367"/>
      <c r="AH3981" s="367"/>
    </row>
    <row r="3982" spans="32:34" s="368" customFormat="1" ht="14.15" customHeight="1">
      <c r="AF3982" s="367"/>
      <c r="AH3982" s="367"/>
    </row>
    <row r="3983" spans="32:34" s="368" customFormat="1" ht="14.15" customHeight="1">
      <c r="AF3983" s="367"/>
      <c r="AH3983" s="367"/>
    </row>
    <row r="3984" spans="32:34" s="368" customFormat="1" ht="14.15" customHeight="1">
      <c r="AF3984" s="367"/>
      <c r="AH3984" s="367"/>
    </row>
    <row r="3985" spans="32:34" s="368" customFormat="1" ht="14.15" customHeight="1">
      <c r="AF3985" s="367"/>
      <c r="AH3985" s="367"/>
    </row>
    <row r="3986" spans="32:34" s="368" customFormat="1" ht="14.15" customHeight="1">
      <c r="AF3986" s="367"/>
      <c r="AH3986" s="367"/>
    </row>
    <row r="3987" spans="32:34" s="368" customFormat="1" ht="14.15" customHeight="1">
      <c r="AF3987" s="367"/>
      <c r="AH3987" s="367"/>
    </row>
    <row r="3988" spans="32:34" s="368" customFormat="1" ht="14.15" customHeight="1">
      <c r="AF3988" s="367"/>
      <c r="AH3988" s="367"/>
    </row>
    <row r="3989" spans="32:34" s="368" customFormat="1" ht="14.15" customHeight="1">
      <c r="AF3989" s="367"/>
      <c r="AH3989" s="367"/>
    </row>
    <row r="3990" spans="32:34" s="368" customFormat="1" ht="14.15" customHeight="1">
      <c r="AF3990" s="367"/>
      <c r="AH3990" s="367"/>
    </row>
    <row r="3991" spans="32:34" s="368" customFormat="1" ht="14.15" customHeight="1">
      <c r="AF3991" s="367"/>
      <c r="AH3991" s="367"/>
    </row>
    <row r="3992" spans="32:34" s="368" customFormat="1" ht="14.15" customHeight="1">
      <c r="AF3992" s="367"/>
      <c r="AH3992" s="367"/>
    </row>
    <row r="3993" spans="32:34" s="368" customFormat="1" ht="14.15" customHeight="1">
      <c r="AF3993" s="367"/>
      <c r="AH3993" s="367"/>
    </row>
    <row r="3994" spans="32:34" s="368" customFormat="1" ht="14.15" customHeight="1">
      <c r="AF3994" s="367"/>
      <c r="AH3994" s="367"/>
    </row>
    <row r="3995" spans="32:34" s="368" customFormat="1" ht="14.15" customHeight="1">
      <c r="AF3995" s="367"/>
      <c r="AH3995" s="367"/>
    </row>
    <row r="3996" spans="32:34" s="368" customFormat="1" ht="14.15" customHeight="1">
      <c r="AF3996" s="367"/>
      <c r="AH3996" s="367"/>
    </row>
    <row r="3997" spans="32:34" s="368" customFormat="1" ht="14.15" customHeight="1">
      <c r="AF3997" s="367"/>
      <c r="AH3997" s="367"/>
    </row>
    <row r="3998" spans="32:34" s="368" customFormat="1" ht="14.15" customHeight="1">
      <c r="AF3998" s="367"/>
      <c r="AH3998" s="367"/>
    </row>
    <row r="3999" spans="32:34" s="368" customFormat="1" ht="14.15" customHeight="1">
      <c r="AF3999" s="367"/>
      <c r="AH3999" s="367"/>
    </row>
    <row r="4000" spans="32:34" s="368" customFormat="1" ht="14.15" customHeight="1">
      <c r="AF4000" s="367"/>
      <c r="AH4000" s="367"/>
    </row>
    <row r="4001" spans="32:34" s="368" customFormat="1" ht="14.15" customHeight="1">
      <c r="AF4001" s="367"/>
      <c r="AH4001" s="367"/>
    </row>
    <row r="4002" spans="32:34" s="368" customFormat="1" ht="14.15" customHeight="1">
      <c r="AF4002" s="367"/>
      <c r="AH4002" s="367"/>
    </row>
    <row r="4003" spans="32:34" s="368" customFormat="1" ht="14.15" customHeight="1">
      <c r="AF4003" s="367"/>
      <c r="AH4003" s="367"/>
    </row>
    <row r="4004" spans="32:34" s="368" customFormat="1" ht="14.15" customHeight="1">
      <c r="AF4004" s="367"/>
      <c r="AH4004" s="367"/>
    </row>
    <row r="4005" spans="32:34" s="368" customFormat="1" ht="14.15" customHeight="1">
      <c r="AF4005" s="367"/>
      <c r="AH4005" s="367"/>
    </row>
    <row r="4006" spans="32:34" s="368" customFormat="1" ht="14.15" customHeight="1">
      <c r="AF4006" s="367"/>
      <c r="AH4006" s="367"/>
    </row>
    <row r="4007" spans="32:34" s="368" customFormat="1" ht="14.15" customHeight="1">
      <c r="AF4007" s="367"/>
      <c r="AH4007" s="367"/>
    </row>
    <row r="4008" spans="32:34" s="368" customFormat="1" ht="14.15" customHeight="1">
      <c r="AF4008" s="367"/>
      <c r="AH4008" s="367"/>
    </row>
    <row r="4009" spans="32:34" s="368" customFormat="1" ht="14.15" customHeight="1">
      <c r="AF4009" s="367"/>
      <c r="AH4009" s="367"/>
    </row>
    <row r="4010" spans="32:34" s="368" customFormat="1" ht="14.15" customHeight="1">
      <c r="AF4010" s="367"/>
      <c r="AH4010" s="367"/>
    </row>
    <row r="4011" spans="32:34" s="368" customFormat="1" ht="14.15" customHeight="1">
      <c r="AF4011" s="367"/>
      <c r="AH4011" s="367"/>
    </row>
    <row r="4012" spans="32:34" s="368" customFormat="1" ht="14.15" customHeight="1">
      <c r="AF4012" s="367"/>
      <c r="AH4012" s="367"/>
    </row>
    <row r="4013" spans="32:34" s="368" customFormat="1" ht="14.15" customHeight="1">
      <c r="AF4013" s="367"/>
      <c r="AH4013" s="367"/>
    </row>
    <row r="4014" spans="32:34" s="368" customFormat="1" ht="14.15" customHeight="1">
      <c r="AF4014" s="367"/>
      <c r="AH4014" s="367"/>
    </row>
    <row r="4015" spans="32:34" s="368" customFormat="1" ht="14.15" customHeight="1">
      <c r="AF4015" s="367"/>
      <c r="AH4015" s="367"/>
    </row>
    <row r="4016" spans="32:34" s="368" customFormat="1" ht="14.15" customHeight="1">
      <c r="AF4016" s="367"/>
      <c r="AH4016" s="367"/>
    </row>
    <row r="4017" spans="32:34" s="368" customFormat="1" ht="14.15" customHeight="1">
      <c r="AF4017" s="367"/>
      <c r="AH4017" s="367"/>
    </row>
    <row r="4018" spans="32:34" s="368" customFormat="1" ht="14.15" customHeight="1">
      <c r="AF4018" s="367"/>
      <c r="AH4018" s="367"/>
    </row>
    <row r="4019" spans="32:34" s="368" customFormat="1" ht="14.15" customHeight="1">
      <c r="AF4019" s="367"/>
      <c r="AH4019" s="367"/>
    </row>
    <row r="4020" spans="32:34" s="368" customFormat="1" ht="14.15" customHeight="1">
      <c r="AF4020" s="367"/>
      <c r="AH4020" s="367"/>
    </row>
    <row r="4021" spans="32:34" s="368" customFormat="1" ht="14.15" customHeight="1">
      <c r="AF4021" s="367"/>
      <c r="AH4021" s="367"/>
    </row>
    <row r="4022" spans="32:34" s="368" customFormat="1" ht="14.15" customHeight="1">
      <c r="AF4022" s="367"/>
      <c r="AH4022" s="367"/>
    </row>
    <row r="4023" spans="32:34" s="368" customFormat="1" ht="14.15" customHeight="1">
      <c r="AF4023" s="367"/>
      <c r="AH4023" s="367"/>
    </row>
    <row r="4024" spans="32:34" s="368" customFormat="1" ht="14.15" customHeight="1">
      <c r="AF4024" s="367"/>
      <c r="AH4024" s="367"/>
    </row>
    <row r="4025" spans="32:34" s="368" customFormat="1" ht="14.15" customHeight="1">
      <c r="AF4025" s="367"/>
      <c r="AH4025" s="367"/>
    </row>
    <row r="4026" spans="32:34" s="368" customFormat="1" ht="14.15" customHeight="1">
      <c r="AF4026" s="367"/>
      <c r="AH4026" s="367"/>
    </row>
    <row r="4027" spans="32:34" s="368" customFormat="1" ht="14.15" customHeight="1">
      <c r="AF4027" s="367"/>
      <c r="AH4027" s="367"/>
    </row>
    <row r="4028" spans="32:34" s="368" customFormat="1" ht="14.15" customHeight="1">
      <c r="AF4028" s="367"/>
      <c r="AH4028" s="367"/>
    </row>
    <row r="4029" spans="32:34" s="368" customFormat="1" ht="14.15" customHeight="1">
      <c r="AF4029" s="367"/>
      <c r="AH4029" s="367"/>
    </row>
    <row r="4030" spans="32:34" s="368" customFormat="1" ht="14.15" customHeight="1">
      <c r="AF4030" s="367"/>
      <c r="AH4030" s="367"/>
    </row>
    <row r="4031" spans="32:34" s="368" customFormat="1" ht="14.15" customHeight="1">
      <c r="AF4031" s="367"/>
      <c r="AH4031" s="367"/>
    </row>
    <row r="4032" spans="32:34" s="368" customFormat="1" ht="14.15" customHeight="1">
      <c r="AF4032" s="367"/>
      <c r="AH4032" s="367"/>
    </row>
    <row r="4033" spans="32:34" s="368" customFormat="1" ht="14.15" customHeight="1">
      <c r="AF4033" s="367"/>
      <c r="AH4033" s="367"/>
    </row>
    <row r="4034" spans="32:34" s="368" customFormat="1" ht="14.15" customHeight="1">
      <c r="AF4034" s="367"/>
      <c r="AH4034" s="367"/>
    </row>
    <row r="4035" spans="32:34" s="368" customFormat="1" ht="14.15" customHeight="1">
      <c r="AF4035" s="367"/>
      <c r="AH4035" s="367"/>
    </row>
    <row r="4036" spans="32:34" s="368" customFormat="1" ht="14.15" customHeight="1">
      <c r="AF4036" s="367"/>
      <c r="AH4036" s="367"/>
    </row>
    <row r="4037" spans="32:34" s="368" customFormat="1" ht="14.15" customHeight="1">
      <c r="AF4037" s="367"/>
      <c r="AH4037" s="367"/>
    </row>
    <row r="4038" spans="32:34" s="368" customFormat="1" ht="14.15" customHeight="1">
      <c r="AF4038" s="367"/>
      <c r="AH4038" s="367"/>
    </row>
    <row r="4039" spans="32:34" s="368" customFormat="1" ht="14.15" customHeight="1">
      <c r="AF4039" s="367"/>
      <c r="AH4039" s="367"/>
    </row>
    <row r="4040" spans="32:34" s="368" customFormat="1" ht="14.15" customHeight="1">
      <c r="AF4040" s="367"/>
      <c r="AH4040" s="367"/>
    </row>
    <row r="4041" spans="32:34" s="368" customFormat="1" ht="14.15" customHeight="1">
      <c r="AF4041" s="367"/>
      <c r="AH4041" s="367"/>
    </row>
    <row r="4042" spans="32:34" s="368" customFormat="1" ht="14.15" customHeight="1">
      <c r="AF4042" s="367"/>
      <c r="AH4042" s="367"/>
    </row>
    <row r="4043" spans="32:34" s="368" customFormat="1" ht="14.15" customHeight="1">
      <c r="AF4043" s="367"/>
      <c r="AH4043" s="367"/>
    </row>
    <row r="4044" spans="32:34" s="368" customFormat="1" ht="14.15" customHeight="1">
      <c r="AF4044" s="367"/>
      <c r="AH4044" s="367"/>
    </row>
    <row r="4045" spans="32:34" s="368" customFormat="1" ht="14.15" customHeight="1">
      <c r="AF4045" s="367"/>
      <c r="AH4045" s="367"/>
    </row>
    <row r="4046" spans="32:34" s="368" customFormat="1" ht="14.15" customHeight="1">
      <c r="AF4046" s="367"/>
      <c r="AH4046" s="367"/>
    </row>
    <row r="4047" spans="32:34" s="368" customFormat="1" ht="14.15" customHeight="1">
      <c r="AF4047" s="367"/>
      <c r="AH4047" s="367"/>
    </row>
    <row r="4048" spans="32:34" s="368" customFormat="1" ht="14.15" customHeight="1">
      <c r="AF4048" s="367"/>
      <c r="AH4048" s="367"/>
    </row>
    <row r="4049" spans="32:34" s="368" customFormat="1" ht="14.15" customHeight="1">
      <c r="AF4049" s="367"/>
      <c r="AH4049" s="367"/>
    </row>
    <row r="4050" spans="32:34" s="368" customFormat="1" ht="14.15" customHeight="1">
      <c r="AF4050" s="367"/>
      <c r="AH4050" s="367"/>
    </row>
    <row r="4051" spans="32:34" s="368" customFormat="1" ht="14.15" customHeight="1">
      <c r="AF4051" s="367"/>
      <c r="AH4051" s="367"/>
    </row>
    <row r="4052" spans="32:34" s="368" customFormat="1" ht="14.15" customHeight="1">
      <c r="AF4052" s="367"/>
      <c r="AH4052" s="367"/>
    </row>
    <row r="4053" spans="32:34" s="368" customFormat="1" ht="14.15" customHeight="1">
      <c r="AF4053" s="367"/>
      <c r="AH4053" s="367"/>
    </row>
    <row r="4054" spans="32:34" s="368" customFormat="1" ht="14.15" customHeight="1">
      <c r="AF4054" s="367"/>
      <c r="AH4054" s="367"/>
    </row>
    <row r="4055" spans="32:34" s="368" customFormat="1" ht="14.15" customHeight="1">
      <c r="AF4055" s="367"/>
      <c r="AH4055" s="367"/>
    </row>
    <row r="4056" spans="32:34" s="368" customFormat="1" ht="14.15" customHeight="1">
      <c r="AF4056" s="367"/>
      <c r="AH4056" s="367"/>
    </row>
    <row r="4057" spans="32:34" s="368" customFormat="1" ht="14.15" customHeight="1">
      <c r="AF4057" s="367"/>
      <c r="AH4057" s="367"/>
    </row>
    <row r="4058" spans="32:34" s="368" customFormat="1" ht="14.15" customHeight="1">
      <c r="AF4058" s="367"/>
      <c r="AH4058" s="367"/>
    </row>
    <row r="4059" spans="32:34" s="368" customFormat="1" ht="14.15" customHeight="1">
      <c r="AF4059" s="367"/>
      <c r="AH4059" s="367"/>
    </row>
    <row r="4060" spans="32:34" s="368" customFormat="1" ht="14.15" customHeight="1">
      <c r="AF4060" s="367"/>
      <c r="AH4060" s="367"/>
    </row>
    <row r="4061" spans="32:34" s="368" customFormat="1" ht="14.15" customHeight="1">
      <c r="AF4061" s="367"/>
      <c r="AH4061" s="367"/>
    </row>
    <row r="4062" spans="32:34" s="368" customFormat="1" ht="14.15" customHeight="1">
      <c r="AF4062" s="367"/>
      <c r="AH4062" s="367"/>
    </row>
    <row r="4063" spans="32:34" s="368" customFormat="1" ht="14.15" customHeight="1">
      <c r="AF4063" s="367"/>
      <c r="AH4063" s="367"/>
    </row>
    <row r="4064" spans="32:34" s="368" customFormat="1" ht="14.15" customHeight="1">
      <c r="AF4064" s="367"/>
      <c r="AH4064" s="367"/>
    </row>
    <row r="4065" spans="32:34" s="368" customFormat="1" ht="14.15" customHeight="1">
      <c r="AF4065" s="367"/>
      <c r="AH4065" s="367"/>
    </row>
    <row r="4066" spans="32:34" s="368" customFormat="1" ht="14.15" customHeight="1">
      <c r="AF4066" s="367"/>
      <c r="AH4066" s="367"/>
    </row>
    <row r="4067" spans="32:34" s="368" customFormat="1" ht="14.15" customHeight="1">
      <c r="AF4067" s="367"/>
      <c r="AH4067" s="367"/>
    </row>
    <row r="4068" spans="32:34" s="368" customFormat="1" ht="14.15" customHeight="1">
      <c r="AF4068" s="367"/>
      <c r="AH4068" s="367"/>
    </row>
    <row r="4069" spans="32:34" s="368" customFormat="1" ht="14.15" customHeight="1">
      <c r="AF4069" s="367"/>
      <c r="AH4069" s="367"/>
    </row>
    <row r="4070" spans="32:34" s="368" customFormat="1" ht="14.15" customHeight="1">
      <c r="AF4070" s="367"/>
      <c r="AH4070" s="367"/>
    </row>
    <row r="4071" spans="32:34" s="368" customFormat="1" ht="14.15" customHeight="1">
      <c r="AF4071" s="367"/>
      <c r="AH4071" s="367"/>
    </row>
    <row r="4072" spans="32:34" s="368" customFormat="1" ht="14.15" customHeight="1">
      <c r="AF4072" s="367"/>
      <c r="AH4072" s="367"/>
    </row>
    <row r="4073" spans="32:34" s="368" customFormat="1" ht="14.15" customHeight="1">
      <c r="AF4073" s="367"/>
      <c r="AH4073" s="367"/>
    </row>
    <row r="4074" spans="32:34" s="368" customFormat="1" ht="14.15" customHeight="1">
      <c r="AF4074" s="367"/>
      <c r="AH4074" s="367"/>
    </row>
    <row r="4075" spans="32:34" s="368" customFormat="1" ht="14.15" customHeight="1">
      <c r="AF4075" s="367"/>
      <c r="AH4075" s="367"/>
    </row>
    <row r="4076" spans="32:34" s="368" customFormat="1" ht="14.15" customHeight="1">
      <c r="AF4076" s="367"/>
      <c r="AH4076" s="367"/>
    </row>
    <row r="4077" spans="32:34" s="368" customFormat="1" ht="14.15" customHeight="1">
      <c r="AF4077" s="367"/>
      <c r="AH4077" s="367"/>
    </row>
    <row r="4078" spans="32:34" s="368" customFormat="1" ht="14.15" customHeight="1">
      <c r="AF4078" s="367"/>
      <c r="AH4078" s="367"/>
    </row>
    <row r="4079" spans="32:34" s="368" customFormat="1" ht="14.15" customHeight="1">
      <c r="AF4079" s="367"/>
      <c r="AH4079" s="367"/>
    </row>
    <row r="4080" spans="32:34" s="368" customFormat="1" ht="14.15" customHeight="1">
      <c r="AF4080" s="367"/>
      <c r="AH4080" s="367"/>
    </row>
    <row r="4081" spans="32:34" s="368" customFormat="1" ht="14.15" customHeight="1">
      <c r="AF4081" s="367"/>
      <c r="AH4081" s="367"/>
    </row>
    <row r="4082" spans="32:34" s="368" customFormat="1" ht="14.15" customHeight="1">
      <c r="AF4082" s="367"/>
      <c r="AH4082" s="367"/>
    </row>
    <row r="4083" spans="32:34" s="368" customFormat="1" ht="14.15" customHeight="1">
      <c r="AF4083" s="367"/>
      <c r="AH4083" s="367"/>
    </row>
    <row r="4084" spans="32:34" s="368" customFormat="1" ht="14.15" customHeight="1">
      <c r="AF4084" s="367"/>
      <c r="AH4084" s="367"/>
    </row>
    <row r="4085" spans="32:34" s="368" customFormat="1" ht="14.15" customHeight="1">
      <c r="AF4085" s="367"/>
      <c r="AH4085" s="367"/>
    </row>
    <row r="4086" spans="32:34" s="368" customFormat="1" ht="14.15" customHeight="1">
      <c r="AF4086" s="367"/>
      <c r="AH4086" s="367"/>
    </row>
    <row r="4087" spans="32:34" s="368" customFormat="1" ht="14.15" customHeight="1">
      <c r="AF4087" s="367"/>
      <c r="AH4087" s="367"/>
    </row>
    <row r="4088" spans="32:34" s="368" customFormat="1" ht="14.15" customHeight="1">
      <c r="AF4088" s="367"/>
      <c r="AH4088" s="367"/>
    </row>
    <row r="4089" spans="32:34" s="368" customFormat="1" ht="14.15" customHeight="1">
      <c r="AF4089" s="367"/>
      <c r="AH4089" s="367"/>
    </row>
    <row r="4090" spans="32:34" s="368" customFormat="1" ht="14.15" customHeight="1">
      <c r="AF4090" s="367"/>
      <c r="AH4090" s="367"/>
    </row>
    <row r="4091" spans="32:34" s="368" customFormat="1" ht="14.15" customHeight="1">
      <c r="AF4091" s="367"/>
      <c r="AH4091" s="367"/>
    </row>
    <row r="4092" spans="32:34" s="368" customFormat="1" ht="14.15" customHeight="1">
      <c r="AF4092" s="367"/>
      <c r="AH4092" s="367"/>
    </row>
    <row r="4093" spans="32:34" s="368" customFormat="1" ht="14.15" customHeight="1">
      <c r="AF4093" s="367"/>
      <c r="AH4093" s="367"/>
    </row>
    <row r="4094" spans="32:34" s="368" customFormat="1" ht="14.15" customHeight="1">
      <c r="AF4094" s="367"/>
      <c r="AH4094" s="367"/>
    </row>
    <row r="4095" spans="32:34" s="368" customFormat="1" ht="14.15" customHeight="1">
      <c r="AF4095" s="367"/>
      <c r="AH4095" s="367"/>
    </row>
    <row r="4096" spans="32:34" s="368" customFormat="1" ht="14.15" customHeight="1">
      <c r="AF4096" s="367"/>
      <c r="AH4096" s="367"/>
    </row>
    <row r="4097" spans="32:34" s="368" customFormat="1" ht="14.15" customHeight="1">
      <c r="AF4097" s="367"/>
      <c r="AH4097" s="367"/>
    </row>
    <row r="4098" spans="32:34" s="368" customFormat="1" ht="14.15" customHeight="1">
      <c r="AF4098" s="367"/>
      <c r="AH4098" s="367"/>
    </row>
    <row r="4099" spans="32:34" s="368" customFormat="1" ht="14.15" customHeight="1">
      <c r="AF4099" s="367"/>
      <c r="AH4099" s="367"/>
    </row>
    <row r="4100" spans="32:34" s="368" customFormat="1" ht="14.15" customHeight="1">
      <c r="AF4100" s="367"/>
      <c r="AH4100" s="367"/>
    </row>
    <row r="4101" spans="32:34" s="368" customFormat="1" ht="14.15" customHeight="1">
      <c r="AF4101" s="367"/>
      <c r="AH4101" s="367"/>
    </row>
    <row r="4102" spans="32:34" s="368" customFormat="1" ht="14.15" customHeight="1">
      <c r="AF4102" s="367"/>
      <c r="AH4102" s="367"/>
    </row>
    <row r="4103" spans="32:34" s="368" customFormat="1" ht="14.15" customHeight="1">
      <c r="AF4103" s="367"/>
      <c r="AH4103" s="367"/>
    </row>
    <row r="4104" spans="32:34" s="368" customFormat="1" ht="14.15" customHeight="1">
      <c r="AF4104" s="367"/>
      <c r="AH4104" s="367"/>
    </row>
    <row r="4105" spans="32:34" s="368" customFormat="1" ht="14.15" customHeight="1">
      <c r="AF4105" s="367"/>
      <c r="AH4105" s="367"/>
    </row>
    <row r="4106" spans="32:34" s="368" customFormat="1" ht="14.15" customHeight="1">
      <c r="AF4106" s="367"/>
      <c r="AH4106" s="367"/>
    </row>
    <row r="4107" spans="32:34" s="368" customFormat="1" ht="14.15" customHeight="1">
      <c r="AF4107" s="367"/>
      <c r="AH4107" s="367"/>
    </row>
    <row r="4108" spans="32:34" s="368" customFormat="1" ht="14.15" customHeight="1">
      <c r="AF4108" s="367"/>
      <c r="AH4108" s="367"/>
    </row>
    <row r="4109" spans="32:34" s="368" customFormat="1" ht="14.15" customHeight="1">
      <c r="AF4109" s="367"/>
      <c r="AH4109" s="367"/>
    </row>
    <row r="4110" spans="32:34" s="368" customFormat="1" ht="14.15" customHeight="1">
      <c r="AF4110" s="367"/>
      <c r="AH4110" s="367"/>
    </row>
    <row r="4111" spans="32:34" s="368" customFormat="1" ht="14.15" customHeight="1">
      <c r="AF4111" s="367"/>
      <c r="AH4111" s="367"/>
    </row>
    <row r="4112" spans="32:34" s="368" customFormat="1" ht="14.15" customHeight="1">
      <c r="AF4112" s="367"/>
      <c r="AH4112" s="367"/>
    </row>
    <row r="4113" spans="32:34" s="368" customFormat="1" ht="14.15" customHeight="1">
      <c r="AF4113" s="367"/>
      <c r="AH4113" s="367"/>
    </row>
    <row r="4114" spans="32:34" s="368" customFormat="1" ht="14.15" customHeight="1">
      <c r="AF4114" s="367"/>
      <c r="AH4114" s="367"/>
    </row>
    <row r="4115" spans="32:34" s="368" customFormat="1" ht="14.15" customHeight="1">
      <c r="AF4115" s="367"/>
      <c r="AH4115" s="367"/>
    </row>
    <row r="4116" spans="32:34" s="368" customFormat="1" ht="14.15" customHeight="1">
      <c r="AF4116" s="367"/>
      <c r="AH4116" s="367"/>
    </row>
    <row r="4117" spans="32:34" s="368" customFormat="1" ht="14.15" customHeight="1">
      <c r="AF4117" s="367"/>
      <c r="AH4117" s="367"/>
    </row>
    <row r="4118" spans="32:34" s="368" customFormat="1" ht="14.15" customHeight="1">
      <c r="AF4118" s="367"/>
      <c r="AH4118" s="367"/>
    </row>
    <row r="4119" spans="32:34" s="368" customFormat="1" ht="14.15" customHeight="1">
      <c r="AF4119" s="367"/>
      <c r="AH4119" s="367"/>
    </row>
    <row r="4120" spans="32:34" s="368" customFormat="1" ht="14.15" customHeight="1">
      <c r="AF4120" s="367"/>
      <c r="AH4120" s="367"/>
    </row>
    <row r="4121" spans="32:34" s="368" customFormat="1" ht="14.15" customHeight="1">
      <c r="AF4121" s="367"/>
      <c r="AH4121" s="367"/>
    </row>
    <row r="4122" spans="32:34" s="368" customFormat="1" ht="14.15" customHeight="1">
      <c r="AF4122" s="367"/>
      <c r="AH4122" s="367"/>
    </row>
    <row r="4123" spans="32:34" s="368" customFormat="1" ht="14.15" customHeight="1">
      <c r="AF4123" s="367"/>
      <c r="AH4123" s="367"/>
    </row>
    <row r="4124" spans="32:34" s="368" customFormat="1" ht="14.15" customHeight="1">
      <c r="AF4124" s="367"/>
      <c r="AH4124" s="367"/>
    </row>
    <row r="4125" spans="32:34" s="368" customFormat="1" ht="14.15" customHeight="1">
      <c r="AF4125" s="367"/>
      <c r="AH4125" s="367"/>
    </row>
    <row r="4126" spans="32:34" s="368" customFormat="1" ht="14.15" customHeight="1">
      <c r="AF4126" s="367"/>
      <c r="AH4126" s="367"/>
    </row>
    <row r="4127" spans="32:34" s="368" customFormat="1" ht="14.15" customHeight="1">
      <c r="AF4127" s="367"/>
      <c r="AH4127" s="367"/>
    </row>
    <row r="4128" spans="32:34" s="368" customFormat="1" ht="14.15" customHeight="1">
      <c r="AF4128" s="367"/>
      <c r="AH4128" s="367"/>
    </row>
    <row r="4129" spans="32:34" s="368" customFormat="1" ht="14.15" customHeight="1">
      <c r="AF4129" s="367"/>
      <c r="AH4129" s="367"/>
    </row>
    <row r="4130" spans="32:34" s="368" customFormat="1" ht="14.15" customHeight="1">
      <c r="AF4130" s="367"/>
      <c r="AH4130" s="367"/>
    </row>
    <row r="4131" spans="32:34" s="368" customFormat="1" ht="14.15" customHeight="1">
      <c r="AF4131" s="367"/>
      <c r="AH4131" s="367"/>
    </row>
    <row r="4132" spans="32:34" s="368" customFormat="1" ht="14.15" customHeight="1">
      <c r="AF4132" s="367"/>
      <c r="AH4132" s="367"/>
    </row>
    <row r="4133" spans="32:34" s="368" customFormat="1" ht="14.15" customHeight="1">
      <c r="AF4133" s="367"/>
      <c r="AH4133" s="367"/>
    </row>
    <row r="4134" spans="32:34" s="368" customFormat="1" ht="14.15" customHeight="1">
      <c r="AF4134" s="367"/>
      <c r="AH4134" s="367"/>
    </row>
    <row r="4135" spans="32:34" s="368" customFormat="1" ht="14.15" customHeight="1">
      <c r="AF4135" s="367"/>
      <c r="AH4135" s="367"/>
    </row>
    <row r="4136" spans="32:34" s="368" customFormat="1" ht="14.15" customHeight="1">
      <c r="AF4136" s="367"/>
      <c r="AH4136" s="367"/>
    </row>
    <row r="4137" spans="32:34" s="368" customFormat="1" ht="14.15" customHeight="1">
      <c r="AF4137" s="367"/>
      <c r="AH4137" s="367"/>
    </row>
    <row r="4138" spans="32:34" s="368" customFormat="1" ht="14.15" customHeight="1">
      <c r="AF4138" s="367"/>
      <c r="AH4138" s="367"/>
    </row>
    <row r="4139" spans="32:34" s="368" customFormat="1" ht="14.15" customHeight="1">
      <c r="AF4139" s="367"/>
      <c r="AH4139" s="367"/>
    </row>
    <row r="4140" spans="32:34" s="368" customFormat="1" ht="14.15" customHeight="1">
      <c r="AF4140" s="367"/>
      <c r="AH4140" s="367"/>
    </row>
    <row r="4141" spans="32:34" s="368" customFormat="1" ht="14.15" customHeight="1">
      <c r="AF4141" s="367"/>
      <c r="AH4141" s="367"/>
    </row>
    <row r="4142" spans="32:34" s="368" customFormat="1" ht="14.15" customHeight="1">
      <c r="AF4142" s="367"/>
      <c r="AH4142" s="367"/>
    </row>
    <row r="4143" spans="32:34" s="368" customFormat="1" ht="14.15" customHeight="1">
      <c r="AF4143" s="367"/>
      <c r="AH4143" s="367"/>
    </row>
    <row r="4144" spans="32:34" s="368" customFormat="1" ht="14.15" customHeight="1">
      <c r="AF4144" s="367"/>
      <c r="AH4144" s="367"/>
    </row>
    <row r="4145" spans="32:34" s="368" customFormat="1" ht="14.15" customHeight="1">
      <c r="AF4145" s="367"/>
      <c r="AH4145" s="367"/>
    </row>
    <row r="4146" spans="32:34" s="368" customFormat="1" ht="14.15" customHeight="1">
      <c r="AF4146" s="367"/>
      <c r="AH4146" s="367"/>
    </row>
    <row r="4147" spans="32:34" s="368" customFormat="1" ht="14.15" customHeight="1">
      <c r="AF4147" s="367"/>
      <c r="AH4147" s="367"/>
    </row>
    <row r="4148" spans="32:34" s="368" customFormat="1" ht="14.15" customHeight="1">
      <c r="AF4148" s="367"/>
      <c r="AH4148" s="367"/>
    </row>
    <row r="4149" spans="32:34" s="368" customFormat="1" ht="14.15" customHeight="1">
      <c r="AF4149" s="367"/>
      <c r="AH4149" s="367"/>
    </row>
    <row r="4150" spans="32:34" s="368" customFormat="1" ht="14.15" customHeight="1">
      <c r="AF4150" s="367"/>
      <c r="AH4150" s="367"/>
    </row>
    <row r="4151" spans="32:34" s="368" customFormat="1" ht="14.15" customHeight="1">
      <c r="AF4151" s="367"/>
      <c r="AH4151" s="367"/>
    </row>
    <row r="4152" spans="32:34" s="368" customFormat="1" ht="14.15" customHeight="1">
      <c r="AF4152" s="367"/>
      <c r="AH4152" s="367"/>
    </row>
    <row r="4153" spans="32:34" s="368" customFormat="1" ht="14.15" customHeight="1">
      <c r="AF4153" s="367"/>
      <c r="AH4153" s="367"/>
    </row>
    <row r="4154" spans="32:34" s="368" customFormat="1" ht="14.15" customHeight="1">
      <c r="AF4154" s="367"/>
      <c r="AH4154" s="367"/>
    </row>
    <row r="4155" spans="32:34" s="368" customFormat="1" ht="14.15" customHeight="1">
      <c r="AF4155" s="367"/>
      <c r="AH4155" s="367"/>
    </row>
    <row r="4156" spans="32:34" s="368" customFormat="1" ht="14.15" customHeight="1">
      <c r="AF4156" s="367"/>
      <c r="AH4156" s="367"/>
    </row>
    <row r="4157" spans="32:34" s="368" customFormat="1" ht="14.15" customHeight="1">
      <c r="AF4157" s="367"/>
      <c r="AH4157" s="367"/>
    </row>
    <row r="4158" spans="32:34" s="368" customFormat="1" ht="14.15" customHeight="1">
      <c r="AF4158" s="367"/>
      <c r="AH4158" s="367"/>
    </row>
    <row r="4159" spans="32:34" s="368" customFormat="1" ht="14.15" customHeight="1">
      <c r="AF4159" s="367"/>
      <c r="AH4159" s="367"/>
    </row>
    <row r="4160" spans="32:34" s="368" customFormat="1" ht="14.15" customHeight="1">
      <c r="AF4160" s="367"/>
      <c r="AH4160" s="367"/>
    </row>
    <row r="4161" spans="32:34" s="368" customFormat="1" ht="14.15" customHeight="1">
      <c r="AF4161" s="367"/>
      <c r="AH4161" s="367"/>
    </row>
    <row r="4162" spans="32:34" s="368" customFormat="1" ht="14.15" customHeight="1">
      <c r="AF4162" s="367"/>
      <c r="AH4162" s="367"/>
    </row>
    <row r="4163" spans="32:34" s="368" customFormat="1" ht="14.15" customHeight="1">
      <c r="AF4163" s="367"/>
      <c r="AH4163" s="367"/>
    </row>
    <row r="4164" spans="32:34" s="368" customFormat="1" ht="14.15" customHeight="1">
      <c r="AF4164" s="367"/>
      <c r="AH4164" s="367"/>
    </row>
    <row r="4165" spans="32:34" s="368" customFormat="1" ht="14.15" customHeight="1">
      <c r="AF4165" s="367"/>
      <c r="AH4165" s="367"/>
    </row>
    <row r="4166" spans="32:34" s="368" customFormat="1" ht="14.15" customHeight="1">
      <c r="AF4166" s="367"/>
      <c r="AH4166" s="367"/>
    </row>
    <row r="4167" spans="32:34" s="368" customFormat="1" ht="14.15" customHeight="1">
      <c r="AF4167" s="367"/>
      <c r="AH4167" s="367"/>
    </row>
    <row r="4168" spans="32:34" s="368" customFormat="1" ht="14.15" customHeight="1">
      <c r="AF4168" s="367"/>
      <c r="AH4168" s="367"/>
    </row>
    <row r="4169" spans="32:34" s="368" customFormat="1" ht="14.15" customHeight="1">
      <c r="AF4169" s="367"/>
      <c r="AH4169" s="367"/>
    </row>
    <row r="4170" spans="32:34" s="368" customFormat="1" ht="14.15" customHeight="1">
      <c r="AF4170" s="367"/>
      <c r="AH4170" s="367"/>
    </row>
    <row r="4171" spans="32:34" s="368" customFormat="1" ht="14.15" customHeight="1">
      <c r="AF4171" s="367"/>
      <c r="AH4171" s="367"/>
    </row>
    <row r="4172" spans="32:34" s="368" customFormat="1" ht="14.15" customHeight="1">
      <c r="AF4172" s="367"/>
      <c r="AH4172" s="367"/>
    </row>
    <row r="4173" spans="32:34" s="368" customFormat="1" ht="14.15" customHeight="1">
      <c r="AF4173" s="367"/>
      <c r="AH4173" s="367"/>
    </row>
    <row r="4174" spans="32:34" s="368" customFormat="1" ht="14.15" customHeight="1">
      <c r="AF4174" s="367"/>
      <c r="AH4174" s="367"/>
    </row>
    <row r="4175" spans="32:34" s="368" customFormat="1" ht="14.15" customHeight="1">
      <c r="AF4175" s="367"/>
      <c r="AH4175" s="367"/>
    </row>
    <row r="4176" spans="32:34" s="368" customFormat="1" ht="14.15" customHeight="1">
      <c r="AF4176" s="367"/>
      <c r="AH4176" s="367"/>
    </row>
    <row r="4177" spans="32:34" s="368" customFormat="1" ht="14.15" customHeight="1">
      <c r="AF4177" s="367"/>
      <c r="AH4177" s="367"/>
    </row>
    <row r="4178" spans="32:34" s="368" customFormat="1" ht="14.15" customHeight="1">
      <c r="AF4178" s="367"/>
      <c r="AH4178" s="367"/>
    </row>
    <row r="4179" spans="32:34" s="368" customFormat="1" ht="14.15" customHeight="1">
      <c r="AF4179" s="367"/>
      <c r="AH4179" s="367"/>
    </row>
    <row r="4180" spans="32:34" s="368" customFormat="1" ht="14.15" customHeight="1">
      <c r="AF4180" s="367"/>
      <c r="AH4180" s="367"/>
    </row>
    <row r="4181" spans="32:34" s="368" customFormat="1" ht="14.15" customHeight="1">
      <c r="AF4181" s="367"/>
      <c r="AH4181" s="367"/>
    </row>
    <row r="4182" spans="32:34" s="368" customFormat="1" ht="14.15" customHeight="1">
      <c r="AF4182" s="367"/>
      <c r="AH4182" s="367"/>
    </row>
    <row r="4183" spans="32:34" s="368" customFormat="1" ht="14.15" customHeight="1">
      <c r="AF4183" s="367"/>
      <c r="AH4183" s="367"/>
    </row>
    <row r="4184" spans="32:34" s="368" customFormat="1" ht="14.15" customHeight="1">
      <c r="AF4184" s="367"/>
      <c r="AH4184" s="367"/>
    </row>
    <row r="4185" spans="32:34" s="368" customFormat="1" ht="14.15" customHeight="1">
      <c r="AF4185" s="367"/>
      <c r="AH4185" s="367"/>
    </row>
    <row r="4186" spans="32:34" s="368" customFormat="1" ht="14.15" customHeight="1">
      <c r="AF4186" s="367"/>
      <c r="AH4186" s="367"/>
    </row>
    <row r="4187" spans="32:34" s="368" customFormat="1" ht="14.15" customHeight="1">
      <c r="AF4187" s="367"/>
      <c r="AH4187" s="367"/>
    </row>
    <row r="4188" spans="32:34" s="368" customFormat="1" ht="14.15" customHeight="1">
      <c r="AF4188" s="367"/>
      <c r="AH4188" s="367"/>
    </row>
    <row r="4189" spans="32:34" s="368" customFormat="1" ht="14.15" customHeight="1">
      <c r="AF4189" s="367"/>
      <c r="AH4189" s="367"/>
    </row>
    <row r="4190" spans="32:34" s="368" customFormat="1" ht="14.15" customHeight="1">
      <c r="AF4190" s="367"/>
      <c r="AH4190" s="367"/>
    </row>
    <row r="4191" spans="32:34" s="368" customFormat="1" ht="14.15" customHeight="1">
      <c r="AF4191" s="367"/>
      <c r="AH4191" s="367"/>
    </row>
    <row r="4192" spans="32:34" s="368" customFormat="1" ht="14.15" customHeight="1">
      <c r="AF4192" s="367"/>
      <c r="AH4192" s="367"/>
    </row>
    <row r="4193" spans="32:34" s="368" customFormat="1" ht="14.15" customHeight="1">
      <c r="AF4193" s="367"/>
      <c r="AH4193" s="367"/>
    </row>
    <row r="4194" spans="32:34" s="368" customFormat="1" ht="14.15" customHeight="1">
      <c r="AF4194" s="367"/>
      <c r="AH4194" s="367"/>
    </row>
    <row r="4195" spans="32:34" s="368" customFormat="1" ht="14.15" customHeight="1">
      <c r="AF4195" s="367"/>
      <c r="AH4195" s="367"/>
    </row>
    <row r="4196" spans="32:34" s="368" customFormat="1" ht="14.15" customHeight="1">
      <c r="AF4196" s="367"/>
      <c r="AH4196" s="367"/>
    </row>
    <row r="4197" spans="32:34" s="368" customFormat="1" ht="14.15" customHeight="1">
      <c r="AF4197" s="367"/>
      <c r="AH4197" s="367"/>
    </row>
    <row r="4198" spans="32:34" s="368" customFormat="1" ht="14.15" customHeight="1">
      <c r="AF4198" s="367"/>
      <c r="AH4198" s="367"/>
    </row>
    <row r="4199" spans="32:34" s="368" customFormat="1" ht="14.15" customHeight="1">
      <c r="AF4199" s="367"/>
      <c r="AH4199" s="367"/>
    </row>
    <row r="4200" spans="32:34" s="368" customFormat="1" ht="14.15" customHeight="1">
      <c r="AF4200" s="367"/>
      <c r="AH4200" s="367"/>
    </row>
    <row r="4201" spans="32:34" s="368" customFormat="1" ht="14.15" customHeight="1">
      <c r="AF4201" s="367"/>
      <c r="AH4201" s="367"/>
    </row>
    <row r="4202" spans="32:34" s="368" customFormat="1" ht="14.15" customHeight="1">
      <c r="AF4202" s="367"/>
      <c r="AH4202" s="367"/>
    </row>
    <row r="4203" spans="32:34" s="368" customFormat="1" ht="14.15" customHeight="1">
      <c r="AF4203" s="367"/>
      <c r="AH4203" s="367"/>
    </row>
    <row r="4204" spans="32:34" s="368" customFormat="1" ht="14.15" customHeight="1">
      <c r="AF4204" s="367"/>
      <c r="AH4204" s="367"/>
    </row>
    <row r="4205" spans="32:34" s="368" customFormat="1" ht="14.15" customHeight="1">
      <c r="AF4205" s="367"/>
      <c r="AH4205" s="367"/>
    </row>
    <row r="4206" spans="32:34" s="368" customFormat="1" ht="14.15" customHeight="1">
      <c r="AF4206" s="367"/>
      <c r="AH4206" s="367"/>
    </row>
    <row r="4207" spans="32:34" s="368" customFormat="1" ht="14.15" customHeight="1">
      <c r="AF4207" s="367"/>
      <c r="AH4207" s="367"/>
    </row>
    <row r="4208" spans="32:34" s="368" customFormat="1" ht="14.15" customHeight="1">
      <c r="AF4208" s="367"/>
      <c r="AH4208" s="367"/>
    </row>
    <row r="4209" spans="32:34" s="368" customFormat="1" ht="14.15" customHeight="1">
      <c r="AF4209" s="367"/>
      <c r="AH4209" s="367"/>
    </row>
    <row r="4210" spans="32:34" s="368" customFormat="1" ht="14.15" customHeight="1">
      <c r="AF4210" s="367"/>
      <c r="AH4210" s="367"/>
    </row>
    <row r="4211" spans="32:34" s="368" customFormat="1" ht="14.15" customHeight="1">
      <c r="AF4211" s="367"/>
      <c r="AH4211" s="367"/>
    </row>
    <row r="4212" spans="32:34" s="368" customFormat="1" ht="14.15" customHeight="1">
      <c r="AF4212" s="367"/>
      <c r="AH4212" s="367"/>
    </row>
    <row r="4213" spans="32:34" s="368" customFormat="1" ht="14.15" customHeight="1">
      <c r="AF4213" s="367"/>
      <c r="AH4213" s="367"/>
    </row>
    <row r="4214" spans="32:34" s="368" customFormat="1" ht="14.15" customHeight="1">
      <c r="AF4214" s="367"/>
      <c r="AH4214" s="367"/>
    </row>
    <row r="4215" spans="32:34" s="368" customFormat="1" ht="14.15" customHeight="1">
      <c r="AF4215" s="367"/>
      <c r="AH4215" s="367"/>
    </row>
    <row r="4216" spans="32:34" s="368" customFormat="1" ht="14.15" customHeight="1">
      <c r="AF4216" s="367"/>
      <c r="AH4216" s="367"/>
    </row>
    <row r="4217" spans="32:34" s="368" customFormat="1" ht="14.15" customHeight="1">
      <c r="AF4217" s="367"/>
      <c r="AH4217" s="367"/>
    </row>
    <row r="4218" spans="32:34" s="368" customFormat="1" ht="14.15" customHeight="1">
      <c r="AF4218" s="367"/>
      <c r="AH4218" s="367"/>
    </row>
    <row r="4219" spans="32:34" s="368" customFormat="1" ht="14.15" customHeight="1">
      <c r="AF4219" s="367"/>
      <c r="AH4219" s="367"/>
    </row>
    <row r="4220" spans="32:34" s="368" customFormat="1" ht="14.15" customHeight="1">
      <c r="AF4220" s="367"/>
      <c r="AH4220" s="367"/>
    </row>
    <row r="4221" spans="32:34" s="368" customFormat="1" ht="14.15" customHeight="1">
      <c r="AF4221" s="367"/>
      <c r="AH4221" s="367"/>
    </row>
    <row r="4222" spans="32:34" s="368" customFormat="1" ht="14.15" customHeight="1">
      <c r="AF4222" s="367"/>
      <c r="AH4222" s="367"/>
    </row>
    <row r="4223" spans="32:34" s="368" customFormat="1" ht="14.15" customHeight="1">
      <c r="AF4223" s="367"/>
      <c r="AH4223" s="367"/>
    </row>
    <row r="4224" spans="32:34" s="368" customFormat="1" ht="14.15" customHeight="1">
      <c r="AF4224" s="367"/>
      <c r="AH4224" s="367"/>
    </row>
    <row r="4225" spans="32:34" s="368" customFormat="1" ht="14.15" customHeight="1">
      <c r="AF4225" s="367"/>
      <c r="AH4225" s="367"/>
    </row>
    <row r="4226" spans="32:34" s="368" customFormat="1" ht="14.15" customHeight="1">
      <c r="AF4226" s="367"/>
      <c r="AH4226" s="367"/>
    </row>
    <row r="4227" spans="32:34" s="368" customFormat="1" ht="14.15" customHeight="1">
      <c r="AF4227" s="367"/>
      <c r="AH4227" s="367"/>
    </row>
    <row r="4228" spans="32:34" s="368" customFormat="1" ht="14.15" customHeight="1">
      <c r="AF4228" s="367"/>
      <c r="AH4228" s="367"/>
    </row>
    <row r="4229" spans="32:34" s="368" customFormat="1" ht="14.15" customHeight="1">
      <c r="AF4229" s="367"/>
      <c r="AH4229" s="367"/>
    </row>
    <row r="4230" spans="32:34" s="368" customFormat="1" ht="14.15" customHeight="1">
      <c r="AF4230" s="367"/>
      <c r="AH4230" s="367"/>
    </row>
    <row r="4231" spans="32:34" s="368" customFormat="1" ht="14.15" customHeight="1">
      <c r="AF4231" s="367"/>
      <c r="AH4231" s="367"/>
    </row>
    <row r="4232" spans="32:34" s="368" customFormat="1" ht="14.15" customHeight="1">
      <c r="AF4232" s="367"/>
      <c r="AH4232" s="367"/>
    </row>
    <row r="4233" spans="32:34" s="368" customFormat="1" ht="14.15" customHeight="1">
      <c r="AF4233" s="367"/>
      <c r="AH4233" s="367"/>
    </row>
    <row r="4234" spans="32:34" s="368" customFormat="1" ht="14.15" customHeight="1">
      <c r="AF4234" s="367"/>
      <c r="AH4234" s="367"/>
    </row>
    <row r="4235" spans="32:34" s="368" customFormat="1" ht="14.15" customHeight="1">
      <c r="AF4235" s="367"/>
      <c r="AH4235" s="367"/>
    </row>
    <row r="4236" spans="32:34" s="368" customFormat="1" ht="14.15" customHeight="1">
      <c r="AF4236" s="367"/>
      <c r="AH4236" s="367"/>
    </row>
    <row r="4237" spans="32:34" s="368" customFormat="1" ht="14.15" customHeight="1">
      <c r="AF4237" s="367"/>
      <c r="AH4237" s="367"/>
    </row>
    <row r="4238" spans="32:34" s="368" customFormat="1" ht="14.15" customHeight="1">
      <c r="AF4238" s="367"/>
      <c r="AH4238" s="367"/>
    </row>
    <row r="4239" spans="32:34" s="368" customFormat="1" ht="14.15" customHeight="1">
      <c r="AF4239" s="367"/>
      <c r="AH4239" s="367"/>
    </row>
    <row r="4240" spans="32:34" s="368" customFormat="1" ht="14.15" customHeight="1">
      <c r="AF4240" s="367"/>
      <c r="AH4240" s="367"/>
    </row>
    <row r="4241" spans="32:34" s="368" customFormat="1" ht="14.15" customHeight="1">
      <c r="AF4241" s="367"/>
      <c r="AH4241" s="367"/>
    </row>
    <row r="4242" spans="32:34" s="368" customFormat="1" ht="14.15" customHeight="1">
      <c r="AF4242" s="367"/>
      <c r="AH4242" s="367"/>
    </row>
    <row r="4243" spans="32:34" s="368" customFormat="1" ht="14.15" customHeight="1">
      <c r="AF4243" s="367"/>
      <c r="AH4243" s="367"/>
    </row>
    <row r="4244" spans="32:34" s="368" customFormat="1" ht="14.15" customHeight="1">
      <c r="AF4244" s="367"/>
      <c r="AH4244" s="367"/>
    </row>
    <row r="4245" spans="32:34" s="368" customFormat="1" ht="14.15" customHeight="1">
      <c r="AF4245" s="367"/>
      <c r="AH4245" s="367"/>
    </row>
    <row r="4246" spans="32:34" s="368" customFormat="1" ht="14.15" customHeight="1">
      <c r="AF4246" s="367"/>
      <c r="AH4246" s="367"/>
    </row>
    <row r="4247" spans="32:34" s="368" customFormat="1" ht="14.15" customHeight="1">
      <c r="AF4247" s="367"/>
      <c r="AH4247" s="367"/>
    </row>
    <row r="4248" spans="32:34" s="368" customFormat="1" ht="14.15" customHeight="1">
      <c r="AF4248" s="367"/>
      <c r="AH4248" s="367"/>
    </row>
    <row r="4249" spans="32:34" s="368" customFormat="1" ht="14.15" customHeight="1">
      <c r="AF4249" s="367"/>
      <c r="AH4249" s="367"/>
    </row>
    <row r="4250" spans="32:34" s="368" customFormat="1" ht="14.15" customHeight="1">
      <c r="AF4250" s="367"/>
      <c r="AH4250" s="367"/>
    </row>
    <row r="4251" spans="32:34" s="368" customFormat="1" ht="14.15" customHeight="1">
      <c r="AF4251" s="367"/>
      <c r="AH4251" s="367"/>
    </row>
    <row r="4252" spans="32:34" s="368" customFormat="1" ht="14.15" customHeight="1">
      <c r="AF4252" s="367"/>
      <c r="AH4252" s="367"/>
    </row>
    <row r="4253" spans="32:34" s="368" customFormat="1" ht="14.15" customHeight="1">
      <c r="AF4253" s="367"/>
      <c r="AH4253" s="367"/>
    </row>
    <row r="4254" spans="32:34" s="368" customFormat="1" ht="14.15" customHeight="1">
      <c r="AF4254" s="367"/>
      <c r="AH4254" s="367"/>
    </row>
    <row r="4255" spans="32:34" s="368" customFormat="1" ht="14.15" customHeight="1">
      <c r="AF4255" s="367"/>
      <c r="AH4255" s="367"/>
    </row>
    <row r="4256" spans="32:34" s="368" customFormat="1" ht="14.15" customHeight="1">
      <c r="AF4256" s="367"/>
      <c r="AH4256" s="367"/>
    </row>
    <row r="4257" spans="32:34" s="368" customFormat="1" ht="14.15" customHeight="1">
      <c r="AF4257" s="367"/>
      <c r="AH4257" s="367"/>
    </row>
    <row r="4258" spans="32:34" s="368" customFormat="1" ht="14.15" customHeight="1">
      <c r="AF4258" s="367"/>
      <c r="AH4258" s="367"/>
    </row>
    <row r="4259" spans="32:34" s="368" customFormat="1" ht="14.15" customHeight="1">
      <c r="AF4259" s="367"/>
      <c r="AH4259" s="367"/>
    </row>
    <row r="4260" spans="32:34" s="368" customFormat="1" ht="14.15" customHeight="1">
      <c r="AF4260" s="367"/>
      <c r="AH4260" s="367"/>
    </row>
    <row r="4261" spans="32:34" s="368" customFormat="1" ht="14.15" customHeight="1">
      <c r="AF4261" s="367"/>
      <c r="AH4261" s="367"/>
    </row>
    <row r="4262" spans="32:34" s="368" customFormat="1" ht="14.15" customHeight="1">
      <c r="AF4262" s="367"/>
      <c r="AH4262" s="367"/>
    </row>
    <row r="4263" spans="32:34" s="368" customFormat="1" ht="14.15" customHeight="1">
      <c r="AF4263" s="367"/>
      <c r="AH4263" s="367"/>
    </row>
    <row r="4264" spans="32:34" s="368" customFormat="1" ht="14.15" customHeight="1">
      <c r="AF4264" s="367"/>
      <c r="AH4264" s="367"/>
    </row>
    <row r="4265" spans="32:34" s="368" customFormat="1" ht="14.15" customHeight="1">
      <c r="AF4265" s="367"/>
      <c r="AH4265" s="367"/>
    </row>
    <row r="4266" spans="32:34" s="368" customFormat="1" ht="14.15" customHeight="1">
      <c r="AF4266" s="367"/>
      <c r="AH4266" s="367"/>
    </row>
    <row r="4267" spans="32:34" s="368" customFormat="1" ht="14.15" customHeight="1">
      <c r="AF4267" s="367"/>
      <c r="AH4267" s="367"/>
    </row>
    <row r="4268" spans="32:34" s="368" customFormat="1" ht="14.15" customHeight="1">
      <c r="AF4268" s="367"/>
      <c r="AH4268" s="367"/>
    </row>
    <row r="4269" spans="32:34" s="368" customFormat="1" ht="14.15" customHeight="1">
      <c r="AF4269" s="367"/>
      <c r="AH4269" s="367"/>
    </row>
    <row r="4270" spans="32:34" s="368" customFormat="1" ht="14.15" customHeight="1">
      <c r="AF4270" s="367"/>
      <c r="AH4270" s="367"/>
    </row>
    <row r="4271" spans="32:34" s="368" customFormat="1" ht="14.15" customHeight="1">
      <c r="AF4271" s="367"/>
      <c r="AH4271" s="367"/>
    </row>
    <row r="4272" spans="32:34" s="368" customFormat="1" ht="14.15" customHeight="1">
      <c r="AF4272" s="367"/>
      <c r="AH4272" s="367"/>
    </row>
    <row r="4273" spans="32:34" s="368" customFormat="1" ht="14.15" customHeight="1">
      <c r="AF4273" s="367"/>
      <c r="AH4273" s="367"/>
    </row>
    <row r="4274" spans="32:34" s="368" customFormat="1" ht="14.15" customHeight="1">
      <c r="AF4274" s="367"/>
      <c r="AH4274" s="367"/>
    </row>
    <row r="4275" spans="32:34" s="368" customFormat="1" ht="14.15" customHeight="1">
      <c r="AF4275" s="367"/>
      <c r="AH4275" s="367"/>
    </row>
    <row r="4276" spans="32:34" s="368" customFormat="1" ht="14.15" customHeight="1">
      <c r="AF4276" s="367"/>
      <c r="AH4276" s="367"/>
    </row>
    <row r="4277" spans="32:34" s="368" customFormat="1" ht="14.15" customHeight="1">
      <c r="AF4277" s="367"/>
      <c r="AH4277" s="367"/>
    </row>
    <row r="4278" spans="32:34" s="368" customFormat="1" ht="14.15" customHeight="1">
      <c r="AF4278" s="367"/>
      <c r="AH4278" s="367"/>
    </row>
    <row r="4279" spans="32:34" s="368" customFormat="1" ht="14.15" customHeight="1">
      <c r="AF4279" s="367"/>
      <c r="AH4279" s="367"/>
    </row>
    <row r="4280" spans="32:34" s="368" customFormat="1" ht="14.15" customHeight="1">
      <c r="AF4280" s="367"/>
      <c r="AH4280" s="367"/>
    </row>
    <row r="4281" spans="32:34" s="368" customFormat="1" ht="14.15" customHeight="1">
      <c r="AF4281" s="367"/>
      <c r="AH4281" s="367"/>
    </row>
    <row r="4282" spans="32:34" s="368" customFormat="1" ht="14.15" customHeight="1">
      <c r="AF4282" s="367"/>
      <c r="AH4282" s="367"/>
    </row>
    <row r="4283" spans="32:34" s="368" customFormat="1" ht="14.15" customHeight="1">
      <c r="AF4283" s="367"/>
      <c r="AH4283" s="367"/>
    </row>
    <row r="4284" spans="32:34" s="368" customFormat="1" ht="14.15" customHeight="1">
      <c r="AF4284" s="367"/>
      <c r="AH4284" s="367"/>
    </row>
    <row r="4285" spans="32:34" s="368" customFormat="1" ht="14.15" customHeight="1">
      <c r="AF4285" s="367"/>
      <c r="AH4285" s="367"/>
    </row>
    <row r="4286" spans="32:34" s="368" customFormat="1" ht="14.15" customHeight="1">
      <c r="AF4286" s="367"/>
      <c r="AH4286" s="367"/>
    </row>
    <row r="4287" spans="32:34" s="368" customFormat="1" ht="14.15" customHeight="1">
      <c r="AF4287" s="367"/>
      <c r="AH4287" s="367"/>
    </row>
    <row r="4288" spans="32:34" s="368" customFormat="1" ht="14.15" customHeight="1">
      <c r="AF4288" s="367"/>
      <c r="AH4288" s="367"/>
    </row>
    <row r="4289" spans="32:34" s="368" customFormat="1" ht="14.15" customHeight="1">
      <c r="AF4289" s="367"/>
      <c r="AH4289" s="367"/>
    </row>
    <row r="4290" spans="32:34" s="368" customFormat="1" ht="14.15" customHeight="1">
      <c r="AF4290" s="367"/>
      <c r="AH4290" s="367"/>
    </row>
    <row r="4291" spans="32:34" s="368" customFormat="1" ht="14.15" customHeight="1">
      <c r="AF4291" s="367"/>
      <c r="AH4291" s="367"/>
    </row>
    <row r="4292" spans="32:34" s="368" customFormat="1" ht="14.15" customHeight="1">
      <c r="AF4292" s="367"/>
      <c r="AH4292" s="367"/>
    </row>
    <row r="4293" spans="32:34" s="368" customFormat="1" ht="14.15" customHeight="1">
      <c r="AF4293" s="367"/>
      <c r="AH4293" s="367"/>
    </row>
    <row r="4294" spans="32:34" s="368" customFormat="1" ht="14.15" customHeight="1">
      <c r="AF4294" s="367"/>
      <c r="AH4294" s="367"/>
    </row>
    <row r="4295" spans="32:34" s="368" customFormat="1" ht="14.15" customHeight="1">
      <c r="AF4295" s="367"/>
      <c r="AH4295" s="367"/>
    </row>
    <row r="4296" spans="32:34" s="368" customFormat="1" ht="14.15" customHeight="1">
      <c r="AF4296" s="367"/>
      <c r="AH4296" s="367"/>
    </row>
    <row r="4297" spans="32:34" s="368" customFormat="1" ht="14.15" customHeight="1">
      <c r="AF4297" s="367"/>
      <c r="AH4297" s="367"/>
    </row>
    <row r="4298" spans="32:34" s="368" customFormat="1" ht="14.15" customHeight="1">
      <c r="AF4298" s="367"/>
      <c r="AH4298" s="367"/>
    </row>
    <row r="4299" spans="32:34" s="368" customFormat="1" ht="14.15" customHeight="1">
      <c r="AF4299" s="367"/>
      <c r="AH4299" s="367"/>
    </row>
    <row r="4300" spans="32:34" s="368" customFormat="1" ht="14.15" customHeight="1">
      <c r="AF4300" s="367"/>
      <c r="AH4300" s="367"/>
    </row>
    <row r="4301" spans="32:34" s="368" customFormat="1" ht="14.15" customHeight="1">
      <c r="AF4301" s="367"/>
      <c r="AH4301" s="367"/>
    </row>
    <row r="4302" spans="32:34" s="368" customFormat="1" ht="14.15" customHeight="1">
      <c r="AF4302" s="367"/>
      <c r="AH4302" s="367"/>
    </row>
    <row r="4303" spans="32:34" s="368" customFormat="1" ht="14.15" customHeight="1">
      <c r="AF4303" s="367"/>
      <c r="AH4303" s="367"/>
    </row>
    <row r="4304" spans="32:34" s="368" customFormat="1" ht="14.15" customHeight="1">
      <c r="AF4304" s="367"/>
      <c r="AH4304" s="367"/>
    </row>
    <row r="4305" spans="32:34" s="368" customFormat="1" ht="14.15" customHeight="1">
      <c r="AF4305" s="367"/>
      <c r="AH4305" s="367"/>
    </row>
    <row r="4306" spans="32:34" s="368" customFormat="1" ht="14.15" customHeight="1">
      <c r="AF4306" s="367"/>
      <c r="AH4306" s="367"/>
    </row>
    <row r="4307" spans="32:34" s="368" customFormat="1" ht="14.15" customHeight="1">
      <c r="AF4307" s="367"/>
      <c r="AH4307" s="367"/>
    </row>
    <row r="4308" spans="32:34" s="368" customFormat="1" ht="14.15" customHeight="1">
      <c r="AF4308" s="367"/>
      <c r="AH4308" s="367"/>
    </row>
    <row r="4309" spans="32:34" s="368" customFormat="1" ht="14.15" customHeight="1">
      <c r="AF4309" s="367"/>
      <c r="AH4309" s="367"/>
    </row>
    <row r="4310" spans="32:34" s="368" customFormat="1" ht="14.15" customHeight="1">
      <c r="AF4310" s="367"/>
      <c r="AH4310" s="367"/>
    </row>
    <row r="4311" spans="32:34" s="368" customFormat="1" ht="14.15" customHeight="1">
      <c r="AF4311" s="367"/>
      <c r="AH4311" s="367"/>
    </row>
    <row r="4312" spans="32:34" s="368" customFormat="1" ht="14.15" customHeight="1">
      <c r="AF4312" s="367"/>
      <c r="AH4312" s="367"/>
    </row>
    <row r="4313" spans="32:34" s="368" customFormat="1" ht="14.15" customHeight="1">
      <c r="AF4313" s="367"/>
      <c r="AH4313" s="367"/>
    </row>
    <row r="4314" spans="32:34" s="368" customFormat="1" ht="14.15" customHeight="1">
      <c r="AF4314" s="367"/>
      <c r="AH4314" s="367"/>
    </row>
    <row r="4315" spans="32:34" s="368" customFormat="1" ht="14.15" customHeight="1">
      <c r="AF4315" s="367"/>
      <c r="AH4315" s="367"/>
    </row>
    <row r="4316" spans="32:34" s="368" customFormat="1" ht="14.15" customHeight="1">
      <c r="AF4316" s="367"/>
      <c r="AH4316" s="367"/>
    </row>
    <row r="4317" spans="32:34" s="368" customFormat="1" ht="14.15" customHeight="1">
      <c r="AF4317" s="367"/>
      <c r="AH4317" s="367"/>
    </row>
    <row r="4318" spans="32:34" s="368" customFormat="1" ht="14.15" customHeight="1">
      <c r="AF4318" s="367"/>
      <c r="AH4318" s="367"/>
    </row>
    <row r="4319" spans="32:34" s="368" customFormat="1" ht="14.15" customHeight="1">
      <c r="AF4319" s="367"/>
      <c r="AH4319" s="367"/>
    </row>
    <row r="4320" spans="32:34" s="368" customFormat="1" ht="14.15" customHeight="1">
      <c r="AF4320" s="367"/>
      <c r="AH4320" s="367"/>
    </row>
    <row r="4321" spans="32:34" s="368" customFormat="1" ht="14.15" customHeight="1">
      <c r="AF4321" s="367"/>
      <c r="AH4321" s="367"/>
    </row>
    <row r="4322" spans="32:34" s="368" customFormat="1" ht="14.15" customHeight="1">
      <c r="AF4322" s="367"/>
      <c r="AH4322" s="367"/>
    </row>
    <row r="4323" spans="32:34" s="368" customFormat="1" ht="14.15" customHeight="1">
      <c r="AF4323" s="367"/>
      <c r="AH4323" s="367"/>
    </row>
    <row r="4324" spans="32:34" s="368" customFormat="1" ht="14.15" customHeight="1">
      <c r="AF4324" s="367"/>
      <c r="AH4324" s="367"/>
    </row>
    <row r="4325" spans="32:34" s="368" customFormat="1" ht="14.15" customHeight="1">
      <c r="AF4325" s="367"/>
      <c r="AH4325" s="367"/>
    </row>
    <row r="4326" spans="32:34" s="368" customFormat="1" ht="14.15" customHeight="1">
      <c r="AF4326" s="367"/>
      <c r="AH4326" s="367"/>
    </row>
    <row r="4327" spans="32:34" s="368" customFormat="1" ht="14.15" customHeight="1">
      <c r="AF4327" s="367"/>
      <c r="AH4327" s="367"/>
    </row>
    <row r="4328" spans="32:34" s="368" customFormat="1" ht="14.15" customHeight="1">
      <c r="AF4328" s="367"/>
      <c r="AH4328" s="367"/>
    </row>
    <row r="4329" spans="32:34" s="368" customFormat="1" ht="14.15" customHeight="1">
      <c r="AF4329" s="367"/>
      <c r="AH4329" s="367"/>
    </row>
    <row r="4330" spans="32:34" s="368" customFormat="1" ht="14.15" customHeight="1">
      <c r="AF4330" s="367"/>
      <c r="AH4330" s="367"/>
    </row>
    <row r="4331" spans="32:34" s="368" customFormat="1" ht="14.15" customHeight="1">
      <c r="AF4331" s="367"/>
      <c r="AH4331" s="367"/>
    </row>
    <row r="4332" spans="32:34" s="368" customFormat="1" ht="14.15" customHeight="1">
      <c r="AF4332" s="367"/>
      <c r="AH4332" s="367"/>
    </row>
    <row r="4333" spans="32:34" s="368" customFormat="1" ht="14.15" customHeight="1">
      <c r="AF4333" s="367"/>
      <c r="AH4333" s="367"/>
    </row>
    <row r="4334" spans="32:34" s="368" customFormat="1" ht="14.15" customHeight="1">
      <c r="AF4334" s="367"/>
      <c r="AH4334" s="367"/>
    </row>
    <row r="4335" spans="32:34" s="368" customFormat="1" ht="14.15" customHeight="1">
      <c r="AF4335" s="367"/>
      <c r="AH4335" s="367"/>
    </row>
    <row r="4336" spans="32:34" s="368" customFormat="1" ht="14.15" customHeight="1">
      <c r="AF4336" s="367"/>
      <c r="AH4336" s="367"/>
    </row>
    <row r="4337" spans="32:34" s="368" customFormat="1" ht="14.15" customHeight="1">
      <c r="AF4337" s="367"/>
      <c r="AH4337" s="367"/>
    </row>
    <row r="4338" spans="32:34" s="368" customFormat="1" ht="14.15" customHeight="1">
      <c r="AF4338" s="367"/>
      <c r="AH4338" s="367"/>
    </row>
    <row r="4339" spans="32:34" s="368" customFormat="1" ht="14.15" customHeight="1">
      <c r="AF4339" s="367"/>
      <c r="AH4339" s="367"/>
    </row>
    <row r="4340" spans="32:34" s="368" customFormat="1" ht="14.15" customHeight="1">
      <c r="AF4340" s="367"/>
      <c r="AH4340" s="367"/>
    </row>
    <row r="4341" spans="32:34" s="368" customFormat="1" ht="14.15" customHeight="1">
      <c r="AF4341" s="367"/>
      <c r="AH4341" s="367"/>
    </row>
    <row r="4342" spans="32:34" s="368" customFormat="1" ht="14.15" customHeight="1">
      <c r="AF4342" s="367"/>
      <c r="AH4342" s="367"/>
    </row>
    <row r="4343" spans="32:34" s="368" customFormat="1" ht="14.15" customHeight="1">
      <c r="AF4343" s="367"/>
      <c r="AH4343" s="367"/>
    </row>
    <row r="4344" spans="32:34" s="368" customFormat="1" ht="14.15" customHeight="1">
      <c r="AF4344" s="367"/>
      <c r="AH4344" s="367"/>
    </row>
    <row r="4345" spans="32:34" s="368" customFormat="1" ht="14.15" customHeight="1">
      <c r="AF4345" s="367"/>
      <c r="AH4345" s="367"/>
    </row>
    <row r="4346" spans="32:34" s="368" customFormat="1" ht="14.15" customHeight="1">
      <c r="AF4346" s="367"/>
      <c r="AH4346" s="367"/>
    </row>
    <row r="4347" spans="32:34" s="368" customFormat="1" ht="14.15" customHeight="1">
      <c r="AF4347" s="367"/>
      <c r="AH4347" s="367"/>
    </row>
    <row r="4348" spans="32:34" s="368" customFormat="1" ht="14.15" customHeight="1">
      <c r="AF4348" s="367"/>
      <c r="AH4348" s="367"/>
    </row>
    <row r="4349" spans="32:34" s="368" customFormat="1" ht="14.15" customHeight="1">
      <c r="AF4349" s="367"/>
      <c r="AH4349" s="367"/>
    </row>
    <row r="4350" spans="32:34" s="368" customFormat="1" ht="14.15" customHeight="1">
      <c r="AF4350" s="367"/>
      <c r="AH4350" s="367"/>
    </row>
    <row r="4351" spans="32:34" s="368" customFormat="1" ht="14.15" customHeight="1">
      <c r="AF4351" s="367"/>
      <c r="AH4351" s="367"/>
    </row>
    <row r="4352" spans="32:34" s="368" customFormat="1" ht="14.15" customHeight="1">
      <c r="AF4352" s="367"/>
      <c r="AH4352" s="367"/>
    </row>
    <row r="4353" spans="32:34" s="368" customFormat="1" ht="14.15" customHeight="1">
      <c r="AF4353" s="367"/>
      <c r="AH4353" s="367"/>
    </row>
    <row r="4354" spans="32:34" s="368" customFormat="1" ht="14.15" customHeight="1">
      <c r="AF4354" s="367"/>
      <c r="AH4354" s="367"/>
    </row>
    <row r="4355" spans="32:34" s="368" customFormat="1" ht="14.15" customHeight="1">
      <c r="AF4355" s="367"/>
      <c r="AH4355" s="367"/>
    </row>
    <row r="4356" spans="32:34" s="368" customFormat="1" ht="14.15" customHeight="1">
      <c r="AF4356" s="367"/>
      <c r="AH4356" s="367"/>
    </row>
    <row r="4357" spans="32:34" s="368" customFormat="1" ht="14.15" customHeight="1">
      <c r="AF4357" s="367"/>
      <c r="AH4357" s="367"/>
    </row>
    <row r="4358" spans="32:34" s="368" customFormat="1" ht="14.15" customHeight="1">
      <c r="AF4358" s="367"/>
      <c r="AH4358" s="367"/>
    </row>
    <row r="4359" spans="32:34" s="368" customFormat="1" ht="14.15" customHeight="1">
      <c r="AF4359" s="367"/>
      <c r="AH4359" s="367"/>
    </row>
    <row r="4360" spans="32:34" s="368" customFormat="1" ht="14.15" customHeight="1">
      <c r="AF4360" s="367"/>
      <c r="AH4360" s="367"/>
    </row>
    <row r="4361" spans="32:34" s="368" customFormat="1" ht="14.15" customHeight="1">
      <c r="AF4361" s="367"/>
      <c r="AH4361" s="367"/>
    </row>
    <row r="4362" spans="32:34" s="368" customFormat="1" ht="14.15" customHeight="1">
      <c r="AF4362" s="367"/>
      <c r="AH4362" s="367"/>
    </row>
    <row r="4363" spans="32:34" s="368" customFormat="1" ht="14.15" customHeight="1">
      <c r="AF4363" s="367"/>
      <c r="AH4363" s="367"/>
    </row>
    <row r="4364" spans="32:34" s="368" customFormat="1" ht="14.15" customHeight="1">
      <c r="AF4364" s="367"/>
      <c r="AH4364" s="367"/>
    </row>
    <row r="4365" spans="32:34" s="368" customFormat="1" ht="14.15" customHeight="1">
      <c r="AF4365" s="367"/>
      <c r="AH4365" s="367"/>
    </row>
    <row r="4366" spans="32:34" s="368" customFormat="1" ht="14.15" customHeight="1">
      <c r="AF4366" s="367"/>
      <c r="AH4366" s="367"/>
    </row>
    <row r="4367" spans="32:34" s="368" customFormat="1" ht="14.15" customHeight="1">
      <c r="AF4367" s="367"/>
      <c r="AH4367" s="367"/>
    </row>
    <row r="4368" spans="32:34" s="368" customFormat="1" ht="14.15" customHeight="1">
      <c r="AF4368" s="367"/>
      <c r="AH4368" s="367"/>
    </row>
    <row r="4369" spans="32:34" s="368" customFormat="1" ht="14.15" customHeight="1">
      <c r="AF4369" s="367"/>
      <c r="AH4369" s="367"/>
    </row>
    <row r="4370" spans="32:34" s="368" customFormat="1" ht="14.15" customHeight="1">
      <c r="AF4370" s="367"/>
      <c r="AH4370" s="367"/>
    </row>
    <row r="4371" spans="32:34" s="368" customFormat="1" ht="14.15" customHeight="1">
      <c r="AF4371" s="367"/>
      <c r="AH4371" s="367"/>
    </row>
    <row r="4372" spans="32:34" s="368" customFormat="1" ht="14.15" customHeight="1">
      <c r="AF4372" s="367"/>
      <c r="AH4372" s="367"/>
    </row>
    <row r="4373" spans="32:34" s="368" customFormat="1" ht="14.15" customHeight="1">
      <c r="AF4373" s="367"/>
      <c r="AH4373" s="367"/>
    </row>
    <row r="4374" spans="32:34" s="368" customFormat="1" ht="14.15" customHeight="1">
      <c r="AF4374" s="367"/>
      <c r="AH4374" s="367"/>
    </row>
    <row r="4375" spans="32:34" s="368" customFormat="1" ht="14.15" customHeight="1">
      <c r="AF4375" s="367"/>
      <c r="AH4375" s="367"/>
    </row>
    <row r="4376" spans="32:34" s="368" customFormat="1" ht="14.15" customHeight="1">
      <c r="AF4376" s="367"/>
      <c r="AH4376" s="367"/>
    </row>
    <row r="4377" spans="32:34" s="368" customFormat="1" ht="14.15" customHeight="1">
      <c r="AF4377" s="367"/>
      <c r="AH4377" s="367"/>
    </row>
    <row r="4378" spans="32:34" s="368" customFormat="1" ht="14.15" customHeight="1">
      <c r="AF4378" s="367"/>
      <c r="AH4378" s="367"/>
    </row>
    <row r="4379" spans="32:34" s="368" customFormat="1" ht="14.15" customHeight="1">
      <c r="AF4379" s="367"/>
      <c r="AH4379" s="367"/>
    </row>
    <row r="4380" spans="32:34" s="368" customFormat="1" ht="14.15" customHeight="1">
      <c r="AF4380" s="367"/>
      <c r="AH4380" s="367"/>
    </row>
    <row r="4381" spans="32:34" s="368" customFormat="1" ht="14.15" customHeight="1">
      <c r="AF4381" s="367"/>
      <c r="AH4381" s="367"/>
    </row>
    <row r="4382" spans="32:34" s="368" customFormat="1" ht="14.15" customHeight="1">
      <c r="AF4382" s="367"/>
      <c r="AH4382" s="367"/>
    </row>
    <row r="4383" spans="32:34" s="368" customFormat="1" ht="14.15" customHeight="1">
      <c r="AF4383" s="367"/>
      <c r="AH4383" s="367"/>
    </row>
    <row r="4384" spans="32:34" s="368" customFormat="1" ht="14.15" customHeight="1">
      <c r="AF4384" s="367"/>
      <c r="AH4384" s="367"/>
    </row>
    <row r="4385" spans="32:34" s="368" customFormat="1" ht="14.15" customHeight="1">
      <c r="AF4385" s="367"/>
      <c r="AH4385" s="367"/>
    </row>
    <row r="4386" spans="32:34" s="368" customFormat="1" ht="14.15" customHeight="1">
      <c r="AF4386" s="367"/>
      <c r="AH4386" s="367"/>
    </row>
    <row r="4387" spans="32:34" s="368" customFormat="1" ht="14.15" customHeight="1">
      <c r="AF4387" s="367"/>
      <c r="AH4387" s="367"/>
    </row>
    <row r="4388" spans="32:34" s="368" customFormat="1" ht="14.15" customHeight="1">
      <c r="AF4388" s="367"/>
      <c r="AH4388" s="367"/>
    </row>
    <row r="4389" spans="32:34" s="368" customFormat="1" ht="14.15" customHeight="1">
      <c r="AF4389" s="367"/>
      <c r="AH4389" s="367"/>
    </row>
    <row r="4390" spans="32:34" s="368" customFormat="1" ht="14.15" customHeight="1">
      <c r="AF4390" s="367"/>
      <c r="AH4390" s="367"/>
    </row>
    <row r="4391" spans="32:34" s="368" customFormat="1" ht="14.15" customHeight="1">
      <c r="AF4391" s="367"/>
      <c r="AH4391" s="367"/>
    </row>
    <row r="4392" spans="32:34" s="368" customFormat="1" ht="14.15" customHeight="1">
      <c r="AF4392" s="367"/>
      <c r="AH4392" s="367"/>
    </row>
    <row r="4393" spans="32:34" s="368" customFormat="1" ht="14.15" customHeight="1">
      <c r="AF4393" s="367"/>
      <c r="AH4393" s="367"/>
    </row>
    <row r="4394" spans="32:34" s="368" customFormat="1" ht="14.15" customHeight="1">
      <c r="AF4394" s="367"/>
      <c r="AH4394" s="367"/>
    </row>
    <row r="4395" spans="32:34" s="368" customFormat="1" ht="14.15" customHeight="1">
      <c r="AF4395" s="367"/>
      <c r="AH4395" s="367"/>
    </row>
    <row r="4396" spans="32:34" s="368" customFormat="1" ht="14.15" customHeight="1">
      <c r="AF4396" s="367"/>
      <c r="AH4396" s="367"/>
    </row>
    <row r="4397" spans="32:34" s="368" customFormat="1" ht="14.15" customHeight="1">
      <c r="AF4397" s="367"/>
      <c r="AH4397" s="367"/>
    </row>
    <row r="4398" spans="32:34" s="368" customFormat="1" ht="14.15" customHeight="1">
      <c r="AF4398" s="367"/>
      <c r="AH4398" s="367"/>
    </row>
    <row r="4399" spans="32:34" s="368" customFormat="1" ht="14.15" customHeight="1">
      <c r="AF4399" s="367"/>
      <c r="AH4399" s="367"/>
    </row>
    <row r="4400" spans="32:34" s="368" customFormat="1" ht="14.15" customHeight="1">
      <c r="AF4400" s="367"/>
      <c r="AH4400" s="367"/>
    </row>
    <row r="4401" spans="32:34" s="368" customFormat="1" ht="14.15" customHeight="1">
      <c r="AF4401" s="367"/>
      <c r="AH4401" s="367"/>
    </row>
    <row r="4402" spans="32:34" s="368" customFormat="1" ht="14.15" customHeight="1">
      <c r="AF4402" s="367"/>
      <c r="AH4402" s="367"/>
    </row>
    <row r="4403" spans="32:34" s="368" customFormat="1" ht="14.15" customHeight="1">
      <c r="AF4403" s="367"/>
      <c r="AH4403" s="367"/>
    </row>
    <row r="4404" spans="32:34" s="368" customFormat="1" ht="14.15" customHeight="1">
      <c r="AF4404" s="367"/>
      <c r="AH4404" s="367"/>
    </row>
    <row r="4405" spans="32:34" s="368" customFormat="1" ht="14.15" customHeight="1">
      <c r="AF4405" s="367"/>
      <c r="AH4405" s="367"/>
    </row>
    <row r="4406" spans="32:34" s="368" customFormat="1" ht="14.15" customHeight="1">
      <c r="AF4406" s="367"/>
      <c r="AH4406" s="367"/>
    </row>
    <row r="4407" spans="32:34" s="368" customFormat="1" ht="14.15" customHeight="1">
      <c r="AF4407" s="367"/>
      <c r="AH4407" s="367"/>
    </row>
    <row r="4408" spans="32:34" s="368" customFormat="1" ht="14.15" customHeight="1">
      <c r="AF4408" s="367"/>
      <c r="AH4408" s="367"/>
    </row>
    <row r="4409" spans="32:34" s="368" customFormat="1" ht="14.15" customHeight="1">
      <c r="AF4409" s="367"/>
      <c r="AH4409" s="367"/>
    </row>
    <row r="4410" spans="32:34" s="368" customFormat="1" ht="14.15" customHeight="1">
      <c r="AF4410" s="367"/>
      <c r="AH4410" s="367"/>
    </row>
    <row r="4411" spans="32:34" s="368" customFormat="1" ht="14.15" customHeight="1">
      <c r="AF4411" s="367"/>
      <c r="AH4411" s="367"/>
    </row>
    <row r="4412" spans="32:34" s="368" customFormat="1" ht="14.15" customHeight="1">
      <c r="AF4412" s="367"/>
      <c r="AH4412" s="367"/>
    </row>
    <row r="4413" spans="32:34" s="368" customFormat="1" ht="14.15" customHeight="1">
      <c r="AF4413" s="367"/>
      <c r="AH4413" s="367"/>
    </row>
    <row r="4414" spans="32:34" s="368" customFormat="1" ht="14.15" customHeight="1">
      <c r="AF4414" s="367"/>
      <c r="AH4414" s="367"/>
    </row>
    <row r="4415" spans="32:34" s="368" customFormat="1" ht="14.15" customHeight="1">
      <c r="AF4415" s="367"/>
      <c r="AH4415" s="367"/>
    </row>
    <row r="4416" spans="32:34" s="368" customFormat="1" ht="14.15" customHeight="1">
      <c r="AF4416" s="367"/>
      <c r="AH4416" s="367"/>
    </row>
    <row r="4417" spans="32:34" s="368" customFormat="1" ht="14.15" customHeight="1">
      <c r="AF4417" s="367"/>
      <c r="AH4417" s="367"/>
    </row>
    <row r="4418" spans="32:34" s="368" customFormat="1" ht="14.15" customHeight="1">
      <c r="AF4418" s="367"/>
      <c r="AH4418" s="367"/>
    </row>
    <row r="4419" spans="32:34" s="368" customFormat="1" ht="14.15" customHeight="1">
      <c r="AF4419" s="367"/>
      <c r="AH4419" s="367"/>
    </row>
    <row r="4420" spans="32:34" s="368" customFormat="1" ht="14.15" customHeight="1">
      <c r="AF4420" s="367"/>
      <c r="AH4420" s="367"/>
    </row>
    <row r="4421" spans="32:34" s="368" customFormat="1" ht="14.15" customHeight="1">
      <c r="AF4421" s="367"/>
      <c r="AH4421" s="367"/>
    </row>
    <row r="4422" spans="32:34" s="368" customFormat="1" ht="14.15" customHeight="1">
      <c r="AF4422" s="367"/>
      <c r="AH4422" s="367"/>
    </row>
    <row r="4423" spans="32:34" s="368" customFormat="1" ht="14.15" customHeight="1">
      <c r="AF4423" s="367"/>
      <c r="AH4423" s="367"/>
    </row>
    <row r="4424" spans="32:34" s="368" customFormat="1" ht="14.15" customHeight="1">
      <c r="AF4424" s="367"/>
      <c r="AH4424" s="367"/>
    </row>
    <row r="4425" spans="32:34" s="368" customFormat="1" ht="14.15" customHeight="1">
      <c r="AF4425" s="367"/>
      <c r="AH4425" s="367"/>
    </row>
    <row r="4426" spans="32:34" s="368" customFormat="1" ht="14.15" customHeight="1">
      <c r="AF4426" s="367"/>
      <c r="AH4426" s="367"/>
    </row>
    <row r="4427" spans="32:34" s="368" customFormat="1" ht="14.15" customHeight="1">
      <c r="AF4427" s="367"/>
      <c r="AH4427" s="367"/>
    </row>
    <row r="4428" spans="32:34" s="368" customFormat="1" ht="14.15" customHeight="1">
      <c r="AF4428" s="367"/>
      <c r="AH4428" s="367"/>
    </row>
    <row r="4429" spans="32:34" s="368" customFormat="1" ht="14.15" customHeight="1">
      <c r="AF4429" s="367"/>
      <c r="AH4429" s="367"/>
    </row>
    <row r="4430" spans="32:34" s="368" customFormat="1" ht="14.15" customHeight="1">
      <c r="AF4430" s="367"/>
      <c r="AH4430" s="367"/>
    </row>
    <row r="4431" spans="32:34" s="368" customFormat="1" ht="14.15" customHeight="1">
      <c r="AF4431" s="367"/>
      <c r="AH4431" s="367"/>
    </row>
    <row r="4432" spans="32:34" s="368" customFormat="1" ht="14.15" customHeight="1">
      <c r="AF4432" s="367"/>
      <c r="AH4432" s="367"/>
    </row>
    <row r="4433" spans="32:34" s="368" customFormat="1" ht="14.15" customHeight="1">
      <c r="AF4433" s="367"/>
      <c r="AH4433" s="367"/>
    </row>
    <row r="4434" spans="32:34" s="368" customFormat="1" ht="14.15" customHeight="1">
      <c r="AF4434" s="367"/>
      <c r="AH4434" s="367"/>
    </row>
    <row r="4435" spans="32:34" s="368" customFormat="1" ht="14.15" customHeight="1">
      <c r="AF4435" s="367"/>
      <c r="AH4435" s="367"/>
    </row>
    <row r="4436" spans="32:34" s="368" customFormat="1" ht="14.15" customHeight="1">
      <c r="AF4436" s="367"/>
      <c r="AH4436" s="367"/>
    </row>
    <row r="4437" spans="32:34" s="368" customFormat="1" ht="14.15" customHeight="1">
      <c r="AF4437" s="367"/>
      <c r="AH4437" s="367"/>
    </row>
    <row r="4438" spans="32:34" s="368" customFormat="1" ht="14.15" customHeight="1">
      <c r="AF4438" s="367"/>
      <c r="AH4438" s="367"/>
    </row>
    <row r="4439" spans="32:34" s="368" customFormat="1" ht="14.15" customHeight="1">
      <c r="AF4439" s="367"/>
      <c r="AH4439" s="367"/>
    </row>
    <row r="4440" spans="32:34" s="368" customFormat="1" ht="14.15" customHeight="1">
      <c r="AF4440" s="367"/>
      <c r="AH4440" s="367"/>
    </row>
    <row r="4441" spans="32:34" s="368" customFormat="1" ht="14.15" customHeight="1">
      <c r="AF4441" s="367"/>
      <c r="AH4441" s="367"/>
    </row>
    <row r="4442" spans="32:34" s="368" customFormat="1" ht="14.15" customHeight="1">
      <c r="AF4442" s="367"/>
      <c r="AH4442" s="367"/>
    </row>
    <row r="4443" spans="32:34" s="368" customFormat="1" ht="14.15" customHeight="1">
      <c r="AF4443" s="367"/>
      <c r="AH4443" s="367"/>
    </row>
    <row r="4444" spans="32:34" s="368" customFormat="1" ht="14.15" customHeight="1">
      <c r="AF4444" s="367"/>
      <c r="AH4444" s="367"/>
    </row>
    <row r="4445" spans="32:34" s="368" customFormat="1" ht="14.15" customHeight="1">
      <c r="AF4445" s="367"/>
      <c r="AH4445" s="367"/>
    </row>
    <row r="4446" spans="32:34" s="368" customFormat="1" ht="14.15" customHeight="1">
      <c r="AF4446" s="367"/>
      <c r="AH4446" s="367"/>
    </row>
    <row r="4447" spans="32:34" s="368" customFormat="1" ht="14.15" customHeight="1">
      <c r="AF4447" s="367"/>
      <c r="AH4447" s="367"/>
    </row>
    <row r="4448" spans="32:34" s="368" customFormat="1" ht="14.15" customHeight="1">
      <c r="AF4448" s="367"/>
      <c r="AH4448" s="367"/>
    </row>
    <row r="4449" spans="32:34" s="368" customFormat="1" ht="14.15" customHeight="1">
      <c r="AF4449" s="367"/>
      <c r="AH4449" s="367"/>
    </row>
    <row r="4450" spans="32:34" s="368" customFormat="1" ht="14.15" customHeight="1">
      <c r="AF4450" s="367"/>
      <c r="AH4450" s="367"/>
    </row>
    <row r="4451" spans="32:34" s="368" customFormat="1" ht="14.15" customHeight="1">
      <c r="AF4451" s="367"/>
      <c r="AH4451" s="367"/>
    </row>
    <row r="4452" spans="32:34" s="368" customFormat="1" ht="14.15" customHeight="1">
      <c r="AF4452" s="367"/>
      <c r="AH4452" s="367"/>
    </row>
    <row r="4453" spans="32:34" s="368" customFormat="1" ht="14.15" customHeight="1">
      <c r="AF4453" s="367"/>
      <c r="AH4453" s="367"/>
    </row>
    <row r="4454" spans="32:34" s="368" customFormat="1" ht="14.15" customHeight="1">
      <c r="AF4454" s="367"/>
      <c r="AH4454" s="367"/>
    </row>
    <row r="4455" spans="32:34" s="368" customFormat="1" ht="14.15" customHeight="1">
      <c r="AF4455" s="367"/>
      <c r="AH4455" s="367"/>
    </row>
    <row r="4456" spans="32:34" s="368" customFormat="1" ht="14.15" customHeight="1">
      <c r="AF4456" s="367"/>
      <c r="AH4456" s="367"/>
    </row>
    <row r="4457" spans="32:34" s="368" customFormat="1" ht="14.15" customHeight="1">
      <c r="AF4457" s="367"/>
      <c r="AH4457" s="367"/>
    </row>
    <row r="4458" spans="32:34" s="368" customFormat="1" ht="14.15" customHeight="1">
      <c r="AF4458" s="367"/>
      <c r="AH4458" s="367"/>
    </row>
    <row r="4459" spans="32:34" s="368" customFormat="1" ht="14.15" customHeight="1">
      <c r="AF4459" s="367"/>
      <c r="AH4459" s="367"/>
    </row>
    <row r="4460" spans="32:34" s="368" customFormat="1" ht="14.15" customHeight="1">
      <c r="AF4460" s="367"/>
      <c r="AH4460" s="367"/>
    </row>
    <row r="4461" spans="32:34" s="368" customFormat="1" ht="14.15" customHeight="1">
      <c r="AF4461" s="367"/>
      <c r="AH4461" s="367"/>
    </row>
    <row r="4462" spans="32:34" s="368" customFormat="1" ht="14.15" customHeight="1">
      <c r="AF4462" s="367"/>
      <c r="AH4462" s="367"/>
    </row>
    <row r="4463" spans="32:34" s="368" customFormat="1" ht="14.15" customHeight="1">
      <c r="AF4463" s="367"/>
      <c r="AH4463" s="367"/>
    </row>
    <row r="4464" spans="32:34" s="368" customFormat="1" ht="14.15" customHeight="1">
      <c r="AF4464" s="367"/>
      <c r="AH4464" s="367"/>
    </row>
    <row r="4465" spans="32:34" s="368" customFormat="1" ht="14.15" customHeight="1">
      <c r="AF4465" s="367"/>
      <c r="AH4465" s="367"/>
    </row>
    <row r="4466" spans="32:34" s="368" customFormat="1" ht="14.15" customHeight="1">
      <c r="AF4466" s="367"/>
      <c r="AH4466" s="367"/>
    </row>
    <row r="4467" spans="32:34" s="368" customFormat="1" ht="14.15" customHeight="1">
      <c r="AF4467" s="367"/>
      <c r="AH4467" s="367"/>
    </row>
    <row r="4468" spans="32:34" s="368" customFormat="1" ht="14.15" customHeight="1">
      <c r="AF4468" s="367"/>
      <c r="AH4468" s="367"/>
    </row>
    <row r="4469" spans="32:34" s="368" customFormat="1" ht="14.15" customHeight="1">
      <c r="AF4469" s="367"/>
      <c r="AH4469" s="367"/>
    </row>
    <row r="4470" spans="32:34" s="368" customFormat="1" ht="14.15" customHeight="1">
      <c r="AF4470" s="367"/>
      <c r="AH4470" s="367"/>
    </row>
    <row r="4471" spans="32:34" s="368" customFormat="1" ht="14.15" customHeight="1">
      <c r="AF4471" s="367"/>
      <c r="AH4471" s="367"/>
    </row>
    <row r="4472" spans="32:34" s="368" customFormat="1" ht="14.15" customHeight="1">
      <c r="AF4472" s="367"/>
      <c r="AH4472" s="367"/>
    </row>
    <row r="4473" spans="32:34" s="368" customFormat="1" ht="14.15" customHeight="1">
      <c r="AF4473" s="367"/>
      <c r="AH4473" s="367"/>
    </row>
    <row r="4474" spans="32:34" s="368" customFormat="1" ht="14.15" customHeight="1">
      <c r="AF4474" s="367"/>
      <c r="AH4474" s="367"/>
    </row>
    <row r="4475" spans="32:34" s="368" customFormat="1" ht="14.15" customHeight="1">
      <c r="AF4475" s="367"/>
      <c r="AH4475" s="367"/>
    </row>
    <row r="4476" spans="32:34" s="368" customFormat="1" ht="14.15" customHeight="1">
      <c r="AF4476" s="367"/>
      <c r="AH4476" s="367"/>
    </row>
    <row r="4477" spans="32:34" s="368" customFormat="1" ht="14.15" customHeight="1">
      <c r="AF4477" s="367"/>
      <c r="AH4477" s="367"/>
    </row>
    <row r="4478" spans="32:34" s="368" customFormat="1" ht="14.15" customHeight="1">
      <c r="AF4478" s="367"/>
      <c r="AH4478" s="367"/>
    </row>
    <row r="4479" spans="32:34" s="368" customFormat="1" ht="14.15" customHeight="1">
      <c r="AF4479" s="367"/>
      <c r="AH4479" s="367"/>
    </row>
    <row r="4480" spans="32:34" s="368" customFormat="1" ht="14.15" customHeight="1">
      <c r="AF4480" s="367"/>
      <c r="AH4480" s="367"/>
    </row>
    <row r="4481" spans="32:34" s="368" customFormat="1" ht="14.15" customHeight="1">
      <c r="AF4481" s="367"/>
      <c r="AH4481" s="367"/>
    </row>
    <row r="4482" spans="32:34" s="368" customFormat="1" ht="14.15" customHeight="1">
      <c r="AF4482" s="367"/>
      <c r="AH4482" s="367"/>
    </row>
    <row r="4483" spans="32:34" s="368" customFormat="1" ht="14.15" customHeight="1">
      <c r="AF4483" s="367"/>
      <c r="AH4483" s="367"/>
    </row>
    <row r="4484" spans="32:34" s="368" customFormat="1" ht="14.15" customHeight="1">
      <c r="AF4484" s="367"/>
      <c r="AH4484" s="367"/>
    </row>
    <row r="4485" spans="32:34" s="368" customFormat="1" ht="14.15" customHeight="1">
      <c r="AF4485" s="367"/>
      <c r="AH4485" s="367"/>
    </row>
    <row r="4486" spans="32:34" s="368" customFormat="1" ht="14.15" customHeight="1">
      <c r="AF4486" s="367"/>
      <c r="AH4486" s="367"/>
    </row>
    <row r="4487" spans="32:34" s="368" customFormat="1" ht="14.15" customHeight="1">
      <c r="AF4487" s="367"/>
      <c r="AH4487" s="367"/>
    </row>
    <row r="4488" spans="32:34" s="368" customFormat="1" ht="14.15" customHeight="1">
      <c r="AF4488" s="367"/>
      <c r="AH4488" s="367"/>
    </row>
    <row r="4489" spans="32:34" s="368" customFormat="1" ht="14.15" customHeight="1">
      <c r="AF4489" s="367"/>
      <c r="AH4489" s="367"/>
    </row>
    <row r="4490" spans="32:34" s="368" customFormat="1" ht="14.15" customHeight="1">
      <c r="AF4490" s="367"/>
      <c r="AH4490" s="367"/>
    </row>
    <row r="4491" spans="32:34" s="368" customFormat="1" ht="14.15" customHeight="1">
      <c r="AF4491" s="367"/>
      <c r="AH4491" s="367"/>
    </row>
    <row r="4492" spans="32:34" s="368" customFormat="1" ht="14.15" customHeight="1">
      <c r="AF4492" s="367"/>
      <c r="AH4492" s="367"/>
    </row>
    <row r="4493" spans="32:34" s="368" customFormat="1" ht="14.15" customHeight="1">
      <c r="AF4493" s="367"/>
      <c r="AH4493" s="367"/>
    </row>
    <row r="4494" spans="32:34" s="368" customFormat="1" ht="14.15" customHeight="1">
      <c r="AF4494" s="367"/>
      <c r="AH4494" s="367"/>
    </row>
    <row r="4495" spans="32:34" s="368" customFormat="1" ht="14.15" customHeight="1">
      <c r="AF4495" s="367"/>
      <c r="AH4495" s="367"/>
    </row>
    <row r="4496" spans="32:34" s="368" customFormat="1" ht="14.15" customHeight="1">
      <c r="AF4496" s="367"/>
      <c r="AH4496" s="367"/>
    </row>
    <row r="4497" spans="32:34" s="368" customFormat="1" ht="14.15" customHeight="1">
      <c r="AF4497" s="367"/>
      <c r="AH4497" s="367"/>
    </row>
    <row r="4498" spans="32:34" s="368" customFormat="1" ht="14.15" customHeight="1">
      <c r="AF4498" s="367"/>
      <c r="AH4498" s="367"/>
    </row>
    <row r="4499" spans="32:34" s="368" customFormat="1" ht="14.15" customHeight="1">
      <c r="AF4499" s="367"/>
      <c r="AH4499" s="367"/>
    </row>
    <row r="4500" spans="32:34" s="368" customFormat="1" ht="14.15" customHeight="1">
      <c r="AF4500" s="367"/>
      <c r="AH4500" s="367"/>
    </row>
    <row r="4501" spans="32:34" s="368" customFormat="1" ht="14.15" customHeight="1">
      <c r="AF4501" s="367"/>
      <c r="AH4501" s="367"/>
    </row>
    <row r="4502" spans="32:34" s="368" customFormat="1" ht="14.15" customHeight="1">
      <c r="AF4502" s="367"/>
      <c r="AH4502" s="367"/>
    </row>
    <row r="4503" spans="32:34" s="368" customFormat="1" ht="14.15" customHeight="1">
      <c r="AF4503" s="367"/>
      <c r="AH4503" s="367"/>
    </row>
    <row r="4504" spans="32:34" s="368" customFormat="1" ht="14.15" customHeight="1">
      <c r="AF4504" s="367"/>
      <c r="AH4504" s="367"/>
    </row>
    <row r="4505" spans="32:34" s="368" customFormat="1" ht="14.15" customHeight="1">
      <c r="AF4505" s="367"/>
      <c r="AH4505" s="367"/>
    </row>
    <row r="4506" spans="32:34" s="368" customFormat="1" ht="14.15" customHeight="1">
      <c r="AF4506" s="367"/>
      <c r="AH4506" s="367"/>
    </row>
    <row r="4507" spans="32:34" s="368" customFormat="1" ht="14.15" customHeight="1">
      <c r="AF4507" s="367"/>
      <c r="AH4507" s="367"/>
    </row>
    <row r="4508" spans="32:34" s="368" customFormat="1" ht="14.15" customHeight="1">
      <c r="AF4508" s="367"/>
      <c r="AH4508" s="367"/>
    </row>
    <row r="4509" spans="32:34" s="368" customFormat="1" ht="14.15" customHeight="1">
      <c r="AF4509" s="367"/>
      <c r="AH4509" s="367"/>
    </row>
    <row r="4510" spans="32:34" s="368" customFormat="1" ht="14.15" customHeight="1">
      <c r="AF4510" s="367"/>
      <c r="AH4510" s="367"/>
    </row>
    <row r="4511" spans="32:34" s="368" customFormat="1" ht="14.15" customHeight="1">
      <c r="AF4511" s="367"/>
      <c r="AH4511" s="367"/>
    </row>
    <row r="4512" spans="32:34" s="368" customFormat="1" ht="14.15" customHeight="1">
      <c r="AF4512" s="367"/>
      <c r="AH4512" s="367"/>
    </row>
    <row r="4513" spans="32:34" s="368" customFormat="1" ht="14.15" customHeight="1">
      <c r="AF4513" s="367"/>
      <c r="AH4513" s="367"/>
    </row>
    <row r="4514" spans="32:34" s="368" customFormat="1" ht="14.15" customHeight="1">
      <c r="AF4514" s="367"/>
      <c r="AH4514" s="367"/>
    </row>
    <row r="4515" spans="32:34" s="368" customFormat="1" ht="14.15" customHeight="1">
      <c r="AF4515" s="367"/>
      <c r="AH4515" s="367"/>
    </row>
    <row r="4516" spans="32:34" s="368" customFormat="1" ht="14.15" customHeight="1">
      <c r="AF4516" s="367"/>
      <c r="AH4516" s="367"/>
    </row>
    <row r="4517" spans="32:34" s="368" customFormat="1" ht="14.15" customHeight="1">
      <c r="AF4517" s="367"/>
      <c r="AH4517" s="367"/>
    </row>
    <row r="4518" spans="32:34" s="368" customFormat="1" ht="14.15" customHeight="1">
      <c r="AF4518" s="367"/>
      <c r="AH4518" s="367"/>
    </row>
    <row r="4519" spans="32:34" s="368" customFormat="1" ht="14.15" customHeight="1">
      <c r="AF4519" s="367"/>
      <c r="AH4519" s="367"/>
    </row>
    <row r="4520" spans="32:34" s="368" customFormat="1" ht="14.15" customHeight="1">
      <c r="AF4520" s="367"/>
      <c r="AH4520" s="367"/>
    </row>
    <row r="4521" spans="32:34" s="368" customFormat="1" ht="14.15" customHeight="1">
      <c r="AF4521" s="367"/>
      <c r="AH4521" s="367"/>
    </row>
    <row r="4522" spans="32:34" s="368" customFormat="1" ht="14.15" customHeight="1">
      <c r="AF4522" s="367"/>
      <c r="AH4522" s="367"/>
    </row>
    <row r="4523" spans="32:34" s="368" customFormat="1" ht="14.15" customHeight="1">
      <c r="AF4523" s="367"/>
      <c r="AH4523" s="367"/>
    </row>
    <row r="4524" spans="32:34" s="368" customFormat="1" ht="14.15" customHeight="1">
      <c r="AF4524" s="367"/>
      <c r="AH4524" s="367"/>
    </row>
    <row r="4525" spans="32:34" s="368" customFormat="1" ht="14.15" customHeight="1">
      <c r="AF4525" s="367"/>
      <c r="AH4525" s="367"/>
    </row>
    <row r="4526" spans="32:34" s="368" customFormat="1" ht="14.15" customHeight="1">
      <c r="AF4526" s="367"/>
      <c r="AH4526" s="367"/>
    </row>
    <row r="4527" spans="32:34" s="368" customFormat="1" ht="14.15" customHeight="1">
      <c r="AF4527" s="367"/>
      <c r="AH4527" s="367"/>
    </row>
    <row r="4528" spans="32:34" s="368" customFormat="1" ht="14.15" customHeight="1">
      <c r="AF4528" s="367"/>
      <c r="AH4528" s="367"/>
    </row>
    <row r="4529" spans="32:34" s="368" customFormat="1" ht="14.15" customHeight="1">
      <c r="AF4529" s="367"/>
      <c r="AH4529" s="367"/>
    </row>
    <row r="4530" spans="32:34" s="368" customFormat="1" ht="14.15" customHeight="1">
      <c r="AF4530" s="367"/>
      <c r="AH4530" s="367"/>
    </row>
    <row r="4531" spans="32:34" s="368" customFormat="1" ht="14.15" customHeight="1">
      <c r="AF4531" s="367"/>
      <c r="AH4531" s="367"/>
    </row>
    <row r="4532" spans="32:34" s="368" customFormat="1" ht="14.15" customHeight="1">
      <c r="AF4532" s="367"/>
      <c r="AH4532" s="367"/>
    </row>
    <row r="4533" spans="32:34" s="368" customFormat="1" ht="14.15" customHeight="1">
      <c r="AF4533" s="367"/>
      <c r="AH4533" s="367"/>
    </row>
    <row r="4534" spans="32:34" s="368" customFormat="1" ht="14.15" customHeight="1">
      <c r="AF4534" s="367"/>
      <c r="AH4534" s="367"/>
    </row>
    <row r="4535" spans="32:34" s="368" customFormat="1" ht="14.15" customHeight="1">
      <c r="AF4535" s="367"/>
      <c r="AH4535" s="367"/>
    </row>
    <row r="4536" spans="32:34" s="368" customFormat="1" ht="14.15" customHeight="1">
      <c r="AF4536" s="367"/>
      <c r="AH4536" s="367"/>
    </row>
    <row r="4537" spans="32:34" s="368" customFormat="1" ht="14.15" customHeight="1">
      <c r="AF4537" s="367"/>
      <c r="AH4537" s="367"/>
    </row>
    <row r="4538" spans="32:34" s="368" customFormat="1" ht="14.15" customHeight="1">
      <c r="AF4538" s="367"/>
      <c r="AH4538" s="367"/>
    </row>
    <row r="4539" spans="32:34" s="368" customFormat="1" ht="14.15" customHeight="1">
      <c r="AF4539" s="367"/>
      <c r="AH4539" s="367"/>
    </row>
    <row r="4540" spans="32:34" s="368" customFormat="1" ht="14.15" customHeight="1">
      <c r="AF4540" s="367"/>
      <c r="AH4540" s="367"/>
    </row>
    <row r="4541" spans="32:34" s="368" customFormat="1" ht="14.15" customHeight="1">
      <c r="AF4541" s="367"/>
      <c r="AH4541" s="367"/>
    </row>
    <row r="4542" spans="32:34" s="368" customFormat="1" ht="14.15" customHeight="1">
      <c r="AF4542" s="367"/>
      <c r="AH4542" s="367"/>
    </row>
    <row r="4543" spans="32:34" s="368" customFormat="1" ht="14.15" customHeight="1">
      <c r="AF4543" s="367"/>
      <c r="AH4543" s="367"/>
    </row>
    <row r="4544" spans="32:34" s="368" customFormat="1" ht="14.15" customHeight="1">
      <c r="AF4544" s="367"/>
      <c r="AH4544" s="367"/>
    </row>
    <row r="4545" spans="32:34" s="368" customFormat="1" ht="14.15" customHeight="1">
      <c r="AF4545" s="367"/>
      <c r="AH4545" s="367"/>
    </row>
    <row r="4546" spans="32:34" s="368" customFormat="1" ht="14.15" customHeight="1">
      <c r="AF4546" s="367"/>
      <c r="AH4546" s="367"/>
    </row>
    <row r="4547" spans="32:34" s="368" customFormat="1" ht="14.15" customHeight="1">
      <c r="AF4547" s="367"/>
      <c r="AH4547" s="367"/>
    </row>
    <row r="4548" spans="32:34" s="368" customFormat="1" ht="14.15" customHeight="1">
      <c r="AF4548" s="367"/>
      <c r="AH4548" s="367"/>
    </row>
    <row r="4549" spans="32:34" s="368" customFormat="1" ht="14.15" customHeight="1">
      <c r="AF4549" s="367"/>
      <c r="AH4549" s="367"/>
    </row>
    <row r="4550" spans="32:34" s="368" customFormat="1" ht="14.15" customHeight="1">
      <c r="AF4550" s="367"/>
      <c r="AH4550" s="367"/>
    </row>
    <row r="4551" spans="32:34" s="368" customFormat="1" ht="14.15" customHeight="1">
      <c r="AF4551" s="367"/>
      <c r="AH4551" s="367"/>
    </row>
    <row r="4552" spans="32:34" s="368" customFormat="1" ht="14.15" customHeight="1">
      <c r="AF4552" s="367"/>
      <c r="AH4552" s="367"/>
    </row>
    <row r="4553" spans="32:34" s="368" customFormat="1" ht="14.15" customHeight="1">
      <c r="AF4553" s="367"/>
      <c r="AH4553" s="367"/>
    </row>
    <row r="4554" spans="32:34" s="368" customFormat="1" ht="14.15" customHeight="1">
      <c r="AF4554" s="367"/>
      <c r="AH4554" s="367"/>
    </row>
    <row r="4555" spans="32:34" s="368" customFormat="1" ht="14.15" customHeight="1">
      <c r="AF4555" s="367"/>
      <c r="AH4555" s="367"/>
    </row>
    <row r="4556" spans="32:34" s="368" customFormat="1" ht="14.15" customHeight="1">
      <c r="AF4556" s="367"/>
      <c r="AH4556" s="367"/>
    </row>
    <row r="4557" spans="32:34" s="368" customFormat="1" ht="14.15" customHeight="1">
      <c r="AF4557" s="367"/>
      <c r="AH4557" s="367"/>
    </row>
    <row r="4558" spans="32:34" s="368" customFormat="1" ht="14.15" customHeight="1">
      <c r="AF4558" s="367"/>
      <c r="AH4558" s="367"/>
    </row>
    <row r="4559" spans="32:34" s="368" customFormat="1" ht="14.15" customHeight="1">
      <c r="AF4559" s="367"/>
      <c r="AH4559" s="367"/>
    </row>
    <row r="4560" spans="32:34" s="368" customFormat="1" ht="14.15" customHeight="1">
      <c r="AF4560" s="367"/>
      <c r="AH4560" s="367"/>
    </row>
    <row r="4561" spans="32:34" s="368" customFormat="1" ht="14.15" customHeight="1">
      <c r="AF4561" s="367"/>
      <c r="AH4561" s="367"/>
    </row>
    <row r="4562" spans="32:34" s="368" customFormat="1" ht="14.15" customHeight="1">
      <c r="AF4562" s="367"/>
      <c r="AH4562" s="367"/>
    </row>
    <row r="4563" spans="32:34" s="368" customFormat="1" ht="14.15" customHeight="1">
      <c r="AF4563" s="367"/>
      <c r="AH4563" s="367"/>
    </row>
    <row r="4564" spans="32:34" s="368" customFormat="1" ht="14.15" customHeight="1">
      <c r="AF4564" s="367"/>
      <c r="AH4564" s="367"/>
    </row>
    <row r="4565" spans="32:34" s="368" customFormat="1" ht="14.15" customHeight="1">
      <c r="AF4565" s="367"/>
      <c r="AH4565" s="367"/>
    </row>
    <row r="4566" spans="32:34" s="368" customFormat="1" ht="14.15" customHeight="1">
      <c r="AF4566" s="367"/>
      <c r="AH4566" s="367"/>
    </row>
    <row r="4567" spans="32:34" s="368" customFormat="1" ht="14.15" customHeight="1">
      <c r="AF4567" s="367"/>
      <c r="AH4567" s="367"/>
    </row>
    <row r="4568" spans="32:34" s="368" customFormat="1" ht="14.15" customHeight="1">
      <c r="AF4568" s="367"/>
      <c r="AH4568" s="367"/>
    </row>
    <row r="4569" spans="32:34" s="368" customFormat="1" ht="14.15" customHeight="1">
      <c r="AF4569" s="367"/>
      <c r="AH4569" s="367"/>
    </row>
    <row r="4570" spans="32:34" s="368" customFormat="1" ht="14.15" customHeight="1">
      <c r="AF4570" s="367"/>
      <c r="AH4570" s="367"/>
    </row>
    <row r="4571" spans="32:34" s="368" customFormat="1" ht="14.15" customHeight="1">
      <c r="AF4571" s="367"/>
      <c r="AH4571" s="367"/>
    </row>
    <row r="4572" spans="32:34" s="368" customFormat="1" ht="14.15" customHeight="1">
      <c r="AF4572" s="367"/>
      <c r="AH4572" s="367"/>
    </row>
    <row r="4573" spans="32:34" s="368" customFormat="1" ht="14.15" customHeight="1">
      <c r="AF4573" s="367"/>
      <c r="AH4573" s="367"/>
    </row>
    <row r="4574" spans="32:34" s="368" customFormat="1" ht="14.15" customHeight="1">
      <c r="AF4574" s="367"/>
      <c r="AH4574" s="367"/>
    </row>
    <row r="4575" spans="32:34" s="368" customFormat="1" ht="14.15" customHeight="1">
      <c r="AF4575" s="367"/>
      <c r="AH4575" s="367"/>
    </row>
    <row r="4576" spans="32:34" s="368" customFormat="1" ht="14.15" customHeight="1">
      <c r="AF4576" s="367"/>
      <c r="AH4576" s="367"/>
    </row>
    <row r="4577" spans="32:34" s="368" customFormat="1" ht="14.15" customHeight="1">
      <c r="AF4577" s="367"/>
      <c r="AH4577" s="367"/>
    </row>
    <row r="4578" spans="32:34" s="368" customFormat="1" ht="14.15" customHeight="1">
      <c r="AF4578" s="367"/>
      <c r="AH4578" s="367"/>
    </row>
    <row r="4579" spans="32:34" s="368" customFormat="1" ht="14.15" customHeight="1">
      <c r="AF4579" s="367"/>
      <c r="AH4579" s="367"/>
    </row>
    <row r="4580" spans="32:34" s="368" customFormat="1" ht="14.15" customHeight="1">
      <c r="AF4580" s="367"/>
      <c r="AH4580" s="367"/>
    </row>
    <row r="4581" spans="32:34" s="368" customFormat="1" ht="14.15" customHeight="1">
      <c r="AF4581" s="367"/>
      <c r="AH4581" s="367"/>
    </row>
    <row r="4582" spans="32:34" s="368" customFormat="1" ht="14.15" customHeight="1">
      <c r="AF4582" s="367"/>
      <c r="AH4582" s="367"/>
    </row>
    <row r="4583" spans="32:34" s="368" customFormat="1" ht="14.15" customHeight="1">
      <c r="AF4583" s="367"/>
      <c r="AH4583" s="367"/>
    </row>
    <row r="4584" spans="32:34" s="368" customFormat="1" ht="14.15" customHeight="1">
      <c r="AF4584" s="367"/>
      <c r="AH4584" s="367"/>
    </row>
    <row r="4585" spans="32:34" s="368" customFormat="1" ht="14.15" customHeight="1">
      <c r="AF4585" s="367"/>
      <c r="AH4585" s="367"/>
    </row>
    <row r="4586" spans="32:34" s="368" customFormat="1" ht="14.15" customHeight="1">
      <c r="AF4586" s="367"/>
      <c r="AH4586" s="367"/>
    </row>
    <row r="4587" spans="32:34" s="368" customFormat="1" ht="14.15" customHeight="1">
      <c r="AF4587" s="367"/>
      <c r="AH4587" s="367"/>
    </row>
    <row r="4588" spans="32:34" s="368" customFormat="1" ht="14.15" customHeight="1">
      <c r="AF4588" s="367"/>
      <c r="AH4588" s="367"/>
    </row>
    <row r="4589" spans="32:34" s="368" customFormat="1" ht="14.15" customHeight="1">
      <c r="AF4589" s="367"/>
      <c r="AH4589" s="367"/>
    </row>
    <row r="4590" spans="32:34" s="368" customFormat="1" ht="14.15" customHeight="1">
      <c r="AF4590" s="367"/>
      <c r="AH4590" s="367"/>
    </row>
    <row r="4591" spans="32:34" s="368" customFormat="1" ht="14.15" customHeight="1">
      <c r="AF4591" s="367"/>
      <c r="AH4591" s="367"/>
    </row>
    <row r="4592" spans="32:34" s="368" customFormat="1" ht="14.15" customHeight="1">
      <c r="AF4592" s="367"/>
      <c r="AH4592" s="367"/>
    </row>
    <row r="4593" spans="32:34" s="368" customFormat="1" ht="14.15" customHeight="1">
      <c r="AF4593" s="367"/>
      <c r="AH4593" s="367"/>
    </row>
    <row r="4594" spans="32:34" s="368" customFormat="1" ht="14.15" customHeight="1">
      <c r="AF4594" s="367"/>
      <c r="AH4594" s="367"/>
    </row>
    <row r="4595" spans="32:34" s="368" customFormat="1" ht="14.15" customHeight="1">
      <c r="AF4595" s="367"/>
      <c r="AH4595" s="367"/>
    </row>
    <row r="4596" spans="32:34" s="368" customFormat="1" ht="14.15" customHeight="1">
      <c r="AF4596" s="367"/>
      <c r="AH4596" s="367"/>
    </row>
    <row r="4597" spans="32:34" s="368" customFormat="1" ht="14.15" customHeight="1">
      <c r="AF4597" s="367"/>
      <c r="AH4597" s="367"/>
    </row>
    <row r="4598" spans="32:34" s="368" customFormat="1" ht="14.15" customHeight="1">
      <c r="AF4598" s="367"/>
      <c r="AH4598" s="367"/>
    </row>
    <row r="4599" spans="32:34" s="368" customFormat="1" ht="14.15" customHeight="1">
      <c r="AF4599" s="367"/>
      <c r="AH4599" s="367"/>
    </row>
    <row r="4600" spans="32:34" s="368" customFormat="1" ht="14.15" customHeight="1">
      <c r="AF4600" s="367"/>
      <c r="AH4600" s="367"/>
    </row>
    <row r="4601" spans="32:34" s="368" customFormat="1" ht="14.15" customHeight="1">
      <c r="AF4601" s="367"/>
      <c r="AH4601" s="367"/>
    </row>
    <row r="4602" spans="32:34" s="368" customFormat="1" ht="14.15" customHeight="1">
      <c r="AF4602" s="367"/>
      <c r="AH4602" s="367"/>
    </row>
    <row r="4603" spans="32:34" s="368" customFormat="1" ht="14.15" customHeight="1">
      <c r="AF4603" s="367"/>
      <c r="AH4603" s="367"/>
    </row>
    <row r="4604" spans="32:34" s="368" customFormat="1" ht="14.15" customHeight="1">
      <c r="AF4604" s="367"/>
      <c r="AH4604" s="367"/>
    </row>
    <row r="4605" spans="32:34" s="368" customFormat="1" ht="14.15" customHeight="1">
      <c r="AF4605" s="367"/>
      <c r="AH4605" s="367"/>
    </row>
    <row r="4606" spans="32:34" s="368" customFormat="1" ht="14.15" customHeight="1">
      <c r="AF4606" s="367"/>
      <c r="AH4606" s="367"/>
    </row>
    <row r="4607" spans="32:34" s="368" customFormat="1" ht="14.15" customHeight="1">
      <c r="AF4607" s="367"/>
      <c r="AH4607" s="367"/>
    </row>
    <row r="4608" spans="32:34" s="368" customFormat="1" ht="14.15" customHeight="1">
      <c r="AF4608" s="367"/>
      <c r="AH4608" s="367"/>
    </row>
    <row r="4609" spans="32:34" s="368" customFormat="1" ht="14.15" customHeight="1">
      <c r="AF4609" s="367"/>
      <c r="AH4609" s="367"/>
    </row>
    <row r="4610" spans="32:34" s="368" customFormat="1" ht="14.15" customHeight="1">
      <c r="AF4610" s="367"/>
      <c r="AH4610" s="367"/>
    </row>
    <row r="4611" spans="32:34" s="368" customFormat="1" ht="14.15" customHeight="1">
      <c r="AF4611" s="367"/>
      <c r="AH4611" s="367"/>
    </row>
    <row r="4612" spans="32:34" s="368" customFormat="1" ht="14.15" customHeight="1">
      <c r="AF4612" s="367"/>
      <c r="AH4612" s="367"/>
    </row>
    <row r="4613" spans="32:34" s="368" customFormat="1" ht="14.15" customHeight="1">
      <c r="AF4613" s="367"/>
      <c r="AH4613" s="367"/>
    </row>
    <row r="4614" spans="32:34" s="368" customFormat="1" ht="14.15" customHeight="1">
      <c r="AF4614" s="367"/>
      <c r="AH4614" s="367"/>
    </row>
    <row r="4615" spans="32:34" s="368" customFormat="1" ht="14.15" customHeight="1">
      <c r="AF4615" s="367"/>
      <c r="AH4615" s="367"/>
    </row>
    <row r="4616" spans="32:34" s="368" customFormat="1" ht="14.15" customHeight="1">
      <c r="AF4616" s="367"/>
      <c r="AH4616" s="367"/>
    </row>
    <row r="4617" spans="32:34" s="368" customFormat="1" ht="14.15" customHeight="1">
      <c r="AF4617" s="367"/>
      <c r="AH4617" s="367"/>
    </row>
    <row r="4618" spans="32:34" s="368" customFormat="1" ht="14.15" customHeight="1">
      <c r="AF4618" s="367"/>
      <c r="AH4618" s="367"/>
    </row>
    <row r="4619" spans="32:34" s="368" customFormat="1" ht="14.15" customHeight="1">
      <c r="AF4619" s="367"/>
      <c r="AH4619" s="367"/>
    </row>
    <row r="4620" spans="32:34" s="368" customFormat="1" ht="14.15" customHeight="1">
      <c r="AF4620" s="367"/>
      <c r="AH4620" s="367"/>
    </row>
    <row r="4621" spans="32:34" s="368" customFormat="1" ht="14.15" customHeight="1">
      <c r="AF4621" s="367"/>
      <c r="AH4621" s="367"/>
    </row>
    <row r="4622" spans="32:34" s="368" customFormat="1" ht="14.15" customHeight="1">
      <c r="AF4622" s="367"/>
      <c r="AH4622" s="367"/>
    </row>
    <row r="4623" spans="32:34" s="368" customFormat="1" ht="14.15" customHeight="1">
      <c r="AF4623" s="367"/>
      <c r="AH4623" s="367"/>
    </row>
    <row r="4624" spans="32:34" s="368" customFormat="1" ht="14.15" customHeight="1">
      <c r="AF4624" s="367"/>
      <c r="AH4624" s="367"/>
    </row>
    <row r="4625" spans="32:34" s="368" customFormat="1" ht="14.15" customHeight="1">
      <c r="AF4625" s="367"/>
      <c r="AH4625" s="367"/>
    </row>
    <row r="4626" spans="32:34" s="368" customFormat="1" ht="14.15" customHeight="1">
      <c r="AF4626" s="367"/>
      <c r="AH4626" s="367"/>
    </row>
    <row r="4627" spans="32:34" s="368" customFormat="1" ht="14.15" customHeight="1">
      <c r="AF4627" s="367"/>
      <c r="AH4627" s="367"/>
    </row>
    <row r="4628" spans="32:34" s="368" customFormat="1" ht="14.15" customHeight="1">
      <c r="AF4628" s="367"/>
      <c r="AH4628" s="367"/>
    </row>
    <row r="4629" spans="32:34" s="368" customFormat="1" ht="14.15" customHeight="1">
      <c r="AF4629" s="367"/>
      <c r="AH4629" s="367"/>
    </row>
    <row r="4630" spans="32:34" s="368" customFormat="1" ht="14.15" customHeight="1">
      <c r="AF4630" s="367"/>
      <c r="AH4630" s="367"/>
    </row>
    <row r="4631" spans="32:34" s="368" customFormat="1" ht="14.15" customHeight="1">
      <c r="AF4631" s="367"/>
      <c r="AH4631" s="367"/>
    </row>
    <row r="4632" spans="32:34" s="368" customFormat="1" ht="14.15" customHeight="1">
      <c r="AF4632" s="367"/>
      <c r="AH4632" s="367"/>
    </row>
    <row r="4633" spans="32:34" s="368" customFormat="1" ht="14.15" customHeight="1">
      <c r="AF4633" s="367"/>
      <c r="AH4633" s="367"/>
    </row>
    <row r="4634" spans="32:34" s="368" customFormat="1" ht="14.15" customHeight="1">
      <c r="AF4634" s="367"/>
      <c r="AH4634" s="367"/>
    </row>
    <row r="4635" spans="32:34" s="368" customFormat="1" ht="14.15" customHeight="1">
      <c r="AF4635" s="367"/>
      <c r="AH4635" s="367"/>
    </row>
    <row r="4636" spans="32:34" s="368" customFormat="1" ht="14.15" customHeight="1">
      <c r="AF4636" s="367"/>
      <c r="AH4636" s="367"/>
    </row>
    <row r="4637" spans="32:34" s="368" customFormat="1" ht="14.15" customHeight="1">
      <c r="AF4637" s="367"/>
      <c r="AH4637" s="367"/>
    </row>
    <row r="4638" spans="32:34" s="368" customFormat="1" ht="14.15" customHeight="1">
      <c r="AF4638" s="367"/>
      <c r="AH4638" s="367"/>
    </row>
    <row r="4639" spans="32:34" s="368" customFormat="1" ht="14.15" customHeight="1">
      <c r="AF4639" s="367"/>
      <c r="AH4639" s="367"/>
    </row>
    <row r="4640" spans="32:34" s="368" customFormat="1" ht="14.15" customHeight="1">
      <c r="AF4640" s="367"/>
      <c r="AH4640" s="367"/>
    </row>
    <row r="4641" spans="32:34" s="368" customFormat="1" ht="14.15" customHeight="1">
      <c r="AF4641" s="367"/>
      <c r="AH4641" s="367"/>
    </row>
    <row r="4642" spans="32:34" s="368" customFormat="1" ht="14.15" customHeight="1">
      <c r="AF4642" s="367"/>
      <c r="AH4642" s="367"/>
    </row>
    <row r="4643" spans="32:34" s="368" customFormat="1" ht="14.15" customHeight="1">
      <c r="AF4643" s="367"/>
      <c r="AH4643" s="367"/>
    </row>
    <row r="4644" spans="32:34" s="368" customFormat="1" ht="14.15" customHeight="1">
      <c r="AF4644" s="367"/>
      <c r="AH4644" s="367"/>
    </row>
    <row r="4645" spans="32:34" s="368" customFormat="1" ht="14.15" customHeight="1">
      <c r="AF4645" s="367"/>
      <c r="AH4645" s="367"/>
    </row>
    <row r="4646" spans="32:34" s="368" customFormat="1" ht="14.15" customHeight="1">
      <c r="AF4646" s="367"/>
      <c r="AH4646" s="367"/>
    </row>
    <row r="4647" spans="32:34" s="368" customFormat="1" ht="14.15" customHeight="1">
      <c r="AF4647" s="367"/>
      <c r="AH4647" s="367"/>
    </row>
    <row r="4648" spans="32:34" s="368" customFormat="1" ht="14.15" customHeight="1">
      <c r="AF4648" s="367"/>
      <c r="AH4648" s="367"/>
    </row>
    <row r="4649" spans="32:34" s="368" customFormat="1" ht="14.15" customHeight="1">
      <c r="AF4649" s="367"/>
      <c r="AH4649" s="367"/>
    </row>
    <row r="4650" spans="32:34" s="368" customFormat="1" ht="14.15" customHeight="1">
      <c r="AF4650" s="367"/>
      <c r="AH4650" s="367"/>
    </row>
    <row r="4651" spans="32:34" s="368" customFormat="1" ht="14.15" customHeight="1">
      <c r="AF4651" s="367"/>
      <c r="AH4651" s="367"/>
    </row>
    <row r="4652" spans="32:34" s="368" customFormat="1" ht="14.15" customHeight="1">
      <c r="AF4652" s="367"/>
      <c r="AH4652" s="367"/>
    </row>
    <row r="4653" spans="32:34" s="368" customFormat="1" ht="14.15" customHeight="1">
      <c r="AF4653" s="367"/>
      <c r="AH4653" s="367"/>
    </row>
    <row r="4654" spans="32:34" s="368" customFormat="1" ht="14.15" customHeight="1">
      <c r="AF4654" s="367"/>
      <c r="AH4654" s="367"/>
    </row>
    <row r="4655" spans="32:34" s="368" customFormat="1" ht="14.15" customHeight="1">
      <c r="AF4655" s="367"/>
      <c r="AH4655" s="367"/>
    </row>
    <row r="4656" spans="32:34" s="368" customFormat="1" ht="14.15" customHeight="1">
      <c r="AF4656" s="367"/>
      <c r="AH4656" s="367"/>
    </row>
    <row r="4657" spans="32:34" s="368" customFormat="1" ht="14.15" customHeight="1">
      <c r="AF4657" s="367"/>
      <c r="AH4657" s="367"/>
    </row>
    <row r="4658" spans="32:34" s="368" customFormat="1" ht="14.15" customHeight="1">
      <c r="AF4658" s="367"/>
      <c r="AH4658" s="367"/>
    </row>
    <row r="4659" spans="32:34" s="368" customFormat="1" ht="14.15" customHeight="1">
      <c r="AF4659" s="367"/>
      <c r="AH4659" s="367"/>
    </row>
    <row r="4660" spans="32:34" s="368" customFormat="1" ht="14.15" customHeight="1">
      <c r="AF4660" s="367"/>
      <c r="AH4660" s="367"/>
    </row>
    <row r="4661" spans="32:34" s="368" customFormat="1" ht="14.15" customHeight="1">
      <c r="AF4661" s="367"/>
      <c r="AH4661" s="367"/>
    </row>
    <row r="4662" spans="32:34" s="368" customFormat="1" ht="14.15" customHeight="1">
      <c r="AF4662" s="367"/>
      <c r="AH4662" s="367"/>
    </row>
    <row r="4663" spans="32:34" s="368" customFormat="1" ht="14.15" customHeight="1">
      <c r="AF4663" s="367"/>
      <c r="AH4663" s="367"/>
    </row>
    <row r="4664" spans="32:34" s="368" customFormat="1" ht="14.15" customHeight="1">
      <c r="AF4664" s="367"/>
      <c r="AH4664" s="367"/>
    </row>
    <row r="4665" spans="32:34" s="368" customFormat="1" ht="14.15" customHeight="1">
      <c r="AF4665" s="367"/>
      <c r="AH4665" s="367"/>
    </row>
    <row r="4666" spans="32:34" s="368" customFormat="1" ht="14.15" customHeight="1">
      <c r="AF4666" s="367"/>
      <c r="AH4666" s="367"/>
    </row>
    <row r="4667" spans="32:34" s="368" customFormat="1" ht="14.15" customHeight="1">
      <c r="AF4667" s="367"/>
      <c r="AH4667" s="367"/>
    </row>
    <row r="4668" spans="32:34" s="368" customFormat="1" ht="14.15" customHeight="1">
      <c r="AF4668" s="367"/>
      <c r="AH4668" s="367"/>
    </row>
    <row r="4669" spans="32:34" s="368" customFormat="1" ht="14.15" customHeight="1">
      <c r="AF4669" s="367"/>
      <c r="AH4669" s="367"/>
    </row>
    <row r="4670" spans="32:34" s="368" customFormat="1" ht="14.15" customHeight="1">
      <c r="AF4670" s="367"/>
      <c r="AH4670" s="367"/>
    </row>
    <row r="4671" spans="32:34" s="368" customFormat="1" ht="14.15" customHeight="1">
      <c r="AF4671" s="367"/>
      <c r="AH4671" s="367"/>
    </row>
    <row r="4672" spans="32:34" s="368" customFormat="1" ht="14.15" customHeight="1">
      <c r="AF4672" s="367"/>
      <c r="AH4672" s="367"/>
    </row>
    <row r="4673" spans="32:34" s="368" customFormat="1" ht="14.15" customHeight="1">
      <c r="AF4673" s="367"/>
      <c r="AH4673" s="367"/>
    </row>
    <row r="4674" spans="32:34" s="368" customFormat="1" ht="14.15" customHeight="1">
      <c r="AF4674" s="367"/>
      <c r="AH4674" s="367"/>
    </row>
    <row r="4675" spans="32:34" s="368" customFormat="1" ht="14.15" customHeight="1">
      <c r="AF4675" s="367"/>
      <c r="AH4675" s="367"/>
    </row>
    <row r="4676" spans="32:34" s="368" customFormat="1" ht="14.15" customHeight="1">
      <c r="AF4676" s="367"/>
      <c r="AH4676" s="367"/>
    </row>
    <row r="4677" spans="32:34" s="368" customFormat="1" ht="14.15" customHeight="1">
      <c r="AF4677" s="367"/>
      <c r="AH4677" s="367"/>
    </row>
    <row r="4678" spans="32:34" s="368" customFormat="1" ht="14.15" customHeight="1">
      <c r="AF4678" s="367"/>
      <c r="AH4678" s="367"/>
    </row>
    <row r="4679" spans="32:34" s="368" customFormat="1" ht="14.15" customHeight="1">
      <c r="AF4679" s="367"/>
      <c r="AH4679" s="367"/>
    </row>
    <row r="4680" spans="32:34" s="368" customFormat="1" ht="14.15" customHeight="1">
      <c r="AF4680" s="367"/>
      <c r="AH4680" s="367"/>
    </row>
    <row r="4681" spans="32:34" s="368" customFormat="1" ht="14.15" customHeight="1">
      <c r="AF4681" s="367"/>
      <c r="AH4681" s="367"/>
    </row>
    <row r="4682" spans="32:34" s="368" customFormat="1" ht="14.15" customHeight="1">
      <c r="AF4682" s="367"/>
      <c r="AH4682" s="367"/>
    </row>
    <row r="4683" spans="32:34" s="368" customFormat="1" ht="14.15" customHeight="1">
      <c r="AF4683" s="367"/>
      <c r="AH4683" s="367"/>
    </row>
    <row r="4684" spans="32:34" s="368" customFormat="1" ht="14.15" customHeight="1">
      <c r="AF4684" s="367"/>
      <c r="AH4684" s="367"/>
    </row>
    <row r="4685" spans="32:34" s="368" customFormat="1" ht="14.15" customHeight="1">
      <c r="AF4685" s="367"/>
      <c r="AH4685" s="367"/>
    </row>
    <row r="4686" spans="32:34" s="368" customFormat="1" ht="14.15" customHeight="1">
      <c r="AF4686" s="367"/>
      <c r="AH4686" s="367"/>
    </row>
    <row r="4687" spans="32:34" s="368" customFormat="1" ht="14.15" customHeight="1">
      <c r="AF4687" s="367"/>
      <c r="AH4687" s="367"/>
    </row>
    <row r="4688" spans="32:34" s="368" customFormat="1" ht="14.15" customHeight="1">
      <c r="AF4688" s="367"/>
      <c r="AH4688" s="367"/>
    </row>
    <row r="4689" spans="32:34" s="368" customFormat="1" ht="14.15" customHeight="1">
      <c r="AF4689" s="367"/>
      <c r="AH4689" s="367"/>
    </row>
    <row r="4690" spans="32:34" s="368" customFormat="1" ht="14.15" customHeight="1">
      <c r="AF4690" s="367"/>
      <c r="AH4690" s="367"/>
    </row>
    <row r="4691" spans="32:34" s="368" customFormat="1" ht="14.15" customHeight="1">
      <c r="AF4691" s="367"/>
      <c r="AH4691" s="367"/>
    </row>
    <row r="4692" spans="32:34" s="368" customFormat="1" ht="14.15" customHeight="1">
      <c r="AF4692" s="367"/>
      <c r="AH4692" s="367"/>
    </row>
    <row r="4693" spans="32:34" s="368" customFormat="1" ht="14.15" customHeight="1">
      <c r="AF4693" s="367"/>
      <c r="AH4693" s="367"/>
    </row>
    <row r="4694" spans="32:34" s="368" customFormat="1" ht="14.15" customHeight="1">
      <c r="AF4694" s="367"/>
      <c r="AH4694" s="367"/>
    </row>
    <row r="4695" spans="32:34" s="368" customFormat="1" ht="14.15" customHeight="1">
      <c r="AF4695" s="367"/>
      <c r="AH4695" s="367"/>
    </row>
    <row r="4696" spans="32:34" s="368" customFormat="1" ht="14.15" customHeight="1">
      <c r="AF4696" s="367"/>
      <c r="AH4696" s="367"/>
    </row>
    <row r="4697" spans="32:34" s="368" customFormat="1" ht="14.15" customHeight="1">
      <c r="AF4697" s="367"/>
      <c r="AH4697" s="367"/>
    </row>
    <row r="4698" spans="32:34" s="368" customFormat="1" ht="14.15" customHeight="1">
      <c r="AF4698" s="367"/>
      <c r="AH4698" s="367"/>
    </row>
    <row r="4699" spans="32:34" s="368" customFormat="1" ht="14.15" customHeight="1">
      <c r="AF4699" s="367"/>
      <c r="AH4699" s="367"/>
    </row>
    <row r="4700" spans="32:34" s="368" customFormat="1" ht="14.15" customHeight="1">
      <c r="AF4700" s="367"/>
      <c r="AH4700" s="367"/>
    </row>
    <row r="4701" spans="32:34" s="368" customFormat="1" ht="14.15" customHeight="1">
      <c r="AF4701" s="367"/>
      <c r="AH4701" s="367"/>
    </row>
    <row r="4702" spans="32:34" s="368" customFormat="1" ht="14.15" customHeight="1">
      <c r="AF4702" s="367"/>
      <c r="AH4702" s="367"/>
    </row>
    <row r="4703" spans="32:34" s="368" customFormat="1" ht="14.15" customHeight="1">
      <c r="AF4703" s="367"/>
      <c r="AH4703" s="367"/>
    </row>
    <row r="4704" spans="32:34" s="368" customFormat="1" ht="14.15" customHeight="1">
      <c r="AF4704" s="367"/>
      <c r="AH4704" s="367"/>
    </row>
    <row r="4705" spans="32:34" s="368" customFormat="1" ht="14.15" customHeight="1">
      <c r="AF4705" s="367"/>
      <c r="AH4705" s="367"/>
    </row>
    <row r="4706" spans="32:34" s="368" customFormat="1" ht="14.15" customHeight="1">
      <c r="AF4706" s="367"/>
      <c r="AH4706" s="367"/>
    </row>
    <row r="4707" spans="32:34" s="368" customFormat="1" ht="14.15" customHeight="1">
      <c r="AF4707" s="367"/>
      <c r="AH4707" s="367"/>
    </row>
    <row r="4708" spans="32:34" s="368" customFormat="1" ht="14.15" customHeight="1">
      <c r="AF4708" s="367"/>
      <c r="AH4708" s="367"/>
    </row>
    <row r="4709" spans="32:34" s="368" customFormat="1" ht="14.15" customHeight="1">
      <c r="AF4709" s="367"/>
      <c r="AH4709" s="367"/>
    </row>
    <row r="4710" spans="32:34" s="368" customFormat="1" ht="14.15" customHeight="1">
      <c r="AF4710" s="367"/>
      <c r="AH4710" s="367"/>
    </row>
    <row r="4711" spans="32:34" s="368" customFormat="1" ht="14.15" customHeight="1">
      <c r="AF4711" s="367"/>
      <c r="AH4711" s="367"/>
    </row>
    <row r="4712" spans="32:34" s="368" customFormat="1" ht="14.15" customHeight="1">
      <c r="AF4712" s="367"/>
      <c r="AH4712" s="367"/>
    </row>
    <row r="4713" spans="32:34" s="368" customFormat="1" ht="14.15" customHeight="1">
      <c r="AF4713" s="367"/>
      <c r="AH4713" s="367"/>
    </row>
    <row r="4714" spans="32:34" s="368" customFormat="1" ht="14.15" customHeight="1">
      <c r="AF4714" s="367"/>
      <c r="AH4714" s="367"/>
    </row>
    <row r="4715" spans="32:34" s="368" customFormat="1" ht="14.15" customHeight="1">
      <c r="AF4715" s="367"/>
      <c r="AH4715" s="367"/>
    </row>
    <row r="4716" spans="32:34" s="368" customFormat="1" ht="14.15" customHeight="1">
      <c r="AF4716" s="367"/>
      <c r="AH4716" s="367"/>
    </row>
    <row r="4717" spans="32:34" s="368" customFormat="1" ht="14.15" customHeight="1">
      <c r="AF4717" s="367"/>
      <c r="AH4717" s="367"/>
    </row>
    <row r="4718" spans="32:34" s="368" customFormat="1" ht="14.15" customHeight="1">
      <c r="AF4718" s="367"/>
      <c r="AH4718" s="367"/>
    </row>
    <row r="4719" spans="32:34" s="368" customFormat="1" ht="14.15" customHeight="1">
      <c r="AF4719" s="367"/>
      <c r="AH4719" s="367"/>
    </row>
    <row r="4720" spans="32:34" s="368" customFormat="1" ht="14.15" customHeight="1">
      <c r="AF4720" s="367"/>
      <c r="AH4720" s="367"/>
    </row>
    <row r="4721" spans="32:34" s="368" customFormat="1" ht="14.15" customHeight="1">
      <c r="AF4721" s="367"/>
      <c r="AH4721" s="367"/>
    </row>
    <row r="4722" spans="32:34" s="368" customFormat="1" ht="14.15" customHeight="1">
      <c r="AF4722" s="367"/>
      <c r="AH4722" s="367"/>
    </row>
    <row r="4723" spans="32:34" s="368" customFormat="1" ht="14.15" customHeight="1">
      <c r="AF4723" s="367"/>
      <c r="AH4723" s="367"/>
    </row>
    <row r="4724" spans="32:34" s="368" customFormat="1" ht="14.15" customHeight="1">
      <c r="AF4724" s="367"/>
      <c r="AH4724" s="367"/>
    </row>
    <row r="4725" spans="32:34" s="368" customFormat="1" ht="14.15" customHeight="1">
      <c r="AF4725" s="367"/>
      <c r="AH4725" s="367"/>
    </row>
    <row r="4726" spans="32:34" s="368" customFormat="1" ht="14.15" customHeight="1">
      <c r="AF4726" s="367"/>
      <c r="AH4726" s="367"/>
    </row>
    <row r="4727" spans="32:34" s="368" customFormat="1" ht="14.15" customHeight="1">
      <c r="AF4727" s="367"/>
      <c r="AH4727" s="367"/>
    </row>
    <row r="4728" spans="32:34" s="368" customFormat="1" ht="14.15" customHeight="1">
      <c r="AF4728" s="367"/>
      <c r="AH4728" s="367"/>
    </row>
    <row r="4729" spans="32:34" s="368" customFormat="1" ht="14.15" customHeight="1">
      <c r="AF4729" s="367"/>
      <c r="AH4729" s="367"/>
    </row>
    <row r="4730" spans="32:34" s="368" customFormat="1" ht="14.15" customHeight="1">
      <c r="AF4730" s="367"/>
      <c r="AH4730" s="367"/>
    </row>
    <row r="4731" spans="32:34" s="368" customFormat="1" ht="14.15" customHeight="1">
      <c r="AF4731" s="367"/>
      <c r="AH4731" s="367"/>
    </row>
    <row r="4732" spans="32:34" s="368" customFormat="1" ht="14.15" customHeight="1">
      <c r="AF4732" s="367"/>
      <c r="AH4732" s="367"/>
    </row>
    <row r="4733" spans="32:34" s="368" customFormat="1" ht="14.15" customHeight="1">
      <c r="AF4733" s="367"/>
      <c r="AH4733" s="367"/>
    </row>
    <row r="4734" spans="32:34" s="368" customFormat="1" ht="14.15" customHeight="1">
      <c r="AF4734" s="367"/>
      <c r="AH4734" s="367"/>
    </row>
    <row r="4735" spans="32:34" s="368" customFormat="1" ht="14.15" customHeight="1">
      <c r="AF4735" s="367"/>
      <c r="AH4735" s="367"/>
    </row>
    <row r="4736" spans="32:34" s="368" customFormat="1" ht="14.15" customHeight="1">
      <c r="AF4736" s="367"/>
      <c r="AH4736" s="367"/>
    </row>
    <row r="4737" spans="32:34" s="368" customFormat="1" ht="14.15" customHeight="1">
      <c r="AF4737" s="367"/>
      <c r="AH4737" s="367"/>
    </row>
    <row r="4738" spans="32:34" s="368" customFormat="1" ht="14.15" customHeight="1">
      <c r="AF4738" s="367"/>
      <c r="AH4738" s="367"/>
    </row>
    <row r="4739" spans="32:34" s="368" customFormat="1" ht="14.15" customHeight="1">
      <c r="AF4739" s="367"/>
      <c r="AH4739" s="367"/>
    </row>
    <row r="4740" spans="32:34" s="368" customFormat="1" ht="14.15" customHeight="1">
      <c r="AF4740" s="367"/>
      <c r="AH4740" s="367"/>
    </row>
    <row r="4741" spans="32:34" s="368" customFormat="1" ht="14.15" customHeight="1">
      <c r="AF4741" s="367"/>
      <c r="AH4741" s="367"/>
    </row>
    <row r="4742" spans="32:34" s="368" customFormat="1" ht="14.15" customHeight="1">
      <c r="AF4742" s="367"/>
      <c r="AH4742" s="367"/>
    </row>
    <row r="4743" spans="32:34" s="368" customFormat="1" ht="14.15" customHeight="1">
      <c r="AF4743" s="367"/>
      <c r="AH4743" s="367"/>
    </row>
    <row r="4744" spans="32:34" s="368" customFormat="1" ht="14.15" customHeight="1">
      <c r="AF4744" s="367"/>
      <c r="AH4744" s="367"/>
    </row>
    <row r="4745" spans="32:34" s="368" customFormat="1" ht="14.15" customHeight="1">
      <c r="AF4745" s="367"/>
      <c r="AH4745" s="367"/>
    </row>
    <row r="4746" spans="32:34" s="368" customFormat="1" ht="14.15" customHeight="1">
      <c r="AF4746" s="367"/>
      <c r="AH4746" s="367"/>
    </row>
    <row r="4747" spans="32:34" s="368" customFormat="1" ht="14.15" customHeight="1">
      <c r="AF4747" s="367"/>
      <c r="AH4747" s="367"/>
    </row>
    <row r="4748" spans="32:34" s="368" customFormat="1" ht="14.15" customHeight="1">
      <c r="AF4748" s="367"/>
      <c r="AH4748" s="367"/>
    </row>
    <row r="4749" spans="32:34" s="368" customFormat="1" ht="14.15" customHeight="1">
      <c r="AF4749" s="367"/>
      <c r="AH4749" s="367"/>
    </row>
    <row r="4750" spans="32:34" s="368" customFormat="1" ht="14.15" customHeight="1">
      <c r="AF4750" s="367"/>
      <c r="AH4750" s="367"/>
    </row>
    <row r="4751" spans="32:34" s="368" customFormat="1" ht="14.15" customHeight="1">
      <c r="AF4751" s="367"/>
      <c r="AH4751" s="367"/>
    </row>
    <row r="4752" spans="32:34" s="368" customFormat="1" ht="14.15" customHeight="1">
      <c r="AF4752" s="367"/>
      <c r="AH4752" s="367"/>
    </row>
    <row r="4753" spans="32:34" s="368" customFormat="1" ht="14.15" customHeight="1">
      <c r="AF4753" s="367"/>
      <c r="AH4753" s="367"/>
    </row>
    <row r="4754" spans="32:34" s="368" customFormat="1" ht="14.15" customHeight="1">
      <c r="AF4754" s="367"/>
      <c r="AH4754" s="367"/>
    </row>
    <row r="4755" spans="32:34" s="368" customFormat="1" ht="14.15" customHeight="1">
      <c r="AF4755" s="367"/>
      <c r="AH4755" s="367"/>
    </row>
    <row r="4756" spans="32:34" s="368" customFormat="1" ht="14.15" customHeight="1">
      <c r="AF4756" s="367"/>
      <c r="AH4756" s="367"/>
    </row>
    <row r="4757" spans="32:34" s="368" customFormat="1" ht="14.15" customHeight="1">
      <c r="AF4757" s="367"/>
      <c r="AH4757" s="367"/>
    </row>
    <row r="4758" spans="32:34" s="368" customFormat="1" ht="14.15" customHeight="1">
      <c r="AF4758" s="367"/>
      <c r="AH4758" s="367"/>
    </row>
    <row r="4759" spans="32:34" s="368" customFormat="1" ht="14.15" customHeight="1">
      <c r="AF4759" s="367"/>
      <c r="AH4759" s="367"/>
    </row>
    <row r="4760" spans="32:34" s="368" customFormat="1" ht="14.15" customHeight="1">
      <c r="AF4760" s="367"/>
      <c r="AH4760" s="367"/>
    </row>
    <row r="4761" spans="32:34" s="368" customFormat="1" ht="14.15" customHeight="1">
      <c r="AF4761" s="367"/>
      <c r="AH4761" s="367"/>
    </row>
    <row r="4762" spans="32:34" s="368" customFormat="1" ht="14.15" customHeight="1">
      <c r="AF4762" s="367"/>
      <c r="AH4762" s="367"/>
    </row>
    <row r="4763" spans="32:34" s="368" customFormat="1" ht="14.15" customHeight="1">
      <c r="AF4763" s="367"/>
      <c r="AH4763" s="367"/>
    </row>
    <row r="4764" spans="32:34" s="368" customFormat="1" ht="14.15" customHeight="1">
      <c r="AF4764" s="367"/>
      <c r="AH4764" s="367"/>
    </row>
    <row r="4765" spans="32:34" s="368" customFormat="1" ht="14.15" customHeight="1">
      <c r="AF4765" s="367"/>
      <c r="AH4765" s="367"/>
    </row>
    <row r="4766" spans="32:34" s="368" customFormat="1" ht="14.15" customHeight="1">
      <c r="AF4766" s="367"/>
      <c r="AH4766" s="367"/>
    </row>
    <row r="4767" spans="32:34" s="368" customFormat="1" ht="14.15" customHeight="1">
      <c r="AF4767" s="367"/>
      <c r="AH4767" s="367"/>
    </row>
    <row r="4768" spans="32:34" s="368" customFormat="1" ht="14.15" customHeight="1">
      <c r="AF4768" s="367"/>
      <c r="AH4768" s="367"/>
    </row>
    <row r="4769" spans="32:34" s="368" customFormat="1" ht="14.15" customHeight="1">
      <c r="AF4769" s="367"/>
      <c r="AH4769" s="367"/>
    </row>
    <row r="4770" spans="32:34" s="368" customFormat="1" ht="14.15" customHeight="1">
      <c r="AF4770" s="367"/>
      <c r="AH4770" s="367"/>
    </row>
    <row r="4771" spans="32:34" s="368" customFormat="1" ht="14.15" customHeight="1">
      <c r="AF4771" s="367"/>
      <c r="AH4771" s="367"/>
    </row>
    <row r="4772" spans="32:34" s="368" customFormat="1" ht="14.15" customHeight="1">
      <c r="AF4772" s="367"/>
      <c r="AH4772" s="367"/>
    </row>
    <row r="4773" spans="32:34" s="368" customFormat="1" ht="14.15" customHeight="1">
      <c r="AF4773" s="367"/>
      <c r="AH4773" s="367"/>
    </row>
    <row r="4774" spans="32:34" s="368" customFormat="1" ht="14.15" customHeight="1">
      <c r="AF4774" s="367"/>
      <c r="AH4774" s="367"/>
    </row>
    <row r="4775" spans="32:34" s="368" customFormat="1" ht="14.15" customHeight="1">
      <c r="AF4775" s="367"/>
      <c r="AH4775" s="367"/>
    </row>
    <row r="4776" spans="32:34" s="368" customFormat="1" ht="14.15" customHeight="1">
      <c r="AF4776" s="367"/>
      <c r="AH4776" s="367"/>
    </row>
    <row r="4777" spans="32:34" s="368" customFormat="1" ht="14.15" customHeight="1">
      <c r="AF4777" s="367"/>
      <c r="AH4777" s="367"/>
    </row>
    <row r="4778" spans="32:34" s="368" customFormat="1" ht="14.15" customHeight="1">
      <c r="AF4778" s="367"/>
      <c r="AH4778" s="367"/>
    </row>
    <row r="4779" spans="32:34" s="368" customFormat="1" ht="14.15" customHeight="1">
      <c r="AF4779" s="367"/>
      <c r="AH4779" s="367"/>
    </row>
    <row r="4780" spans="32:34" s="368" customFormat="1" ht="14.15" customHeight="1">
      <c r="AF4780" s="367"/>
      <c r="AH4780" s="367"/>
    </row>
    <row r="4781" spans="32:34" s="368" customFormat="1" ht="14.15" customHeight="1">
      <c r="AF4781" s="367"/>
      <c r="AH4781" s="367"/>
    </row>
    <row r="4782" spans="32:34" s="368" customFormat="1" ht="14.15" customHeight="1">
      <c r="AF4782" s="367"/>
      <c r="AH4782" s="367"/>
    </row>
    <row r="4783" spans="32:34" s="368" customFormat="1" ht="14.15" customHeight="1">
      <c r="AF4783" s="367"/>
      <c r="AH4783" s="367"/>
    </row>
    <row r="4784" spans="32:34" s="368" customFormat="1" ht="14.15" customHeight="1">
      <c r="AF4784" s="367"/>
      <c r="AH4784" s="367"/>
    </row>
    <row r="4785" spans="32:34" s="368" customFormat="1" ht="14.15" customHeight="1">
      <c r="AF4785" s="367"/>
      <c r="AH4785" s="367"/>
    </row>
    <row r="4786" spans="32:34" s="368" customFormat="1" ht="14.15" customHeight="1">
      <c r="AF4786" s="367"/>
      <c r="AH4786" s="367"/>
    </row>
    <row r="4787" spans="32:34" s="368" customFormat="1" ht="14.15" customHeight="1">
      <c r="AF4787" s="367"/>
      <c r="AH4787" s="367"/>
    </row>
    <row r="4788" spans="32:34" s="368" customFormat="1" ht="14.15" customHeight="1">
      <c r="AF4788" s="367"/>
      <c r="AH4788" s="367"/>
    </row>
    <row r="4789" spans="32:34" s="368" customFormat="1" ht="14.15" customHeight="1">
      <c r="AF4789" s="367"/>
      <c r="AH4789" s="367"/>
    </row>
    <row r="4790" spans="32:34" s="368" customFormat="1" ht="14.15" customHeight="1">
      <c r="AF4790" s="367"/>
      <c r="AH4790" s="367"/>
    </row>
    <row r="4791" spans="32:34" s="368" customFormat="1" ht="14.15" customHeight="1">
      <c r="AF4791" s="367"/>
      <c r="AH4791" s="367"/>
    </row>
    <row r="4792" spans="32:34" s="368" customFormat="1" ht="14.15" customHeight="1">
      <c r="AF4792" s="367"/>
      <c r="AH4792" s="367"/>
    </row>
    <row r="4793" spans="32:34" s="368" customFormat="1" ht="14.15" customHeight="1">
      <c r="AF4793" s="367"/>
      <c r="AH4793" s="367"/>
    </row>
    <row r="4794" spans="32:34" s="368" customFormat="1" ht="14.15" customHeight="1">
      <c r="AF4794" s="367"/>
      <c r="AH4794" s="367"/>
    </row>
    <row r="4795" spans="32:34" s="368" customFormat="1" ht="14.15" customHeight="1">
      <c r="AF4795" s="367"/>
      <c r="AH4795" s="367"/>
    </row>
    <row r="4796" spans="32:34" s="368" customFormat="1" ht="14.15" customHeight="1">
      <c r="AF4796" s="367"/>
      <c r="AH4796" s="367"/>
    </row>
    <row r="4797" spans="32:34" s="368" customFormat="1" ht="14.15" customHeight="1">
      <c r="AF4797" s="367"/>
      <c r="AH4797" s="367"/>
    </row>
    <row r="4798" spans="32:34" s="368" customFormat="1" ht="14.15" customHeight="1">
      <c r="AF4798" s="367"/>
      <c r="AH4798" s="367"/>
    </row>
    <row r="4799" spans="32:34" s="368" customFormat="1" ht="14.15" customHeight="1">
      <c r="AF4799" s="367"/>
      <c r="AH4799" s="367"/>
    </row>
    <row r="4800" spans="32:34" s="368" customFormat="1" ht="14.15" customHeight="1">
      <c r="AF4800" s="367"/>
      <c r="AH4800" s="367"/>
    </row>
    <row r="4801" spans="32:34" s="368" customFormat="1" ht="14.15" customHeight="1">
      <c r="AF4801" s="367"/>
      <c r="AH4801" s="367"/>
    </row>
    <row r="4802" spans="32:34" s="368" customFormat="1" ht="14.15" customHeight="1">
      <c r="AF4802" s="367"/>
      <c r="AH4802" s="367"/>
    </row>
    <row r="4803" spans="32:34" s="368" customFormat="1" ht="14.15" customHeight="1">
      <c r="AF4803" s="367"/>
      <c r="AH4803" s="367"/>
    </row>
    <row r="4804" spans="32:34" s="368" customFormat="1" ht="14.15" customHeight="1">
      <c r="AF4804" s="367"/>
      <c r="AH4804" s="367"/>
    </row>
    <row r="4805" spans="32:34" s="368" customFormat="1" ht="14.15" customHeight="1">
      <c r="AF4805" s="367"/>
      <c r="AH4805" s="367"/>
    </row>
    <row r="4806" spans="32:34" s="368" customFormat="1" ht="14.15" customHeight="1">
      <c r="AF4806" s="367"/>
      <c r="AH4806" s="367"/>
    </row>
    <row r="4807" spans="32:34" s="368" customFormat="1" ht="14.15" customHeight="1">
      <c r="AF4807" s="367"/>
      <c r="AH4807" s="367"/>
    </row>
    <row r="4808" spans="32:34" s="368" customFormat="1" ht="14.15" customHeight="1">
      <c r="AF4808" s="367"/>
      <c r="AH4808" s="367"/>
    </row>
    <row r="4809" spans="32:34" s="368" customFormat="1" ht="14.15" customHeight="1">
      <c r="AF4809" s="367"/>
      <c r="AH4809" s="367"/>
    </row>
    <row r="4810" spans="32:34" s="368" customFormat="1" ht="14.15" customHeight="1">
      <c r="AF4810" s="367"/>
      <c r="AH4810" s="367"/>
    </row>
    <row r="4811" spans="32:34" s="368" customFormat="1" ht="14.15" customHeight="1">
      <c r="AF4811" s="367"/>
      <c r="AH4811" s="367"/>
    </row>
    <row r="4812" spans="32:34" s="368" customFormat="1" ht="14.15" customHeight="1">
      <c r="AF4812" s="367"/>
      <c r="AH4812" s="367"/>
    </row>
    <row r="4813" spans="32:34" s="368" customFormat="1" ht="14.15" customHeight="1">
      <c r="AF4813" s="367"/>
      <c r="AH4813" s="367"/>
    </row>
    <row r="4814" spans="32:34" s="368" customFormat="1" ht="14.15" customHeight="1">
      <c r="AF4814" s="367"/>
      <c r="AH4814" s="367"/>
    </row>
    <row r="4815" spans="32:34" s="368" customFormat="1" ht="14.15" customHeight="1">
      <c r="AF4815" s="367"/>
      <c r="AH4815" s="367"/>
    </row>
    <row r="4816" spans="32:34" s="368" customFormat="1" ht="14.15" customHeight="1">
      <c r="AF4816" s="367"/>
      <c r="AH4816" s="367"/>
    </row>
    <row r="4817" spans="32:34" s="368" customFormat="1" ht="14.15" customHeight="1">
      <c r="AF4817" s="367"/>
      <c r="AH4817" s="367"/>
    </row>
    <row r="4818" spans="32:34" s="368" customFormat="1" ht="14.15" customHeight="1">
      <c r="AF4818" s="367"/>
      <c r="AH4818" s="367"/>
    </row>
    <row r="4819" spans="32:34" s="368" customFormat="1" ht="14.15" customHeight="1">
      <c r="AF4819" s="367"/>
      <c r="AH4819" s="367"/>
    </row>
    <row r="4820" spans="32:34" s="368" customFormat="1" ht="14.15" customHeight="1">
      <c r="AF4820" s="367"/>
      <c r="AH4820" s="367"/>
    </row>
    <row r="4821" spans="32:34" s="368" customFormat="1" ht="14.15" customHeight="1">
      <c r="AF4821" s="367"/>
      <c r="AH4821" s="367"/>
    </row>
    <row r="4822" spans="32:34" s="368" customFormat="1" ht="14.15" customHeight="1">
      <c r="AF4822" s="367"/>
      <c r="AH4822" s="367"/>
    </row>
    <row r="4823" spans="32:34" s="368" customFormat="1" ht="14.15" customHeight="1">
      <c r="AF4823" s="367"/>
      <c r="AH4823" s="367"/>
    </row>
    <row r="4824" spans="32:34" s="368" customFormat="1" ht="14.15" customHeight="1">
      <c r="AF4824" s="367"/>
      <c r="AH4824" s="367"/>
    </row>
    <row r="4825" spans="32:34" s="368" customFormat="1" ht="14.15" customHeight="1">
      <c r="AF4825" s="367"/>
      <c r="AH4825" s="367"/>
    </row>
    <row r="4826" spans="32:34" s="368" customFormat="1" ht="14.15" customHeight="1">
      <c r="AF4826" s="367"/>
      <c r="AH4826" s="367"/>
    </row>
    <row r="4827" spans="32:34" s="368" customFormat="1" ht="14.15" customHeight="1">
      <c r="AF4827" s="367"/>
      <c r="AH4827" s="367"/>
    </row>
    <row r="4828" spans="32:34" s="368" customFormat="1" ht="14.15" customHeight="1">
      <c r="AF4828" s="367"/>
      <c r="AH4828" s="367"/>
    </row>
    <row r="4829" spans="32:34" s="368" customFormat="1" ht="14.15" customHeight="1">
      <c r="AF4829" s="367"/>
      <c r="AH4829" s="367"/>
    </row>
    <row r="4830" spans="32:34" s="368" customFormat="1" ht="14.15" customHeight="1">
      <c r="AF4830" s="367"/>
      <c r="AH4830" s="367"/>
    </row>
    <row r="4831" spans="32:34" s="368" customFormat="1" ht="14.15" customHeight="1">
      <c r="AF4831" s="367"/>
      <c r="AH4831" s="367"/>
    </row>
    <row r="4832" spans="32:34" s="368" customFormat="1" ht="14.15" customHeight="1">
      <c r="AF4832" s="367"/>
      <c r="AH4832" s="367"/>
    </row>
    <row r="4833" spans="32:34" s="368" customFormat="1" ht="14.15" customHeight="1">
      <c r="AF4833" s="367"/>
      <c r="AH4833" s="367"/>
    </row>
    <row r="4834" spans="32:34" s="368" customFormat="1" ht="14.15" customHeight="1">
      <c r="AF4834" s="367"/>
      <c r="AH4834" s="367"/>
    </row>
    <row r="4835" spans="32:34" s="368" customFormat="1" ht="14.15" customHeight="1">
      <c r="AF4835" s="367"/>
      <c r="AH4835" s="367"/>
    </row>
    <row r="4836" spans="32:34" s="368" customFormat="1" ht="14.15" customHeight="1">
      <c r="AF4836" s="367"/>
      <c r="AH4836" s="367"/>
    </row>
    <row r="4837" spans="32:34" s="368" customFormat="1" ht="14.15" customHeight="1">
      <c r="AF4837" s="367"/>
      <c r="AH4837" s="367"/>
    </row>
    <row r="4838" spans="32:34" s="368" customFormat="1" ht="14.15" customHeight="1">
      <c r="AF4838" s="367"/>
      <c r="AH4838" s="367"/>
    </row>
    <row r="4839" spans="32:34" s="368" customFormat="1" ht="14.15" customHeight="1">
      <c r="AF4839" s="367"/>
      <c r="AH4839" s="367"/>
    </row>
    <row r="4840" spans="32:34" s="368" customFormat="1" ht="14.15" customHeight="1">
      <c r="AF4840" s="367"/>
      <c r="AH4840" s="367"/>
    </row>
    <row r="4841" spans="32:34" s="368" customFormat="1" ht="14.15" customHeight="1">
      <c r="AF4841" s="367"/>
      <c r="AH4841" s="367"/>
    </row>
    <row r="4842" spans="32:34" s="368" customFormat="1" ht="14.15" customHeight="1">
      <c r="AF4842" s="367"/>
      <c r="AH4842" s="367"/>
    </row>
    <row r="4843" spans="32:34" s="368" customFormat="1" ht="14.15" customHeight="1">
      <c r="AF4843" s="367"/>
      <c r="AH4843" s="367"/>
    </row>
    <row r="4844" spans="32:34" s="368" customFormat="1" ht="14.15" customHeight="1">
      <c r="AF4844" s="367"/>
      <c r="AH4844" s="367"/>
    </row>
    <row r="4845" spans="32:34" s="368" customFormat="1" ht="14.15" customHeight="1">
      <c r="AF4845" s="367"/>
      <c r="AH4845" s="367"/>
    </row>
    <row r="4846" spans="32:34" s="368" customFormat="1" ht="14.15" customHeight="1">
      <c r="AF4846" s="367"/>
      <c r="AH4846" s="367"/>
    </row>
    <row r="4847" spans="32:34" s="368" customFormat="1" ht="14.15" customHeight="1">
      <c r="AF4847" s="367"/>
      <c r="AH4847" s="367"/>
    </row>
    <row r="4848" spans="32:34" s="368" customFormat="1" ht="14.15" customHeight="1">
      <c r="AF4848" s="367"/>
      <c r="AH4848" s="367"/>
    </row>
    <row r="4849" spans="32:34" s="368" customFormat="1" ht="14.15" customHeight="1">
      <c r="AF4849" s="367"/>
      <c r="AH4849" s="367"/>
    </row>
    <row r="4850" spans="32:34" s="368" customFormat="1" ht="14.15" customHeight="1">
      <c r="AF4850" s="367"/>
      <c r="AH4850" s="367"/>
    </row>
    <row r="4851" spans="32:34" s="368" customFormat="1" ht="14.15" customHeight="1">
      <c r="AF4851" s="367"/>
      <c r="AH4851" s="367"/>
    </row>
    <row r="4852" spans="32:34" s="368" customFormat="1" ht="14.15" customHeight="1">
      <c r="AF4852" s="367"/>
      <c r="AH4852" s="367"/>
    </row>
    <row r="4853" spans="32:34" s="368" customFormat="1" ht="14.15" customHeight="1">
      <c r="AF4853" s="367"/>
      <c r="AH4853" s="367"/>
    </row>
    <row r="4854" spans="32:34" s="368" customFormat="1" ht="14.15" customHeight="1">
      <c r="AF4854" s="367"/>
      <c r="AH4854" s="367"/>
    </row>
    <row r="4855" spans="32:34" s="368" customFormat="1" ht="14.15" customHeight="1">
      <c r="AF4855" s="367"/>
      <c r="AH4855" s="367"/>
    </row>
    <row r="4856" spans="32:34" s="368" customFormat="1" ht="14.15" customHeight="1">
      <c r="AF4856" s="367"/>
      <c r="AH4856" s="367"/>
    </row>
    <row r="4857" spans="32:34" s="368" customFormat="1" ht="14.15" customHeight="1">
      <c r="AF4857" s="367"/>
      <c r="AH4857" s="367"/>
    </row>
    <row r="4858" spans="32:34" s="368" customFormat="1" ht="14.15" customHeight="1">
      <c r="AF4858" s="367"/>
      <c r="AH4858" s="367"/>
    </row>
    <row r="4859" spans="32:34" s="368" customFormat="1" ht="14.15" customHeight="1">
      <c r="AF4859" s="367"/>
      <c r="AH4859" s="367"/>
    </row>
    <row r="4860" spans="32:34" s="368" customFormat="1" ht="14.15" customHeight="1">
      <c r="AF4860" s="367"/>
      <c r="AH4860" s="367"/>
    </row>
    <row r="4861" spans="32:34" s="368" customFormat="1" ht="14.15" customHeight="1">
      <c r="AF4861" s="367"/>
      <c r="AH4861" s="367"/>
    </row>
    <row r="4862" spans="32:34" s="368" customFormat="1" ht="14.15" customHeight="1">
      <c r="AF4862" s="367"/>
      <c r="AH4862" s="367"/>
    </row>
    <row r="4863" spans="32:34" s="368" customFormat="1" ht="14.15" customHeight="1">
      <c r="AF4863" s="367"/>
      <c r="AH4863" s="367"/>
    </row>
    <row r="4864" spans="32:34" s="368" customFormat="1" ht="14.15" customHeight="1">
      <c r="AF4864" s="367"/>
      <c r="AH4864" s="367"/>
    </row>
    <row r="4865" spans="32:34" s="368" customFormat="1" ht="14.15" customHeight="1">
      <c r="AF4865" s="367"/>
      <c r="AH4865" s="367"/>
    </row>
    <row r="4866" spans="32:34" s="368" customFormat="1" ht="14.15" customHeight="1">
      <c r="AF4866" s="367"/>
      <c r="AH4866" s="367"/>
    </row>
    <row r="4867" spans="32:34" s="368" customFormat="1" ht="14.15" customHeight="1">
      <c r="AF4867" s="367"/>
      <c r="AH4867" s="367"/>
    </row>
    <row r="4868" spans="32:34" s="368" customFormat="1" ht="14.15" customHeight="1">
      <c r="AF4868" s="367"/>
      <c r="AH4868" s="367"/>
    </row>
    <row r="4869" spans="32:34" s="368" customFormat="1" ht="14.15" customHeight="1">
      <c r="AF4869" s="367"/>
      <c r="AH4869" s="367"/>
    </row>
    <row r="4870" spans="32:34" s="368" customFormat="1" ht="14.15" customHeight="1">
      <c r="AF4870" s="367"/>
      <c r="AH4870" s="367"/>
    </row>
    <row r="4871" spans="32:34" s="368" customFormat="1" ht="14.15" customHeight="1">
      <c r="AF4871" s="367"/>
      <c r="AH4871" s="367"/>
    </row>
    <row r="4872" spans="32:34" s="368" customFormat="1" ht="14.15" customHeight="1">
      <c r="AF4872" s="367"/>
      <c r="AH4872" s="367"/>
    </row>
    <row r="4873" spans="32:34" s="368" customFormat="1" ht="14.15" customHeight="1">
      <c r="AF4873" s="367"/>
      <c r="AH4873" s="367"/>
    </row>
    <row r="4874" spans="32:34" s="368" customFormat="1" ht="14.15" customHeight="1">
      <c r="AF4874" s="367"/>
      <c r="AH4874" s="367"/>
    </row>
    <row r="4875" spans="32:34" s="368" customFormat="1" ht="14.15" customHeight="1">
      <c r="AF4875" s="367"/>
      <c r="AH4875" s="367"/>
    </row>
    <row r="4876" spans="32:34" s="368" customFormat="1" ht="14.15" customHeight="1">
      <c r="AF4876" s="367"/>
      <c r="AH4876" s="367"/>
    </row>
    <row r="4877" spans="32:34" s="368" customFormat="1" ht="14.15" customHeight="1">
      <c r="AF4877" s="367"/>
      <c r="AH4877" s="367"/>
    </row>
    <row r="4878" spans="32:34" s="368" customFormat="1" ht="14.15" customHeight="1">
      <c r="AF4878" s="367"/>
      <c r="AH4878" s="367"/>
    </row>
    <row r="4879" spans="32:34" s="368" customFormat="1" ht="14.15" customHeight="1">
      <c r="AF4879" s="367"/>
      <c r="AH4879" s="367"/>
    </row>
    <row r="4880" spans="32:34" s="368" customFormat="1" ht="14.15" customHeight="1">
      <c r="AF4880" s="367"/>
      <c r="AH4880" s="367"/>
    </row>
    <row r="4881" spans="32:34" s="368" customFormat="1" ht="14.15" customHeight="1">
      <c r="AF4881" s="367"/>
      <c r="AH4881" s="367"/>
    </row>
    <row r="4882" spans="32:34" s="368" customFormat="1" ht="14.15" customHeight="1">
      <c r="AF4882" s="367"/>
      <c r="AH4882" s="367"/>
    </row>
    <row r="4883" spans="32:34" s="368" customFormat="1" ht="14.15" customHeight="1">
      <c r="AF4883" s="367"/>
      <c r="AH4883" s="367"/>
    </row>
    <row r="4884" spans="32:34" s="368" customFormat="1" ht="14.15" customHeight="1">
      <c r="AF4884" s="367"/>
      <c r="AH4884" s="367"/>
    </row>
    <row r="4885" spans="32:34" s="368" customFormat="1" ht="14.15" customHeight="1">
      <c r="AF4885" s="367"/>
      <c r="AH4885" s="367"/>
    </row>
    <row r="4886" spans="32:34" s="368" customFormat="1" ht="14.15" customHeight="1">
      <c r="AF4886" s="367"/>
      <c r="AH4886" s="367"/>
    </row>
    <row r="4887" spans="32:34" s="368" customFormat="1" ht="14.15" customHeight="1">
      <c r="AF4887" s="367"/>
      <c r="AH4887" s="367"/>
    </row>
    <row r="4888" spans="32:34" s="368" customFormat="1" ht="14.15" customHeight="1">
      <c r="AF4888" s="367"/>
      <c r="AH4888" s="367"/>
    </row>
    <row r="4889" spans="32:34" s="368" customFormat="1" ht="14.15" customHeight="1">
      <c r="AF4889" s="367"/>
      <c r="AH4889" s="367"/>
    </row>
    <row r="4890" spans="32:34" s="368" customFormat="1" ht="14.15" customHeight="1">
      <c r="AF4890" s="367"/>
      <c r="AH4890" s="367"/>
    </row>
    <row r="4891" spans="32:34" s="368" customFormat="1" ht="14.15" customHeight="1">
      <c r="AF4891" s="367"/>
      <c r="AH4891" s="367"/>
    </row>
    <row r="4892" spans="32:34" s="368" customFormat="1" ht="14.15" customHeight="1">
      <c r="AF4892" s="367"/>
      <c r="AH4892" s="367"/>
    </row>
    <row r="4893" spans="32:34" s="368" customFormat="1" ht="14.15" customHeight="1">
      <c r="AF4893" s="367"/>
      <c r="AH4893" s="367"/>
    </row>
    <row r="4894" spans="32:34" s="368" customFormat="1" ht="14.15" customHeight="1">
      <c r="AF4894" s="367"/>
      <c r="AH4894" s="367"/>
    </row>
    <row r="4895" spans="32:34" s="368" customFormat="1" ht="14.15" customHeight="1">
      <c r="AF4895" s="367"/>
      <c r="AH4895" s="367"/>
    </row>
    <row r="4896" spans="32:34" s="368" customFormat="1" ht="14.15" customHeight="1">
      <c r="AF4896" s="367"/>
      <c r="AH4896" s="367"/>
    </row>
    <row r="4897" spans="32:34" s="368" customFormat="1" ht="14.15" customHeight="1">
      <c r="AF4897" s="367"/>
      <c r="AH4897" s="367"/>
    </row>
    <row r="4898" spans="32:34" s="368" customFormat="1" ht="14.15" customHeight="1">
      <c r="AF4898" s="367"/>
      <c r="AH4898" s="367"/>
    </row>
    <row r="4899" spans="32:34" s="368" customFormat="1" ht="14.15" customHeight="1">
      <c r="AF4899" s="367"/>
      <c r="AH4899" s="367"/>
    </row>
    <row r="4900" spans="32:34" s="368" customFormat="1" ht="14.15" customHeight="1">
      <c r="AF4900" s="367"/>
      <c r="AH4900" s="367"/>
    </row>
    <row r="4901" spans="32:34" s="368" customFormat="1" ht="14.15" customHeight="1">
      <c r="AF4901" s="367"/>
      <c r="AH4901" s="367"/>
    </row>
    <row r="4902" spans="32:34" s="368" customFormat="1" ht="14.15" customHeight="1">
      <c r="AF4902" s="367"/>
      <c r="AH4902" s="367"/>
    </row>
    <row r="4903" spans="32:34" s="368" customFormat="1" ht="14.15" customHeight="1">
      <c r="AF4903" s="367"/>
      <c r="AH4903" s="367"/>
    </row>
    <row r="4904" spans="32:34" s="368" customFormat="1" ht="14.15" customHeight="1">
      <c r="AF4904" s="367"/>
      <c r="AH4904" s="367"/>
    </row>
    <row r="4905" spans="32:34" s="368" customFormat="1" ht="14.15" customHeight="1">
      <c r="AF4905" s="367"/>
      <c r="AH4905" s="367"/>
    </row>
    <row r="4906" spans="32:34" s="368" customFormat="1" ht="14.15" customHeight="1">
      <c r="AF4906" s="367"/>
      <c r="AH4906" s="367"/>
    </row>
    <row r="4907" spans="32:34" s="368" customFormat="1" ht="14.15" customHeight="1">
      <c r="AF4907" s="367"/>
      <c r="AH4907" s="367"/>
    </row>
    <row r="4908" spans="32:34" s="368" customFormat="1" ht="14.15" customHeight="1">
      <c r="AF4908" s="367"/>
      <c r="AH4908" s="367"/>
    </row>
    <row r="4909" spans="32:34" s="368" customFormat="1" ht="14.15" customHeight="1">
      <c r="AF4909" s="367"/>
      <c r="AH4909" s="367"/>
    </row>
    <row r="4910" spans="32:34" s="368" customFormat="1" ht="14.15" customHeight="1">
      <c r="AF4910" s="367"/>
      <c r="AH4910" s="367"/>
    </row>
    <row r="4911" spans="32:34" s="368" customFormat="1" ht="14.15" customHeight="1">
      <c r="AF4911" s="367"/>
      <c r="AH4911" s="367"/>
    </row>
    <row r="4912" spans="32:34" s="368" customFormat="1" ht="14.15" customHeight="1">
      <c r="AF4912" s="367"/>
      <c r="AH4912" s="367"/>
    </row>
    <row r="4913" spans="32:34" s="368" customFormat="1" ht="14.15" customHeight="1">
      <c r="AF4913" s="367"/>
      <c r="AH4913" s="367"/>
    </row>
    <row r="4914" spans="32:34" s="368" customFormat="1" ht="14.15" customHeight="1">
      <c r="AF4914" s="367"/>
      <c r="AH4914" s="367"/>
    </row>
    <row r="4915" spans="32:34" s="368" customFormat="1" ht="14.15" customHeight="1">
      <c r="AF4915" s="367"/>
      <c r="AH4915" s="367"/>
    </row>
    <row r="4916" spans="32:34" s="368" customFormat="1" ht="14.15" customHeight="1">
      <c r="AF4916" s="367"/>
      <c r="AH4916" s="367"/>
    </row>
    <row r="4917" spans="32:34" s="368" customFormat="1" ht="14.15" customHeight="1">
      <c r="AF4917" s="367"/>
      <c r="AH4917" s="367"/>
    </row>
    <row r="4918" spans="32:34" s="368" customFormat="1" ht="14.15" customHeight="1">
      <c r="AF4918" s="367"/>
      <c r="AH4918" s="367"/>
    </row>
    <row r="4919" spans="32:34" s="368" customFormat="1" ht="14.15" customHeight="1">
      <c r="AF4919" s="367"/>
      <c r="AH4919" s="367"/>
    </row>
    <row r="4920" spans="32:34" s="368" customFormat="1" ht="14.15" customHeight="1">
      <c r="AF4920" s="367"/>
      <c r="AH4920" s="367"/>
    </row>
    <row r="4921" spans="32:34" s="368" customFormat="1" ht="14.15" customHeight="1">
      <c r="AF4921" s="367"/>
      <c r="AH4921" s="367"/>
    </row>
    <row r="4922" spans="32:34" s="368" customFormat="1" ht="14.15" customHeight="1">
      <c r="AF4922" s="367"/>
      <c r="AH4922" s="367"/>
    </row>
    <row r="4923" spans="32:34" s="368" customFormat="1" ht="14.15" customHeight="1">
      <c r="AF4923" s="367"/>
      <c r="AH4923" s="367"/>
    </row>
    <row r="4924" spans="32:34" s="368" customFormat="1" ht="14.15" customHeight="1">
      <c r="AF4924" s="367"/>
      <c r="AH4924" s="367"/>
    </row>
    <row r="4925" spans="32:34" s="368" customFormat="1" ht="14.15" customHeight="1">
      <c r="AF4925" s="367"/>
      <c r="AH4925" s="367"/>
    </row>
    <row r="4926" spans="32:34" s="368" customFormat="1" ht="14.15" customHeight="1">
      <c r="AF4926" s="367"/>
      <c r="AH4926" s="367"/>
    </row>
    <row r="4927" spans="32:34" s="368" customFormat="1" ht="14.15" customHeight="1">
      <c r="AF4927" s="367"/>
      <c r="AH4927" s="367"/>
    </row>
    <row r="4928" spans="32:34" s="368" customFormat="1" ht="14.15" customHeight="1">
      <c r="AF4928" s="367"/>
      <c r="AH4928" s="367"/>
    </row>
    <row r="4929" spans="32:34" s="368" customFormat="1" ht="14.15" customHeight="1">
      <c r="AF4929" s="367"/>
      <c r="AH4929" s="367"/>
    </row>
    <row r="4930" spans="32:34" s="368" customFormat="1" ht="14.15" customHeight="1">
      <c r="AF4930" s="367"/>
      <c r="AH4930" s="367"/>
    </row>
    <row r="4931" spans="32:34" s="368" customFormat="1" ht="14.15" customHeight="1">
      <c r="AF4931" s="367"/>
      <c r="AH4931" s="367"/>
    </row>
    <row r="4932" spans="32:34" s="368" customFormat="1" ht="14.15" customHeight="1">
      <c r="AF4932" s="367"/>
      <c r="AH4932" s="367"/>
    </row>
    <row r="4933" spans="32:34" s="368" customFormat="1" ht="14.15" customHeight="1">
      <c r="AF4933" s="367"/>
      <c r="AH4933" s="367"/>
    </row>
    <row r="4934" spans="32:34" s="368" customFormat="1" ht="14.15" customHeight="1">
      <c r="AF4934" s="367"/>
      <c r="AH4934" s="367"/>
    </row>
    <row r="4935" spans="32:34" s="368" customFormat="1" ht="14.15" customHeight="1">
      <c r="AF4935" s="367"/>
      <c r="AH4935" s="367"/>
    </row>
    <row r="4936" spans="32:34" s="368" customFormat="1" ht="14.15" customHeight="1">
      <c r="AF4936" s="367"/>
      <c r="AH4936" s="367"/>
    </row>
    <row r="4937" spans="32:34" s="368" customFormat="1" ht="14.15" customHeight="1">
      <c r="AF4937" s="367"/>
      <c r="AH4937" s="367"/>
    </row>
    <row r="4938" spans="32:34" s="368" customFormat="1" ht="14.15" customHeight="1">
      <c r="AF4938" s="367"/>
      <c r="AH4938" s="367"/>
    </row>
    <row r="4939" spans="32:34" s="368" customFormat="1" ht="14.15" customHeight="1">
      <c r="AF4939" s="367"/>
      <c r="AH4939" s="367"/>
    </row>
    <row r="4940" spans="32:34" s="368" customFormat="1" ht="14.15" customHeight="1">
      <c r="AF4940" s="367"/>
      <c r="AH4940" s="367"/>
    </row>
    <row r="4941" spans="32:34" s="368" customFormat="1" ht="14.15" customHeight="1">
      <c r="AF4941" s="367"/>
      <c r="AH4941" s="367"/>
    </row>
    <row r="4942" spans="32:34" s="368" customFormat="1" ht="14.15" customHeight="1">
      <c r="AF4942" s="367"/>
      <c r="AH4942" s="367"/>
    </row>
    <row r="4943" spans="32:34" s="368" customFormat="1" ht="14.15" customHeight="1">
      <c r="AF4943" s="367"/>
      <c r="AH4943" s="367"/>
    </row>
    <row r="4944" spans="32:34" s="368" customFormat="1" ht="14.15" customHeight="1">
      <c r="AF4944" s="367"/>
      <c r="AH4944" s="367"/>
    </row>
    <row r="4945" spans="32:34" s="368" customFormat="1" ht="14.15" customHeight="1">
      <c r="AF4945" s="367"/>
      <c r="AH4945" s="367"/>
    </row>
    <row r="4946" spans="32:34" s="368" customFormat="1" ht="14.15" customHeight="1">
      <c r="AF4946" s="367"/>
      <c r="AH4946" s="367"/>
    </row>
    <row r="4947" spans="32:34" s="368" customFormat="1" ht="14.15" customHeight="1">
      <c r="AF4947" s="367"/>
      <c r="AH4947" s="367"/>
    </row>
    <row r="4948" spans="32:34" s="368" customFormat="1" ht="14.15" customHeight="1">
      <c r="AF4948" s="367"/>
      <c r="AH4948" s="367"/>
    </row>
    <row r="4949" spans="32:34" s="368" customFormat="1" ht="14.15" customHeight="1">
      <c r="AF4949" s="367"/>
      <c r="AH4949" s="367"/>
    </row>
    <row r="4950" spans="32:34" s="368" customFormat="1" ht="14.15" customHeight="1">
      <c r="AF4950" s="367"/>
      <c r="AH4950" s="367"/>
    </row>
    <row r="4951" spans="32:34" s="368" customFormat="1" ht="14.15" customHeight="1">
      <c r="AF4951" s="367"/>
      <c r="AH4951" s="367"/>
    </row>
    <row r="4952" spans="32:34" s="368" customFormat="1" ht="14.15" customHeight="1">
      <c r="AF4952" s="367"/>
      <c r="AH4952" s="367"/>
    </row>
    <row r="4953" spans="32:34" s="368" customFormat="1" ht="14.15" customHeight="1">
      <c r="AF4953" s="367"/>
      <c r="AH4953" s="367"/>
    </row>
    <row r="4954" spans="32:34" s="368" customFormat="1" ht="14.15" customHeight="1">
      <c r="AF4954" s="367"/>
      <c r="AH4954" s="367"/>
    </row>
    <row r="4955" spans="32:34" s="368" customFormat="1" ht="14.15" customHeight="1">
      <c r="AF4955" s="367"/>
      <c r="AH4955" s="367"/>
    </row>
    <row r="4956" spans="32:34" s="368" customFormat="1" ht="14.15" customHeight="1">
      <c r="AF4956" s="367"/>
      <c r="AH4956" s="367"/>
    </row>
    <row r="4957" spans="32:34" s="368" customFormat="1" ht="14.15" customHeight="1">
      <c r="AF4957" s="367"/>
      <c r="AH4957" s="367"/>
    </row>
    <row r="4958" spans="32:34" s="368" customFormat="1" ht="14.15" customHeight="1">
      <c r="AF4958" s="367"/>
      <c r="AH4958" s="367"/>
    </row>
    <row r="4959" spans="32:34" s="368" customFormat="1" ht="14.15" customHeight="1">
      <c r="AF4959" s="367"/>
      <c r="AH4959" s="367"/>
    </row>
    <row r="4960" spans="32:34" s="368" customFormat="1" ht="14.15" customHeight="1">
      <c r="AF4960" s="367"/>
      <c r="AH4960" s="367"/>
    </row>
    <row r="4961" spans="32:34" s="368" customFormat="1" ht="14.15" customHeight="1">
      <c r="AF4961" s="367"/>
      <c r="AH4961" s="367"/>
    </row>
    <row r="4962" spans="32:34" s="368" customFormat="1" ht="14.15" customHeight="1">
      <c r="AF4962" s="367"/>
      <c r="AH4962" s="367"/>
    </row>
    <row r="4963" spans="32:34" s="368" customFormat="1" ht="14.15" customHeight="1">
      <c r="AF4963" s="367"/>
      <c r="AH4963" s="367"/>
    </row>
    <row r="4964" spans="32:34" s="368" customFormat="1" ht="14.15" customHeight="1">
      <c r="AF4964" s="367"/>
      <c r="AH4964" s="367"/>
    </row>
    <row r="4965" spans="32:34" s="368" customFormat="1" ht="14.15" customHeight="1">
      <c r="AF4965" s="367"/>
      <c r="AH4965" s="367"/>
    </row>
    <row r="4966" spans="32:34" s="368" customFormat="1" ht="14.15" customHeight="1">
      <c r="AF4966" s="367"/>
      <c r="AH4966" s="367"/>
    </row>
    <row r="4967" spans="32:34" s="368" customFormat="1" ht="14.15" customHeight="1">
      <c r="AF4967" s="367"/>
      <c r="AH4967" s="367"/>
    </row>
    <row r="4968" spans="32:34" s="368" customFormat="1" ht="14.15" customHeight="1">
      <c r="AF4968" s="367"/>
      <c r="AH4968" s="367"/>
    </row>
    <row r="4969" spans="32:34" s="368" customFormat="1" ht="14.15" customHeight="1">
      <c r="AF4969" s="367"/>
      <c r="AH4969" s="367"/>
    </row>
    <row r="4970" spans="32:34" s="368" customFormat="1" ht="14.15" customHeight="1">
      <c r="AF4970" s="367"/>
      <c r="AH4970" s="367"/>
    </row>
    <row r="4971" spans="32:34" s="368" customFormat="1" ht="14.15" customHeight="1">
      <c r="AF4971" s="367"/>
      <c r="AH4971" s="367"/>
    </row>
    <row r="4972" spans="32:34" s="368" customFormat="1" ht="14.15" customHeight="1">
      <c r="AF4972" s="367"/>
      <c r="AH4972" s="367"/>
    </row>
    <row r="4973" spans="32:34" s="368" customFormat="1" ht="14.15" customHeight="1">
      <c r="AF4973" s="367"/>
      <c r="AH4973" s="367"/>
    </row>
    <row r="4974" spans="32:34" s="368" customFormat="1" ht="14.15" customHeight="1">
      <c r="AF4974" s="367"/>
      <c r="AH4974" s="367"/>
    </row>
    <row r="4975" spans="32:34" s="368" customFormat="1" ht="14.15" customHeight="1">
      <c r="AF4975" s="367"/>
      <c r="AH4975" s="367"/>
    </row>
    <row r="4976" spans="32:34" s="368" customFormat="1" ht="14.15" customHeight="1">
      <c r="AF4976" s="367"/>
      <c r="AH4976" s="367"/>
    </row>
    <row r="4977" spans="32:34" s="368" customFormat="1" ht="14.15" customHeight="1">
      <c r="AF4977" s="367"/>
      <c r="AH4977" s="367"/>
    </row>
    <row r="4978" spans="32:34" s="368" customFormat="1" ht="14.15" customHeight="1">
      <c r="AF4978" s="367"/>
      <c r="AH4978" s="367"/>
    </row>
    <row r="4979" spans="32:34" s="368" customFormat="1" ht="14.15" customHeight="1">
      <c r="AF4979" s="367"/>
      <c r="AH4979" s="367"/>
    </row>
    <row r="4980" spans="32:34" s="368" customFormat="1" ht="14.15" customHeight="1">
      <c r="AF4980" s="367"/>
      <c r="AH4980" s="367"/>
    </row>
    <row r="4981" spans="32:34" s="368" customFormat="1" ht="14.15" customHeight="1">
      <c r="AF4981" s="367"/>
      <c r="AH4981" s="367"/>
    </row>
    <row r="4982" spans="32:34" s="368" customFormat="1" ht="14.15" customHeight="1">
      <c r="AF4982" s="367"/>
      <c r="AH4982" s="367"/>
    </row>
    <row r="4983" spans="32:34" s="368" customFormat="1" ht="14.15" customHeight="1">
      <c r="AF4983" s="367"/>
      <c r="AH4983" s="367"/>
    </row>
    <row r="4984" spans="32:34" s="368" customFormat="1" ht="14.15" customHeight="1">
      <c r="AF4984" s="367"/>
      <c r="AH4984" s="367"/>
    </row>
    <row r="4985" spans="32:34" s="368" customFormat="1" ht="14.15" customHeight="1">
      <c r="AF4985" s="367"/>
      <c r="AH4985" s="367"/>
    </row>
    <row r="4986" spans="32:34" s="368" customFormat="1" ht="14.15" customHeight="1">
      <c r="AF4986" s="367"/>
      <c r="AH4986" s="367"/>
    </row>
    <row r="4987" spans="32:34" s="368" customFormat="1" ht="14.15" customHeight="1">
      <c r="AF4987" s="367"/>
      <c r="AH4987" s="367"/>
    </row>
    <row r="4988" spans="32:34" s="368" customFormat="1" ht="14.15" customHeight="1">
      <c r="AF4988" s="367"/>
      <c r="AH4988" s="367"/>
    </row>
    <row r="4989" spans="32:34" s="368" customFormat="1" ht="14.15" customHeight="1">
      <c r="AF4989" s="367"/>
      <c r="AH4989" s="367"/>
    </row>
    <row r="4990" spans="32:34" s="368" customFormat="1" ht="14.15" customHeight="1">
      <c r="AF4990" s="367"/>
      <c r="AH4990" s="367"/>
    </row>
    <row r="4991" spans="32:34" s="368" customFormat="1" ht="14.15" customHeight="1">
      <c r="AF4991" s="367"/>
      <c r="AH4991" s="367"/>
    </row>
    <row r="4992" spans="32:34" s="368" customFormat="1" ht="14.15" customHeight="1">
      <c r="AF4992" s="367"/>
      <c r="AH4992" s="367"/>
    </row>
    <row r="4993" spans="32:34" s="368" customFormat="1" ht="14.15" customHeight="1">
      <c r="AF4993" s="367"/>
      <c r="AH4993" s="367"/>
    </row>
    <row r="4994" spans="32:34" s="368" customFormat="1" ht="14.15" customHeight="1">
      <c r="AF4994" s="367"/>
      <c r="AH4994" s="367"/>
    </row>
    <row r="4995" spans="32:34" s="368" customFormat="1" ht="14.15" customHeight="1">
      <c r="AF4995" s="367"/>
      <c r="AH4995" s="367"/>
    </row>
    <row r="4996" spans="32:34" s="368" customFormat="1" ht="14.15" customHeight="1">
      <c r="AF4996" s="367"/>
      <c r="AH4996" s="367"/>
    </row>
    <row r="4997" spans="32:34" s="368" customFormat="1" ht="14.15" customHeight="1">
      <c r="AF4997" s="367"/>
      <c r="AH4997" s="367"/>
    </row>
    <row r="4998" spans="32:34" s="368" customFormat="1" ht="14.15" customHeight="1">
      <c r="AF4998" s="367"/>
      <c r="AH4998" s="367"/>
    </row>
    <row r="4999" spans="32:34" s="368" customFormat="1" ht="14.15" customHeight="1">
      <c r="AF4999" s="367"/>
      <c r="AH4999" s="367"/>
    </row>
    <row r="5000" spans="32:34" s="368" customFormat="1" ht="14.15" customHeight="1">
      <c r="AF5000" s="367"/>
      <c r="AH5000" s="367"/>
    </row>
    <row r="5001" spans="32:34" s="368" customFormat="1" ht="14.15" customHeight="1">
      <c r="AF5001" s="367"/>
      <c r="AH5001" s="367"/>
    </row>
    <row r="5002" spans="32:34" s="368" customFormat="1" ht="14.15" customHeight="1">
      <c r="AF5002" s="367"/>
      <c r="AH5002" s="367"/>
    </row>
    <row r="5003" spans="32:34" s="368" customFormat="1" ht="14.15" customHeight="1">
      <c r="AF5003" s="367"/>
      <c r="AH5003" s="367"/>
    </row>
    <row r="5004" spans="32:34" s="368" customFormat="1" ht="14.15" customHeight="1">
      <c r="AF5004" s="367"/>
      <c r="AH5004" s="367"/>
    </row>
    <row r="5005" spans="32:34" s="368" customFormat="1" ht="14.15" customHeight="1">
      <c r="AF5005" s="367"/>
      <c r="AH5005" s="367"/>
    </row>
    <row r="5006" spans="32:34" s="368" customFormat="1" ht="14.15" customHeight="1">
      <c r="AF5006" s="367"/>
      <c r="AH5006" s="367"/>
    </row>
    <row r="5007" spans="32:34" s="368" customFormat="1" ht="14.15" customHeight="1">
      <c r="AF5007" s="367"/>
      <c r="AH5007" s="367"/>
    </row>
    <row r="5008" spans="32:34" s="368" customFormat="1" ht="14.15" customHeight="1">
      <c r="AF5008" s="367"/>
      <c r="AH5008" s="367"/>
    </row>
    <row r="5009" spans="32:34" s="368" customFormat="1" ht="14.15" customHeight="1">
      <c r="AF5009" s="367"/>
      <c r="AH5009" s="367"/>
    </row>
    <row r="5010" spans="32:34" s="368" customFormat="1" ht="14.15" customHeight="1">
      <c r="AF5010" s="367"/>
      <c r="AH5010" s="367"/>
    </row>
    <row r="5011" spans="32:34" s="368" customFormat="1" ht="14.15" customHeight="1">
      <c r="AF5011" s="367"/>
      <c r="AH5011" s="367"/>
    </row>
    <row r="5012" spans="32:34" s="368" customFormat="1" ht="14.15" customHeight="1">
      <c r="AF5012" s="367"/>
      <c r="AH5012" s="367"/>
    </row>
    <row r="5013" spans="32:34" s="368" customFormat="1" ht="14.15" customHeight="1">
      <c r="AF5013" s="367"/>
      <c r="AH5013" s="367"/>
    </row>
    <row r="5014" spans="32:34" s="368" customFormat="1" ht="14.15" customHeight="1">
      <c r="AF5014" s="367"/>
      <c r="AH5014" s="367"/>
    </row>
    <row r="5015" spans="32:34" s="368" customFormat="1" ht="14.15" customHeight="1">
      <c r="AF5015" s="367"/>
      <c r="AH5015" s="367"/>
    </row>
    <row r="5016" spans="32:34" s="368" customFormat="1" ht="14.15" customHeight="1">
      <c r="AF5016" s="367"/>
      <c r="AH5016" s="367"/>
    </row>
    <row r="5017" spans="32:34" s="368" customFormat="1" ht="14.15" customHeight="1">
      <c r="AF5017" s="367"/>
      <c r="AH5017" s="367"/>
    </row>
    <row r="5018" spans="32:34" s="368" customFormat="1" ht="14.15" customHeight="1">
      <c r="AF5018" s="367"/>
      <c r="AH5018" s="367"/>
    </row>
    <row r="5019" spans="32:34" s="368" customFormat="1" ht="14.15" customHeight="1">
      <c r="AF5019" s="367"/>
      <c r="AH5019" s="367"/>
    </row>
    <row r="5020" spans="32:34" s="368" customFormat="1" ht="14.15" customHeight="1">
      <c r="AF5020" s="367"/>
      <c r="AH5020" s="367"/>
    </row>
    <row r="5021" spans="32:34" s="368" customFormat="1" ht="14.15" customHeight="1">
      <c r="AF5021" s="367"/>
      <c r="AH5021" s="367"/>
    </row>
    <row r="5022" spans="32:34" s="368" customFormat="1" ht="14.15" customHeight="1">
      <c r="AF5022" s="367"/>
      <c r="AH5022" s="367"/>
    </row>
    <row r="5023" spans="32:34" s="368" customFormat="1" ht="14.15" customHeight="1">
      <c r="AF5023" s="367"/>
      <c r="AH5023" s="367"/>
    </row>
    <row r="5024" spans="32:34" s="368" customFormat="1" ht="14.15" customHeight="1">
      <c r="AF5024" s="367"/>
      <c r="AH5024" s="367"/>
    </row>
    <row r="5025" spans="32:34" s="368" customFormat="1" ht="14.15" customHeight="1">
      <c r="AF5025" s="367"/>
      <c r="AH5025" s="367"/>
    </row>
    <row r="5026" spans="32:34" s="368" customFormat="1" ht="14.15" customHeight="1">
      <c r="AF5026" s="367"/>
      <c r="AH5026" s="367"/>
    </row>
    <row r="5027" spans="32:34" s="368" customFormat="1" ht="14.15" customHeight="1">
      <c r="AF5027" s="367"/>
      <c r="AH5027" s="367"/>
    </row>
    <row r="5028" spans="32:34" s="368" customFormat="1" ht="14.15" customHeight="1">
      <c r="AF5028" s="367"/>
      <c r="AH5028" s="367"/>
    </row>
    <row r="5029" spans="32:34" s="368" customFormat="1" ht="14.15" customHeight="1">
      <c r="AF5029" s="367"/>
      <c r="AH5029" s="367"/>
    </row>
    <row r="5030" spans="32:34" s="368" customFormat="1" ht="14.15" customHeight="1">
      <c r="AF5030" s="367"/>
      <c r="AH5030" s="367"/>
    </row>
    <row r="5031" spans="32:34" s="368" customFormat="1" ht="14.15" customHeight="1">
      <c r="AF5031" s="367"/>
      <c r="AH5031" s="367"/>
    </row>
    <row r="5032" spans="32:34" s="368" customFormat="1" ht="14.15" customHeight="1">
      <c r="AF5032" s="367"/>
      <c r="AH5032" s="367"/>
    </row>
    <row r="5033" spans="32:34" s="368" customFormat="1" ht="14.15" customHeight="1">
      <c r="AF5033" s="367"/>
      <c r="AH5033" s="367"/>
    </row>
    <row r="5034" spans="32:34" s="368" customFormat="1" ht="14.15" customHeight="1">
      <c r="AF5034" s="367"/>
      <c r="AH5034" s="367"/>
    </row>
    <row r="5035" spans="32:34" s="368" customFormat="1" ht="14.15" customHeight="1">
      <c r="AF5035" s="367"/>
      <c r="AH5035" s="367"/>
    </row>
    <row r="5036" spans="32:34" s="368" customFormat="1" ht="14.15" customHeight="1">
      <c r="AF5036" s="367"/>
      <c r="AH5036" s="367"/>
    </row>
    <row r="5037" spans="32:34" s="368" customFormat="1" ht="14.15" customHeight="1">
      <c r="AF5037" s="367"/>
      <c r="AH5037" s="367"/>
    </row>
    <row r="5038" spans="32:34" s="368" customFormat="1" ht="14.15" customHeight="1">
      <c r="AF5038" s="367"/>
      <c r="AH5038" s="367"/>
    </row>
    <row r="5039" spans="32:34" s="368" customFormat="1" ht="14.15" customHeight="1">
      <c r="AF5039" s="367"/>
      <c r="AH5039" s="367"/>
    </row>
    <row r="5040" spans="32:34" s="368" customFormat="1" ht="14.15" customHeight="1">
      <c r="AF5040" s="367"/>
      <c r="AH5040" s="367"/>
    </row>
    <row r="5041" spans="32:34" s="368" customFormat="1" ht="14.15" customHeight="1">
      <c r="AF5041" s="367"/>
      <c r="AH5041" s="367"/>
    </row>
    <row r="5042" spans="32:34" s="368" customFormat="1" ht="14.15" customHeight="1">
      <c r="AF5042" s="367"/>
      <c r="AH5042" s="367"/>
    </row>
    <row r="5043" spans="32:34" s="368" customFormat="1" ht="14.15" customHeight="1">
      <c r="AF5043" s="367"/>
      <c r="AH5043" s="367"/>
    </row>
    <row r="5044" spans="32:34" s="368" customFormat="1" ht="14.15" customHeight="1">
      <c r="AF5044" s="367"/>
      <c r="AH5044" s="367"/>
    </row>
    <row r="5045" spans="32:34" s="368" customFormat="1" ht="14.15" customHeight="1">
      <c r="AF5045" s="367"/>
      <c r="AH5045" s="367"/>
    </row>
    <row r="5046" spans="32:34" s="368" customFormat="1" ht="14.15" customHeight="1">
      <c r="AF5046" s="367"/>
      <c r="AH5046" s="367"/>
    </row>
    <row r="5047" spans="32:34" s="368" customFormat="1" ht="14.15" customHeight="1">
      <c r="AF5047" s="367"/>
      <c r="AH5047" s="367"/>
    </row>
    <row r="5048" spans="32:34" s="368" customFormat="1" ht="14.15" customHeight="1">
      <c r="AF5048" s="367"/>
      <c r="AH5048" s="367"/>
    </row>
    <row r="5049" spans="32:34" s="368" customFormat="1" ht="14.15" customHeight="1">
      <c r="AF5049" s="367"/>
      <c r="AH5049" s="367"/>
    </row>
    <row r="5050" spans="32:34" s="368" customFormat="1" ht="14.15" customHeight="1">
      <c r="AF5050" s="367"/>
      <c r="AH5050" s="367"/>
    </row>
    <row r="5051" spans="32:34" s="368" customFormat="1" ht="14.15" customHeight="1">
      <c r="AF5051" s="367"/>
      <c r="AH5051" s="367"/>
    </row>
    <row r="5052" spans="32:34" s="368" customFormat="1" ht="14.15" customHeight="1">
      <c r="AF5052" s="367"/>
      <c r="AH5052" s="367"/>
    </row>
    <row r="5053" spans="32:34" s="368" customFormat="1" ht="14.15" customHeight="1">
      <c r="AF5053" s="367"/>
      <c r="AH5053" s="367"/>
    </row>
    <row r="5054" spans="32:34" s="368" customFormat="1" ht="14.15" customHeight="1">
      <c r="AF5054" s="367"/>
      <c r="AH5054" s="367"/>
    </row>
    <row r="5055" spans="32:34" s="368" customFormat="1" ht="14.15" customHeight="1">
      <c r="AF5055" s="367"/>
      <c r="AH5055" s="367"/>
    </row>
    <row r="5056" spans="32:34" s="368" customFormat="1" ht="14.15" customHeight="1">
      <c r="AF5056" s="367"/>
      <c r="AH5056" s="367"/>
    </row>
    <row r="5057" spans="32:34" s="368" customFormat="1" ht="14.15" customHeight="1">
      <c r="AF5057" s="367"/>
      <c r="AH5057" s="367"/>
    </row>
    <row r="5058" spans="32:34" s="368" customFormat="1" ht="14.15" customHeight="1">
      <c r="AF5058" s="367"/>
      <c r="AH5058" s="367"/>
    </row>
    <row r="5059" spans="32:34" s="368" customFormat="1" ht="14.15" customHeight="1">
      <c r="AF5059" s="367"/>
      <c r="AH5059" s="367"/>
    </row>
    <row r="5060" spans="32:34" s="368" customFormat="1" ht="14.15" customHeight="1">
      <c r="AF5060" s="367"/>
      <c r="AH5060" s="367"/>
    </row>
    <row r="5061" spans="32:34" s="368" customFormat="1" ht="14.15" customHeight="1">
      <c r="AF5061" s="367"/>
      <c r="AH5061" s="367"/>
    </row>
    <row r="5062" spans="32:34" s="368" customFormat="1" ht="14.15" customHeight="1">
      <c r="AF5062" s="367"/>
      <c r="AH5062" s="367"/>
    </row>
    <row r="5063" spans="32:34" s="368" customFormat="1" ht="14.15" customHeight="1">
      <c r="AF5063" s="367"/>
      <c r="AH5063" s="367"/>
    </row>
    <row r="5064" spans="32:34" s="368" customFormat="1" ht="14.15" customHeight="1">
      <c r="AF5064" s="367"/>
      <c r="AH5064" s="367"/>
    </row>
    <row r="5065" spans="32:34" s="368" customFormat="1" ht="14.15" customHeight="1">
      <c r="AF5065" s="367"/>
      <c r="AH5065" s="367"/>
    </row>
    <row r="5066" spans="32:34" s="368" customFormat="1" ht="14.15" customHeight="1">
      <c r="AF5066" s="367"/>
      <c r="AH5066" s="367"/>
    </row>
    <row r="5067" spans="32:34" s="368" customFormat="1" ht="14.15" customHeight="1">
      <c r="AF5067" s="367"/>
      <c r="AH5067" s="367"/>
    </row>
    <row r="5068" spans="32:34" s="368" customFormat="1" ht="14.15" customHeight="1">
      <c r="AF5068" s="367"/>
      <c r="AH5068" s="367"/>
    </row>
    <row r="5069" spans="32:34" s="368" customFormat="1" ht="14.15" customHeight="1">
      <c r="AF5069" s="367"/>
      <c r="AH5069" s="367"/>
    </row>
    <row r="5070" spans="32:34" s="368" customFormat="1" ht="14.15" customHeight="1">
      <c r="AF5070" s="367"/>
      <c r="AH5070" s="367"/>
    </row>
    <row r="5071" spans="32:34" s="368" customFormat="1" ht="14.15" customHeight="1">
      <c r="AF5071" s="367"/>
      <c r="AH5071" s="367"/>
    </row>
    <row r="5072" spans="32:34" s="368" customFormat="1" ht="14.15" customHeight="1">
      <c r="AF5072" s="367"/>
      <c r="AH5072" s="367"/>
    </row>
    <row r="5073" spans="32:34" s="368" customFormat="1" ht="14.15" customHeight="1">
      <c r="AF5073" s="367"/>
      <c r="AH5073" s="367"/>
    </row>
    <row r="5074" spans="32:34" s="368" customFormat="1" ht="14.15" customHeight="1">
      <c r="AF5074" s="367"/>
      <c r="AH5074" s="367"/>
    </row>
    <row r="5075" spans="32:34" s="368" customFormat="1" ht="14.15" customHeight="1">
      <c r="AF5075" s="367"/>
      <c r="AH5075" s="367"/>
    </row>
    <row r="5076" spans="32:34" s="368" customFormat="1" ht="14.15" customHeight="1">
      <c r="AF5076" s="367"/>
      <c r="AH5076" s="367"/>
    </row>
    <row r="5077" spans="32:34" s="368" customFormat="1" ht="14.15" customHeight="1">
      <c r="AF5077" s="367"/>
      <c r="AH5077" s="367"/>
    </row>
    <row r="5078" spans="32:34" s="368" customFormat="1" ht="14.15" customHeight="1">
      <c r="AF5078" s="367"/>
      <c r="AH5078" s="367"/>
    </row>
    <row r="5079" spans="32:34" s="368" customFormat="1" ht="14.15" customHeight="1">
      <c r="AF5079" s="367"/>
      <c r="AH5079" s="367"/>
    </row>
    <row r="5080" spans="32:34" s="368" customFormat="1" ht="14.15" customHeight="1">
      <c r="AF5080" s="367"/>
      <c r="AH5080" s="367"/>
    </row>
    <row r="5081" spans="32:34" s="368" customFormat="1" ht="14.15" customHeight="1">
      <c r="AF5081" s="367"/>
      <c r="AH5081" s="367"/>
    </row>
    <row r="5082" spans="32:34" s="368" customFormat="1" ht="14.15" customHeight="1">
      <c r="AF5082" s="367"/>
      <c r="AH5082" s="367"/>
    </row>
    <row r="5083" spans="32:34" s="368" customFormat="1" ht="14.15" customHeight="1">
      <c r="AF5083" s="367"/>
      <c r="AH5083" s="367"/>
    </row>
    <row r="5084" spans="32:34" s="368" customFormat="1" ht="14.15" customHeight="1">
      <c r="AF5084" s="367"/>
      <c r="AH5084" s="367"/>
    </row>
    <row r="5085" spans="32:34" s="368" customFormat="1" ht="14.15" customHeight="1">
      <c r="AF5085" s="367"/>
      <c r="AH5085" s="367"/>
    </row>
    <row r="5086" spans="32:34" s="368" customFormat="1" ht="14.15" customHeight="1">
      <c r="AF5086" s="367"/>
      <c r="AH5086" s="367"/>
    </row>
    <row r="5087" spans="32:34" s="368" customFormat="1" ht="14.15" customHeight="1">
      <c r="AF5087" s="367"/>
      <c r="AH5087" s="367"/>
    </row>
    <row r="5088" spans="32:34" s="368" customFormat="1" ht="14.15" customHeight="1">
      <c r="AF5088" s="367"/>
      <c r="AH5088" s="367"/>
    </row>
    <row r="5089" spans="32:34" s="368" customFormat="1" ht="14.15" customHeight="1">
      <c r="AF5089" s="367"/>
      <c r="AH5089" s="367"/>
    </row>
    <row r="5090" spans="32:34" s="368" customFormat="1" ht="14.15" customHeight="1">
      <c r="AF5090" s="367"/>
      <c r="AH5090" s="367"/>
    </row>
    <row r="5091" spans="32:34" s="368" customFormat="1" ht="14.15" customHeight="1">
      <c r="AF5091" s="367"/>
      <c r="AH5091" s="367"/>
    </row>
    <row r="5092" spans="32:34" s="368" customFormat="1" ht="14.15" customHeight="1">
      <c r="AF5092" s="367"/>
      <c r="AH5092" s="367"/>
    </row>
    <row r="5093" spans="32:34" s="368" customFormat="1" ht="14.15" customHeight="1">
      <c r="AF5093" s="367"/>
      <c r="AH5093" s="367"/>
    </row>
    <row r="5094" spans="32:34" s="368" customFormat="1" ht="14.15" customHeight="1">
      <c r="AF5094" s="367"/>
      <c r="AH5094" s="367"/>
    </row>
    <row r="5095" spans="32:34" s="368" customFormat="1" ht="14.15" customHeight="1">
      <c r="AF5095" s="367"/>
      <c r="AH5095" s="367"/>
    </row>
    <row r="5096" spans="32:34" s="368" customFormat="1" ht="14.15" customHeight="1">
      <c r="AF5096" s="367"/>
      <c r="AH5096" s="367"/>
    </row>
    <row r="5097" spans="32:34" s="368" customFormat="1" ht="14.15" customHeight="1">
      <c r="AF5097" s="367"/>
      <c r="AH5097" s="367"/>
    </row>
    <row r="5098" spans="32:34" s="368" customFormat="1" ht="14.15" customHeight="1">
      <c r="AF5098" s="367"/>
      <c r="AH5098" s="367"/>
    </row>
    <row r="5099" spans="32:34" s="368" customFormat="1" ht="14.15" customHeight="1">
      <c r="AF5099" s="367"/>
      <c r="AH5099" s="367"/>
    </row>
    <row r="5100" spans="32:34" s="368" customFormat="1" ht="14.15" customHeight="1">
      <c r="AF5100" s="367"/>
      <c r="AH5100" s="367"/>
    </row>
    <row r="5101" spans="32:34" s="368" customFormat="1" ht="14.15" customHeight="1">
      <c r="AF5101" s="367"/>
      <c r="AH5101" s="367"/>
    </row>
    <row r="5102" spans="32:34" s="368" customFormat="1" ht="14.15" customHeight="1">
      <c r="AF5102" s="367"/>
      <c r="AH5102" s="367"/>
    </row>
    <row r="5103" spans="32:34" s="368" customFormat="1" ht="14.15" customHeight="1">
      <c r="AF5103" s="367"/>
      <c r="AH5103" s="367"/>
    </row>
    <row r="5104" spans="32:34" s="368" customFormat="1" ht="14.15" customHeight="1">
      <c r="AF5104" s="367"/>
      <c r="AH5104" s="367"/>
    </row>
    <row r="5105" spans="32:34" s="368" customFormat="1" ht="14.15" customHeight="1">
      <c r="AF5105" s="367"/>
      <c r="AH5105" s="367"/>
    </row>
    <row r="5106" spans="32:34" s="368" customFormat="1" ht="14.15" customHeight="1">
      <c r="AF5106" s="367"/>
      <c r="AH5106" s="367"/>
    </row>
    <row r="5107" spans="32:34" s="368" customFormat="1" ht="14.15" customHeight="1">
      <c r="AF5107" s="367"/>
      <c r="AH5107" s="367"/>
    </row>
    <row r="5108" spans="32:34" s="368" customFormat="1" ht="14.15" customHeight="1">
      <c r="AF5108" s="367"/>
      <c r="AH5108" s="367"/>
    </row>
    <row r="5109" spans="32:34" s="368" customFormat="1" ht="14.15" customHeight="1">
      <c r="AF5109" s="367"/>
      <c r="AH5109" s="367"/>
    </row>
    <row r="5110" spans="32:34" s="368" customFormat="1" ht="14.15" customHeight="1">
      <c r="AF5110" s="367"/>
      <c r="AH5110" s="367"/>
    </row>
    <row r="5111" spans="32:34" s="368" customFormat="1" ht="14.15" customHeight="1">
      <c r="AF5111" s="367"/>
      <c r="AH5111" s="367"/>
    </row>
    <row r="5112" spans="32:34" s="368" customFormat="1" ht="14.15" customHeight="1">
      <c r="AF5112" s="367"/>
      <c r="AH5112" s="367"/>
    </row>
    <row r="5113" spans="32:34" s="368" customFormat="1" ht="14.15" customHeight="1">
      <c r="AF5113" s="367"/>
      <c r="AH5113" s="367"/>
    </row>
    <row r="5114" spans="32:34" s="368" customFormat="1" ht="14.15" customHeight="1">
      <c r="AF5114" s="367"/>
      <c r="AH5114" s="367"/>
    </row>
    <row r="5115" spans="32:34" s="368" customFormat="1" ht="14.15" customHeight="1">
      <c r="AF5115" s="367"/>
      <c r="AH5115" s="367"/>
    </row>
    <row r="5116" spans="32:34" s="368" customFormat="1" ht="14.15" customHeight="1">
      <c r="AF5116" s="367"/>
      <c r="AH5116" s="367"/>
    </row>
    <row r="5117" spans="32:34" s="368" customFormat="1" ht="14.15" customHeight="1">
      <c r="AF5117" s="367"/>
      <c r="AH5117" s="367"/>
    </row>
    <row r="5118" spans="32:34" s="368" customFormat="1" ht="14.15" customHeight="1">
      <c r="AF5118" s="367"/>
      <c r="AH5118" s="367"/>
    </row>
    <row r="5119" spans="32:34" s="368" customFormat="1" ht="14.15" customHeight="1">
      <c r="AF5119" s="367"/>
      <c r="AH5119" s="367"/>
    </row>
    <row r="5120" spans="32:34" s="368" customFormat="1" ht="14.15" customHeight="1">
      <c r="AF5120" s="367"/>
      <c r="AH5120" s="367"/>
    </row>
    <row r="5121" spans="32:34" s="368" customFormat="1" ht="14.15" customHeight="1">
      <c r="AF5121" s="367"/>
      <c r="AH5121" s="367"/>
    </row>
    <row r="5122" spans="32:34" s="368" customFormat="1" ht="14.15" customHeight="1">
      <c r="AF5122" s="367"/>
      <c r="AH5122" s="367"/>
    </row>
    <row r="5123" spans="32:34" s="368" customFormat="1" ht="14.15" customHeight="1">
      <c r="AF5123" s="367"/>
      <c r="AH5123" s="367"/>
    </row>
    <row r="5124" spans="32:34" s="368" customFormat="1" ht="14.15" customHeight="1">
      <c r="AF5124" s="367"/>
      <c r="AH5124" s="367"/>
    </row>
    <row r="5125" spans="32:34" s="368" customFormat="1" ht="14.15" customHeight="1">
      <c r="AF5125" s="367"/>
      <c r="AH5125" s="367"/>
    </row>
    <row r="5126" spans="32:34" s="368" customFormat="1" ht="14.15" customHeight="1">
      <c r="AF5126" s="367"/>
      <c r="AH5126" s="367"/>
    </row>
    <row r="5127" spans="32:34" s="368" customFormat="1" ht="14.15" customHeight="1">
      <c r="AF5127" s="367"/>
      <c r="AH5127" s="367"/>
    </row>
    <row r="5128" spans="32:34" s="368" customFormat="1" ht="14.15" customHeight="1">
      <c r="AF5128" s="367"/>
      <c r="AH5128" s="367"/>
    </row>
    <row r="5129" spans="32:34" s="368" customFormat="1" ht="14.15" customHeight="1">
      <c r="AF5129" s="367"/>
      <c r="AH5129" s="367"/>
    </row>
    <row r="5130" spans="32:34" s="368" customFormat="1" ht="14.15" customHeight="1">
      <c r="AF5130" s="367"/>
      <c r="AH5130" s="367"/>
    </row>
    <row r="5131" spans="32:34" s="368" customFormat="1" ht="14.15" customHeight="1">
      <c r="AF5131" s="367"/>
      <c r="AH5131" s="367"/>
    </row>
    <row r="5132" spans="32:34" s="368" customFormat="1" ht="14.15" customHeight="1">
      <c r="AF5132" s="367"/>
      <c r="AH5132" s="367"/>
    </row>
    <row r="5133" spans="32:34" s="368" customFormat="1" ht="14.15" customHeight="1">
      <c r="AF5133" s="367"/>
      <c r="AH5133" s="367"/>
    </row>
    <row r="5134" spans="32:34" s="368" customFormat="1" ht="14.15" customHeight="1">
      <c r="AF5134" s="367"/>
      <c r="AH5134" s="367"/>
    </row>
    <row r="5135" spans="32:34" s="368" customFormat="1" ht="14.15" customHeight="1">
      <c r="AF5135" s="367"/>
      <c r="AH5135" s="367"/>
    </row>
    <row r="5136" spans="32:34" s="368" customFormat="1" ht="14.15" customHeight="1">
      <c r="AF5136" s="367"/>
      <c r="AH5136" s="367"/>
    </row>
    <row r="5137" spans="32:34" s="368" customFormat="1" ht="14.15" customHeight="1">
      <c r="AF5137" s="367"/>
      <c r="AH5137" s="367"/>
    </row>
    <row r="5138" spans="32:34" s="368" customFormat="1" ht="14.15" customHeight="1">
      <c r="AF5138" s="367"/>
      <c r="AH5138" s="367"/>
    </row>
    <row r="5139" spans="32:34" s="368" customFormat="1" ht="14.15" customHeight="1">
      <c r="AF5139" s="367"/>
      <c r="AH5139" s="367"/>
    </row>
    <row r="5140" spans="32:34" s="368" customFormat="1" ht="14.15" customHeight="1">
      <c r="AF5140" s="367"/>
      <c r="AH5140" s="367"/>
    </row>
    <row r="5141" spans="32:34" s="368" customFormat="1" ht="14.15" customHeight="1">
      <c r="AF5141" s="367"/>
      <c r="AH5141" s="367"/>
    </row>
    <row r="5142" spans="32:34" s="368" customFormat="1" ht="14.15" customHeight="1">
      <c r="AF5142" s="367"/>
      <c r="AH5142" s="367"/>
    </row>
    <row r="5143" spans="32:34" s="368" customFormat="1" ht="14.15" customHeight="1">
      <c r="AF5143" s="367"/>
      <c r="AH5143" s="367"/>
    </row>
    <row r="5144" spans="32:34" s="368" customFormat="1" ht="14.15" customHeight="1">
      <c r="AF5144" s="367"/>
      <c r="AH5144" s="367"/>
    </row>
    <row r="5145" spans="32:34" s="368" customFormat="1" ht="14.15" customHeight="1">
      <c r="AF5145" s="367"/>
      <c r="AH5145" s="367"/>
    </row>
    <row r="5146" spans="32:34" s="368" customFormat="1" ht="14.15" customHeight="1">
      <c r="AF5146" s="367"/>
      <c r="AH5146" s="367"/>
    </row>
    <row r="5147" spans="32:34" s="368" customFormat="1" ht="14.15" customHeight="1">
      <c r="AF5147" s="367"/>
      <c r="AH5147" s="367"/>
    </row>
    <row r="5148" spans="32:34" s="368" customFormat="1" ht="14.15" customHeight="1">
      <c r="AF5148" s="367"/>
      <c r="AH5148" s="367"/>
    </row>
    <row r="5149" spans="32:34" s="368" customFormat="1" ht="14.15" customHeight="1">
      <c r="AF5149" s="367"/>
      <c r="AH5149" s="367"/>
    </row>
    <row r="5150" spans="32:34" s="368" customFormat="1" ht="14.15" customHeight="1">
      <c r="AF5150" s="367"/>
      <c r="AH5150" s="367"/>
    </row>
    <row r="5151" spans="32:34" s="368" customFormat="1" ht="14.15" customHeight="1">
      <c r="AF5151" s="367"/>
      <c r="AH5151" s="367"/>
    </row>
    <row r="5152" spans="32:34" s="368" customFormat="1" ht="14.15" customHeight="1">
      <c r="AF5152" s="367"/>
      <c r="AH5152" s="367"/>
    </row>
    <row r="5153" spans="32:34" s="368" customFormat="1" ht="14.15" customHeight="1">
      <c r="AF5153" s="367"/>
      <c r="AH5153" s="367"/>
    </row>
    <row r="5154" spans="32:34" s="368" customFormat="1" ht="14.15" customHeight="1">
      <c r="AF5154" s="367"/>
      <c r="AH5154" s="367"/>
    </row>
    <row r="5155" spans="32:34" s="368" customFormat="1" ht="14.15" customHeight="1">
      <c r="AF5155" s="367"/>
      <c r="AH5155" s="367"/>
    </row>
    <row r="5156" spans="32:34" s="368" customFormat="1" ht="14.15" customHeight="1">
      <c r="AF5156" s="367"/>
      <c r="AH5156" s="367"/>
    </row>
    <row r="5157" spans="32:34" s="368" customFormat="1" ht="14.15" customHeight="1">
      <c r="AF5157" s="367"/>
      <c r="AH5157" s="367"/>
    </row>
    <row r="5158" spans="32:34" s="368" customFormat="1" ht="14.15" customHeight="1">
      <c r="AF5158" s="367"/>
      <c r="AH5158" s="367"/>
    </row>
    <row r="5159" spans="32:34" s="368" customFormat="1" ht="14.15" customHeight="1">
      <c r="AF5159" s="367"/>
      <c r="AH5159" s="367"/>
    </row>
    <row r="5160" spans="32:34" s="368" customFormat="1" ht="14.15" customHeight="1">
      <c r="AF5160" s="367"/>
      <c r="AH5160" s="367"/>
    </row>
    <row r="5161" spans="32:34" s="368" customFormat="1" ht="14.15" customHeight="1">
      <c r="AF5161" s="367"/>
      <c r="AH5161" s="367"/>
    </row>
    <row r="5162" spans="32:34" s="368" customFormat="1" ht="14.15" customHeight="1">
      <c r="AF5162" s="367"/>
      <c r="AH5162" s="367"/>
    </row>
    <row r="5163" spans="32:34" s="368" customFormat="1" ht="14.15" customHeight="1">
      <c r="AF5163" s="367"/>
      <c r="AH5163" s="367"/>
    </row>
    <row r="5164" spans="32:34" s="368" customFormat="1" ht="14.15" customHeight="1">
      <c r="AF5164" s="367"/>
      <c r="AH5164" s="367"/>
    </row>
    <row r="5165" spans="32:34" s="368" customFormat="1" ht="14.15" customHeight="1">
      <c r="AF5165" s="367"/>
      <c r="AH5165" s="367"/>
    </row>
    <row r="5166" spans="32:34" s="368" customFormat="1" ht="14.15" customHeight="1">
      <c r="AF5166" s="367"/>
      <c r="AH5166" s="367"/>
    </row>
    <row r="5167" spans="32:34" s="368" customFormat="1" ht="14.15" customHeight="1">
      <c r="AF5167" s="367"/>
      <c r="AH5167" s="367"/>
    </row>
    <row r="5168" spans="32:34" s="368" customFormat="1" ht="14.15" customHeight="1">
      <c r="AF5168" s="367"/>
      <c r="AH5168" s="367"/>
    </row>
    <row r="5169" spans="32:34" s="368" customFormat="1" ht="14.15" customHeight="1">
      <c r="AF5169" s="367"/>
      <c r="AH5169" s="367"/>
    </row>
    <row r="5170" spans="32:34" s="368" customFormat="1" ht="14.15" customHeight="1">
      <c r="AF5170" s="367"/>
      <c r="AH5170" s="367"/>
    </row>
    <row r="5171" spans="32:34" s="368" customFormat="1" ht="14.15" customHeight="1">
      <c r="AF5171" s="367"/>
      <c r="AH5171" s="367"/>
    </row>
    <row r="5172" spans="32:34" s="368" customFormat="1" ht="14.15" customHeight="1">
      <c r="AF5172" s="367"/>
      <c r="AH5172" s="367"/>
    </row>
    <row r="5173" spans="32:34" s="368" customFormat="1" ht="14.15" customHeight="1">
      <c r="AF5173" s="367"/>
      <c r="AH5173" s="367"/>
    </row>
    <row r="5174" spans="32:34" s="368" customFormat="1" ht="14.15" customHeight="1">
      <c r="AF5174" s="367"/>
      <c r="AH5174" s="367"/>
    </row>
    <row r="5175" spans="32:34" s="368" customFormat="1" ht="14.15" customHeight="1">
      <c r="AF5175" s="367"/>
      <c r="AH5175" s="367"/>
    </row>
    <row r="5176" spans="32:34" s="368" customFormat="1" ht="14.15" customHeight="1">
      <c r="AF5176" s="367"/>
      <c r="AH5176" s="367"/>
    </row>
    <row r="5177" spans="32:34" s="368" customFormat="1" ht="14.15" customHeight="1">
      <c r="AF5177" s="367"/>
      <c r="AH5177" s="367"/>
    </row>
    <row r="5178" spans="32:34" s="368" customFormat="1" ht="14.15" customHeight="1">
      <c r="AF5178" s="367"/>
      <c r="AH5178" s="367"/>
    </row>
    <row r="5179" spans="32:34" s="368" customFormat="1" ht="14.15" customHeight="1">
      <c r="AF5179" s="367"/>
      <c r="AH5179" s="367"/>
    </row>
    <row r="5180" spans="32:34" s="368" customFormat="1" ht="14.15" customHeight="1">
      <c r="AF5180" s="367"/>
      <c r="AH5180" s="367"/>
    </row>
    <row r="5181" spans="32:34" s="368" customFormat="1" ht="14.15" customHeight="1">
      <c r="AF5181" s="367"/>
      <c r="AH5181" s="367"/>
    </row>
    <row r="5182" spans="32:34" s="368" customFormat="1" ht="14.15" customHeight="1">
      <c r="AF5182" s="367"/>
      <c r="AH5182" s="367"/>
    </row>
    <row r="5183" spans="32:34" s="368" customFormat="1" ht="14.15" customHeight="1">
      <c r="AF5183" s="367"/>
      <c r="AH5183" s="367"/>
    </row>
    <row r="5184" spans="32:34" s="368" customFormat="1" ht="14.15" customHeight="1">
      <c r="AF5184" s="367"/>
      <c r="AH5184" s="367"/>
    </row>
    <row r="5185" spans="32:34" s="368" customFormat="1" ht="14.15" customHeight="1">
      <c r="AF5185" s="367"/>
      <c r="AH5185" s="367"/>
    </row>
    <row r="5186" spans="32:34" s="368" customFormat="1" ht="14.15" customHeight="1">
      <c r="AF5186" s="367"/>
      <c r="AH5186" s="367"/>
    </row>
    <row r="5187" spans="32:34" s="368" customFormat="1" ht="14.15" customHeight="1">
      <c r="AF5187" s="367"/>
      <c r="AH5187" s="367"/>
    </row>
    <row r="5188" spans="32:34" s="368" customFormat="1" ht="14.15" customHeight="1">
      <c r="AF5188" s="367"/>
      <c r="AH5188" s="367"/>
    </row>
    <row r="5189" spans="32:34" s="368" customFormat="1" ht="14.15" customHeight="1">
      <c r="AF5189" s="367"/>
      <c r="AH5189" s="367"/>
    </row>
    <row r="5190" spans="32:34" s="368" customFormat="1" ht="14.15" customHeight="1">
      <c r="AF5190" s="367"/>
      <c r="AH5190" s="367"/>
    </row>
    <row r="5191" spans="32:34" s="368" customFormat="1" ht="14.15" customHeight="1">
      <c r="AF5191" s="367"/>
      <c r="AH5191" s="367"/>
    </row>
    <row r="5192" spans="32:34" s="368" customFormat="1" ht="14.15" customHeight="1">
      <c r="AF5192" s="367"/>
      <c r="AH5192" s="367"/>
    </row>
    <row r="5193" spans="32:34" s="368" customFormat="1" ht="14.15" customHeight="1">
      <c r="AF5193" s="367"/>
      <c r="AH5193" s="367"/>
    </row>
    <row r="5194" spans="32:34" s="368" customFormat="1" ht="14.15" customHeight="1">
      <c r="AF5194" s="367"/>
      <c r="AH5194" s="367"/>
    </row>
    <row r="5195" spans="32:34" s="368" customFormat="1" ht="14.15" customHeight="1">
      <c r="AF5195" s="367"/>
      <c r="AH5195" s="367"/>
    </row>
    <row r="5196" spans="32:34" s="368" customFormat="1" ht="14.15" customHeight="1">
      <c r="AF5196" s="367"/>
      <c r="AH5196" s="367"/>
    </row>
    <row r="5197" spans="32:34" s="368" customFormat="1" ht="14.15" customHeight="1">
      <c r="AF5197" s="367"/>
      <c r="AH5197" s="367"/>
    </row>
    <row r="5198" spans="32:34" s="368" customFormat="1" ht="14.15" customHeight="1">
      <c r="AF5198" s="367"/>
      <c r="AH5198" s="367"/>
    </row>
    <row r="5199" spans="32:34" s="368" customFormat="1" ht="14.15" customHeight="1">
      <c r="AF5199" s="367"/>
      <c r="AH5199" s="367"/>
    </row>
    <row r="5200" spans="32:34" s="368" customFormat="1" ht="14.15" customHeight="1">
      <c r="AF5200" s="367"/>
      <c r="AH5200" s="367"/>
    </row>
    <row r="5201" spans="32:34" s="368" customFormat="1" ht="14.15" customHeight="1">
      <c r="AF5201" s="367"/>
      <c r="AH5201" s="367"/>
    </row>
    <row r="5202" spans="32:34" s="368" customFormat="1" ht="14.15" customHeight="1">
      <c r="AF5202" s="367"/>
      <c r="AH5202" s="367"/>
    </row>
    <row r="5203" spans="32:34" s="368" customFormat="1" ht="14.15" customHeight="1">
      <c r="AF5203" s="367"/>
      <c r="AH5203" s="367"/>
    </row>
    <row r="5204" spans="32:34" s="368" customFormat="1" ht="14.15" customHeight="1">
      <c r="AF5204" s="367"/>
      <c r="AH5204" s="367"/>
    </row>
    <row r="5205" spans="32:34" s="368" customFormat="1" ht="14.15" customHeight="1">
      <c r="AF5205" s="367"/>
      <c r="AH5205" s="367"/>
    </row>
    <row r="5206" spans="32:34" s="368" customFormat="1" ht="14.15" customHeight="1">
      <c r="AF5206" s="367"/>
      <c r="AH5206" s="367"/>
    </row>
    <row r="5207" spans="32:34" s="368" customFormat="1" ht="14.15" customHeight="1">
      <c r="AF5207" s="367"/>
      <c r="AH5207" s="367"/>
    </row>
    <row r="5208" spans="32:34" s="368" customFormat="1" ht="14.15" customHeight="1">
      <c r="AF5208" s="367"/>
      <c r="AH5208" s="367"/>
    </row>
    <row r="5209" spans="32:34" s="368" customFormat="1" ht="14.15" customHeight="1">
      <c r="AF5209" s="367"/>
      <c r="AH5209" s="367"/>
    </row>
    <row r="5210" spans="32:34" s="368" customFormat="1" ht="14.15" customHeight="1">
      <c r="AF5210" s="367"/>
      <c r="AH5210" s="367"/>
    </row>
    <row r="5211" spans="32:34" s="368" customFormat="1" ht="14.15" customHeight="1">
      <c r="AF5211" s="367"/>
      <c r="AH5211" s="367"/>
    </row>
    <row r="5212" spans="32:34" s="368" customFormat="1" ht="14.15" customHeight="1">
      <c r="AF5212" s="367"/>
      <c r="AH5212" s="367"/>
    </row>
    <row r="5213" spans="32:34" s="368" customFormat="1" ht="14.15" customHeight="1">
      <c r="AF5213" s="367"/>
      <c r="AH5213" s="367"/>
    </row>
    <row r="5214" spans="32:34" s="368" customFormat="1" ht="14.15" customHeight="1">
      <c r="AF5214" s="367"/>
      <c r="AH5214" s="367"/>
    </row>
    <row r="5215" spans="32:34" s="368" customFormat="1" ht="14.15" customHeight="1">
      <c r="AF5215" s="367"/>
      <c r="AH5215" s="367"/>
    </row>
    <row r="5216" spans="32:34" s="368" customFormat="1" ht="14.15" customHeight="1">
      <c r="AF5216" s="367"/>
      <c r="AH5216" s="367"/>
    </row>
    <row r="5217" spans="32:34" s="368" customFormat="1" ht="14.15" customHeight="1">
      <c r="AF5217" s="367"/>
      <c r="AH5217" s="367"/>
    </row>
    <row r="5218" spans="32:34" s="368" customFormat="1" ht="14.15" customHeight="1">
      <c r="AF5218" s="367"/>
      <c r="AH5218" s="367"/>
    </row>
    <row r="5219" spans="32:34" s="368" customFormat="1" ht="14.15" customHeight="1">
      <c r="AF5219" s="367"/>
      <c r="AH5219" s="367"/>
    </row>
    <row r="5220" spans="32:34" s="368" customFormat="1" ht="14.15" customHeight="1">
      <c r="AF5220" s="367"/>
      <c r="AH5220" s="367"/>
    </row>
    <row r="5221" spans="32:34" s="368" customFormat="1" ht="14.15" customHeight="1">
      <c r="AF5221" s="367"/>
      <c r="AH5221" s="367"/>
    </row>
    <row r="5222" spans="32:34" s="368" customFormat="1" ht="14.15" customHeight="1">
      <c r="AF5222" s="367"/>
      <c r="AH5222" s="367"/>
    </row>
    <row r="5223" spans="32:34" s="368" customFormat="1" ht="14.15" customHeight="1">
      <c r="AF5223" s="367"/>
      <c r="AH5223" s="367"/>
    </row>
    <row r="5224" spans="32:34" s="368" customFormat="1" ht="14.15" customHeight="1">
      <c r="AF5224" s="367"/>
      <c r="AH5224" s="367"/>
    </row>
    <row r="5225" spans="32:34" s="368" customFormat="1" ht="14.15" customHeight="1">
      <c r="AF5225" s="367"/>
      <c r="AH5225" s="367"/>
    </row>
    <row r="5226" spans="32:34" s="368" customFormat="1" ht="14.15" customHeight="1">
      <c r="AF5226" s="367"/>
      <c r="AH5226" s="367"/>
    </row>
    <row r="5227" spans="32:34" s="368" customFormat="1" ht="14.15" customHeight="1">
      <c r="AF5227" s="367"/>
      <c r="AH5227" s="367"/>
    </row>
    <row r="5228" spans="32:34" s="368" customFormat="1" ht="14.15" customHeight="1">
      <c r="AF5228" s="367"/>
      <c r="AH5228" s="367"/>
    </row>
    <row r="5229" spans="32:34" s="368" customFormat="1" ht="14.15" customHeight="1">
      <c r="AF5229" s="367"/>
      <c r="AH5229" s="367"/>
    </row>
    <row r="5230" spans="32:34" s="368" customFormat="1" ht="14.15" customHeight="1">
      <c r="AF5230" s="367"/>
      <c r="AH5230" s="367"/>
    </row>
    <row r="5231" spans="32:34" s="368" customFormat="1" ht="14.15" customHeight="1">
      <c r="AF5231" s="367"/>
      <c r="AH5231" s="367"/>
    </row>
    <row r="5232" spans="32:34" s="368" customFormat="1" ht="14.15" customHeight="1">
      <c r="AF5232" s="367"/>
      <c r="AH5232" s="367"/>
    </row>
    <row r="5233" spans="32:34" s="368" customFormat="1" ht="14.15" customHeight="1">
      <c r="AF5233" s="367"/>
      <c r="AH5233" s="367"/>
    </row>
    <row r="5234" spans="32:34" s="368" customFormat="1" ht="14.15" customHeight="1">
      <c r="AF5234" s="367"/>
      <c r="AH5234" s="367"/>
    </row>
    <row r="5235" spans="32:34" s="368" customFormat="1" ht="14.15" customHeight="1">
      <c r="AF5235" s="367"/>
      <c r="AH5235" s="367"/>
    </row>
    <row r="5236" spans="32:34" s="368" customFormat="1" ht="14.15" customHeight="1">
      <c r="AF5236" s="367"/>
      <c r="AH5236" s="367"/>
    </row>
    <row r="5237" spans="32:34" s="368" customFormat="1" ht="14.15" customHeight="1">
      <c r="AF5237" s="367"/>
      <c r="AH5237" s="367"/>
    </row>
    <row r="5238" spans="32:34" s="368" customFormat="1" ht="14.15" customHeight="1">
      <c r="AF5238" s="367"/>
      <c r="AH5238" s="367"/>
    </row>
    <row r="5239" spans="32:34" s="368" customFormat="1" ht="14.15" customHeight="1">
      <c r="AF5239" s="367"/>
      <c r="AH5239" s="367"/>
    </row>
    <row r="5240" spans="32:34" s="368" customFormat="1" ht="14.15" customHeight="1">
      <c r="AF5240" s="367"/>
      <c r="AH5240" s="367"/>
    </row>
    <row r="5241" spans="32:34" s="368" customFormat="1" ht="14.15" customHeight="1">
      <c r="AF5241" s="367"/>
      <c r="AH5241" s="367"/>
    </row>
    <row r="5242" spans="32:34" s="368" customFormat="1" ht="14.15" customHeight="1">
      <c r="AF5242" s="367"/>
      <c r="AH5242" s="367"/>
    </row>
    <row r="5243" spans="32:34" s="368" customFormat="1" ht="14.15" customHeight="1">
      <c r="AF5243" s="367"/>
      <c r="AH5243" s="367"/>
    </row>
    <row r="5244" spans="32:34" s="368" customFormat="1" ht="14.15" customHeight="1">
      <c r="AF5244" s="367"/>
      <c r="AH5244" s="367"/>
    </row>
    <row r="5245" spans="32:34" s="368" customFormat="1" ht="14.15" customHeight="1">
      <c r="AF5245" s="367"/>
      <c r="AH5245" s="367"/>
    </row>
    <row r="5246" spans="32:34" s="368" customFormat="1" ht="14.15" customHeight="1">
      <c r="AF5246" s="367"/>
      <c r="AH5246" s="367"/>
    </row>
    <row r="5247" spans="32:34" s="368" customFormat="1" ht="14.15" customHeight="1">
      <c r="AF5247" s="367"/>
      <c r="AH5247" s="367"/>
    </row>
    <row r="5248" spans="32:34" s="368" customFormat="1" ht="14.15" customHeight="1">
      <c r="AF5248" s="367"/>
      <c r="AH5248" s="367"/>
    </row>
    <row r="5249" spans="32:34" s="368" customFormat="1" ht="14.15" customHeight="1">
      <c r="AF5249" s="367"/>
      <c r="AH5249" s="367"/>
    </row>
    <row r="5250" spans="32:34" s="368" customFormat="1" ht="14.15" customHeight="1">
      <c r="AF5250" s="367"/>
      <c r="AH5250" s="367"/>
    </row>
    <row r="5251" spans="32:34" s="368" customFormat="1" ht="14.15" customHeight="1">
      <c r="AF5251" s="367"/>
      <c r="AH5251" s="367"/>
    </row>
    <row r="5252" spans="32:34" s="368" customFormat="1" ht="14.15" customHeight="1">
      <c r="AF5252" s="367"/>
      <c r="AH5252" s="367"/>
    </row>
    <row r="5253" spans="32:34" s="368" customFormat="1" ht="14.15" customHeight="1">
      <c r="AF5253" s="367"/>
      <c r="AH5253" s="367"/>
    </row>
    <row r="5254" spans="32:34" s="368" customFormat="1" ht="14.15" customHeight="1">
      <c r="AF5254" s="367"/>
      <c r="AH5254" s="367"/>
    </row>
    <row r="5255" spans="32:34" s="368" customFormat="1" ht="14.15" customHeight="1">
      <c r="AF5255" s="367"/>
      <c r="AH5255" s="367"/>
    </row>
    <row r="5256" spans="32:34" s="368" customFormat="1" ht="14.15" customHeight="1">
      <c r="AF5256" s="367"/>
      <c r="AH5256" s="367"/>
    </row>
    <row r="5257" spans="32:34" s="368" customFormat="1" ht="14.15" customHeight="1">
      <c r="AF5257" s="367"/>
      <c r="AH5257" s="367"/>
    </row>
    <row r="5258" spans="32:34" s="368" customFormat="1" ht="14.15" customHeight="1">
      <c r="AF5258" s="367"/>
      <c r="AH5258" s="367"/>
    </row>
    <row r="5259" spans="32:34" s="368" customFormat="1" ht="14.15" customHeight="1">
      <c r="AF5259" s="367"/>
      <c r="AH5259" s="367"/>
    </row>
    <row r="5260" spans="32:34" s="368" customFormat="1" ht="14.15" customHeight="1">
      <c r="AF5260" s="367"/>
      <c r="AH5260" s="367"/>
    </row>
    <row r="5261" spans="32:34" s="368" customFormat="1" ht="14.15" customHeight="1">
      <c r="AF5261" s="367"/>
      <c r="AH5261" s="367"/>
    </row>
    <row r="5262" spans="32:34" s="368" customFormat="1" ht="14.15" customHeight="1">
      <c r="AF5262" s="367"/>
      <c r="AH5262" s="367"/>
    </row>
    <row r="5263" spans="32:34" s="368" customFormat="1" ht="14.15" customHeight="1">
      <c r="AF5263" s="367"/>
      <c r="AH5263" s="367"/>
    </row>
    <row r="5264" spans="32:34" s="368" customFormat="1" ht="14.15" customHeight="1">
      <c r="AF5264" s="367"/>
      <c r="AH5264" s="367"/>
    </row>
    <row r="5265" spans="32:34" s="368" customFormat="1" ht="14.15" customHeight="1">
      <c r="AF5265" s="367"/>
      <c r="AH5265" s="367"/>
    </row>
    <row r="5266" spans="32:34" s="368" customFormat="1" ht="14.15" customHeight="1">
      <c r="AF5266" s="367"/>
      <c r="AH5266" s="367"/>
    </row>
    <row r="5267" spans="32:34" s="368" customFormat="1" ht="14.15" customHeight="1">
      <c r="AF5267" s="367"/>
      <c r="AH5267" s="367"/>
    </row>
    <row r="5268" spans="32:34" s="368" customFormat="1" ht="14.15" customHeight="1">
      <c r="AF5268" s="367"/>
      <c r="AH5268" s="367"/>
    </row>
    <row r="5269" spans="32:34" s="368" customFormat="1" ht="14.15" customHeight="1">
      <c r="AF5269" s="367"/>
      <c r="AH5269" s="367"/>
    </row>
    <row r="5270" spans="32:34" s="368" customFormat="1" ht="14.15" customHeight="1">
      <c r="AF5270" s="367"/>
      <c r="AH5270" s="367"/>
    </row>
    <row r="5271" spans="32:34" s="368" customFormat="1" ht="14.15" customHeight="1">
      <c r="AF5271" s="367"/>
      <c r="AH5271" s="367"/>
    </row>
    <row r="5272" spans="32:34" s="368" customFormat="1" ht="14.15" customHeight="1">
      <c r="AF5272" s="367"/>
      <c r="AH5272" s="367"/>
    </row>
    <row r="5273" spans="32:34" s="368" customFormat="1" ht="14.15" customHeight="1">
      <c r="AF5273" s="367"/>
      <c r="AH5273" s="367"/>
    </row>
    <row r="5274" spans="32:34" s="368" customFormat="1" ht="14.15" customHeight="1">
      <c r="AF5274" s="367"/>
      <c r="AH5274" s="367"/>
    </row>
    <row r="5275" spans="32:34" s="368" customFormat="1" ht="14.15" customHeight="1">
      <c r="AF5275" s="367"/>
      <c r="AH5275" s="367"/>
    </row>
    <row r="5276" spans="32:34" s="368" customFormat="1" ht="14.15" customHeight="1">
      <c r="AF5276" s="367"/>
      <c r="AH5276" s="367"/>
    </row>
    <row r="5277" spans="32:34" s="368" customFormat="1" ht="14.15" customHeight="1">
      <c r="AF5277" s="367"/>
      <c r="AH5277" s="367"/>
    </row>
    <row r="5278" spans="32:34" s="368" customFormat="1" ht="14.15" customHeight="1">
      <c r="AF5278" s="367"/>
      <c r="AH5278" s="367"/>
    </row>
    <row r="5279" spans="32:34" s="368" customFormat="1" ht="14.15" customHeight="1">
      <c r="AF5279" s="367"/>
      <c r="AH5279" s="367"/>
    </row>
    <row r="5280" spans="32:34" s="368" customFormat="1" ht="14.15" customHeight="1">
      <c r="AF5280" s="367"/>
      <c r="AH5280" s="367"/>
    </row>
    <row r="5281" spans="32:34" s="368" customFormat="1" ht="14.15" customHeight="1">
      <c r="AF5281" s="367"/>
      <c r="AH5281" s="367"/>
    </row>
    <row r="5282" spans="32:34" s="368" customFormat="1" ht="14.15" customHeight="1">
      <c r="AF5282" s="367"/>
      <c r="AH5282" s="367"/>
    </row>
    <row r="5283" spans="32:34" s="368" customFormat="1" ht="14.15" customHeight="1">
      <c r="AF5283" s="367"/>
      <c r="AH5283" s="367"/>
    </row>
    <row r="5284" spans="32:34" s="368" customFormat="1" ht="14.15" customHeight="1">
      <c r="AF5284" s="367"/>
      <c r="AH5284" s="367"/>
    </row>
    <row r="5285" spans="32:34" s="368" customFormat="1" ht="14.15" customHeight="1">
      <c r="AF5285" s="367"/>
      <c r="AH5285" s="367"/>
    </row>
    <row r="5286" spans="32:34" s="368" customFormat="1" ht="14.15" customHeight="1">
      <c r="AF5286" s="367"/>
      <c r="AH5286" s="367"/>
    </row>
    <row r="5287" spans="32:34" s="368" customFormat="1" ht="14.15" customHeight="1">
      <c r="AF5287" s="367"/>
      <c r="AH5287" s="367"/>
    </row>
    <row r="5288" spans="32:34" s="368" customFormat="1" ht="14.15" customHeight="1">
      <c r="AF5288" s="367"/>
      <c r="AH5288" s="367"/>
    </row>
    <row r="5289" spans="32:34" s="368" customFormat="1" ht="14.15" customHeight="1">
      <c r="AF5289" s="367"/>
      <c r="AH5289" s="367"/>
    </row>
    <row r="5290" spans="32:34" s="368" customFormat="1" ht="14.15" customHeight="1">
      <c r="AF5290" s="367"/>
      <c r="AH5290" s="367"/>
    </row>
    <row r="5291" spans="32:34" s="368" customFormat="1" ht="14.15" customHeight="1">
      <c r="AF5291" s="367"/>
      <c r="AH5291" s="367"/>
    </row>
    <row r="5292" spans="32:34" s="368" customFormat="1" ht="14.15" customHeight="1">
      <c r="AF5292" s="367"/>
      <c r="AH5292" s="367"/>
    </row>
    <row r="5293" spans="32:34" s="368" customFormat="1" ht="14.15" customHeight="1">
      <c r="AF5293" s="367"/>
      <c r="AH5293" s="367"/>
    </row>
    <row r="5294" spans="32:34" s="368" customFormat="1" ht="14.15" customHeight="1">
      <c r="AF5294" s="367"/>
      <c r="AH5294" s="367"/>
    </row>
    <row r="5295" spans="32:34" s="368" customFormat="1" ht="14.15" customHeight="1">
      <c r="AF5295" s="367"/>
      <c r="AH5295" s="367"/>
    </row>
    <row r="5296" spans="32:34" s="368" customFormat="1" ht="14.15" customHeight="1">
      <c r="AF5296" s="367"/>
      <c r="AH5296" s="367"/>
    </row>
    <row r="5297" spans="32:34" s="368" customFormat="1" ht="14.15" customHeight="1">
      <c r="AF5297" s="367"/>
      <c r="AH5297" s="367"/>
    </row>
    <row r="5298" spans="32:34" s="368" customFormat="1" ht="14.15" customHeight="1">
      <c r="AF5298" s="367"/>
      <c r="AH5298" s="367"/>
    </row>
    <row r="5299" spans="32:34" s="368" customFormat="1" ht="14.15" customHeight="1">
      <c r="AF5299" s="367"/>
      <c r="AH5299" s="367"/>
    </row>
    <row r="5300" spans="32:34" s="368" customFormat="1" ht="14.15" customHeight="1">
      <c r="AF5300" s="367"/>
      <c r="AH5300" s="367"/>
    </row>
    <row r="5301" spans="32:34" s="368" customFormat="1" ht="14.15" customHeight="1">
      <c r="AF5301" s="367"/>
      <c r="AH5301" s="367"/>
    </row>
    <row r="5302" spans="32:34" s="368" customFormat="1" ht="14.15" customHeight="1">
      <c r="AF5302" s="367"/>
      <c r="AH5302" s="367"/>
    </row>
    <row r="5303" spans="32:34" s="368" customFormat="1" ht="14.15" customHeight="1">
      <c r="AF5303" s="367"/>
      <c r="AH5303" s="367"/>
    </row>
    <row r="5304" spans="32:34" s="368" customFormat="1" ht="14.15" customHeight="1">
      <c r="AF5304" s="367"/>
      <c r="AH5304" s="367"/>
    </row>
    <row r="5305" spans="32:34" s="368" customFormat="1" ht="14.15" customHeight="1">
      <c r="AF5305" s="367"/>
      <c r="AH5305" s="367"/>
    </row>
    <row r="5306" spans="32:34" s="368" customFormat="1" ht="14.15" customHeight="1">
      <c r="AF5306" s="367"/>
      <c r="AH5306" s="367"/>
    </row>
    <row r="5307" spans="32:34" s="368" customFormat="1" ht="14.15" customHeight="1">
      <c r="AF5307" s="367"/>
      <c r="AH5307" s="367"/>
    </row>
    <row r="5308" spans="32:34" s="368" customFormat="1" ht="14.15" customHeight="1">
      <c r="AF5308" s="367"/>
      <c r="AH5308" s="367"/>
    </row>
    <row r="5309" spans="32:34" s="368" customFormat="1" ht="14.15" customHeight="1">
      <c r="AF5309" s="367"/>
      <c r="AH5309" s="367"/>
    </row>
    <row r="5310" spans="32:34" s="368" customFormat="1" ht="14.15" customHeight="1">
      <c r="AF5310" s="367"/>
      <c r="AH5310" s="367"/>
    </row>
    <row r="5311" spans="32:34" s="368" customFormat="1" ht="14.15" customHeight="1">
      <c r="AF5311" s="367"/>
      <c r="AH5311" s="367"/>
    </row>
    <row r="5312" spans="32:34" s="368" customFormat="1" ht="14.15" customHeight="1">
      <c r="AF5312" s="367"/>
      <c r="AH5312" s="367"/>
    </row>
    <row r="5313" spans="32:34" s="368" customFormat="1" ht="14.15" customHeight="1">
      <c r="AF5313" s="367"/>
      <c r="AH5313" s="367"/>
    </row>
    <row r="5314" spans="32:34" s="368" customFormat="1" ht="14.15" customHeight="1">
      <c r="AF5314" s="367"/>
      <c r="AH5314" s="367"/>
    </row>
    <row r="5315" spans="32:34" s="368" customFormat="1" ht="14.15" customHeight="1">
      <c r="AF5315" s="367"/>
      <c r="AH5315" s="367"/>
    </row>
    <row r="5316" spans="32:34" s="368" customFormat="1" ht="14.15" customHeight="1">
      <c r="AF5316" s="367"/>
      <c r="AH5316" s="367"/>
    </row>
    <row r="5317" spans="32:34" s="368" customFormat="1" ht="14.15" customHeight="1">
      <c r="AF5317" s="367"/>
      <c r="AH5317" s="367"/>
    </row>
    <row r="5318" spans="32:34" s="368" customFormat="1" ht="14.15" customHeight="1">
      <c r="AF5318" s="367"/>
      <c r="AH5318" s="367"/>
    </row>
    <row r="5319" spans="32:34" s="368" customFormat="1" ht="14.15" customHeight="1">
      <c r="AF5319" s="367"/>
      <c r="AH5319" s="367"/>
    </row>
    <row r="5320" spans="32:34" s="368" customFormat="1" ht="14.15" customHeight="1">
      <c r="AF5320" s="367"/>
      <c r="AH5320" s="367"/>
    </row>
    <row r="5321" spans="32:34" s="368" customFormat="1" ht="14.15" customHeight="1">
      <c r="AF5321" s="367"/>
      <c r="AH5321" s="367"/>
    </row>
    <row r="5322" spans="32:34" s="368" customFormat="1" ht="14.15" customHeight="1">
      <c r="AF5322" s="367"/>
      <c r="AH5322" s="367"/>
    </row>
    <row r="5323" spans="32:34" s="368" customFormat="1" ht="14.15" customHeight="1">
      <c r="AF5323" s="367"/>
      <c r="AH5323" s="367"/>
    </row>
    <row r="5324" spans="32:34" s="368" customFormat="1" ht="14.15" customHeight="1">
      <c r="AF5324" s="367"/>
      <c r="AH5324" s="367"/>
    </row>
    <row r="5325" spans="32:34" s="368" customFormat="1" ht="14.15" customHeight="1">
      <c r="AF5325" s="367"/>
      <c r="AH5325" s="367"/>
    </row>
    <row r="5326" spans="32:34" s="368" customFormat="1" ht="14.15" customHeight="1">
      <c r="AF5326" s="367"/>
      <c r="AH5326" s="367"/>
    </row>
    <row r="5327" spans="32:34" s="368" customFormat="1" ht="14.15" customHeight="1">
      <c r="AF5327" s="367"/>
      <c r="AH5327" s="367"/>
    </row>
    <row r="5328" spans="32:34" s="368" customFormat="1" ht="14.15" customHeight="1">
      <c r="AF5328" s="367"/>
      <c r="AH5328" s="367"/>
    </row>
    <row r="5329" spans="32:34" s="368" customFormat="1" ht="14.15" customHeight="1">
      <c r="AF5329" s="367"/>
      <c r="AH5329" s="367"/>
    </row>
    <row r="5330" spans="32:34" s="368" customFormat="1" ht="14.15" customHeight="1">
      <c r="AF5330" s="367"/>
      <c r="AH5330" s="367"/>
    </row>
    <row r="5331" spans="32:34" s="368" customFormat="1" ht="14.15" customHeight="1">
      <c r="AF5331" s="367"/>
      <c r="AH5331" s="367"/>
    </row>
    <row r="5332" spans="32:34" s="368" customFormat="1" ht="14.15" customHeight="1">
      <c r="AF5332" s="367"/>
      <c r="AH5332" s="367"/>
    </row>
    <row r="5333" spans="32:34" s="368" customFormat="1" ht="14.15" customHeight="1">
      <c r="AF5333" s="367"/>
      <c r="AH5333" s="367"/>
    </row>
    <row r="5334" spans="32:34" s="368" customFormat="1" ht="14.15" customHeight="1">
      <c r="AF5334" s="367"/>
      <c r="AH5334" s="367"/>
    </row>
    <row r="5335" spans="32:34" s="368" customFormat="1" ht="14.15" customHeight="1">
      <c r="AF5335" s="367"/>
      <c r="AH5335" s="367"/>
    </row>
    <row r="5336" spans="32:34" s="368" customFormat="1" ht="14.15" customHeight="1">
      <c r="AF5336" s="367"/>
      <c r="AH5336" s="367"/>
    </row>
    <row r="5337" spans="32:34" s="368" customFormat="1" ht="14.15" customHeight="1">
      <c r="AF5337" s="367"/>
      <c r="AH5337" s="367"/>
    </row>
    <row r="5338" spans="32:34" s="368" customFormat="1" ht="14.15" customHeight="1">
      <c r="AF5338" s="367"/>
      <c r="AH5338" s="367"/>
    </row>
    <row r="5339" spans="32:34" s="368" customFormat="1" ht="14.15" customHeight="1">
      <c r="AF5339" s="367"/>
      <c r="AH5339" s="367"/>
    </row>
    <row r="5340" spans="32:34" s="368" customFormat="1" ht="14.15" customHeight="1">
      <c r="AF5340" s="367"/>
      <c r="AH5340" s="367"/>
    </row>
    <row r="5341" spans="32:34" s="368" customFormat="1" ht="14.15" customHeight="1">
      <c r="AF5341" s="367"/>
      <c r="AH5341" s="367"/>
    </row>
    <row r="5342" spans="32:34" s="368" customFormat="1" ht="14.15" customHeight="1">
      <c r="AF5342" s="367"/>
      <c r="AH5342" s="367"/>
    </row>
    <row r="5343" spans="32:34" s="368" customFormat="1" ht="14.15" customHeight="1">
      <c r="AF5343" s="367"/>
      <c r="AH5343" s="367"/>
    </row>
    <row r="5344" spans="32:34" s="368" customFormat="1" ht="14.15" customHeight="1">
      <c r="AF5344" s="367"/>
      <c r="AH5344" s="367"/>
    </row>
    <row r="5345" spans="32:34" s="368" customFormat="1" ht="14.15" customHeight="1">
      <c r="AF5345" s="367"/>
      <c r="AH5345" s="367"/>
    </row>
    <row r="5346" spans="32:34" s="368" customFormat="1" ht="14.15" customHeight="1">
      <c r="AF5346" s="367"/>
      <c r="AH5346" s="367"/>
    </row>
    <row r="5347" spans="32:34" s="368" customFormat="1" ht="14.15" customHeight="1">
      <c r="AF5347" s="367"/>
      <c r="AH5347" s="367"/>
    </row>
    <row r="5348" spans="32:34" s="368" customFormat="1" ht="14.15" customHeight="1">
      <c r="AF5348" s="367"/>
      <c r="AH5348" s="367"/>
    </row>
    <row r="5349" spans="32:34" s="368" customFormat="1" ht="14.15" customHeight="1">
      <c r="AF5349" s="367"/>
      <c r="AH5349" s="367"/>
    </row>
    <row r="5350" spans="32:34" s="368" customFormat="1" ht="14.15" customHeight="1">
      <c r="AF5350" s="367"/>
      <c r="AH5350" s="367"/>
    </row>
    <row r="5351" spans="32:34" s="368" customFormat="1" ht="14.15" customHeight="1">
      <c r="AF5351" s="367"/>
      <c r="AH5351" s="367"/>
    </row>
    <row r="5352" spans="32:34" s="368" customFormat="1" ht="14.15" customHeight="1">
      <c r="AF5352" s="367"/>
      <c r="AH5352" s="367"/>
    </row>
    <row r="5353" spans="32:34" s="368" customFormat="1" ht="14.15" customHeight="1">
      <c r="AF5353" s="367"/>
      <c r="AH5353" s="367"/>
    </row>
    <row r="5354" spans="32:34" s="368" customFormat="1" ht="14.15" customHeight="1">
      <c r="AF5354" s="367"/>
      <c r="AH5354" s="367"/>
    </row>
    <row r="5355" spans="32:34" s="368" customFormat="1" ht="14.15" customHeight="1">
      <c r="AF5355" s="367"/>
      <c r="AH5355" s="367"/>
    </row>
    <row r="5356" spans="32:34" s="368" customFormat="1" ht="14.15" customHeight="1">
      <c r="AF5356" s="367"/>
      <c r="AH5356" s="367"/>
    </row>
    <row r="5357" spans="32:34" s="368" customFormat="1" ht="14.15" customHeight="1">
      <c r="AF5357" s="367"/>
      <c r="AH5357" s="367"/>
    </row>
    <row r="5358" spans="32:34" s="368" customFormat="1" ht="14.15" customHeight="1">
      <c r="AF5358" s="367"/>
      <c r="AH5358" s="367"/>
    </row>
    <row r="5359" spans="32:34" s="368" customFormat="1" ht="14.15" customHeight="1">
      <c r="AF5359" s="367"/>
      <c r="AH5359" s="367"/>
    </row>
    <row r="5360" spans="32:34" s="368" customFormat="1" ht="14.15" customHeight="1">
      <c r="AF5360" s="367"/>
      <c r="AH5360" s="367"/>
    </row>
    <row r="5361" spans="32:34" s="368" customFormat="1" ht="14.15" customHeight="1">
      <c r="AF5361" s="367"/>
      <c r="AH5361" s="367"/>
    </row>
    <row r="5362" spans="32:34" s="368" customFormat="1" ht="14.15" customHeight="1">
      <c r="AF5362" s="367"/>
      <c r="AH5362" s="367"/>
    </row>
    <row r="5363" spans="32:34" s="368" customFormat="1" ht="14.15" customHeight="1">
      <c r="AF5363" s="367"/>
      <c r="AH5363" s="367"/>
    </row>
    <row r="5364" spans="32:34" s="368" customFormat="1" ht="14.15" customHeight="1">
      <c r="AF5364" s="367"/>
      <c r="AH5364" s="367"/>
    </row>
    <row r="5365" spans="32:34" s="368" customFormat="1" ht="14.15" customHeight="1">
      <c r="AF5365" s="367"/>
      <c r="AH5365" s="367"/>
    </row>
    <row r="5366" spans="32:34" s="368" customFormat="1" ht="14.15" customHeight="1">
      <c r="AF5366" s="367"/>
      <c r="AH5366" s="367"/>
    </row>
    <row r="5367" spans="32:34" s="368" customFormat="1" ht="14.15" customHeight="1">
      <c r="AF5367" s="367"/>
      <c r="AH5367" s="367"/>
    </row>
    <row r="5368" spans="32:34" s="368" customFormat="1" ht="14.15" customHeight="1">
      <c r="AF5368" s="367"/>
      <c r="AH5368" s="367"/>
    </row>
    <row r="5369" spans="32:34" s="368" customFormat="1" ht="14.15" customHeight="1">
      <c r="AF5369" s="367"/>
      <c r="AH5369" s="367"/>
    </row>
    <row r="5370" spans="32:34" s="368" customFormat="1" ht="14.15" customHeight="1">
      <c r="AF5370" s="367"/>
      <c r="AH5370" s="367"/>
    </row>
    <row r="5371" spans="32:34" s="368" customFormat="1" ht="14.15" customHeight="1">
      <c r="AF5371" s="367"/>
      <c r="AH5371" s="367"/>
    </row>
    <row r="5372" spans="32:34" s="368" customFormat="1" ht="14.15" customHeight="1">
      <c r="AF5372" s="367"/>
      <c r="AH5372" s="367"/>
    </row>
    <row r="5373" spans="32:34" s="368" customFormat="1" ht="14.15" customHeight="1">
      <c r="AF5373" s="367"/>
      <c r="AH5373" s="367"/>
    </row>
    <row r="5374" spans="32:34" s="368" customFormat="1" ht="14.15" customHeight="1">
      <c r="AF5374" s="367"/>
      <c r="AH5374" s="367"/>
    </row>
    <row r="5375" spans="32:34" s="368" customFormat="1" ht="14.15" customHeight="1">
      <c r="AF5375" s="367"/>
      <c r="AH5375" s="367"/>
    </row>
    <row r="5376" spans="32:34" s="368" customFormat="1" ht="14.15" customHeight="1">
      <c r="AF5376" s="367"/>
      <c r="AH5376" s="367"/>
    </row>
    <row r="5377" spans="32:34" s="368" customFormat="1" ht="14.15" customHeight="1">
      <c r="AF5377" s="367"/>
      <c r="AH5377" s="367"/>
    </row>
    <row r="5378" spans="32:34" s="368" customFormat="1" ht="14.15" customHeight="1">
      <c r="AF5378" s="367"/>
      <c r="AH5378" s="367"/>
    </row>
    <row r="5379" spans="32:34" s="368" customFormat="1" ht="14.15" customHeight="1">
      <c r="AF5379" s="367"/>
      <c r="AH5379" s="367"/>
    </row>
    <row r="5380" spans="32:34" s="368" customFormat="1" ht="14.15" customHeight="1">
      <c r="AF5380" s="367"/>
      <c r="AH5380" s="367"/>
    </row>
    <row r="5381" spans="32:34" s="368" customFormat="1" ht="14.15" customHeight="1">
      <c r="AF5381" s="367"/>
      <c r="AH5381" s="367"/>
    </row>
    <row r="5382" spans="32:34" s="368" customFormat="1" ht="14.15" customHeight="1">
      <c r="AF5382" s="367"/>
      <c r="AH5382" s="367"/>
    </row>
    <row r="5383" spans="32:34" s="368" customFormat="1" ht="14.15" customHeight="1">
      <c r="AF5383" s="367"/>
      <c r="AH5383" s="367"/>
    </row>
    <row r="5384" spans="32:34" s="368" customFormat="1" ht="14.15" customHeight="1">
      <c r="AF5384" s="367"/>
      <c r="AH5384" s="367"/>
    </row>
    <row r="5385" spans="32:34" s="368" customFormat="1" ht="14.15" customHeight="1">
      <c r="AF5385" s="367"/>
      <c r="AH5385" s="367"/>
    </row>
    <row r="5386" spans="32:34" s="368" customFormat="1" ht="14.15" customHeight="1">
      <c r="AF5386" s="367"/>
      <c r="AH5386" s="367"/>
    </row>
    <row r="5387" spans="32:34" s="368" customFormat="1" ht="14.15" customHeight="1">
      <c r="AF5387" s="367"/>
      <c r="AH5387" s="367"/>
    </row>
    <row r="5388" spans="32:34" s="368" customFormat="1" ht="14.15" customHeight="1">
      <c r="AF5388" s="367"/>
      <c r="AH5388" s="367"/>
    </row>
    <row r="5389" spans="32:34" s="368" customFormat="1" ht="14.15" customHeight="1">
      <c r="AF5389" s="367"/>
      <c r="AH5389" s="367"/>
    </row>
    <row r="5390" spans="32:34" s="368" customFormat="1" ht="14.15" customHeight="1">
      <c r="AF5390" s="367"/>
      <c r="AH5390" s="367"/>
    </row>
    <row r="5391" spans="32:34" s="368" customFormat="1" ht="14.15" customHeight="1">
      <c r="AF5391" s="367"/>
      <c r="AH5391" s="367"/>
    </row>
    <row r="5392" spans="32:34" s="368" customFormat="1" ht="14.15" customHeight="1">
      <c r="AF5392" s="367"/>
      <c r="AH5392" s="367"/>
    </row>
    <row r="5393" spans="32:34" s="368" customFormat="1" ht="14.15" customHeight="1">
      <c r="AF5393" s="367"/>
      <c r="AH5393" s="367"/>
    </row>
    <row r="5394" spans="32:34" s="368" customFormat="1" ht="14.15" customHeight="1">
      <c r="AF5394" s="367"/>
      <c r="AH5394" s="367"/>
    </row>
    <row r="5395" spans="32:34" s="368" customFormat="1" ht="14.15" customHeight="1">
      <c r="AF5395" s="367"/>
      <c r="AH5395" s="367"/>
    </row>
    <row r="5396" spans="32:34" s="368" customFormat="1" ht="14.15" customHeight="1">
      <c r="AF5396" s="367"/>
      <c r="AH5396" s="367"/>
    </row>
    <row r="5397" spans="32:34" s="368" customFormat="1" ht="14.15" customHeight="1">
      <c r="AF5397" s="367"/>
      <c r="AH5397" s="367"/>
    </row>
    <row r="5398" spans="32:34" s="368" customFormat="1" ht="14.15" customHeight="1">
      <c r="AF5398" s="367"/>
      <c r="AH5398" s="367"/>
    </row>
    <row r="5399" spans="32:34" s="368" customFormat="1" ht="14.15" customHeight="1">
      <c r="AF5399" s="367"/>
      <c r="AH5399" s="367"/>
    </row>
    <row r="5400" spans="32:34" s="368" customFormat="1" ht="14.15" customHeight="1">
      <c r="AF5400" s="367"/>
      <c r="AH5400" s="367"/>
    </row>
    <row r="5401" spans="32:34" s="368" customFormat="1" ht="14.15" customHeight="1">
      <c r="AF5401" s="367"/>
      <c r="AH5401" s="367"/>
    </row>
    <row r="5402" spans="32:34" s="368" customFormat="1" ht="14.15" customHeight="1">
      <c r="AF5402" s="367"/>
      <c r="AH5402" s="367"/>
    </row>
    <row r="5403" spans="32:34" s="368" customFormat="1" ht="14.15" customHeight="1">
      <c r="AF5403" s="367"/>
      <c r="AH5403" s="367"/>
    </row>
    <row r="5404" spans="32:34" s="368" customFormat="1" ht="14.15" customHeight="1">
      <c r="AF5404" s="367"/>
      <c r="AH5404" s="367"/>
    </row>
    <row r="5405" spans="32:34" s="368" customFormat="1" ht="14.15" customHeight="1">
      <c r="AF5405" s="367"/>
      <c r="AH5405" s="367"/>
    </row>
    <row r="5406" spans="32:34" s="368" customFormat="1" ht="14.15" customHeight="1">
      <c r="AF5406" s="367"/>
      <c r="AH5406" s="367"/>
    </row>
    <row r="5407" spans="32:34" s="368" customFormat="1" ht="14.15" customHeight="1">
      <c r="AF5407" s="367"/>
      <c r="AH5407" s="367"/>
    </row>
    <row r="5408" spans="32:34" s="368" customFormat="1" ht="14.15" customHeight="1">
      <c r="AF5408" s="367"/>
      <c r="AH5408" s="367"/>
    </row>
    <row r="5409" spans="32:34" s="368" customFormat="1" ht="14.15" customHeight="1">
      <c r="AF5409" s="367"/>
      <c r="AH5409" s="367"/>
    </row>
    <row r="5410" spans="32:34" s="368" customFormat="1" ht="14.15" customHeight="1">
      <c r="AF5410" s="367"/>
      <c r="AH5410" s="367"/>
    </row>
    <row r="5411" spans="32:34" s="368" customFormat="1" ht="14.15" customHeight="1">
      <c r="AF5411" s="367"/>
      <c r="AH5411" s="367"/>
    </row>
    <row r="5412" spans="32:34" s="368" customFormat="1" ht="14.15" customHeight="1">
      <c r="AF5412" s="367"/>
      <c r="AH5412" s="367"/>
    </row>
    <row r="5413" spans="32:34" s="368" customFormat="1" ht="14.15" customHeight="1">
      <c r="AF5413" s="367"/>
      <c r="AH5413" s="367"/>
    </row>
    <row r="5414" spans="32:34" s="368" customFormat="1" ht="14.15" customHeight="1">
      <c r="AF5414" s="367"/>
      <c r="AH5414" s="367"/>
    </row>
    <row r="5415" spans="32:34" s="368" customFormat="1" ht="14.15" customHeight="1">
      <c r="AF5415" s="367"/>
      <c r="AH5415" s="367"/>
    </row>
    <row r="5416" spans="32:34" s="368" customFormat="1" ht="14.15" customHeight="1">
      <c r="AF5416" s="367"/>
      <c r="AH5416" s="367"/>
    </row>
    <row r="5417" spans="32:34" s="368" customFormat="1" ht="14.15" customHeight="1">
      <c r="AF5417" s="367"/>
      <c r="AH5417" s="367"/>
    </row>
    <row r="5418" spans="32:34" s="368" customFormat="1" ht="14.15" customHeight="1">
      <c r="AF5418" s="367"/>
      <c r="AH5418" s="367"/>
    </row>
    <row r="5419" spans="32:34" s="368" customFormat="1" ht="14.15" customHeight="1">
      <c r="AF5419" s="367"/>
      <c r="AH5419" s="367"/>
    </row>
    <row r="5420" spans="32:34" s="368" customFormat="1" ht="14.15" customHeight="1">
      <c r="AF5420" s="367"/>
      <c r="AH5420" s="367"/>
    </row>
    <row r="5421" spans="32:34" s="368" customFormat="1" ht="14.15" customHeight="1">
      <c r="AF5421" s="367"/>
      <c r="AH5421" s="367"/>
    </row>
    <row r="5422" spans="32:34" s="368" customFormat="1" ht="14.15" customHeight="1">
      <c r="AF5422" s="367"/>
      <c r="AH5422" s="367"/>
    </row>
    <row r="5423" spans="32:34" s="368" customFormat="1" ht="14.15" customHeight="1">
      <c r="AF5423" s="367"/>
      <c r="AH5423" s="367"/>
    </row>
    <row r="5424" spans="32:34" s="368" customFormat="1" ht="14.15" customHeight="1">
      <c r="AF5424" s="367"/>
      <c r="AH5424" s="367"/>
    </row>
    <row r="5425" spans="32:34" s="368" customFormat="1" ht="14.15" customHeight="1">
      <c r="AF5425" s="367"/>
      <c r="AH5425" s="367"/>
    </row>
    <row r="5426" spans="32:34" s="368" customFormat="1" ht="14.15" customHeight="1">
      <c r="AF5426" s="367"/>
      <c r="AH5426" s="367"/>
    </row>
    <row r="5427" spans="32:34" s="368" customFormat="1" ht="14.15" customHeight="1">
      <c r="AF5427" s="367"/>
      <c r="AH5427" s="367"/>
    </row>
    <row r="5428" spans="32:34" s="368" customFormat="1" ht="14.15" customHeight="1">
      <c r="AF5428" s="367"/>
      <c r="AH5428" s="367"/>
    </row>
    <row r="5429" spans="32:34" s="368" customFormat="1" ht="14.15" customHeight="1">
      <c r="AF5429" s="367"/>
      <c r="AH5429" s="367"/>
    </row>
    <row r="5430" spans="32:34" s="368" customFormat="1" ht="14.15" customHeight="1">
      <c r="AF5430" s="367"/>
      <c r="AH5430" s="367"/>
    </row>
    <row r="5431" spans="32:34" s="368" customFormat="1" ht="14.15" customHeight="1">
      <c r="AF5431" s="367"/>
      <c r="AH5431" s="367"/>
    </row>
    <row r="5432" spans="32:34" s="368" customFormat="1" ht="14.15" customHeight="1">
      <c r="AF5432" s="367"/>
      <c r="AH5432" s="367"/>
    </row>
    <row r="5433" spans="32:34" s="368" customFormat="1" ht="14.15" customHeight="1">
      <c r="AF5433" s="367"/>
      <c r="AH5433" s="367"/>
    </row>
    <row r="5434" spans="32:34" s="368" customFormat="1" ht="14.15" customHeight="1">
      <c r="AF5434" s="367"/>
      <c r="AH5434" s="367"/>
    </row>
    <row r="5435" spans="32:34" s="368" customFormat="1" ht="14.15" customHeight="1">
      <c r="AF5435" s="367"/>
      <c r="AH5435" s="367"/>
    </row>
    <row r="5436" spans="32:34" s="368" customFormat="1" ht="14.15" customHeight="1">
      <c r="AF5436" s="367"/>
      <c r="AH5436" s="367"/>
    </row>
    <row r="5437" spans="32:34" s="368" customFormat="1" ht="14.15" customHeight="1">
      <c r="AF5437" s="367"/>
      <c r="AH5437" s="367"/>
    </row>
    <row r="5438" spans="32:34" s="368" customFormat="1" ht="14.15" customHeight="1">
      <c r="AF5438" s="367"/>
      <c r="AH5438" s="367"/>
    </row>
    <row r="5439" spans="32:34" s="368" customFormat="1" ht="14.15" customHeight="1">
      <c r="AF5439" s="367"/>
      <c r="AH5439" s="367"/>
    </row>
    <row r="5440" spans="32:34" s="368" customFormat="1" ht="14.15" customHeight="1">
      <c r="AF5440" s="367"/>
      <c r="AH5440" s="367"/>
    </row>
    <row r="5441" spans="32:34" s="368" customFormat="1" ht="14.15" customHeight="1">
      <c r="AF5441" s="367"/>
      <c r="AH5441" s="367"/>
    </row>
    <row r="5442" spans="32:34" s="368" customFormat="1" ht="14.15" customHeight="1">
      <c r="AF5442" s="367"/>
      <c r="AH5442" s="367"/>
    </row>
    <row r="5443" spans="32:34" s="368" customFormat="1" ht="14.15" customHeight="1">
      <c r="AF5443" s="367"/>
      <c r="AH5443" s="367"/>
    </row>
    <row r="5444" spans="32:34" s="368" customFormat="1" ht="14.15" customHeight="1">
      <c r="AF5444" s="367"/>
      <c r="AH5444" s="367"/>
    </row>
    <row r="5445" spans="32:34" s="368" customFormat="1" ht="14.15" customHeight="1">
      <c r="AF5445" s="367"/>
      <c r="AH5445" s="367"/>
    </row>
    <row r="5446" spans="32:34" s="368" customFormat="1" ht="14.15" customHeight="1">
      <c r="AF5446" s="367"/>
      <c r="AH5446" s="367"/>
    </row>
    <row r="5447" spans="32:34" s="368" customFormat="1" ht="14.15" customHeight="1">
      <c r="AF5447" s="367"/>
      <c r="AH5447" s="367"/>
    </row>
    <row r="5448" spans="32:34" s="368" customFormat="1" ht="14.15" customHeight="1">
      <c r="AF5448" s="367"/>
      <c r="AH5448" s="367"/>
    </row>
    <row r="5449" spans="32:34" s="368" customFormat="1" ht="14.15" customHeight="1">
      <c r="AF5449" s="367"/>
      <c r="AH5449" s="367"/>
    </row>
    <row r="5450" spans="32:34" s="368" customFormat="1" ht="14.15" customHeight="1">
      <c r="AF5450" s="367"/>
      <c r="AH5450" s="367"/>
    </row>
    <row r="5451" spans="32:34" s="368" customFormat="1" ht="14.15" customHeight="1">
      <c r="AF5451" s="367"/>
      <c r="AH5451" s="367"/>
    </row>
    <row r="5452" spans="32:34" s="368" customFormat="1" ht="14.15" customHeight="1">
      <c r="AF5452" s="367"/>
      <c r="AH5452" s="367"/>
    </row>
    <row r="5453" spans="32:34" s="368" customFormat="1" ht="14.15" customHeight="1">
      <c r="AF5453" s="367"/>
      <c r="AH5453" s="367"/>
    </row>
    <row r="5454" spans="32:34" s="368" customFormat="1" ht="14.15" customHeight="1">
      <c r="AF5454" s="367"/>
      <c r="AH5454" s="367"/>
    </row>
    <row r="5455" spans="32:34" s="368" customFormat="1" ht="14.15" customHeight="1">
      <c r="AF5455" s="367"/>
      <c r="AH5455" s="367"/>
    </row>
    <row r="5456" spans="32:34" s="368" customFormat="1" ht="14.15" customHeight="1">
      <c r="AF5456" s="367"/>
      <c r="AH5456" s="367"/>
    </row>
    <row r="5457" spans="32:34" s="368" customFormat="1" ht="14.15" customHeight="1">
      <c r="AF5457" s="367"/>
      <c r="AH5457" s="367"/>
    </row>
    <row r="5458" spans="32:34" s="368" customFormat="1" ht="14.15" customHeight="1">
      <c r="AF5458" s="367"/>
      <c r="AH5458" s="367"/>
    </row>
    <row r="5459" spans="32:34" s="368" customFormat="1" ht="14.15" customHeight="1">
      <c r="AF5459" s="367"/>
      <c r="AH5459" s="367"/>
    </row>
    <row r="5460" spans="32:34" s="368" customFormat="1" ht="14.15" customHeight="1">
      <c r="AF5460" s="367"/>
      <c r="AH5460" s="367"/>
    </row>
    <row r="5461" spans="32:34" s="368" customFormat="1" ht="14.15" customHeight="1">
      <c r="AF5461" s="367"/>
      <c r="AH5461" s="367"/>
    </row>
    <row r="5462" spans="32:34" s="368" customFormat="1" ht="14.15" customHeight="1">
      <c r="AF5462" s="367"/>
      <c r="AH5462" s="367"/>
    </row>
    <row r="5463" spans="32:34" s="368" customFormat="1" ht="14.15" customHeight="1">
      <c r="AF5463" s="367"/>
      <c r="AH5463" s="367"/>
    </row>
    <row r="5464" spans="32:34" s="368" customFormat="1" ht="14.15" customHeight="1">
      <c r="AF5464" s="367"/>
      <c r="AH5464" s="367"/>
    </row>
    <row r="5465" spans="32:34" s="368" customFormat="1" ht="14.15" customHeight="1">
      <c r="AF5465" s="367"/>
      <c r="AH5465" s="367"/>
    </row>
    <row r="5466" spans="32:34" s="368" customFormat="1" ht="14.15" customHeight="1">
      <c r="AF5466" s="367"/>
      <c r="AH5466" s="367"/>
    </row>
    <row r="5467" spans="32:34" s="368" customFormat="1" ht="14.15" customHeight="1">
      <c r="AF5467" s="367"/>
      <c r="AH5467" s="367"/>
    </row>
    <row r="5468" spans="32:34" s="368" customFormat="1" ht="14.15" customHeight="1">
      <c r="AF5468" s="367"/>
      <c r="AH5468" s="367"/>
    </row>
    <row r="5469" spans="32:34" s="368" customFormat="1" ht="14.15" customHeight="1">
      <c r="AF5469" s="367"/>
      <c r="AH5469" s="367"/>
    </row>
    <row r="5470" spans="32:34" s="368" customFormat="1" ht="14.15" customHeight="1">
      <c r="AF5470" s="367"/>
      <c r="AH5470" s="367"/>
    </row>
    <row r="5471" spans="32:34" s="368" customFormat="1" ht="14.15" customHeight="1">
      <c r="AF5471" s="367"/>
      <c r="AH5471" s="367"/>
    </row>
    <row r="5472" spans="32:34" s="368" customFormat="1" ht="14.15" customHeight="1">
      <c r="AF5472" s="367"/>
      <c r="AH5472" s="367"/>
    </row>
    <row r="5473" spans="32:34" s="368" customFormat="1" ht="14.15" customHeight="1">
      <c r="AF5473" s="367"/>
      <c r="AH5473" s="367"/>
    </row>
    <row r="5474" spans="32:34" s="368" customFormat="1" ht="14.15" customHeight="1">
      <c r="AF5474" s="367"/>
      <c r="AH5474" s="367"/>
    </row>
    <row r="5475" spans="32:34" s="368" customFormat="1" ht="14.15" customHeight="1">
      <c r="AF5475" s="367"/>
      <c r="AH5475" s="367"/>
    </row>
    <row r="5476" spans="32:34" s="368" customFormat="1" ht="14.15" customHeight="1">
      <c r="AF5476" s="367"/>
      <c r="AH5476" s="367"/>
    </row>
    <row r="5477" spans="32:34" s="368" customFormat="1" ht="14.15" customHeight="1">
      <c r="AF5477" s="367"/>
      <c r="AH5477" s="367"/>
    </row>
    <row r="5478" spans="32:34" s="368" customFormat="1" ht="14.15" customHeight="1">
      <c r="AF5478" s="367"/>
      <c r="AH5478" s="367"/>
    </row>
    <row r="5479" spans="32:34" s="368" customFormat="1" ht="14.15" customHeight="1">
      <c r="AF5479" s="367"/>
      <c r="AH5479" s="367"/>
    </row>
    <row r="5480" spans="32:34" s="368" customFormat="1" ht="14.15" customHeight="1">
      <c r="AF5480" s="367"/>
      <c r="AH5480" s="367"/>
    </row>
    <row r="5481" spans="32:34" s="368" customFormat="1" ht="14.15" customHeight="1">
      <c r="AF5481" s="367"/>
      <c r="AH5481" s="367"/>
    </row>
    <row r="5482" spans="32:34" s="368" customFormat="1" ht="14.15" customHeight="1">
      <c r="AF5482" s="367"/>
      <c r="AH5482" s="367"/>
    </row>
    <row r="5483" spans="32:34" s="368" customFormat="1" ht="14.15" customHeight="1">
      <c r="AF5483" s="367"/>
      <c r="AH5483" s="367"/>
    </row>
    <row r="5484" spans="32:34" s="368" customFormat="1" ht="14.15" customHeight="1">
      <c r="AF5484" s="367"/>
      <c r="AH5484" s="367"/>
    </row>
    <row r="5485" spans="32:34" s="368" customFormat="1" ht="14.15" customHeight="1">
      <c r="AF5485" s="367"/>
      <c r="AH5485" s="367"/>
    </row>
    <row r="5486" spans="32:34" s="368" customFormat="1" ht="14.15" customHeight="1">
      <c r="AF5486" s="367"/>
      <c r="AH5486" s="367"/>
    </row>
    <row r="5487" spans="32:34" s="368" customFormat="1" ht="14.15" customHeight="1">
      <c r="AF5487" s="367"/>
      <c r="AH5487" s="367"/>
    </row>
    <row r="5488" spans="32:34" s="368" customFormat="1" ht="14.15" customHeight="1">
      <c r="AF5488" s="367"/>
      <c r="AH5488" s="367"/>
    </row>
    <row r="5489" spans="32:34" s="368" customFormat="1" ht="14.15" customHeight="1">
      <c r="AF5489" s="367"/>
      <c r="AH5489" s="367"/>
    </row>
    <row r="5490" spans="32:34" s="368" customFormat="1" ht="14.15" customHeight="1">
      <c r="AF5490" s="367"/>
      <c r="AH5490" s="367"/>
    </row>
    <row r="5491" spans="32:34" s="368" customFormat="1" ht="14.15" customHeight="1">
      <c r="AF5491" s="367"/>
      <c r="AH5491" s="367"/>
    </row>
    <row r="5492" spans="32:34" s="368" customFormat="1" ht="14.15" customHeight="1">
      <c r="AF5492" s="367"/>
      <c r="AH5492" s="367"/>
    </row>
    <row r="5493" spans="32:34" s="368" customFormat="1" ht="14.15" customHeight="1">
      <c r="AF5493" s="367"/>
      <c r="AH5493" s="367"/>
    </row>
    <row r="5494" spans="32:34" s="368" customFormat="1" ht="14.15" customHeight="1">
      <c r="AF5494" s="367"/>
      <c r="AH5494" s="367"/>
    </row>
    <row r="5495" spans="32:34" s="368" customFormat="1" ht="14.15" customHeight="1">
      <c r="AF5495" s="367"/>
      <c r="AH5495" s="367"/>
    </row>
    <row r="5496" spans="32:34" s="368" customFormat="1" ht="14.15" customHeight="1">
      <c r="AF5496" s="367"/>
      <c r="AH5496" s="367"/>
    </row>
    <row r="5497" spans="32:34" s="368" customFormat="1" ht="14.15" customHeight="1">
      <c r="AF5497" s="367"/>
      <c r="AH5497" s="367"/>
    </row>
    <row r="5498" spans="32:34" s="368" customFormat="1" ht="14.15" customHeight="1">
      <c r="AF5498" s="367"/>
      <c r="AH5498" s="367"/>
    </row>
    <row r="5499" spans="32:34" s="368" customFormat="1" ht="14.15" customHeight="1">
      <c r="AF5499" s="367"/>
      <c r="AH5499" s="367"/>
    </row>
    <row r="5500" spans="32:34" s="368" customFormat="1" ht="14.15" customHeight="1">
      <c r="AF5500" s="367"/>
      <c r="AH5500" s="367"/>
    </row>
    <row r="5501" spans="32:34" s="368" customFormat="1" ht="14.15" customHeight="1">
      <c r="AF5501" s="367"/>
      <c r="AH5501" s="367"/>
    </row>
    <row r="5502" spans="32:34" s="368" customFormat="1" ht="14.15" customHeight="1">
      <c r="AF5502" s="367"/>
      <c r="AH5502" s="367"/>
    </row>
    <row r="5503" spans="32:34" s="368" customFormat="1" ht="14.15" customHeight="1">
      <c r="AF5503" s="367"/>
      <c r="AH5503" s="367"/>
    </row>
    <row r="5504" spans="32:34" s="368" customFormat="1" ht="14.15" customHeight="1">
      <c r="AF5504" s="367"/>
      <c r="AH5504" s="367"/>
    </row>
    <row r="5505" spans="32:34" s="368" customFormat="1" ht="14.15" customHeight="1">
      <c r="AF5505" s="367"/>
      <c r="AH5505" s="367"/>
    </row>
    <row r="5506" spans="32:34" s="368" customFormat="1" ht="14.15" customHeight="1">
      <c r="AF5506" s="367"/>
      <c r="AH5506" s="367"/>
    </row>
    <row r="5507" spans="32:34" s="368" customFormat="1" ht="14.15" customHeight="1">
      <c r="AF5507" s="367"/>
      <c r="AH5507" s="367"/>
    </row>
    <row r="5508" spans="32:34" s="368" customFormat="1" ht="14.15" customHeight="1">
      <c r="AF5508" s="367"/>
      <c r="AH5508" s="367"/>
    </row>
    <row r="5509" spans="32:34" s="368" customFormat="1" ht="14.15" customHeight="1">
      <c r="AF5509" s="367"/>
      <c r="AH5509" s="367"/>
    </row>
    <row r="5510" spans="32:34" s="368" customFormat="1" ht="14.15" customHeight="1">
      <c r="AF5510" s="367"/>
      <c r="AH5510" s="367"/>
    </row>
    <row r="5511" spans="32:34" s="368" customFormat="1" ht="14.15" customHeight="1">
      <c r="AF5511" s="367"/>
      <c r="AH5511" s="367"/>
    </row>
    <row r="5512" spans="32:34" s="368" customFormat="1" ht="14.15" customHeight="1">
      <c r="AF5512" s="367"/>
      <c r="AH5512" s="367"/>
    </row>
    <row r="5513" spans="32:34" s="368" customFormat="1" ht="14.15" customHeight="1">
      <c r="AF5513" s="367"/>
      <c r="AH5513" s="367"/>
    </row>
    <row r="5514" spans="32:34" s="368" customFormat="1" ht="14.15" customHeight="1">
      <c r="AF5514" s="367"/>
      <c r="AH5514" s="367"/>
    </row>
    <row r="5515" spans="32:34" s="368" customFormat="1" ht="14.15" customHeight="1">
      <c r="AF5515" s="367"/>
      <c r="AH5515" s="367"/>
    </row>
    <row r="5516" spans="32:34" s="368" customFormat="1" ht="14.15" customHeight="1">
      <c r="AF5516" s="367"/>
      <c r="AH5516" s="367"/>
    </row>
    <row r="5517" spans="32:34" s="368" customFormat="1" ht="14.15" customHeight="1">
      <c r="AF5517" s="367"/>
      <c r="AH5517" s="367"/>
    </row>
    <row r="5518" spans="32:34" s="368" customFormat="1" ht="14.15" customHeight="1">
      <c r="AF5518" s="367"/>
      <c r="AH5518" s="367"/>
    </row>
    <row r="5519" spans="32:34" s="368" customFormat="1" ht="14.15" customHeight="1">
      <c r="AF5519" s="367"/>
      <c r="AH5519" s="367"/>
    </row>
    <row r="5520" spans="32:34" s="368" customFormat="1" ht="14.15" customHeight="1">
      <c r="AF5520" s="367"/>
      <c r="AH5520" s="367"/>
    </row>
    <row r="5521" spans="32:34" s="368" customFormat="1" ht="14.15" customHeight="1">
      <c r="AF5521" s="367"/>
      <c r="AH5521" s="367"/>
    </row>
    <row r="5522" spans="32:34" s="368" customFormat="1" ht="14.15" customHeight="1">
      <c r="AF5522" s="367"/>
      <c r="AH5522" s="367"/>
    </row>
    <row r="5523" spans="32:34" s="368" customFormat="1" ht="14.15" customHeight="1">
      <c r="AF5523" s="367"/>
      <c r="AH5523" s="367"/>
    </row>
    <row r="5524" spans="32:34" s="368" customFormat="1" ht="14.15" customHeight="1">
      <c r="AF5524" s="367"/>
      <c r="AH5524" s="367"/>
    </row>
    <row r="5525" spans="32:34" s="368" customFormat="1" ht="14.15" customHeight="1">
      <c r="AF5525" s="367"/>
      <c r="AH5525" s="367"/>
    </row>
    <row r="5526" spans="32:34" s="368" customFormat="1" ht="14.15" customHeight="1">
      <c r="AF5526" s="367"/>
      <c r="AH5526" s="367"/>
    </row>
    <row r="5527" spans="32:34" s="368" customFormat="1" ht="14.15" customHeight="1">
      <c r="AF5527" s="367"/>
      <c r="AH5527" s="367"/>
    </row>
    <row r="5528" spans="32:34" s="368" customFormat="1" ht="14.15" customHeight="1">
      <c r="AF5528" s="367"/>
      <c r="AH5528" s="367"/>
    </row>
    <row r="5529" spans="32:34" s="368" customFormat="1" ht="14.15" customHeight="1">
      <c r="AF5529" s="367"/>
      <c r="AH5529" s="367"/>
    </row>
    <row r="5530" spans="32:34" s="368" customFormat="1" ht="14.15" customHeight="1">
      <c r="AF5530" s="367"/>
      <c r="AH5530" s="367"/>
    </row>
    <row r="5531" spans="32:34" s="368" customFormat="1" ht="14.15" customHeight="1">
      <c r="AF5531" s="367"/>
      <c r="AH5531" s="367"/>
    </row>
    <row r="5532" spans="32:34" s="368" customFormat="1" ht="14.15" customHeight="1">
      <c r="AF5532" s="367"/>
      <c r="AH5532" s="367"/>
    </row>
    <row r="5533" spans="32:34" s="368" customFormat="1" ht="14.15" customHeight="1">
      <c r="AF5533" s="367"/>
      <c r="AH5533" s="367"/>
    </row>
    <row r="5534" spans="32:34" s="368" customFormat="1" ht="14.15" customHeight="1">
      <c r="AF5534" s="367"/>
      <c r="AH5534" s="367"/>
    </row>
    <row r="5535" spans="32:34" s="368" customFormat="1" ht="14.15" customHeight="1">
      <c r="AF5535" s="367"/>
      <c r="AH5535" s="367"/>
    </row>
    <row r="5536" spans="32:34" s="368" customFormat="1" ht="14.15" customHeight="1">
      <c r="AF5536" s="367"/>
      <c r="AH5536" s="367"/>
    </row>
    <row r="5537" spans="32:34" s="368" customFormat="1" ht="14.15" customHeight="1">
      <c r="AF5537" s="367"/>
      <c r="AH5537" s="367"/>
    </row>
    <row r="5538" spans="32:34" s="368" customFormat="1" ht="14.15" customHeight="1">
      <c r="AF5538" s="367"/>
      <c r="AH5538" s="367"/>
    </row>
    <row r="5539" spans="32:34" s="368" customFormat="1" ht="14.15" customHeight="1">
      <c r="AF5539" s="367"/>
      <c r="AH5539" s="367"/>
    </row>
    <row r="5540" spans="32:34" s="368" customFormat="1" ht="14.15" customHeight="1">
      <c r="AF5540" s="367"/>
      <c r="AH5540" s="367"/>
    </row>
    <row r="5541" spans="32:34" s="368" customFormat="1" ht="14.15" customHeight="1">
      <c r="AF5541" s="367"/>
      <c r="AH5541" s="367"/>
    </row>
    <row r="5542" spans="32:34" s="368" customFormat="1" ht="14.15" customHeight="1">
      <c r="AF5542" s="367"/>
      <c r="AH5542" s="367"/>
    </row>
    <row r="5543" spans="32:34" s="368" customFormat="1" ht="14.15" customHeight="1">
      <c r="AF5543" s="367"/>
      <c r="AH5543" s="367"/>
    </row>
    <row r="5544" spans="32:34" s="368" customFormat="1" ht="14.15" customHeight="1">
      <c r="AF5544" s="367"/>
      <c r="AH5544" s="367"/>
    </row>
    <row r="5545" spans="32:34" s="368" customFormat="1" ht="14.15" customHeight="1">
      <c r="AF5545" s="367"/>
      <c r="AH5545" s="367"/>
    </row>
    <row r="5546" spans="32:34" s="368" customFormat="1" ht="14.15" customHeight="1">
      <c r="AF5546" s="367"/>
      <c r="AH5546" s="367"/>
    </row>
    <row r="5547" spans="32:34" s="368" customFormat="1" ht="14.15" customHeight="1">
      <c r="AF5547" s="367"/>
      <c r="AH5547" s="367"/>
    </row>
    <row r="5548" spans="32:34" s="368" customFormat="1" ht="14.15" customHeight="1">
      <c r="AF5548" s="367"/>
      <c r="AH5548" s="367"/>
    </row>
    <row r="5549" spans="32:34" s="368" customFormat="1" ht="14.15" customHeight="1">
      <c r="AF5549" s="367"/>
      <c r="AH5549" s="367"/>
    </row>
    <row r="5550" spans="32:34" s="368" customFormat="1" ht="14.15" customHeight="1">
      <c r="AF5550" s="367"/>
      <c r="AH5550" s="367"/>
    </row>
    <row r="5551" spans="32:34" s="368" customFormat="1" ht="14.15" customHeight="1">
      <c r="AF5551" s="367"/>
      <c r="AH5551" s="367"/>
    </row>
    <row r="5552" spans="32:34" s="368" customFormat="1" ht="14.15" customHeight="1">
      <c r="AF5552" s="367"/>
      <c r="AH5552" s="367"/>
    </row>
    <row r="5553" spans="32:34" s="368" customFormat="1" ht="14.15" customHeight="1">
      <c r="AF5553" s="367"/>
      <c r="AH5553" s="367"/>
    </row>
    <row r="5554" spans="32:34" s="368" customFormat="1" ht="14.15" customHeight="1">
      <c r="AF5554" s="367"/>
      <c r="AH5554" s="367"/>
    </row>
    <row r="5555" spans="32:34" s="368" customFormat="1" ht="14.15" customHeight="1">
      <c r="AF5555" s="367"/>
      <c r="AH5555" s="367"/>
    </row>
    <row r="5556" spans="32:34" s="368" customFormat="1" ht="14.15" customHeight="1">
      <c r="AF5556" s="367"/>
      <c r="AH5556" s="367"/>
    </row>
    <row r="5557" spans="32:34" s="368" customFormat="1" ht="14.15" customHeight="1">
      <c r="AF5557" s="367"/>
      <c r="AH5557" s="367"/>
    </row>
    <row r="5558" spans="32:34" s="368" customFormat="1" ht="14.15" customHeight="1">
      <c r="AF5558" s="367"/>
      <c r="AH5558" s="367"/>
    </row>
    <row r="5559" spans="32:34" s="368" customFormat="1" ht="14.15" customHeight="1">
      <c r="AF5559" s="367"/>
      <c r="AH5559" s="367"/>
    </row>
    <row r="5560" spans="32:34" s="368" customFormat="1" ht="14.15" customHeight="1">
      <c r="AF5560" s="367"/>
      <c r="AH5560" s="367"/>
    </row>
    <row r="5561" spans="32:34" s="368" customFormat="1" ht="14.15" customHeight="1">
      <c r="AF5561" s="367"/>
      <c r="AH5561" s="367"/>
    </row>
    <row r="5562" spans="32:34" s="368" customFormat="1" ht="14.15" customHeight="1">
      <c r="AF5562" s="367"/>
      <c r="AH5562" s="367"/>
    </row>
    <row r="5563" spans="32:34" s="368" customFormat="1" ht="14.15" customHeight="1">
      <c r="AF5563" s="367"/>
      <c r="AH5563" s="367"/>
    </row>
    <row r="5564" spans="32:34" s="368" customFormat="1" ht="14.15" customHeight="1">
      <c r="AF5564" s="367"/>
      <c r="AH5564" s="367"/>
    </row>
    <row r="5565" spans="32:34" s="368" customFormat="1" ht="14.15" customHeight="1">
      <c r="AF5565" s="367"/>
      <c r="AH5565" s="367"/>
    </row>
    <row r="5566" spans="32:34" s="368" customFormat="1" ht="14.15" customHeight="1">
      <c r="AF5566" s="367"/>
      <c r="AH5566" s="367"/>
    </row>
    <row r="5567" spans="32:34" s="368" customFormat="1" ht="14.15" customHeight="1">
      <c r="AF5567" s="367"/>
      <c r="AH5567" s="367"/>
    </row>
    <row r="5568" spans="32:34" s="368" customFormat="1" ht="14.15" customHeight="1">
      <c r="AF5568" s="367"/>
      <c r="AH5568" s="367"/>
    </row>
    <row r="5569" spans="32:34" s="368" customFormat="1" ht="14.15" customHeight="1">
      <c r="AF5569" s="367"/>
      <c r="AH5569" s="367"/>
    </row>
    <row r="5570" spans="32:34" s="368" customFormat="1" ht="14.15" customHeight="1">
      <c r="AF5570" s="367"/>
      <c r="AH5570" s="367"/>
    </row>
    <row r="5571" spans="32:34" s="368" customFormat="1" ht="14.15" customHeight="1">
      <c r="AF5571" s="367"/>
      <c r="AH5571" s="367"/>
    </row>
    <row r="5572" spans="32:34" s="368" customFormat="1" ht="14.15" customHeight="1">
      <c r="AF5572" s="367"/>
      <c r="AH5572" s="367"/>
    </row>
    <row r="5573" spans="32:34" s="368" customFormat="1" ht="14.15" customHeight="1">
      <c r="AF5573" s="367"/>
      <c r="AH5573" s="367"/>
    </row>
    <row r="5574" spans="32:34" s="368" customFormat="1" ht="14.15" customHeight="1">
      <c r="AF5574" s="367"/>
      <c r="AH5574" s="367"/>
    </row>
    <row r="5575" spans="32:34" s="368" customFormat="1" ht="14.15" customHeight="1">
      <c r="AF5575" s="367"/>
      <c r="AH5575" s="367"/>
    </row>
    <row r="5576" spans="32:34" s="368" customFormat="1" ht="14.15" customHeight="1">
      <c r="AF5576" s="367"/>
      <c r="AH5576" s="367"/>
    </row>
    <row r="5577" spans="32:34" s="368" customFormat="1" ht="14.15" customHeight="1">
      <c r="AF5577" s="367"/>
      <c r="AH5577" s="367"/>
    </row>
    <row r="5578" spans="32:34" s="368" customFormat="1" ht="14.15" customHeight="1">
      <c r="AF5578" s="367"/>
      <c r="AH5578" s="367"/>
    </row>
    <row r="5579" spans="32:34" s="368" customFormat="1" ht="14.15" customHeight="1">
      <c r="AF5579" s="367"/>
      <c r="AH5579" s="367"/>
    </row>
    <row r="5580" spans="32:34" s="368" customFormat="1" ht="14.15" customHeight="1">
      <c r="AF5580" s="367"/>
      <c r="AH5580" s="367"/>
    </row>
    <row r="5581" spans="32:34" s="368" customFormat="1" ht="14.15" customHeight="1">
      <c r="AF5581" s="367"/>
      <c r="AH5581" s="367"/>
    </row>
    <row r="5582" spans="32:34" s="368" customFormat="1" ht="14.15" customHeight="1">
      <c r="AF5582" s="367"/>
      <c r="AH5582" s="367"/>
    </row>
    <row r="5583" spans="32:34" s="368" customFormat="1" ht="14.15" customHeight="1">
      <c r="AF5583" s="367"/>
      <c r="AH5583" s="367"/>
    </row>
    <row r="5584" spans="32:34" s="368" customFormat="1" ht="14.15" customHeight="1">
      <c r="AF5584" s="367"/>
      <c r="AH5584" s="367"/>
    </row>
    <row r="5585" spans="32:34" s="368" customFormat="1" ht="14.15" customHeight="1">
      <c r="AF5585" s="367"/>
      <c r="AH5585" s="367"/>
    </row>
    <row r="5586" spans="32:34" s="368" customFormat="1" ht="14.15" customHeight="1">
      <c r="AF5586" s="367"/>
      <c r="AH5586" s="367"/>
    </row>
    <row r="5587" spans="32:34" s="368" customFormat="1" ht="14.15" customHeight="1">
      <c r="AF5587" s="367"/>
      <c r="AH5587" s="367"/>
    </row>
    <row r="5588" spans="32:34" s="368" customFormat="1" ht="14.15" customHeight="1">
      <c r="AF5588" s="367"/>
      <c r="AH5588" s="367"/>
    </row>
    <row r="5589" spans="32:34" s="368" customFormat="1" ht="14.15" customHeight="1">
      <c r="AF5589" s="367"/>
      <c r="AH5589" s="367"/>
    </row>
    <row r="5590" spans="32:34" s="368" customFormat="1" ht="14.15" customHeight="1">
      <c r="AF5590" s="367"/>
      <c r="AH5590" s="367"/>
    </row>
    <row r="5591" spans="32:34" s="368" customFormat="1" ht="14.15" customHeight="1">
      <c r="AF5591" s="367"/>
      <c r="AH5591" s="367"/>
    </row>
    <row r="5592" spans="32:34" s="368" customFormat="1" ht="14.15" customHeight="1">
      <c r="AF5592" s="367"/>
      <c r="AH5592" s="367"/>
    </row>
    <row r="5593" spans="32:34" s="368" customFormat="1" ht="14.15" customHeight="1">
      <c r="AF5593" s="367"/>
      <c r="AH5593" s="367"/>
    </row>
    <row r="5594" spans="32:34" s="368" customFormat="1" ht="14.15" customHeight="1">
      <c r="AF5594" s="367"/>
      <c r="AH5594" s="367"/>
    </row>
    <row r="5595" spans="32:34" s="368" customFormat="1" ht="14.15" customHeight="1">
      <c r="AF5595" s="367"/>
      <c r="AH5595" s="367"/>
    </row>
    <row r="5596" spans="32:34" s="368" customFormat="1" ht="14.15" customHeight="1">
      <c r="AF5596" s="367"/>
      <c r="AH5596" s="367"/>
    </row>
    <row r="5597" spans="32:34" s="368" customFormat="1" ht="14.15" customHeight="1">
      <c r="AF5597" s="367"/>
      <c r="AH5597" s="367"/>
    </row>
    <row r="5598" spans="32:34" s="368" customFormat="1" ht="14.15" customHeight="1">
      <c r="AF5598" s="367"/>
      <c r="AH5598" s="367"/>
    </row>
    <row r="5599" spans="32:34" s="368" customFormat="1" ht="14.15" customHeight="1">
      <c r="AF5599" s="367"/>
      <c r="AH5599" s="367"/>
    </row>
    <row r="5600" spans="32:34" s="368" customFormat="1" ht="14.15" customHeight="1">
      <c r="AF5600" s="367"/>
      <c r="AH5600" s="367"/>
    </row>
    <row r="5601" spans="32:34" s="368" customFormat="1" ht="14.15" customHeight="1">
      <c r="AF5601" s="367"/>
      <c r="AH5601" s="367"/>
    </row>
    <row r="5602" spans="32:34" s="368" customFormat="1" ht="14.15" customHeight="1">
      <c r="AF5602" s="367"/>
      <c r="AH5602" s="367"/>
    </row>
    <row r="5603" spans="32:34" s="368" customFormat="1" ht="14.15" customHeight="1">
      <c r="AF5603" s="367"/>
      <c r="AH5603" s="367"/>
    </row>
    <row r="5604" spans="32:34" s="368" customFormat="1" ht="14.15" customHeight="1">
      <c r="AF5604" s="367"/>
      <c r="AH5604" s="367"/>
    </row>
    <row r="5605" spans="32:34" s="368" customFormat="1" ht="14.15" customHeight="1">
      <c r="AF5605" s="367"/>
      <c r="AH5605" s="367"/>
    </row>
    <row r="5606" spans="32:34" s="368" customFormat="1" ht="14.15" customHeight="1">
      <c r="AF5606" s="367"/>
      <c r="AH5606" s="367"/>
    </row>
    <row r="5607" spans="32:34" s="368" customFormat="1" ht="14.15" customHeight="1">
      <c r="AF5607" s="367"/>
      <c r="AH5607" s="367"/>
    </row>
    <row r="5608" spans="32:34" s="368" customFormat="1" ht="14.15" customHeight="1">
      <c r="AF5608" s="367"/>
      <c r="AH5608" s="367"/>
    </row>
    <row r="5609" spans="32:34" s="368" customFormat="1" ht="14.15" customHeight="1">
      <c r="AF5609" s="367"/>
      <c r="AH5609" s="367"/>
    </row>
    <row r="5610" spans="32:34" s="368" customFormat="1" ht="14.15" customHeight="1">
      <c r="AF5610" s="367"/>
      <c r="AH5610" s="367"/>
    </row>
    <row r="5611" spans="32:34" s="368" customFormat="1" ht="14.15" customHeight="1">
      <c r="AF5611" s="367"/>
      <c r="AH5611" s="367"/>
    </row>
    <row r="5612" spans="32:34" s="368" customFormat="1" ht="14.15" customHeight="1">
      <c r="AF5612" s="367"/>
      <c r="AH5612" s="367"/>
    </row>
    <row r="5613" spans="32:34" s="368" customFormat="1" ht="14.15" customHeight="1">
      <c r="AF5613" s="367"/>
      <c r="AH5613" s="367"/>
    </row>
    <row r="5614" spans="32:34" s="368" customFormat="1" ht="14.15" customHeight="1">
      <c r="AF5614" s="367"/>
      <c r="AH5614" s="367"/>
    </row>
    <row r="5615" spans="32:34" s="368" customFormat="1" ht="14.15" customHeight="1">
      <c r="AF5615" s="367"/>
      <c r="AH5615" s="367"/>
    </row>
    <row r="5616" spans="32:34" s="368" customFormat="1" ht="14.15" customHeight="1">
      <c r="AF5616" s="367"/>
      <c r="AH5616" s="367"/>
    </row>
    <row r="5617" spans="32:34" s="368" customFormat="1" ht="14.15" customHeight="1">
      <c r="AF5617" s="367"/>
      <c r="AH5617" s="367"/>
    </row>
    <row r="5618" spans="32:34" s="368" customFormat="1" ht="14.15" customHeight="1">
      <c r="AF5618" s="367"/>
      <c r="AH5618" s="367"/>
    </row>
    <row r="5619" spans="32:34" s="368" customFormat="1" ht="14.15" customHeight="1">
      <c r="AF5619" s="367"/>
      <c r="AH5619" s="367"/>
    </row>
    <row r="5620" spans="32:34" s="368" customFormat="1" ht="14.15" customHeight="1">
      <c r="AF5620" s="367"/>
      <c r="AH5620" s="367"/>
    </row>
    <row r="5621" spans="32:34" s="368" customFormat="1" ht="14.15" customHeight="1">
      <c r="AF5621" s="367"/>
      <c r="AH5621" s="367"/>
    </row>
    <row r="5622" spans="32:34" s="368" customFormat="1" ht="14.15" customHeight="1">
      <c r="AF5622" s="367"/>
      <c r="AH5622" s="367"/>
    </row>
    <row r="5623" spans="32:34" s="368" customFormat="1" ht="14.15" customHeight="1">
      <c r="AF5623" s="367"/>
      <c r="AH5623" s="367"/>
    </row>
    <row r="5624" spans="32:34" s="368" customFormat="1" ht="14.15" customHeight="1">
      <c r="AF5624" s="367"/>
      <c r="AH5624" s="367"/>
    </row>
    <row r="5625" spans="32:34" s="368" customFormat="1" ht="14.15" customHeight="1">
      <c r="AF5625" s="367"/>
      <c r="AH5625" s="367"/>
    </row>
    <row r="5626" spans="32:34" s="368" customFormat="1" ht="14.15" customHeight="1">
      <c r="AF5626" s="367"/>
      <c r="AH5626" s="367"/>
    </row>
    <row r="5627" spans="32:34" s="368" customFormat="1" ht="14.15" customHeight="1">
      <c r="AF5627" s="367"/>
      <c r="AH5627" s="367"/>
    </row>
    <row r="5628" spans="32:34" s="368" customFormat="1" ht="14.15" customHeight="1">
      <c r="AF5628" s="367"/>
      <c r="AH5628" s="367"/>
    </row>
    <row r="5629" spans="32:34" s="368" customFormat="1" ht="14.15" customHeight="1">
      <c r="AF5629" s="367"/>
      <c r="AH5629" s="367"/>
    </row>
    <row r="5630" spans="32:34" s="368" customFormat="1" ht="14.15" customHeight="1">
      <c r="AF5630" s="367"/>
      <c r="AH5630" s="367"/>
    </row>
    <row r="5631" spans="32:34" s="368" customFormat="1" ht="14.15" customHeight="1">
      <c r="AF5631" s="367"/>
      <c r="AH5631" s="367"/>
    </row>
    <row r="5632" spans="32:34" s="368" customFormat="1" ht="14.15" customHeight="1">
      <c r="AF5632" s="367"/>
      <c r="AH5632" s="367"/>
    </row>
    <row r="5633" spans="32:34" s="368" customFormat="1" ht="14.15" customHeight="1">
      <c r="AF5633" s="367"/>
      <c r="AH5633" s="367"/>
    </row>
    <row r="5634" spans="32:34" s="368" customFormat="1" ht="14.15" customHeight="1">
      <c r="AF5634" s="367"/>
      <c r="AH5634" s="367"/>
    </row>
    <row r="5635" spans="32:34" s="368" customFormat="1" ht="14.15" customHeight="1">
      <c r="AF5635" s="367"/>
      <c r="AH5635" s="367"/>
    </row>
    <row r="5636" spans="32:34" s="368" customFormat="1" ht="14.15" customHeight="1">
      <c r="AF5636" s="367"/>
      <c r="AH5636" s="367"/>
    </row>
    <row r="5637" spans="32:34" s="368" customFormat="1" ht="14.15" customHeight="1">
      <c r="AF5637" s="367"/>
      <c r="AH5637" s="367"/>
    </row>
    <row r="5638" spans="32:34" s="368" customFormat="1" ht="14.15" customHeight="1">
      <c r="AF5638" s="367"/>
      <c r="AH5638" s="367"/>
    </row>
    <row r="5639" spans="32:34" s="368" customFormat="1" ht="14.15" customHeight="1">
      <c r="AF5639" s="367"/>
      <c r="AH5639" s="367"/>
    </row>
    <row r="5640" spans="32:34" s="368" customFormat="1" ht="14.15" customHeight="1">
      <c r="AF5640" s="367"/>
      <c r="AH5640" s="367"/>
    </row>
    <row r="5641" spans="32:34" s="368" customFormat="1" ht="14.15" customHeight="1">
      <c r="AF5641" s="367"/>
      <c r="AH5641" s="367"/>
    </row>
    <row r="5642" spans="32:34" s="368" customFormat="1" ht="14.15" customHeight="1">
      <c r="AF5642" s="367"/>
      <c r="AH5642" s="367"/>
    </row>
    <row r="5643" spans="32:34" s="368" customFormat="1" ht="14.15" customHeight="1">
      <c r="AF5643" s="367"/>
      <c r="AH5643" s="367"/>
    </row>
    <row r="5644" spans="32:34" s="368" customFormat="1" ht="14.15" customHeight="1">
      <c r="AF5644" s="367"/>
      <c r="AH5644" s="367"/>
    </row>
    <row r="5645" spans="32:34" s="368" customFormat="1" ht="14.15" customHeight="1">
      <c r="AF5645" s="367"/>
      <c r="AH5645" s="367"/>
    </row>
    <row r="5646" spans="32:34" s="368" customFormat="1" ht="14.15" customHeight="1">
      <c r="AF5646" s="367"/>
      <c r="AH5646" s="367"/>
    </row>
    <row r="5647" spans="32:34" s="368" customFormat="1" ht="14.15" customHeight="1">
      <c r="AF5647" s="367"/>
      <c r="AH5647" s="367"/>
    </row>
    <row r="5648" spans="32:34" s="368" customFormat="1" ht="14.15" customHeight="1">
      <c r="AF5648" s="367"/>
      <c r="AH5648" s="367"/>
    </row>
    <row r="5649" spans="32:34" s="368" customFormat="1" ht="14.15" customHeight="1">
      <c r="AF5649" s="367"/>
      <c r="AH5649" s="367"/>
    </row>
    <row r="5650" spans="32:34" s="368" customFormat="1" ht="14.15" customHeight="1">
      <c r="AF5650" s="367"/>
      <c r="AH5650" s="367"/>
    </row>
    <row r="5651" spans="32:34" s="368" customFormat="1" ht="14.15" customHeight="1">
      <c r="AF5651" s="367"/>
      <c r="AH5651" s="367"/>
    </row>
    <row r="5652" spans="32:34" s="368" customFormat="1" ht="14.15" customHeight="1">
      <c r="AF5652" s="367"/>
      <c r="AH5652" s="367"/>
    </row>
    <row r="5653" spans="32:34" s="368" customFormat="1" ht="14.15" customHeight="1">
      <c r="AF5653" s="367"/>
      <c r="AH5653" s="367"/>
    </row>
    <row r="5654" spans="32:34" s="368" customFormat="1" ht="14.15" customHeight="1">
      <c r="AF5654" s="367"/>
      <c r="AH5654" s="367"/>
    </row>
    <row r="5655" spans="32:34" s="368" customFormat="1" ht="14.15" customHeight="1">
      <c r="AF5655" s="367"/>
      <c r="AH5655" s="367"/>
    </row>
    <row r="5656" spans="32:34" s="368" customFormat="1" ht="14.15" customHeight="1">
      <c r="AF5656" s="367"/>
      <c r="AH5656" s="367"/>
    </row>
    <row r="5657" spans="32:34" s="368" customFormat="1" ht="14.15" customHeight="1">
      <c r="AF5657" s="367"/>
      <c r="AH5657" s="367"/>
    </row>
    <row r="5658" spans="32:34" s="368" customFormat="1" ht="14.15" customHeight="1">
      <c r="AF5658" s="367"/>
      <c r="AH5658" s="367"/>
    </row>
    <row r="5659" spans="32:34" s="368" customFormat="1" ht="14.15" customHeight="1">
      <c r="AF5659" s="367"/>
      <c r="AH5659" s="367"/>
    </row>
    <row r="5660" spans="32:34" s="368" customFormat="1" ht="14.15" customHeight="1">
      <c r="AF5660" s="367"/>
      <c r="AH5660" s="367"/>
    </row>
    <row r="5661" spans="32:34" s="368" customFormat="1" ht="14.15" customHeight="1">
      <c r="AF5661" s="367"/>
      <c r="AH5661" s="367"/>
    </row>
    <row r="5662" spans="32:34" s="368" customFormat="1" ht="14.15" customHeight="1">
      <c r="AF5662" s="367"/>
      <c r="AH5662" s="367"/>
    </row>
    <row r="5663" spans="32:34" s="368" customFormat="1" ht="14.15" customHeight="1">
      <c r="AF5663" s="367"/>
      <c r="AH5663" s="367"/>
    </row>
    <row r="5664" spans="32:34" s="368" customFormat="1" ht="14.15" customHeight="1">
      <c r="AF5664" s="367"/>
      <c r="AH5664" s="367"/>
    </row>
    <row r="5665" spans="32:34" s="368" customFormat="1" ht="14.15" customHeight="1">
      <c r="AF5665" s="367"/>
      <c r="AH5665" s="367"/>
    </row>
    <row r="5666" spans="32:34" s="368" customFormat="1" ht="14.15" customHeight="1">
      <c r="AF5666" s="367"/>
      <c r="AH5666" s="367"/>
    </row>
    <row r="5667" spans="32:34" s="368" customFormat="1" ht="14.15" customHeight="1">
      <c r="AF5667" s="367"/>
      <c r="AH5667" s="367"/>
    </row>
    <row r="5668" spans="32:34" s="368" customFormat="1" ht="14.15" customHeight="1">
      <c r="AF5668" s="367"/>
      <c r="AH5668" s="367"/>
    </row>
    <row r="5669" spans="32:34" s="368" customFormat="1" ht="14.15" customHeight="1">
      <c r="AF5669" s="367"/>
      <c r="AH5669" s="367"/>
    </row>
    <row r="5670" spans="32:34" s="368" customFormat="1" ht="14.15" customHeight="1">
      <c r="AF5670" s="367"/>
      <c r="AH5670" s="367"/>
    </row>
    <row r="5671" spans="32:34" s="368" customFormat="1" ht="14.15" customHeight="1">
      <c r="AF5671" s="367"/>
      <c r="AH5671" s="367"/>
    </row>
    <row r="5672" spans="32:34" s="368" customFormat="1" ht="14.15" customHeight="1">
      <c r="AF5672" s="367"/>
      <c r="AH5672" s="367"/>
    </row>
    <row r="5673" spans="32:34" s="368" customFormat="1" ht="14.15" customHeight="1">
      <c r="AF5673" s="367"/>
      <c r="AH5673" s="367"/>
    </row>
    <row r="5674" spans="32:34" s="368" customFormat="1" ht="14.15" customHeight="1">
      <c r="AF5674" s="367"/>
      <c r="AH5674" s="367"/>
    </row>
    <row r="5675" spans="32:34" s="368" customFormat="1" ht="14.15" customHeight="1">
      <c r="AF5675" s="367"/>
      <c r="AH5675" s="367"/>
    </row>
    <row r="5676" spans="32:34" s="368" customFormat="1" ht="14.15" customHeight="1">
      <c r="AF5676" s="367"/>
      <c r="AH5676" s="367"/>
    </row>
    <row r="5677" spans="32:34" s="368" customFormat="1" ht="14.15" customHeight="1">
      <c r="AF5677" s="367"/>
      <c r="AH5677" s="367"/>
    </row>
    <row r="5678" spans="32:34" s="368" customFormat="1" ht="14.15" customHeight="1">
      <c r="AF5678" s="367"/>
      <c r="AH5678" s="367"/>
    </row>
    <row r="5679" spans="32:34" s="368" customFormat="1" ht="14.15" customHeight="1">
      <c r="AF5679" s="367"/>
      <c r="AH5679" s="367"/>
    </row>
    <row r="5680" spans="32:34" s="368" customFormat="1" ht="14.15" customHeight="1">
      <c r="AF5680" s="367"/>
      <c r="AH5680" s="367"/>
    </row>
    <row r="5681" spans="32:34" s="368" customFormat="1" ht="14.15" customHeight="1">
      <c r="AF5681" s="367"/>
      <c r="AH5681" s="367"/>
    </row>
    <row r="5682" spans="32:34" s="368" customFormat="1" ht="14.15" customHeight="1">
      <c r="AF5682" s="367"/>
      <c r="AH5682" s="367"/>
    </row>
    <row r="5683" spans="32:34" s="368" customFormat="1" ht="14.15" customHeight="1">
      <c r="AF5683" s="367"/>
      <c r="AH5683" s="367"/>
    </row>
    <row r="5684" spans="32:34" s="368" customFormat="1" ht="14.15" customHeight="1">
      <c r="AF5684" s="367"/>
      <c r="AH5684" s="367"/>
    </row>
    <row r="5685" spans="32:34" s="368" customFormat="1" ht="14.15" customHeight="1">
      <c r="AF5685" s="367"/>
      <c r="AH5685" s="367"/>
    </row>
    <row r="5686" spans="32:34" s="368" customFormat="1" ht="14.15" customHeight="1">
      <c r="AF5686" s="367"/>
      <c r="AH5686" s="367"/>
    </row>
    <row r="5687" spans="32:34" s="368" customFormat="1" ht="14.15" customHeight="1">
      <c r="AF5687" s="367"/>
      <c r="AH5687" s="367"/>
    </row>
    <row r="5688" spans="32:34" s="368" customFormat="1" ht="14.15" customHeight="1">
      <c r="AF5688" s="367"/>
      <c r="AH5688" s="367"/>
    </row>
    <row r="5689" spans="32:34" s="368" customFormat="1" ht="14.15" customHeight="1">
      <c r="AF5689" s="367"/>
      <c r="AH5689" s="367"/>
    </row>
    <row r="5690" spans="32:34" s="368" customFormat="1" ht="14.15" customHeight="1">
      <c r="AF5690" s="367"/>
      <c r="AH5690" s="367"/>
    </row>
    <row r="5691" spans="32:34" s="368" customFormat="1" ht="14.15" customHeight="1">
      <c r="AF5691" s="367"/>
      <c r="AH5691" s="367"/>
    </row>
    <row r="5692" spans="32:34" s="368" customFormat="1" ht="14.15" customHeight="1">
      <c r="AF5692" s="367"/>
      <c r="AH5692" s="367"/>
    </row>
    <row r="5693" spans="32:34" s="368" customFormat="1" ht="14.15" customHeight="1">
      <c r="AF5693" s="367"/>
      <c r="AH5693" s="367"/>
    </row>
    <row r="5694" spans="32:34" s="368" customFormat="1" ht="14.15" customHeight="1">
      <c r="AF5694" s="367"/>
      <c r="AH5694" s="367"/>
    </row>
    <row r="5695" spans="32:34" s="368" customFormat="1" ht="14.15" customHeight="1">
      <c r="AF5695" s="367"/>
      <c r="AH5695" s="367"/>
    </row>
    <row r="5696" spans="32:34" s="368" customFormat="1" ht="14.15" customHeight="1">
      <c r="AF5696" s="367"/>
      <c r="AH5696" s="367"/>
    </row>
    <row r="5697" spans="32:34" s="368" customFormat="1" ht="14.15" customHeight="1">
      <c r="AF5697" s="367"/>
      <c r="AH5697" s="367"/>
    </row>
    <row r="5698" spans="32:34" s="368" customFormat="1" ht="14.15" customHeight="1">
      <c r="AF5698" s="367"/>
      <c r="AH5698" s="367"/>
    </row>
    <row r="5699" spans="32:34" s="368" customFormat="1" ht="14.15" customHeight="1">
      <c r="AF5699" s="367"/>
      <c r="AH5699" s="367"/>
    </row>
    <row r="5700" spans="32:34" s="368" customFormat="1" ht="14.15" customHeight="1">
      <c r="AF5700" s="367"/>
      <c r="AH5700" s="367"/>
    </row>
    <row r="5701" spans="32:34" s="368" customFormat="1" ht="14.15" customHeight="1">
      <c r="AF5701" s="367"/>
      <c r="AH5701" s="367"/>
    </row>
    <row r="5702" spans="32:34" s="368" customFormat="1" ht="14.15" customHeight="1">
      <c r="AF5702" s="367"/>
      <c r="AH5702" s="367"/>
    </row>
    <row r="5703" spans="32:34" s="368" customFormat="1" ht="14.15" customHeight="1">
      <c r="AF5703" s="367"/>
      <c r="AH5703" s="367"/>
    </row>
    <row r="5704" spans="32:34" s="368" customFormat="1" ht="14.15" customHeight="1">
      <c r="AF5704" s="367"/>
      <c r="AH5704" s="367"/>
    </row>
    <row r="5705" spans="32:34" s="368" customFormat="1" ht="14.15" customHeight="1">
      <c r="AF5705" s="367"/>
      <c r="AH5705" s="367"/>
    </row>
    <row r="5706" spans="32:34" s="368" customFormat="1" ht="14.15" customHeight="1">
      <c r="AF5706" s="367"/>
      <c r="AH5706" s="367"/>
    </row>
    <row r="5707" spans="32:34" s="368" customFormat="1" ht="14.15" customHeight="1">
      <c r="AF5707" s="367"/>
      <c r="AH5707" s="367"/>
    </row>
    <row r="5708" spans="32:34" s="368" customFormat="1" ht="14.15" customHeight="1">
      <c r="AF5708" s="367"/>
      <c r="AH5708" s="367"/>
    </row>
    <row r="5709" spans="32:34" s="368" customFormat="1" ht="14.15" customHeight="1">
      <c r="AF5709" s="367"/>
      <c r="AH5709" s="367"/>
    </row>
    <row r="5710" spans="32:34" s="368" customFormat="1" ht="14.15" customHeight="1">
      <c r="AF5710" s="367"/>
      <c r="AH5710" s="367"/>
    </row>
    <row r="5711" spans="32:34" s="368" customFormat="1" ht="14.15" customHeight="1">
      <c r="AF5711" s="367"/>
      <c r="AH5711" s="367"/>
    </row>
    <row r="5712" spans="32:34" s="368" customFormat="1" ht="14.15" customHeight="1">
      <c r="AF5712" s="367"/>
      <c r="AH5712" s="367"/>
    </row>
    <row r="5713" spans="32:34" s="368" customFormat="1" ht="14.15" customHeight="1">
      <c r="AF5713" s="367"/>
      <c r="AH5713" s="367"/>
    </row>
    <row r="5714" spans="32:34" s="368" customFormat="1" ht="14.15" customHeight="1">
      <c r="AF5714" s="367"/>
      <c r="AH5714" s="367"/>
    </row>
    <row r="5715" spans="32:34" s="368" customFormat="1" ht="14.15" customHeight="1">
      <c r="AF5715" s="367"/>
      <c r="AH5715" s="367"/>
    </row>
    <row r="5716" spans="32:34" s="368" customFormat="1" ht="14.15" customHeight="1">
      <c r="AF5716" s="367"/>
      <c r="AH5716" s="367"/>
    </row>
    <row r="5717" spans="32:34" s="368" customFormat="1" ht="14.15" customHeight="1">
      <c r="AF5717" s="367"/>
      <c r="AH5717" s="367"/>
    </row>
    <row r="5718" spans="32:34" s="368" customFormat="1" ht="14.15" customHeight="1">
      <c r="AF5718" s="367"/>
      <c r="AH5718" s="367"/>
    </row>
    <row r="5719" spans="32:34" s="368" customFormat="1" ht="14.15" customHeight="1">
      <c r="AF5719" s="367"/>
      <c r="AH5719" s="367"/>
    </row>
    <row r="5720" spans="32:34" s="368" customFormat="1" ht="14.15" customHeight="1">
      <c r="AF5720" s="367"/>
      <c r="AH5720" s="367"/>
    </row>
    <row r="5721" spans="32:34" s="368" customFormat="1" ht="14.15" customHeight="1">
      <c r="AF5721" s="367"/>
      <c r="AH5721" s="367"/>
    </row>
    <row r="5722" spans="32:34" s="368" customFormat="1" ht="14.15" customHeight="1">
      <c r="AF5722" s="367"/>
      <c r="AH5722" s="367"/>
    </row>
    <row r="5723" spans="32:34" s="368" customFormat="1" ht="14.15" customHeight="1">
      <c r="AF5723" s="367"/>
      <c r="AH5723" s="367"/>
    </row>
    <row r="5724" spans="32:34" s="368" customFormat="1" ht="14.15" customHeight="1">
      <c r="AF5724" s="367"/>
      <c r="AH5724" s="367"/>
    </row>
    <row r="5725" spans="32:34" s="368" customFormat="1" ht="14.15" customHeight="1">
      <c r="AF5725" s="367"/>
      <c r="AH5725" s="367"/>
    </row>
    <row r="5726" spans="32:34" s="368" customFormat="1" ht="14.15" customHeight="1">
      <c r="AF5726" s="367"/>
      <c r="AH5726" s="367"/>
    </row>
    <row r="5727" spans="32:34" s="368" customFormat="1" ht="14.15" customHeight="1">
      <c r="AF5727" s="367"/>
      <c r="AH5727" s="367"/>
    </row>
    <row r="5728" spans="32:34" s="368" customFormat="1" ht="14.15" customHeight="1">
      <c r="AF5728" s="367"/>
      <c r="AH5728" s="367"/>
    </row>
    <row r="5729" spans="32:34" s="368" customFormat="1" ht="14.15" customHeight="1">
      <c r="AF5729" s="367"/>
      <c r="AH5729" s="367"/>
    </row>
    <row r="5730" spans="32:34" s="368" customFormat="1" ht="14.15" customHeight="1">
      <c r="AF5730" s="367"/>
      <c r="AH5730" s="367"/>
    </row>
    <row r="5731" spans="32:34" s="368" customFormat="1" ht="14.15" customHeight="1">
      <c r="AF5731" s="367"/>
      <c r="AH5731" s="367"/>
    </row>
    <row r="5732" spans="32:34" s="368" customFormat="1" ht="14.15" customHeight="1">
      <c r="AF5732" s="367"/>
      <c r="AH5732" s="367"/>
    </row>
    <row r="5733" spans="32:34" s="368" customFormat="1" ht="14.15" customHeight="1">
      <c r="AF5733" s="367"/>
      <c r="AH5733" s="367"/>
    </row>
    <row r="5734" spans="32:34" s="368" customFormat="1" ht="14.15" customHeight="1">
      <c r="AF5734" s="367"/>
      <c r="AH5734" s="367"/>
    </row>
    <row r="5735" spans="32:34" s="368" customFormat="1" ht="14.15" customHeight="1">
      <c r="AF5735" s="367"/>
      <c r="AH5735" s="367"/>
    </row>
    <row r="5736" spans="32:34" s="368" customFormat="1" ht="14.15" customHeight="1">
      <c r="AF5736" s="367"/>
      <c r="AH5736" s="367"/>
    </row>
    <row r="5737" spans="32:34" s="368" customFormat="1" ht="14.15" customHeight="1">
      <c r="AF5737" s="367"/>
      <c r="AH5737" s="367"/>
    </row>
    <row r="5738" spans="32:34" s="368" customFormat="1" ht="14.15" customHeight="1">
      <c r="AF5738" s="367"/>
      <c r="AH5738" s="367"/>
    </row>
    <row r="5739" spans="32:34" s="368" customFormat="1" ht="14.15" customHeight="1">
      <c r="AF5739" s="367"/>
      <c r="AH5739" s="367"/>
    </row>
    <row r="5740" spans="32:34" s="368" customFormat="1" ht="14.15" customHeight="1">
      <c r="AF5740" s="367"/>
      <c r="AH5740" s="367"/>
    </row>
    <row r="5741" spans="32:34" s="368" customFormat="1" ht="14.15" customHeight="1">
      <c r="AF5741" s="367"/>
      <c r="AH5741" s="367"/>
    </row>
    <row r="5742" spans="32:34" s="368" customFormat="1" ht="14.15" customHeight="1">
      <c r="AF5742" s="367"/>
      <c r="AH5742" s="367"/>
    </row>
    <row r="5743" spans="32:34" s="368" customFormat="1" ht="14.15" customHeight="1">
      <c r="AF5743" s="367"/>
      <c r="AH5743" s="367"/>
    </row>
    <row r="5744" spans="32:34" s="368" customFormat="1" ht="14.15" customHeight="1">
      <c r="AF5744" s="367"/>
      <c r="AH5744" s="367"/>
    </row>
    <row r="5745" spans="32:34" s="368" customFormat="1" ht="14.15" customHeight="1">
      <c r="AF5745" s="367"/>
      <c r="AH5745" s="367"/>
    </row>
    <row r="5746" spans="32:34" s="368" customFormat="1" ht="14.15" customHeight="1">
      <c r="AF5746" s="367"/>
      <c r="AH5746" s="367"/>
    </row>
    <row r="5747" spans="32:34" s="368" customFormat="1" ht="14.15" customHeight="1">
      <c r="AF5747" s="367"/>
      <c r="AH5747" s="367"/>
    </row>
    <row r="5748" spans="32:34" s="368" customFormat="1" ht="14.15" customHeight="1">
      <c r="AF5748" s="367"/>
      <c r="AH5748" s="367"/>
    </row>
    <row r="5749" spans="32:34" s="368" customFormat="1" ht="14.15" customHeight="1">
      <c r="AF5749" s="367"/>
      <c r="AH5749" s="367"/>
    </row>
    <row r="5750" spans="32:34" s="368" customFormat="1" ht="14.15" customHeight="1">
      <c r="AF5750" s="367"/>
      <c r="AH5750" s="367"/>
    </row>
    <row r="5751" spans="32:34" s="368" customFormat="1" ht="14.15" customHeight="1">
      <c r="AF5751" s="367"/>
      <c r="AH5751" s="367"/>
    </row>
    <row r="5752" spans="32:34" s="368" customFormat="1" ht="14.15" customHeight="1">
      <c r="AF5752" s="367"/>
      <c r="AH5752" s="367"/>
    </row>
    <row r="5753" spans="32:34" s="368" customFormat="1" ht="14.15" customHeight="1">
      <c r="AF5753" s="367"/>
      <c r="AH5753" s="367"/>
    </row>
    <row r="5754" spans="32:34" s="368" customFormat="1" ht="14.15" customHeight="1">
      <c r="AF5754" s="367"/>
      <c r="AH5754" s="367"/>
    </row>
    <row r="5755" spans="32:34" s="368" customFormat="1" ht="14.15" customHeight="1">
      <c r="AF5755" s="367"/>
      <c r="AH5755" s="367"/>
    </row>
    <row r="5756" spans="32:34" s="368" customFormat="1" ht="14.15" customHeight="1">
      <c r="AF5756" s="367"/>
      <c r="AH5756" s="367"/>
    </row>
    <row r="5757" spans="32:34" s="368" customFormat="1" ht="14.15" customHeight="1">
      <c r="AF5757" s="367"/>
      <c r="AH5757" s="367"/>
    </row>
    <row r="5758" spans="32:34" s="368" customFormat="1" ht="14.15" customHeight="1">
      <c r="AF5758" s="367"/>
      <c r="AH5758" s="367"/>
    </row>
    <row r="5759" spans="32:34" s="368" customFormat="1" ht="14.15" customHeight="1">
      <c r="AF5759" s="367"/>
      <c r="AH5759" s="367"/>
    </row>
    <row r="5760" spans="32:34" s="368" customFormat="1" ht="14.15" customHeight="1">
      <c r="AF5760" s="367"/>
      <c r="AH5760" s="367"/>
    </row>
    <row r="5761" spans="32:34" s="368" customFormat="1" ht="14.15" customHeight="1">
      <c r="AF5761" s="367"/>
      <c r="AH5761" s="367"/>
    </row>
    <row r="5762" spans="32:34" s="368" customFormat="1" ht="14.15" customHeight="1">
      <c r="AF5762" s="367"/>
      <c r="AH5762" s="367"/>
    </row>
    <row r="5763" spans="32:34" s="368" customFormat="1" ht="14.15" customHeight="1">
      <c r="AF5763" s="367"/>
      <c r="AH5763" s="367"/>
    </row>
    <row r="5764" spans="32:34" s="368" customFormat="1" ht="14.15" customHeight="1">
      <c r="AF5764" s="367"/>
      <c r="AH5764" s="367"/>
    </row>
    <row r="5765" spans="32:34" s="368" customFormat="1" ht="14.15" customHeight="1">
      <c r="AF5765" s="367"/>
      <c r="AH5765" s="367"/>
    </row>
    <row r="5766" spans="32:34" s="368" customFormat="1" ht="14.15" customHeight="1">
      <c r="AF5766" s="367"/>
      <c r="AH5766" s="367"/>
    </row>
    <row r="5767" spans="32:34" s="368" customFormat="1" ht="14.15" customHeight="1">
      <c r="AF5767" s="367"/>
      <c r="AH5767" s="367"/>
    </row>
    <row r="5768" spans="32:34" s="368" customFormat="1" ht="14.15" customHeight="1">
      <c r="AF5768" s="367"/>
      <c r="AH5768" s="367"/>
    </row>
    <row r="5769" spans="32:34" s="368" customFormat="1" ht="14.15" customHeight="1">
      <c r="AF5769" s="367"/>
      <c r="AH5769" s="367"/>
    </row>
    <row r="5770" spans="32:34" s="368" customFormat="1" ht="14.15" customHeight="1">
      <c r="AF5770" s="367"/>
      <c r="AH5770" s="367"/>
    </row>
    <row r="5771" spans="32:34" s="368" customFormat="1" ht="14.15" customHeight="1">
      <c r="AF5771" s="367"/>
      <c r="AH5771" s="367"/>
    </row>
    <row r="5772" spans="32:34" s="368" customFormat="1" ht="14.15" customHeight="1">
      <c r="AF5772" s="367"/>
      <c r="AH5772" s="367"/>
    </row>
    <row r="5773" spans="32:34" s="368" customFormat="1" ht="14.15" customHeight="1">
      <c r="AF5773" s="367"/>
      <c r="AH5773" s="367"/>
    </row>
    <row r="5774" spans="32:34" s="368" customFormat="1" ht="14.15" customHeight="1">
      <c r="AF5774" s="367"/>
      <c r="AH5774" s="367"/>
    </row>
    <row r="5775" spans="32:34" s="368" customFormat="1" ht="14.15" customHeight="1">
      <c r="AF5775" s="367"/>
      <c r="AH5775" s="367"/>
    </row>
    <row r="5776" spans="32:34" s="368" customFormat="1" ht="14.15" customHeight="1">
      <c r="AF5776" s="367"/>
      <c r="AH5776" s="367"/>
    </row>
    <row r="5777" spans="32:34" s="368" customFormat="1" ht="14.15" customHeight="1">
      <c r="AF5777" s="367"/>
      <c r="AH5777" s="367"/>
    </row>
    <row r="5778" spans="32:34" s="368" customFormat="1" ht="14.15" customHeight="1">
      <c r="AF5778" s="367"/>
      <c r="AH5778" s="367"/>
    </row>
    <row r="5779" spans="32:34" s="368" customFormat="1" ht="14.15" customHeight="1">
      <c r="AF5779" s="367"/>
      <c r="AH5779" s="367"/>
    </row>
    <row r="5780" spans="32:34" s="368" customFormat="1" ht="14.15" customHeight="1">
      <c r="AF5780" s="367"/>
      <c r="AH5780" s="367"/>
    </row>
    <row r="5781" spans="32:34" s="368" customFormat="1" ht="14.15" customHeight="1">
      <c r="AF5781" s="367"/>
      <c r="AH5781" s="367"/>
    </row>
    <row r="5782" spans="32:34" s="368" customFormat="1" ht="14.15" customHeight="1">
      <c r="AF5782" s="367"/>
      <c r="AH5782" s="367"/>
    </row>
    <row r="5783" spans="32:34" s="368" customFormat="1" ht="14.15" customHeight="1">
      <c r="AF5783" s="367"/>
      <c r="AH5783" s="367"/>
    </row>
    <row r="5784" spans="32:34" s="368" customFormat="1" ht="14.15" customHeight="1">
      <c r="AF5784" s="367"/>
      <c r="AH5784" s="367"/>
    </row>
    <row r="5785" spans="32:34" s="368" customFormat="1" ht="14.15" customHeight="1">
      <c r="AF5785" s="367"/>
      <c r="AH5785" s="367"/>
    </row>
    <row r="5786" spans="32:34" s="368" customFormat="1" ht="14.15" customHeight="1">
      <c r="AF5786" s="367"/>
      <c r="AH5786" s="367"/>
    </row>
    <row r="5787" spans="32:34" s="368" customFormat="1" ht="14.15" customHeight="1">
      <c r="AF5787" s="367"/>
      <c r="AH5787" s="367"/>
    </row>
    <row r="5788" spans="32:34" s="368" customFormat="1" ht="14.15" customHeight="1">
      <c r="AF5788" s="367"/>
      <c r="AH5788" s="367"/>
    </row>
    <row r="5789" spans="32:34" s="368" customFormat="1" ht="14.15" customHeight="1">
      <c r="AF5789" s="367"/>
      <c r="AH5789" s="367"/>
    </row>
    <row r="5790" spans="32:34" s="368" customFormat="1" ht="14.15" customHeight="1">
      <c r="AF5790" s="367"/>
      <c r="AH5790" s="367"/>
    </row>
    <row r="5791" spans="32:34" s="368" customFormat="1" ht="14.15" customHeight="1">
      <c r="AF5791" s="367"/>
      <c r="AH5791" s="367"/>
    </row>
    <row r="5792" spans="32:34" s="368" customFormat="1" ht="14.15" customHeight="1">
      <c r="AF5792" s="367"/>
      <c r="AH5792" s="367"/>
    </row>
    <row r="5793" spans="32:34" s="368" customFormat="1" ht="14.15" customHeight="1">
      <c r="AF5793" s="367"/>
      <c r="AH5793" s="367"/>
    </row>
    <row r="5794" spans="32:34" s="368" customFormat="1" ht="14.15" customHeight="1">
      <c r="AF5794" s="367"/>
      <c r="AH5794" s="367"/>
    </row>
    <row r="5795" spans="32:34" s="368" customFormat="1" ht="14.15" customHeight="1">
      <c r="AF5795" s="367"/>
      <c r="AH5795" s="367"/>
    </row>
    <row r="5796" spans="32:34" s="368" customFormat="1" ht="14.15" customHeight="1">
      <c r="AF5796" s="367"/>
      <c r="AH5796" s="367"/>
    </row>
    <row r="5797" spans="32:34" s="368" customFormat="1" ht="14.15" customHeight="1">
      <c r="AF5797" s="367"/>
      <c r="AH5797" s="367"/>
    </row>
    <row r="5798" spans="32:34" s="368" customFormat="1" ht="14.15" customHeight="1">
      <c r="AF5798" s="367"/>
      <c r="AH5798" s="367"/>
    </row>
    <row r="5799" spans="32:34" s="368" customFormat="1" ht="14.15" customHeight="1">
      <c r="AF5799" s="367"/>
      <c r="AH5799" s="367"/>
    </row>
    <row r="5800" spans="32:34" s="368" customFormat="1" ht="14.15" customHeight="1">
      <c r="AF5800" s="367"/>
      <c r="AH5800" s="367"/>
    </row>
    <row r="5801" spans="32:34" s="368" customFormat="1" ht="14.15" customHeight="1">
      <c r="AF5801" s="367"/>
      <c r="AH5801" s="367"/>
    </row>
    <row r="5802" spans="32:34" s="368" customFormat="1" ht="14.15" customHeight="1">
      <c r="AF5802" s="367"/>
      <c r="AH5802" s="367"/>
    </row>
    <row r="5803" spans="32:34" s="368" customFormat="1" ht="14.15" customHeight="1">
      <c r="AF5803" s="367"/>
      <c r="AH5803" s="367"/>
    </row>
    <row r="5804" spans="32:34" s="368" customFormat="1" ht="14.15" customHeight="1">
      <c r="AF5804" s="367"/>
      <c r="AH5804" s="367"/>
    </row>
    <row r="5805" spans="32:34" s="368" customFormat="1" ht="14.15" customHeight="1">
      <c r="AF5805" s="367"/>
      <c r="AH5805" s="367"/>
    </row>
    <row r="5806" spans="32:34" s="368" customFormat="1" ht="14.15" customHeight="1">
      <c r="AF5806" s="367"/>
      <c r="AH5806" s="367"/>
    </row>
    <row r="5807" spans="32:34" s="368" customFormat="1" ht="14.15" customHeight="1">
      <c r="AF5807" s="367"/>
      <c r="AH5807" s="367"/>
    </row>
    <row r="5808" spans="32:34" s="368" customFormat="1" ht="14.15" customHeight="1">
      <c r="AF5808" s="367"/>
      <c r="AH5808" s="367"/>
    </row>
    <row r="5809" spans="32:34" s="368" customFormat="1" ht="14.15" customHeight="1">
      <c r="AF5809" s="367"/>
      <c r="AH5809" s="367"/>
    </row>
    <row r="5810" spans="32:34" s="368" customFormat="1" ht="14.15" customHeight="1">
      <c r="AF5810" s="367"/>
      <c r="AH5810" s="367"/>
    </row>
    <row r="5811" spans="32:34" s="368" customFormat="1" ht="14.15" customHeight="1">
      <c r="AF5811" s="367"/>
      <c r="AH5811" s="367"/>
    </row>
    <row r="5812" spans="32:34" s="368" customFormat="1" ht="14.15" customHeight="1">
      <c r="AF5812" s="367"/>
      <c r="AH5812" s="367"/>
    </row>
    <row r="5813" spans="32:34" s="368" customFormat="1" ht="14.15" customHeight="1">
      <c r="AF5813" s="367"/>
      <c r="AH5813" s="367"/>
    </row>
    <row r="5814" spans="32:34" s="368" customFormat="1" ht="14.15" customHeight="1">
      <c r="AF5814" s="367"/>
      <c r="AH5814" s="367"/>
    </row>
    <row r="5815" spans="32:34" s="368" customFormat="1" ht="14.15" customHeight="1">
      <c r="AF5815" s="367"/>
      <c r="AH5815" s="367"/>
    </row>
    <row r="5816" spans="32:34" s="368" customFormat="1" ht="14.15" customHeight="1">
      <c r="AF5816" s="367"/>
      <c r="AH5816" s="367"/>
    </row>
    <row r="5817" spans="32:34" s="368" customFormat="1" ht="14.15" customHeight="1">
      <c r="AF5817" s="367"/>
      <c r="AH5817" s="367"/>
    </row>
    <row r="5818" spans="32:34" s="368" customFormat="1" ht="14.15" customHeight="1">
      <c r="AF5818" s="367"/>
      <c r="AH5818" s="367"/>
    </row>
    <row r="5819" spans="32:34" s="368" customFormat="1" ht="14.15" customHeight="1">
      <c r="AF5819" s="367"/>
      <c r="AH5819" s="367"/>
    </row>
    <row r="5820" spans="32:34" s="368" customFormat="1" ht="14.15" customHeight="1">
      <c r="AF5820" s="367"/>
      <c r="AH5820" s="367"/>
    </row>
    <row r="5821" spans="32:34" s="368" customFormat="1" ht="14.15" customHeight="1">
      <c r="AF5821" s="367"/>
      <c r="AH5821" s="367"/>
    </row>
    <row r="5822" spans="32:34" s="368" customFormat="1" ht="14.15" customHeight="1">
      <c r="AF5822" s="367"/>
      <c r="AH5822" s="367"/>
    </row>
    <row r="5823" spans="32:34" s="368" customFormat="1" ht="14.15" customHeight="1">
      <c r="AF5823" s="367"/>
      <c r="AH5823" s="367"/>
    </row>
    <row r="5824" spans="32:34" s="368" customFormat="1" ht="14.15" customHeight="1">
      <c r="AF5824" s="367"/>
      <c r="AH5824" s="367"/>
    </row>
    <row r="5825" spans="32:34" s="368" customFormat="1" ht="14.15" customHeight="1">
      <c r="AF5825" s="367"/>
      <c r="AH5825" s="367"/>
    </row>
    <row r="5826" spans="32:34" s="368" customFormat="1" ht="14.15" customHeight="1">
      <c r="AF5826" s="367"/>
      <c r="AH5826" s="367"/>
    </row>
    <row r="5827" spans="32:34" s="368" customFormat="1" ht="14.15" customHeight="1">
      <c r="AF5827" s="367"/>
      <c r="AH5827" s="367"/>
    </row>
    <row r="5828" spans="32:34" s="368" customFormat="1" ht="14.15" customHeight="1">
      <c r="AF5828" s="367"/>
      <c r="AH5828" s="367"/>
    </row>
    <row r="5829" spans="32:34" s="368" customFormat="1" ht="14.15" customHeight="1">
      <c r="AF5829" s="367"/>
      <c r="AH5829" s="367"/>
    </row>
    <row r="5830" spans="32:34" s="368" customFormat="1" ht="14.15" customHeight="1">
      <c r="AF5830" s="367"/>
      <c r="AH5830" s="367"/>
    </row>
    <row r="5831" spans="32:34" s="368" customFormat="1" ht="14.15" customHeight="1">
      <c r="AF5831" s="367"/>
      <c r="AH5831" s="367"/>
    </row>
    <row r="5832" spans="32:34" s="368" customFormat="1" ht="14.15" customHeight="1">
      <c r="AF5832" s="367"/>
      <c r="AH5832" s="367"/>
    </row>
    <row r="5833" spans="32:34" s="368" customFormat="1" ht="14.15" customHeight="1">
      <c r="AF5833" s="367"/>
      <c r="AH5833" s="367"/>
    </row>
    <row r="5834" spans="32:34" s="368" customFormat="1" ht="14.15" customHeight="1">
      <c r="AF5834" s="367"/>
      <c r="AH5834" s="367"/>
    </row>
    <row r="5835" spans="32:34" s="368" customFormat="1" ht="14.15" customHeight="1">
      <c r="AF5835" s="367"/>
      <c r="AH5835" s="367"/>
    </row>
    <row r="5836" spans="32:34" s="368" customFormat="1" ht="14.15" customHeight="1">
      <c r="AF5836" s="367"/>
      <c r="AH5836" s="367"/>
    </row>
    <row r="5837" spans="32:34" s="368" customFormat="1" ht="14.15" customHeight="1">
      <c r="AF5837" s="367"/>
      <c r="AH5837" s="367"/>
    </row>
    <row r="5838" spans="32:34" s="368" customFormat="1" ht="14.15" customHeight="1">
      <c r="AF5838" s="367"/>
      <c r="AH5838" s="367"/>
    </row>
    <row r="5839" spans="32:34" s="368" customFormat="1" ht="14.15" customHeight="1">
      <c r="AF5839" s="367"/>
      <c r="AH5839" s="367"/>
    </row>
    <row r="5840" spans="32:34" s="368" customFormat="1" ht="14.15" customHeight="1">
      <c r="AF5840" s="367"/>
      <c r="AH5840" s="367"/>
    </row>
    <row r="5841" spans="32:34" s="368" customFormat="1" ht="14.15" customHeight="1">
      <c r="AF5841" s="367"/>
      <c r="AH5841" s="367"/>
    </row>
    <row r="5842" spans="32:34" s="368" customFormat="1" ht="14.15" customHeight="1">
      <c r="AF5842" s="367"/>
      <c r="AH5842" s="367"/>
    </row>
    <row r="5843" spans="32:34" s="368" customFormat="1" ht="14.15" customHeight="1">
      <c r="AF5843" s="367"/>
      <c r="AH5843" s="367"/>
    </row>
    <row r="5844" spans="32:34" s="368" customFormat="1" ht="14.15" customHeight="1">
      <c r="AF5844" s="367"/>
      <c r="AH5844" s="367"/>
    </row>
    <row r="5845" spans="32:34" s="368" customFormat="1" ht="14.15" customHeight="1">
      <c r="AF5845" s="367"/>
      <c r="AH5845" s="367"/>
    </row>
    <row r="5846" spans="32:34" s="368" customFormat="1" ht="14.15" customHeight="1">
      <c r="AF5846" s="367"/>
      <c r="AH5846" s="367"/>
    </row>
    <row r="5847" spans="32:34" s="368" customFormat="1" ht="14.15" customHeight="1">
      <c r="AF5847" s="367"/>
      <c r="AH5847" s="367"/>
    </row>
    <row r="5848" spans="32:34" s="368" customFormat="1" ht="14.15" customHeight="1">
      <c r="AF5848" s="367"/>
      <c r="AH5848" s="367"/>
    </row>
    <row r="5849" spans="32:34" s="368" customFormat="1" ht="14.15" customHeight="1">
      <c r="AF5849" s="367"/>
      <c r="AH5849" s="367"/>
    </row>
    <row r="5850" spans="32:34" s="368" customFormat="1" ht="14.15" customHeight="1">
      <c r="AF5850" s="367"/>
      <c r="AH5850" s="367"/>
    </row>
    <row r="5851" spans="32:34" s="368" customFormat="1" ht="14.15" customHeight="1">
      <c r="AF5851" s="367"/>
      <c r="AH5851" s="367"/>
    </row>
    <row r="5852" spans="32:34" s="368" customFormat="1" ht="14.15" customHeight="1">
      <c r="AF5852" s="367"/>
      <c r="AH5852" s="367"/>
    </row>
    <row r="5853" spans="32:34" s="368" customFormat="1" ht="14.15" customHeight="1">
      <c r="AF5853" s="367"/>
      <c r="AH5853" s="367"/>
    </row>
    <row r="5854" spans="32:34" s="368" customFormat="1" ht="14.15" customHeight="1">
      <c r="AF5854" s="367"/>
      <c r="AH5854" s="367"/>
    </row>
    <row r="5855" spans="32:34" s="368" customFormat="1" ht="14.15" customHeight="1">
      <c r="AF5855" s="367"/>
      <c r="AH5855" s="367"/>
    </row>
    <row r="5856" spans="32:34" s="368" customFormat="1" ht="14.15" customHeight="1">
      <c r="AF5856" s="367"/>
      <c r="AH5856" s="367"/>
    </row>
    <row r="5857" spans="32:34" s="368" customFormat="1" ht="14.15" customHeight="1">
      <c r="AF5857" s="367"/>
      <c r="AH5857" s="367"/>
    </row>
    <row r="5858" spans="32:34" s="368" customFormat="1" ht="14.15" customHeight="1">
      <c r="AF5858" s="367"/>
      <c r="AH5858" s="367"/>
    </row>
    <row r="5859" spans="32:34" s="368" customFormat="1" ht="14.15" customHeight="1">
      <c r="AF5859" s="367"/>
      <c r="AH5859" s="367"/>
    </row>
    <row r="5860" spans="32:34" s="368" customFormat="1" ht="14.15" customHeight="1">
      <c r="AF5860" s="367"/>
      <c r="AH5860" s="367"/>
    </row>
    <row r="5861" spans="32:34" s="368" customFormat="1" ht="14.15" customHeight="1">
      <c r="AF5861" s="367"/>
      <c r="AH5861" s="367"/>
    </row>
    <row r="5862" spans="32:34" s="368" customFormat="1" ht="14.15" customHeight="1">
      <c r="AF5862" s="367"/>
      <c r="AH5862" s="367"/>
    </row>
    <row r="5863" spans="32:34" s="368" customFormat="1" ht="14.15" customHeight="1">
      <c r="AF5863" s="367"/>
      <c r="AH5863" s="367"/>
    </row>
    <row r="5864" spans="32:34" s="368" customFormat="1" ht="14.15" customHeight="1">
      <c r="AF5864" s="367"/>
      <c r="AH5864" s="367"/>
    </row>
    <row r="5865" spans="32:34" s="368" customFormat="1" ht="14.15" customHeight="1">
      <c r="AF5865" s="367"/>
      <c r="AH5865" s="367"/>
    </row>
    <row r="5866" spans="32:34" s="368" customFormat="1" ht="14.15" customHeight="1">
      <c r="AF5866" s="367"/>
      <c r="AH5866" s="367"/>
    </row>
    <row r="5867" spans="32:34" s="368" customFormat="1" ht="14.15" customHeight="1">
      <c r="AF5867" s="367"/>
      <c r="AH5867" s="367"/>
    </row>
    <row r="5868" spans="32:34" s="368" customFormat="1" ht="14.15" customHeight="1">
      <c r="AF5868" s="367"/>
      <c r="AH5868" s="367"/>
    </row>
    <row r="5869" spans="32:34" s="368" customFormat="1" ht="14.15" customHeight="1">
      <c r="AF5869" s="367"/>
      <c r="AH5869" s="367"/>
    </row>
    <row r="5870" spans="32:34" s="368" customFormat="1" ht="14.15" customHeight="1">
      <c r="AF5870" s="367"/>
      <c r="AH5870" s="367"/>
    </row>
    <row r="5871" spans="32:34" s="368" customFormat="1" ht="14.15" customHeight="1">
      <c r="AF5871" s="367"/>
      <c r="AH5871" s="367"/>
    </row>
    <row r="5872" spans="32:34" s="368" customFormat="1" ht="14.15" customHeight="1">
      <c r="AF5872" s="367"/>
      <c r="AH5872" s="367"/>
    </row>
    <row r="5873" spans="32:34" s="368" customFormat="1" ht="14.15" customHeight="1">
      <c r="AF5873" s="367"/>
      <c r="AH5873" s="367"/>
    </row>
    <row r="5874" spans="32:34" s="368" customFormat="1" ht="14.15" customHeight="1">
      <c r="AF5874" s="367"/>
      <c r="AH5874" s="367"/>
    </row>
    <row r="5875" spans="32:34" s="368" customFormat="1" ht="14.15" customHeight="1">
      <c r="AF5875" s="367"/>
      <c r="AH5875" s="367"/>
    </row>
    <row r="5876" spans="32:34" s="368" customFormat="1" ht="14.15" customHeight="1">
      <c r="AF5876" s="367"/>
      <c r="AH5876" s="367"/>
    </row>
    <row r="5877" spans="32:34" s="368" customFormat="1" ht="14.15" customHeight="1">
      <c r="AF5877" s="367"/>
      <c r="AH5877" s="367"/>
    </row>
    <row r="5878" spans="32:34" s="368" customFormat="1" ht="14.15" customHeight="1">
      <c r="AF5878" s="367"/>
      <c r="AH5878" s="367"/>
    </row>
    <row r="5879" spans="32:34" s="368" customFormat="1" ht="14.15" customHeight="1">
      <c r="AF5879" s="367"/>
      <c r="AH5879" s="367"/>
    </row>
    <row r="5880" spans="32:34" s="368" customFormat="1" ht="14.15" customHeight="1">
      <c r="AF5880" s="367"/>
      <c r="AH5880" s="367"/>
    </row>
    <row r="5881" spans="32:34" s="368" customFormat="1" ht="14.15" customHeight="1">
      <c r="AF5881" s="367"/>
      <c r="AH5881" s="367"/>
    </row>
    <row r="5882" spans="32:34" s="368" customFormat="1" ht="14.15" customHeight="1">
      <c r="AF5882" s="367"/>
      <c r="AH5882" s="367"/>
    </row>
    <row r="5883" spans="32:34" s="368" customFormat="1" ht="14.15" customHeight="1">
      <c r="AF5883" s="367"/>
      <c r="AH5883" s="367"/>
    </row>
    <row r="5884" spans="32:34" s="368" customFormat="1" ht="14.15" customHeight="1">
      <c r="AF5884" s="367"/>
      <c r="AH5884" s="367"/>
    </row>
    <row r="5885" spans="32:34" s="368" customFormat="1" ht="14.15" customHeight="1">
      <c r="AF5885" s="367"/>
      <c r="AH5885" s="367"/>
    </row>
    <row r="5886" spans="32:34" s="368" customFormat="1" ht="14.15" customHeight="1">
      <c r="AF5886" s="367"/>
      <c r="AH5886" s="367"/>
    </row>
    <row r="5887" spans="32:34" s="368" customFormat="1" ht="14.15" customHeight="1">
      <c r="AF5887" s="367"/>
      <c r="AH5887" s="367"/>
    </row>
    <row r="5888" spans="32:34" s="368" customFormat="1" ht="14.15" customHeight="1">
      <c r="AF5888" s="367"/>
      <c r="AH5888" s="367"/>
    </row>
    <row r="5889" spans="32:34" s="368" customFormat="1" ht="14.15" customHeight="1">
      <c r="AF5889" s="367"/>
      <c r="AH5889" s="367"/>
    </row>
    <row r="5890" spans="32:34" s="368" customFormat="1" ht="14.15" customHeight="1">
      <c r="AF5890" s="367"/>
      <c r="AH5890" s="367"/>
    </row>
    <row r="5891" spans="32:34" s="368" customFormat="1" ht="14.15" customHeight="1">
      <c r="AF5891" s="367"/>
      <c r="AH5891" s="367"/>
    </row>
    <row r="5892" spans="32:34" s="368" customFormat="1" ht="14.15" customHeight="1">
      <c r="AF5892" s="367"/>
      <c r="AH5892" s="367"/>
    </row>
    <row r="5893" spans="32:34" s="368" customFormat="1" ht="14.15" customHeight="1">
      <c r="AF5893" s="367"/>
      <c r="AH5893" s="367"/>
    </row>
    <row r="5894" spans="32:34" s="368" customFormat="1" ht="14.15" customHeight="1">
      <c r="AF5894" s="367"/>
      <c r="AH5894" s="367"/>
    </row>
    <row r="5895" spans="32:34" s="368" customFormat="1" ht="14.15" customHeight="1">
      <c r="AF5895" s="367"/>
      <c r="AH5895" s="367"/>
    </row>
    <row r="5896" spans="32:34" s="368" customFormat="1" ht="14.15" customHeight="1">
      <c r="AF5896" s="367"/>
      <c r="AH5896" s="367"/>
    </row>
    <row r="5897" spans="32:34" s="368" customFormat="1" ht="14.15" customHeight="1">
      <c r="AF5897" s="367"/>
      <c r="AH5897" s="367"/>
    </row>
    <row r="5898" spans="32:34" s="368" customFormat="1" ht="14.15" customHeight="1">
      <c r="AF5898" s="367"/>
      <c r="AH5898" s="367"/>
    </row>
    <row r="5899" spans="32:34" s="368" customFormat="1" ht="14.15" customHeight="1">
      <c r="AF5899" s="367"/>
      <c r="AH5899" s="367"/>
    </row>
    <row r="5900" spans="32:34" s="368" customFormat="1" ht="14.15" customHeight="1">
      <c r="AF5900" s="367"/>
      <c r="AH5900" s="367"/>
    </row>
    <row r="5901" spans="32:34" s="368" customFormat="1" ht="14.15" customHeight="1">
      <c r="AF5901" s="367"/>
      <c r="AH5901" s="367"/>
    </row>
    <row r="5902" spans="32:34" s="368" customFormat="1" ht="14.15" customHeight="1">
      <c r="AF5902" s="367"/>
      <c r="AH5902" s="367"/>
    </row>
    <row r="5903" spans="32:34" s="368" customFormat="1" ht="14.15" customHeight="1">
      <c r="AF5903" s="367"/>
      <c r="AH5903" s="367"/>
    </row>
    <row r="5904" spans="32:34" s="368" customFormat="1" ht="14.15" customHeight="1">
      <c r="AF5904" s="367"/>
      <c r="AH5904" s="367"/>
    </row>
    <row r="5905" spans="32:34" s="368" customFormat="1" ht="14.15" customHeight="1">
      <c r="AF5905" s="367"/>
      <c r="AH5905" s="367"/>
    </row>
    <row r="5906" spans="32:34" s="368" customFormat="1" ht="14.15" customHeight="1">
      <c r="AF5906" s="367"/>
      <c r="AH5906" s="367"/>
    </row>
    <row r="5907" spans="32:34" s="368" customFormat="1" ht="14.15" customHeight="1">
      <c r="AF5907" s="367"/>
      <c r="AH5907" s="367"/>
    </row>
    <row r="5908" spans="32:34" s="368" customFormat="1" ht="14.15" customHeight="1">
      <c r="AF5908" s="367"/>
      <c r="AH5908" s="367"/>
    </row>
    <row r="5909" spans="32:34" s="368" customFormat="1" ht="14.15" customHeight="1">
      <c r="AF5909" s="367"/>
      <c r="AH5909" s="367"/>
    </row>
    <row r="5910" spans="32:34" s="368" customFormat="1" ht="14.15" customHeight="1">
      <c r="AF5910" s="367"/>
      <c r="AH5910" s="367"/>
    </row>
    <row r="5911" spans="32:34" s="368" customFormat="1" ht="14.15" customHeight="1">
      <c r="AF5911" s="367"/>
      <c r="AH5911" s="367"/>
    </row>
    <row r="5912" spans="32:34" s="368" customFormat="1" ht="14.15" customHeight="1">
      <c r="AF5912" s="367"/>
      <c r="AH5912" s="367"/>
    </row>
    <row r="5913" spans="32:34" s="368" customFormat="1" ht="14.15" customHeight="1">
      <c r="AF5913" s="367"/>
      <c r="AH5913" s="367"/>
    </row>
    <row r="5914" spans="32:34" s="368" customFormat="1" ht="14.15" customHeight="1">
      <c r="AF5914" s="367"/>
      <c r="AH5914" s="367"/>
    </row>
    <row r="5915" spans="32:34" s="368" customFormat="1" ht="14.15" customHeight="1">
      <c r="AF5915" s="367"/>
      <c r="AH5915" s="367"/>
    </row>
    <row r="5916" spans="32:34" s="368" customFormat="1" ht="14.15" customHeight="1">
      <c r="AF5916" s="367"/>
      <c r="AH5916" s="367"/>
    </row>
    <row r="5917" spans="32:34" s="368" customFormat="1" ht="14.15" customHeight="1">
      <c r="AF5917" s="367"/>
      <c r="AH5917" s="367"/>
    </row>
    <row r="5918" spans="32:34" s="368" customFormat="1" ht="14.15" customHeight="1">
      <c r="AF5918" s="367"/>
      <c r="AH5918" s="367"/>
    </row>
    <row r="5919" spans="32:34" s="368" customFormat="1" ht="14.15" customHeight="1">
      <c r="AF5919" s="367"/>
      <c r="AH5919" s="367"/>
    </row>
    <row r="5920" spans="32:34" s="368" customFormat="1" ht="14.15" customHeight="1">
      <c r="AF5920" s="367"/>
      <c r="AH5920" s="367"/>
    </row>
    <row r="5921" spans="32:34" s="368" customFormat="1" ht="14.15" customHeight="1">
      <c r="AF5921" s="367"/>
      <c r="AH5921" s="367"/>
    </row>
    <row r="5922" spans="32:34" s="368" customFormat="1" ht="14.15" customHeight="1">
      <c r="AF5922" s="367"/>
      <c r="AH5922" s="367"/>
    </row>
    <row r="5923" spans="32:34" s="368" customFormat="1" ht="14.15" customHeight="1">
      <c r="AF5923" s="367"/>
      <c r="AH5923" s="367"/>
    </row>
    <row r="5924" spans="32:34" s="368" customFormat="1" ht="14.15" customHeight="1">
      <c r="AF5924" s="367"/>
      <c r="AH5924" s="367"/>
    </row>
    <row r="5925" spans="32:34" s="368" customFormat="1" ht="14.15" customHeight="1">
      <c r="AF5925" s="367"/>
      <c r="AH5925" s="367"/>
    </row>
    <row r="5926" spans="32:34" s="368" customFormat="1" ht="14.15" customHeight="1">
      <c r="AF5926" s="367"/>
      <c r="AH5926" s="367"/>
    </row>
    <row r="5927" spans="32:34" s="368" customFormat="1" ht="14.15" customHeight="1">
      <c r="AF5927" s="367"/>
      <c r="AH5927" s="367"/>
    </row>
    <row r="5928" spans="32:34" s="368" customFormat="1" ht="14.15" customHeight="1">
      <c r="AF5928" s="367"/>
      <c r="AH5928" s="367"/>
    </row>
    <row r="5929" spans="32:34" s="368" customFormat="1" ht="14.15" customHeight="1">
      <c r="AF5929" s="367"/>
      <c r="AH5929" s="367"/>
    </row>
    <row r="5930" spans="32:34" s="368" customFormat="1" ht="14.15" customHeight="1">
      <c r="AF5930" s="367"/>
      <c r="AH5930" s="367"/>
    </row>
    <row r="5931" spans="32:34" s="368" customFormat="1" ht="14.15" customHeight="1">
      <c r="AF5931" s="367"/>
      <c r="AH5931" s="367"/>
    </row>
    <row r="5932" spans="32:34" s="368" customFormat="1" ht="14.15" customHeight="1">
      <c r="AF5932" s="367"/>
      <c r="AH5932" s="367"/>
    </row>
    <row r="5933" spans="32:34" s="368" customFormat="1" ht="14.15" customHeight="1">
      <c r="AF5933" s="367"/>
      <c r="AH5933" s="367"/>
    </row>
    <row r="5934" spans="32:34" s="368" customFormat="1" ht="14.15" customHeight="1">
      <c r="AF5934" s="367"/>
      <c r="AH5934" s="367"/>
    </row>
    <row r="5935" spans="32:34" s="368" customFormat="1" ht="14.15" customHeight="1">
      <c r="AF5935" s="367"/>
      <c r="AH5935" s="367"/>
    </row>
    <row r="5936" spans="32:34" s="368" customFormat="1" ht="14.15" customHeight="1">
      <c r="AF5936" s="367"/>
      <c r="AH5936" s="367"/>
    </row>
    <row r="5937" spans="32:34" s="368" customFormat="1" ht="14.15" customHeight="1">
      <c r="AF5937" s="367"/>
      <c r="AH5937" s="367"/>
    </row>
    <row r="5938" spans="32:34" s="368" customFormat="1" ht="14.15" customHeight="1">
      <c r="AF5938" s="367"/>
      <c r="AH5938" s="367"/>
    </row>
    <row r="5939" spans="32:34" s="368" customFormat="1" ht="14.15" customHeight="1">
      <c r="AF5939" s="367"/>
      <c r="AH5939" s="367"/>
    </row>
    <row r="5940" spans="32:34" s="368" customFormat="1" ht="14.15" customHeight="1">
      <c r="AF5940" s="367"/>
      <c r="AH5940" s="367"/>
    </row>
    <row r="5941" spans="32:34" s="368" customFormat="1" ht="14.15" customHeight="1">
      <c r="AF5941" s="367"/>
      <c r="AH5941" s="367"/>
    </row>
    <row r="5942" spans="32:34" s="368" customFormat="1" ht="14.15" customHeight="1">
      <c r="AF5942" s="367"/>
      <c r="AH5942" s="367"/>
    </row>
    <row r="5943" spans="32:34" s="368" customFormat="1" ht="14.15" customHeight="1">
      <c r="AF5943" s="367"/>
      <c r="AH5943" s="367"/>
    </row>
    <row r="5944" spans="32:34" s="368" customFormat="1" ht="14.15" customHeight="1">
      <c r="AF5944" s="367"/>
      <c r="AH5944" s="367"/>
    </row>
    <row r="5945" spans="32:34" s="368" customFormat="1" ht="14.15" customHeight="1">
      <c r="AF5945" s="367"/>
      <c r="AH5945" s="367"/>
    </row>
    <row r="5946" spans="32:34" s="368" customFormat="1" ht="14.15" customHeight="1">
      <c r="AF5946" s="367"/>
      <c r="AH5946" s="367"/>
    </row>
    <row r="5947" spans="32:34" s="368" customFormat="1" ht="14.15" customHeight="1">
      <c r="AF5947" s="367"/>
      <c r="AH5947" s="367"/>
    </row>
    <row r="5948" spans="32:34" s="368" customFormat="1" ht="14.15" customHeight="1">
      <c r="AF5948" s="367"/>
      <c r="AH5948" s="367"/>
    </row>
    <row r="5949" spans="32:34" s="368" customFormat="1" ht="14.15" customHeight="1">
      <c r="AF5949" s="367"/>
      <c r="AH5949" s="367"/>
    </row>
    <row r="5950" spans="32:34" s="368" customFormat="1" ht="14.15" customHeight="1">
      <c r="AF5950" s="367"/>
      <c r="AH5950" s="367"/>
    </row>
    <row r="5951" spans="32:34" s="368" customFormat="1" ht="14.15" customHeight="1">
      <c r="AF5951" s="367"/>
      <c r="AH5951" s="367"/>
    </row>
    <row r="5952" spans="32:34" s="368" customFormat="1" ht="14.15" customHeight="1">
      <c r="AF5952" s="367"/>
      <c r="AH5952" s="367"/>
    </row>
    <row r="5953" spans="32:34" s="368" customFormat="1" ht="14.15" customHeight="1">
      <c r="AF5953" s="367"/>
      <c r="AH5953" s="367"/>
    </row>
    <row r="5954" spans="32:34" s="368" customFormat="1" ht="14.15" customHeight="1">
      <c r="AF5954" s="367"/>
      <c r="AH5954" s="367"/>
    </row>
    <row r="5955" spans="32:34" s="368" customFormat="1" ht="14.15" customHeight="1">
      <c r="AF5955" s="367"/>
      <c r="AH5955" s="367"/>
    </row>
    <row r="5956" spans="32:34" s="368" customFormat="1" ht="14.15" customHeight="1">
      <c r="AF5956" s="367"/>
      <c r="AH5956" s="367"/>
    </row>
    <row r="5957" spans="32:34" s="368" customFormat="1" ht="14.15" customHeight="1">
      <c r="AF5957" s="367"/>
      <c r="AH5957" s="367"/>
    </row>
    <row r="5958" spans="32:34" s="368" customFormat="1" ht="14.15" customHeight="1">
      <c r="AF5958" s="367"/>
      <c r="AH5958" s="367"/>
    </row>
    <row r="5959" spans="32:34" s="368" customFormat="1" ht="14.15" customHeight="1">
      <c r="AF5959" s="367"/>
      <c r="AH5959" s="367"/>
    </row>
    <row r="5960" spans="32:34" s="368" customFormat="1" ht="14.15" customHeight="1">
      <c r="AF5960" s="367"/>
      <c r="AH5960" s="367"/>
    </row>
    <row r="5961" spans="32:34" s="368" customFormat="1" ht="14.15" customHeight="1">
      <c r="AF5961" s="367"/>
      <c r="AH5961" s="367"/>
    </row>
    <row r="5962" spans="32:34" s="368" customFormat="1" ht="14.15" customHeight="1">
      <c r="AF5962" s="367"/>
      <c r="AH5962" s="367"/>
    </row>
    <row r="5963" spans="32:34" s="368" customFormat="1" ht="14.15" customHeight="1">
      <c r="AF5963" s="367"/>
      <c r="AH5963" s="367"/>
    </row>
    <row r="5964" spans="32:34" s="368" customFormat="1" ht="14.15" customHeight="1">
      <c r="AF5964" s="367"/>
      <c r="AH5964" s="367"/>
    </row>
    <row r="5965" spans="32:34" s="368" customFormat="1" ht="14.15" customHeight="1">
      <c r="AF5965" s="367"/>
      <c r="AH5965" s="367"/>
    </row>
    <row r="5966" spans="32:34" s="368" customFormat="1" ht="14.15" customHeight="1">
      <c r="AF5966" s="367"/>
      <c r="AH5966" s="367"/>
    </row>
    <row r="5967" spans="32:34" s="368" customFormat="1" ht="14.15" customHeight="1">
      <c r="AF5967" s="367"/>
      <c r="AH5967" s="367"/>
    </row>
    <row r="5968" spans="32:34" s="368" customFormat="1" ht="14.15" customHeight="1">
      <c r="AF5968" s="367"/>
      <c r="AH5968" s="367"/>
    </row>
    <row r="5969" spans="32:34" s="368" customFormat="1" ht="14.15" customHeight="1">
      <c r="AF5969" s="367"/>
      <c r="AH5969" s="367"/>
    </row>
    <row r="5970" spans="32:34" s="368" customFormat="1" ht="14.15" customHeight="1">
      <c r="AF5970" s="367"/>
      <c r="AH5970" s="367"/>
    </row>
    <row r="5971" spans="32:34" s="368" customFormat="1" ht="14.15" customHeight="1">
      <c r="AF5971" s="367"/>
      <c r="AH5971" s="367"/>
    </row>
    <row r="5972" spans="32:34" s="368" customFormat="1" ht="14.15" customHeight="1">
      <c r="AF5972" s="367"/>
      <c r="AH5972" s="367"/>
    </row>
    <row r="5973" spans="32:34" s="368" customFormat="1" ht="14.15" customHeight="1">
      <c r="AF5973" s="367"/>
      <c r="AH5973" s="367"/>
    </row>
    <row r="5974" spans="32:34" s="368" customFormat="1" ht="14.15" customHeight="1">
      <c r="AF5974" s="367"/>
      <c r="AH5974" s="367"/>
    </row>
    <row r="5975" spans="32:34" s="368" customFormat="1" ht="14.15" customHeight="1">
      <c r="AF5975" s="367"/>
      <c r="AH5975" s="367"/>
    </row>
    <row r="5976" spans="32:34" s="368" customFormat="1" ht="14.15" customHeight="1">
      <c r="AF5976" s="367"/>
      <c r="AH5976" s="367"/>
    </row>
    <row r="5977" spans="32:34" s="368" customFormat="1" ht="14.15" customHeight="1">
      <c r="AF5977" s="367"/>
      <c r="AH5977" s="367"/>
    </row>
    <row r="5978" spans="32:34" s="368" customFormat="1" ht="14.15" customHeight="1">
      <c r="AF5978" s="367"/>
      <c r="AH5978" s="367"/>
    </row>
    <row r="5979" spans="32:34" s="368" customFormat="1" ht="14.15" customHeight="1">
      <c r="AF5979" s="367"/>
      <c r="AH5979" s="367"/>
    </row>
    <row r="5980" spans="32:34" s="368" customFormat="1" ht="14.15" customHeight="1">
      <c r="AF5980" s="367"/>
      <c r="AH5980" s="367"/>
    </row>
    <row r="5981" spans="32:34" s="368" customFormat="1" ht="14.15" customHeight="1">
      <c r="AF5981" s="367"/>
      <c r="AH5981" s="367"/>
    </row>
    <row r="5982" spans="32:34" s="368" customFormat="1" ht="14.15" customHeight="1">
      <c r="AF5982" s="367"/>
      <c r="AH5982" s="367"/>
    </row>
    <row r="5983" spans="32:34" s="368" customFormat="1" ht="14.15" customHeight="1">
      <c r="AF5983" s="367"/>
      <c r="AH5983" s="367"/>
    </row>
    <row r="5984" spans="32:34" s="368" customFormat="1" ht="14.15" customHeight="1">
      <c r="AF5984" s="367"/>
      <c r="AH5984" s="367"/>
    </row>
    <row r="5985" spans="32:34" s="368" customFormat="1" ht="14.15" customHeight="1">
      <c r="AF5985" s="367"/>
      <c r="AH5985" s="367"/>
    </row>
    <row r="5986" spans="32:34" s="368" customFormat="1" ht="14.15" customHeight="1">
      <c r="AF5986" s="367"/>
      <c r="AH5986" s="367"/>
    </row>
    <row r="5987" spans="32:34" s="368" customFormat="1" ht="14.15" customHeight="1">
      <c r="AF5987" s="367"/>
      <c r="AH5987" s="367"/>
    </row>
    <row r="5988" spans="32:34" s="368" customFormat="1" ht="14.15" customHeight="1">
      <c r="AF5988" s="367"/>
      <c r="AH5988" s="367"/>
    </row>
    <row r="5989" spans="32:34" s="368" customFormat="1" ht="14.15" customHeight="1">
      <c r="AF5989" s="367"/>
      <c r="AH5989" s="367"/>
    </row>
    <row r="5990" spans="32:34" s="368" customFormat="1" ht="14.15" customHeight="1">
      <c r="AF5990" s="367"/>
      <c r="AH5990" s="367"/>
    </row>
    <row r="5991" spans="32:34" s="368" customFormat="1" ht="14.15" customHeight="1">
      <c r="AF5991" s="367"/>
      <c r="AH5991" s="367"/>
    </row>
    <row r="5992" spans="32:34" s="368" customFormat="1" ht="14.15" customHeight="1">
      <c r="AF5992" s="367"/>
      <c r="AH5992" s="367"/>
    </row>
    <row r="5993" spans="32:34" s="368" customFormat="1" ht="14.15" customHeight="1">
      <c r="AF5993" s="367"/>
      <c r="AH5993" s="367"/>
    </row>
    <row r="5994" spans="32:34" s="368" customFormat="1" ht="14.15" customHeight="1">
      <c r="AF5994" s="367"/>
      <c r="AH5994" s="367"/>
    </row>
    <row r="5995" spans="32:34" s="368" customFormat="1" ht="14.15" customHeight="1">
      <c r="AF5995" s="367"/>
      <c r="AH5995" s="367"/>
    </row>
    <row r="5996" spans="32:34" s="368" customFormat="1" ht="14.15" customHeight="1">
      <c r="AF5996" s="367"/>
      <c r="AH5996" s="367"/>
    </row>
    <row r="5997" spans="32:34" s="368" customFormat="1" ht="14.15" customHeight="1">
      <c r="AF5997" s="367"/>
      <c r="AH5997" s="367"/>
    </row>
    <row r="5998" spans="32:34" s="368" customFormat="1" ht="14.15" customHeight="1">
      <c r="AF5998" s="367"/>
      <c r="AH5998" s="367"/>
    </row>
    <row r="5999" spans="32:34" s="368" customFormat="1" ht="14.15" customHeight="1">
      <c r="AF5999" s="367"/>
      <c r="AH5999" s="367"/>
    </row>
    <row r="6000" spans="32:34" s="368" customFormat="1" ht="14.15" customHeight="1">
      <c r="AF6000" s="367"/>
      <c r="AH6000" s="367"/>
    </row>
    <row r="6001" spans="32:34" s="368" customFormat="1" ht="14.15" customHeight="1">
      <c r="AF6001" s="367"/>
      <c r="AH6001" s="367"/>
    </row>
    <row r="6002" spans="32:34" s="368" customFormat="1" ht="14.15" customHeight="1">
      <c r="AF6002" s="367"/>
      <c r="AH6002" s="367"/>
    </row>
    <row r="6003" spans="32:34" s="368" customFormat="1" ht="14.15" customHeight="1">
      <c r="AF6003" s="367"/>
      <c r="AH6003" s="367"/>
    </row>
    <row r="6004" spans="32:34" s="368" customFormat="1" ht="14.15" customHeight="1">
      <c r="AF6004" s="367"/>
      <c r="AH6004" s="367"/>
    </row>
    <row r="6005" spans="32:34" s="368" customFormat="1" ht="14.15" customHeight="1">
      <c r="AF6005" s="367"/>
      <c r="AH6005" s="367"/>
    </row>
    <row r="6006" spans="32:34" s="368" customFormat="1" ht="14.15" customHeight="1">
      <c r="AF6006" s="367"/>
      <c r="AH6006" s="367"/>
    </row>
    <row r="6007" spans="32:34" s="368" customFormat="1" ht="14.15" customHeight="1">
      <c r="AF6007" s="367"/>
      <c r="AH6007" s="367"/>
    </row>
    <row r="6008" spans="32:34" s="368" customFormat="1" ht="14.15" customHeight="1">
      <c r="AF6008" s="367"/>
      <c r="AH6008" s="367"/>
    </row>
    <row r="6009" spans="32:34" s="368" customFormat="1" ht="14.15" customHeight="1">
      <c r="AF6009" s="367"/>
      <c r="AH6009" s="367"/>
    </row>
    <row r="6010" spans="32:34" s="368" customFormat="1" ht="14.15" customHeight="1">
      <c r="AF6010" s="367"/>
      <c r="AH6010" s="367"/>
    </row>
    <row r="6011" spans="32:34" s="368" customFormat="1" ht="14.15" customHeight="1">
      <c r="AF6011" s="367"/>
      <c r="AH6011" s="367"/>
    </row>
    <row r="6012" spans="32:34" s="368" customFormat="1" ht="14.15" customHeight="1">
      <c r="AF6012" s="367"/>
      <c r="AH6012" s="367"/>
    </row>
    <row r="6013" spans="32:34" s="368" customFormat="1" ht="14.15" customHeight="1">
      <c r="AF6013" s="367"/>
      <c r="AH6013" s="367"/>
    </row>
    <row r="6014" spans="32:34" s="368" customFormat="1" ht="14.15" customHeight="1">
      <c r="AF6014" s="367"/>
      <c r="AH6014" s="367"/>
    </row>
    <row r="6015" spans="32:34" s="368" customFormat="1" ht="14.15" customHeight="1">
      <c r="AF6015" s="367"/>
      <c r="AH6015" s="367"/>
    </row>
    <row r="6016" spans="32:34" s="368" customFormat="1" ht="14.15" customHeight="1">
      <c r="AF6016" s="367"/>
      <c r="AH6016" s="367"/>
    </row>
    <row r="6017" spans="32:34" s="368" customFormat="1" ht="14.15" customHeight="1">
      <c r="AF6017" s="367"/>
      <c r="AH6017" s="367"/>
    </row>
    <row r="6018" spans="32:34" s="368" customFormat="1" ht="14.15" customHeight="1">
      <c r="AF6018" s="367"/>
      <c r="AH6018" s="367"/>
    </row>
    <row r="6019" spans="32:34" s="368" customFormat="1" ht="14.15" customHeight="1">
      <c r="AF6019" s="367"/>
      <c r="AH6019" s="367"/>
    </row>
    <row r="6020" spans="32:34" s="368" customFormat="1" ht="14.15" customHeight="1">
      <c r="AF6020" s="367"/>
      <c r="AH6020" s="367"/>
    </row>
    <row r="6021" spans="32:34" s="368" customFormat="1" ht="14.15" customHeight="1">
      <c r="AF6021" s="367"/>
      <c r="AH6021" s="367"/>
    </row>
    <row r="6022" spans="32:34" s="368" customFormat="1" ht="14.15" customHeight="1">
      <c r="AF6022" s="367"/>
      <c r="AH6022" s="367"/>
    </row>
    <row r="6023" spans="32:34" s="368" customFormat="1" ht="14.15" customHeight="1">
      <c r="AF6023" s="367"/>
      <c r="AH6023" s="367"/>
    </row>
    <row r="6024" spans="32:34" s="368" customFormat="1" ht="14.15" customHeight="1">
      <c r="AF6024" s="367"/>
      <c r="AH6024" s="367"/>
    </row>
    <row r="6025" spans="32:34" s="368" customFormat="1" ht="14.15" customHeight="1">
      <c r="AF6025" s="367"/>
      <c r="AH6025" s="367"/>
    </row>
    <row r="6026" spans="32:34" s="368" customFormat="1" ht="14.15" customHeight="1">
      <c r="AF6026" s="367"/>
      <c r="AH6026" s="367"/>
    </row>
    <row r="6027" spans="32:34" s="368" customFormat="1" ht="14.15" customHeight="1">
      <c r="AF6027" s="367"/>
      <c r="AH6027" s="367"/>
    </row>
    <row r="6028" spans="32:34" s="368" customFormat="1" ht="14.15" customHeight="1">
      <c r="AF6028" s="367"/>
      <c r="AH6028" s="367"/>
    </row>
    <row r="6029" spans="32:34" s="368" customFormat="1" ht="14.15" customHeight="1">
      <c r="AF6029" s="367"/>
      <c r="AH6029" s="367"/>
    </row>
    <row r="6030" spans="32:34" s="368" customFormat="1" ht="14.15" customHeight="1">
      <c r="AF6030" s="367"/>
      <c r="AH6030" s="367"/>
    </row>
    <row r="6031" spans="32:34" s="368" customFormat="1" ht="14.15" customHeight="1">
      <c r="AF6031" s="367"/>
      <c r="AH6031" s="367"/>
    </row>
    <row r="6032" spans="32:34" s="368" customFormat="1" ht="14.15" customHeight="1">
      <c r="AF6032" s="367"/>
      <c r="AH6032" s="367"/>
    </row>
    <row r="6033" spans="32:34" s="368" customFormat="1" ht="14.15" customHeight="1">
      <c r="AF6033" s="367"/>
      <c r="AH6033" s="367"/>
    </row>
    <row r="6034" spans="32:34" s="368" customFormat="1" ht="14.15" customHeight="1">
      <c r="AF6034" s="367"/>
      <c r="AH6034" s="367"/>
    </row>
    <row r="6035" spans="32:34" s="368" customFormat="1" ht="14.15" customHeight="1">
      <c r="AF6035" s="367"/>
      <c r="AH6035" s="367"/>
    </row>
    <row r="6036" spans="32:34" s="368" customFormat="1" ht="14.15" customHeight="1">
      <c r="AF6036" s="367"/>
      <c r="AH6036" s="367"/>
    </row>
    <row r="6037" spans="32:34" s="368" customFormat="1" ht="14.15" customHeight="1">
      <c r="AF6037" s="367"/>
      <c r="AH6037" s="367"/>
    </row>
    <row r="6038" spans="32:34" s="368" customFormat="1" ht="14.15" customHeight="1">
      <c r="AF6038" s="367"/>
      <c r="AH6038" s="367"/>
    </row>
    <row r="6039" spans="32:34" s="368" customFormat="1" ht="14.15" customHeight="1">
      <c r="AF6039" s="367"/>
      <c r="AH6039" s="367"/>
    </row>
    <row r="6040" spans="32:34" s="368" customFormat="1" ht="14.15" customHeight="1">
      <c r="AF6040" s="367"/>
      <c r="AH6040" s="367"/>
    </row>
    <row r="6041" spans="32:34" s="368" customFormat="1" ht="14.15" customHeight="1">
      <c r="AF6041" s="367"/>
      <c r="AH6041" s="367"/>
    </row>
    <row r="6042" spans="32:34" s="368" customFormat="1" ht="14.15" customHeight="1">
      <c r="AF6042" s="367"/>
      <c r="AH6042" s="367"/>
    </row>
    <row r="6043" spans="32:34" s="368" customFormat="1" ht="14.15" customHeight="1">
      <c r="AF6043" s="367"/>
      <c r="AH6043" s="367"/>
    </row>
    <row r="6044" spans="32:34" s="368" customFormat="1" ht="14.15" customHeight="1">
      <c r="AF6044" s="367"/>
      <c r="AH6044" s="367"/>
    </row>
    <row r="6045" spans="32:34" s="368" customFormat="1" ht="14.15" customHeight="1">
      <c r="AF6045" s="367"/>
      <c r="AH6045" s="367"/>
    </row>
    <row r="6046" spans="32:34" s="368" customFormat="1" ht="14.15" customHeight="1">
      <c r="AF6046" s="367"/>
      <c r="AH6046" s="367"/>
    </row>
    <row r="6047" spans="32:34" s="368" customFormat="1" ht="14.15" customHeight="1">
      <c r="AF6047" s="367"/>
      <c r="AH6047" s="367"/>
    </row>
    <row r="6048" spans="32:34" s="368" customFormat="1" ht="14.15" customHeight="1">
      <c r="AF6048" s="367"/>
      <c r="AH6048" s="367"/>
    </row>
    <row r="6049" spans="32:34" s="368" customFormat="1" ht="14.15" customHeight="1">
      <c r="AF6049" s="367"/>
      <c r="AH6049" s="367"/>
    </row>
    <row r="6050" spans="32:34" s="368" customFormat="1" ht="14.15" customHeight="1">
      <c r="AF6050" s="367"/>
      <c r="AH6050" s="367"/>
    </row>
    <row r="6051" spans="32:34" s="368" customFormat="1" ht="14.15" customHeight="1">
      <c r="AF6051" s="367"/>
      <c r="AH6051" s="367"/>
    </row>
    <row r="6052" spans="32:34" s="368" customFormat="1" ht="14.15" customHeight="1">
      <c r="AF6052" s="367"/>
      <c r="AH6052" s="367"/>
    </row>
    <row r="6053" spans="32:34" s="368" customFormat="1" ht="14.15" customHeight="1">
      <c r="AF6053" s="367"/>
      <c r="AH6053" s="367"/>
    </row>
    <row r="6054" spans="32:34" s="368" customFormat="1" ht="14.15" customHeight="1">
      <c r="AF6054" s="367"/>
      <c r="AH6054" s="367"/>
    </row>
    <row r="6055" spans="32:34" s="368" customFormat="1" ht="14.15" customHeight="1">
      <c r="AF6055" s="367"/>
      <c r="AH6055" s="367"/>
    </row>
    <row r="6056" spans="32:34" s="368" customFormat="1" ht="14.15" customHeight="1">
      <c r="AF6056" s="367"/>
      <c r="AH6056" s="367"/>
    </row>
    <row r="6057" spans="32:34" s="368" customFormat="1" ht="14.15" customHeight="1">
      <c r="AF6057" s="367"/>
      <c r="AH6057" s="367"/>
    </row>
    <row r="6058" spans="32:34" s="368" customFormat="1" ht="14.15" customHeight="1">
      <c r="AF6058" s="367"/>
      <c r="AH6058" s="367"/>
    </row>
    <row r="6059" spans="32:34" s="368" customFormat="1" ht="14.15" customHeight="1">
      <c r="AF6059" s="367"/>
      <c r="AH6059" s="367"/>
    </row>
    <row r="6060" spans="32:34" s="368" customFormat="1" ht="14.15" customHeight="1">
      <c r="AF6060" s="367"/>
      <c r="AH6060" s="367"/>
    </row>
    <row r="6061" spans="32:34" s="368" customFormat="1" ht="14.15" customHeight="1">
      <c r="AF6061" s="367"/>
      <c r="AH6061" s="367"/>
    </row>
    <row r="6062" spans="32:34" s="368" customFormat="1" ht="14.15" customHeight="1">
      <c r="AF6062" s="367"/>
      <c r="AH6062" s="367"/>
    </row>
    <row r="6063" spans="32:34" s="368" customFormat="1" ht="14.15" customHeight="1">
      <c r="AF6063" s="367"/>
      <c r="AH6063" s="367"/>
    </row>
    <row r="6064" spans="32:34" s="368" customFormat="1" ht="14.15" customHeight="1">
      <c r="AF6064" s="367"/>
      <c r="AH6064" s="367"/>
    </row>
    <row r="6065" spans="32:34" s="368" customFormat="1" ht="14.15" customHeight="1">
      <c r="AF6065" s="367"/>
      <c r="AH6065" s="367"/>
    </row>
    <row r="6066" spans="32:34" s="368" customFormat="1" ht="14.15" customHeight="1">
      <c r="AF6066" s="367"/>
      <c r="AH6066" s="367"/>
    </row>
    <row r="6067" spans="32:34" s="368" customFormat="1" ht="14.15" customHeight="1">
      <c r="AF6067" s="367"/>
      <c r="AH6067" s="367"/>
    </row>
    <row r="6068" spans="32:34" s="368" customFormat="1" ht="14.15" customHeight="1">
      <c r="AF6068" s="367"/>
      <c r="AH6068" s="367"/>
    </row>
    <row r="6069" spans="32:34" s="368" customFormat="1" ht="14.15" customHeight="1">
      <c r="AF6069" s="367"/>
      <c r="AH6069" s="367"/>
    </row>
    <row r="6070" spans="32:34" s="368" customFormat="1" ht="14.15" customHeight="1">
      <c r="AF6070" s="367"/>
      <c r="AH6070" s="367"/>
    </row>
    <row r="6071" spans="32:34" s="368" customFormat="1" ht="14.15" customHeight="1">
      <c r="AF6071" s="367"/>
      <c r="AH6071" s="367"/>
    </row>
    <row r="6072" spans="32:34" s="368" customFormat="1" ht="14.15" customHeight="1">
      <c r="AF6072" s="367"/>
      <c r="AH6072" s="367"/>
    </row>
    <row r="6073" spans="32:34" s="368" customFormat="1" ht="14.15" customHeight="1">
      <c r="AF6073" s="367"/>
      <c r="AH6073" s="367"/>
    </row>
    <row r="6074" spans="32:34" s="368" customFormat="1" ht="14.15" customHeight="1">
      <c r="AF6074" s="367"/>
      <c r="AH6074" s="367"/>
    </row>
    <row r="6075" spans="32:34" s="368" customFormat="1" ht="14.15" customHeight="1">
      <c r="AF6075" s="367"/>
      <c r="AH6075" s="367"/>
    </row>
    <row r="6076" spans="32:34" s="368" customFormat="1" ht="14.15" customHeight="1">
      <c r="AF6076" s="367"/>
      <c r="AH6076" s="367"/>
    </row>
    <row r="6077" spans="32:34" s="368" customFormat="1" ht="14.15" customHeight="1">
      <c r="AF6077" s="367"/>
      <c r="AH6077" s="367"/>
    </row>
    <row r="6078" spans="32:34" s="368" customFormat="1" ht="14.15" customHeight="1">
      <c r="AF6078" s="367"/>
      <c r="AH6078" s="367"/>
    </row>
    <row r="6079" spans="32:34" s="368" customFormat="1" ht="14.15" customHeight="1">
      <c r="AF6079" s="367"/>
      <c r="AH6079" s="367"/>
    </row>
    <row r="6080" spans="32:34" s="368" customFormat="1" ht="14.15" customHeight="1">
      <c r="AF6080" s="367"/>
      <c r="AH6080" s="367"/>
    </row>
    <row r="6081" spans="32:34" s="368" customFormat="1" ht="14.15" customHeight="1">
      <c r="AF6081" s="367"/>
      <c r="AH6081" s="367"/>
    </row>
    <row r="6082" spans="32:34" s="368" customFormat="1" ht="14.15" customHeight="1">
      <c r="AF6082" s="367"/>
      <c r="AH6082" s="367"/>
    </row>
    <row r="6083" spans="32:34" s="368" customFormat="1" ht="14.15" customHeight="1">
      <c r="AF6083" s="367"/>
      <c r="AH6083" s="367"/>
    </row>
    <row r="6084" spans="32:34" s="368" customFormat="1" ht="14.15" customHeight="1">
      <c r="AF6084" s="367"/>
      <c r="AH6084" s="367"/>
    </row>
    <row r="6085" spans="32:34" s="368" customFormat="1" ht="14.15" customHeight="1">
      <c r="AF6085" s="367"/>
      <c r="AH6085" s="367"/>
    </row>
    <row r="6086" spans="32:34" s="368" customFormat="1" ht="14.15" customHeight="1">
      <c r="AF6086" s="367"/>
      <c r="AH6086" s="367"/>
    </row>
    <row r="6087" spans="32:34" s="368" customFormat="1" ht="14.15" customHeight="1">
      <c r="AF6087" s="367"/>
      <c r="AH6087" s="367"/>
    </row>
    <row r="6088" spans="32:34" s="368" customFormat="1" ht="14.15" customHeight="1">
      <c r="AF6088" s="367"/>
      <c r="AH6088" s="367"/>
    </row>
    <row r="6089" spans="32:34" s="368" customFormat="1" ht="14.15" customHeight="1">
      <c r="AF6089" s="367"/>
      <c r="AH6089" s="367"/>
    </row>
    <row r="6090" spans="32:34" s="368" customFormat="1" ht="14.15" customHeight="1">
      <c r="AF6090" s="367"/>
      <c r="AH6090" s="367"/>
    </row>
    <row r="6091" spans="32:34" s="368" customFormat="1" ht="14.15" customHeight="1">
      <c r="AF6091" s="367"/>
      <c r="AH6091" s="367"/>
    </row>
    <row r="6092" spans="32:34" s="368" customFormat="1" ht="14.15" customHeight="1">
      <c r="AF6092" s="367"/>
      <c r="AH6092" s="367"/>
    </row>
    <row r="6093" spans="32:34" s="368" customFormat="1" ht="14.15" customHeight="1">
      <c r="AF6093" s="367"/>
      <c r="AH6093" s="367"/>
    </row>
    <row r="6094" spans="32:34" s="368" customFormat="1" ht="14.15" customHeight="1">
      <c r="AF6094" s="367"/>
      <c r="AH6094" s="367"/>
    </row>
    <row r="6095" spans="32:34" s="368" customFormat="1" ht="14.15" customHeight="1">
      <c r="AF6095" s="367"/>
      <c r="AH6095" s="367"/>
    </row>
    <row r="6096" spans="32:34" s="368" customFormat="1" ht="14.15" customHeight="1">
      <c r="AF6096" s="367"/>
      <c r="AH6096" s="367"/>
    </row>
    <row r="6097" spans="32:34" s="368" customFormat="1" ht="14.15" customHeight="1">
      <c r="AF6097" s="367"/>
      <c r="AH6097" s="367"/>
    </row>
    <row r="6098" spans="32:34" s="368" customFormat="1" ht="14.15" customHeight="1">
      <c r="AF6098" s="367"/>
      <c r="AH6098" s="367"/>
    </row>
    <row r="6099" spans="32:34" s="368" customFormat="1" ht="14.15" customHeight="1">
      <c r="AF6099" s="367"/>
      <c r="AH6099" s="367"/>
    </row>
    <row r="6100" spans="32:34" s="368" customFormat="1" ht="14.15" customHeight="1">
      <c r="AF6100" s="367"/>
      <c r="AH6100" s="367"/>
    </row>
    <row r="6101" spans="32:34" s="368" customFormat="1" ht="14.15" customHeight="1">
      <c r="AF6101" s="367"/>
      <c r="AH6101" s="367"/>
    </row>
    <row r="6102" spans="32:34" s="368" customFormat="1" ht="14.15" customHeight="1">
      <c r="AF6102" s="367"/>
      <c r="AH6102" s="367"/>
    </row>
    <row r="6103" spans="32:34" s="368" customFormat="1" ht="14.15" customHeight="1">
      <c r="AF6103" s="367"/>
      <c r="AH6103" s="367"/>
    </row>
    <row r="6104" spans="32:34" s="368" customFormat="1" ht="14.15" customHeight="1">
      <c r="AF6104" s="367"/>
      <c r="AH6104" s="367"/>
    </row>
    <row r="6105" spans="32:34" s="368" customFormat="1" ht="14.15" customHeight="1">
      <c r="AF6105" s="367"/>
      <c r="AH6105" s="367"/>
    </row>
    <row r="6106" spans="32:34" s="368" customFormat="1" ht="14.15" customHeight="1">
      <c r="AF6106" s="367"/>
      <c r="AH6106" s="367"/>
    </row>
    <row r="6107" spans="32:34" s="368" customFormat="1" ht="14.15" customHeight="1">
      <c r="AF6107" s="367"/>
      <c r="AH6107" s="367"/>
    </row>
    <row r="6108" spans="32:34" s="368" customFormat="1" ht="14.15" customHeight="1">
      <c r="AF6108" s="367"/>
      <c r="AH6108" s="367"/>
    </row>
    <row r="6109" spans="32:34" s="368" customFormat="1" ht="14.15" customHeight="1">
      <c r="AF6109" s="367"/>
      <c r="AH6109" s="367"/>
    </row>
    <row r="6110" spans="32:34" s="368" customFormat="1" ht="14.15" customHeight="1">
      <c r="AF6110" s="367"/>
      <c r="AH6110" s="367"/>
    </row>
    <row r="6111" spans="32:34" s="368" customFormat="1" ht="14.15" customHeight="1">
      <c r="AF6111" s="367"/>
      <c r="AH6111" s="367"/>
    </row>
    <row r="6112" spans="32:34" s="368" customFormat="1" ht="14.15" customHeight="1">
      <c r="AF6112" s="367"/>
      <c r="AH6112" s="367"/>
    </row>
    <row r="6113" spans="32:34" s="368" customFormat="1" ht="14.15" customHeight="1">
      <c r="AF6113" s="367"/>
      <c r="AH6113" s="367"/>
    </row>
    <row r="6114" spans="32:34" s="368" customFormat="1" ht="14.15" customHeight="1">
      <c r="AF6114" s="367"/>
      <c r="AH6114" s="367"/>
    </row>
    <row r="6115" spans="32:34" s="368" customFormat="1" ht="14.15" customHeight="1">
      <c r="AF6115" s="367"/>
      <c r="AH6115" s="367"/>
    </row>
    <row r="6116" spans="32:34" s="368" customFormat="1" ht="14.15" customHeight="1">
      <c r="AF6116" s="367"/>
      <c r="AH6116" s="367"/>
    </row>
    <row r="6117" spans="32:34" s="368" customFormat="1" ht="14.15" customHeight="1">
      <c r="AF6117" s="367"/>
      <c r="AH6117" s="367"/>
    </row>
    <row r="6118" spans="32:34" s="368" customFormat="1" ht="14.15" customHeight="1">
      <c r="AF6118" s="367"/>
      <c r="AH6118" s="367"/>
    </row>
    <row r="6119" spans="32:34" s="368" customFormat="1" ht="14.15" customHeight="1">
      <c r="AF6119" s="367"/>
      <c r="AH6119" s="367"/>
    </row>
    <row r="6120" spans="32:34" s="368" customFormat="1" ht="14.15" customHeight="1">
      <c r="AF6120" s="367"/>
      <c r="AH6120" s="367"/>
    </row>
    <row r="6121" spans="32:34" s="368" customFormat="1" ht="14.15" customHeight="1">
      <c r="AF6121" s="367"/>
      <c r="AH6121" s="367"/>
    </row>
    <row r="6122" spans="32:34" s="368" customFormat="1" ht="14.15" customHeight="1">
      <c r="AF6122" s="367"/>
      <c r="AH6122" s="367"/>
    </row>
    <row r="6123" spans="32:34" s="368" customFormat="1" ht="14.15" customHeight="1">
      <c r="AF6123" s="367"/>
      <c r="AH6123" s="367"/>
    </row>
    <row r="6124" spans="32:34" s="368" customFormat="1" ht="14.15" customHeight="1">
      <c r="AF6124" s="367"/>
      <c r="AH6124" s="367"/>
    </row>
    <row r="6125" spans="32:34" s="368" customFormat="1" ht="14.15" customHeight="1">
      <c r="AF6125" s="367"/>
      <c r="AH6125" s="367"/>
    </row>
    <row r="6126" spans="32:34" s="368" customFormat="1" ht="14.15" customHeight="1">
      <c r="AF6126" s="367"/>
      <c r="AH6126" s="367"/>
    </row>
    <row r="6127" spans="32:34" s="368" customFormat="1" ht="14.15" customHeight="1">
      <c r="AF6127" s="367"/>
      <c r="AH6127" s="367"/>
    </row>
    <row r="6128" spans="32:34" s="368" customFormat="1" ht="14.15" customHeight="1">
      <c r="AF6128" s="367"/>
      <c r="AH6128" s="367"/>
    </row>
    <row r="6129" spans="32:34" s="368" customFormat="1" ht="14.15" customHeight="1">
      <c r="AF6129" s="367"/>
      <c r="AH6129" s="367"/>
    </row>
    <row r="6130" spans="32:34" s="368" customFormat="1" ht="14.15" customHeight="1">
      <c r="AF6130" s="367"/>
      <c r="AH6130" s="367"/>
    </row>
    <row r="6131" spans="32:34" s="368" customFormat="1" ht="14.15" customHeight="1">
      <c r="AF6131" s="367"/>
      <c r="AH6131" s="367"/>
    </row>
    <row r="6132" spans="32:34" s="368" customFormat="1" ht="14.15" customHeight="1">
      <c r="AF6132" s="367"/>
      <c r="AH6132" s="367"/>
    </row>
    <row r="6133" spans="32:34" s="368" customFormat="1" ht="14.15" customHeight="1">
      <c r="AF6133" s="367"/>
      <c r="AH6133" s="367"/>
    </row>
    <row r="6134" spans="32:34" s="368" customFormat="1" ht="14.15" customHeight="1">
      <c r="AF6134" s="367"/>
      <c r="AH6134" s="367"/>
    </row>
    <row r="6135" spans="32:34" s="368" customFormat="1" ht="14.15" customHeight="1">
      <c r="AF6135" s="367"/>
      <c r="AH6135" s="367"/>
    </row>
    <row r="6136" spans="32:34" s="368" customFormat="1" ht="14.15" customHeight="1">
      <c r="AF6136" s="367"/>
      <c r="AH6136" s="367"/>
    </row>
    <row r="6137" spans="32:34" s="368" customFormat="1" ht="14.15" customHeight="1">
      <c r="AF6137" s="367"/>
      <c r="AH6137" s="367"/>
    </row>
    <row r="6138" spans="32:34" s="368" customFormat="1" ht="14.15" customHeight="1">
      <c r="AF6138" s="367"/>
      <c r="AH6138" s="367"/>
    </row>
    <row r="6139" spans="32:34" s="368" customFormat="1" ht="14.15" customHeight="1">
      <c r="AF6139" s="367"/>
      <c r="AH6139" s="367"/>
    </row>
    <row r="6140" spans="32:34" s="368" customFormat="1" ht="14.15" customHeight="1">
      <c r="AF6140" s="367"/>
      <c r="AH6140" s="367"/>
    </row>
    <row r="6141" spans="32:34" s="368" customFormat="1" ht="14.15" customHeight="1">
      <c r="AF6141" s="367"/>
      <c r="AH6141" s="367"/>
    </row>
    <row r="6142" spans="32:34" s="368" customFormat="1" ht="14.15" customHeight="1">
      <c r="AF6142" s="367"/>
      <c r="AH6142" s="367"/>
    </row>
    <row r="6143" spans="32:34" s="368" customFormat="1" ht="14.15" customHeight="1">
      <c r="AF6143" s="367"/>
      <c r="AH6143" s="367"/>
    </row>
    <row r="6144" spans="32:34" s="368" customFormat="1" ht="14.15" customHeight="1">
      <c r="AF6144" s="367"/>
      <c r="AH6144" s="367"/>
    </row>
    <row r="6145" spans="32:34" s="368" customFormat="1" ht="14.15" customHeight="1">
      <c r="AF6145" s="367"/>
      <c r="AH6145" s="367"/>
    </row>
    <row r="6146" spans="32:34" s="368" customFormat="1" ht="14.15" customHeight="1">
      <c r="AF6146" s="367"/>
      <c r="AH6146" s="367"/>
    </row>
    <row r="6147" spans="32:34" s="368" customFormat="1" ht="14.15" customHeight="1">
      <c r="AF6147" s="367"/>
      <c r="AH6147" s="367"/>
    </row>
    <row r="6148" spans="32:34" s="368" customFormat="1" ht="14.15" customHeight="1">
      <c r="AF6148" s="367"/>
      <c r="AH6148" s="367"/>
    </row>
    <row r="6149" spans="32:34" s="368" customFormat="1" ht="14.15" customHeight="1">
      <c r="AF6149" s="367"/>
      <c r="AH6149" s="367"/>
    </row>
    <row r="6150" spans="32:34" s="368" customFormat="1" ht="14.15" customHeight="1">
      <c r="AF6150" s="367"/>
      <c r="AH6150" s="367"/>
    </row>
    <row r="6151" spans="32:34" s="368" customFormat="1" ht="14.15" customHeight="1">
      <c r="AF6151" s="367"/>
      <c r="AH6151" s="367"/>
    </row>
    <row r="6152" spans="32:34" s="368" customFormat="1" ht="14.15" customHeight="1">
      <c r="AF6152" s="367"/>
      <c r="AH6152" s="367"/>
    </row>
    <row r="6153" spans="32:34" s="368" customFormat="1" ht="14.15" customHeight="1">
      <c r="AF6153" s="367"/>
      <c r="AH6153" s="367"/>
    </row>
    <row r="6154" spans="32:34" s="368" customFormat="1" ht="14.15" customHeight="1">
      <c r="AF6154" s="367"/>
      <c r="AH6154" s="367"/>
    </row>
    <row r="6155" spans="32:34" s="368" customFormat="1" ht="14.15" customHeight="1">
      <c r="AF6155" s="367"/>
      <c r="AH6155" s="367"/>
    </row>
    <row r="6156" spans="32:34" s="368" customFormat="1" ht="14.15" customHeight="1">
      <c r="AF6156" s="367"/>
      <c r="AH6156" s="367"/>
    </row>
    <row r="6157" spans="32:34" s="368" customFormat="1" ht="14.15" customHeight="1">
      <c r="AF6157" s="367"/>
      <c r="AH6157" s="367"/>
    </row>
    <row r="6158" spans="32:34" s="368" customFormat="1" ht="14.15" customHeight="1">
      <c r="AF6158" s="367"/>
      <c r="AH6158" s="367"/>
    </row>
    <row r="6159" spans="32:34" s="368" customFormat="1" ht="14.15" customHeight="1">
      <c r="AF6159" s="367"/>
      <c r="AH6159" s="367"/>
    </row>
    <row r="6160" spans="32:34" s="368" customFormat="1" ht="14.15" customHeight="1">
      <c r="AF6160" s="367"/>
      <c r="AH6160" s="367"/>
    </row>
    <row r="6161" spans="32:34" s="368" customFormat="1" ht="14.15" customHeight="1">
      <c r="AF6161" s="367"/>
      <c r="AH6161" s="367"/>
    </row>
    <row r="6162" spans="32:34" s="368" customFormat="1" ht="14.15" customHeight="1">
      <c r="AF6162" s="367"/>
      <c r="AH6162" s="367"/>
    </row>
    <row r="6163" spans="32:34" s="368" customFormat="1" ht="14.15" customHeight="1">
      <c r="AF6163" s="367"/>
      <c r="AH6163" s="367"/>
    </row>
    <row r="6164" spans="32:34" s="368" customFormat="1" ht="14.15" customHeight="1">
      <c r="AF6164" s="367"/>
      <c r="AH6164" s="367"/>
    </row>
    <row r="6165" spans="32:34" s="368" customFormat="1" ht="14.15" customHeight="1">
      <c r="AF6165" s="367"/>
      <c r="AH6165" s="367"/>
    </row>
    <row r="6166" spans="32:34" s="368" customFormat="1" ht="14.15" customHeight="1">
      <c r="AF6166" s="367"/>
      <c r="AH6166" s="367"/>
    </row>
    <row r="6167" spans="32:34" s="368" customFormat="1" ht="14.15" customHeight="1">
      <c r="AF6167" s="367"/>
      <c r="AH6167" s="367"/>
    </row>
    <row r="6168" spans="32:34" s="368" customFormat="1" ht="14.15" customHeight="1">
      <c r="AF6168" s="367"/>
      <c r="AH6168" s="367"/>
    </row>
    <row r="6169" spans="32:34" s="368" customFormat="1" ht="14.15" customHeight="1">
      <c r="AF6169" s="367"/>
      <c r="AH6169" s="367"/>
    </row>
    <row r="6170" spans="32:34" s="368" customFormat="1" ht="14.15" customHeight="1">
      <c r="AF6170" s="367"/>
      <c r="AH6170" s="367"/>
    </row>
    <row r="6171" spans="32:34" s="368" customFormat="1" ht="14.15" customHeight="1">
      <c r="AF6171" s="367"/>
      <c r="AH6171" s="367"/>
    </row>
    <row r="6172" spans="32:34" s="368" customFormat="1" ht="14.15" customHeight="1">
      <c r="AF6172" s="367"/>
      <c r="AH6172" s="367"/>
    </row>
    <row r="6173" spans="32:34" s="368" customFormat="1" ht="14.15" customHeight="1">
      <c r="AF6173" s="367"/>
      <c r="AH6173" s="367"/>
    </row>
    <row r="6174" spans="32:34" s="368" customFormat="1" ht="14.15" customHeight="1">
      <c r="AF6174" s="367"/>
      <c r="AH6174" s="367"/>
    </row>
    <row r="6175" spans="32:34" s="368" customFormat="1" ht="14.15" customHeight="1">
      <c r="AF6175" s="367"/>
      <c r="AH6175" s="367"/>
    </row>
    <row r="6176" spans="32:34" s="368" customFormat="1" ht="14.15" customHeight="1">
      <c r="AF6176" s="367"/>
      <c r="AH6176" s="367"/>
    </row>
    <row r="6177" spans="32:34" s="368" customFormat="1" ht="14.15" customHeight="1">
      <c r="AF6177" s="367"/>
      <c r="AH6177" s="367"/>
    </row>
    <row r="6178" spans="32:34" s="368" customFormat="1" ht="14.15" customHeight="1">
      <c r="AF6178" s="367"/>
      <c r="AH6178" s="367"/>
    </row>
    <row r="6179" spans="32:34" s="368" customFormat="1" ht="14.15" customHeight="1">
      <c r="AF6179" s="367"/>
      <c r="AH6179" s="367"/>
    </row>
    <row r="6180" spans="32:34" s="368" customFormat="1" ht="14.15" customHeight="1">
      <c r="AF6180" s="367"/>
      <c r="AH6180" s="367"/>
    </row>
    <row r="6181" spans="32:34" s="368" customFormat="1" ht="14.15" customHeight="1">
      <c r="AF6181" s="367"/>
      <c r="AH6181" s="367"/>
    </row>
    <row r="6182" spans="32:34" s="368" customFormat="1" ht="14.15" customHeight="1">
      <c r="AF6182" s="367"/>
      <c r="AH6182" s="367"/>
    </row>
    <row r="6183" spans="32:34" s="368" customFormat="1" ht="14.15" customHeight="1">
      <c r="AF6183" s="367"/>
      <c r="AH6183" s="367"/>
    </row>
    <row r="6184" spans="32:34" s="368" customFormat="1" ht="14.15" customHeight="1">
      <c r="AF6184" s="367"/>
      <c r="AH6184" s="367"/>
    </row>
    <row r="6185" spans="32:34" s="368" customFormat="1" ht="14.15" customHeight="1">
      <c r="AF6185" s="367"/>
      <c r="AH6185" s="367"/>
    </row>
    <row r="6186" spans="32:34" s="368" customFormat="1" ht="14.15" customHeight="1">
      <c r="AF6186" s="367"/>
      <c r="AH6186" s="367"/>
    </row>
    <row r="6187" spans="32:34" s="368" customFormat="1" ht="14.15" customHeight="1">
      <c r="AF6187" s="367"/>
      <c r="AH6187" s="367"/>
    </row>
    <row r="6188" spans="32:34" s="368" customFormat="1" ht="14.15" customHeight="1">
      <c r="AF6188" s="367"/>
      <c r="AH6188" s="367"/>
    </row>
    <row r="6189" spans="32:34" s="368" customFormat="1" ht="14.15" customHeight="1">
      <c r="AF6189" s="367"/>
      <c r="AH6189" s="367"/>
    </row>
    <row r="6190" spans="32:34" s="368" customFormat="1" ht="14.15" customHeight="1">
      <c r="AF6190" s="367"/>
      <c r="AH6190" s="367"/>
    </row>
    <row r="6191" spans="32:34" s="368" customFormat="1" ht="14.15" customHeight="1">
      <c r="AF6191" s="367"/>
      <c r="AH6191" s="367"/>
    </row>
    <row r="6192" spans="32:34" s="368" customFormat="1" ht="14.15" customHeight="1">
      <c r="AF6192" s="367"/>
      <c r="AH6192" s="367"/>
    </row>
    <row r="6193" spans="32:34" s="368" customFormat="1" ht="14.15" customHeight="1">
      <c r="AF6193" s="367"/>
      <c r="AH6193" s="367"/>
    </row>
    <row r="6194" spans="32:34" s="368" customFormat="1" ht="14.15" customHeight="1">
      <c r="AF6194" s="367"/>
      <c r="AH6194" s="367"/>
    </row>
    <row r="6195" spans="32:34" s="368" customFormat="1" ht="14.15" customHeight="1">
      <c r="AF6195" s="367"/>
      <c r="AH6195" s="367"/>
    </row>
    <row r="6196" spans="32:34" s="368" customFormat="1" ht="14.15" customHeight="1">
      <c r="AF6196" s="367"/>
      <c r="AH6196" s="367"/>
    </row>
    <row r="6197" spans="32:34" s="368" customFormat="1" ht="14.15" customHeight="1">
      <c r="AF6197" s="367"/>
      <c r="AH6197" s="367"/>
    </row>
    <row r="6198" spans="32:34" s="368" customFormat="1" ht="14.15" customHeight="1">
      <c r="AF6198" s="367"/>
      <c r="AH6198" s="367"/>
    </row>
    <row r="6199" spans="32:34" s="368" customFormat="1" ht="14.15" customHeight="1">
      <c r="AF6199" s="367"/>
      <c r="AH6199" s="367"/>
    </row>
    <row r="6200" spans="32:34" s="368" customFormat="1" ht="14.15" customHeight="1">
      <c r="AF6200" s="367"/>
      <c r="AH6200" s="367"/>
    </row>
    <row r="6201" spans="32:34" s="368" customFormat="1" ht="14.15" customHeight="1">
      <c r="AF6201" s="367"/>
      <c r="AH6201" s="367"/>
    </row>
    <row r="6202" spans="32:34" s="368" customFormat="1" ht="14.15" customHeight="1">
      <c r="AF6202" s="367"/>
      <c r="AH6202" s="367"/>
    </row>
    <row r="6203" spans="32:34" s="368" customFormat="1" ht="14.15" customHeight="1">
      <c r="AF6203" s="367"/>
      <c r="AH6203" s="367"/>
    </row>
    <row r="6204" spans="32:34" s="368" customFormat="1" ht="14.15" customHeight="1">
      <c r="AF6204" s="367"/>
      <c r="AH6204" s="367"/>
    </row>
    <row r="6205" spans="32:34" s="368" customFormat="1" ht="14.15" customHeight="1">
      <c r="AF6205" s="367"/>
      <c r="AH6205" s="367"/>
    </row>
    <row r="6206" spans="32:34" s="368" customFormat="1" ht="14.15" customHeight="1">
      <c r="AF6206" s="367"/>
      <c r="AH6206" s="367"/>
    </row>
    <row r="6207" spans="32:34" s="368" customFormat="1" ht="14.15" customHeight="1">
      <c r="AF6207" s="367"/>
      <c r="AH6207" s="367"/>
    </row>
    <row r="6208" spans="32:34" s="368" customFormat="1" ht="14.15" customHeight="1">
      <c r="AF6208" s="367"/>
      <c r="AH6208" s="367"/>
    </row>
    <row r="6209" spans="32:34" s="368" customFormat="1" ht="14.15" customHeight="1">
      <c r="AF6209" s="367"/>
      <c r="AH6209" s="367"/>
    </row>
    <row r="6210" spans="32:34" s="368" customFormat="1" ht="14.15" customHeight="1">
      <c r="AF6210" s="367"/>
      <c r="AH6210" s="367"/>
    </row>
    <row r="6211" spans="32:34" s="368" customFormat="1" ht="14.15" customHeight="1">
      <c r="AF6211" s="367"/>
      <c r="AH6211" s="367"/>
    </row>
    <row r="6212" spans="32:34" s="368" customFormat="1" ht="14.15" customHeight="1">
      <c r="AF6212" s="367"/>
      <c r="AH6212" s="367"/>
    </row>
    <row r="6213" spans="32:34" s="368" customFormat="1" ht="14.15" customHeight="1">
      <c r="AF6213" s="367"/>
      <c r="AH6213" s="367"/>
    </row>
    <row r="6214" spans="32:34" s="368" customFormat="1" ht="14.15" customHeight="1">
      <c r="AF6214" s="367"/>
      <c r="AH6214" s="367"/>
    </row>
    <row r="6215" spans="32:34" s="368" customFormat="1" ht="14.15" customHeight="1">
      <c r="AF6215" s="367"/>
      <c r="AH6215" s="367"/>
    </row>
    <row r="6216" spans="32:34" s="368" customFormat="1" ht="14.15" customHeight="1">
      <c r="AF6216" s="367"/>
      <c r="AH6216" s="367"/>
    </row>
    <row r="6217" spans="32:34" s="368" customFormat="1" ht="14.15" customHeight="1">
      <c r="AF6217" s="367"/>
      <c r="AH6217" s="367"/>
    </row>
    <row r="6218" spans="32:34" s="368" customFormat="1" ht="14.15" customHeight="1">
      <c r="AF6218" s="367"/>
      <c r="AH6218" s="367"/>
    </row>
    <row r="6219" spans="32:34" s="368" customFormat="1" ht="14.15" customHeight="1">
      <c r="AF6219" s="367"/>
      <c r="AH6219" s="367"/>
    </row>
    <row r="6220" spans="32:34" s="368" customFormat="1" ht="14.15" customHeight="1">
      <c r="AF6220" s="367"/>
      <c r="AH6220" s="367"/>
    </row>
    <row r="6221" spans="32:34" s="368" customFormat="1" ht="14.15" customHeight="1">
      <c r="AF6221" s="367"/>
      <c r="AH6221" s="367"/>
    </row>
    <row r="6222" spans="32:34" s="368" customFormat="1" ht="14.15" customHeight="1">
      <c r="AF6222" s="367"/>
      <c r="AH6222" s="367"/>
    </row>
    <row r="6223" spans="32:34" s="368" customFormat="1" ht="14.15" customHeight="1">
      <c r="AF6223" s="367"/>
      <c r="AH6223" s="367"/>
    </row>
    <row r="6224" spans="32:34" s="368" customFormat="1" ht="14.15" customHeight="1">
      <c r="AF6224" s="367"/>
      <c r="AH6224" s="367"/>
    </row>
    <row r="6225" spans="32:34" s="368" customFormat="1" ht="14.15" customHeight="1">
      <c r="AF6225" s="367"/>
      <c r="AH6225" s="367"/>
    </row>
    <row r="6226" spans="32:34" s="368" customFormat="1" ht="14.15" customHeight="1">
      <c r="AF6226" s="367"/>
      <c r="AH6226" s="367"/>
    </row>
    <row r="6227" spans="32:34" s="368" customFormat="1" ht="14.15" customHeight="1">
      <c r="AF6227" s="367"/>
      <c r="AH6227" s="367"/>
    </row>
    <row r="6228" spans="32:34" s="368" customFormat="1" ht="14.15" customHeight="1">
      <c r="AF6228" s="367"/>
      <c r="AH6228" s="367"/>
    </row>
    <row r="6229" spans="32:34" s="368" customFormat="1" ht="14.15" customHeight="1">
      <c r="AF6229" s="367"/>
      <c r="AH6229" s="367"/>
    </row>
    <row r="6230" spans="32:34" s="368" customFormat="1" ht="14.15" customHeight="1">
      <c r="AF6230" s="367"/>
      <c r="AH6230" s="367"/>
    </row>
    <row r="6231" spans="32:34" s="368" customFormat="1" ht="14.15" customHeight="1">
      <c r="AF6231" s="367"/>
      <c r="AH6231" s="367"/>
    </row>
    <row r="6232" spans="32:34" s="368" customFormat="1" ht="14.15" customHeight="1">
      <c r="AF6232" s="367"/>
      <c r="AH6232" s="367"/>
    </row>
    <row r="6233" spans="32:34" s="368" customFormat="1" ht="14.15" customHeight="1">
      <c r="AF6233" s="367"/>
      <c r="AH6233" s="367"/>
    </row>
    <row r="6234" spans="32:34" s="368" customFormat="1" ht="14.15" customHeight="1">
      <c r="AF6234" s="367"/>
      <c r="AH6234" s="367"/>
    </row>
    <row r="6235" spans="32:34" s="368" customFormat="1" ht="14.15" customHeight="1">
      <c r="AF6235" s="367"/>
      <c r="AH6235" s="367"/>
    </row>
    <row r="6236" spans="32:34" s="368" customFormat="1" ht="14.15" customHeight="1">
      <c r="AF6236" s="367"/>
      <c r="AH6236" s="367"/>
    </row>
    <row r="6237" spans="32:34" s="368" customFormat="1" ht="14.15" customHeight="1">
      <c r="AF6237" s="367"/>
      <c r="AH6237" s="367"/>
    </row>
    <row r="6238" spans="32:34" s="368" customFormat="1" ht="14.15" customHeight="1">
      <c r="AF6238" s="367"/>
      <c r="AH6238" s="367"/>
    </row>
    <row r="6239" spans="32:34" s="368" customFormat="1" ht="14.15" customHeight="1">
      <c r="AF6239" s="367"/>
      <c r="AH6239" s="367"/>
    </row>
    <row r="6240" spans="32:34" s="368" customFormat="1" ht="14.15" customHeight="1">
      <c r="AF6240" s="367"/>
      <c r="AH6240" s="367"/>
    </row>
    <row r="6241" spans="32:34" s="368" customFormat="1" ht="14.15" customHeight="1">
      <c r="AF6241" s="367"/>
      <c r="AH6241" s="367"/>
    </row>
    <row r="6242" spans="32:34" s="368" customFormat="1" ht="14.15" customHeight="1">
      <c r="AF6242" s="367"/>
      <c r="AH6242" s="367"/>
    </row>
    <row r="6243" spans="32:34" s="368" customFormat="1" ht="14.15" customHeight="1">
      <c r="AF6243" s="367"/>
      <c r="AH6243" s="367"/>
    </row>
    <row r="6244" spans="32:34" s="368" customFormat="1" ht="14.15" customHeight="1">
      <c r="AF6244" s="367"/>
      <c r="AH6244" s="367"/>
    </row>
    <row r="6245" spans="32:34" s="368" customFormat="1" ht="14.15" customHeight="1">
      <c r="AF6245" s="367"/>
      <c r="AH6245" s="367"/>
    </row>
    <row r="6246" spans="32:34" s="368" customFormat="1" ht="14.15" customHeight="1">
      <c r="AF6246" s="367"/>
      <c r="AH6246" s="367"/>
    </row>
    <row r="6247" spans="32:34" s="368" customFormat="1" ht="14.15" customHeight="1">
      <c r="AF6247" s="367"/>
      <c r="AH6247" s="367"/>
    </row>
    <row r="6248" spans="32:34" s="368" customFormat="1" ht="14.15" customHeight="1">
      <c r="AF6248" s="367"/>
      <c r="AH6248" s="367"/>
    </row>
    <row r="6249" spans="32:34" s="368" customFormat="1" ht="14.15" customHeight="1">
      <c r="AF6249" s="367"/>
      <c r="AH6249" s="367"/>
    </row>
    <row r="6250" spans="32:34" s="368" customFormat="1" ht="14.15" customHeight="1">
      <c r="AF6250" s="367"/>
      <c r="AH6250" s="367"/>
    </row>
    <row r="6251" spans="32:34" s="368" customFormat="1" ht="14.15" customHeight="1">
      <c r="AF6251" s="367"/>
      <c r="AH6251" s="367"/>
    </row>
    <row r="6252" spans="32:34" s="368" customFormat="1" ht="14.15" customHeight="1">
      <c r="AF6252" s="367"/>
      <c r="AH6252" s="367"/>
    </row>
    <row r="6253" spans="32:34" s="368" customFormat="1" ht="14.15" customHeight="1">
      <c r="AF6253" s="367"/>
      <c r="AH6253" s="367"/>
    </row>
    <row r="6254" spans="32:34" s="368" customFormat="1" ht="14.15" customHeight="1">
      <c r="AF6254" s="367"/>
      <c r="AH6254" s="367"/>
    </row>
    <row r="6255" spans="32:34" s="368" customFormat="1" ht="14.15" customHeight="1">
      <c r="AF6255" s="367"/>
      <c r="AH6255" s="367"/>
    </row>
    <row r="6256" spans="32:34" s="368" customFormat="1" ht="14.15" customHeight="1">
      <c r="AF6256" s="367"/>
      <c r="AH6256" s="367"/>
    </row>
    <row r="6257" spans="32:34" s="368" customFormat="1" ht="14.15" customHeight="1">
      <c r="AF6257" s="367"/>
      <c r="AH6257" s="367"/>
    </row>
    <row r="6258" spans="32:34" s="368" customFormat="1" ht="14.15" customHeight="1">
      <c r="AF6258" s="367"/>
      <c r="AH6258" s="367"/>
    </row>
    <row r="6259" spans="32:34" s="368" customFormat="1" ht="14.15" customHeight="1">
      <c r="AF6259" s="367"/>
      <c r="AH6259" s="367"/>
    </row>
    <row r="6260" spans="32:34" s="368" customFormat="1" ht="14.15" customHeight="1">
      <c r="AF6260" s="367"/>
      <c r="AH6260" s="367"/>
    </row>
    <row r="6261" spans="32:34" s="368" customFormat="1" ht="14.15" customHeight="1">
      <c r="AF6261" s="367"/>
      <c r="AH6261" s="367"/>
    </row>
    <row r="6262" spans="32:34" s="368" customFormat="1" ht="14.15" customHeight="1">
      <c r="AF6262" s="367"/>
      <c r="AH6262" s="367"/>
    </row>
    <row r="6263" spans="32:34" s="368" customFormat="1" ht="14.15" customHeight="1">
      <c r="AF6263" s="367"/>
      <c r="AH6263" s="367"/>
    </row>
    <row r="6264" spans="32:34" s="368" customFormat="1" ht="14.15" customHeight="1">
      <c r="AF6264" s="367"/>
      <c r="AH6264" s="367"/>
    </row>
    <row r="6265" spans="32:34" s="368" customFormat="1" ht="14.15" customHeight="1">
      <c r="AF6265" s="367"/>
      <c r="AH6265" s="367"/>
    </row>
    <row r="6266" spans="32:34" s="368" customFormat="1" ht="14.15" customHeight="1">
      <c r="AF6266" s="367"/>
      <c r="AH6266" s="367"/>
    </row>
    <row r="6267" spans="32:34" s="368" customFormat="1" ht="14.15" customHeight="1">
      <c r="AF6267" s="367"/>
      <c r="AH6267" s="367"/>
    </row>
    <row r="6268" spans="32:34" s="368" customFormat="1" ht="14.15" customHeight="1">
      <c r="AF6268" s="367"/>
      <c r="AH6268" s="367"/>
    </row>
    <row r="6269" spans="32:34" s="368" customFormat="1" ht="14.15" customHeight="1">
      <c r="AF6269" s="367"/>
      <c r="AH6269" s="367"/>
    </row>
    <row r="6270" spans="32:34" s="368" customFormat="1" ht="14.15" customHeight="1">
      <c r="AF6270" s="367"/>
      <c r="AH6270" s="367"/>
    </row>
    <row r="6271" spans="32:34" s="368" customFormat="1" ht="14.15" customHeight="1">
      <c r="AF6271" s="367"/>
      <c r="AH6271" s="367"/>
    </row>
    <row r="6272" spans="32:34" s="368" customFormat="1" ht="14.15" customHeight="1">
      <c r="AF6272" s="367"/>
      <c r="AH6272" s="367"/>
    </row>
    <row r="6273" spans="32:34" s="368" customFormat="1" ht="14.15" customHeight="1">
      <c r="AF6273" s="367"/>
      <c r="AH6273" s="367"/>
    </row>
    <row r="6274" spans="32:34" s="368" customFormat="1" ht="14.15" customHeight="1">
      <c r="AF6274" s="367"/>
      <c r="AH6274" s="367"/>
    </row>
    <row r="6275" spans="32:34" s="368" customFormat="1" ht="14.15" customHeight="1">
      <c r="AF6275" s="367"/>
      <c r="AH6275" s="367"/>
    </row>
    <row r="6276" spans="32:34" s="368" customFormat="1" ht="14.15" customHeight="1">
      <c r="AF6276" s="367"/>
      <c r="AH6276" s="367"/>
    </row>
    <row r="6277" spans="32:34" s="368" customFormat="1" ht="14.15" customHeight="1">
      <c r="AF6277" s="367"/>
      <c r="AH6277" s="367"/>
    </row>
    <row r="6278" spans="32:34" s="368" customFormat="1" ht="14.15" customHeight="1">
      <c r="AF6278" s="367"/>
      <c r="AH6278" s="367"/>
    </row>
    <row r="6279" spans="32:34" s="368" customFormat="1" ht="14.15" customHeight="1">
      <c r="AF6279" s="367"/>
      <c r="AH6279" s="367"/>
    </row>
    <row r="6280" spans="32:34" s="368" customFormat="1" ht="14.15" customHeight="1">
      <c r="AF6280" s="367"/>
      <c r="AH6280" s="367"/>
    </row>
    <row r="6281" spans="32:34" s="368" customFormat="1" ht="14.15" customHeight="1">
      <c r="AF6281" s="367"/>
      <c r="AH6281" s="367"/>
    </row>
    <row r="6282" spans="32:34" s="368" customFormat="1" ht="14.15" customHeight="1">
      <c r="AF6282" s="367"/>
      <c r="AH6282" s="367"/>
    </row>
    <row r="6283" spans="32:34" s="368" customFormat="1" ht="14.15" customHeight="1">
      <c r="AF6283" s="367"/>
      <c r="AH6283" s="367"/>
    </row>
    <row r="6284" spans="32:34" s="368" customFormat="1" ht="14.15" customHeight="1">
      <c r="AF6284" s="367"/>
      <c r="AH6284" s="367"/>
    </row>
    <row r="6285" spans="32:34" s="368" customFormat="1" ht="14.15" customHeight="1">
      <c r="AF6285" s="367"/>
      <c r="AH6285" s="367"/>
    </row>
    <row r="6286" spans="32:34" s="368" customFormat="1" ht="14.15" customHeight="1">
      <c r="AF6286" s="367"/>
      <c r="AH6286" s="367"/>
    </row>
    <row r="6287" spans="32:34" s="368" customFormat="1" ht="14.15" customHeight="1">
      <c r="AF6287" s="367"/>
      <c r="AH6287" s="367"/>
    </row>
    <row r="6288" spans="32:34" s="368" customFormat="1" ht="14.15" customHeight="1">
      <c r="AF6288" s="367"/>
      <c r="AH6288" s="367"/>
    </row>
    <row r="6289" spans="32:34" s="368" customFormat="1" ht="14.15" customHeight="1">
      <c r="AF6289" s="367"/>
      <c r="AH6289" s="367"/>
    </row>
    <row r="6290" spans="32:34" s="368" customFormat="1" ht="14.15" customHeight="1">
      <c r="AF6290" s="367"/>
      <c r="AH6290" s="367"/>
    </row>
    <row r="6291" spans="32:34" s="368" customFormat="1" ht="14.15" customHeight="1">
      <c r="AF6291" s="367"/>
      <c r="AH6291" s="367"/>
    </row>
    <row r="6292" spans="32:34" s="368" customFormat="1" ht="14.15" customHeight="1">
      <c r="AF6292" s="367"/>
      <c r="AH6292" s="367"/>
    </row>
    <row r="6293" spans="32:34" s="368" customFormat="1" ht="14.15" customHeight="1">
      <c r="AF6293" s="367"/>
      <c r="AH6293" s="367"/>
    </row>
    <row r="6294" spans="32:34" s="368" customFormat="1" ht="14.15" customHeight="1">
      <c r="AF6294" s="367"/>
      <c r="AH6294" s="367"/>
    </row>
    <row r="6295" spans="32:34" s="368" customFormat="1" ht="14.15" customHeight="1">
      <c r="AF6295" s="367"/>
      <c r="AH6295" s="367"/>
    </row>
    <row r="6296" spans="32:34" s="368" customFormat="1" ht="14.15" customHeight="1">
      <c r="AF6296" s="367"/>
      <c r="AH6296" s="367"/>
    </row>
    <row r="6297" spans="32:34" s="368" customFormat="1" ht="14.15" customHeight="1">
      <c r="AF6297" s="367"/>
      <c r="AH6297" s="367"/>
    </row>
    <row r="6298" spans="32:34" s="368" customFormat="1" ht="14.15" customHeight="1">
      <c r="AF6298" s="367"/>
      <c r="AH6298" s="367"/>
    </row>
    <row r="6299" spans="32:34" s="368" customFormat="1" ht="14.15" customHeight="1">
      <c r="AF6299" s="367"/>
      <c r="AH6299" s="367"/>
    </row>
    <row r="6300" spans="32:34" s="368" customFormat="1" ht="14.15" customHeight="1">
      <c r="AF6300" s="367"/>
      <c r="AH6300" s="367"/>
    </row>
    <row r="6301" spans="32:34" s="368" customFormat="1" ht="14.15" customHeight="1">
      <c r="AF6301" s="367"/>
      <c r="AH6301" s="367"/>
    </row>
    <row r="6302" spans="32:34" s="368" customFormat="1" ht="14.15" customHeight="1">
      <c r="AF6302" s="367"/>
      <c r="AH6302" s="367"/>
    </row>
    <row r="6303" spans="32:34" s="368" customFormat="1" ht="14.15" customHeight="1">
      <c r="AF6303" s="367"/>
      <c r="AH6303" s="367"/>
    </row>
    <row r="6304" spans="32:34" s="368" customFormat="1" ht="14.15" customHeight="1">
      <c r="AF6304" s="367"/>
      <c r="AH6304" s="367"/>
    </row>
    <row r="6305" spans="32:34" s="368" customFormat="1" ht="14.15" customHeight="1">
      <c r="AF6305" s="367"/>
      <c r="AH6305" s="367"/>
    </row>
    <row r="6306" spans="32:34" s="368" customFormat="1" ht="14.15" customHeight="1">
      <c r="AF6306" s="367"/>
      <c r="AH6306" s="367"/>
    </row>
    <row r="6307" spans="32:34" s="368" customFormat="1" ht="14.15" customHeight="1">
      <c r="AF6307" s="367"/>
      <c r="AH6307" s="367"/>
    </row>
    <row r="6308" spans="32:34" s="368" customFormat="1" ht="14.15" customHeight="1">
      <c r="AF6308" s="367"/>
      <c r="AH6308" s="367"/>
    </row>
    <row r="6309" spans="32:34" s="368" customFormat="1" ht="14.15" customHeight="1">
      <c r="AF6309" s="367"/>
      <c r="AH6309" s="367"/>
    </row>
    <row r="6310" spans="32:34" s="368" customFormat="1" ht="14.15" customHeight="1">
      <c r="AF6310" s="367"/>
      <c r="AH6310" s="367"/>
    </row>
    <row r="6311" spans="32:34" s="368" customFormat="1" ht="14.15" customHeight="1">
      <c r="AF6311" s="367"/>
      <c r="AH6311" s="367"/>
    </row>
    <row r="6312" spans="32:34" s="368" customFormat="1" ht="14.15" customHeight="1">
      <c r="AF6312" s="367"/>
      <c r="AH6312" s="367"/>
    </row>
    <row r="6313" spans="32:34" s="368" customFormat="1" ht="14.15" customHeight="1">
      <c r="AF6313" s="367"/>
      <c r="AH6313" s="367"/>
    </row>
    <row r="6314" spans="32:34" s="368" customFormat="1" ht="14.15" customHeight="1">
      <c r="AF6314" s="367"/>
      <c r="AH6314" s="367"/>
    </row>
    <row r="6315" spans="32:34" s="368" customFormat="1" ht="14.15" customHeight="1">
      <c r="AF6315" s="367"/>
      <c r="AH6315" s="367"/>
    </row>
    <row r="6316" spans="32:34" s="368" customFormat="1" ht="14.15" customHeight="1">
      <c r="AF6316" s="367"/>
      <c r="AH6316" s="367"/>
    </row>
    <row r="6317" spans="32:34" s="368" customFormat="1" ht="14.15" customHeight="1">
      <c r="AF6317" s="367"/>
      <c r="AH6317" s="367"/>
    </row>
    <row r="6318" spans="32:34" s="368" customFormat="1" ht="14.15" customHeight="1">
      <c r="AF6318" s="367"/>
      <c r="AH6318" s="367"/>
    </row>
    <row r="6319" spans="32:34" s="368" customFormat="1" ht="14.15" customHeight="1">
      <c r="AF6319" s="367"/>
      <c r="AH6319" s="367"/>
    </row>
    <row r="6320" spans="32:34" s="368" customFormat="1" ht="14.15" customHeight="1">
      <c r="AF6320" s="367"/>
      <c r="AH6320" s="367"/>
    </row>
    <row r="6321" spans="32:34" s="368" customFormat="1" ht="14.15" customHeight="1">
      <c r="AF6321" s="367"/>
      <c r="AH6321" s="367"/>
    </row>
    <row r="6322" spans="32:34" s="368" customFormat="1" ht="14.15" customHeight="1">
      <c r="AF6322" s="367"/>
      <c r="AH6322" s="367"/>
    </row>
    <row r="6323" spans="32:34" s="368" customFormat="1" ht="14.15" customHeight="1">
      <c r="AF6323" s="367"/>
      <c r="AH6323" s="367"/>
    </row>
    <row r="6324" spans="32:34" s="368" customFormat="1" ht="14.15" customHeight="1">
      <c r="AF6324" s="367"/>
      <c r="AH6324" s="367"/>
    </row>
    <row r="6325" spans="32:34" s="368" customFormat="1" ht="14.15" customHeight="1">
      <c r="AF6325" s="367"/>
      <c r="AH6325" s="367"/>
    </row>
    <row r="6326" spans="32:34" s="368" customFormat="1" ht="14.15" customHeight="1">
      <c r="AF6326" s="367"/>
      <c r="AH6326" s="367"/>
    </row>
    <row r="6327" spans="32:34" s="368" customFormat="1" ht="14.15" customHeight="1">
      <c r="AF6327" s="367"/>
      <c r="AH6327" s="367"/>
    </row>
    <row r="6328" spans="32:34" s="368" customFormat="1" ht="14.15" customHeight="1">
      <c r="AF6328" s="367"/>
      <c r="AH6328" s="367"/>
    </row>
    <row r="6329" spans="32:34" s="368" customFormat="1" ht="14.15" customHeight="1">
      <c r="AF6329" s="367"/>
      <c r="AH6329" s="367"/>
    </row>
    <row r="6330" spans="32:34" s="368" customFormat="1" ht="14.15" customHeight="1">
      <c r="AF6330" s="367"/>
      <c r="AH6330" s="367"/>
    </row>
    <row r="6331" spans="32:34" s="368" customFormat="1" ht="14.15" customHeight="1">
      <c r="AF6331" s="367"/>
      <c r="AH6331" s="367"/>
    </row>
    <row r="6332" spans="32:34" s="368" customFormat="1" ht="14.15" customHeight="1">
      <c r="AF6332" s="367"/>
      <c r="AH6332" s="367"/>
    </row>
    <row r="6333" spans="32:34" s="368" customFormat="1" ht="14.15" customHeight="1">
      <c r="AF6333" s="367"/>
      <c r="AH6333" s="367"/>
    </row>
    <row r="6334" spans="32:34" s="368" customFormat="1" ht="14.15" customHeight="1">
      <c r="AF6334" s="367"/>
      <c r="AH6334" s="367"/>
    </row>
    <row r="6335" spans="32:34" s="368" customFormat="1" ht="14.15" customHeight="1">
      <c r="AF6335" s="367"/>
      <c r="AH6335" s="367"/>
    </row>
    <row r="6336" spans="32:34" s="368" customFormat="1" ht="14.15" customHeight="1">
      <c r="AF6336" s="367"/>
      <c r="AH6336" s="367"/>
    </row>
    <row r="6337" spans="32:34" s="368" customFormat="1" ht="14.15" customHeight="1">
      <c r="AF6337" s="367"/>
      <c r="AH6337" s="367"/>
    </row>
    <row r="6338" spans="32:34" s="368" customFormat="1" ht="14.15" customHeight="1">
      <c r="AF6338" s="367"/>
      <c r="AH6338" s="367"/>
    </row>
    <row r="6339" spans="32:34" s="368" customFormat="1" ht="14.15" customHeight="1">
      <c r="AF6339" s="367"/>
      <c r="AH6339" s="367"/>
    </row>
    <row r="6340" spans="32:34" s="368" customFormat="1" ht="14.15" customHeight="1">
      <c r="AF6340" s="367"/>
      <c r="AH6340" s="367"/>
    </row>
    <row r="6341" spans="32:34" s="368" customFormat="1" ht="14.15" customHeight="1">
      <c r="AF6341" s="367"/>
      <c r="AH6341" s="367"/>
    </row>
    <row r="6342" spans="32:34" s="368" customFormat="1" ht="14.15" customHeight="1">
      <c r="AF6342" s="367"/>
      <c r="AH6342" s="367"/>
    </row>
    <row r="6343" spans="32:34" s="368" customFormat="1" ht="14.15" customHeight="1">
      <c r="AF6343" s="367"/>
      <c r="AH6343" s="367"/>
    </row>
    <row r="6344" spans="32:34" s="368" customFormat="1" ht="14.15" customHeight="1">
      <c r="AF6344" s="367"/>
      <c r="AH6344" s="367"/>
    </row>
    <row r="6345" spans="32:34" s="368" customFormat="1" ht="14.15" customHeight="1">
      <c r="AF6345" s="367"/>
      <c r="AH6345" s="367"/>
    </row>
    <row r="6346" spans="32:34" s="368" customFormat="1" ht="14.15" customHeight="1">
      <c r="AF6346" s="367"/>
      <c r="AH6346" s="367"/>
    </row>
    <row r="6347" spans="32:34" s="368" customFormat="1" ht="14.15" customHeight="1">
      <c r="AF6347" s="367"/>
      <c r="AH6347" s="367"/>
    </row>
    <row r="6348" spans="32:34" s="368" customFormat="1" ht="14.15" customHeight="1">
      <c r="AF6348" s="367"/>
      <c r="AH6348" s="367"/>
    </row>
    <row r="6349" spans="32:34" s="368" customFormat="1" ht="14.15" customHeight="1">
      <c r="AF6349" s="367"/>
      <c r="AH6349" s="367"/>
    </row>
    <row r="6350" spans="32:34" s="368" customFormat="1" ht="14.15" customHeight="1">
      <c r="AF6350" s="367"/>
      <c r="AH6350" s="367"/>
    </row>
    <row r="6351" spans="32:34" s="368" customFormat="1" ht="14.15" customHeight="1">
      <c r="AF6351" s="367"/>
      <c r="AH6351" s="367"/>
    </row>
    <row r="6352" spans="32:34" s="368" customFormat="1" ht="14.15" customHeight="1">
      <c r="AF6352" s="367"/>
      <c r="AH6352" s="367"/>
    </row>
    <row r="6353" spans="32:34" s="368" customFormat="1" ht="14.15" customHeight="1">
      <c r="AF6353" s="367"/>
      <c r="AH6353" s="367"/>
    </row>
    <row r="6354" spans="32:34" s="368" customFormat="1" ht="14.15" customHeight="1">
      <c r="AF6354" s="367"/>
      <c r="AH6354" s="367"/>
    </row>
    <row r="6355" spans="32:34" s="368" customFormat="1" ht="14.15" customHeight="1">
      <c r="AF6355" s="367"/>
      <c r="AH6355" s="367"/>
    </row>
    <row r="6356" spans="32:34" s="368" customFormat="1" ht="14.15" customHeight="1">
      <c r="AF6356" s="367"/>
      <c r="AH6356" s="367"/>
    </row>
    <row r="6357" spans="32:34" s="368" customFormat="1" ht="14.15" customHeight="1">
      <c r="AF6357" s="367"/>
      <c r="AH6357" s="367"/>
    </row>
    <row r="6358" spans="32:34" s="368" customFormat="1" ht="14.15" customHeight="1">
      <c r="AF6358" s="367"/>
      <c r="AH6358" s="367"/>
    </row>
    <row r="6359" spans="32:34" s="368" customFormat="1" ht="14.15" customHeight="1">
      <c r="AF6359" s="367"/>
      <c r="AH6359" s="367"/>
    </row>
    <row r="6360" spans="32:34" s="368" customFormat="1" ht="14.15" customHeight="1">
      <c r="AF6360" s="367"/>
      <c r="AH6360" s="367"/>
    </row>
    <row r="6361" spans="32:34" s="368" customFormat="1" ht="14.15" customHeight="1">
      <c r="AF6361" s="367"/>
      <c r="AH6361" s="367"/>
    </row>
    <row r="6362" spans="32:34" s="368" customFormat="1" ht="14.15" customHeight="1">
      <c r="AF6362" s="367"/>
      <c r="AH6362" s="367"/>
    </row>
    <row r="6363" spans="32:34" s="368" customFormat="1" ht="14.15" customHeight="1">
      <c r="AF6363" s="367"/>
      <c r="AH6363" s="367"/>
    </row>
    <row r="6364" spans="32:34" s="368" customFormat="1" ht="14.15" customHeight="1">
      <c r="AF6364" s="367"/>
      <c r="AH6364" s="367"/>
    </row>
    <row r="6365" spans="32:34" s="368" customFormat="1" ht="14.15" customHeight="1">
      <c r="AF6365" s="367"/>
      <c r="AH6365" s="367"/>
    </row>
    <row r="6366" spans="32:34" s="368" customFormat="1" ht="14.15" customHeight="1">
      <c r="AF6366" s="367"/>
      <c r="AH6366" s="367"/>
    </row>
    <row r="6367" spans="32:34" s="368" customFormat="1" ht="14.15" customHeight="1">
      <c r="AF6367" s="367"/>
      <c r="AH6367" s="367"/>
    </row>
    <row r="6368" spans="32:34" s="368" customFormat="1" ht="14.15" customHeight="1">
      <c r="AF6368" s="367"/>
      <c r="AH6368" s="367"/>
    </row>
    <row r="6369" spans="32:34" s="368" customFormat="1" ht="14.15" customHeight="1">
      <c r="AF6369" s="367"/>
      <c r="AH6369" s="367"/>
    </row>
    <row r="6370" spans="32:34" s="368" customFormat="1" ht="14.15" customHeight="1">
      <c r="AF6370" s="367"/>
      <c r="AH6370" s="367"/>
    </row>
    <row r="6371" spans="32:34" s="368" customFormat="1" ht="14.15" customHeight="1">
      <c r="AF6371" s="367"/>
      <c r="AH6371" s="367"/>
    </row>
    <row r="6372" spans="32:34" s="368" customFormat="1" ht="14.15" customHeight="1">
      <c r="AF6372" s="367"/>
      <c r="AH6372" s="367"/>
    </row>
    <row r="6373" spans="32:34" s="368" customFormat="1" ht="14.15" customHeight="1">
      <c r="AF6373" s="367"/>
      <c r="AH6373" s="367"/>
    </row>
    <row r="6374" spans="32:34" s="368" customFormat="1" ht="14.15" customHeight="1">
      <c r="AF6374" s="367"/>
      <c r="AH6374" s="367"/>
    </row>
    <row r="6375" spans="32:34" s="368" customFormat="1" ht="14.15" customHeight="1">
      <c r="AF6375" s="367"/>
      <c r="AH6375" s="367"/>
    </row>
    <row r="6376" spans="32:34" s="368" customFormat="1" ht="14.15" customHeight="1">
      <c r="AF6376" s="367"/>
      <c r="AH6376" s="367"/>
    </row>
    <row r="6377" spans="32:34" s="368" customFormat="1" ht="14.15" customHeight="1">
      <c r="AF6377" s="367"/>
      <c r="AH6377" s="367"/>
    </row>
    <row r="6378" spans="32:34" s="368" customFormat="1" ht="14.15" customHeight="1">
      <c r="AF6378" s="367"/>
      <c r="AH6378" s="367"/>
    </row>
    <row r="6379" spans="32:34" s="368" customFormat="1" ht="14.15" customHeight="1">
      <c r="AF6379" s="367"/>
      <c r="AH6379" s="367"/>
    </row>
    <row r="6380" spans="32:34" s="368" customFormat="1" ht="14.15" customHeight="1">
      <c r="AF6380" s="367"/>
      <c r="AH6380" s="367"/>
    </row>
    <row r="6381" spans="32:34" s="368" customFormat="1" ht="14.15" customHeight="1">
      <c r="AF6381" s="367"/>
      <c r="AH6381" s="367"/>
    </row>
    <row r="6382" spans="32:34" s="368" customFormat="1" ht="14.15" customHeight="1">
      <c r="AF6382" s="367"/>
      <c r="AH6382" s="367"/>
    </row>
    <row r="6383" spans="32:34" s="368" customFormat="1" ht="14.15" customHeight="1">
      <c r="AF6383" s="367"/>
      <c r="AH6383" s="367"/>
    </row>
    <row r="6384" spans="32:34" s="368" customFormat="1" ht="14.15" customHeight="1">
      <c r="AF6384" s="367"/>
      <c r="AH6384" s="367"/>
    </row>
    <row r="6385" spans="32:34" s="368" customFormat="1" ht="14.15" customHeight="1">
      <c r="AF6385" s="367"/>
      <c r="AH6385" s="367"/>
    </row>
    <row r="6386" spans="32:34" s="368" customFormat="1" ht="14.15" customHeight="1">
      <c r="AF6386" s="367"/>
      <c r="AH6386" s="367"/>
    </row>
    <row r="6387" spans="32:34" s="368" customFormat="1" ht="14.15" customHeight="1">
      <c r="AF6387" s="367"/>
      <c r="AH6387" s="367"/>
    </row>
    <row r="6388" spans="32:34" s="368" customFormat="1" ht="14.15" customHeight="1">
      <c r="AF6388" s="367"/>
      <c r="AH6388" s="367"/>
    </row>
    <row r="6389" spans="32:34" s="368" customFormat="1" ht="14.15" customHeight="1">
      <c r="AF6389" s="367"/>
      <c r="AH6389" s="367"/>
    </row>
    <row r="6390" spans="32:34" s="368" customFormat="1" ht="14.15" customHeight="1">
      <c r="AF6390" s="367"/>
      <c r="AH6390" s="367"/>
    </row>
    <row r="6391" spans="32:34" s="368" customFormat="1" ht="14.15" customHeight="1">
      <c r="AF6391" s="367"/>
      <c r="AH6391" s="367"/>
    </row>
    <row r="6392" spans="32:34" s="368" customFormat="1" ht="14.15" customHeight="1">
      <c r="AF6392" s="367"/>
      <c r="AH6392" s="367"/>
    </row>
    <row r="6393" spans="32:34" s="368" customFormat="1" ht="14.15" customHeight="1">
      <c r="AF6393" s="367"/>
      <c r="AH6393" s="367"/>
    </row>
    <row r="6394" spans="32:34" s="368" customFormat="1" ht="14.15" customHeight="1">
      <c r="AF6394" s="367"/>
      <c r="AH6394" s="367"/>
    </row>
    <row r="6395" spans="32:34" s="368" customFormat="1" ht="14.15" customHeight="1">
      <c r="AF6395" s="367"/>
      <c r="AH6395" s="367"/>
    </row>
    <row r="6396" spans="32:34" s="368" customFormat="1" ht="14.15" customHeight="1">
      <c r="AF6396" s="367"/>
      <c r="AH6396" s="367"/>
    </row>
    <row r="6397" spans="32:34" s="368" customFormat="1" ht="14.15" customHeight="1">
      <c r="AF6397" s="367"/>
      <c r="AH6397" s="367"/>
    </row>
    <row r="6398" spans="32:34" s="368" customFormat="1" ht="14.15" customHeight="1">
      <c r="AF6398" s="367"/>
      <c r="AH6398" s="367"/>
    </row>
    <row r="6399" spans="32:34" s="368" customFormat="1" ht="14.15" customHeight="1">
      <c r="AF6399" s="367"/>
      <c r="AH6399" s="367"/>
    </row>
    <row r="6400" spans="32:34" s="368" customFormat="1" ht="14.15" customHeight="1">
      <c r="AF6400" s="367"/>
      <c r="AH6400" s="367"/>
    </row>
    <row r="6401" spans="32:34" s="368" customFormat="1" ht="14.15" customHeight="1">
      <c r="AF6401" s="367"/>
      <c r="AH6401" s="367"/>
    </row>
    <row r="6402" spans="32:34" s="368" customFormat="1" ht="14.15" customHeight="1">
      <c r="AF6402" s="367"/>
      <c r="AH6402" s="367"/>
    </row>
    <row r="6403" spans="32:34" s="368" customFormat="1" ht="14.15" customHeight="1">
      <c r="AF6403" s="367"/>
      <c r="AH6403" s="367"/>
    </row>
    <row r="6404" spans="32:34" s="368" customFormat="1" ht="14.15" customHeight="1">
      <c r="AF6404" s="367"/>
      <c r="AH6404" s="367"/>
    </row>
    <row r="6405" spans="32:34" s="368" customFormat="1" ht="14.15" customHeight="1">
      <c r="AF6405" s="367"/>
      <c r="AH6405" s="367"/>
    </row>
    <row r="6406" spans="32:34" s="368" customFormat="1" ht="14.15" customHeight="1">
      <c r="AF6406" s="367"/>
      <c r="AH6406" s="367"/>
    </row>
    <row r="6407" spans="32:34" s="368" customFormat="1" ht="14.15" customHeight="1">
      <c r="AF6407" s="367"/>
      <c r="AH6407" s="367"/>
    </row>
    <row r="6408" spans="32:34" s="368" customFormat="1" ht="14.15" customHeight="1">
      <c r="AF6408" s="367"/>
      <c r="AH6408" s="367"/>
    </row>
    <row r="6409" spans="32:34" s="368" customFormat="1" ht="14.15" customHeight="1">
      <c r="AF6409" s="367"/>
      <c r="AH6409" s="367"/>
    </row>
    <row r="6410" spans="32:34" s="368" customFormat="1" ht="14.15" customHeight="1">
      <c r="AF6410" s="367"/>
      <c r="AH6410" s="367"/>
    </row>
    <row r="6411" spans="32:34" s="368" customFormat="1" ht="14.15" customHeight="1">
      <c r="AF6411" s="367"/>
      <c r="AH6411" s="367"/>
    </row>
    <row r="6412" spans="32:34" s="368" customFormat="1" ht="14.15" customHeight="1">
      <c r="AF6412" s="367"/>
      <c r="AH6412" s="367"/>
    </row>
    <row r="6413" spans="32:34" s="368" customFormat="1" ht="14.15" customHeight="1">
      <c r="AF6413" s="367"/>
      <c r="AH6413" s="367"/>
    </row>
    <row r="6414" spans="32:34" s="368" customFormat="1" ht="14.15" customHeight="1">
      <c r="AF6414" s="367"/>
      <c r="AH6414" s="367"/>
    </row>
    <row r="6415" spans="32:34" s="368" customFormat="1" ht="14.15" customHeight="1">
      <c r="AF6415" s="367"/>
      <c r="AH6415" s="367"/>
    </row>
    <row r="6416" spans="32:34" s="368" customFormat="1" ht="14.15" customHeight="1">
      <c r="AF6416" s="367"/>
      <c r="AH6416" s="367"/>
    </row>
    <row r="6417" spans="32:34" s="368" customFormat="1" ht="14.15" customHeight="1">
      <c r="AF6417" s="367"/>
      <c r="AH6417" s="367"/>
    </row>
    <row r="6418" spans="32:34" s="368" customFormat="1" ht="14.15" customHeight="1">
      <c r="AF6418" s="367"/>
      <c r="AH6418" s="367"/>
    </row>
    <row r="6419" spans="32:34" s="368" customFormat="1" ht="14.15" customHeight="1">
      <c r="AF6419" s="367"/>
      <c r="AH6419" s="367"/>
    </row>
    <row r="6420" spans="32:34" s="368" customFormat="1" ht="14.15" customHeight="1">
      <c r="AF6420" s="367"/>
      <c r="AH6420" s="367"/>
    </row>
    <row r="6421" spans="32:34" s="368" customFormat="1" ht="14.15" customHeight="1">
      <c r="AF6421" s="367"/>
      <c r="AH6421" s="367"/>
    </row>
    <row r="6422" spans="32:34" s="368" customFormat="1" ht="14.15" customHeight="1">
      <c r="AF6422" s="367"/>
      <c r="AH6422" s="367"/>
    </row>
    <row r="6423" spans="32:34" s="368" customFormat="1" ht="14.15" customHeight="1">
      <c r="AF6423" s="367"/>
      <c r="AH6423" s="367"/>
    </row>
    <row r="6424" spans="32:34" s="368" customFormat="1" ht="14.15" customHeight="1">
      <c r="AF6424" s="367"/>
      <c r="AH6424" s="367"/>
    </row>
    <row r="6425" spans="32:34" s="368" customFormat="1" ht="14.15" customHeight="1">
      <c r="AF6425" s="367"/>
      <c r="AH6425" s="367"/>
    </row>
    <row r="6426" spans="32:34" s="368" customFormat="1" ht="14.15" customHeight="1">
      <c r="AF6426" s="367"/>
      <c r="AH6426" s="367"/>
    </row>
    <row r="6427" spans="32:34" s="368" customFormat="1" ht="14.15" customHeight="1">
      <c r="AF6427" s="367"/>
      <c r="AH6427" s="367"/>
    </row>
    <row r="6428" spans="32:34" s="368" customFormat="1" ht="14.15" customHeight="1">
      <c r="AF6428" s="367"/>
      <c r="AH6428" s="367"/>
    </row>
    <row r="6429" spans="32:34" s="368" customFormat="1" ht="14.15" customHeight="1">
      <c r="AF6429" s="367"/>
      <c r="AH6429" s="367"/>
    </row>
    <row r="6430" spans="32:34" s="368" customFormat="1" ht="14.15" customHeight="1">
      <c r="AF6430" s="367"/>
      <c r="AH6430" s="367"/>
    </row>
    <row r="6431" spans="32:34" s="368" customFormat="1" ht="14.15" customHeight="1">
      <c r="AF6431" s="367"/>
      <c r="AH6431" s="367"/>
    </row>
    <row r="6432" spans="32:34" s="368" customFormat="1" ht="14.15" customHeight="1">
      <c r="AF6432" s="367"/>
      <c r="AH6432" s="367"/>
    </row>
    <row r="6433" spans="32:34" s="368" customFormat="1" ht="14.15" customHeight="1">
      <c r="AF6433" s="367"/>
      <c r="AH6433" s="367"/>
    </row>
    <row r="6434" spans="32:34" s="368" customFormat="1" ht="14.15" customHeight="1">
      <c r="AF6434" s="367"/>
      <c r="AH6434" s="367"/>
    </row>
    <row r="6435" spans="32:34" s="368" customFormat="1" ht="14.15" customHeight="1">
      <c r="AF6435" s="367"/>
      <c r="AH6435" s="367"/>
    </row>
    <row r="6436" spans="32:34" s="368" customFormat="1" ht="14.15" customHeight="1">
      <c r="AF6436" s="367"/>
      <c r="AH6436" s="367"/>
    </row>
    <row r="6437" spans="32:34" s="368" customFormat="1" ht="14.15" customHeight="1">
      <c r="AF6437" s="367"/>
      <c r="AH6437" s="367"/>
    </row>
    <row r="6438" spans="32:34" s="368" customFormat="1" ht="14.15" customHeight="1">
      <c r="AF6438" s="367"/>
      <c r="AH6438" s="367"/>
    </row>
    <row r="6439" spans="32:34" s="368" customFormat="1" ht="14.15" customHeight="1">
      <c r="AF6439" s="367"/>
      <c r="AH6439" s="367"/>
    </row>
    <row r="6440" spans="32:34" s="368" customFormat="1" ht="14.15" customHeight="1">
      <c r="AF6440" s="367"/>
      <c r="AH6440" s="367"/>
    </row>
    <row r="6441" spans="32:34" s="368" customFormat="1" ht="14.15" customHeight="1">
      <c r="AF6441" s="367"/>
      <c r="AH6441" s="367"/>
    </row>
    <row r="6442" spans="32:34" s="368" customFormat="1" ht="14.15" customHeight="1">
      <c r="AF6442" s="367"/>
      <c r="AH6442" s="367"/>
    </row>
    <row r="6443" spans="32:34" s="368" customFormat="1" ht="14.15" customHeight="1">
      <c r="AF6443" s="367"/>
      <c r="AH6443" s="367"/>
    </row>
    <row r="6444" spans="32:34" s="368" customFormat="1" ht="14.15" customHeight="1">
      <c r="AF6444" s="367"/>
      <c r="AH6444" s="367"/>
    </row>
    <row r="6445" spans="32:34" s="368" customFormat="1" ht="14.15" customHeight="1">
      <c r="AF6445" s="367"/>
      <c r="AH6445" s="367"/>
    </row>
    <row r="6446" spans="32:34" s="368" customFormat="1" ht="14.15" customHeight="1">
      <c r="AF6446" s="367"/>
      <c r="AH6446" s="367"/>
    </row>
    <row r="6447" spans="32:34" s="368" customFormat="1" ht="14.15" customHeight="1">
      <c r="AF6447" s="367"/>
      <c r="AH6447" s="367"/>
    </row>
    <row r="6448" spans="32:34" s="368" customFormat="1" ht="14.15" customHeight="1">
      <c r="AF6448" s="367"/>
      <c r="AH6448" s="367"/>
    </row>
    <row r="6449" spans="32:34" s="368" customFormat="1" ht="14.15" customHeight="1">
      <c r="AF6449" s="367"/>
      <c r="AH6449" s="367"/>
    </row>
    <row r="6450" spans="32:34" s="368" customFormat="1" ht="14.15" customHeight="1">
      <c r="AF6450" s="367"/>
      <c r="AH6450" s="367"/>
    </row>
    <row r="6451" spans="32:34" s="368" customFormat="1" ht="14.15" customHeight="1">
      <c r="AF6451" s="367"/>
      <c r="AH6451" s="367"/>
    </row>
    <row r="6452" spans="32:34" s="368" customFormat="1" ht="14.15" customHeight="1">
      <c r="AF6452" s="367"/>
      <c r="AH6452" s="367"/>
    </row>
    <row r="6453" spans="32:34" s="368" customFormat="1" ht="14.15" customHeight="1">
      <c r="AF6453" s="367"/>
      <c r="AH6453" s="367"/>
    </row>
    <row r="6454" spans="32:34" s="368" customFormat="1" ht="14.15" customHeight="1">
      <c r="AF6454" s="367"/>
      <c r="AH6454" s="367"/>
    </row>
    <row r="6455" spans="32:34" s="368" customFormat="1" ht="14.15" customHeight="1">
      <c r="AF6455" s="367"/>
      <c r="AH6455" s="367"/>
    </row>
    <row r="6456" spans="32:34" s="368" customFormat="1" ht="14.15" customHeight="1">
      <c r="AF6456" s="367"/>
      <c r="AH6456" s="367"/>
    </row>
    <row r="6457" spans="32:34" s="368" customFormat="1" ht="14.15" customHeight="1">
      <c r="AF6457" s="367"/>
      <c r="AH6457" s="367"/>
    </row>
    <row r="6458" spans="32:34" s="368" customFormat="1" ht="14.15" customHeight="1">
      <c r="AF6458" s="367"/>
      <c r="AH6458" s="367"/>
    </row>
    <row r="6459" spans="32:34" s="368" customFormat="1" ht="14.15" customHeight="1">
      <c r="AF6459" s="367"/>
      <c r="AH6459" s="367"/>
    </row>
    <row r="6460" spans="32:34" s="368" customFormat="1" ht="14.15" customHeight="1">
      <c r="AF6460" s="367"/>
      <c r="AH6460" s="367"/>
    </row>
    <row r="6461" spans="32:34" s="368" customFormat="1" ht="14.15" customHeight="1">
      <c r="AF6461" s="367"/>
      <c r="AH6461" s="367"/>
    </row>
    <row r="6462" spans="32:34" s="368" customFormat="1" ht="14.15" customHeight="1">
      <c r="AF6462" s="367"/>
      <c r="AH6462" s="367"/>
    </row>
    <row r="6463" spans="32:34" s="368" customFormat="1" ht="14.15" customHeight="1">
      <c r="AF6463" s="367"/>
      <c r="AH6463" s="367"/>
    </row>
    <row r="6464" spans="32:34" s="368" customFormat="1" ht="14.15" customHeight="1">
      <c r="AF6464" s="367"/>
      <c r="AH6464" s="367"/>
    </row>
    <row r="6465" spans="32:34" s="368" customFormat="1" ht="14.15" customHeight="1">
      <c r="AF6465" s="367"/>
      <c r="AH6465" s="367"/>
    </row>
    <row r="6466" spans="32:34" s="368" customFormat="1" ht="14.15" customHeight="1">
      <c r="AF6466" s="367"/>
      <c r="AH6466" s="367"/>
    </row>
    <row r="6467" spans="32:34" s="368" customFormat="1" ht="14.15" customHeight="1">
      <c r="AF6467" s="367"/>
      <c r="AH6467" s="367"/>
    </row>
    <row r="6468" spans="32:34" s="368" customFormat="1" ht="14.15" customHeight="1">
      <c r="AF6468" s="367"/>
      <c r="AH6468" s="367"/>
    </row>
    <row r="6469" spans="32:34" s="368" customFormat="1" ht="14.15" customHeight="1">
      <c r="AF6469" s="367"/>
      <c r="AH6469" s="367"/>
    </row>
    <row r="6470" spans="32:34" s="368" customFormat="1" ht="14.15" customHeight="1">
      <c r="AF6470" s="367"/>
      <c r="AH6470" s="367"/>
    </row>
    <row r="6471" spans="32:34" s="368" customFormat="1" ht="14.15" customHeight="1">
      <c r="AF6471" s="367"/>
      <c r="AH6471" s="367"/>
    </row>
    <row r="6472" spans="32:34" s="368" customFormat="1" ht="14.15" customHeight="1">
      <c r="AF6472" s="367"/>
      <c r="AH6472" s="367"/>
    </row>
    <row r="6473" spans="32:34" s="368" customFormat="1" ht="14.15" customHeight="1">
      <c r="AF6473" s="367"/>
      <c r="AH6473" s="367"/>
    </row>
    <row r="6474" spans="32:34" s="368" customFormat="1" ht="14.15" customHeight="1">
      <c r="AF6474" s="367"/>
      <c r="AH6474" s="367"/>
    </row>
    <row r="6475" spans="32:34" s="368" customFormat="1" ht="14.15" customHeight="1">
      <c r="AF6475" s="367"/>
      <c r="AH6475" s="367"/>
    </row>
    <row r="6476" spans="32:34" s="368" customFormat="1" ht="14.15" customHeight="1">
      <c r="AF6476" s="367"/>
      <c r="AH6476" s="367"/>
    </row>
    <row r="6477" spans="32:34" s="368" customFormat="1" ht="14.15" customHeight="1">
      <c r="AF6477" s="367"/>
      <c r="AH6477" s="367"/>
    </row>
    <row r="6478" spans="32:34" s="368" customFormat="1" ht="14.15" customHeight="1">
      <c r="AF6478" s="367"/>
      <c r="AH6478" s="367"/>
    </row>
    <row r="6479" spans="32:34" s="368" customFormat="1" ht="14.15" customHeight="1">
      <c r="AF6479" s="367"/>
      <c r="AH6479" s="367"/>
    </row>
    <row r="6480" spans="32:34" s="368" customFormat="1" ht="14.15" customHeight="1">
      <c r="AF6480" s="367"/>
      <c r="AH6480" s="367"/>
    </row>
    <row r="6481" spans="32:34" s="368" customFormat="1" ht="14.15" customHeight="1">
      <c r="AF6481" s="367"/>
      <c r="AH6481" s="367"/>
    </row>
    <row r="6482" spans="32:34" s="368" customFormat="1" ht="14.15" customHeight="1">
      <c r="AF6482" s="367"/>
      <c r="AH6482" s="367"/>
    </row>
    <row r="6483" spans="32:34" s="368" customFormat="1" ht="14.15" customHeight="1">
      <c r="AF6483" s="367"/>
      <c r="AH6483" s="367"/>
    </row>
    <row r="6484" spans="32:34" s="368" customFormat="1" ht="14.15" customHeight="1">
      <c r="AF6484" s="367"/>
      <c r="AH6484" s="367"/>
    </row>
    <row r="6485" spans="32:34" s="368" customFormat="1" ht="14.15" customHeight="1">
      <c r="AF6485" s="367"/>
      <c r="AH6485" s="367"/>
    </row>
    <row r="6486" spans="32:34" s="368" customFormat="1" ht="14.15" customHeight="1">
      <c r="AF6486" s="367"/>
      <c r="AH6486" s="367"/>
    </row>
    <row r="6487" spans="32:34" s="368" customFormat="1" ht="14.15" customHeight="1">
      <c r="AF6487" s="367"/>
      <c r="AH6487" s="367"/>
    </row>
    <row r="6488" spans="32:34" s="368" customFormat="1" ht="14.15" customHeight="1">
      <c r="AF6488" s="367"/>
      <c r="AH6488" s="367"/>
    </row>
    <row r="6489" spans="32:34" s="368" customFormat="1" ht="14.15" customHeight="1">
      <c r="AF6489" s="367"/>
      <c r="AH6489" s="367"/>
    </row>
    <row r="6490" spans="32:34" s="368" customFormat="1" ht="14.15" customHeight="1">
      <c r="AF6490" s="367"/>
      <c r="AH6490" s="367"/>
    </row>
    <row r="6491" spans="32:34" s="368" customFormat="1" ht="14.15" customHeight="1">
      <c r="AF6491" s="367"/>
      <c r="AH6491" s="367"/>
    </row>
    <row r="6492" spans="32:34" s="368" customFormat="1" ht="14.15" customHeight="1">
      <c r="AF6492" s="367"/>
      <c r="AH6492" s="367"/>
    </row>
    <row r="6493" spans="32:34" s="368" customFormat="1" ht="14.15" customHeight="1">
      <c r="AF6493" s="367"/>
      <c r="AH6493" s="367"/>
    </row>
    <row r="6494" spans="32:34" s="368" customFormat="1" ht="14.15" customHeight="1">
      <c r="AF6494" s="367"/>
      <c r="AH6494" s="367"/>
    </row>
    <row r="6495" spans="32:34" s="368" customFormat="1" ht="14.15" customHeight="1">
      <c r="AF6495" s="367"/>
      <c r="AH6495" s="367"/>
    </row>
    <row r="6496" spans="32:34" s="368" customFormat="1" ht="14.15" customHeight="1">
      <c r="AF6496" s="367"/>
      <c r="AH6496" s="367"/>
    </row>
    <row r="6497" spans="32:34" s="368" customFormat="1" ht="14.15" customHeight="1">
      <c r="AF6497" s="367"/>
      <c r="AH6497" s="367"/>
    </row>
    <row r="6498" spans="32:34" s="368" customFormat="1" ht="14.15" customHeight="1">
      <c r="AF6498" s="367"/>
      <c r="AH6498" s="367"/>
    </row>
    <row r="6499" spans="32:34" s="368" customFormat="1" ht="14.15" customHeight="1">
      <c r="AF6499" s="367"/>
      <c r="AH6499" s="367"/>
    </row>
    <row r="6500" spans="32:34" s="368" customFormat="1" ht="14.15" customHeight="1">
      <c r="AF6500" s="367"/>
      <c r="AH6500" s="367"/>
    </row>
    <row r="6501" spans="32:34" s="368" customFormat="1" ht="14.15" customHeight="1">
      <c r="AF6501" s="367"/>
      <c r="AH6501" s="367"/>
    </row>
    <row r="6502" spans="32:34" s="368" customFormat="1" ht="14.15" customHeight="1">
      <c r="AF6502" s="367"/>
      <c r="AH6502" s="367"/>
    </row>
    <row r="6503" spans="32:34" s="368" customFormat="1" ht="14.15" customHeight="1">
      <c r="AF6503" s="367"/>
      <c r="AH6503" s="367"/>
    </row>
    <row r="6504" spans="32:34" s="368" customFormat="1" ht="14.15" customHeight="1">
      <c r="AF6504" s="367"/>
      <c r="AH6504" s="367"/>
    </row>
    <row r="6505" spans="32:34" s="368" customFormat="1" ht="14.15" customHeight="1">
      <c r="AF6505" s="367"/>
      <c r="AH6505" s="367"/>
    </row>
    <row r="6506" spans="32:34" s="368" customFormat="1" ht="14.15" customHeight="1">
      <c r="AF6506" s="367"/>
      <c r="AH6506" s="367"/>
    </row>
    <row r="6507" spans="32:34" s="368" customFormat="1" ht="14.15" customHeight="1">
      <c r="AF6507" s="367"/>
      <c r="AH6507" s="367"/>
    </row>
    <row r="6508" spans="32:34" s="368" customFormat="1" ht="14.15" customHeight="1">
      <c r="AF6508" s="367"/>
      <c r="AH6508" s="367"/>
    </row>
    <row r="6509" spans="32:34" s="368" customFormat="1" ht="14.15" customHeight="1">
      <c r="AF6509" s="367"/>
      <c r="AH6509" s="367"/>
    </row>
    <row r="6510" spans="32:34" s="368" customFormat="1" ht="14.15" customHeight="1">
      <c r="AF6510" s="367"/>
      <c r="AH6510" s="367"/>
    </row>
    <row r="6511" spans="32:34" s="368" customFormat="1" ht="14.15" customHeight="1">
      <c r="AF6511" s="367"/>
      <c r="AH6511" s="367"/>
    </row>
    <row r="6512" spans="32:34" s="368" customFormat="1" ht="14.15" customHeight="1">
      <c r="AF6512" s="367"/>
      <c r="AH6512" s="367"/>
    </row>
    <row r="6513" spans="32:34" s="368" customFormat="1" ht="14.15" customHeight="1">
      <c r="AF6513" s="367"/>
      <c r="AH6513" s="367"/>
    </row>
    <row r="6514" spans="32:34" s="368" customFormat="1" ht="14.15" customHeight="1">
      <c r="AF6514" s="367"/>
      <c r="AH6514" s="367"/>
    </row>
    <row r="6515" spans="32:34" s="368" customFormat="1" ht="14.15" customHeight="1">
      <c r="AF6515" s="367"/>
      <c r="AH6515" s="367"/>
    </row>
    <row r="6516" spans="32:34" s="368" customFormat="1" ht="14.15" customHeight="1">
      <c r="AF6516" s="367"/>
      <c r="AH6516" s="367"/>
    </row>
    <row r="6517" spans="32:34" s="368" customFormat="1" ht="14.15" customHeight="1">
      <c r="AF6517" s="367"/>
      <c r="AH6517" s="367"/>
    </row>
    <row r="6518" spans="32:34" s="368" customFormat="1" ht="14.15" customHeight="1">
      <c r="AF6518" s="367"/>
      <c r="AH6518" s="367"/>
    </row>
    <row r="6519" spans="32:34" s="368" customFormat="1" ht="14.15" customHeight="1">
      <c r="AF6519" s="367"/>
      <c r="AH6519" s="367"/>
    </row>
    <row r="6520" spans="32:34" s="368" customFormat="1" ht="14.15" customHeight="1">
      <c r="AF6520" s="367"/>
      <c r="AH6520" s="367"/>
    </row>
    <row r="6521" spans="32:34" s="368" customFormat="1" ht="14.15" customHeight="1">
      <c r="AF6521" s="367"/>
      <c r="AH6521" s="367"/>
    </row>
    <row r="6522" spans="32:34" s="368" customFormat="1" ht="14.15" customHeight="1">
      <c r="AF6522" s="367"/>
      <c r="AH6522" s="367"/>
    </row>
    <row r="6523" spans="32:34" s="368" customFormat="1" ht="14.15" customHeight="1">
      <c r="AF6523" s="367"/>
      <c r="AH6523" s="367"/>
    </row>
    <row r="6524" spans="32:34" s="368" customFormat="1" ht="14.15" customHeight="1">
      <c r="AF6524" s="367"/>
      <c r="AH6524" s="367"/>
    </row>
    <row r="6525" spans="32:34" s="368" customFormat="1" ht="14.15" customHeight="1">
      <c r="AF6525" s="367"/>
      <c r="AH6525" s="367"/>
    </row>
    <row r="6526" spans="32:34" s="368" customFormat="1" ht="14.15" customHeight="1">
      <c r="AF6526" s="367"/>
      <c r="AH6526" s="367"/>
    </row>
    <row r="6527" spans="32:34" s="368" customFormat="1" ht="14.15" customHeight="1">
      <c r="AF6527" s="367"/>
      <c r="AH6527" s="367"/>
    </row>
    <row r="6528" spans="32:34" s="368" customFormat="1" ht="14.15" customHeight="1">
      <c r="AF6528" s="367"/>
      <c r="AH6528" s="367"/>
    </row>
    <row r="6529" spans="32:34" s="368" customFormat="1" ht="14.15" customHeight="1">
      <c r="AF6529" s="367"/>
      <c r="AH6529" s="367"/>
    </row>
    <row r="6530" spans="32:34" s="368" customFormat="1" ht="14.15" customHeight="1">
      <c r="AF6530" s="367"/>
      <c r="AH6530" s="367"/>
    </row>
    <row r="6531" spans="32:34" s="368" customFormat="1" ht="14.15" customHeight="1">
      <c r="AF6531" s="367"/>
      <c r="AH6531" s="367"/>
    </row>
    <row r="6532" spans="32:34" s="368" customFormat="1" ht="14.15" customHeight="1">
      <c r="AF6532" s="367"/>
      <c r="AH6532" s="367"/>
    </row>
    <row r="6533" spans="32:34" s="368" customFormat="1" ht="14.15" customHeight="1">
      <c r="AF6533" s="367"/>
      <c r="AH6533" s="367"/>
    </row>
    <row r="6534" spans="32:34" s="368" customFormat="1" ht="14.15" customHeight="1">
      <c r="AF6534" s="367"/>
      <c r="AH6534" s="367"/>
    </row>
    <row r="6535" spans="32:34" s="368" customFormat="1" ht="14.15" customHeight="1">
      <c r="AF6535" s="367"/>
      <c r="AH6535" s="367"/>
    </row>
    <row r="6536" spans="32:34" s="368" customFormat="1" ht="14.15" customHeight="1">
      <c r="AF6536" s="367"/>
      <c r="AH6536" s="367"/>
    </row>
    <row r="6537" spans="32:34" s="368" customFormat="1" ht="14.15" customHeight="1">
      <c r="AF6537" s="367"/>
      <c r="AH6537" s="367"/>
    </row>
    <row r="6538" spans="32:34" s="368" customFormat="1" ht="14.15" customHeight="1">
      <c r="AF6538" s="367"/>
      <c r="AH6538" s="367"/>
    </row>
    <row r="6539" spans="32:34" s="368" customFormat="1" ht="14.15" customHeight="1">
      <c r="AF6539" s="367"/>
      <c r="AH6539" s="367"/>
    </row>
    <row r="6540" spans="32:34" s="368" customFormat="1" ht="14.15" customHeight="1">
      <c r="AF6540" s="367"/>
      <c r="AH6540" s="367"/>
    </row>
    <row r="6541" spans="32:34" s="368" customFormat="1" ht="14.15" customHeight="1">
      <c r="AF6541" s="367"/>
      <c r="AH6541" s="367"/>
    </row>
    <row r="6542" spans="32:34" s="368" customFormat="1" ht="14.15" customHeight="1">
      <c r="AF6542" s="367"/>
      <c r="AH6542" s="367"/>
    </row>
    <row r="6543" spans="32:34" s="368" customFormat="1" ht="14.15" customHeight="1">
      <c r="AF6543" s="367"/>
      <c r="AH6543" s="367"/>
    </row>
    <row r="6544" spans="32:34" s="368" customFormat="1" ht="14.15" customHeight="1">
      <c r="AF6544" s="367"/>
      <c r="AH6544" s="367"/>
    </row>
    <row r="6545" spans="32:34" s="368" customFormat="1" ht="14.15" customHeight="1">
      <c r="AF6545" s="367"/>
      <c r="AH6545" s="367"/>
    </row>
    <row r="6546" spans="32:34" s="368" customFormat="1" ht="14.15" customHeight="1">
      <c r="AF6546" s="367"/>
      <c r="AH6546" s="367"/>
    </row>
    <row r="6547" spans="32:34" s="368" customFormat="1" ht="14.15" customHeight="1">
      <c r="AF6547" s="367"/>
      <c r="AH6547" s="367"/>
    </row>
    <row r="6548" spans="32:34" s="368" customFormat="1" ht="14.15" customHeight="1">
      <c r="AF6548" s="367"/>
      <c r="AH6548" s="367"/>
    </row>
    <row r="6549" spans="32:34" s="368" customFormat="1" ht="14.15" customHeight="1">
      <c r="AF6549" s="367"/>
      <c r="AH6549" s="367"/>
    </row>
    <row r="6550" spans="32:34" s="368" customFormat="1" ht="14.15" customHeight="1">
      <c r="AF6550" s="367"/>
      <c r="AH6550" s="367"/>
    </row>
    <row r="6551" spans="32:34" s="368" customFormat="1" ht="14.15" customHeight="1">
      <c r="AF6551" s="367"/>
      <c r="AH6551" s="367"/>
    </row>
    <row r="6552" spans="32:34" s="368" customFormat="1" ht="14.15" customHeight="1">
      <c r="AF6552" s="367"/>
      <c r="AH6552" s="367"/>
    </row>
    <row r="6553" spans="32:34" s="368" customFormat="1" ht="14.15" customHeight="1">
      <c r="AF6553" s="367"/>
      <c r="AH6553" s="367"/>
    </row>
    <row r="6554" spans="32:34" s="368" customFormat="1" ht="14.15" customHeight="1">
      <c r="AF6554" s="367"/>
      <c r="AH6554" s="367"/>
    </row>
    <row r="6555" spans="32:34" s="368" customFormat="1" ht="14.15" customHeight="1">
      <c r="AF6555" s="367"/>
      <c r="AH6555" s="367"/>
    </row>
    <row r="6556" spans="32:34" s="368" customFormat="1" ht="14.15" customHeight="1">
      <c r="AF6556" s="367"/>
      <c r="AH6556" s="367"/>
    </row>
    <row r="6557" spans="32:34" s="368" customFormat="1" ht="14.15" customHeight="1">
      <c r="AF6557" s="367"/>
      <c r="AH6557" s="367"/>
    </row>
    <row r="6558" spans="32:34" s="368" customFormat="1" ht="14.15" customHeight="1">
      <c r="AF6558" s="367"/>
      <c r="AH6558" s="367"/>
    </row>
    <row r="6559" spans="32:34" s="368" customFormat="1" ht="14.15" customHeight="1">
      <c r="AF6559" s="367"/>
      <c r="AH6559" s="367"/>
    </row>
    <row r="6560" spans="32:34" s="368" customFormat="1" ht="14.15" customHeight="1">
      <c r="AF6560" s="367"/>
      <c r="AH6560" s="367"/>
    </row>
    <row r="6561" spans="32:34" s="368" customFormat="1" ht="14.15" customHeight="1">
      <c r="AF6561" s="367"/>
      <c r="AH6561" s="367"/>
    </row>
    <row r="6562" spans="32:34" s="368" customFormat="1" ht="14.15" customHeight="1">
      <c r="AF6562" s="367"/>
      <c r="AH6562" s="367"/>
    </row>
    <row r="6563" spans="32:34" s="368" customFormat="1" ht="14.15" customHeight="1">
      <c r="AF6563" s="367"/>
      <c r="AH6563" s="367"/>
    </row>
    <row r="6564" spans="32:34" s="368" customFormat="1" ht="14.15" customHeight="1">
      <c r="AF6564" s="367"/>
      <c r="AH6564" s="367"/>
    </row>
    <row r="6565" spans="32:34" s="368" customFormat="1" ht="14.15" customHeight="1">
      <c r="AF6565" s="367"/>
      <c r="AH6565" s="367"/>
    </row>
    <row r="6566" spans="32:34" s="368" customFormat="1" ht="14.15" customHeight="1">
      <c r="AF6566" s="367"/>
      <c r="AH6566" s="367"/>
    </row>
    <row r="6567" spans="32:34" s="368" customFormat="1" ht="14.15" customHeight="1">
      <c r="AF6567" s="367"/>
      <c r="AH6567" s="367"/>
    </row>
    <row r="6568" spans="32:34" s="368" customFormat="1" ht="14.15" customHeight="1">
      <c r="AF6568" s="367"/>
      <c r="AH6568" s="367"/>
    </row>
    <row r="6569" spans="32:34" s="368" customFormat="1" ht="14.15" customHeight="1">
      <c r="AF6569" s="367"/>
      <c r="AH6569" s="367"/>
    </row>
    <row r="6570" spans="32:34" s="368" customFormat="1" ht="14.15" customHeight="1">
      <c r="AF6570" s="367"/>
      <c r="AH6570" s="367"/>
    </row>
    <row r="6571" spans="32:34" s="368" customFormat="1" ht="14.15" customHeight="1">
      <c r="AF6571" s="367"/>
      <c r="AH6571" s="367"/>
    </row>
    <row r="6572" spans="32:34" s="368" customFormat="1" ht="14.15" customHeight="1">
      <c r="AF6572" s="367"/>
      <c r="AH6572" s="367"/>
    </row>
    <row r="6573" spans="32:34" s="368" customFormat="1" ht="14.15" customHeight="1">
      <c r="AF6573" s="367"/>
      <c r="AH6573" s="367"/>
    </row>
    <row r="6574" spans="32:34" s="368" customFormat="1" ht="14.15" customHeight="1">
      <c r="AF6574" s="367"/>
      <c r="AH6574" s="367"/>
    </row>
    <row r="6575" spans="32:34" s="368" customFormat="1" ht="14.15" customHeight="1">
      <c r="AF6575" s="367"/>
      <c r="AH6575" s="367"/>
    </row>
    <row r="6576" spans="32:34" s="368" customFormat="1" ht="14.15" customHeight="1">
      <c r="AF6576" s="367"/>
      <c r="AH6576" s="367"/>
    </row>
    <row r="6577" spans="32:34" s="368" customFormat="1" ht="14.15" customHeight="1">
      <c r="AF6577" s="367"/>
      <c r="AH6577" s="367"/>
    </row>
    <row r="6578" spans="32:34" s="368" customFormat="1" ht="14.15" customHeight="1">
      <c r="AF6578" s="367"/>
      <c r="AH6578" s="367"/>
    </row>
    <row r="6579" spans="32:34" s="368" customFormat="1" ht="14.15" customHeight="1">
      <c r="AF6579" s="367"/>
      <c r="AH6579" s="367"/>
    </row>
    <row r="6580" spans="32:34" s="368" customFormat="1" ht="14.15" customHeight="1">
      <c r="AF6580" s="367"/>
      <c r="AH6580" s="367"/>
    </row>
    <row r="6581" spans="32:34" s="368" customFormat="1" ht="14.15" customHeight="1">
      <c r="AF6581" s="367"/>
      <c r="AH6581" s="367"/>
    </row>
    <row r="6582" spans="32:34" s="368" customFormat="1" ht="14.15" customHeight="1">
      <c r="AF6582" s="367"/>
      <c r="AH6582" s="367"/>
    </row>
    <row r="6583" spans="32:34" s="368" customFormat="1" ht="14.15" customHeight="1">
      <c r="AF6583" s="367"/>
      <c r="AH6583" s="367"/>
    </row>
    <row r="6584" spans="32:34" s="368" customFormat="1" ht="14.15" customHeight="1">
      <c r="AF6584" s="367"/>
      <c r="AH6584" s="367"/>
    </row>
    <row r="6585" spans="32:34" s="368" customFormat="1" ht="14.15" customHeight="1">
      <c r="AF6585" s="367"/>
      <c r="AH6585" s="367"/>
    </row>
    <row r="6586" spans="32:34" s="368" customFormat="1" ht="14.15" customHeight="1">
      <c r="AF6586" s="367"/>
      <c r="AH6586" s="367"/>
    </row>
    <row r="6587" spans="32:34" s="368" customFormat="1" ht="14.15" customHeight="1">
      <c r="AF6587" s="367"/>
      <c r="AH6587" s="367"/>
    </row>
    <row r="6588" spans="32:34" s="368" customFormat="1" ht="14.15" customHeight="1">
      <c r="AF6588" s="367"/>
      <c r="AH6588" s="367"/>
    </row>
    <row r="6589" spans="32:34" s="368" customFormat="1" ht="14.15" customHeight="1">
      <c r="AF6589" s="367"/>
      <c r="AH6589" s="367"/>
    </row>
    <row r="6590" spans="32:34" s="368" customFormat="1" ht="14.15" customHeight="1">
      <c r="AF6590" s="367"/>
      <c r="AH6590" s="367"/>
    </row>
    <row r="6591" spans="32:34" s="368" customFormat="1" ht="14.15" customHeight="1">
      <c r="AF6591" s="367"/>
      <c r="AH6591" s="367"/>
    </row>
    <row r="6592" spans="32:34" s="368" customFormat="1" ht="14.15" customHeight="1">
      <c r="AF6592" s="367"/>
      <c r="AH6592" s="367"/>
    </row>
    <row r="6593" spans="32:34" s="368" customFormat="1" ht="14.15" customHeight="1">
      <c r="AF6593" s="367"/>
      <c r="AH6593" s="367"/>
    </row>
    <row r="6594" spans="32:34" s="368" customFormat="1" ht="14.15" customHeight="1">
      <c r="AF6594" s="367"/>
      <c r="AH6594" s="367"/>
    </row>
    <row r="6595" spans="32:34" s="368" customFormat="1" ht="14.15" customHeight="1">
      <c r="AF6595" s="367"/>
      <c r="AH6595" s="367"/>
    </row>
    <row r="6596" spans="32:34" s="368" customFormat="1" ht="14.15" customHeight="1">
      <c r="AF6596" s="367"/>
      <c r="AH6596" s="367"/>
    </row>
    <row r="6597" spans="32:34" s="368" customFormat="1" ht="14.15" customHeight="1">
      <c r="AF6597" s="367"/>
      <c r="AH6597" s="367"/>
    </row>
    <row r="6598" spans="32:34" s="368" customFormat="1" ht="14.15" customHeight="1">
      <c r="AF6598" s="367"/>
      <c r="AH6598" s="367"/>
    </row>
    <row r="6599" spans="32:34" s="368" customFormat="1" ht="14.15" customHeight="1">
      <c r="AF6599" s="367"/>
      <c r="AH6599" s="367"/>
    </row>
    <row r="6600" spans="32:34" s="368" customFormat="1" ht="14.15" customHeight="1">
      <c r="AF6600" s="367"/>
      <c r="AH6600" s="367"/>
    </row>
    <row r="6601" spans="32:34" s="368" customFormat="1" ht="14.15" customHeight="1">
      <c r="AF6601" s="367"/>
      <c r="AH6601" s="367"/>
    </row>
    <row r="6602" spans="32:34" s="368" customFormat="1" ht="14.15" customHeight="1">
      <c r="AF6602" s="367"/>
      <c r="AH6602" s="367"/>
    </row>
    <row r="6603" spans="32:34" s="368" customFormat="1" ht="14.15" customHeight="1">
      <c r="AF6603" s="367"/>
      <c r="AH6603" s="367"/>
    </row>
    <row r="6604" spans="32:34" s="368" customFormat="1" ht="14.15" customHeight="1">
      <c r="AF6604" s="367"/>
      <c r="AH6604" s="367"/>
    </row>
    <row r="6605" spans="32:34" s="368" customFormat="1" ht="14.15" customHeight="1">
      <c r="AF6605" s="367"/>
      <c r="AH6605" s="367"/>
    </row>
    <row r="6606" spans="32:34" s="368" customFormat="1" ht="14.15" customHeight="1">
      <c r="AF6606" s="367"/>
      <c r="AH6606" s="367"/>
    </row>
    <row r="6607" spans="32:34" s="368" customFormat="1" ht="14.15" customHeight="1">
      <c r="AF6607" s="367"/>
      <c r="AH6607" s="367"/>
    </row>
    <row r="6608" spans="32:34" s="368" customFormat="1" ht="14.15" customHeight="1">
      <c r="AF6608" s="367"/>
      <c r="AH6608" s="367"/>
    </row>
    <row r="6609" spans="32:34" s="368" customFormat="1" ht="14.15" customHeight="1">
      <c r="AF6609" s="367"/>
      <c r="AH6609" s="367"/>
    </row>
    <row r="6610" spans="32:34" s="368" customFormat="1" ht="14.15" customHeight="1">
      <c r="AF6610" s="367"/>
      <c r="AH6610" s="367"/>
    </row>
    <row r="6611" spans="32:34" s="368" customFormat="1" ht="14.15" customHeight="1">
      <c r="AF6611" s="367"/>
      <c r="AH6611" s="367"/>
    </row>
    <row r="6612" spans="32:34" s="368" customFormat="1" ht="14.15" customHeight="1">
      <c r="AF6612" s="367"/>
      <c r="AH6612" s="367"/>
    </row>
    <row r="6613" spans="32:34" s="368" customFormat="1" ht="14.15" customHeight="1">
      <c r="AF6613" s="367"/>
      <c r="AH6613" s="367"/>
    </row>
    <row r="6614" spans="32:34" s="368" customFormat="1" ht="14.15" customHeight="1">
      <c r="AF6614" s="367"/>
      <c r="AH6614" s="367"/>
    </row>
    <row r="6615" spans="32:34" s="368" customFormat="1" ht="14.15" customHeight="1">
      <c r="AF6615" s="367"/>
      <c r="AH6615" s="367"/>
    </row>
    <row r="6616" spans="32:34" s="368" customFormat="1" ht="14.15" customHeight="1">
      <c r="AF6616" s="367"/>
      <c r="AH6616" s="367"/>
    </row>
    <row r="6617" spans="32:34" s="368" customFormat="1" ht="14.15" customHeight="1">
      <c r="AF6617" s="367"/>
      <c r="AH6617" s="367"/>
    </row>
    <row r="6618" spans="32:34" s="368" customFormat="1" ht="14.15" customHeight="1">
      <c r="AF6618" s="367"/>
      <c r="AH6618" s="367"/>
    </row>
    <row r="6619" spans="32:34" s="368" customFormat="1" ht="14.15" customHeight="1">
      <c r="AF6619" s="367"/>
      <c r="AH6619" s="367"/>
    </row>
    <row r="6620" spans="32:34" s="368" customFormat="1" ht="14.15" customHeight="1">
      <c r="AF6620" s="367"/>
      <c r="AH6620" s="367"/>
    </row>
    <row r="6621" spans="32:34" s="368" customFormat="1" ht="14.15" customHeight="1">
      <c r="AF6621" s="367"/>
      <c r="AH6621" s="367"/>
    </row>
    <row r="6622" spans="32:34" s="368" customFormat="1" ht="14.15" customHeight="1">
      <c r="AF6622" s="367"/>
      <c r="AH6622" s="367"/>
    </row>
    <row r="6623" spans="32:34" s="368" customFormat="1" ht="14.15" customHeight="1">
      <c r="AF6623" s="367"/>
      <c r="AH6623" s="367"/>
    </row>
    <row r="6624" spans="32:34" s="368" customFormat="1" ht="14.15" customHeight="1">
      <c r="AF6624" s="367"/>
      <c r="AH6624" s="367"/>
    </row>
    <row r="6625" spans="32:34" s="368" customFormat="1" ht="14.15" customHeight="1">
      <c r="AF6625" s="367"/>
      <c r="AH6625" s="367"/>
    </row>
    <row r="6626" spans="32:34" s="368" customFormat="1" ht="14.15" customHeight="1">
      <c r="AF6626" s="367"/>
      <c r="AH6626" s="367"/>
    </row>
    <row r="6627" spans="32:34" s="368" customFormat="1" ht="14.15" customHeight="1">
      <c r="AF6627" s="367"/>
      <c r="AH6627" s="367"/>
    </row>
    <row r="6628" spans="32:34" s="368" customFormat="1" ht="14.15" customHeight="1">
      <c r="AF6628" s="367"/>
      <c r="AH6628" s="367"/>
    </row>
    <row r="6629" spans="32:34" s="368" customFormat="1" ht="14.15" customHeight="1">
      <c r="AF6629" s="367"/>
      <c r="AH6629" s="367"/>
    </row>
    <row r="6630" spans="32:34" s="368" customFormat="1" ht="14.15" customHeight="1">
      <c r="AF6630" s="367"/>
      <c r="AH6630" s="367"/>
    </row>
    <row r="6631" spans="32:34" s="368" customFormat="1" ht="14.15" customHeight="1">
      <c r="AF6631" s="367"/>
      <c r="AH6631" s="367"/>
    </row>
    <row r="6632" spans="32:34" s="368" customFormat="1" ht="14.15" customHeight="1">
      <c r="AF6632" s="367"/>
      <c r="AH6632" s="367"/>
    </row>
    <row r="6633" spans="32:34" s="368" customFormat="1" ht="14.15" customHeight="1">
      <c r="AF6633" s="367"/>
      <c r="AH6633" s="367"/>
    </row>
    <row r="6634" spans="32:34" s="368" customFormat="1" ht="14.15" customHeight="1">
      <c r="AF6634" s="367"/>
      <c r="AH6634" s="367"/>
    </row>
    <row r="6635" spans="32:34" s="368" customFormat="1" ht="14.15" customHeight="1">
      <c r="AF6635" s="367"/>
      <c r="AH6635" s="367"/>
    </row>
    <row r="6636" spans="32:34" s="368" customFormat="1" ht="14.15" customHeight="1">
      <c r="AF6636" s="367"/>
      <c r="AH6636" s="367"/>
    </row>
    <row r="6637" spans="32:34" s="368" customFormat="1" ht="14.15" customHeight="1">
      <c r="AF6637" s="367"/>
      <c r="AH6637" s="367"/>
    </row>
    <row r="6638" spans="32:34" s="368" customFormat="1" ht="14.15" customHeight="1">
      <c r="AF6638" s="367"/>
      <c r="AH6638" s="367"/>
    </row>
    <row r="6639" spans="32:34" s="368" customFormat="1" ht="14.15" customHeight="1">
      <c r="AF6639" s="367"/>
      <c r="AH6639" s="367"/>
    </row>
    <row r="6640" spans="32:34" s="368" customFormat="1" ht="14.15" customHeight="1">
      <c r="AF6640" s="367"/>
      <c r="AH6640" s="367"/>
    </row>
    <row r="6641" spans="32:34" s="368" customFormat="1" ht="14.15" customHeight="1">
      <c r="AF6641" s="367"/>
      <c r="AH6641" s="367"/>
    </row>
    <row r="6642" spans="32:34" s="368" customFormat="1" ht="14.15" customHeight="1">
      <c r="AF6642" s="367"/>
      <c r="AH6642" s="367"/>
    </row>
    <row r="6643" spans="32:34" s="368" customFormat="1" ht="14.15" customHeight="1">
      <c r="AF6643" s="367"/>
      <c r="AH6643" s="367"/>
    </row>
    <row r="6644" spans="32:34" s="368" customFormat="1" ht="14.15" customHeight="1">
      <c r="AF6644" s="367"/>
      <c r="AH6644" s="367"/>
    </row>
    <row r="6645" spans="32:34" s="368" customFormat="1" ht="14.15" customHeight="1">
      <c r="AF6645" s="367"/>
      <c r="AH6645" s="367"/>
    </row>
    <row r="6646" spans="32:34" s="368" customFormat="1" ht="14.15" customHeight="1">
      <c r="AF6646" s="367"/>
      <c r="AH6646" s="367"/>
    </row>
    <row r="6647" spans="32:34" s="368" customFormat="1" ht="14.15" customHeight="1">
      <c r="AF6647" s="367"/>
      <c r="AH6647" s="367"/>
    </row>
    <row r="6648" spans="32:34" s="368" customFormat="1" ht="14.15" customHeight="1">
      <c r="AF6648" s="367"/>
      <c r="AH6648" s="367"/>
    </row>
    <row r="6649" spans="32:34" s="368" customFormat="1" ht="14.15" customHeight="1">
      <c r="AF6649" s="367"/>
      <c r="AH6649" s="367"/>
    </row>
    <row r="6650" spans="32:34" s="368" customFormat="1" ht="14.15" customHeight="1">
      <c r="AF6650" s="367"/>
      <c r="AH6650" s="367"/>
    </row>
    <row r="6651" spans="32:34" s="368" customFormat="1" ht="14.15" customHeight="1">
      <c r="AF6651" s="367"/>
      <c r="AH6651" s="367"/>
    </row>
    <row r="6652" spans="32:34" s="368" customFormat="1" ht="14.15" customHeight="1">
      <c r="AF6652" s="367"/>
      <c r="AH6652" s="367"/>
    </row>
    <row r="6653" spans="32:34" s="368" customFormat="1" ht="14.15" customHeight="1">
      <c r="AF6653" s="367"/>
      <c r="AH6653" s="367"/>
    </row>
    <row r="6654" spans="32:34" s="368" customFormat="1" ht="14.15" customHeight="1">
      <c r="AF6654" s="367"/>
      <c r="AH6654" s="367"/>
    </row>
    <row r="6655" spans="32:34" s="368" customFormat="1" ht="14.15" customHeight="1">
      <c r="AF6655" s="367"/>
      <c r="AH6655" s="367"/>
    </row>
    <row r="6656" spans="32:34" s="368" customFormat="1" ht="14.15" customHeight="1">
      <c r="AF6656" s="367"/>
      <c r="AH6656" s="367"/>
    </row>
    <row r="6657" spans="32:34" s="368" customFormat="1" ht="14.15" customHeight="1">
      <c r="AF6657" s="367"/>
      <c r="AH6657" s="367"/>
    </row>
    <row r="6658" spans="32:34" s="368" customFormat="1" ht="14.15" customHeight="1">
      <c r="AF6658" s="367"/>
      <c r="AH6658" s="367"/>
    </row>
    <row r="6659" spans="32:34" s="368" customFormat="1" ht="14.15" customHeight="1">
      <c r="AF6659" s="367"/>
      <c r="AH6659" s="367"/>
    </row>
    <row r="6660" spans="32:34" s="368" customFormat="1" ht="14.15" customHeight="1">
      <c r="AF6660" s="367"/>
      <c r="AH6660" s="367"/>
    </row>
    <row r="6661" spans="32:34" s="368" customFormat="1" ht="14.15" customHeight="1">
      <c r="AF6661" s="367"/>
      <c r="AH6661" s="367"/>
    </row>
    <row r="6662" spans="32:34" s="368" customFormat="1" ht="14.15" customHeight="1">
      <c r="AF6662" s="367"/>
      <c r="AH6662" s="367"/>
    </row>
    <row r="6663" spans="32:34" s="368" customFormat="1" ht="14.15" customHeight="1">
      <c r="AF6663" s="367"/>
      <c r="AH6663" s="367"/>
    </row>
    <row r="6664" spans="32:34" s="368" customFormat="1" ht="14.15" customHeight="1">
      <c r="AF6664" s="367"/>
      <c r="AH6664" s="367"/>
    </row>
    <row r="6665" spans="32:34" s="368" customFormat="1" ht="14.15" customHeight="1">
      <c r="AF6665" s="367"/>
      <c r="AH6665" s="367"/>
    </row>
    <row r="6666" spans="32:34" s="368" customFormat="1" ht="14.15" customHeight="1">
      <c r="AF6666" s="367"/>
      <c r="AH6666" s="367"/>
    </row>
    <row r="6667" spans="32:34" s="368" customFormat="1" ht="14.15" customHeight="1">
      <c r="AF6667" s="367"/>
      <c r="AH6667" s="367"/>
    </row>
    <row r="6668" spans="32:34" s="368" customFormat="1" ht="14.15" customHeight="1">
      <c r="AF6668" s="367"/>
      <c r="AH6668" s="367"/>
    </row>
    <row r="6669" spans="32:34" s="368" customFormat="1" ht="14.15" customHeight="1">
      <c r="AF6669" s="367"/>
      <c r="AH6669" s="367"/>
    </row>
    <row r="6670" spans="32:34" s="368" customFormat="1" ht="14.15" customHeight="1">
      <c r="AF6670" s="367"/>
      <c r="AH6670" s="367"/>
    </row>
    <row r="6671" spans="32:34" s="368" customFormat="1" ht="14.15" customHeight="1">
      <c r="AF6671" s="367"/>
      <c r="AH6671" s="367"/>
    </row>
    <row r="6672" spans="32:34" s="368" customFormat="1" ht="14.15" customHeight="1">
      <c r="AF6672" s="367"/>
      <c r="AH6672" s="367"/>
    </row>
    <row r="6673" spans="32:34" s="368" customFormat="1" ht="14.15" customHeight="1">
      <c r="AF6673" s="367"/>
      <c r="AH6673" s="367"/>
    </row>
    <row r="6674" spans="32:34" s="368" customFormat="1" ht="14.15" customHeight="1">
      <c r="AF6674" s="367"/>
      <c r="AH6674" s="367"/>
    </row>
    <row r="6675" spans="32:34" s="368" customFormat="1" ht="14.15" customHeight="1">
      <c r="AF6675" s="367"/>
      <c r="AH6675" s="367"/>
    </row>
    <row r="6676" spans="32:34" s="368" customFormat="1" ht="14.15" customHeight="1">
      <c r="AF6676" s="367"/>
      <c r="AH6676" s="367"/>
    </row>
    <row r="6677" spans="32:34" s="368" customFormat="1" ht="14.15" customHeight="1">
      <c r="AF6677" s="367"/>
      <c r="AH6677" s="367"/>
    </row>
    <row r="6678" spans="32:34" s="368" customFormat="1" ht="14.15" customHeight="1">
      <c r="AF6678" s="367"/>
      <c r="AH6678" s="367"/>
    </row>
    <row r="6679" spans="32:34" s="368" customFormat="1" ht="14.15" customHeight="1">
      <c r="AF6679" s="367"/>
      <c r="AH6679" s="367"/>
    </row>
    <row r="6680" spans="32:34" s="368" customFormat="1" ht="14.15" customHeight="1">
      <c r="AF6680" s="367"/>
      <c r="AH6680" s="367"/>
    </row>
    <row r="6681" spans="32:34" s="368" customFormat="1" ht="14.15" customHeight="1">
      <c r="AF6681" s="367"/>
      <c r="AH6681" s="367"/>
    </row>
    <row r="6682" spans="32:34" s="368" customFormat="1" ht="14.15" customHeight="1">
      <c r="AF6682" s="367"/>
      <c r="AH6682" s="367"/>
    </row>
    <row r="6683" spans="32:34" s="368" customFormat="1" ht="14.15" customHeight="1">
      <c r="AF6683" s="367"/>
      <c r="AH6683" s="367"/>
    </row>
    <row r="6684" spans="32:34" s="368" customFormat="1" ht="14.15" customHeight="1">
      <c r="AF6684" s="367"/>
      <c r="AH6684" s="367"/>
    </row>
    <row r="6685" spans="32:34" s="368" customFormat="1" ht="14.15" customHeight="1">
      <c r="AF6685" s="367"/>
      <c r="AH6685" s="367"/>
    </row>
    <row r="6686" spans="32:34" s="368" customFormat="1" ht="14.15" customHeight="1">
      <c r="AF6686" s="367"/>
      <c r="AH6686" s="367"/>
    </row>
    <row r="6687" spans="32:34" s="368" customFormat="1" ht="14.15" customHeight="1">
      <c r="AF6687" s="367"/>
      <c r="AH6687" s="367"/>
    </row>
    <row r="6688" spans="32:34" s="368" customFormat="1" ht="14.15" customHeight="1">
      <c r="AF6688" s="367"/>
      <c r="AH6688" s="367"/>
    </row>
    <row r="6689" spans="32:34" s="368" customFormat="1" ht="14.15" customHeight="1">
      <c r="AF6689" s="367"/>
      <c r="AH6689" s="367"/>
    </row>
    <row r="6690" spans="32:34" s="368" customFormat="1" ht="14.15" customHeight="1">
      <c r="AF6690" s="367"/>
      <c r="AH6690" s="367"/>
    </row>
    <row r="6691" spans="32:34" s="368" customFormat="1" ht="14.15" customHeight="1">
      <c r="AF6691" s="367"/>
      <c r="AH6691" s="367"/>
    </row>
    <row r="6692" spans="32:34" s="368" customFormat="1" ht="14.15" customHeight="1">
      <c r="AF6692" s="367"/>
      <c r="AH6692" s="367"/>
    </row>
    <row r="6693" spans="32:34" s="368" customFormat="1" ht="14.15" customHeight="1">
      <c r="AF6693" s="367"/>
      <c r="AH6693" s="367"/>
    </row>
    <row r="6694" spans="32:34" s="368" customFormat="1" ht="14.15" customHeight="1">
      <c r="AF6694" s="367"/>
      <c r="AH6694" s="367"/>
    </row>
    <row r="6695" spans="32:34" s="368" customFormat="1" ht="14.15" customHeight="1">
      <c r="AF6695" s="367"/>
      <c r="AH6695" s="367"/>
    </row>
    <row r="6696" spans="32:34" s="368" customFormat="1" ht="14.15" customHeight="1">
      <c r="AF6696" s="367"/>
      <c r="AH6696" s="367"/>
    </row>
    <row r="6697" spans="32:34" s="368" customFormat="1" ht="14.15" customHeight="1">
      <c r="AF6697" s="367"/>
      <c r="AH6697" s="367"/>
    </row>
    <row r="6698" spans="32:34" s="368" customFormat="1" ht="14.15" customHeight="1">
      <c r="AF6698" s="367"/>
      <c r="AH6698" s="367"/>
    </row>
    <row r="6699" spans="32:34" s="368" customFormat="1" ht="14.15" customHeight="1">
      <c r="AF6699" s="367"/>
      <c r="AH6699" s="367"/>
    </row>
    <row r="6700" spans="32:34" s="368" customFormat="1" ht="14.15" customHeight="1">
      <c r="AF6700" s="367"/>
      <c r="AH6700" s="367"/>
    </row>
    <row r="6701" spans="32:34" s="368" customFormat="1" ht="14.15" customHeight="1">
      <c r="AF6701" s="367"/>
      <c r="AH6701" s="367"/>
    </row>
    <row r="6702" spans="32:34" s="368" customFormat="1" ht="14.15" customHeight="1">
      <c r="AF6702" s="367"/>
      <c r="AH6702" s="367"/>
    </row>
    <row r="6703" spans="32:34" s="368" customFormat="1" ht="14.15" customHeight="1">
      <c r="AF6703" s="367"/>
      <c r="AH6703" s="367"/>
    </row>
    <row r="6704" spans="32:34" s="368" customFormat="1" ht="14.15" customHeight="1">
      <c r="AF6704" s="367"/>
      <c r="AH6704" s="367"/>
    </row>
    <row r="6705" spans="32:34" s="368" customFormat="1" ht="14.15" customHeight="1">
      <c r="AF6705" s="367"/>
      <c r="AH6705" s="367"/>
    </row>
    <row r="6706" spans="32:34" s="368" customFormat="1" ht="14.15" customHeight="1">
      <c r="AF6706" s="367"/>
      <c r="AH6706" s="367"/>
    </row>
    <row r="6707" spans="32:34" s="368" customFormat="1" ht="14.15" customHeight="1">
      <c r="AF6707" s="367"/>
      <c r="AH6707" s="367"/>
    </row>
    <row r="6708" spans="32:34" s="368" customFormat="1" ht="14.15" customHeight="1">
      <c r="AF6708" s="367"/>
      <c r="AH6708" s="367"/>
    </row>
    <row r="6709" spans="32:34" s="368" customFormat="1" ht="14.15" customHeight="1">
      <c r="AF6709" s="367"/>
      <c r="AH6709" s="367"/>
    </row>
    <row r="6710" spans="32:34" s="368" customFormat="1" ht="14.15" customHeight="1">
      <c r="AF6710" s="367"/>
      <c r="AH6710" s="367"/>
    </row>
    <row r="6711" spans="32:34" s="368" customFormat="1" ht="14.15" customHeight="1">
      <c r="AF6711" s="367"/>
      <c r="AH6711" s="367"/>
    </row>
    <row r="6712" spans="32:34" s="368" customFormat="1" ht="14.15" customHeight="1">
      <c r="AF6712" s="367"/>
      <c r="AH6712" s="367"/>
    </row>
    <row r="6713" spans="32:34" s="368" customFormat="1" ht="14.15" customHeight="1">
      <c r="AF6713" s="367"/>
      <c r="AH6713" s="367"/>
    </row>
    <row r="6714" spans="32:34" s="368" customFormat="1" ht="14.15" customHeight="1">
      <c r="AF6714" s="367"/>
      <c r="AH6714" s="367"/>
    </row>
    <row r="6715" spans="32:34" s="368" customFormat="1" ht="14.15" customHeight="1">
      <c r="AF6715" s="367"/>
      <c r="AH6715" s="367"/>
    </row>
    <row r="6716" spans="32:34" s="368" customFormat="1" ht="14.15" customHeight="1">
      <c r="AF6716" s="367"/>
      <c r="AH6716" s="367"/>
    </row>
    <row r="6717" spans="32:34" s="368" customFormat="1" ht="14.15" customHeight="1">
      <c r="AF6717" s="367"/>
      <c r="AH6717" s="367"/>
    </row>
    <row r="6718" spans="32:34" s="368" customFormat="1" ht="14.15" customHeight="1">
      <c r="AF6718" s="367"/>
      <c r="AH6718" s="367"/>
    </row>
    <row r="6719" spans="32:34" s="368" customFormat="1" ht="14.15" customHeight="1">
      <c r="AF6719" s="367"/>
      <c r="AH6719" s="367"/>
    </row>
    <row r="6720" spans="32:34" s="368" customFormat="1" ht="14.15" customHeight="1">
      <c r="AF6720" s="367"/>
      <c r="AH6720" s="367"/>
    </row>
    <row r="6721" spans="32:34" s="368" customFormat="1" ht="14.15" customHeight="1">
      <c r="AF6721" s="367"/>
      <c r="AH6721" s="367"/>
    </row>
    <row r="6722" spans="32:34" s="368" customFormat="1" ht="14.15" customHeight="1">
      <c r="AF6722" s="367"/>
      <c r="AH6722" s="367"/>
    </row>
    <row r="6723" spans="32:34" s="368" customFormat="1" ht="14.15" customHeight="1">
      <c r="AF6723" s="367"/>
      <c r="AH6723" s="367"/>
    </row>
    <row r="6724" spans="32:34" s="368" customFormat="1" ht="14.15" customHeight="1">
      <c r="AF6724" s="367"/>
      <c r="AH6724" s="367"/>
    </row>
    <row r="6725" spans="32:34" s="368" customFormat="1" ht="14.15" customHeight="1">
      <c r="AF6725" s="367"/>
      <c r="AH6725" s="367"/>
    </row>
    <row r="6726" spans="32:34" s="368" customFormat="1" ht="14.15" customHeight="1">
      <c r="AF6726" s="367"/>
      <c r="AH6726" s="367"/>
    </row>
    <row r="6727" spans="32:34" s="368" customFormat="1" ht="14.15" customHeight="1">
      <c r="AF6727" s="367"/>
      <c r="AH6727" s="367"/>
    </row>
    <row r="6728" spans="32:34" s="368" customFormat="1" ht="14.15" customHeight="1">
      <c r="AF6728" s="367"/>
      <c r="AH6728" s="367"/>
    </row>
    <row r="6729" spans="32:34" s="368" customFormat="1" ht="14.15" customHeight="1">
      <c r="AF6729" s="367"/>
      <c r="AH6729" s="367"/>
    </row>
    <row r="6730" spans="32:34" s="368" customFormat="1" ht="14.15" customHeight="1">
      <c r="AF6730" s="367"/>
      <c r="AH6730" s="367"/>
    </row>
    <row r="6731" spans="32:34" s="368" customFormat="1" ht="14.15" customHeight="1">
      <c r="AF6731" s="367"/>
      <c r="AH6731" s="367"/>
    </row>
    <row r="6732" spans="32:34" s="368" customFormat="1" ht="14.15" customHeight="1">
      <c r="AF6732" s="367"/>
      <c r="AH6732" s="367"/>
    </row>
    <row r="6733" spans="32:34" s="368" customFormat="1" ht="14.15" customHeight="1">
      <c r="AF6733" s="367"/>
      <c r="AH6733" s="367"/>
    </row>
    <row r="6734" spans="32:34" s="368" customFormat="1" ht="14.15" customHeight="1">
      <c r="AF6734" s="367"/>
      <c r="AH6734" s="367"/>
    </row>
    <row r="6735" spans="32:34" s="368" customFormat="1" ht="14.15" customHeight="1">
      <c r="AF6735" s="367"/>
      <c r="AH6735" s="367"/>
    </row>
    <row r="6736" spans="32:34" s="368" customFormat="1" ht="14.15" customHeight="1">
      <c r="AF6736" s="367"/>
      <c r="AH6736" s="367"/>
    </row>
    <row r="6737" spans="32:34" s="368" customFormat="1" ht="14.15" customHeight="1">
      <c r="AF6737" s="367"/>
      <c r="AH6737" s="367"/>
    </row>
    <row r="6738" spans="32:34" s="368" customFormat="1" ht="14.15" customHeight="1">
      <c r="AF6738" s="367"/>
      <c r="AH6738" s="367"/>
    </row>
    <row r="6739" spans="32:34" s="368" customFormat="1" ht="14.15" customHeight="1">
      <c r="AF6739" s="367"/>
      <c r="AH6739" s="367"/>
    </row>
    <row r="6740" spans="32:34" s="368" customFormat="1" ht="14.15" customHeight="1">
      <c r="AF6740" s="367"/>
      <c r="AH6740" s="367"/>
    </row>
    <row r="6741" spans="32:34" s="368" customFormat="1" ht="14.15" customHeight="1">
      <c r="AF6741" s="367"/>
      <c r="AH6741" s="367"/>
    </row>
    <row r="6742" spans="32:34" s="368" customFormat="1" ht="14.15" customHeight="1">
      <c r="AF6742" s="367"/>
      <c r="AH6742" s="367"/>
    </row>
    <row r="6743" spans="32:34" s="368" customFormat="1" ht="14.15" customHeight="1">
      <c r="AF6743" s="367"/>
      <c r="AH6743" s="367"/>
    </row>
    <row r="6744" spans="32:34" s="368" customFormat="1" ht="14.15" customHeight="1">
      <c r="AF6744" s="367"/>
      <c r="AH6744" s="367"/>
    </row>
    <row r="6745" spans="32:34" s="368" customFormat="1" ht="14.15" customHeight="1">
      <c r="AF6745" s="367"/>
      <c r="AH6745" s="367"/>
    </row>
    <row r="6746" spans="32:34" s="368" customFormat="1" ht="14.15" customHeight="1">
      <c r="AF6746" s="367"/>
      <c r="AH6746" s="367"/>
    </row>
    <row r="6747" spans="32:34" s="368" customFormat="1" ht="14.15" customHeight="1">
      <c r="AF6747" s="367"/>
      <c r="AH6747" s="367"/>
    </row>
    <row r="6748" spans="32:34" s="368" customFormat="1" ht="14.15" customHeight="1">
      <c r="AF6748" s="367"/>
      <c r="AH6748" s="367"/>
    </row>
    <row r="6749" spans="32:34" s="368" customFormat="1" ht="14.15" customHeight="1">
      <c r="AF6749" s="367"/>
      <c r="AH6749" s="367"/>
    </row>
    <row r="6750" spans="32:34" s="368" customFormat="1" ht="14.15" customHeight="1">
      <c r="AF6750" s="367"/>
      <c r="AH6750" s="367"/>
    </row>
    <row r="6751" spans="32:34" s="368" customFormat="1" ht="14.15" customHeight="1">
      <c r="AF6751" s="367"/>
      <c r="AH6751" s="367"/>
    </row>
    <row r="6752" spans="32:34" s="368" customFormat="1" ht="14.15" customHeight="1">
      <c r="AF6752" s="367"/>
      <c r="AH6752" s="367"/>
    </row>
    <row r="6753" spans="32:34" s="368" customFormat="1" ht="14.15" customHeight="1">
      <c r="AF6753" s="367"/>
      <c r="AH6753" s="367"/>
    </row>
    <row r="6754" spans="32:34" s="368" customFormat="1" ht="14.15" customHeight="1">
      <c r="AF6754" s="367"/>
      <c r="AH6754" s="367"/>
    </row>
    <row r="6755" spans="32:34" s="368" customFormat="1" ht="14.15" customHeight="1">
      <c r="AF6755" s="367"/>
      <c r="AH6755" s="367"/>
    </row>
    <row r="6756" spans="32:34" s="368" customFormat="1" ht="14.15" customHeight="1">
      <c r="AF6756" s="367"/>
      <c r="AH6756" s="367"/>
    </row>
    <row r="6757" spans="32:34" s="368" customFormat="1" ht="14.15" customHeight="1">
      <c r="AF6757" s="367"/>
      <c r="AH6757" s="367"/>
    </row>
    <row r="6758" spans="32:34" s="368" customFormat="1" ht="14.15" customHeight="1">
      <c r="AF6758" s="367"/>
      <c r="AH6758" s="367"/>
    </row>
    <row r="6759" spans="32:34" s="368" customFormat="1" ht="14.15" customHeight="1">
      <c r="AF6759" s="367"/>
      <c r="AH6759" s="367"/>
    </row>
    <row r="6760" spans="32:34" s="368" customFormat="1" ht="14.15" customHeight="1">
      <c r="AF6760" s="367"/>
      <c r="AH6760" s="367"/>
    </row>
    <row r="6761" spans="32:34" s="368" customFormat="1" ht="14.15" customHeight="1">
      <c r="AF6761" s="367"/>
      <c r="AH6761" s="367"/>
    </row>
    <row r="6762" spans="32:34" s="368" customFormat="1" ht="14.15" customHeight="1">
      <c r="AF6762" s="367"/>
      <c r="AH6762" s="367"/>
    </row>
    <row r="6763" spans="32:34" s="368" customFormat="1" ht="14.15" customHeight="1">
      <c r="AF6763" s="367"/>
      <c r="AH6763" s="367"/>
    </row>
    <row r="6764" spans="32:34" s="368" customFormat="1" ht="14.15" customHeight="1">
      <c r="AF6764" s="367"/>
      <c r="AH6764" s="367"/>
    </row>
    <row r="6765" spans="32:34" s="368" customFormat="1" ht="14.15" customHeight="1">
      <c r="AF6765" s="367"/>
      <c r="AH6765" s="367"/>
    </row>
    <row r="6766" spans="32:34" s="368" customFormat="1" ht="14.15" customHeight="1">
      <c r="AF6766" s="367"/>
      <c r="AH6766" s="367"/>
    </row>
    <row r="6767" spans="32:34" s="368" customFormat="1" ht="14.15" customHeight="1">
      <c r="AF6767" s="367"/>
      <c r="AH6767" s="367"/>
    </row>
    <row r="6768" spans="32:34" s="368" customFormat="1" ht="14.15" customHeight="1">
      <c r="AF6768" s="367"/>
      <c r="AH6768" s="367"/>
    </row>
    <row r="6769" spans="32:34" s="368" customFormat="1" ht="14.15" customHeight="1">
      <c r="AF6769" s="367"/>
      <c r="AH6769" s="367"/>
    </row>
    <row r="6770" spans="32:34" s="368" customFormat="1" ht="14.15" customHeight="1">
      <c r="AF6770" s="367"/>
      <c r="AH6770" s="367"/>
    </row>
    <row r="6771" spans="32:34" s="368" customFormat="1" ht="14.15" customHeight="1">
      <c r="AF6771" s="367"/>
      <c r="AH6771" s="367"/>
    </row>
    <row r="6772" spans="32:34" s="368" customFormat="1" ht="14.15" customHeight="1">
      <c r="AF6772" s="367"/>
      <c r="AH6772" s="367"/>
    </row>
    <row r="6773" spans="32:34" s="368" customFormat="1" ht="14.15" customHeight="1">
      <c r="AF6773" s="367"/>
      <c r="AH6773" s="367"/>
    </row>
    <row r="6774" spans="32:34" s="368" customFormat="1" ht="14.15" customHeight="1">
      <c r="AF6774" s="367"/>
      <c r="AH6774" s="367"/>
    </row>
    <row r="6775" spans="32:34" s="368" customFormat="1" ht="14.15" customHeight="1">
      <c r="AF6775" s="367"/>
      <c r="AH6775" s="367"/>
    </row>
    <row r="6776" spans="32:34" s="368" customFormat="1" ht="14.15" customHeight="1">
      <c r="AF6776" s="367"/>
      <c r="AH6776" s="367"/>
    </row>
    <row r="6777" spans="32:34" s="368" customFormat="1" ht="14.15" customHeight="1">
      <c r="AF6777" s="367"/>
      <c r="AH6777" s="367"/>
    </row>
    <row r="6778" spans="32:34" s="368" customFormat="1" ht="14.15" customHeight="1">
      <c r="AF6778" s="367"/>
      <c r="AH6778" s="367"/>
    </row>
    <row r="6779" spans="32:34" s="368" customFormat="1" ht="14.15" customHeight="1">
      <c r="AF6779" s="367"/>
      <c r="AH6779" s="367"/>
    </row>
    <row r="6780" spans="32:34" s="368" customFormat="1" ht="14.15" customHeight="1">
      <c r="AF6780" s="367"/>
      <c r="AH6780" s="367"/>
    </row>
    <row r="6781" spans="32:34" s="368" customFormat="1" ht="14.15" customHeight="1">
      <c r="AF6781" s="367"/>
      <c r="AH6781" s="367"/>
    </row>
    <row r="6782" spans="32:34" s="368" customFormat="1" ht="14.15" customHeight="1">
      <c r="AF6782" s="367"/>
      <c r="AH6782" s="367"/>
    </row>
    <row r="6783" spans="32:34" s="368" customFormat="1" ht="14.15" customHeight="1">
      <c r="AF6783" s="367"/>
      <c r="AH6783" s="367"/>
    </row>
    <row r="6784" spans="32:34" s="368" customFormat="1" ht="14.15" customHeight="1">
      <c r="AF6784" s="367"/>
      <c r="AH6784" s="367"/>
    </row>
    <row r="6785" spans="32:34" s="368" customFormat="1" ht="14.15" customHeight="1">
      <c r="AF6785" s="367"/>
      <c r="AH6785" s="367"/>
    </row>
    <row r="6786" spans="32:34" s="368" customFormat="1" ht="14.15" customHeight="1">
      <c r="AF6786" s="367"/>
      <c r="AH6786" s="367"/>
    </row>
    <row r="6787" spans="32:34" s="368" customFormat="1" ht="14.15" customHeight="1">
      <c r="AF6787" s="367"/>
      <c r="AH6787" s="367"/>
    </row>
    <row r="6788" spans="32:34" s="368" customFormat="1" ht="14.15" customHeight="1">
      <c r="AF6788" s="367"/>
      <c r="AH6788" s="367"/>
    </row>
    <row r="6789" spans="32:34" s="368" customFormat="1" ht="14.15" customHeight="1">
      <c r="AF6789" s="367"/>
      <c r="AH6789" s="367"/>
    </row>
    <row r="6790" spans="32:34" s="368" customFormat="1" ht="14.15" customHeight="1">
      <c r="AF6790" s="367"/>
      <c r="AH6790" s="367"/>
    </row>
    <row r="6791" spans="32:34" s="368" customFormat="1" ht="14.15" customHeight="1">
      <c r="AF6791" s="367"/>
      <c r="AH6791" s="367"/>
    </row>
    <row r="6792" spans="32:34" s="368" customFormat="1" ht="14.15" customHeight="1">
      <c r="AF6792" s="367"/>
      <c r="AH6792" s="367"/>
    </row>
    <row r="6793" spans="32:34" s="368" customFormat="1" ht="14.15" customHeight="1">
      <c r="AF6793" s="367"/>
      <c r="AH6793" s="367"/>
    </row>
    <row r="6794" spans="32:34" s="368" customFormat="1" ht="14.15" customHeight="1">
      <c r="AF6794" s="367"/>
      <c r="AH6794" s="367"/>
    </row>
    <row r="6795" spans="32:34" s="368" customFormat="1" ht="14.15" customHeight="1">
      <c r="AF6795" s="367"/>
      <c r="AH6795" s="367"/>
    </row>
    <row r="6796" spans="32:34" s="368" customFormat="1" ht="14.15" customHeight="1">
      <c r="AF6796" s="367"/>
      <c r="AH6796" s="367"/>
    </row>
    <row r="6797" spans="32:34" s="368" customFormat="1" ht="14.15" customHeight="1">
      <c r="AF6797" s="367"/>
      <c r="AH6797" s="367"/>
    </row>
    <row r="6798" spans="32:34" s="368" customFormat="1" ht="14.15" customHeight="1">
      <c r="AF6798" s="367"/>
      <c r="AH6798" s="367"/>
    </row>
    <row r="6799" spans="32:34" s="368" customFormat="1" ht="14.15" customHeight="1">
      <c r="AF6799" s="367"/>
      <c r="AH6799" s="367"/>
    </row>
    <row r="6800" spans="32:34" s="368" customFormat="1" ht="14.15" customHeight="1">
      <c r="AF6800" s="367"/>
      <c r="AH6800" s="367"/>
    </row>
    <row r="6801" spans="32:34" s="368" customFormat="1" ht="14.15" customHeight="1">
      <c r="AF6801" s="367"/>
      <c r="AH6801" s="367"/>
    </row>
    <row r="6802" spans="32:34" s="368" customFormat="1" ht="14.15" customHeight="1">
      <c r="AF6802" s="367"/>
      <c r="AH6802" s="367"/>
    </row>
    <row r="6803" spans="32:34" s="368" customFormat="1" ht="14.15" customHeight="1">
      <c r="AF6803" s="367"/>
      <c r="AH6803" s="367"/>
    </row>
    <row r="6804" spans="32:34" s="368" customFormat="1" ht="14.15" customHeight="1">
      <c r="AF6804" s="367"/>
      <c r="AH6804" s="367"/>
    </row>
    <row r="6805" spans="32:34" s="368" customFormat="1" ht="14.15" customHeight="1">
      <c r="AF6805" s="367"/>
      <c r="AH6805" s="367"/>
    </row>
    <row r="6806" spans="32:34" s="368" customFormat="1" ht="14.15" customHeight="1">
      <c r="AF6806" s="367"/>
      <c r="AH6806" s="367"/>
    </row>
    <row r="6807" spans="32:34" s="368" customFormat="1" ht="14.15" customHeight="1">
      <c r="AF6807" s="367"/>
      <c r="AH6807" s="367"/>
    </row>
    <row r="6808" spans="32:34" s="368" customFormat="1" ht="14.15" customHeight="1">
      <c r="AF6808" s="367"/>
      <c r="AH6808" s="367"/>
    </row>
    <row r="6809" spans="32:34" s="368" customFormat="1" ht="14.15" customHeight="1">
      <c r="AF6809" s="367"/>
      <c r="AH6809" s="367"/>
    </row>
    <row r="6810" spans="32:34" s="368" customFormat="1" ht="14.15" customHeight="1">
      <c r="AF6810" s="367"/>
      <c r="AH6810" s="367"/>
    </row>
    <row r="6811" spans="32:34" s="368" customFormat="1" ht="14.15" customHeight="1">
      <c r="AF6811" s="367"/>
      <c r="AH6811" s="367"/>
    </row>
    <row r="6812" spans="32:34" s="368" customFormat="1" ht="14.15" customHeight="1">
      <c r="AF6812" s="367"/>
      <c r="AH6812" s="367"/>
    </row>
    <row r="6813" spans="32:34" s="368" customFormat="1" ht="14.15" customHeight="1">
      <c r="AF6813" s="367"/>
      <c r="AH6813" s="367"/>
    </row>
    <row r="6814" spans="32:34" s="368" customFormat="1" ht="14.15" customHeight="1">
      <c r="AF6814" s="367"/>
      <c r="AH6814" s="367"/>
    </row>
    <row r="6815" spans="32:34" s="368" customFormat="1" ht="14.15" customHeight="1">
      <c r="AF6815" s="367"/>
      <c r="AH6815" s="367"/>
    </row>
    <row r="6816" spans="32:34" s="368" customFormat="1" ht="14.15" customHeight="1">
      <c r="AF6816" s="367"/>
      <c r="AH6816" s="367"/>
    </row>
    <row r="6817" spans="32:34" s="368" customFormat="1" ht="14.15" customHeight="1">
      <c r="AF6817" s="367"/>
      <c r="AH6817" s="367"/>
    </row>
    <row r="6818" spans="32:34" s="368" customFormat="1" ht="14.15" customHeight="1">
      <c r="AF6818" s="367"/>
      <c r="AH6818" s="367"/>
    </row>
    <row r="6819" spans="32:34" s="368" customFormat="1" ht="14.15" customHeight="1">
      <c r="AF6819" s="367"/>
      <c r="AH6819" s="367"/>
    </row>
    <row r="6820" spans="32:34" s="368" customFormat="1" ht="14.15" customHeight="1">
      <c r="AF6820" s="367"/>
      <c r="AH6820" s="367"/>
    </row>
    <row r="6821" spans="32:34" s="368" customFormat="1" ht="14.15" customHeight="1">
      <c r="AF6821" s="367"/>
      <c r="AH6821" s="367"/>
    </row>
    <row r="6822" spans="32:34" s="368" customFormat="1" ht="14.15" customHeight="1">
      <c r="AF6822" s="367"/>
      <c r="AH6822" s="367"/>
    </row>
    <row r="6823" spans="32:34" s="368" customFormat="1" ht="14.15" customHeight="1">
      <c r="AF6823" s="367"/>
      <c r="AH6823" s="367"/>
    </row>
    <row r="6824" spans="32:34" s="368" customFormat="1" ht="14.15" customHeight="1">
      <c r="AF6824" s="367"/>
      <c r="AH6824" s="367"/>
    </row>
    <row r="6825" spans="32:34" s="368" customFormat="1" ht="14.15" customHeight="1">
      <c r="AF6825" s="367"/>
      <c r="AH6825" s="367"/>
    </row>
    <row r="6826" spans="32:34" s="368" customFormat="1" ht="14.15" customHeight="1">
      <c r="AF6826" s="367"/>
      <c r="AH6826" s="367"/>
    </row>
    <row r="6827" spans="32:34" s="368" customFormat="1" ht="14.15" customHeight="1">
      <c r="AF6827" s="367"/>
      <c r="AH6827" s="367"/>
    </row>
    <row r="6828" spans="32:34" s="368" customFormat="1" ht="14.15" customHeight="1">
      <c r="AF6828" s="367"/>
      <c r="AH6828" s="367"/>
    </row>
    <row r="6829" spans="32:34" s="368" customFormat="1" ht="14.15" customHeight="1">
      <c r="AF6829" s="367"/>
      <c r="AH6829" s="367"/>
    </row>
    <row r="6830" spans="32:34" s="368" customFormat="1" ht="14.15" customHeight="1">
      <c r="AF6830" s="367"/>
      <c r="AH6830" s="367"/>
    </row>
    <row r="6831" spans="32:34" s="368" customFormat="1" ht="14.15" customHeight="1">
      <c r="AF6831" s="367"/>
      <c r="AH6831" s="367"/>
    </row>
    <row r="6832" spans="32:34" s="368" customFormat="1" ht="14.15" customHeight="1">
      <c r="AF6832" s="367"/>
      <c r="AH6832" s="367"/>
    </row>
    <row r="6833" spans="32:34" s="368" customFormat="1" ht="14.15" customHeight="1">
      <c r="AF6833" s="367"/>
      <c r="AH6833" s="367"/>
    </row>
    <row r="6834" spans="32:34" s="368" customFormat="1" ht="14.15" customHeight="1">
      <c r="AF6834" s="367"/>
      <c r="AH6834" s="367"/>
    </row>
    <row r="6835" spans="32:34" s="368" customFormat="1" ht="14.15" customHeight="1">
      <c r="AF6835" s="367"/>
      <c r="AH6835" s="367"/>
    </row>
    <row r="6836" spans="32:34" s="368" customFormat="1" ht="14.15" customHeight="1">
      <c r="AF6836" s="367"/>
      <c r="AH6836" s="367"/>
    </row>
    <row r="6837" spans="32:34" s="368" customFormat="1" ht="14.15" customHeight="1">
      <c r="AF6837" s="367"/>
      <c r="AH6837" s="367"/>
    </row>
    <row r="6838" spans="32:34" s="368" customFormat="1" ht="14.15" customHeight="1">
      <c r="AF6838" s="367"/>
      <c r="AH6838" s="367"/>
    </row>
    <row r="6839" spans="32:34" s="368" customFormat="1" ht="14.15" customHeight="1">
      <c r="AF6839" s="367"/>
      <c r="AH6839" s="367"/>
    </row>
    <row r="6840" spans="32:34" s="368" customFormat="1" ht="14.15" customHeight="1">
      <c r="AF6840" s="367"/>
      <c r="AH6840" s="367"/>
    </row>
    <row r="6841" spans="32:34" s="368" customFormat="1" ht="14.15" customHeight="1">
      <c r="AF6841" s="367"/>
      <c r="AH6841" s="367"/>
    </row>
    <row r="6842" spans="32:34" s="368" customFormat="1" ht="14.15" customHeight="1">
      <c r="AF6842" s="367"/>
      <c r="AH6842" s="367"/>
    </row>
    <row r="6843" spans="32:34" s="368" customFormat="1" ht="14.15" customHeight="1">
      <c r="AF6843" s="367"/>
      <c r="AH6843" s="367"/>
    </row>
    <row r="6844" spans="32:34" s="368" customFormat="1" ht="14.15" customHeight="1">
      <c r="AF6844" s="367"/>
      <c r="AH6844" s="367"/>
    </row>
    <row r="6845" spans="32:34" s="368" customFormat="1" ht="14.15" customHeight="1">
      <c r="AF6845" s="367"/>
      <c r="AH6845" s="367"/>
    </row>
    <row r="6846" spans="32:34" s="368" customFormat="1" ht="14.15" customHeight="1">
      <c r="AF6846" s="367"/>
      <c r="AH6846" s="367"/>
    </row>
    <row r="6847" spans="32:34" s="368" customFormat="1" ht="14.15" customHeight="1">
      <c r="AF6847" s="367"/>
      <c r="AH6847" s="367"/>
    </row>
    <row r="6848" spans="32:34" s="368" customFormat="1" ht="14.15" customHeight="1">
      <c r="AF6848" s="367"/>
      <c r="AH6848" s="367"/>
    </row>
    <row r="6849" spans="32:34" s="368" customFormat="1" ht="14.15" customHeight="1">
      <c r="AF6849" s="367"/>
      <c r="AH6849" s="367"/>
    </row>
    <row r="6850" spans="32:34" s="368" customFormat="1" ht="14.15" customHeight="1">
      <c r="AF6850" s="367"/>
      <c r="AH6850" s="367"/>
    </row>
    <row r="6851" spans="32:34" s="368" customFormat="1" ht="14.15" customHeight="1">
      <c r="AF6851" s="367"/>
      <c r="AH6851" s="367"/>
    </row>
    <row r="6852" spans="32:34" s="368" customFormat="1" ht="14.15" customHeight="1">
      <c r="AF6852" s="367"/>
      <c r="AH6852" s="367"/>
    </row>
    <row r="6853" spans="32:34" s="368" customFormat="1" ht="14.15" customHeight="1">
      <c r="AF6853" s="367"/>
      <c r="AH6853" s="367"/>
    </row>
    <row r="6854" spans="32:34" s="368" customFormat="1" ht="14.15" customHeight="1">
      <c r="AF6854" s="367"/>
      <c r="AH6854" s="367"/>
    </row>
    <row r="6855" spans="32:34" s="368" customFormat="1" ht="14.15" customHeight="1">
      <c r="AF6855" s="367"/>
      <c r="AH6855" s="367"/>
    </row>
    <row r="6856" spans="32:34" s="368" customFormat="1" ht="14.15" customHeight="1">
      <c r="AF6856" s="367"/>
      <c r="AH6856" s="367"/>
    </row>
    <row r="6857" spans="32:34" s="368" customFormat="1" ht="14.15" customHeight="1">
      <c r="AF6857" s="367"/>
      <c r="AH6857" s="367"/>
    </row>
    <row r="6858" spans="32:34" s="368" customFormat="1" ht="14.15" customHeight="1">
      <c r="AF6858" s="367"/>
      <c r="AH6858" s="367"/>
    </row>
    <row r="6859" spans="32:34" s="368" customFormat="1" ht="14.15" customHeight="1">
      <c r="AF6859" s="367"/>
      <c r="AH6859" s="367"/>
    </row>
    <row r="6860" spans="32:34" s="368" customFormat="1" ht="14.15" customHeight="1">
      <c r="AF6860" s="367"/>
      <c r="AH6860" s="367"/>
    </row>
    <row r="6861" spans="32:34" s="368" customFormat="1" ht="14.15" customHeight="1">
      <c r="AF6861" s="367"/>
      <c r="AH6861" s="367"/>
    </row>
    <row r="6862" spans="32:34" s="368" customFormat="1" ht="14.15" customHeight="1">
      <c r="AF6862" s="367"/>
      <c r="AH6862" s="367"/>
    </row>
    <row r="6863" spans="32:34" s="368" customFormat="1" ht="14.15" customHeight="1">
      <c r="AF6863" s="367"/>
      <c r="AH6863" s="367"/>
    </row>
    <row r="6864" spans="32:34" s="368" customFormat="1" ht="14.15" customHeight="1">
      <c r="AF6864" s="367"/>
      <c r="AH6864" s="367"/>
    </row>
    <row r="6865" spans="32:34" s="368" customFormat="1" ht="14.15" customHeight="1">
      <c r="AF6865" s="367"/>
      <c r="AH6865" s="367"/>
    </row>
    <row r="6866" spans="32:34" s="368" customFormat="1" ht="14.15" customHeight="1">
      <c r="AF6866" s="367"/>
      <c r="AH6866" s="367"/>
    </row>
    <row r="6867" spans="32:34" s="368" customFormat="1" ht="14.15" customHeight="1">
      <c r="AF6867" s="367"/>
      <c r="AH6867" s="367"/>
    </row>
    <row r="6868" spans="32:34" s="368" customFormat="1" ht="14.15" customHeight="1">
      <c r="AF6868" s="367"/>
      <c r="AH6868" s="367"/>
    </row>
    <row r="6869" spans="32:34" s="368" customFormat="1" ht="14.15" customHeight="1">
      <c r="AF6869" s="367"/>
      <c r="AH6869" s="367"/>
    </row>
    <row r="6870" spans="32:34" s="368" customFormat="1" ht="14.15" customHeight="1">
      <c r="AF6870" s="367"/>
      <c r="AH6870" s="367"/>
    </row>
    <row r="6871" spans="32:34" s="368" customFormat="1" ht="14.15" customHeight="1">
      <c r="AF6871" s="367"/>
      <c r="AH6871" s="367"/>
    </row>
    <row r="6872" spans="32:34" s="368" customFormat="1" ht="14.15" customHeight="1">
      <c r="AF6872" s="367"/>
      <c r="AH6872" s="367"/>
    </row>
    <row r="6873" spans="32:34" s="368" customFormat="1" ht="14.15" customHeight="1">
      <c r="AF6873" s="367"/>
      <c r="AH6873" s="367"/>
    </row>
    <row r="6874" spans="32:34" s="368" customFormat="1" ht="14.15" customHeight="1">
      <c r="AF6874" s="367"/>
      <c r="AH6874" s="367"/>
    </row>
    <row r="6875" spans="32:34" s="368" customFormat="1" ht="14.15" customHeight="1">
      <c r="AF6875" s="367"/>
      <c r="AH6875" s="367"/>
    </row>
    <row r="6876" spans="32:34" s="368" customFormat="1" ht="14.15" customHeight="1">
      <c r="AF6876" s="367"/>
      <c r="AH6876" s="367"/>
    </row>
    <row r="6877" spans="32:34" s="368" customFormat="1" ht="14.15" customHeight="1">
      <c r="AF6877" s="367"/>
      <c r="AH6877" s="367"/>
    </row>
    <row r="6878" spans="32:34" s="368" customFormat="1" ht="14.15" customHeight="1">
      <c r="AF6878" s="367"/>
      <c r="AH6878" s="367"/>
    </row>
    <row r="6879" spans="32:34" s="368" customFormat="1" ht="14.15" customHeight="1">
      <c r="AF6879" s="367"/>
      <c r="AH6879" s="367"/>
    </row>
    <row r="6880" spans="32:34" s="368" customFormat="1" ht="14.15" customHeight="1">
      <c r="AF6880" s="367"/>
      <c r="AH6880" s="367"/>
    </row>
    <row r="6881" spans="32:34" s="368" customFormat="1" ht="14.15" customHeight="1">
      <c r="AF6881" s="367"/>
      <c r="AH6881" s="367"/>
    </row>
    <row r="6882" spans="32:34" s="368" customFormat="1" ht="14.15" customHeight="1">
      <c r="AF6882" s="367"/>
      <c r="AH6882" s="367"/>
    </row>
    <row r="6883" spans="32:34" s="368" customFormat="1" ht="14.15" customHeight="1">
      <c r="AF6883" s="367"/>
      <c r="AH6883" s="367"/>
    </row>
    <row r="6884" spans="32:34" s="368" customFormat="1" ht="14.15" customHeight="1">
      <c r="AF6884" s="367"/>
      <c r="AH6884" s="367"/>
    </row>
    <row r="6885" spans="32:34" s="368" customFormat="1" ht="14.15" customHeight="1">
      <c r="AF6885" s="367"/>
      <c r="AH6885" s="367"/>
    </row>
    <row r="6886" spans="32:34" s="368" customFormat="1" ht="14.15" customHeight="1">
      <c r="AF6886" s="367"/>
      <c r="AH6886" s="367"/>
    </row>
    <row r="6887" spans="32:34" s="368" customFormat="1" ht="14.15" customHeight="1">
      <c r="AF6887" s="367"/>
      <c r="AH6887" s="367"/>
    </row>
    <row r="6888" spans="32:34" s="368" customFormat="1" ht="14.15" customHeight="1">
      <c r="AF6888" s="367"/>
      <c r="AH6888" s="367"/>
    </row>
    <row r="6889" spans="32:34" s="368" customFormat="1" ht="14.15" customHeight="1">
      <c r="AF6889" s="367"/>
      <c r="AH6889" s="367"/>
    </row>
    <row r="6890" spans="32:34" s="368" customFormat="1" ht="14.15" customHeight="1">
      <c r="AF6890" s="367"/>
      <c r="AH6890" s="367"/>
    </row>
    <row r="6891" spans="32:34" s="368" customFormat="1" ht="14.15" customHeight="1">
      <c r="AF6891" s="367"/>
      <c r="AH6891" s="367"/>
    </row>
    <row r="6892" spans="32:34" s="368" customFormat="1" ht="14.15" customHeight="1">
      <c r="AF6892" s="367"/>
      <c r="AH6892" s="367"/>
    </row>
    <row r="6893" spans="32:34" s="368" customFormat="1" ht="14.15" customHeight="1">
      <c r="AF6893" s="367"/>
      <c r="AH6893" s="367"/>
    </row>
    <row r="6894" spans="32:34" s="368" customFormat="1" ht="14.15" customHeight="1">
      <c r="AF6894" s="367"/>
      <c r="AH6894" s="367"/>
    </row>
    <row r="6895" spans="32:34" s="368" customFormat="1" ht="14.15" customHeight="1">
      <c r="AF6895" s="367"/>
      <c r="AH6895" s="367"/>
    </row>
    <row r="6896" spans="32:34" s="368" customFormat="1" ht="14.15" customHeight="1">
      <c r="AF6896" s="367"/>
      <c r="AH6896" s="367"/>
    </row>
    <row r="6897" spans="32:34" s="368" customFormat="1" ht="14.15" customHeight="1">
      <c r="AF6897" s="367"/>
      <c r="AH6897" s="367"/>
    </row>
    <row r="6898" spans="32:34" s="368" customFormat="1" ht="14.15" customHeight="1">
      <c r="AF6898" s="367"/>
      <c r="AH6898" s="367"/>
    </row>
    <row r="6899" spans="32:34" s="368" customFormat="1" ht="14.15" customHeight="1">
      <c r="AF6899" s="367"/>
      <c r="AH6899" s="367"/>
    </row>
    <row r="6900" spans="32:34" s="368" customFormat="1" ht="14.15" customHeight="1">
      <c r="AF6900" s="367"/>
      <c r="AH6900" s="367"/>
    </row>
    <row r="6901" spans="32:34" s="368" customFormat="1" ht="14.15" customHeight="1">
      <c r="AF6901" s="367"/>
      <c r="AH6901" s="367"/>
    </row>
    <row r="6902" spans="32:34" s="368" customFormat="1" ht="14.15" customHeight="1">
      <c r="AF6902" s="367"/>
      <c r="AH6902" s="367"/>
    </row>
    <row r="6903" spans="32:34" s="368" customFormat="1" ht="14.15" customHeight="1">
      <c r="AF6903" s="367"/>
      <c r="AH6903" s="367"/>
    </row>
    <row r="6904" spans="32:34" s="368" customFormat="1" ht="14.15" customHeight="1">
      <c r="AF6904" s="367"/>
      <c r="AH6904" s="367"/>
    </row>
    <row r="6905" spans="32:34" s="368" customFormat="1" ht="14.15" customHeight="1">
      <c r="AF6905" s="367"/>
      <c r="AH6905" s="367"/>
    </row>
    <row r="6906" spans="32:34" s="368" customFormat="1" ht="14.15" customHeight="1">
      <c r="AF6906" s="367"/>
      <c r="AH6906" s="367"/>
    </row>
    <row r="6907" spans="32:34" s="368" customFormat="1" ht="14.15" customHeight="1">
      <c r="AF6907" s="367"/>
      <c r="AH6907" s="367"/>
    </row>
    <row r="6908" spans="32:34" s="368" customFormat="1" ht="14.15" customHeight="1">
      <c r="AF6908" s="367"/>
      <c r="AH6908" s="367"/>
    </row>
    <row r="6909" spans="32:34" s="368" customFormat="1" ht="14.15" customHeight="1">
      <c r="AF6909" s="367"/>
      <c r="AH6909" s="367"/>
    </row>
    <row r="6910" spans="32:34" s="368" customFormat="1" ht="14.15" customHeight="1">
      <c r="AF6910" s="367"/>
      <c r="AH6910" s="367"/>
    </row>
    <row r="6911" spans="32:34" s="368" customFormat="1" ht="14.15" customHeight="1">
      <c r="AF6911" s="367"/>
      <c r="AH6911" s="367"/>
    </row>
    <row r="6912" spans="32:34" s="368" customFormat="1" ht="14.15" customHeight="1">
      <c r="AF6912" s="367"/>
      <c r="AH6912" s="367"/>
    </row>
    <row r="6913" spans="32:34" s="368" customFormat="1" ht="14.15" customHeight="1">
      <c r="AF6913" s="367"/>
      <c r="AH6913" s="367"/>
    </row>
    <row r="6914" spans="32:34" s="368" customFormat="1" ht="14.15" customHeight="1">
      <c r="AF6914" s="367"/>
      <c r="AH6914" s="367"/>
    </row>
    <row r="6915" spans="32:34" s="368" customFormat="1" ht="14.15" customHeight="1">
      <c r="AF6915" s="367"/>
      <c r="AH6915" s="367"/>
    </row>
    <row r="6916" spans="32:34" s="368" customFormat="1" ht="14.15" customHeight="1">
      <c r="AF6916" s="367"/>
      <c r="AH6916" s="367"/>
    </row>
    <row r="6917" spans="32:34" s="368" customFormat="1" ht="14.15" customHeight="1">
      <c r="AF6917" s="367"/>
      <c r="AH6917" s="367"/>
    </row>
    <row r="6918" spans="32:34" s="368" customFormat="1" ht="14.15" customHeight="1">
      <c r="AF6918" s="367"/>
      <c r="AH6918" s="367"/>
    </row>
    <row r="6919" spans="32:34" s="368" customFormat="1" ht="14.15" customHeight="1">
      <c r="AF6919" s="367"/>
      <c r="AH6919" s="367"/>
    </row>
    <row r="6920" spans="32:34" s="368" customFormat="1" ht="14.15" customHeight="1">
      <c r="AF6920" s="367"/>
      <c r="AH6920" s="367"/>
    </row>
    <row r="6921" spans="32:34" s="368" customFormat="1" ht="14.15" customHeight="1">
      <c r="AF6921" s="367"/>
      <c r="AH6921" s="367"/>
    </row>
    <row r="6922" spans="32:34" s="368" customFormat="1" ht="14.15" customHeight="1">
      <c r="AF6922" s="367"/>
      <c r="AH6922" s="367"/>
    </row>
    <row r="6923" spans="32:34" s="368" customFormat="1" ht="14.15" customHeight="1">
      <c r="AF6923" s="367"/>
      <c r="AH6923" s="367"/>
    </row>
    <row r="6924" spans="32:34" s="368" customFormat="1" ht="14.15" customHeight="1">
      <c r="AF6924" s="367"/>
      <c r="AH6924" s="367"/>
    </row>
    <row r="6925" spans="32:34" s="368" customFormat="1" ht="14.15" customHeight="1">
      <c r="AF6925" s="367"/>
      <c r="AH6925" s="367"/>
    </row>
    <row r="6926" spans="32:34" s="368" customFormat="1" ht="14.15" customHeight="1">
      <c r="AF6926" s="367"/>
      <c r="AH6926" s="367"/>
    </row>
    <row r="6927" spans="32:34" s="368" customFormat="1" ht="14.15" customHeight="1">
      <c r="AF6927" s="367"/>
      <c r="AH6927" s="367"/>
    </row>
    <row r="6928" spans="32:34" s="368" customFormat="1" ht="14.15" customHeight="1">
      <c r="AF6928" s="367"/>
      <c r="AH6928" s="367"/>
    </row>
    <row r="6929" spans="32:34" s="368" customFormat="1" ht="14.15" customHeight="1">
      <c r="AF6929" s="367"/>
      <c r="AH6929" s="367"/>
    </row>
    <row r="6930" spans="32:34" s="368" customFormat="1" ht="14.15" customHeight="1">
      <c r="AF6930" s="367"/>
      <c r="AH6930" s="367"/>
    </row>
    <row r="6931" spans="32:34" s="368" customFormat="1" ht="14.15" customHeight="1">
      <c r="AF6931" s="367"/>
      <c r="AH6931" s="367"/>
    </row>
    <row r="6932" spans="32:34" s="368" customFormat="1" ht="14.15" customHeight="1">
      <c r="AF6932" s="367"/>
      <c r="AH6932" s="367"/>
    </row>
    <row r="6933" spans="32:34" s="368" customFormat="1" ht="14.15" customHeight="1">
      <c r="AF6933" s="367"/>
      <c r="AH6933" s="367"/>
    </row>
    <row r="6934" spans="32:34" s="368" customFormat="1" ht="14.15" customHeight="1">
      <c r="AF6934" s="367"/>
      <c r="AH6934" s="367"/>
    </row>
    <row r="6935" spans="32:34" s="368" customFormat="1" ht="14.15" customHeight="1">
      <c r="AF6935" s="367"/>
      <c r="AH6935" s="367"/>
    </row>
    <row r="6936" spans="32:34" s="368" customFormat="1" ht="14.15" customHeight="1">
      <c r="AF6936" s="367"/>
      <c r="AH6936" s="367"/>
    </row>
    <row r="6937" spans="32:34" s="368" customFormat="1" ht="14.15" customHeight="1">
      <c r="AF6937" s="367"/>
      <c r="AH6937" s="367"/>
    </row>
    <row r="6938" spans="32:34" s="368" customFormat="1" ht="14.15" customHeight="1">
      <c r="AF6938" s="367"/>
      <c r="AH6938" s="367"/>
    </row>
    <row r="6939" spans="32:34" s="368" customFormat="1" ht="14.15" customHeight="1">
      <c r="AF6939" s="367"/>
      <c r="AH6939" s="367"/>
    </row>
    <row r="6940" spans="32:34" s="368" customFormat="1" ht="14.15" customHeight="1">
      <c r="AF6940" s="367"/>
      <c r="AH6940" s="367"/>
    </row>
    <row r="6941" spans="32:34" s="368" customFormat="1" ht="14.15" customHeight="1">
      <c r="AF6941" s="367"/>
      <c r="AH6941" s="367"/>
    </row>
    <row r="6942" spans="32:34" s="368" customFormat="1" ht="14.15" customHeight="1">
      <c r="AF6942" s="367"/>
      <c r="AH6942" s="367"/>
    </row>
    <row r="6943" spans="32:34" s="368" customFormat="1" ht="14.15" customHeight="1">
      <c r="AF6943" s="367"/>
      <c r="AH6943" s="367"/>
    </row>
    <row r="6944" spans="32:34" s="368" customFormat="1" ht="14.15" customHeight="1">
      <c r="AF6944" s="367"/>
      <c r="AH6944" s="367"/>
    </row>
    <row r="6945" spans="32:34" s="368" customFormat="1" ht="14.15" customHeight="1">
      <c r="AF6945" s="367"/>
      <c r="AH6945" s="367"/>
    </row>
    <row r="6946" spans="32:34" s="368" customFormat="1" ht="14.15" customHeight="1">
      <c r="AF6946" s="367"/>
      <c r="AH6946" s="367"/>
    </row>
    <row r="6947" spans="32:34" s="368" customFormat="1" ht="14.15" customHeight="1">
      <c r="AF6947" s="367"/>
      <c r="AH6947" s="367"/>
    </row>
    <row r="6948" spans="32:34" s="368" customFormat="1" ht="14.15" customHeight="1">
      <c r="AF6948" s="367"/>
      <c r="AH6948" s="367"/>
    </row>
    <row r="6949" spans="32:34" s="368" customFormat="1" ht="14.15" customHeight="1">
      <c r="AF6949" s="367"/>
      <c r="AH6949" s="367"/>
    </row>
    <row r="6950" spans="32:34" s="368" customFormat="1" ht="14.15" customHeight="1">
      <c r="AF6950" s="367"/>
      <c r="AH6950" s="367"/>
    </row>
    <row r="6951" spans="32:34" s="368" customFormat="1" ht="14.15" customHeight="1">
      <c r="AF6951" s="367"/>
      <c r="AH6951" s="367"/>
    </row>
    <row r="6952" spans="32:34" s="368" customFormat="1" ht="14.15" customHeight="1">
      <c r="AF6952" s="367"/>
      <c r="AH6952" s="367"/>
    </row>
    <row r="6953" spans="32:34" s="368" customFormat="1" ht="14.15" customHeight="1">
      <c r="AF6953" s="367"/>
      <c r="AH6953" s="367"/>
    </row>
    <row r="6954" spans="32:34" s="368" customFormat="1" ht="14.15" customHeight="1">
      <c r="AF6954" s="367"/>
      <c r="AH6954" s="367"/>
    </row>
    <row r="6955" spans="32:34" s="368" customFormat="1" ht="14.15" customHeight="1">
      <c r="AF6955" s="367"/>
      <c r="AH6955" s="367"/>
    </row>
    <row r="6956" spans="32:34" s="368" customFormat="1" ht="14.15" customHeight="1">
      <c r="AF6956" s="367"/>
      <c r="AH6956" s="367"/>
    </row>
    <row r="6957" spans="32:34" s="368" customFormat="1" ht="14.15" customHeight="1">
      <c r="AF6957" s="367"/>
      <c r="AH6957" s="367"/>
    </row>
    <row r="6958" spans="32:34" s="368" customFormat="1" ht="14.15" customHeight="1">
      <c r="AF6958" s="367"/>
      <c r="AH6958" s="367"/>
    </row>
    <row r="6959" spans="32:34" s="368" customFormat="1" ht="14.15" customHeight="1">
      <c r="AF6959" s="367"/>
      <c r="AH6959" s="367"/>
    </row>
    <row r="6960" spans="32:34" s="368" customFormat="1" ht="14.15" customHeight="1">
      <c r="AF6960" s="367"/>
      <c r="AH6960" s="367"/>
    </row>
    <row r="6961" spans="32:34" s="368" customFormat="1" ht="14.15" customHeight="1">
      <c r="AF6961" s="367"/>
      <c r="AH6961" s="367"/>
    </row>
    <row r="6962" spans="32:34" s="368" customFormat="1" ht="14.15" customHeight="1">
      <c r="AF6962" s="367"/>
      <c r="AH6962" s="367"/>
    </row>
    <row r="6963" spans="32:34" s="368" customFormat="1" ht="14.15" customHeight="1">
      <c r="AF6963" s="367"/>
      <c r="AH6963" s="367"/>
    </row>
    <row r="6964" spans="32:34" s="368" customFormat="1" ht="14.15" customHeight="1">
      <c r="AF6964" s="367"/>
      <c r="AH6964" s="367"/>
    </row>
    <row r="6965" spans="32:34" s="368" customFormat="1" ht="14.15" customHeight="1">
      <c r="AF6965" s="367"/>
      <c r="AH6965" s="367"/>
    </row>
    <row r="6966" spans="32:34" s="368" customFormat="1" ht="14.15" customHeight="1">
      <c r="AF6966" s="367"/>
      <c r="AH6966" s="367"/>
    </row>
    <row r="6967" spans="32:34" s="368" customFormat="1" ht="14.15" customHeight="1">
      <c r="AF6967" s="367"/>
      <c r="AH6967" s="367"/>
    </row>
    <row r="6968" spans="32:34" s="368" customFormat="1" ht="14.15" customHeight="1">
      <c r="AF6968" s="367"/>
      <c r="AH6968" s="367"/>
    </row>
    <row r="6969" spans="32:34" s="368" customFormat="1" ht="14.15" customHeight="1">
      <c r="AF6969" s="367"/>
      <c r="AH6969" s="367"/>
    </row>
    <row r="6970" spans="32:34" s="368" customFormat="1" ht="14.15" customHeight="1">
      <c r="AF6970" s="367"/>
      <c r="AH6970" s="367"/>
    </row>
    <row r="6971" spans="32:34" s="368" customFormat="1" ht="14.15" customHeight="1">
      <c r="AF6971" s="367"/>
      <c r="AH6971" s="367"/>
    </row>
    <row r="6972" spans="32:34" s="368" customFormat="1" ht="14.15" customHeight="1">
      <c r="AF6972" s="367"/>
      <c r="AH6972" s="367"/>
    </row>
    <row r="6973" spans="32:34" s="368" customFormat="1" ht="14.15" customHeight="1">
      <c r="AF6973" s="367"/>
      <c r="AH6973" s="367"/>
    </row>
    <row r="6974" spans="32:34" s="368" customFormat="1" ht="14.15" customHeight="1">
      <c r="AF6974" s="367"/>
      <c r="AH6974" s="367"/>
    </row>
    <row r="6975" spans="32:34" s="368" customFormat="1" ht="14.15" customHeight="1">
      <c r="AF6975" s="367"/>
      <c r="AH6975" s="367"/>
    </row>
    <row r="6976" spans="32:34" s="368" customFormat="1" ht="14.15" customHeight="1">
      <c r="AF6976" s="367"/>
      <c r="AH6976" s="367"/>
    </row>
    <row r="6977" spans="32:34" s="368" customFormat="1" ht="14.15" customHeight="1">
      <c r="AF6977" s="367"/>
      <c r="AH6977" s="367"/>
    </row>
    <row r="6978" spans="32:34" s="368" customFormat="1" ht="14.15" customHeight="1">
      <c r="AF6978" s="367"/>
      <c r="AH6978" s="367"/>
    </row>
    <row r="6979" spans="32:34" s="368" customFormat="1" ht="14.15" customHeight="1">
      <c r="AF6979" s="367"/>
      <c r="AH6979" s="367"/>
    </row>
    <row r="6980" spans="32:34" s="368" customFormat="1" ht="14.15" customHeight="1">
      <c r="AF6980" s="367"/>
      <c r="AH6980" s="367"/>
    </row>
    <row r="6981" spans="32:34" s="368" customFormat="1" ht="14.15" customHeight="1">
      <c r="AF6981" s="367"/>
      <c r="AH6981" s="367"/>
    </row>
    <row r="6982" spans="32:34" s="368" customFormat="1" ht="14.15" customHeight="1">
      <c r="AF6982" s="367"/>
      <c r="AH6982" s="367"/>
    </row>
    <row r="6983" spans="32:34" s="368" customFormat="1" ht="14.15" customHeight="1">
      <c r="AF6983" s="367"/>
      <c r="AH6983" s="367"/>
    </row>
    <row r="6984" spans="32:34" s="368" customFormat="1" ht="14.15" customHeight="1">
      <c r="AF6984" s="367"/>
      <c r="AH6984" s="367"/>
    </row>
    <row r="6985" spans="32:34" s="368" customFormat="1" ht="14.15" customHeight="1">
      <c r="AF6985" s="367"/>
      <c r="AH6985" s="367"/>
    </row>
    <row r="6986" spans="32:34" s="368" customFormat="1" ht="14.15" customHeight="1">
      <c r="AF6986" s="367"/>
      <c r="AH6986" s="367"/>
    </row>
    <row r="6987" spans="32:34" s="368" customFormat="1" ht="14.15" customHeight="1">
      <c r="AF6987" s="367"/>
      <c r="AH6987" s="367"/>
    </row>
    <row r="6988" spans="32:34" s="368" customFormat="1" ht="14.15" customHeight="1">
      <c r="AF6988" s="367"/>
      <c r="AH6988" s="367"/>
    </row>
    <row r="6989" spans="32:34" s="368" customFormat="1" ht="14.15" customHeight="1">
      <c r="AF6989" s="367"/>
      <c r="AH6989" s="367"/>
    </row>
    <row r="6990" spans="32:34" s="368" customFormat="1" ht="14.15" customHeight="1">
      <c r="AF6990" s="367"/>
      <c r="AH6990" s="367"/>
    </row>
    <row r="6991" spans="32:34" s="368" customFormat="1" ht="14.15" customHeight="1">
      <c r="AF6991" s="367"/>
      <c r="AH6991" s="367"/>
    </row>
    <row r="6992" spans="32:34" s="368" customFormat="1" ht="14.15" customHeight="1">
      <c r="AF6992" s="367"/>
      <c r="AH6992" s="367"/>
    </row>
    <row r="6993" spans="32:34" s="368" customFormat="1" ht="14.15" customHeight="1">
      <c r="AF6993" s="367"/>
      <c r="AH6993" s="367"/>
    </row>
    <row r="6994" spans="32:34" s="368" customFormat="1" ht="14.15" customHeight="1">
      <c r="AF6994" s="367"/>
      <c r="AH6994" s="367"/>
    </row>
    <row r="6995" spans="32:34" s="368" customFormat="1" ht="14.15" customHeight="1">
      <c r="AF6995" s="367"/>
      <c r="AH6995" s="367"/>
    </row>
    <row r="6996" spans="32:34" s="368" customFormat="1" ht="14.15" customHeight="1">
      <c r="AF6996" s="367"/>
      <c r="AH6996" s="367"/>
    </row>
    <row r="6997" spans="32:34" s="368" customFormat="1" ht="14.15" customHeight="1">
      <c r="AF6997" s="367"/>
      <c r="AH6997" s="367"/>
    </row>
    <row r="6998" spans="32:34" s="368" customFormat="1" ht="14.15" customHeight="1">
      <c r="AF6998" s="367"/>
      <c r="AH6998" s="367"/>
    </row>
    <row r="6999" spans="32:34" s="368" customFormat="1" ht="14.15" customHeight="1">
      <c r="AF6999" s="367"/>
      <c r="AH6999" s="367"/>
    </row>
    <row r="7000" spans="32:34" s="368" customFormat="1" ht="14.15" customHeight="1">
      <c r="AF7000" s="367"/>
      <c r="AH7000" s="367"/>
    </row>
    <row r="7001" spans="32:34" s="368" customFormat="1" ht="14.15" customHeight="1">
      <c r="AF7001" s="367"/>
      <c r="AH7001" s="367"/>
    </row>
    <row r="7002" spans="32:34" s="368" customFormat="1" ht="14.15" customHeight="1">
      <c r="AF7002" s="367"/>
      <c r="AH7002" s="367"/>
    </row>
    <row r="7003" spans="32:34" s="368" customFormat="1" ht="14.15" customHeight="1">
      <c r="AF7003" s="367"/>
      <c r="AH7003" s="367"/>
    </row>
    <row r="7004" spans="32:34" s="368" customFormat="1" ht="14.15" customHeight="1">
      <c r="AF7004" s="367"/>
      <c r="AH7004" s="367"/>
    </row>
    <row r="7005" spans="32:34" s="368" customFormat="1" ht="14.15" customHeight="1">
      <c r="AF7005" s="367"/>
      <c r="AH7005" s="367"/>
    </row>
    <row r="7006" spans="32:34" s="368" customFormat="1" ht="14.15" customHeight="1">
      <c r="AF7006" s="367"/>
      <c r="AH7006" s="367"/>
    </row>
    <row r="7007" spans="32:34" s="368" customFormat="1" ht="14.15" customHeight="1">
      <c r="AF7007" s="367"/>
      <c r="AH7007" s="367"/>
    </row>
    <row r="7008" spans="32:34" s="368" customFormat="1" ht="14.15" customHeight="1">
      <c r="AF7008" s="367"/>
      <c r="AH7008" s="367"/>
    </row>
    <row r="7009" spans="32:34" s="368" customFormat="1" ht="14.15" customHeight="1">
      <c r="AF7009" s="367"/>
      <c r="AH7009" s="367"/>
    </row>
    <row r="7010" spans="32:34" s="368" customFormat="1" ht="14.15" customHeight="1">
      <c r="AF7010" s="367"/>
      <c r="AH7010" s="367"/>
    </row>
    <row r="7011" spans="32:34" s="368" customFormat="1" ht="14.15" customHeight="1">
      <c r="AF7011" s="367"/>
      <c r="AH7011" s="367"/>
    </row>
    <row r="7012" spans="32:34" s="368" customFormat="1" ht="14.15" customHeight="1">
      <c r="AF7012" s="367"/>
      <c r="AH7012" s="367"/>
    </row>
    <row r="7013" spans="32:34" s="368" customFormat="1" ht="14.15" customHeight="1">
      <c r="AF7013" s="367"/>
      <c r="AH7013" s="367"/>
    </row>
    <row r="7014" spans="32:34" s="368" customFormat="1" ht="14.15" customHeight="1">
      <c r="AF7014" s="367"/>
      <c r="AH7014" s="367"/>
    </row>
    <row r="7015" spans="32:34" s="368" customFormat="1" ht="14.15" customHeight="1">
      <c r="AF7015" s="367"/>
      <c r="AH7015" s="367"/>
    </row>
    <row r="7016" spans="32:34" s="368" customFormat="1" ht="14.15" customHeight="1">
      <c r="AF7016" s="367"/>
      <c r="AH7016" s="367"/>
    </row>
    <row r="7017" spans="32:34" s="368" customFormat="1" ht="14.15" customHeight="1">
      <c r="AF7017" s="367"/>
      <c r="AH7017" s="367"/>
    </row>
    <row r="7018" spans="32:34" s="368" customFormat="1" ht="14.15" customHeight="1">
      <c r="AF7018" s="367"/>
      <c r="AH7018" s="367"/>
    </row>
    <row r="7019" spans="32:34" s="368" customFormat="1" ht="14.15" customHeight="1">
      <c r="AF7019" s="367"/>
      <c r="AH7019" s="367"/>
    </row>
    <row r="7020" spans="32:34" s="368" customFormat="1" ht="14.15" customHeight="1">
      <c r="AF7020" s="367"/>
      <c r="AH7020" s="367"/>
    </row>
    <row r="7021" spans="32:34" s="368" customFormat="1" ht="14.15" customHeight="1">
      <c r="AF7021" s="367"/>
      <c r="AH7021" s="367"/>
    </row>
    <row r="7022" spans="32:34" s="368" customFormat="1" ht="14.15" customHeight="1">
      <c r="AF7022" s="367"/>
      <c r="AH7022" s="367"/>
    </row>
    <row r="7023" spans="32:34" s="368" customFormat="1" ht="14.15" customHeight="1">
      <c r="AF7023" s="367"/>
      <c r="AH7023" s="367"/>
    </row>
    <row r="7024" spans="32:34" s="368" customFormat="1" ht="14.15" customHeight="1">
      <c r="AF7024" s="367"/>
      <c r="AH7024" s="367"/>
    </row>
    <row r="7025" spans="32:34" s="368" customFormat="1" ht="14.15" customHeight="1">
      <c r="AF7025" s="367"/>
      <c r="AH7025" s="367"/>
    </row>
    <row r="7026" spans="32:34" s="368" customFormat="1" ht="14.15" customHeight="1">
      <c r="AF7026" s="367"/>
      <c r="AH7026" s="367"/>
    </row>
    <row r="7027" spans="32:34" s="368" customFormat="1" ht="14.15" customHeight="1">
      <c r="AF7027" s="367"/>
      <c r="AH7027" s="367"/>
    </row>
    <row r="7028" spans="32:34" s="368" customFormat="1" ht="14.15" customHeight="1">
      <c r="AF7028" s="367"/>
      <c r="AH7028" s="367"/>
    </row>
    <row r="7029" spans="32:34" s="368" customFormat="1" ht="14.15" customHeight="1">
      <c r="AF7029" s="367"/>
      <c r="AH7029" s="367"/>
    </row>
    <row r="7030" spans="32:34" s="368" customFormat="1" ht="14.15" customHeight="1">
      <c r="AF7030" s="367"/>
      <c r="AH7030" s="367"/>
    </row>
    <row r="7031" spans="32:34" s="368" customFormat="1" ht="14.15" customHeight="1">
      <c r="AF7031" s="367"/>
      <c r="AH7031" s="367"/>
    </row>
    <row r="7032" spans="32:34" s="368" customFormat="1" ht="14.15" customHeight="1">
      <c r="AF7032" s="367"/>
      <c r="AH7032" s="367"/>
    </row>
    <row r="7033" spans="32:34" s="368" customFormat="1" ht="14.15" customHeight="1">
      <c r="AF7033" s="367"/>
      <c r="AH7033" s="367"/>
    </row>
    <row r="7034" spans="32:34" s="368" customFormat="1" ht="14.15" customHeight="1">
      <c r="AF7034" s="367"/>
      <c r="AH7034" s="367"/>
    </row>
    <row r="7035" spans="32:34" s="368" customFormat="1" ht="14.15" customHeight="1">
      <c r="AF7035" s="367"/>
      <c r="AH7035" s="367"/>
    </row>
    <row r="7036" spans="32:34" s="368" customFormat="1" ht="14.15" customHeight="1">
      <c r="AF7036" s="367"/>
      <c r="AH7036" s="367"/>
    </row>
    <row r="7037" spans="32:34" s="368" customFormat="1" ht="14.15" customHeight="1">
      <c r="AF7037" s="367"/>
      <c r="AH7037" s="367"/>
    </row>
    <row r="7038" spans="32:34" s="368" customFormat="1" ht="14.15" customHeight="1">
      <c r="AF7038" s="367"/>
      <c r="AH7038" s="367"/>
    </row>
    <row r="7039" spans="32:34" s="368" customFormat="1" ht="14.15" customHeight="1">
      <c r="AF7039" s="367"/>
      <c r="AH7039" s="367"/>
    </row>
    <row r="7040" spans="32:34" s="368" customFormat="1" ht="14.15" customHeight="1">
      <c r="AF7040" s="367"/>
      <c r="AH7040" s="367"/>
    </row>
    <row r="7041" spans="32:34" s="368" customFormat="1" ht="14.15" customHeight="1">
      <c r="AF7041" s="367"/>
      <c r="AH7041" s="367"/>
    </row>
    <row r="7042" spans="32:34" s="368" customFormat="1" ht="14.15" customHeight="1">
      <c r="AF7042" s="367"/>
      <c r="AH7042" s="367"/>
    </row>
    <row r="7043" spans="32:34" s="368" customFormat="1" ht="14.15" customHeight="1">
      <c r="AF7043" s="367"/>
      <c r="AH7043" s="367"/>
    </row>
    <row r="7044" spans="32:34" s="368" customFormat="1" ht="14.15" customHeight="1">
      <c r="AF7044" s="367"/>
      <c r="AH7044" s="367"/>
    </row>
    <row r="7045" spans="32:34" s="368" customFormat="1" ht="14.15" customHeight="1">
      <c r="AF7045" s="367"/>
      <c r="AH7045" s="367"/>
    </row>
    <row r="7046" spans="32:34" s="368" customFormat="1" ht="14.15" customHeight="1">
      <c r="AF7046" s="367"/>
      <c r="AH7046" s="367"/>
    </row>
    <row r="7047" spans="32:34" s="368" customFormat="1" ht="14.15" customHeight="1">
      <c r="AF7047" s="367"/>
      <c r="AH7047" s="367"/>
    </row>
    <row r="7048" spans="32:34" s="368" customFormat="1" ht="14.15" customHeight="1">
      <c r="AF7048" s="367"/>
      <c r="AH7048" s="367"/>
    </row>
    <row r="7049" spans="32:34" s="368" customFormat="1" ht="14.15" customHeight="1">
      <c r="AF7049" s="367"/>
      <c r="AH7049" s="367"/>
    </row>
    <row r="7050" spans="32:34" s="368" customFormat="1" ht="14.15" customHeight="1">
      <c r="AF7050" s="367"/>
      <c r="AH7050" s="367"/>
    </row>
    <row r="7051" spans="32:34" s="368" customFormat="1" ht="14.15" customHeight="1">
      <c r="AF7051" s="367"/>
      <c r="AH7051" s="367"/>
    </row>
    <row r="7052" spans="32:34" s="368" customFormat="1" ht="14.15" customHeight="1">
      <c r="AF7052" s="367"/>
      <c r="AH7052" s="367"/>
    </row>
    <row r="7053" spans="32:34" s="368" customFormat="1" ht="14.15" customHeight="1">
      <c r="AF7053" s="367"/>
      <c r="AH7053" s="367"/>
    </row>
    <row r="7054" spans="32:34" s="368" customFormat="1" ht="14.15" customHeight="1">
      <c r="AF7054" s="367"/>
      <c r="AH7054" s="367"/>
    </row>
    <row r="7055" spans="32:34" s="368" customFormat="1" ht="14.15" customHeight="1">
      <c r="AF7055" s="367"/>
      <c r="AH7055" s="367"/>
    </row>
    <row r="7056" spans="32:34" s="368" customFormat="1" ht="14.15" customHeight="1">
      <c r="AF7056" s="367"/>
      <c r="AH7056" s="367"/>
    </row>
    <row r="7057" spans="32:34" s="368" customFormat="1" ht="14.15" customHeight="1">
      <c r="AF7057" s="367"/>
      <c r="AH7057" s="367"/>
    </row>
    <row r="7058" spans="32:34" s="368" customFormat="1" ht="14.15" customHeight="1">
      <c r="AF7058" s="367"/>
      <c r="AH7058" s="367"/>
    </row>
    <row r="7059" spans="32:34" s="368" customFormat="1" ht="14.15" customHeight="1">
      <c r="AF7059" s="367"/>
      <c r="AH7059" s="367"/>
    </row>
    <row r="7060" spans="32:34" s="368" customFormat="1" ht="14.15" customHeight="1">
      <c r="AF7060" s="367"/>
      <c r="AH7060" s="367"/>
    </row>
    <row r="7061" spans="32:34" s="368" customFormat="1" ht="14.15" customHeight="1">
      <c r="AF7061" s="367"/>
      <c r="AH7061" s="367"/>
    </row>
    <row r="7062" spans="32:34" s="368" customFormat="1" ht="14.15" customHeight="1">
      <c r="AF7062" s="367"/>
      <c r="AH7062" s="367"/>
    </row>
    <row r="7063" spans="32:34" s="368" customFormat="1" ht="14.15" customHeight="1">
      <c r="AF7063" s="367"/>
      <c r="AH7063" s="367"/>
    </row>
    <row r="7064" spans="32:34" s="368" customFormat="1" ht="14.15" customHeight="1">
      <c r="AF7064" s="367"/>
      <c r="AH7064" s="367"/>
    </row>
    <row r="7065" spans="32:34" s="368" customFormat="1" ht="14.15" customHeight="1">
      <c r="AF7065" s="367"/>
      <c r="AH7065" s="367"/>
    </row>
    <row r="7066" spans="32:34" s="368" customFormat="1" ht="14.15" customHeight="1">
      <c r="AF7066" s="367"/>
      <c r="AH7066" s="367"/>
    </row>
    <row r="7067" spans="32:34" s="368" customFormat="1" ht="14.15" customHeight="1">
      <c r="AF7067" s="367"/>
      <c r="AH7067" s="367"/>
    </row>
    <row r="7068" spans="32:34" s="368" customFormat="1" ht="14.15" customHeight="1">
      <c r="AF7068" s="367"/>
      <c r="AH7068" s="367"/>
    </row>
    <row r="7069" spans="32:34" s="368" customFormat="1" ht="14.15" customHeight="1">
      <c r="AF7069" s="367"/>
      <c r="AH7069" s="367"/>
    </row>
    <row r="7070" spans="32:34" s="368" customFormat="1" ht="14.15" customHeight="1">
      <c r="AF7070" s="367"/>
      <c r="AH7070" s="367"/>
    </row>
    <row r="7071" spans="32:34" s="368" customFormat="1" ht="14.15" customHeight="1">
      <c r="AF7071" s="367"/>
      <c r="AH7071" s="367"/>
    </row>
    <row r="7072" spans="32:34" s="368" customFormat="1" ht="14.15" customHeight="1">
      <c r="AF7072" s="367"/>
      <c r="AH7072" s="367"/>
    </row>
    <row r="7073" spans="32:34" s="368" customFormat="1" ht="14.15" customHeight="1">
      <c r="AF7073" s="367"/>
      <c r="AH7073" s="367"/>
    </row>
    <row r="7074" spans="32:34" s="368" customFormat="1" ht="14.15" customHeight="1">
      <c r="AF7074" s="367"/>
      <c r="AH7074" s="367"/>
    </row>
    <row r="7075" spans="32:34" s="368" customFormat="1" ht="14.15" customHeight="1">
      <c r="AF7075" s="367"/>
      <c r="AH7075" s="367"/>
    </row>
    <row r="7076" spans="32:34" s="368" customFormat="1" ht="14.15" customHeight="1">
      <c r="AF7076" s="367"/>
      <c r="AH7076" s="367"/>
    </row>
    <row r="7077" spans="32:34" s="368" customFormat="1" ht="14.15" customHeight="1">
      <c r="AF7077" s="367"/>
      <c r="AH7077" s="367"/>
    </row>
    <row r="7078" spans="32:34" s="368" customFormat="1" ht="14.15" customHeight="1">
      <c r="AF7078" s="367"/>
      <c r="AH7078" s="367"/>
    </row>
    <row r="7079" spans="32:34" s="368" customFormat="1" ht="14.15" customHeight="1">
      <c r="AF7079" s="367"/>
      <c r="AH7079" s="367"/>
    </row>
    <row r="7080" spans="32:34" s="368" customFormat="1" ht="14.15" customHeight="1">
      <c r="AF7080" s="367"/>
      <c r="AH7080" s="367"/>
    </row>
    <row r="7081" spans="32:34" s="368" customFormat="1" ht="14.15" customHeight="1">
      <c r="AF7081" s="367"/>
      <c r="AH7081" s="367"/>
    </row>
    <row r="7082" spans="32:34" s="368" customFormat="1" ht="14.15" customHeight="1">
      <c r="AF7082" s="367"/>
      <c r="AH7082" s="367"/>
    </row>
    <row r="7083" spans="32:34" s="368" customFormat="1" ht="14.15" customHeight="1">
      <c r="AF7083" s="367"/>
      <c r="AH7083" s="367"/>
    </row>
    <row r="7084" spans="32:34" s="368" customFormat="1" ht="14.15" customHeight="1">
      <c r="AF7084" s="367"/>
      <c r="AH7084" s="367"/>
    </row>
    <row r="7085" spans="32:34" s="368" customFormat="1" ht="14.15" customHeight="1">
      <c r="AF7085" s="367"/>
      <c r="AH7085" s="367"/>
    </row>
    <row r="7086" spans="32:34" s="368" customFormat="1" ht="14.15" customHeight="1">
      <c r="AF7086" s="367"/>
      <c r="AH7086" s="367"/>
    </row>
    <row r="7087" spans="32:34" s="368" customFormat="1" ht="14.15" customHeight="1">
      <c r="AF7087" s="367"/>
      <c r="AH7087" s="367"/>
    </row>
    <row r="7088" spans="32:34" s="368" customFormat="1" ht="14.15" customHeight="1">
      <c r="AF7088" s="367"/>
      <c r="AH7088" s="367"/>
    </row>
    <row r="7089" spans="32:34" s="368" customFormat="1" ht="14.15" customHeight="1">
      <c r="AF7089" s="367"/>
      <c r="AH7089" s="367"/>
    </row>
    <row r="7090" spans="32:34" s="368" customFormat="1" ht="14.15" customHeight="1">
      <c r="AF7090" s="367"/>
      <c r="AH7090" s="367"/>
    </row>
    <row r="7091" spans="32:34" s="368" customFormat="1" ht="14.15" customHeight="1">
      <c r="AF7091" s="367"/>
      <c r="AH7091" s="367"/>
    </row>
    <row r="7092" spans="32:34" s="368" customFormat="1" ht="14.15" customHeight="1">
      <c r="AF7092" s="367"/>
      <c r="AH7092" s="367"/>
    </row>
    <row r="7093" spans="32:34" s="368" customFormat="1" ht="14.15" customHeight="1">
      <c r="AF7093" s="367"/>
      <c r="AH7093" s="367"/>
    </row>
    <row r="7094" spans="32:34" s="368" customFormat="1" ht="14.15" customHeight="1">
      <c r="AF7094" s="367"/>
      <c r="AH7094" s="367"/>
    </row>
    <row r="7095" spans="32:34" s="368" customFormat="1" ht="14.15" customHeight="1">
      <c r="AF7095" s="367"/>
      <c r="AH7095" s="367"/>
    </row>
    <row r="7096" spans="32:34" s="368" customFormat="1" ht="14.15" customHeight="1">
      <c r="AF7096" s="367"/>
      <c r="AH7096" s="367"/>
    </row>
    <row r="7097" spans="32:34" s="368" customFormat="1" ht="14.15" customHeight="1">
      <c r="AF7097" s="367"/>
      <c r="AH7097" s="367"/>
    </row>
    <row r="7098" spans="32:34" s="368" customFormat="1" ht="14.15" customHeight="1">
      <c r="AF7098" s="367"/>
      <c r="AH7098" s="367"/>
    </row>
    <row r="7099" spans="32:34" s="368" customFormat="1" ht="14.15" customHeight="1">
      <c r="AF7099" s="367"/>
      <c r="AH7099" s="367"/>
    </row>
    <row r="7100" spans="32:34" s="368" customFormat="1" ht="14.15" customHeight="1">
      <c r="AF7100" s="367"/>
      <c r="AH7100" s="367"/>
    </row>
    <row r="7101" spans="32:34" s="368" customFormat="1" ht="14.15" customHeight="1">
      <c r="AF7101" s="367"/>
      <c r="AH7101" s="367"/>
    </row>
    <row r="7102" spans="32:34" s="368" customFormat="1" ht="14.15" customHeight="1">
      <c r="AF7102" s="367"/>
      <c r="AH7102" s="367"/>
    </row>
    <row r="7103" spans="32:34" s="368" customFormat="1" ht="14.15" customHeight="1">
      <c r="AF7103" s="367"/>
      <c r="AH7103" s="367"/>
    </row>
    <row r="7104" spans="32:34" s="368" customFormat="1" ht="14.15" customHeight="1">
      <c r="AF7104" s="367"/>
      <c r="AH7104" s="367"/>
    </row>
    <row r="7105" spans="32:34" s="368" customFormat="1" ht="14.15" customHeight="1">
      <c r="AF7105" s="367"/>
      <c r="AH7105" s="367"/>
    </row>
    <row r="7106" spans="32:34" s="368" customFormat="1" ht="14.15" customHeight="1">
      <c r="AF7106" s="367"/>
      <c r="AH7106" s="367"/>
    </row>
    <row r="7107" spans="32:34" s="368" customFormat="1" ht="14.15" customHeight="1">
      <c r="AF7107" s="367"/>
      <c r="AH7107" s="367"/>
    </row>
    <row r="7108" spans="32:34" s="368" customFormat="1" ht="14.15" customHeight="1">
      <c r="AF7108" s="367"/>
      <c r="AH7108" s="367"/>
    </row>
    <row r="7109" spans="32:34" s="368" customFormat="1" ht="14.15" customHeight="1">
      <c r="AF7109" s="367"/>
      <c r="AH7109" s="367"/>
    </row>
    <row r="7110" spans="32:34" s="368" customFormat="1" ht="14.15" customHeight="1">
      <c r="AF7110" s="367"/>
      <c r="AH7110" s="367"/>
    </row>
    <row r="7111" spans="32:34" s="368" customFormat="1" ht="14.15" customHeight="1">
      <c r="AF7111" s="367"/>
      <c r="AH7111" s="367"/>
    </row>
    <row r="7112" spans="32:34" s="368" customFormat="1" ht="14.15" customHeight="1">
      <c r="AF7112" s="367"/>
      <c r="AH7112" s="367"/>
    </row>
    <row r="7113" spans="32:34" s="368" customFormat="1" ht="14.15" customHeight="1">
      <c r="AF7113" s="367"/>
      <c r="AH7113" s="367"/>
    </row>
    <row r="7114" spans="32:34" s="368" customFormat="1" ht="14.15" customHeight="1">
      <c r="AF7114" s="367"/>
      <c r="AH7114" s="367"/>
    </row>
    <row r="7115" spans="32:34" s="368" customFormat="1" ht="14.15" customHeight="1">
      <c r="AF7115" s="367"/>
      <c r="AH7115" s="367"/>
    </row>
    <row r="7116" spans="32:34" s="368" customFormat="1" ht="14.15" customHeight="1">
      <c r="AF7116" s="367"/>
      <c r="AH7116" s="367"/>
    </row>
    <row r="7117" spans="32:34" s="368" customFormat="1" ht="14.15" customHeight="1">
      <c r="AF7117" s="367"/>
      <c r="AH7117" s="367"/>
    </row>
    <row r="7118" spans="32:34" s="368" customFormat="1" ht="14.15" customHeight="1">
      <c r="AF7118" s="367"/>
      <c r="AH7118" s="367"/>
    </row>
    <row r="7119" spans="32:34" s="368" customFormat="1" ht="14.15" customHeight="1">
      <c r="AF7119" s="367"/>
      <c r="AH7119" s="367"/>
    </row>
    <row r="7120" spans="32:34" s="368" customFormat="1" ht="14.15" customHeight="1">
      <c r="AF7120" s="367"/>
      <c r="AH7120" s="367"/>
    </row>
    <row r="7121" spans="32:34" s="368" customFormat="1" ht="14.15" customHeight="1">
      <c r="AF7121" s="367"/>
      <c r="AH7121" s="367"/>
    </row>
    <row r="7122" spans="32:34" s="368" customFormat="1" ht="14.15" customHeight="1">
      <c r="AF7122" s="367"/>
      <c r="AH7122" s="367"/>
    </row>
    <row r="7123" spans="32:34" s="368" customFormat="1" ht="14.15" customHeight="1">
      <c r="AF7123" s="367"/>
      <c r="AH7123" s="367"/>
    </row>
    <row r="7124" spans="32:34" s="368" customFormat="1" ht="14.15" customHeight="1">
      <c r="AF7124" s="367"/>
      <c r="AH7124" s="367"/>
    </row>
    <row r="7125" spans="32:34" s="368" customFormat="1" ht="14.15" customHeight="1">
      <c r="AF7125" s="367"/>
      <c r="AH7125" s="367"/>
    </row>
    <row r="7126" spans="32:34" s="368" customFormat="1" ht="14.15" customHeight="1">
      <c r="AF7126" s="367"/>
      <c r="AH7126" s="367"/>
    </row>
    <row r="7127" spans="32:34" s="368" customFormat="1" ht="14.15" customHeight="1">
      <c r="AF7127" s="367"/>
      <c r="AH7127" s="367"/>
    </row>
    <row r="7128" spans="32:34" s="368" customFormat="1" ht="14.15" customHeight="1">
      <c r="AF7128" s="367"/>
      <c r="AH7128" s="367"/>
    </row>
    <row r="7129" spans="32:34" s="368" customFormat="1" ht="14.15" customHeight="1">
      <c r="AF7129" s="367"/>
      <c r="AH7129" s="367"/>
    </row>
    <row r="7130" spans="32:34" s="368" customFormat="1" ht="14.15" customHeight="1">
      <c r="AF7130" s="367"/>
      <c r="AH7130" s="367"/>
    </row>
    <row r="7131" spans="32:34" s="368" customFormat="1" ht="14.15" customHeight="1">
      <c r="AF7131" s="367"/>
      <c r="AH7131" s="367"/>
    </row>
    <row r="7132" spans="32:34" s="368" customFormat="1" ht="14.15" customHeight="1">
      <c r="AF7132" s="367"/>
      <c r="AH7132" s="367"/>
    </row>
    <row r="7133" spans="32:34" s="368" customFormat="1" ht="14.15" customHeight="1">
      <c r="AF7133" s="367"/>
      <c r="AH7133" s="367"/>
    </row>
    <row r="7134" spans="32:34" s="368" customFormat="1" ht="14.15" customHeight="1">
      <c r="AF7134" s="367"/>
      <c r="AH7134" s="367"/>
    </row>
    <row r="7135" spans="32:34" s="368" customFormat="1" ht="14.15" customHeight="1">
      <c r="AF7135" s="367"/>
      <c r="AH7135" s="367"/>
    </row>
    <row r="7136" spans="32:34" s="368" customFormat="1" ht="14.15" customHeight="1">
      <c r="AF7136" s="367"/>
      <c r="AH7136" s="367"/>
    </row>
    <row r="7137" spans="32:34" s="368" customFormat="1" ht="14.15" customHeight="1">
      <c r="AF7137" s="367"/>
      <c r="AH7137" s="367"/>
    </row>
    <row r="7138" spans="32:34" s="368" customFormat="1" ht="14.15" customHeight="1">
      <c r="AF7138" s="367"/>
      <c r="AH7138" s="367"/>
    </row>
    <row r="7139" spans="32:34" s="368" customFormat="1" ht="14.15" customHeight="1">
      <c r="AF7139" s="367"/>
      <c r="AH7139" s="367"/>
    </row>
    <row r="7140" spans="32:34" s="368" customFormat="1" ht="14.15" customHeight="1">
      <c r="AF7140" s="367"/>
      <c r="AH7140" s="367"/>
    </row>
    <row r="7141" spans="32:34" s="368" customFormat="1" ht="14.15" customHeight="1">
      <c r="AF7141" s="367"/>
      <c r="AH7141" s="367"/>
    </row>
    <row r="7142" spans="32:34" s="368" customFormat="1" ht="14.15" customHeight="1">
      <c r="AF7142" s="367"/>
      <c r="AH7142" s="367"/>
    </row>
    <row r="7143" spans="32:34" s="368" customFormat="1" ht="14.15" customHeight="1">
      <c r="AF7143" s="367"/>
      <c r="AH7143" s="367"/>
    </row>
    <row r="7144" spans="32:34" s="368" customFormat="1" ht="14.15" customHeight="1">
      <c r="AF7144" s="367"/>
      <c r="AH7144" s="367"/>
    </row>
    <row r="7145" spans="32:34" s="368" customFormat="1" ht="14.15" customHeight="1">
      <c r="AF7145" s="367"/>
      <c r="AH7145" s="367"/>
    </row>
    <row r="7146" spans="32:34" s="368" customFormat="1" ht="14.15" customHeight="1">
      <c r="AF7146" s="367"/>
      <c r="AH7146" s="367"/>
    </row>
    <row r="7147" spans="32:34" s="368" customFormat="1" ht="14.15" customHeight="1">
      <c r="AF7147" s="367"/>
      <c r="AH7147" s="367"/>
    </row>
    <row r="7148" spans="32:34" s="368" customFormat="1" ht="14.15" customHeight="1">
      <c r="AF7148" s="367"/>
      <c r="AH7148" s="367"/>
    </row>
    <row r="7149" spans="32:34" s="368" customFormat="1" ht="14.15" customHeight="1">
      <c r="AF7149" s="367"/>
      <c r="AH7149" s="367"/>
    </row>
    <row r="7150" spans="32:34" s="368" customFormat="1" ht="14.15" customHeight="1">
      <c r="AF7150" s="367"/>
      <c r="AH7150" s="367"/>
    </row>
    <row r="7151" spans="32:34" s="368" customFormat="1" ht="14.15" customHeight="1">
      <c r="AF7151" s="367"/>
      <c r="AH7151" s="367"/>
    </row>
    <row r="7152" spans="32:34" s="368" customFormat="1" ht="14.15" customHeight="1">
      <c r="AF7152" s="367"/>
      <c r="AH7152" s="367"/>
    </row>
    <row r="7153" spans="32:34" s="368" customFormat="1" ht="14.15" customHeight="1">
      <c r="AF7153" s="367"/>
      <c r="AH7153" s="367"/>
    </row>
    <row r="7154" spans="32:34" s="368" customFormat="1" ht="14.15" customHeight="1">
      <c r="AF7154" s="367"/>
      <c r="AH7154" s="367"/>
    </row>
    <row r="7155" spans="32:34" s="368" customFormat="1" ht="14.15" customHeight="1">
      <c r="AF7155" s="367"/>
      <c r="AH7155" s="367"/>
    </row>
    <row r="7156" spans="32:34" s="368" customFormat="1" ht="14.15" customHeight="1">
      <c r="AF7156" s="367"/>
      <c r="AH7156" s="367"/>
    </row>
    <row r="7157" spans="32:34" s="368" customFormat="1" ht="14.15" customHeight="1">
      <c r="AF7157" s="367"/>
      <c r="AH7157" s="367"/>
    </row>
    <row r="7158" spans="32:34" s="368" customFormat="1" ht="14.15" customHeight="1">
      <c r="AF7158" s="367"/>
      <c r="AH7158" s="367"/>
    </row>
    <row r="7159" spans="32:34" s="368" customFormat="1" ht="14.15" customHeight="1">
      <c r="AF7159" s="367"/>
      <c r="AH7159" s="367"/>
    </row>
    <row r="7160" spans="32:34" s="368" customFormat="1" ht="14.15" customHeight="1">
      <c r="AF7160" s="367"/>
      <c r="AH7160" s="367"/>
    </row>
    <row r="7161" spans="32:34" s="368" customFormat="1" ht="14.15" customHeight="1">
      <c r="AF7161" s="367"/>
      <c r="AH7161" s="367"/>
    </row>
    <row r="7162" spans="32:34" s="368" customFormat="1" ht="14.15" customHeight="1">
      <c r="AF7162" s="367"/>
      <c r="AH7162" s="367"/>
    </row>
    <row r="7163" spans="32:34" s="368" customFormat="1" ht="14.15" customHeight="1">
      <c r="AF7163" s="367"/>
      <c r="AH7163" s="367"/>
    </row>
    <row r="7164" spans="32:34" s="368" customFormat="1" ht="14.15" customHeight="1">
      <c r="AF7164" s="367"/>
      <c r="AH7164" s="367"/>
    </row>
    <row r="7165" spans="32:34" s="368" customFormat="1" ht="14.15" customHeight="1">
      <c r="AF7165" s="367"/>
      <c r="AH7165" s="367"/>
    </row>
    <row r="7166" spans="32:34" s="368" customFormat="1" ht="14.15" customHeight="1">
      <c r="AF7166" s="367"/>
      <c r="AH7166" s="367"/>
    </row>
    <row r="7167" spans="32:34" s="368" customFormat="1" ht="14.15" customHeight="1">
      <c r="AF7167" s="367"/>
      <c r="AH7167" s="367"/>
    </row>
    <row r="7168" spans="32:34" s="368" customFormat="1" ht="14.15" customHeight="1">
      <c r="AF7168" s="367"/>
      <c r="AH7168" s="367"/>
    </row>
    <row r="7169" spans="32:34" s="368" customFormat="1" ht="14.15" customHeight="1">
      <c r="AF7169" s="367"/>
      <c r="AH7169" s="367"/>
    </row>
    <row r="7170" spans="32:34" s="368" customFormat="1" ht="14.15" customHeight="1">
      <c r="AF7170" s="367"/>
      <c r="AH7170" s="367"/>
    </row>
    <row r="7171" spans="32:34" s="368" customFormat="1" ht="14.15" customHeight="1">
      <c r="AF7171" s="367"/>
      <c r="AH7171" s="367"/>
    </row>
    <row r="7172" spans="32:34" s="368" customFormat="1" ht="14.15" customHeight="1">
      <c r="AF7172" s="367"/>
      <c r="AH7172" s="367"/>
    </row>
    <row r="7173" spans="32:34" s="368" customFormat="1" ht="14.15" customHeight="1">
      <c r="AF7173" s="367"/>
      <c r="AH7173" s="367"/>
    </row>
    <row r="7174" spans="32:34" s="368" customFormat="1" ht="14.15" customHeight="1">
      <c r="AF7174" s="367"/>
      <c r="AH7174" s="367"/>
    </row>
    <row r="7175" spans="32:34" s="368" customFormat="1" ht="14.15" customHeight="1">
      <c r="AF7175" s="367"/>
      <c r="AH7175" s="367"/>
    </row>
    <row r="7176" spans="32:34" s="368" customFormat="1" ht="14.15" customHeight="1">
      <c r="AF7176" s="367"/>
      <c r="AH7176" s="367"/>
    </row>
    <row r="7177" spans="32:34" s="368" customFormat="1" ht="14.15" customHeight="1">
      <c r="AF7177" s="367"/>
      <c r="AH7177" s="367"/>
    </row>
    <row r="7178" spans="32:34" s="368" customFormat="1" ht="14.15" customHeight="1">
      <c r="AF7178" s="367"/>
      <c r="AH7178" s="367"/>
    </row>
    <row r="7179" spans="32:34" s="368" customFormat="1" ht="14.15" customHeight="1">
      <c r="AF7179" s="367"/>
      <c r="AH7179" s="367"/>
    </row>
    <row r="7180" spans="32:34" s="368" customFormat="1" ht="14.15" customHeight="1">
      <c r="AF7180" s="367"/>
      <c r="AH7180" s="367"/>
    </row>
    <row r="7181" spans="32:34" s="368" customFormat="1" ht="14.15" customHeight="1">
      <c r="AF7181" s="367"/>
      <c r="AH7181" s="367"/>
    </row>
    <row r="7182" spans="32:34" s="368" customFormat="1" ht="14.15" customHeight="1">
      <c r="AF7182" s="367"/>
      <c r="AH7182" s="367"/>
    </row>
    <row r="7183" spans="32:34" s="368" customFormat="1" ht="14.15" customHeight="1">
      <c r="AF7183" s="367"/>
      <c r="AH7183" s="367"/>
    </row>
    <row r="7184" spans="32:34" s="368" customFormat="1" ht="14.15" customHeight="1">
      <c r="AF7184" s="367"/>
      <c r="AH7184" s="367"/>
    </row>
    <row r="7185" spans="32:34" s="368" customFormat="1" ht="14.15" customHeight="1">
      <c r="AF7185" s="367"/>
      <c r="AH7185" s="367"/>
    </row>
    <row r="7186" spans="32:34" s="368" customFormat="1" ht="14.15" customHeight="1">
      <c r="AF7186" s="367"/>
      <c r="AH7186" s="367"/>
    </row>
    <row r="7187" spans="32:34" s="368" customFormat="1" ht="14.15" customHeight="1">
      <c r="AF7187" s="367"/>
      <c r="AH7187" s="367"/>
    </row>
    <row r="7188" spans="32:34" s="368" customFormat="1" ht="14.15" customHeight="1">
      <c r="AF7188" s="367"/>
      <c r="AH7188" s="367"/>
    </row>
    <row r="7189" spans="32:34" s="368" customFormat="1" ht="14.15" customHeight="1">
      <c r="AF7189" s="367"/>
      <c r="AH7189" s="367"/>
    </row>
    <row r="7190" spans="32:34" s="368" customFormat="1" ht="14.15" customHeight="1">
      <c r="AF7190" s="367"/>
      <c r="AH7190" s="367"/>
    </row>
    <row r="7191" spans="32:34" s="368" customFormat="1" ht="14.15" customHeight="1">
      <c r="AF7191" s="367"/>
      <c r="AH7191" s="367"/>
    </row>
    <row r="7192" spans="32:34" s="368" customFormat="1" ht="14.15" customHeight="1">
      <c r="AF7192" s="367"/>
      <c r="AH7192" s="367"/>
    </row>
    <row r="7193" spans="32:34" s="368" customFormat="1" ht="14.15" customHeight="1">
      <c r="AF7193" s="367"/>
      <c r="AH7193" s="367"/>
    </row>
    <row r="7194" spans="32:34" s="368" customFormat="1" ht="14.15" customHeight="1">
      <c r="AF7194" s="367"/>
      <c r="AH7194" s="367"/>
    </row>
    <row r="7195" spans="32:34" s="368" customFormat="1" ht="14.15" customHeight="1">
      <c r="AF7195" s="367"/>
      <c r="AH7195" s="367"/>
    </row>
    <row r="7196" spans="32:34" s="368" customFormat="1" ht="14.15" customHeight="1">
      <c r="AF7196" s="367"/>
      <c r="AH7196" s="367"/>
    </row>
    <row r="7197" spans="32:34" s="368" customFormat="1" ht="14.15" customHeight="1">
      <c r="AF7197" s="367"/>
      <c r="AH7197" s="367"/>
    </row>
    <row r="7198" spans="32:34" s="368" customFormat="1" ht="14.15" customHeight="1">
      <c r="AF7198" s="367"/>
      <c r="AH7198" s="367"/>
    </row>
    <row r="7199" spans="32:34" s="368" customFormat="1" ht="14.15" customHeight="1">
      <c r="AF7199" s="367"/>
      <c r="AH7199" s="367"/>
    </row>
    <row r="7200" spans="32:34" s="368" customFormat="1" ht="14.15" customHeight="1">
      <c r="AF7200" s="367"/>
      <c r="AH7200" s="367"/>
    </row>
    <row r="7201" spans="32:34" s="368" customFormat="1" ht="14.15" customHeight="1">
      <c r="AF7201" s="367"/>
      <c r="AH7201" s="367"/>
    </row>
    <row r="7202" spans="32:34" s="368" customFormat="1" ht="14.15" customHeight="1">
      <c r="AF7202" s="367"/>
      <c r="AH7202" s="367"/>
    </row>
    <row r="7203" spans="32:34" s="368" customFormat="1" ht="14.15" customHeight="1">
      <c r="AF7203" s="367"/>
      <c r="AH7203" s="367"/>
    </row>
    <row r="7204" spans="32:34" s="368" customFormat="1" ht="14.15" customHeight="1">
      <c r="AF7204" s="367"/>
      <c r="AH7204" s="367"/>
    </row>
    <row r="7205" spans="32:34" s="368" customFormat="1" ht="14.15" customHeight="1">
      <c r="AF7205" s="367"/>
      <c r="AH7205" s="367"/>
    </row>
    <row r="7206" spans="32:34" s="368" customFormat="1" ht="14.15" customHeight="1">
      <c r="AF7206" s="367"/>
      <c r="AH7206" s="367"/>
    </row>
    <row r="7207" spans="32:34" s="368" customFormat="1" ht="14.15" customHeight="1">
      <c r="AF7207" s="367"/>
      <c r="AH7207" s="367"/>
    </row>
    <row r="7208" spans="32:34" s="368" customFormat="1" ht="14.15" customHeight="1">
      <c r="AF7208" s="367"/>
      <c r="AH7208" s="367"/>
    </row>
    <row r="7209" spans="32:34" s="368" customFormat="1" ht="14.15" customHeight="1">
      <c r="AF7209" s="367"/>
      <c r="AH7209" s="367"/>
    </row>
    <row r="7210" spans="32:34" s="368" customFormat="1" ht="14.15" customHeight="1">
      <c r="AF7210" s="367"/>
      <c r="AH7210" s="367"/>
    </row>
    <row r="7211" spans="32:34" s="368" customFormat="1" ht="14.15" customHeight="1">
      <c r="AF7211" s="367"/>
      <c r="AH7211" s="367"/>
    </row>
    <row r="7212" spans="32:34" s="368" customFormat="1" ht="14.15" customHeight="1">
      <c r="AF7212" s="367"/>
      <c r="AH7212" s="367"/>
    </row>
    <row r="7213" spans="32:34" s="368" customFormat="1" ht="14.15" customHeight="1">
      <c r="AF7213" s="367"/>
      <c r="AH7213" s="367"/>
    </row>
    <row r="7214" spans="32:34" s="368" customFormat="1" ht="14.15" customHeight="1">
      <c r="AF7214" s="367"/>
      <c r="AH7214" s="367"/>
    </row>
    <row r="7215" spans="32:34" s="368" customFormat="1" ht="14.15" customHeight="1">
      <c r="AF7215" s="367"/>
      <c r="AH7215" s="367"/>
    </row>
    <row r="7216" spans="32:34" s="368" customFormat="1" ht="14.15" customHeight="1">
      <c r="AF7216" s="367"/>
      <c r="AH7216" s="367"/>
    </row>
    <row r="7217" spans="32:34" s="368" customFormat="1" ht="14.15" customHeight="1">
      <c r="AF7217" s="367"/>
      <c r="AH7217" s="367"/>
    </row>
    <row r="7218" spans="32:34" s="368" customFormat="1" ht="14.15" customHeight="1">
      <c r="AF7218" s="367"/>
      <c r="AH7218" s="367"/>
    </row>
    <row r="7219" spans="32:34" s="368" customFormat="1" ht="14.15" customHeight="1">
      <c r="AF7219" s="367"/>
      <c r="AH7219" s="367"/>
    </row>
    <row r="7220" spans="32:34" s="368" customFormat="1" ht="14.15" customHeight="1">
      <c r="AF7220" s="367"/>
      <c r="AH7220" s="367"/>
    </row>
    <row r="7221" spans="32:34" s="368" customFormat="1" ht="14.15" customHeight="1">
      <c r="AF7221" s="367"/>
      <c r="AH7221" s="367"/>
    </row>
    <row r="7222" spans="32:34" s="368" customFormat="1" ht="14.15" customHeight="1">
      <c r="AF7222" s="367"/>
      <c r="AH7222" s="367"/>
    </row>
    <row r="7223" spans="32:34" s="368" customFormat="1" ht="14.15" customHeight="1">
      <c r="AF7223" s="367"/>
      <c r="AH7223" s="367"/>
    </row>
    <row r="7224" spans="32:34" s="368" customFormat="1" ht="14.15" customHeight="1">
      <c r="AF7224" s="367"/>
      <c r="AH7224" s="367"/>
    </row>
    <row r="7225" spans="32:34" s="368" customFormat="1" ht="14.15" customHeight="1">
      <c r="AF7225" s="367"/>
      <c r="AH7225" s="367"/>
    </row>
    <row r="7226" spans="32:34" s="368" customFormat="1" ht="14.15" customHeight="1">
      <c r="AF7226" s="367"/>
      <c r="AH7226" s="367"/>
    </row>
    <row r="7227" spans="32:34" s="368" customFormat="1" ht="14.15" customHeight="1">
      <c r="AF7227" s="367"/>
      <c r="AH7227" s="367"/>
    </row>
    <row r="7228" spans="32:34" s="368" customFormat="1" ht="14.15" customHeight="1">
      <c r="AF7228" s="367"/>
      <c r="AH7228" s="367"/>
    </row>
    <row r="7229" spans="32:34" s="368" customFormat="1" ht="14.15" customHeight="1">
      <c r="AF7229" s="367"/>
      <c r="AH7229" s="367"/>
    </row>
    <row r="7230" spans="32:34" s="368" customFormat="1" ht="14.15" customHeight="1">
      <c r="AF7230" s="367"/>
      <c r="AH7230" s="367"/>
    </row>
    <row r="7231" spans="32:34" s="368" customFormat="1" ht="14.15" customHeight="1">
      <c r="AF7231" s="367"/>
      <c r="AH7231" s="367"/>
    </row>
    <row r="7232" spans="32:34" s="368" customFormat="1" ht="14.15" customHeight="1">
      <c r="AF7232" s="367"/>
      <c r="AH7232" s="367"/>
    </row>
    <row r="7233" spans="32:34" s="368" customFormat="1" ht="14.15" customHeight="1">
      <c r="AF7233" s="367"/>
      <c r="AH7233" s="367"/>
    </row>
    <row r="7234" spans="32:34" s="368" customFormat="1" ht="14.15" customHeight="1">
      <c r="AF7234" s="367"/>
      <c r="AH7234" s="367"/>
    </row>
    <row r="7235" spans="32:34" s="368" customFormat="1" ht="14.15" customHeight="1">
      <c r="AF7235" s="367"/>
      <c r="AH7235" s="367"/>
    </row>
    <row r="7236" spans="32:34" s="368" customFormat="1" ht="14.15" customHeight="1">
      <c r="AF7236" s="367"/>
      <c r="AH7236" s="367"/>
    </row>
    <row r="7237" spans="32:34" s="368" customFormat="1" ht="14.15" customHeight="1">
      <c r="AF7237" s="367"/>
      <c r="AH7237" s="367"/>
    </row>
    <row r="7238" spans="32:34" s="368" customFormat="1" ht="14.15" customHeight="1">
      <c r="AF7238" s="367"/>
      <c r="AH7238" s="367"/>
    </row>
    <row r="7239" spans="32:34" s="368" customFormat="1" ht="14.15" customHeight="1">
      <c r="AF7239" s="367"/>
      <c r="AH7239" s="367"/>
    </row>
    <row r="7240" spans="32:34" s="368" customFormat="1" ht="14.15" customHeight="1">
      <c r="AF7240" s="367"/>
      <c r="AH7240" s="367"/>
    </row>
    <row r="7241" spans="32:34" s="368" customFormat="1" ht="14.15" customHeight="1">
      <c r="AF7241" s="367"/>
      <c r="AH7241" s="367"/>
    </row>
    <row r="7242" spans="32:34" s="368" customFormat="1" ht="14.15" customHeight="1">
      <c r="AF7242" s="367"/>
      <c r="AH7242" s="367"/>
    </row>
    <row r="7243" spans="32:34" s="368" customFormat="1" ht="14.15" customHeight="1">
      <c r="AF7243" s="367"/>
      <c r="AH7243" s="367"/>
    </row>
    <row r="7244" spans="32:34" s="368" customFormat="1" ht="14.15" customHeight="1">
      <c r="AF7244" s="367"/>
      <c r="AH7244" s="367"/>
    </row>
    <row r="7245" spans="32:34" s="368" customFormat="1" ht="14.15" customHeight="1">
      <c r="AF7245" s="367"/>
      <c r="AH7245" s="367"/>
    </row>
    <row r="7246" spans="32:34" s="368" customFormat="1" ht="14.15" customHeight="1">
      <c r="AF7246" s="367"/>
      <c r="AH7246" s="367"/>
    </row>
    <row r="7247" spans="32:34" s="368" customFormat="1" ht="14.15" customHeight="1">
      <c r="AF7247" s="367"/>
      <c r="AH7247" s="367"/>
    </row>
    <row r="7248" spans="32:34" s="368" customFormat="1" ht="14.15" customHeight="1">
      <c r="AF7248" s="367"/>
      <c r="AH7248" s="367"/>
    </row>
    <row r="7249" spans="32:34" s="368" customFormat="1" ht="14.15" customHeight="1">
      <c r="AF7249" s="367"/>
      <c r="AH7249" s="367"/>
    </row>
    <row r="7250" spans="32:34" s="368" customFormat="1" ht="14.15" customHeight="1">
      <c r="AF7250" s="367"/>
      <c r="AH7250" s="367"/>
    </row>
    <row r="7251" spans="32:34" s="368" customFormat="1" ht="14.15" customHeight="1">
      <c r="AF7251" s="367"/>
      <c r="AH7251" s="367"/>
    </row>
    <row r="7252" spans="32:34" s="368" customFormat="1" ht="14.15" customHeight="1">
      <c r="AF7252" s="367"/>
      <c r="AH7252" s="367"/>
    </row>
    <row r="7253" spans="32:34" s="368" customFormat="1" ht="14.15" customHeight="1">
      <c r="AF7253" s="367"/>
      <c r="AH7253" s="367"/>
    </row>
    <row r="7254" spans="32:34" s="368" customFormat="1" ht="14.15" customHeight="1">
      <c r="AF7254" s="367"/>
      <c r="AH7254" s="367"/>
    </row>
    <row r="7255" spans="32:34" s="368" customFormat="1" ht="14.15" customHeight="1">
      <c r="AF7255" s="367"/>
      <c r="AH7255" s="367"/>
    </row>
    <row r="7256" spans="32:34" s="368" customFormat="1" ht="14.15" customHeight="1">
      <c r="AF7256" s="367"/>
      <c r="AH7256" s="367"/>
    </row>
    <row r="7257" spans="32:34" s="368" customFormat="1" ht="14.15" customHeight="1">
      <c r="AF7257" s="367"/>
      <c r="AH7257" s="367"/>
    </row>
    <row r="7258" spans="32:34" s="368" customFormat="1" ht="14.15" customHeight="1">
      <c r="AF7258" s="367"/>
      <c r="AH7258" s="367"/>
    </row>
    <row r="7259" spans="32:34" s="368" customFormat="1" ht="14.15" customHeight="1">
      <c r="AF7259" s="367"/>
      <c r="AH7259" s="367"/>
    </row>
    <row r="7260" spans="32:34" s="368" customFormat="1" ht="14.15" customHeight="1">
      <c r="AF7260" s="367"/>
      <c r="AH7260" s="367"/>
    </row>
    <row r="7261" spans="32:34" s="368" customFormat="1" ht="14.15" customHeight="1">
      <c r="AF7261" s="367"/>
      <c r="AH7261" s="367"/>
    </row>
    <row r="7262" spans="32:34" s="368" customFormat="1" ht="14.15" customHeight="1">
      <c r="AF7262" s="367"/>
      <c r="AH7262" s="367"/>
    </row>
    <row r="7263" spans="32:34" s="368" customFormat="1" ht="14.15" customHeight="1">
      <c r="AF7263" s="367"/>
      <c r="AH7263" s="367"/>
    </row>
    <row r="7264" spans="32:34" s="368" customFormat="1" ht="14.15" customHeight="1">
      <c r="AF7264" s="367"/>
      <c r="AH7264" s="367"/>
    </row>
    <row r="7265" spans="32:34" s="368" customFormat="1" ht="14.15" customHeight="1">
      <c r="AF7265" s="367"/>
      <c r="AH7265" s="367"/>
    </row>
    <row r="7266" spans="32:34" s="368" customFormat="1" ht="14.15" customHeight="1">
      <c r="AF7266" s="367"/>
      <c r="AH7266" s="367"/>
    </row>
    <row r="7267" spans="32:34" s="368" customFormat="1" ht="14.15" customHeight="1">
      <c r="AF7267" s="367"/>
      <c r="AH7267" s="367"/>
    </row>
    <row r="7268" spans="32:34" s="368" customFormat="1" ht="14.15" customHeight="1">
      <c r="AF7268" s="367"/>
      <c r="AH7268" s="367"/>
    </row>
    <row r="7269" spans="32:34" s="368" customFormat="1" ht="14.15" customHeight="1">
      <c r="AF7269" s="367"/>
      <c r="AH7269" s="367"/>
    </row>
    <row r="7270" spans="32:34" s="368" customFormat="1" ht="14.15" customHeight="1">
      <c r="AF7270" s="367"/>
      <c r="AH7270" s="367"/>
    </row>
    <row r="7271" spans="32:34" s="368" customFormat="1" ht="14.15" customHeight="1">
      <c r="AF7271" s="367"/>
      <c r="AH7271" s="367"/>
    </row>
    <row r="7272" spans="32:34" s="368" customFormat="1" ht="14.15" customHeight="1">
      <c r="AF7272" s="367"/>
      <c r="AH7272" s="367"/>
    </row>
    <row r="7273" spans="32:34" s="368" customFormat="1" ht="14.15" customHeight="1">
      <c r="AF7273" s="367"/>
      <c r="AH7273" s="367"/>
    </row>
    <row r="7274" spans="32:34" s="368" customFormat="1" ht="14.15" customHeight="1">
      <c r="AF7274" s="367"/>
      <c r="AH7274" s="367"/>
    </row>
    <row r="7275" spans="32:34" s="368" customFormat="1" ht="14.15" customHeight="1">
      <c r="AF7275" s="367"/>
      <c r="AH7275" s="367"/>
    </row>
    <row r="7276" spans="32:34" s="368" customFormat="1" ht="14.15" customHeight="1">
      <c r="AF7276" s="367"/>
      <c r="AH7276" s="367"/>
    </row>
    <row r="7277" spans="32:34" s="368" customFormat="1" ht="14.15" customHeight="1">
      <c r="AF7277" s="367"/>
      <c r="AH7277" s="367"/>
    </row>
    <row r="7278" spans="32:34" s="368" customFormat="1" ht="14.15" customHeight="1">
      <c r="AF7278" s="367"/>
      <c r="AH7278" s="367"/>
    </row>
    <row r="7279" spans="32:34" s="368" customFormat="1" ht="14.15" customHeight="1">
      <c r="AF7279" s="367"/>
      <c r="AH7279" s="367"/>
    </row>
    <row r="7280" spans="32:34" s="368" customFormat="1" ht="14.15" customHeight="1">
      <c r="AF7280" s="367"/>
      <c r="AH7280" s="367"/>
    </row>
    <row r="7281" spans="32:34" s="368" customFormat="1" ht="14.15" customHeight="1">
      <c r="AF7281" s="367"/>
      <c r="AH7281" s="367"/>
    </row>
    <row r="7282" spans="32:34" s="368" customFormat="1" ht="14.15" customHeight="1">
      <c r="AF7282" s="367"/>
      <c r="AH7282" s="367"/>
    </row>
    <row r="7283" spans="32:34" s="368" customFormat="1" ht="14.15" customHeight="1">
      <c r="AF7283" s="367"/>
      <c r="AH7283" s="367"/>
    </row>
    <row r="7284" spans="32:34" s="368" customFormat="1" ht="14.15" customHeight="1">
      <c r="AF7284" s="367"/>
      <c r="AH7284" s="367"/>
    </row>
    <row r="7285" spans="32:34" s="368" customFormat="1" ht="14.15" customHeight="1">
      <c r="AF7285" s="367"/>
      <c r="AH7285" s="367"/>
    </row>
    <row r="7286" spans="32:34" s="368" customFormat="1" ht="14.15" customHeight="1">
      <c r="AF7286" s="367"/>
      <c r="AH7286" s="367"/>
    </row>
    <row r="7287" spans="32:34" s="368" customFormat="1" ht="14.15" customHeight="1">
      <c r="AF7287" s="367"/>
      <c r="AH7287" s="367"/>
    </row>
    <row r="7288" spans="32:34" s="368" customFormat="1" ht="14.15" customHeight="1">
      <c r="AF7288" s="367"/>
      <c r="AH7288" s="367"/>
    </row>
    <row r="7289" spans="32:34" s="368" customFormat="1" ht="14.15" customHeight="1">
      <c r="AF7289" s="367"/>
      <c r="AH7289" s="367"/>
    </row>
    <row r="7290" spans="32:34" s="368" customFormat="1" ht="14.15" customHeight="1">
      <c r="AF7290" s="367"/>
      <c r="AH7290" s="367"/>
    </row>
    <row r="7291" spans="32:34" s="368" customFormat="1" ht="14.15" customHeight="1">
      <c r="AF7291" s="367"/>
      <c r="AH7291" s="367"/>
    </row>
    <row r="7292" spans="32:34" s="368" customFormat="1" ht="14.15" customHeight="1">
      <c r="AF7292" s="367"/>
      <c r="AH7292" s="367"/>
    </row>
    <row r="7293" spans="32:34" s="368" customFormat="1" ht="14.15" customHeight="1">
      <c r="AF7293" s="367"/>
      <c r="AH7293" s="367"/>
    </row>
    <row r="7294" spans="32:34" s="368" customFormat="1" ht="14.15" customHeight="1">
      <c r="AF7294" s="367"/>
      <c r="AH7294" s="367"/>
    </row>
    <row r="7295" spans="32:34" s="368" customFormat="1" ht="14.15" customHeight="1">
      <c r="AF7295" s="367"/>
      <c r="AH7295" s="367"/>
    </row>
    <row r="7296" spans="32:34" s="368" customFormat="1" ht="14.15" customHeight="1">
      <c r="AF7296" s="367"/>
      <c r="AH7296" s="367"/>
    </row>
    <row r="7297" spans="32:34" s="368" customFormat="1" ht="14.15" customHeight="1">
      <c r="AF7297" s="367"/>
      <c r="AH7297" s="367"/>
    </row>
    <row r="7298" spans="32:34" s="368" customFormat="1" ht="14.15" customHeight="1">
      <c r="AF7298" s="367"/>
      <c r="AH7298" s="367"/>
    </row>
    <row r="7299" spans="32:34" s="368" customFormat="1" ht="14.15" customHeight="1">
      <c r="AF7299" s="367"/>
      <c r="AH7299" s="367"/>
    </row>
    <row r="7300" spans="32:34" s="368" customFormat="1" ht="14.15" customHeight="1">
      <c r="AF7300" s="367"/>
      <c r="AH7300" s="367"/>
    </row>
    <row r="7301" spans="32:34" s="368" customFormat="1" ht="14.15" customHeight="1">
      <c r="AF7301" s="367"/>
      <c r="AH7301" s="367"/>
    </row>
    <row r="7302" spans="32:34" s="368" customFormat="1" ht="14.15" customHeight="1">
      <c r="AF7302" s="367"/>
      <c r="AH7302" s="367"/>
    </row>
    <row r="7303" spans="32:34" s="368" customFormat="1" ht="14.15" customHeight="1">
      <c r="AF7303" s="367"/>
      <c r="AH7303" s="367"/>
    </row>
    <row r="7304" spans="32:34" s="368" customFormat="1" ht="14.15" customHeight="1">
      <c r="AF7304" s="367"/>
      <c r="AH7304" s="367"/>
    </row>
    <row r="7305" spans="32:34" s="368" customFormat="1" ht="14.15" customHeight="1">
      <c r="AF7305" s="367"/>
      <c r="AH7305" s="367"/>
    </row>
    <row r="7306" spans="32:34" s="368" customFormat="1" ht="14.15" customHeight="1">
      <c r="AF7306" s="367"/>
      <c r="AH7306" s="367"/>
    </row>
    <row r="7307" spans="32:34" s="368" customFormat="1" ht="14.15" customHeight="1">
      <c r="AF7307" s="367"/>
      <c r="AH7307" s="367"/>
    </row>
    <row r="7308" spans="32:34" s="368" customFormat="1" ht="14.15" customHeight="1">
      <c r="AF7308" s="367"/>
      <c r="AH7308" s="367"/>
    </row>
    <row r="7309" spans="32:34" s="368" customFormat="1" ht="14.15" customHeight="1">
      <c r="AF7309" s="367"/>
      <c r="AH7309" s="367"/>
    </row>
    <row r="7310" spans="32:34" s="368" customFormat="1" ht="14.15" customHeight="1">
      <c r="AF7310" s="367"/>
      <c r="AH7310" s="367"/>
    </row>
    <row r="7311" spans="32:34" s="368" customFormat="1" ht="14.15" customHeight="1">
      <c r="AF7311" s="367"/>
      <c r="AH7311" s="367"/>
    </row>
    <row r="7312" spans="32:34" s="368" customFormat="1" ht="14.15" customHeight="1">
      <c r="AF7312" s="367"/>
      <c r="AH7312" s="367"/>
    </row>
    <row r="7313" spans="32:34" s="368" customFormat="1" ht="14.15" customHeight="1">
      <c r="AF7313" s="367"/>
      <c r="AH7313" s="367"/>
    </row>
    <row r="7314" spans="32:34" s="368" customFormat="1" ht="14.15" customHeight="1">
      <c r="AF7314" s="367"/>
      <c r="AH7314" s="367"/>
    </row>
    <row r="7315" spans="32:34" s="368" customFormat="1" ht="14.15" customHeight="1">
      <c r="AF7315" s="367"/>
      <c r="AH7315" s="367"/>
    </row>
    <row r="7316" spans="32:34" s="368" customFormat="1" ht="14.15" customHeight="1">
      <c r="AF7316" s="367"/>
      <c r="AH7316" s="367"/>
    </row>
    <row r="7317" spans="32:34" s="368" customFormat="1" ht="14.15" customHeight="1">
      <c r="AF7317" s="367"/>
      <c r="AH7317" s="367"/>
    </row>
    <row r="7318" spans="32:34" s="368" customFormat="1" ht="14.15" customHeight="1">
      <c r="AF7318" s="367"/>
      <c r="AH7318" s="367"/>
    </row>
    <row r="7319" spans="32:34" s="368" customFormat="1" ht="14.15" customHeight="1">
      <c r="AF7319" s="367"/>
      <c r="AH7319" s="367"/>
    </row>
    <row r="7320" spans="32:34" s="368" customFormat="1" ht="14.15" customHeight="1">
      <c r="AF7320" s="367"/>
      <c r="AH7320" s="367"/>
    </row>
    <row r="7321" spans="32:34" s="368" customFormat="1" ht="14.15" customHeight="1">
      <c r="AF7321" s="367"/>
      <c r="AH7321" s="367"/>
    </row>
    <row r="7322" spans="32:34" s="368" customFormat="1" ht="14.15" customHeight="1">
      <c r="AF7322" s="367"/>
      <c r="AH7322" s="367"/>
    </row>
    <row r="7323" spans="32:34" s="368" customFormat="1" ht="14.15" customHeight="1">
      <c r="AF7323" s="367"/>
      <c r="AH7323" s="367"/>
    </row>
    <row r="7324" spans="32:34" s="368" customFormat="1" ht="14.15" customHeight="1">
      <c r="AF7324" s="367"/>
      <c r="AH7324" s="367"/>
    </row>
    <row r="7325" spans="32:34" s="368" customFormat="1" ht="14.15" customHeight="1">
      <c r="AF7325" s="367"/>
      <c r="AH7325" s="367"/>
    </row>
    <row r="7326" spans="32:34" s="368" customFormat="1" ht="14.15" customHeight="1">
      <c r="AF7326" s="367"/>
      <c r="AH7326" s="367"/>
    </row>
    <row r="7327" spans="32:34" s="368" customFormat="1" ht="14.15" customHeight="1">
      <c r="AF7327" s="367"/>
      <c r="AH7327" s="367"/>
    </row>
    <row r="7328" spans="32:34" s="368" customFormat="1" ht="14.15" customHeight="1">
      <c r="AF7328" s="367"/>
      <c r="AH7328" s="367"/>
    </row>
    <row r="7329" spans="32:34" s="368" customFormat="1" ht="14.15" customHeight="1">
      <c r="AF7329" s="367"/>
      <c r="AH7329" s="367"/>
    </row>
    <row r="7330" spans="32:34" s="368" customFormat="1" ht="14.15" customHeight="1">
      <c r="AF7330" s="367"/>
      <c r="AH7330" s="367"/>
    </row>
    <row r="7331" spans="32:34" s="368" customFormat="1" ht="14.15" customHeight="1">
      <c r="AF7331" s="367"/>
      <c r="AH7331" s="367"/>
    </row>
    <row r="7332" spans="32:34" s="368" customFormat="1" ht="14.15" customHeight="1">
      <c r="AF7332" s="367"/>
      <c r="AH7332" s="367"/>
    </row>
    <row r="7333" spans="32:34" s="368" customFormat="1" ht="14.15" customHeight="1">
      <c r="AF7333" s="367"/>
      <c r="AH7333" s="367"/>
    </row>
    <row r="7334" spans="32:34" s="368" customFormat="1" ht="14.15" customHeight="1">
      <c r="AF7334" s="367"/>
      <c r="AH7334" s="367"/>
    </row>
    <row r="7335" spans="32:34" s="368" customFormat="1" ht="14.15" customHeight="1">
      <c r="AF7335" s="367"/>
      <c r="AH7335" s="367"/>
    </row>
    <row r="7336" spans="32:34" s="368" customFormat="1" ht="14.15" customHeight="1">
      <c r="AF7336" s="367"/>
      <c r="AH7336" s="367"/>
    </row>
    <row r="7337" spans="32:34" s="368" customFormat="1" ht="14.15" customHeight="1">
      <c r="AF7337" s="367"/>
      <c r="AH7337" s="367"/>
    </row>
    <row r="7338" spans="32:34" s="368" customFormat="1" ht="14.15" customHeight="1">
      <c r="AF7338" s="367"/>
      <c r="AH7338" s="367"/>
    </row>
    <row r="7339" spans="32:34" s="368" customFormat="1" ht="14.15" customHeight="1">
      <c r="AF7339" s="367"/>
      <c r="AH7339" s="367"/>
    </row>
    <row r="7340" spans="32:34" s="368" customFormat="1" ht="14.15" customHeight="1">
      <c r="AF7340" s="367"/>
      <c r="AH7340" s="367"/>
    </row>
    <row r="7341" spans="32:34" s="368" customFormat="1" ht="14.15" customHeight="1">
      <c r="AF7341" s="367"/>
      <c r="AH7341" s="367"/>
    </row>
    <row r="7342" spans="32:34" s="368" customFormat="1" ht="14.15" customHeight="1">
      <c r="AF7342" s="367"/>
      <c r="AH7342" s="367"/>
    </row>
    <row r="7343" spans="32:34" s="368" customFormat="1" ht="14.15" customHeight="1">
      <c r="AF7343" s="367"/>
      <c r="AH7343" s="367"/>
    </row>
    <row r="7344" spans="32:34" s="368" customFormat="1" ht="14.15" customHeight="1">
      <c r="AF7344" s="367"/>
      <c r="AH7344" s="367"/>
    </row>
    <row r="7345" spans="32:34" s="368" customFormat="1" ht="14.15" customHeight="1">
      <c r="AF7345" s="367"/>
      <c r="AH7345" s="367"/>
    </row>
    <row r="7346" spans="32:34" s="368" customFormat="1" ht="14.15" customHeight="1">
      <c r="AF7346" s="367"/>
      <c r="AH7346" s="367"/>
    </row>
    <row r="7347" spans="32:34" s="368" customFormat="1" ht="14.15" customHeight="1">
      <c r="AF7347" s="367"/>
      <c r="AH7347" s="367"/>
    </row>
    <row r="7348" spans="32:34" s="368" customFormat="1" ht="14.15" customHeight="1">
      <c r="AF7348" s="367"/>
      <c r="AH7348" s="367"/>
    </row>
    <row r="7349" spans="32:34" s="368" customFormat="1" ht="14.15" customHeight="1">
      <c r="AF7349" s="367"/>
      <c r="AH7349" s="367"/>
    </row>
    <row r="7350" spans="32:34" s="368" customFormat="1" ht="14.15" customHeight="1">
      <c r="AF7350" s="367"/>
      <c r="AH7350" s="367"/>
    </row>
    <row r="7351" spans="32:34" s="368" customFormat="1" ht="14.15" customHeight="1">
      <c r="AF7351" s="367"/>
      <c r="AH7351" s="367"/>
    </row>
    <row r="7352" spans="32:34" s="368" customFormat="1" ht="14.15" customHeight="1">
      <c r="AF7352" s="367"/>
      <c r="AH7352" s="367"/>
    </row>
    <row r="7353" spans="32:34" s="368" customFormat="1" ht="14.15" customHeight="1">
      <c r="AF7353" s="367"/>
      <c r="AH7353" s="367"/>
    </row>
    <row r="7354" spans="32:34" s="368" customFormat="1" ht="14.15" customHeight="1">
      <c r="AF7354" s="367"/>
      <c r="AH7354" s="367"/>
    </row>
    <row r="7355" spans="32:34" s="368" customFormat="1" ht="14.15" customHeight="1">
      <c r="AF7355" s="367"/>
      <c r="AH7355" s="367"/>
    </row>
    <row r="7356" spans="32:34" s="368" customFormat="1" ht="14.15" customHeight="1">
      <c r="AF7356" s="367"/>
      <c r="AH7356" s="367"/>
    </row>
    <row r="7357" spans="32:34" s="368" customFormat="1" ht="14.15" customHeight="1">
      <c r="AF7357" s="367"/>
      <c r="AH7357" s="367"/>
    </row>
    <row r="7358" spans="32:34" s="368" customFormat="1" ht="14.15" customHeight="1">
      <c r="AF7358" s="367"/>
      <c r="AH7358" s="367"/>
    </row>
    <row r="7359" spans="32:34" s="368" customFormat="1" ht="14.15" customHeight="1">
      <c r="AF7359" s="367"/>
      <c r="AH7359" s="367"/>
    </row>
    <row r="7360" spans="32:34" s="368" customFormat="1" ht="14.15" customHeight="1">
      <c r="AF7360" s="367"/>
      <c r="AH7360" s="367"/>
    </row>
    <row r="7361" spans="32:34" s="368" customFormat="1" ht="14.15" customHeight="1">
      <c r="AF7361" s="367"/>
      <c r="AH7361" s="367"/>
    </row>
    <row r="7362" spans="32:34" s="368" customFormat="1" ht="14.15" customHeight="1">
      <c r="AF7362" s="367"/>
      <c r="AH7362" s="367"/>
    </row>
    <row r="7363" spans="32:34" s="368" customFormat="1" ht="14.15" customHeight="1">
      <c r="AF7363" s="367"/>
      <c r="AH7363" s="367"/>
    </row>
    <row r="7364" spans="32:34" s="368" customFormat="1" ht="14.15" customHeight="1">
      <c r="AF7364" s="367"/>
      <c r="AH7364" s="367"/>
    </row>
    <row r="7365" spans="32:34" s="368" customFormat="1" ht="14.15" customHeight="1">
      <c r="AF7365" s="367"/>
      <c r="AH7365" s="367"/>
    </row>
    <row r="7366" spans="32:34" s="368" customFormat="1" ht="14.15" customHeight="1">
      <c r="AF7366" s="367"/>
      <c r="AH7366" s="367"/>
    </row>
    <row r="7367" spans="32:34" s="368" customFormat="1" ht="14.15" customHeight="1">
      <c r="AF7367" s="367"/>
      <c r="AH7367" s="367"/>
    </row>
    <row r="7368" spans="32:34" s="368" customFormat="1" ht="14.15" customHeight="1">
      <c r="AF7368" s="367"/>
      <c r="AH7368" s="367"/>
    </row>
    <row r="7369" spans="32:34" s="368" customFormat="1" ht="14.15" customHeight="1">
      <c r="AF7369" s="367"/>
      <c r="AH7369" s="367"/>
    </row>
    <row r="7370" spans="32:34" s="368" customFormat="1" ht="14.15" customHeight="1">
      <c r="AF7370" s="367"/>
      <c r="AH7370" s="367"/>
    </row>
    <row r="7371" spans="32:34" s="368" customFormat="1" ht="14.15" customHeight="1">
      <c r="AF7371" s="367"/>
      <c r="AH7371" s="367"/>
    </row>
    <row r="7372" spans="32:34" s="368" customFormat="1" ht="14.15" customHeight="1">
      <c r="AF7372" s="367"/>
      <c r="AH7372" s="367"/>
    </row>
    <row r="7373" spans="32:34" s="368" customFormat="1" ht="14.15" customHeight="1">
      <c r="AF7373" s="367"/>
      <c r="AH7373" s="367"/>
    </row>
    <row r="7374" spans="32:34" s="368" customFormat="1" ht="14.15" customHeight="1">
      <c r="AF7374" s="367"/>
      <c r="AH7374" s="367"/>
    </row>
    <row r="7375" spans="32:34" s="368" customFormat="1" ht="14.15" customHeight="1">
      <c r="AF7375" s="367"/>
      <c r="AH7375" s="367"/>
    </row>
    <row r="7376" spans="32:34" s="368" customFormat="1" ht="14.15" customHeight="1">
      <c r="AF7376" s="367"/>
      <c r="AH7376" s="367"/>
    </row>
    <row r="7377" spans="32:34" s="368" customFormat="1" ht="14.15" customHeight="1">
      <c r="AF7377" s="367"/>
      <c r="AH7377" s="367"/>
    </row>
    <row r="7378" spans="32:34" s="368" customFormat="1" ht="14.15" customHeight="1">
      <c r="AF7378" s="367"/>
      <c r="AH7378" s="367"/>
    </row>
    <row r="7379" spans="32:34" s="368" customFormat="1" ht="14.15" customHeight="1">
      <c r="AF7379" s="367"/>
      <c r="AH7379" s="367"/>
    </row>
    <row r="7380" spans="32:34" s="368" customFormat="1" ht="14.15" customHeight="1">
      <c r="AF7380" s="367"/>
      <c r="AH7380" s="367"/>
    </row>
    <row r="7381" spans="32:34" s="368" customFormat="1" ht="14.15" customHeight="1">
      <c r="AF7381" s="367"/>
      <c r="AH7381" s="367"/>
    </row>
    <row r="7382" spans="32:34" s="368" customFormat="1" ht="14.15" customHeight="1">
      <c r="AF7382" s="367"/>
      <c r="AH7382" s="367"/>
    </row>
    <row r="7383" spans="32:34" s="368" customFormat="1" ht="14.15" customHeight="1">
      <c r="AF7383" s="367"/>
      <c r="AH7383" s="367"/>
    </row>
    <row r="7384" spans="32:34" s="368" customFormat="1" ht="14.15" customHeight="1">
      <c r="AF7384" s="367"/>
      <c r="AH7384" s="367"/>
    </row>
    <row r="7385" spans="32:34" s="368" customFormat="1" ht="14.15" customHeight="1">
      <c r="AF7385" s="367"/>
      <c r="AH7385" s="367"/>
    </row>
    <row r="7386" spans="32:34" s="368" customFormat="1" ht="14.15" customHeight="1">
      <c r="AF7386" s="367"/>
      <c r="AH7386" s="367"/>
    </row>
    <row r="7387" spans="32:34" s="368" customFormat="1" ht="14.15" customHeight="1">
      <c r="AF7387" s="367"/>
      <c r="AH7387" s="367"/>
    </row>
    <row r="7388" spans="32:34" s="368" customFormat="1" ht="14.15" customHeight="1">
      <c r="AF7388" s="367"/>
      <c r="AH7388" s="367"/>
    </row>
    <row r="7389" spans="32:34" s="368" customFormat="1" ht="14.15" customHeight="1">
      <c r="AF7389" s="367"/>
      <c r="AH7389" s="367"/>
    </row>
    <row r="7390" spans="32:34" s="368" customFormat="1" ht="14.15" customHeight="1">
      <c r="AF7390" s="367"/>
      <c r="AH7390" s="367"/>
    </row>
    <row r="7391" spans="32:34" s="368" customFormat="1" ht="14.15" customHeight="1">
      <c r="AF7391" s="367"/>
      <c r="AH7391" s="367"/>
    </row>
    <row r="7392" spans="32:34" s="368" customFormat="1" ht="14.15" customHeight="1">
      <c r="AF7392" s="367"/>
      <c r="AH7392" s="367"/>
    </row>
    <row r="7393" spans="32:34" s="368" customFormat="1" ht="14.15" customHeight="1">
      <c r="AF7393" s="367"/>
      <c r="AH7393" s="367"/>
    </row>
    <row r="7394" spans="32:34" s="368" customFormat="1" ht="14.15" customHeight="1">
      <c r="AF7394" s="367"/>
      <c r="AH7394" s="367"/>
    </row>
    <row r="7395" spans="32:34" s="368" customFormat="1" ht="14.15" customHeight="1">
      <c r="AF7395" s="367"/>
      <c r="AH7395" s="367"/>
    </row>
    <row r="7396" spans="32:34" s="368" customFormat="1" ht="14.15" customHeight="1">
      <c r="AF7396" s="367"/>
      <c r="AH7396" s="367"/>
    </row>
    <row r="7397" spans="32:34" s="368" customFormat="1" ht="14.15" customHeight="1">
      <c r="AF7397" s="367"/>
      <c r="AH7397" s="367"/>
    </row>
    <row r="7398" spans="32:34" s="368" customFormat="1" ht="14.15" customHeight="1">
      <c r="AF7398" s="367"/>
      <c r="AH7398" s="367"/>
    </row>
    <row r="7399" spans="32:34" s="368" customFormat="1" ht="14.15" customHeight="1">
      <c r="AF7399" s="367"/>
      <c r="AH7399" s="367"/>
    </row>
    <row r="7400" spans="32:34" s="368" customFormat="1" ht="14.15" customHeight="1">
      <c r="AF7400" s="367"/>
      <c r="AH7400" s="367"/>
    </row>
    <row r="7401" spans="32:34" s="368" customFormat="1" ht="14.15" customHeight="1">
      <c r="AF7401" s="367"/>
      <c r="AH7401" s="367"/>
    </row>
    <row r="7402" spans="32:34" s="368" customFormat="1" ht="14.15" customHeight="1">
      <c r="AF7402" s="367"/>
      <c r="AH7402" s="367"/>
    </row>
    <row r="7403" spans="32:34" s="368" customFormat="1" ht="14.15" customHeight="1">
      <c r="AF7403" s="367"/>
      <c r="AH7403" s="367"/>
    </row>
    <row r="7404" spans="32:34" s="368" customFormat="1" ht="14.15" customHeight="1">
      <c r="AF7404" s="367"/>
      <c r="AH7404" s="367"/>
    </row>
    <row r="7405" spans="32:34" s="368" customFormat="1" ht="14.15" customHeight="1">
      <c r="AF7405" s="367"/>
      <c r="AH7405" s="367"/>
    </row>
    <row r="7406" spans="32:34" s="368" customFormat="1" ht="14.15" customHeight="1">
      <c r="AF7406" s="367"/>
      <c r="AH7406" s="367"/>
    </row>
    <row r="7407" spans="32:34" s="368" customFormat="1" ht="14.15" customHeight="1">
      <c r="AF7407" s="367"/>
      <c r="AH7407" s="367"/>
    </row>
    <row r="7408" spans="32:34" s="368" customFormat="1" ht="14.15" customHeight="1">
      <c r="AF7408" s="367"/>
      <c r="AH7408" s="367"/>
    </row>
    <row r="7409" spans="32:34" s="368" customFormat="1" ht="14.15" customHeight="1">
      <c r="AF7409" s="367"/>
      <c r="AH7409" s="367"/>
    </row>
    <row r="7410" spans="32:34" s="368" customFormat="1" ht="14.15" customHeight="1">
      <c r="AF7410" s="367"/>
      <c r="AH7410" s="367"/>
    </row>
    <row r="7411" spans="32:34" s="368" customFormat="1" ht="14.15" customHeight="1">
      <c r="AF7411" s="367"/>
      <c r="AH7411" s="367"/>
    </row>
    <row r="7412" spans="32:34" s="368" customFormat="1" ht="14.15" customHeight="1">
      <c r="AF7412" s="367"/>
      <c r="AH7412" s="367"/>
    </row>
    <row r="7413" spans="32:34" s="368" customFormat="1" ht="14.15" customHeight="1">
      <c r="AF7413" s="367"/>
      <c r="AH7413" s="367"/>
    </row>
    <row r="7414" spans="32:34" s="368" customFormat="1" ht="14.15" customHeight="1">
      <c r="AF7414" s="367"/>
      <c r="AH7414" s="367"/>
    </row>
    <row r="7415" spans="32:34" s="368" customFormat="1" ht="14.15" customHeight="1">
      <c r="AF7415" s="367"/>
      <c r="AH7415" s="367"/>
    </row>
    <row r="7416" spans="32:34" s="368" customFormat="1" ht="14.15" customHeight="1">
      <c r="AF7416" s="367"/>
      <c r="AH7416" s="367"/>
    </row>
    <row r="7417" spans="32:34" s="368" customFormat="1" ht="14.15" customHeight="1">
      <c r="AF7417" s="367"/>
      <c r="AH7417" s="367"/>
    </row>
    <row r="7418" spans="32:34" s="368" customFormat="1" ht="14.15" customHeight="1">
      <c r="AF7418" s="367"/>
      <c r="AH7418" s="367"/>
    </row>
    <row r="7419" spans="32:34" s="368" customFormat="1" ht="14.15" customHeight="1">
      <c r="AF7419" s="367"/>
      <c r="AH7419" s="367"/>
    </row>
    <row r="7420" spans="32:34" s="368" customFormat="1" ht="14.15" customHeight="1">
      <c r="AF7420" s="367"/>
      <c r="AH7420" s="367"/>
    </row>
    <row r="7421" spans="32:34" s="368" customFormat="1" ht="14.15" customHeight="1">
      <c r="AF7421" s="367"/>
      <c r="AH7421" s="367"/>
    </row>
    <row r="7422" spans="32:34" s="368" customFormat="1" ht="14.15" customHeight="1">
      <c r="AF7422" s="367"/>
      <c r="AH7422" s="367"/>
    </row>
    <row r="7423" spans="32:34" s="368" customFormat="1" ht="14.15" customHeight="1">
      <c r="AF7423" s="367"/>
      <c r="AH7423" s="367"/>
    </row>
    <row r="7424" spans="32:34" s="368" customFormat="1" ht="14.15" customHeight="1">
      <c r="AF7424" s="367"/>
      <c r="AH7424" s="367"/>
    </row>
    <row r="7425" spans="32:34" s="368" customFormat="1" ht="14.15" customHeight="1">
      <c r="AF7425" s="367"/>
      <c r="AH7425" s="367"/>
    </row>
    <row r="7426" spans="32:34" s="368" customFormat="1" ht="14.15" customHeight="1">
      <c r="AF7426" s="367"/>
      <c r="AH7426" s="367"/>
    </row>
    <row r="7427" spans="32:34" s="368" customFormat="1" ht="14.15" customHeight="1">
      <c r="AF7427" s="367"/>
      <c r="AH7427" s="367"/>
    </row>
    <row r="7428" spans="32:34" s="368" customFormat="1" ht="14.15" customHeight="1">
      <c r="AF7428" s="367"/>
      <c r="AH7428" s="367"/>
    </row>
    <row r="7429" spans="32:34" s="368" customFormat="1" ht="14.15" customHeight="1">
      <c r="AF7429" s="367"/>
      <c r="AH7429" s="367"/>
    </row>
    <row r="7430" spans="32:34" s="368" customFormat="1" ht="14.15" customHeight="1">
      <c r="AF7430" s="367"/>
      <c r="AH7430" s="367"/>
    </row>
    <row r="7431" spans="32:34" s="368" customFormat="1" ht="14.15" customHeight="1">
      <c r="AF7431" s="367"/>
      <c r="AH7431" s="367"/>
    </row>
    <row r="7432" spans="32:34" s="368" customFormat="1" ht="14.15" customHeight="1">
      <c r="AF7432" s="367"/>
      <c r="AH7432" s="367"/>
    </row>
    <row r="7433" spans="32:34" s="368" customFormat="1" ht="14.15" customHeight="1">
      <c r="AF7433" s="367"/>
      <c r="AH7433" s="367"/>
    </row>
    <row r="7434" spans="32:34" s="368" customFormat="1" ht="14.15" customHeight="1">
      <c r="AF7434" s="367"/>
      <c r="AH7434" s="367"/>
    </row>
    <row r="7435" spans="32:34" s="368" customFormat="1" ht="14.15" customHeight="1">
      <c r="AF7435" s="367"/>
      <c r="AH7435" s="367"/>
    </row>
    <row r="7436" spans="32:34" s="368" customFormat="1" ht="14.15" customHeight="1">
      <c r="AF7436" s="367"/>
      <c r="AH7436" s="367"/>
    </row>
    <row r="7437" spans="32:34" s="368" customFormat="1" ht="14.15" customHeight="1">
      <c r="AF7437" s="367"/>
      <c r="AH7437" s="367"/>
    </row>
    <row r="7438" spans="32:34" s="368" customFormat="1" ht="14.15" customHeight="1">
      <c r="AF7438" s="367"/>
      <c r="AH7438" s="367"/>
    </row>
    <row r="7439" spans="32:34" s="368" customFormat="1" ht="14.15" customHeight="1">
      <c r="AF7439" s="367"/>
      <c r="AH7439" s="367"/>
    </row>
    <row r="7440" spans="32:34" s="368" customFormat="1" ht="14.15" customHeight="1">
      <c r="AF7440" s="367"/>
      <c r="AH7440" s="367"/>
    </row>
    <row r="7441" spans="32:34" s="368" customFormat="1" ht="14.15" customHeight="1">
      <c r="AF7441" s="367"/>
      <c r="AH7441" s="367"/>
    </row>
    <row r="7442" spans="32:34" s="368" customFormat="1" ht="14.15" customHeight="1">
      <c r="AF7442" s="367"/>
      <c r="AH7442" s="367"/>
    </row>
    <row r="7443" spans="32:34" s="368" customFormat="1" ht="14.15" customHeight="1">
      <c r="AF7443" s="367"/>
      <c r="AH7443" s="367"/>
    </row>
    <row r="7444" spans="32:34" s="368" customFormat="1" ht="14.15" customHeight="1">
      <c r="AF7444" s="367"/>
      <c r="AH7444" s="367"/>
    </row>
    <row r="7445" spans="32:34" s="368" customFormat="1" ht="14.15" customHeight="1">
      <c r="AF7445" s="367"/>
      <c r="AH7445" s="367"/>
    </row>
    <row r="7446" spans="32:34" s="368" customFormat="1" ht="14.15" customHeight="1">
      <c r="AF7446" s="367"/>
      <c r="AH7446" s="367"/>
    </row>
    <row r="7447" spans="32:34" s="368" customFormat="1" ht="14.15" customHeight="1">
      <c r="AF7447" s="367"/>
      <c r="AH7447" s="367"/>
    </row>
    <row r="7448" spans="32:34" s="368" customFormat="1" ht="14.15" customHeight="1">
      <c r="AF7448" s="367"/>
      <c r="AH7448" s="367"/>
    </row>
    <row r="7449" spans="32:34" s="368" customFormat="1" ht="14.15" customHeight="1">
      <c r="AF7449" s="367"/>
      <c r="AH7449" s="367"/>
    </row>
    <row r="7450" spans="32:34" s="368" customFormat="1" ht="14.15" customHeight="1">
      <c r="AF7450" s="367"/>
      <c r="AH7450" s="367"/>
    </row>
    <row r="7451" spans="32:34" s="368" customFormat="1" ht="14.15" customHeight="1">
      <c r="AF7451" s="367"/>
      <c r="AH7451" s="367"/>
    </row>
    <row r="7452" spans="32:34" s="368" customFormat="1" ht="14.15" customHeight="1">
      <c r="AF7452" s="367"/>
      <c r="AH7452" s="367"/>
    </row>
    <row r="7453" spans="32:34" s="368" customFormat="1" ht="14.15" customHeight="1">
      <c r="AF7453" s="367"/>
      <c r="AH7453" s="367"/>
    </row>
    <row r="7454" spans="32:34" s="368" customFormat="1" ht="14.15" customHeight="1">
      <c r="AF7454" s="367"/>
      <c r="AH7454" s="367"/>
    </row>
    <row r="7455" spans="32:34" s="368" customFormat="1" ht="14.15" customHeight="1">
      <c r="AF7455" s="367"/>
      <c r="AH7455" s="367"/>
    </row>
    <row r="7456" spans="32:34" s="368" customFormat="1" ht="14.15" customHeight="1">
      <c r="AF7456" s="367"/>
      <c r="AH7456" s="367"/>
    </row>
    <row r="7457" spans="32:34" s="368" customFormat="1" ht="14.15" customHeight="1">
      <c r="AF7457" s="367"/>
      <c r="AH7457" s="367"/>
    </row>
    <row r="7458" spans="32:34" s="368" customFormat="1" ht="14.15" customHeight="1">
      <c r="AF7458" s="367"/>
      <c r="AH7458" s="367"/>
    </row>
    <row r="7459" spans="32:34" s="368" customFormat="1" ht="14.15" customHeight="1">
      <c r="AF7459" s="367"/>
      <c r="AH7459" s="367"/>
    </row>
    <row r="7460" spans="32:34" s="368" customFormat="1" ht="14.15" customHeight="1">
      <c r="AF7460" s="367"/>
      <c r="AH7460" s="367"/>
    </row>
    <row r="7461" spans="32:34" s="368" customFormat="1" ht="14.15" customHeight="1">
      <c r="AF7461" s="367"/>
      <c r="AH7461" s="367"/>
    </row>
    <row r="7462" spans="32:34" s="368" customFormat="1" ht="14.15" customHeight="1">
      <c r="AF7462" s="367"/>
      <c r="AH7462" s="367"/>
    </row>
    <row r="7463" spans="32:34" s="368" customFormat="1" ht="14.15" customHeight="1">
      <c r="AF7463" s="367"/>
      <c r="AH7463" s="367"/>
    </row>
    <row r="7464" spans="32:34" s="368" customFormat="1" ht="14.15" customHeight="1">
      <c r="AF7464" s="367"/>
      <c r="AH7464" s="367"/>
    </row>
    <row r="7465" spans="32:34" s="368" customFormat="1" ht="14.15" customHeight="1">
      <c r="AF7465" s="367"/>
      <c r="AH7465" s="367"/>
    </row>
    <row r="7466" spans="32:34" s="368" customFormat="1" ht="14.15" customHeight="1">
      <c r="AF7466" s="367"/>
      <c r="AH7466" s="367"/>
    </row>
    <row r="7467" spans="32:34" s="368" customFormat="1" ht="14.15" customHeight="1">
      <c r="AF7467" s="367"/>
      <c r="AH7467" s="367"/>
    </row>
    <row r="7468" spans="32:34" s="368" customFormat="1" ht="14.15" customHeight="1">
      <c r="AF7468" s="367"/>
      <c r="AH7468" s="367"/>
    </row>
    <row r="7469" spans="32:34" s="368" customFormat="1" ht="14.15" customHeight="1">
      <c r="AF7469" s="367"/>
      <c r="AH7469" s="367"/>
    </row>
    <row r="7470" spans="32:34" s="368" customFormat="1" ht="14.15" customHeight="1">
      <c r="AF7470" s="367"/>
      <c r="AH7470" s="367"/>
    </row>
    <row r="7471" spans="32:34" s="368" customFormat="1" ht="14.15" customHeight="1">
      <c r="AF7471" s="367"/>
      <c r="AH7471" s="367"/>
    </row>
    <row r="7472" spans="32:34" s="368" customFormat="1" ht="14.15" customHeight="1">
      <c r="AF7472" s="367"/>
      <c r="AH7472" s="367"/>
    </row>
    <row r="7473" spans="32:34" s="368" customFormat="1" ht="14.15" customHeight="1">
      <c r="AF7473" s="367"/>
      <c r="AH7473" s="367"/>
    </row>
    <row r="7474" spans="32:34" s="368" customFormat="1" ht="14.15" customHeight="1">
      <c r="AF7474" s="367"/>
      <c r="AH7474" s="367"/>
    </row>
    <row r="7475" spans="32:34" s="368" customFormat="1" ht="14.15" customHeight="1">
      <c r="AF7475" s="367"/>
      <c r="AH7475" s="367"/>
    </row>
    <row r="7476" spans="32:34" s="368" customFormat="1" ht="14.15" customHeight="1">
      <c r="AF7476" s="367"/>
      <c r="AH7476" s="367"/>
    </row>
    <row r="7477" spans="32:34" s="368" customFormat="1" ht="14.15" customHeight="1">
      <c r="AF7477" s="367"/>
      <c r="AH7477" s="367"/>
    </row>
    <row r="7478" spans="32:34" s="368" customFormat="1" ht="14.15" customHeight="1">
      <c r="AF7478" s="367"/>
      <c r="AH7478" s="367"/>
    </row>
    <row r="7479" spans="32:34" s="368" customFormat="1" ht="14.15" customHeight="1">
      <c r="AF7479" s="367"/>
      <c r="AH7479" s="367"/>
    </row>
    <row r="7480" spans="32:34" s="368" customFormat="1" ht="14.15" customHeight="1">
      <c r="AF7480" s="367"/>
      <c r="AH7480" s="367"/>
    </row>
    <row r="7481" spans="32:34" s="368" customFormat="1" ht="14.15" customHeight="1">
      <c r="AF7481" s="367"/>
      <c r="AH7481" s="367"/>
    </row>
    <row r="7482" spans="32:34" s="368" customFormat="1" ht="14.15" customHeight="1">
      <c r="AF7482" s="367"/>
      <c r="AH7482" s="367"/>
    </row>
    <row r="7483" spans="32:34" s="368" customFormat="1" ht="14.15" customHeight="1">
      <c r="AF7483" s="367"/>
      <c r="AH7483" s="367"/>
    </row>
    <row r="7484" spans="32:34" s="368" customFormat="1" ht="14.15" customHeight="1">
      <c r="AF7484" s="367"/>
      <c r="AH7484" s="367"/>
    </row>
    <row r="7485" spans="32:34" s="368" customFormat="1" ht="14.15" customHeight="1">
      <c r="AF7485" s="367"/>
      <c r="AH7485" s="367"/>
    </row>
    <row r="7486" spans="32:34" s="368" customFormat="1" ht="14.15" customHeight="1">
      <c r="AF7486" s="367"/>
      <c r="AH7486" s="367"/>
    </row>
    <row r="7487" spans="32:34" s="368" customFormat="1" ht="14.15" customHeight="1">
      <c r="AF7487" s="367"/>
      <c r="AH7487" s="367"/>
    </row>
    <row r="7488" spans="32:34" s="368" customFormat="1" ht="14.15" customHeight="1">
      <c r="AF7488" s="367"/>
      <c r="AH7488" s="367"/>
    </row>
    <row r="7489" spans="32:34" s="368" customFormat="1" ht="14.15" customHeight="1">
      <c r="AF7489" s="367"/>
      <c r="AH7489" s="367"/>
    </row>
    <row r="7490" spans="32:34" s="368" customFormat="1" ht="14.15" customHeight="1">
      <c r="AF7490" s="367"/>
      <c r="AH7490" s="367"/>
    </row>
    <row r="7491" spans="32:34" s="368" customFormat="1" ht="14.15" customHeight="1">
      <c r="AF7491" s="367"/>
      <c r="AH7491" s="367"/>
    </row>
    <row r="7492" spans="32:34" s="368" customFormat="1" ht="14.15" customHeight="1">
      <c r="AF7492" s="367"/>
      <c r="AH7492" s="367"/>
    </row>
    <row r="7493" spans="32:34" s="368" customFormat="1" ht="14.15" customHeight="1">
      <c r="AF7493" s="367"/>
      <c r="AH7493" s="367"/>
    </row>
    <row r="7494" spans="32:34" s="368" customFormat="1" ht="14.15" customHeight="1">
      <c r="AF7494" s="367"/>
      <c r="AH7494" s="367"/>
    </row>
    <row r="7495" spans="32:34" s="368" customFormat="1" ht="14.15" customHeight="1">
      <c r="AF7495" s="367"/>
      <c r="AH7495" s="367"/>
    </row>
    <row r="7496" spans="32:34" s="368" customFormat="1" ht="14.15" customHeight="1">
      <c r="AF7496" s="367"/>
      <c r="AH7496" s="367"/>
    </row>
    <row r="7497" spans="32:34" s="368" customFormat="1" ht="14.15" customHeight="1">
      <c r="AF7497" s="367"/>
      <c r="AH7497" s="367"/>
    </row>
    <row r="7498" spans="32:34" s="368" customFormat="1" ht="14.15" customHeight="1">
      <c r="AF7498" s="367"/>
      <c r="AH7498" s="367"/>
    </row>
    <row r="7499" spans="32:34" s="368" customFormat="1" ht="14.15" customHeight="1">
      <c r="AF7499" s="367"/>
      <c r="AH7499" s="367"/>
    </row>
    <row r="7500" spans="32:34" s="368" customFormat="1" ht="14.15" customHeight="1">
      <c r="AF7500" s="367"/>
      <c r="AH7500" s="367"/>
    </row>
    <row r="7501" spans="32:34" s="368" customFormat="1" ht="14.15" customHeight="1">
      <c r="AF7501" s="367"/>
      <c r="AH7501" s="367"/>
    </row>
    <row r="7502" spans="32:34" s="368" customFormat="1" ht="14.15" customHeight="1">
      <c r="AF7502" s="367"/>
      <c r="AH7502" s="367"/>
    </row>
    <row r="7503" spans="32:34" s="368" customFormat="1" ht="14.15" customHeight="1">
      <c r="AF7503" s="367"/>
      <c r="AH7503" s="367"/>
    </row>
    <row r="7504" spans="32:34" s="368" customFormat="1" ht="14.15" customHeight="1">
      <c r="AF7504" s="367"/>
      <c r="AH7504" s="367"/>
    </row>
    <row r="7505" spans="32:34" s="368" customFormat="1" ht="14.15" customHeight="1">
      <c r="AF7505" s="367"/>
      <c r="AH7505" s="367"/>
    </row>
    <row r="7506" spans="32:34" s="368" customFormat="1" ht="14.15" customHeight="1">
      <c r="AF7506" s="367"/>
      <c r="AH7506" s="367"/>
    </row>
    <row r="7507" spans="32:34" s="368" customFormat="1" ht="14.15" customHeight="1">
      <c r="AF7507" s="367"/>
      <c r="AH7507" s="367"/>
    </row>
    <row r="7508" spans="32:34" s="368" customFormat="1" ht="14.15" customHeight="1">
      <c r="AF7508" s="367"/>
      <c r="AH7508" s="367"/>
    </row>
    <row r="7509" spans="32:34" s="368" customFormat="1" ht="14.15" customHeight="1">
      <c r="AF7509" s="367"/>
      <c r="AH7509" s="367"/>
    </row>
    <row r="7510" spans="32:34" s="368" customFormat="1" ht="14.15" customHeight="1">
      <c r="AF7510" s="367"/>
      <c r="AH7510" s="367"/>
    </row>
    <row r="7511" spans="32:34" s="368" customFormat="1" ht="14.15" customHeight="1">
      <c r="AF7511" s="367"/>
      <c r="AH7511" s="367"/>
    </row>
    <row r="7512" spans="32:34" s="368" customFormat="1" ht="14.15" customHeight="1">
      <c r="AF7512" s="367"/>
      <c r="AH7512" s="367"/>
    </row>
    <row r="7513" spans="32:34" s="368" customFormat="1" ht="14.15" customHeight="1">
      <c r="AF7513" s="367"/>
      <c r="AH7513" s="367"/>
    </row>
    <row r="7514" spans="32:34" s="368" customFormat="1" ht="14.15" customHeight="1">
      <c r="AF7514" s="367"/>
      <c r="AH7514" s="367"/>
    </row>
    <row r="7515" spans="32:34" s="368" customFormat="1" ht="14.15" customHeight="1">
      <c r="AF7515" s="367"/>
      <c r="AH7515" s="367"/>
    </row>
    <row r="7516" spans="32:34" s="368" customFormat="1" ht="14.15" customHeight="1">
      <c r="AF7516" s="367"/>
      <c r="AH7516" s="367"/>
    </row>
    <row r="7517" spans="32:34" s="368" customFormat="1" ht="14.15" customHeight="1">
      <c r="AF7517" s="367"/>
      <c r="AH7517" s="367"/>
    </row>
    <row r="7518" spans="32:34" s="368" customFormat="1" ht="14.15" customHeight="1">
      <c r="AF7518" s="367"/>
      <c r="AH7518" s="367"/>
    </row>
    <row r="7519" spans="32:34" s="368" customFormat="1" ht="14.15" customHeight="1">
      <c r="AF7519" s="367"/>
      <c r="AH7519" s="367"/>
    </row>
    <row r="7520" spans="32:34" s="368" customFormat="1" ht="14.15" customHeight="1">
      <c r="AF7520" s="367"/>
      <c r="AH7520" s="367"/>
    </row>
    <row r="7521" spans="32:34" s="368" customFormat="1" ht="14.15" customHeight="1">
      <c r="AF7521" s="367"/>
      <c r="AH7521" s="367"/>
    </row>
    <row r="7522" spans="32:34" s="368" customFormat="1" ht="14.15" customHeight="1">
      <c r="AF7522" s="367"/>
      <c r="AH7522" s="367"/>
    </row>
    <row r="7523" spans="32:34" s="368" customFormat="1" ht="14.15" customHeight="1">
      <c r="AF7523" s="367"/>
      <c r="AH7523" s="367"/>
    </row>
    <row r="7524" spans="32:34" s="368" customFormat="1" ht="14.15" customHeight="1">
      <c r="AF7524" s="367"/>
      <c r="AH7524" s="367"/>
    </row>
    <row r="7525" spans="32:34" s="368" customFormat="1" ht="14.15" customHeight="1">
      <c r="AF7525" s="367"/>
      <c r="AH7525" s="367"/>
    </row>
    <row r="7526" spans="32:34" s="368" customFormat="1" ht="14.15" customHeight="1">
      <c r="AF7526" s="367"/>
      <c r="AH7526" s="367"/>
    </row>
    <row r="7527" spans="32:34" s="368" customFormat="1" ht="14.15" customHeight="1">
      <c r="AF7527" s="367"/>
      <c r="AH7527" s="367"/>
    </row>
    <row r="7528" spans="32:34" s="368" customFormat="1" ht="14.15" customHeight="1">
      <c r="AF7528" s="367"/>
      <c r="AH7528" s="367"/>
    </row>
    <row r="7529" spans="32:34" s="368" customFormat="1" ht="14.15" customHeight="1">
      <c r="AF7529" s="367"/>
      <c r="AH7529" s="367"/>
    </row>
    <row r="7530" spans="32:34" s="368" customFormat="1" ht="14.15" customHeight="1">
      <c r="AF7530" s="367"/>
      <c r="AH7530" s="367"/>
    </row>
    <row r="7531" spans="32:34" s="368" customFormat="1" ht="14.15" customHeight="1">
      <c r="AF7531" s="367"/>
      <c r="AH7531" s="367"/>
    </row>
    <row r="7532" spans="32:34" s="368" customFormat="1" ht="14.15" customHeight="1">
      <c r="AF7532" s="367"/>
      <c r="AH7532" s="367"/>
    </row>
    <row r="7533" spans="32:34" s="368" customFormat="1" ht="14.15" customHeight="1">
      <c r="AF7533" s="367"/>
      <c r="AH7533" s="367"/>
    </row>
    <row r="7534" spans="32:34" s="368" customFormat="1" ht="14.15" customHeight="1">
      <c r="AF7534" s="367"/>
      <c r="AH7534" s="367"/>
    </row>
    <row r="7535" spans="32:34" s="368" customFormat="1" ht="14.15" customHeight="1">
      <c r="AF7535" s="367"/>
      <c r="AH7535" s="367"/>
    </row>
    <row r="7536" spans="32:34" s="368" customFormat="1" ht="14.15" customHeight="1">
      <c r="AF7536" s="367"/>
      <c r="AH7536" s="367"/>
    </row>
    <row r="7537" spans="32:34" s="368" customFormat="1" ht="14.15" customHeight="1">
      <c r="AF7537" s="367"/>
      <c r="AH7537" s="367"/>
    </row>
    <row r="7538" spans="32:34" s="368" customFormat="1" ht="14.15" customHeight="1">
      <c r="AF7538" s="367"/>
      <c r="AH7538" s="367"/>
    </row>
    <row r="7539" spans="32:34" s="368" customFormat="1" ht="14.15" customHeight="1">
      <c r="AF7539" s="367"/>
      <c r="AH7539" s="367"/>
    </row>
    <row r="7540" spans="32:34" s="368" customFormat="1" ht="14.15" customHeight="1">
      <c r="AF7540" s="367"/>
      <c r="AH7540" s="367"/>
    </row>
    <row r="7541" spans="32:34" s="368" customFormat="1" ht="14.15" customHeight="1">
      <c r="AF7541" s="367"/>
      <c r="AH7541" s="367"/>
    </row>
    <row r="7542" spans="32:34" s="368" customFormat="1" ht="14.15" customHeight="1">
      <c r="AF7542" s="367"/>
      <c r="AH7542" s="367"/>
    </row>
    <row r="7543" spans="32:34" s="368" customFormat="1" ht="14.15" customHeight="1">
      <c r="AF7543" s="367"/>
      <c r="AH7543" s="367"/>
    </row>
    <row r="7544" spans="32:34" s="368" customFormat="1" ht="14.15" customHeight="1">
      <c r="AF7544" s="367"/>
      <c r="AH7544" s="367"/>
    </row>
    <row r="7545" spans="32:34" s="368" customFormat="1" ht="14.15" customHeight="1">
      <c r="AF7545" s="367"/>
      <c r="AH7545" s="367"/>
    </row>
    <row r="7546" spans="32:34" s="368" customFormat="1" ht="14.15" customHeight="1">
      <c r="AF7546" s="367"/>
      <c r="AH7546" s="367"/>
    </row>
    <row r="7547" spans="32:34" s="368" customFormat="1" ht="14.15" customHeight="1">
      <c r="AF7547" s="367"/>
      <c r="AH7547" s="367"/>
    </row>
    <row r="7548" spans="32:34" s="368" customFormat="1" ht="14.15" customHeight="1">
      <c r="AF7548" s="367"/>
      <c r="AH7548" s="367"/>
    </row>
    <row r="7549" spans="32:34" s="368" customFormat="1" ht="14.15" customHeight="1">
      <c r="AF7549" s="367"/>
      <c r="AH7549" s="367"/>
    </row>
    <row r="7550" spans="32:34" s="368" customFormat="1" ht="14.15" customHeight="1">
      <c r="AF7550" s="367"/>
      <c r="AH7550" s="367"/>
    </row>
    <row r="7551" spans="32:34" s="368" customFormat="1" ht="14.15" customHeight="1">
      <c r="AF7551" s="367"/>
      <c r="AH7551" s="367"/>
    </row>
    <row r="7552" spans="32:34" s="368" customFormat="1" ht="14.15" customHeight="1">
      <c r="AF7552" s="367"/>
      <c r="AH7552" s="367"/>
    </row>
    <row r="7553" spans="32:34" s="368" customFormat="1" ht="14.15" customHeight="1">
      <c r="AF7553" s="367"/>
      <c r="AH7553" s="367"/>
    </row>
    <row r="7554" spans="32:34" s="368" customFormat="1" ht="14.15" customHeight="1">
      <c r="AF7554" s="367"/>
      <c r="AH7554" s="367"/>
    </row>
    <row r="7555" spans="32:34" s="368" customFormat="1" ht="14.15" customHeight="1">
      <c r="AF7555" s="367"/>
      <c r="AH7555" s="367"/>
    </row>
    <row r="7556" spans="32:34" s="368" customFormat="1" ht="14.15" customHeight="1">
      <c r="AF7556" s="367"/>
      <c r="AH7556" s="367"/>
    </row>
    <row r="7557" spans="32:34" s="368" customFormat="1" ht="14.15" customHeight="1">
      <c r="AF7557" s="367"/>
      <c r="AH7557" s="367"/>
    </row>
    <row r="7558" spans="32:34" s="368" customFormat="1" ht="14.15" customHeight="1">
      <c r="AF7558" s="367"/>
      <c r="AH7558" s="367"/>
    </row>
    <row r="7559" spans="32:34" s="368" customFormat="1" ht="14.15" customHeight="1">
      <c r="AF7559" s="367"/>
      <c r="AH7559" s="367"/>
    </row>
    <row r="7560" spans="32:34" s="368" customFormat="1" ht="14.15" customHeight="1">
      <c r="AF7560" s="367"/>
      <c r="AH7560" s="367"/>
    </row>
    <row r="7561" spans="32:34" s="368" customFormat="1" ht="14.15" customHeight="1">
      <c r="AF7561" s="367"/>
      <c r="AH7561" s="367"/>
    </row>
    <row r="7562" spans="32:34" s="368" customFormat="1" ht="14.15" customHeight="1">
      <c r="AF7562" s="367"/>
      <c r="AH7562" s="367"/>
    </row>
    <row r="7563" spans="32:34" s="368" customFormat="1" ht="14.15" customHeight="1">
      <c r="AF7563" s="367"/>
      <c r="AH7563" s="367"/>
    </row>
    <row r="7564" spans="32:34" s="368" customFormat="1" ht="14.15" customHeight="1">
      <c r="AF7564" s="367"/>
      <c r="AH7564" s="367"/>
    </row>
    <row r="7565" spans="32:34" s="368" customFormat="1" ht="14.15" customHeight="1">
      <c r="AF7565" s="367"/>
      <c r="AH7565" s="367"/>
    </row>
    <row r="7566" spans="32:34" s="368" customFormat="1" ht="14.15" customHeight="1">
      <c r="AF7566" s="367"/>
      <c r="AH7566" s="367"/>
    </row>
    <row r="7567" spans="32:34" s="368" customFormat="1" ht="14.15" customHeight="1">
      <c r="AF7567" s="367"/>
      <c r="AH7567" s="367"/>
    </row>
    <row r="7568" spans="32:34" s="368" customFormat="1" ht="14.15" customHeight="1">
      <c r="AF7568" s="367"/>
      <c r="AH7568" s="367"/>
    </row>
    <row r="7569" spans="32:34" s="368" customFormat="1" ht="14.15" customHeight="1">
      <c r="AF7569" s="367"/>
      <c r="AH7569" s="367"/>
    </row>
    <row r="7570" spans="32:34" s="368" customFormat="1" ht="14.15" customHeight="1">
      <c r="AF7570" s="367"/>
      <c r="AH7570" s="367"/>
    </row>
    <row r="7571" spans="32:34" s="368" customFormat="1" ht="14.15" customHeight="1">
      <c r="AF7571" s="367"/>
      <c r="AH7571" s="367"/>
    </row>
    <row r="7572" spans="32:34" s="368" customFormat="1" ht="14.15" customHeight="1">
      <c r="AF7572" s="367"/>
      <c r="AH7572" s="367"/>
    </row>
    <row r="7573" spans="32:34" s="368" customFormat="1" ht="14.15" customHeight="1">
      <c r="AF7573" s="367"/>
      <c r="AH7573" s="367"/>
    </row>
    <row r="7574" spans="32:34" s="368" customFormat="1" ht="14.15" customHeight="1">
      <c r="AF7574" s="367"/>
      <c r="AH7574" s="367"/>
    </row>
    <row r="7575" spans="32:34" s="368" customFormat="1" ht="14.15" customHeight="1">
      <c r="AF7575" s="367"/>
      <c r="AH7575" s="367"/>
    </row>
    <row r="7576" spans="32:34" s="368" customFormat="1" ht="14.15" customHeight="1">
      <c r="AF7576" s="367"/>
      <c r="AH7576" s="367"/>
    </row>
    <row r="7577" spans="32:34" s="368" customFormat="1" ht="14.15" customHeight="1">
      <c r="AF7577" s="367"/>
      <c r="AH7577" s="367"/>
    </row>
    <row r="7578" spans="32:34" s="368" customFormat="1" ht="14.15" customHeight="1">
      <c r="AF7578" s="367"/>
      <c r="AH7578" s="367"/>
    </row>
    <row r="7579" spans="32:34" s="368" customFormat="1" ht="14.15" customHeight="1">
      <c r="AF7579" s="367"/>
      <c r="AH7579" s="367"/>
    </row>
    <row r="7580" spans="32:34" s="368" customFormat="1" ht="14.15" customHeight="1">
      <c r="AF7580" s="367"/>
      <c r="AH7580" s="367"/>
    </row>
    <row r="7581" spans="32:34" s="368" customFormat="1" ht="14.15" customHeight="1">
      <c r="AF7581" s="367"/>
      <c r="AH7581" s="367"/>
    </row>
    <row r="7582" spans="32:34" s="368" customFormat="1" ht="14.15" customHeight="1">
      <c r="AF7582" s="367"/>
      <c r="AH7582" s="367"/>
    </row>
    <row r="7583" spans="32:34" s="368" customFormat="1" ht="14.15" customHeight="1">
      <c r="AF7583" s="367"/>
      <c r="AH7583" s="367"/>
    </row>
    <row r="7584" spans="32:34" s="368" customFormat="1" ht="14.15" customHeight="1">
      <c r="AF7584" s="367"/>
      <c r="AH7584" s="367"/>
    </row>
    <row r="7585" spans="32:34" s="368" customFormat="1" ht="14.15" customHeight="1">
      <c r="AF7585" s="367"/>
      <c r="AH7585" s="367"/>
    </row>
    <row r="7586" spans="32:34" s="368" customFormat="1" ht="14.15" customHeight="1">
      <c r="AF7586" s="367"/>
      <c r="AH7586" s="367"/>
    </row>
    <row r="7587" spans="32:34" s="368" customFormat="1" ht="14.15" customHeight="1">
      <c r="AF7587" s="367"/>
      <c r="AH7587" s="367"/>
    </row>
    <row r="7588" spans="32:34" s="368" customFormat="1" ht="14.15" customHeight="1">
      <c r="AF7588" s="367"/>
      <c r="AH7588" s="367"/>
    </row>
    <row r="7589" spans="32:34" s="368" customFormat="1" ht="14.15" customHeight="1">
      <c r="AF7589" s="367"/>
      <c r="AH7589" s="367"/>
    </row>
    <row r="7590" spans="32:34" s="368" customFormat="1" ht="14.15" customHeight="1">
      <c r="AF7590" s="367"/>
      <c r="AH7590" s="367"/>
    </row>
    <row r="7591" spans="32:34" s="368" customFormat="1" ht="14.15" customHeight="1">
      <c r="AF7591" s="367"/>
      <c r="AH7591" s="367"/>
    </row>
    <row r="7592" spans="32:34" s="368" customFormat="1" ht="14.15" customHeight="1">
      <c r="AF7592" s="367"/>
      <c r="AH7592" s="367"/>
    </row>
    <row r="7593" spans="32:34" s="368" customFormat="1" ht="14.15" customHeight="1">
      <c r="AF7593" s="367"/>
      <c r="AH7593" s="367"/>
    </row>
    <row r="7594" spans="32:34" s="368" customFormat="1" ht="14.15" customHeight="1">
      <c r="AF7594" s="367"/>
      <c r="AH7594" s="367"/>
    </row>
    <row r="7595" spans="32:34" s="368" customFormat="1" ht="14.15" customHeight="1">
      <c r="AF7595" s="367"/>
      <c r="AH7595" s="367"/>
    </row>
    <row r="7596" spans="32:34" s="368" customFormat="1" ht="14.15" customHeight="1">
      <c r="AF7596" s="367"/>
      <c r="AH7596" s="367"/>
    </row>
    <row r="7597" spans="32:34" s="368" customFormat="1" ht="14.15" customHeight="1">
      <c r="AF7597" s="367"/>
      <c r="AH7597" s="367"/>
    </row>
    <row r="7598" spans="32:34" s="368" customFormat="1" ht="14.15" customHeight="1">
      <c r="AF7598" s="367"/>
      <c r="AH7598" s="367"/>
    </row>
    <row r="7599" spans="32:34" s="368" customFormat="1" ht="14.15" customHeight="1">
      <c r="AF7599" s="367"/>
      <c r="AH7599" s="367"/>
    </row>
    <row r="7600" spans="32:34" s="368" customFormat="1" ht="14.15" customHeight="1">
      <c r="AF7600" s="367"/>
      <c r="AH7600" s="367"/>
    </row>
    <row r="7601" spans="32:34" s="368" customFormat="1" ht="14.15" customHeight="1">
      <c r="AF7601" s="367"/>
      <c r="AH7601" s="367"/>
    </row>
    <row r="7602" spans="32:34" s="368" customFormat="1" ht="14.15" customHeight="1">
      <c r="AF7602" s="367"/>
      <c r="AH7602" s="367"/>
    </row>
    <row r="7603" spans="32:34" s="368" customFormat="1" ht="14.15" customHeight="1">
      <c r="AF7603" s="367"/>
      <c r="AH7603" s="367"/>
    </row>
    <row r="7604" spans="32:34" s="368" customFormat="1" ht="14.15" customHeight="1">
      <c r="AF7604" s="367"/>
      <c r="AH7604" s="367"/>
    </row>
    <row r="7605" spans="32:34" s="368" customFormat="1" ht="14.15" customHeight="1">
      <c r="AF7605" s="367"/>
      <c r="AH7605" s="367"/>
    </row>
    <row r="7606" spans="32:34" s="368" customFormat="1" ht="14.15" customHeight="1">
      <c r="AF7606" s="367"/>
      <c r="AH7606" s="367"/>
    </row>
    <row r="7607" spans="32:34" s="368" customFormat="1" ht="14.15" customHeight="1">
      <c r="AF7607" s="367"/>
      <c r="AH7607" s="367"/>
    </row>
    <row r="7608" spans="32:34" s="368" customFormat="1" ht="14.15" customHeight="1">
      <c r="AF7608" s="367"/>
      <c r="AH7608" s="367"/>
    </row>
    <row r="7609" spans="32:34" s="368" customFormat="1" ht="14.15" customHeight="1">
      <c r="AF7609" s="367"/>
      <c r="AH7609" s="367"/>
    </row>
    <row r="7610" spans="32:34" s="368" customFormat="1" ht="14.15" customHeight="1">
      <c r="AF7610" s="367"/>
      <c r="AH7610" s="367"/>
    </row>
    <row r="7611" spans="32:34" s="368" customFormat="1" ht="14.15" customHeight="1">
      <c r="AF7611" s="367"/>
      <c r="AH7611" s="367"/>
    </row>
    <row r="7612" spans="32:34" s="368" customFormat="1" ht="14.15" customHeight="1">
      <c r="AF7612" s="367"/>
      <c r="AH7612" s="367"/>
    </row>
    <row r="7613" spans="32:34" s="368" customFormat="1" ht="14.15" customHeight="1">
      <c r="AF7613" s="367"/>
      <c r="AH7613" s="367"/>
    </row>
    <row r="7614" spans="32:34" s="368" customFormat="1" ht="14.15" customHeight="1">
      <c r="AF7614" s="367"/>
      <c r="AH7614" s="367"/>
    </row>
    <row r="7615" spans="32:34" s="368" customFormat="1" ht="14.15" customHeight="1">
      <c r="AF7615" s="367"/>
      <c r="AH7615" s="367"/>
    </row>
    <row r="7616" spans="32:34" s="368" customFormat="1" ht="14.15" customHeight="1">
      <c r="AF7616" s="367"/>
      <c r="AH7616" s="367"/>
    </row>
    <row r="7617" spans="32:34" s="368" customFormat="1" ht="14.15" customHeight="1">
      <c r="AF7617" s="367"/>
      <c r="AH7617" s="367"/>
    </row>
    <row r="7618" spans="32:34" s="368" customFormat="1" ht="14.15" customHeight="1">
      <c r="AF7618" s="367"/>
      <c r="AH7618" s="367"/>
    </row>
    <row r="7619" spans="32:34" s="368" customFormat="1" ht="14.15" customHeight="1">
      <c r="AF7619" s="367"/>
      <c r="AH7619" s="367"/>
    </row>
    <row r="7620" spans="32:34" s="368" customFormat="1" ht="14.15" customHeight="1">
      <c r="AF7620" s="367"/>
      <c r="AH7620" s="367"/>
    </row>
    <row r="7621" spans="32:34" s="368" customFormat="1" ht="14.15" customHeight="1">
      <c r="AF7621" s="367"/>
      <c r="AH7621" s="367"/>
    </row>
    <row r="7622" spans="32:34" s="368" customFormat="1" ht="14.15" customHeight="1">
      <c r="AF7622" s="367"/>
      <c r="AH7622" s="367"/>
    </row>
    <row r="7623" spans="32:34" s="368" customFormat="1" ht="14.15" customHeight="1">
      <c r="AF7623" s="367"/>
      <c r="AH7623" s="367"/>
    </row>
    <row r="7624" spans="32:34" s="368" customFormat="1" ht="14.15" customHeight="1">
      <c r="AF7624" s="367"/>
      <c r="AH7624" s="367"/>
    </row>
    <row r="7625" spans="32:34" s="368" customFormat="1" ht="14.15" customHeight="1">
      <c r="AF7625" s="367"/>
      <c r="AH7625" s="367"/>
    </row>
    <row r="7626" spans="32:34" s="368" customFormat="1" ht="14.15" customHeight="1">
      <c r="AF7626" s="367"/>
      <c r="AH7626" s="367"/>
    </row>
    <row r="7627" spans="32:34" s="368" customFormat="1" ht="14.15" customHeight="1">
      <c r="AF7627" s="367"/>
      <c r="AH7627" s="367"/>
    </row>
    <row r="7628" spans="32:34" s="368" customFormat="1" ht="14.15" customHeight="1">
      <c r="AF7628" s="367"/>
      <c r="AH7628" s="367"/>
    </row>
    <row r="7629" spans="32:34" s="368" customFormat="1" ht="14.15" customHeight="1">
      <c r="AF7629" s="367"/>
      <c r="AH7629" s="367"/>
    </row>
    <row r="7630" spans="32:34" s="368" customFormat="1" ht="14.15" customHeight="1">
      <c r="AF7630" s="367"/>
      <c r="AH7630" s="367"/>
    </row>
    <row r="7631" spans="32:34" s="368" customFormat="1" ht="14.15" customHeight="1">
      <c r="AF7631" s="367"/>
      <c r="AH7631" s="367"/>
    </row>
    <row r="7632" spans="32:34" s="368" customFormat="1" ht="14.15" customHeight="1">
      <c r="AF7632" s="367"/>
      <c r="AH7632" s="367"/>
    </row>
    <row r="7633" spans="32:34" s="368" customFormat="1" ht="14.15" customHeight="1">
      <c r="AF7633" s="367"/>
      <c r="AH7633" s="367"/>
    </row>
    <row r="7634" spans="32:34" s="368" customFormat="1" ht="14.15" customHeight="1">
      <c r="AF7634" s="367"/>
      <c r="AH7634" s="367"/>
    </row>
    <row r="7635" spans="32:34" s="368" customFormat="1" ht="14.15" customHeight="1">
      <c r="AF7635" s="367"/>
      <c r="AH7635" s="367"/>
    </row>
    <row r="7636" spans="32:34" s="368" customFormat="1" ht="14.15" customHeight="1">
      <c r="AF7636" s="367"/>
      <c r="AH7636" s="367"/>
    </row>
    <row r="7637" spans="32:34" s="368" customFormat="1" ht="14.15" customHeight="1">
      <c r="AF7637" s="367"/>
      <c r="AH7637" s="367"/>
    </row>
    <row r="7638" spans="32:34" s="368" customFormat="1" ht="14.15" customHeight="1">
      <c r="AF7638" s="367"/>
      <c r="AH7638" s="367"/>
    </row>
    <row r="7639" spans="32:34" s="368" customFormat="1" ht="14.15" customHeight="1">
      <c r="AF7639" s="367"/>
      <c r="AH7639" s="367"/>
    </row>
    <row r="7640" spans="32:34" s="368" customFormat="1" ht="14.15" customHeight="1">
      <c r="AF7640" s="367"/>
      <c r="AH7640" s="367"/>
    </row>
    <row r="7641" spans="32:34" s="368" customFormat="1" ht="14.15" customHeight="1">
      <c r="AF7641" s="367"/>
      <c r="AH7641" s="367"/>
    </row>
    <row r="7642" spans="32:34" s="368" customFormat="1" ht="14.15" customHeight="1">
      <c r="AF7642" s="367"/>
      <c r="AH7642" s="367"/>
    </row>
    <row r="7643" spans="32:34" s="368" customFormat="1" ht="14.15" customHeight="1">
      <c r="AF7643" s="367"/>
      <c r="AH7643" s="367"/>
    </row>
    <row r="7644" spans="32:34" s="368" customFormat="1" ht="14.15" customHeight="1">
      <c r="AF7644" s="367"/>
      <c r="AH7644" s="367"/>
    </row>
    <row r="7645" spans="32:34" s="368" customFormat="1" ht="14.15" customHeight="1">
      <c r="AF7645" s="367"/>
      <c r="AH7645" s="367"/>
    </row>
    <row r="7646" spans="32:34" s="368" customFormat="1" ht="14.15" customHeight="1">
      <c r="AF7646" s="367"/>
      <c r="AH7646" s="367"/>
    </row>
    <row r="7647" spans="32:34" s="368" customFormat="1" ht="14.15" customHeight="1">
      <c r="AF7647" s="367"/>
      <c r="AH7647" s="367"/>
    </row>
    <row r="7648" spans="32:34" s="368" customFormat="1" ht="14.15" customHeight="1">
      <c r="AF7648" s="367"/>
      <c r="AH7648" s="367"/>
    </row>
    <row r="7649" spans="32:34" s="368" customFormat="1" ht="14.15" customHeight="1">
      <c r="AF7649" s="367"/>
      <c r="AH7649" s="367"/>
    </row>
    <row r="7650" spans="32:34" s="368" customFormat="1" ht="14.15" customHeight="1">
      <c r="AF7650" s="367"/>
      <c r="AH7650" s="367"/>
    </row>
    <row r="7651" spans="32:34" s="368" customFormat="1" ht="14.15" customHeight="1">
      <c r="AF7651" s="367"/>
      <c r="AH7651" s="367"/>
    </row>
    <row r="7652" spans="32:34" s="368" customFormat="1" ht="14.15" customHeight="1">
      <c r="AF7652" s="367"/>
      <c r="AH7652" s="367"/>
    </row>
    <row r="7653" spans="32:34" s="368" customFormat="1" ht="14.15" customHeight="1">
      <c r="AF7653" s="367"/>
      <c r="AH7653" s="367"/>
    </row>
    <row r="7654" spans="32:34" s="368" customFormat="1" ht="14.15" customHeight="1">
      <c r="AF7654" s="367"/>
      <c r="AH7654" s="367"/>
    </row>
    <row r="7655" spans="32:34" s="368" customFormat="1" ht="14.15" customHeight="1">
      <c r="AF7655" s="367"/>
      <c r="AH7655" s="367"/>
    </row>
    <row r="7656" spans="32:34" s="368" customFormat="1" ht="14.15" customHeight="1">
      <c r="AF7656" s="367"/>
      <c r="AH7656" s="367"/>
    </row>
    <row r="7657" spans="32:34" s="368" customFormat="1" ht="14.15" customHeight="1">
      <c r="AF7657" s="367"/>
      <c r="AH7657" s="367"/>
    </row>
    <row r="7658" spans="32:34" s="368" customFormat="1" ht="14.15" customHeight="1">
      <c r="AF7658" s="367"/>
      <c r="AH7658" s="367"/>
    </row>
    <row r="7659" spans="32:34" s="368" customFormat="1" ht="14.15" customHeight="1">
      <c r="AF7659" s="367"/>
      <c r="AH7659" s="367"/>
    </row>
    <row r="7660" spans="32:34" s="368" customFormat="1" ht="14.15" customHeight="1">
      <c r="AF7660" s="367"/>
      <c r="AH7660" s="367"/>
    </row>
    <row r="7661" spans="32:34" s="368" customFormat="1" ht="14.15" customHeight="1">
      <c r="AF7661" s="367"/>
      <c r="AH7661" s="367"/>
    </row>
    <row r="7662" spans="32:34" s="368" customFormat="1" ht="14.15" customHeight="1">
      <c r="AF7662" s="367"/>
      <c r="AH7662" s="367"/>
    </row>
    <row r="7663" spans="32:34" s="368" customFormat="1" ht="14.15" customHeight="1">
      <c r="AF7663" s="367"/>
      <c r="AH7663" s="367"/>
    </row>
    <row r="7664" spans="32:34" s="368" customFormat="1" ht="14.15" customHeight="1">
      <c r="AF7664" s="367"/>
      <c r="AH7664" s="367"/>
    </row>
    <row r="7665" spans="32:34" s="368" customFormat="1" ht="14.15" customHeight="1">
      <c r="AF7665" s="367"/>
      <c r="AH7665" s="367"/>
    </row>
    <row r="7666" spans="32:34" s="368" customFormat="1" ht="14.15" customHeight="1">
      <c r="AF7666" s="367"/>
      <c r="AH7666" s="367"/>
    </row>
    <row r="7667" spans="32:34" s="368" customFormat="1" ht="14.15" customHeight="1">
      <c r="AF7667" s="367"/>
      <c r="AH7667" s="367"/>
    </row>
    <row r="7668" spans="32:34" s="368" customFormat="1" ht="14.15" customHeight="1">
      <c r="AF7668" s="367"/>
      <c r="AH7668" s="367"/>
    </row>
    <row r="7669" spans="32:34" s="368" customFormat="1" ht="14.15" customHeight="1">
      <c r="AF7669" s="367"/>
      <c r="AH7669" s="367"/>
    </row>
    <row r="7670" spans="32:34" s="368" customFormat="1" ht="14.15" customHeight="1">
      <c r="AF7670" s="367"/>
      <c r="AH7670" s="367"/>
    </row>
    <row r="7671" spans="32:34" s="368" customFormat="1" ht="14.15" customHeight="1">
      <c r="AF7671" s="367"/>
      <c r="AH7671" s="367"/>
    </row>
    <row r="7672" spans="32:34" s="368" customFormat="1" ht="14.15" customHeight="1">
      <c r="AF7672" s="367"/>
      <c r="AH7672" s="367"/>
    </row>
    <row r="7673" spans="32:34" s="368" customFormat="1" ht="14.15" customHeight="1">
      <c r="AF7673" s="367"/>
      <c r="AH7673" s="367"/>
    </row>
    <row r="7674" spans="32:34" s="368" customFormat="1" ht="14.15" customHeight="1">
      <c r="AF7674" s="367"/>
      <c r="AH7674" s="367"/>
    </row>
    <row r="7675" spans="32:34" s="368" customFormat="1" ht="14.15" customHeight="1">
      <c r="AF7675" s="367"/>
      <c r="AH7675" s="367"/>
    </row>
    <row r="7676" spans="32:34" s="368" customFormat="1" ht="14.15" customHeight="1">
      <c r="AF7676" s="367"/>
      <c r="AH7676" s="367"/>
    </row>
    <row r="7677" spans="32:34" s="368" customFormat="1" ht="14.15" customHeight="1">
      <c r="AF7677" s="367"/>
      <c r="AH7677" s="367"/>
    </row>
    <row r="7678" spans="32:34" s="368" customFormat="1" ht="14.15" customHeight="1">
      <c r="AF7678" s="367"/>
      <c r="AH7678" s="367"/>
    </row>
    <row r="7679" spans="32:34" s="368" customFormat="1" ht="14.15" customHeight="1">
      <c r="AF7679" s="367"/>
      <c r="AH7679" s="367"/>
    </row>
    <row r="7680" spans="32:34" s="368" customFormat="1" ht="14.15" customHeight="1">
      <c r="AF7680" s="367"/>
      <c r="AH7680" s="367"/>
    </row>
    <row r="7681" spans="32:34" s="368" customFormat="1" ht="14.15" customHeight="1">
      <c r="AF7681" s="367"/>
      <c r="AH7681" s="367"/>
    </row>
    <row r="7682" spans="32:34" s="368" customFormat="1" ht="14.15" customHeight="1">
      <c r="AF7682" s="367"/>
      <c r="AH7682" s="367"/>
    </row>
    <row r="7683" spans="32:34" s="368" customFormat="1" ht="14.15" customHeight="1">
      <c r="AF7683" s="367"/>
      <c r="AH7683" s="367"/>
    </row>
    <row r="7684" spans="32:34" s="368" customFormat="1" ht="14.15" customHeight="1">
      <c r="AF7684" s="367"/>
      <c r="AH7684" s="367"/>
    </row>
    <row r="7685" spans="32:34" s="368" customFormat="1" ht="14.15" customHeight="1">
      <c r="AF7685" s="367"/>
      <c r="AH7685" s="367"/>
    </row>
    <row r="7686" spans="32:34" s="368" customFormat="1" ht="14.15" customHeight="1">
      <c r="AF7686" s="367"/>
      <c r="AH7686" s="367"/>
    </row>
    <row r="7687" spans="32:34" s="368" customFormat="1" ht="14.15" customHeight="1">
      <c r="AF7687" s="367"/>
      <c r="AH7687" s="367"/>
    </row>
    <row r="7688" spans="32:34" s="368" customFormat="1" ht="14.15" customHeight="1">
      <c r="AF7688" s="367"/>
      <c r="AH7688" s="367"/>
    </row>
    <row r="7689" spans="32:34" s="368" customFormat="1" ht="14.15" customHeight="1">
      <c r="AF7689" s="367"/>
      <c r="AH7689" s="367"/>
    </row>
    <row r="7690" spans="32:34" s="368" customFormat="1" ht="14.15" customHeight="1">
      <c r="AF7690" s="367"/>
      <c r="AH7690" s="367"/>
    </row>
    <row r="7691" spans="32:34" s="368" customFormat="1" ht="14.15" customHeight="1">
      <c r="AF7691" s="367"/>
      <c r="AH7691" s="367"/>
    </row>
    <row r="7692" spans="32:34" s="368" customFormat="1" ht="14.15" customHeight="1">
      <c r="AF7692" s="367"/>
      <c r="AH7692" s="367"/>
    </row>
    <row r="7693" spans="32:34" s="368" customFormat="1" ht="14.15" customHeight="1">
      <c r="AF7693" s="367"/>
      <c r="AH7693" s="367"/>
    </row>
    <row r="7694" spans="32:34" s="368" customFormat="1" ht="14.15" customHeight="1">
      <c r="AF7694" s="367"/>
      <c r="AH7694" s="367"/>
    </row>
    <row r="7695" spans="32:34" s="368" customFormat="1" ht="14.15" customHeight="1">
      <c r="AF7695" s="367"/>
      <c r="AH7695" s="367"/>
    </row>
    <row r="7696" spans="32:34" s="368" customFormat="1" ht="14.15" customHeight="1">
      <c r="AF7696" s="367"/>
      <c r="AH7696" s="367"/>
    </row>
    <row r="7697" spans="32:34" s="368" customFormat="1" ht="14.15" customHeight="1">
      <c r="AF7697" s="367"/>
      <c r="AH7697" s="367"/>
    </row>
    <row r="7698" spans="32:34" s="368" customFormat="1" ht="14.15" customHeight="1">
      <c r="AF7698" s="367"/>
      <c r="AH7698" s="367"/>
    </row>
    <row r="7699" spans="32:34" s="368" customFormat="1" ht="14.15" customHeight="1">
      <c r="AF7699" s="367"/>
      <c r="AH7699" s="367"/>
    </row>
    <row r="7700" spans="32:34" s="368" customFormat="1" ht="14.15" customHeight="1">
      <c r="AF7700" s="367"/>
      <c r="AH7700" s="367"/>
    </row>
    <row r="7701" spans="32:34" s="368" customFormat="1" ht="14.15" customHeight="1">
      <c r="AF7701" s="367"/>
      <c r="AH7701" s="367"/>
    </row>
    <row r="7702" spans="32:34" s="368" customFormat="1" ht="14.15" customHeight="1">
      <c r="AF7702" s="367"/>
      <c r="AH7702" s="367"/>
    </row>
    <row r="7703" spans="32:34" s="368" customFormat="1" ht="14.15" customHeight="1">
      <c r="AF7703" s="367"/>
      <c r="AH7703" s="367"/>
    </row>
    <row r="7704" spans="32:34" s="368" customFormat="1" ht="14.15" customHeight="1">
      <c r="AF7704" s="367"/>
      <c r="AH7704" s="367"/>
    </row>
    <row r="7705" spans="32:34" s="368" customFormat="1" ht="14.15" customHeight="1">
      <c r="AF7705" s="367"/>
      <c r="AH7705" s="367"/>
    </row>
    <row r="7706" spans="32:34" s="368" customFormat="1" ht="14.15" customHeight="1">
      <c r="AF7706" s="367"/>
      <c r="AH7706" s="367"/>
    </row>
    <row r="7707" spans="32:34" s="368" customFormat="1" ht="14.15" customHeight="1">
      <c r="AF7707" s="367"/>
      <c r="AH7707" s="367"/>
    </row>
    <row r="7708" spans="32:34" s="368" customFormat="1" ht="14.15" customHeight="1">
      <c r="AF7708" s="367"/>
      <c r="AH7708" s="367"/>
    </row>
    <row r="7709" spans="32:34" s="368" customFormat="1" ht="14.15" customHeight="1">
      <c r="AF7709" s="367"/>
      <c r="AH7709" s="367"/>
    </row>
    <row r="7710" spans="32:34" s="368" customFormat="1" ht="14.15" customHeight="1">
      <c r="AF7710" s="367"/>
      <c r="AH7710" s="367"/>
    </row>
    <row r="7711" spans="32:34" s="368" customFormat="1" ht="14.15" customHeight="1">
      <c r="AF7711" s="367"/>
      <c r="AH7711" s="367"/>
    </row>
    <row r="7712" spans="32:34" s="368" customFormat="1" ht="14.15" customHeight="1">
      <c r="AF7712" s="367"/>
      <c r="AH7712" s="367"/>
    </row>
    <row r="7713" spans="32:34" s="368" customFormat="1" ht="14.15" customHeight="1">
      <c r="AF7713" s="367"/>
      <c r="AH7713" s="367"/>
    </row>
    <row r="7714" spans="32:34" s="368" customFormat="1" ht="14.15" customHeight="1">
      <c r="AF7714" s="367"/>
      <c r="AH7714" s="367"/>
    </row>
    <row r="7715" spans="32:34" s="368" customFormat="1" ht="14.15" customHeight="1">
      <c r="AF7715" s="367"/>
      <c r="AH7715" s="367"/>
    </row>
    <row r="7716" spans="32:34" s="368" customFormat="1" ht="14.15" customHeight="1">
      <c r="AF7716" s="367"/>
      <c r="AH7716" s="367"/>
    </row>
    <row r="7717" spans="32:34" s="368" customFormat="1" ht="14.15" customHeight="1">
      <c r="AF7717" s="367"/>
      <c r="AH7717" s="367"/>
    </row>
    <row r="7718" spans="32:34" s="368" customFormat="1" ht="14.15" customHeight="1">
      <c r="AF7718" s="367"/>
      <c r="AH7718" s="367"/>
    </row>
    <row r="7719" spans="32:34" s="368" customFormat="1" ht="14.15" customHeight="1">
      <c r="AF7719" s="367"/>
      <c r="AH7719" s="367"/>
    </row>
    <row r="7720" spans="32:34" s="368" customFormat="1" ht="14.15" customHeight="1">
      <c r="AF7720" s="367"/>
      <c r="AH7720" s="367"/>
    </row>
    <row r="7721" spans="32:34" s="368" customFormat="1" ht="14.15" customHeight="1">
      <c r="AF7721" s="367"/>
      <c r="AH7721" s="367"/>
    </row>
    <row r="7722" spans="32:34" s="368" customFormat="1" ht="14.15" customHeight="1">
      <c r="AF7722" s="367"/>
      <c r="AH7722" s="367"/>
    </row>
    <row r="7723" spans="32:34" s="368" customFormat="1" ht="14.15" customHeight="1">
      <c r="AF7723" s="367"/>
      <c r="AH7723" s="367"/>
    </row>
    <row r="7724" spans="32:34" s="368" customFormat="1" ht="14.15" customHeight="1">
      <c r="AF7724" s="367"/>
      <c r="AH7724" s="367"/>
    </row>
    <row r="7725" spans="32:34" s="368" customFormat="1" ht="14.15" customHeight="1">
      <c r="AF7725" s="367"/>
      <c r="AH7725" s="367"/>
    </row>
    <row r="7726" spans="32:34" s="368" customFormat="1" ht="14.15" customHeight="1">
      <c r="AF7726" s="367"/>
      <c r="AH7726" s="367"/>
    </row>
    <row r="7727" spans="32:34" s="368" customFormat="1" ht="14.15" customHeight="1">
      <c r="AF7727" s="367"/>
      <c r="AH7727" s="367"/>
    </row>
    <row r="7728" spans="32:34" s="368" customFormat="1" ht="14.15" customHeight="1">
      <c r="AF7728" s="367"/>
      <c r="AH7728" s="367"/>
    </row>
    <row r="7729" spans="32:34" s="368" customFormat="1" ht="14.15" customHeight="1">
      <c r="AF7729" s="367"/>
      <c r="AH7729" s="367"/>
    </row>
    <row r="7730" spans="32:34" s="368" customFormat="1" ht="14.15" customHeight="1">
      <c r="AF7730" s="367"/>
      <c r="AH7730" s="367"/>
    </row>
    <row r="7731" spans="32:34" s="368" customFormat="1" ht="14.15" customHeight="1">
      <c r="AF7731" s="367"/>
      <c r="AH7731" s="367"/>
    </row>
    <row r="7732" spans="32:34" s="368" customFormat="1" ht="14.15" customHeight="1">
      <c r="AF7732" s="367"/>
      <c r="AH7732" s="367"/>
    </row>
    <row r="7733" spans="32:34" s="368" customFormat="1" ht="14.15" customHeight="1">
      <c r="AF7733" s="367"/>
      <c r="AH7733" s="367"/>
    </row>
    <row r="7734" spans="32:34" s="368" customFormat="1" ht="14.15" customHeight="1">
      <c r="AF7734" s="367"/>
      <c r="AH7734" s="367"/>
    </row>
    <row r="7735" spans="32:34" s="368" customFormat="1" ht="14.15" customHeight="1">
      <c r="AF7735" s="367"/>
      <c r="AH7735" s="367"/>
    </row>
    <row r="7736" spans="32:34" s="368" customFormat="1" ht="14.15" customHeight="1">
      <c r="AF7736" s="367"/>
      <c r="AH7736" s="367"/>
    </row>
    <row r="7737" spans="32:34" s="368" customFormat="1" ht="14.15" customHeight="1">
      <c r="AF7737" s="367"/>
      <c r="AH7737" s="367"/>
    </row>
    <row r="7738" spans="32:34" s="368" customFormat="1" ht="14.15" customHeight="1">
      <c r="AF7738" s="367"/>
      <c r="AH7738" s="367"/>
    </row>
    <row r="7739" spans="32:34" s="368" customFormat="1" ht="14.15" customHeight="1">
      <c r="AF7739" s="367"/>
      <c r="AH7739" s="367"/>
    </row>
    <row r="7740" spans="32:34" s="368" customFormat="1" ht="14.15" customHeight="1">
      <c r="AF7740" s="367"/>
      <c r="AH7740" s="367"/>
    </row>
    <row r="7741" spans="32:34" s="368" customFormat="1" ht="14.15" customHeight="1">
      <c r="AF7741" s="367"/>
      <c r="AH7741" s="367"/>
    </row>
    <row r="7742" spans="32:34" s="368" customFormat="1" ht="14.15" customHeight="1">
      <c r="AF7742" s="367"/>
      <c r="AH7742" s="367"/>
    </row>
    <row r="7743" spans="32:34" s="368" customFormat="1" ht="14.15" customHeight="1">
      <c r="AF7743" s="367"/>
      <c r="AH7743" s="367"/>
    </row>
    <row r="7744" spans="32:34" s="368" customFormat="1" ht="14.15" customHeight="1">
      <c r="AF7744" s="367"/>
      <c r="AH7744" s="367"/>
    </row>
    <row r="7745" spans="32:34" s="368" customFormat="1" ht="14.15" customHeight="1">
      <c r="AF7745" s="367"/>
      <c r="AH7745" s="367"/>
    </row>
    <row r="7746" spans="32:34" s="368" customFormat="1" ht="14.15" customHeight="1">
      <c r="AF7746" s="367"/>
      <c r="AH7746" s="367"/>
    </row>
    <row r="7747" spans="32:34" s="368" customFormat="1" ht="14.15" customHeight="1">
      <c r="AF7747" s="367"/>
      <c r="AH7747" s="367"/>
    </row>
    <row r="7748" spans="32:34" s="368" customFormat="1" ht="14.15" customHeight="1">
      <c r="AF7748" s="367"/>
      <c r="AH7748" s="367"/>
    </row>
    <row r="7749" spans="32:34" s="368" customFormat="1" ht="14.15" customHeight="1">
      <c r="AF7749" s="367"/>
      <c r="AH7749" s="367"/>
    </row>
    <row r="7750" spans="32:34" s="368" customFormat="1" ht="14.15" customHeight="1">
      <c r="AF7750" s="367"/>
      <c r="AH7750" s="367"/>
    </row>
    <row r="7751" spans="32:34" s="368" customFormat="1" ht="14.15" customHeight="1">
      <c r="AF7751" s="367"/>
      <c r="AH7751" s="367"/>
    </row>
    <row r="7752" spans="32:34" s="368" customFormat="1" ht="14.15" customHeight="1">
      <c r="AF7752" s="367"/>
      <c r="AH7752" s="367"/>
    </row>
    <row r="7753" spans="32:34" s="368" customFormat="1" ht="14.15" customHeight="1">
      <c r="AF7753" s="367"/>
      <c r="AH7753" s="367"/>
    </row>
    <row r="7754" spans="32:34" s="368" customFormat="1" ht="14.15" customHeight="1">
      <c r="AF7754" s="367"/>
      <c r="AH7754" s="367"/>
    </row>
    <row r="7755" spans="32:34" s="368" customFormat="1" ht="14.15" customHeight="1">
      <c r="AF7755" s="367"/>
      <c r="AH7755" s="367"/>
    </row>
    <row r="7756" spans="32:34" s="368" customFormat="1" ht="14.15" customHeight="1">
      <c r="AF7756" s="367"/>
      <c r="AH7756" s="367"/>
    </row>
    <row r="7757" spans="32:34" s="368" customFormat="1" ht="14.15" customHeight="1">
      <c r="AF7757" s="367"/>
      <c r="AH7757" s="367"/>
    </row>
    <row r="7758" spans="32:34" s="368" customFormat="1" ht="14.15" customHeight="1">
      <c r="AF7758" s="367"/>
      <c r="AH7758" s="367"/>
    </row>
    <row r="7759" spans="32:34" s="368" customFormat="1" ht="14.15" customHeight="1">
      <c r="AF7759" s="367"/>
      <c r="AH7759" s="367"/>
    </row>
    <row r="7760" spans="32:34" s="368" customFormat="1" ht="14.15" customHeight="1">
      <c r="AF7760" s="367"/>
      <c r="AH7760" s="367"/>
    </row>
    <row r="7761" spans="32:34" s="368" customFormat="1" ht="14.15" customHeight="1">
      <c r="AF7761" s="367"/>
      <c r="AH7761" s="367"/>
    </row>
    <row r="7762" spans="32:34" s="368" customFormat="1" ht="14.15" customHeight="1">
      <c r="AF7762" s="367"/>
      <c r="AH7762" s="367"/>
    </row>
    <row r="7763" spans="32:34" s="368" customFormat="1" ht="14.15" customHeight="1">
      <c r="AF7763" s="367"/>
      <c r="AH7763" s="367"/>
    </row>
    <row r="7764" spans="32:34" s="368" customFormat="1" ht="14.15" customHeight="1">
      <c r="AF7764" s="367"/>
      <c r="AH7764" s="367"/>
    </row>
    <row r="7765" spans="32:34" s="368" customFormat="1" ht="14.15" customHeight="1">
      <c r="AF7765" s="367"/>
      <c r="AH7765" s="367"/>
    </row>
    <row r="7766" spans="32:34" s="368" customFormat="1" ht="14.15" customHeight="1">
      <c r="AF7766" s="367"/>
      <c r="AH7766" s="367"/>
    </row>
    <row r="7767" spans="32:34" s="368" customFormat="1" ht="14.15" customHeight="1">
      <c r="AF7767" s="367"/>
      <c r="AH7767" s="367"/>
    </row>
    <row r="7768" spans="32:34" s="368" customFormat="1" ht="14.15" customHeight="1">
      <c r="AF7768" s="367"/>
      <c r="AH7768" s="367"/>
    </row>
    <row r="7769" spans="32:34" s="368" customFormat="1" ht="14.15" customHeight="1">
      <c r="AF7769" s="367"/>
      <c r="AH7769" s="367"/>
    </row>
    <row r="7770" spans="32:34" s="368" customFormat="1" ht="14.15" customHeight="1">
      <c r="AF7770" s="367"/>
      <c r="AH7770" s="367"/>
    </row>
    <row r="7771" spans="32:34" s="368" customFormat="1" ht="14.15" customHeight="1">
      <c r="AF7771" s="367"/>
      <c r="AH7771" s="367"/>
    </row>
    <row r="7772" spans="32:34" s="368" customFormat="1" ht="14.15" customHeight="1">
      <c r="AF7772" s="367"/>
      <c r="AH7772" s="367"/>
    </row>
    <row r="7773" spans="32:34" s="368" customFormat="1" ht="14.15" customHeight="1">
      <c r="AF7773" s="367"/>
      <c r="AH7773" s="367"/>
    </row>
    <row r="7774" spans="32:34" s="368" customFormat="1" ht="14.15" customHeight="1">
      <c r="AF7774" s="367"/>
      <c r="AH7774" s="367"/>
    </row>
    <row r="7775" spans="32:34" s="368" customFormat="1" ht="14.15" customHeight="1">
      <c r="AF7775" s="367"/>
      <c r="AH7775" s="367"/>
    </row>
    <row r="7776" spans="32:34" s="368" customFormat="1" ht="14.15" customHeight="1">
      <c r="AF7776" s="367"/>
      <c r="AH7776" s="367"/>
    </row>
    <row r="7777" spans="32:34" s="368" customFormat="1" ht="14.15" customHeight="1">
      <c r="AF7777" s="367"/>
      <c r="AH7777" s="367"/>
    </row>
    <row r="7778" spans="32:34" s="368" customFormat="1" ht="14.15" customHeight="1">
      <c r="AF7778" s="367"/>
      <c r="AH7778" s="367"/>
    </row>
    <row r="7779" spans="32:34" s="368" customFormat="1" ht="14.15" customHeight="1">
      <c r="AF7779" s="367"/>
      <c r="AH7779" s="367"/>
    </row>
    <row r="7780" spans="32:34" s="368" customFormat="1" ht="14.15" customHeight="1">
      <c r="AF7780" s="367"/>
      <c r="AH7780" s="367"/>
    </row>
    <row r="7781" spans="32:34" s="368" customFormat="1" ht="14.15" customHeight="1">
      <c r="AF7781" s="367"/>
      <c r="AH7781" s="367"/>
    </row>
    <row r="7782" spans="32:34" s="368" customFormat="1" ht="14.15" customHeight="1">
      <c r="AF7782" s="367"/>
      <c r="AH7782" s="367"/>
    </row>
    <row r="7783" spans="32:34" s="368" customFormat="1" ht="14.15" customHeight="1">
      <c r="AF7783" s="367"/>
      <c r="AH7783" s="367"/>
    </row>
    <row r="7784" spans="32:34" s="368" customFormat="1" ht="14.15" customHeight="1">
      <c r="AF7784" s="367"/>
      <c r="AH7784" s="367"/>
    </row>
    <row r="7785" spans="32:34" s="368" customFormat="1" ht="14.15" customHeight="1">
      <c r="AF7785" s="367"/>
      <c r="AH7785" s="367"/>
    </row>
    <row r="7786" spans="32:34" s="368" customFormat="1" ht="14.15" customHeight="1">
      <c r="AF7786" s="367"/>
      <c r="AH7786" s="367"/>
    </row>
    <row r="7787" spans="32:34" s="368" customFormat="1" ht="14.15" customHeight="1">
      <c r="AF7787" s="367"/>
      <c r="AH7787" s="367"/>
    </row>
    <row r="7788" spans="32:34" s="368" customFormat="1" ht="14.15" customHeight="1">
      <c r="AF7788" s="367"/>
      <c r="AH7788" s="367"/>
    </row>
    <row r="7789" spans="32:34" s="368" customFormat="1" ht="14.15" customHeight="1">
      <c r="AF7789" s="367"/>
      <c r="AH7789" s="367"/>
    </row>
    <row r="7790" spans="32:34" s="368" customFormat="1" ht="14.15" customHeight="1">
      <c r="AF7790" s="367"/>
      <c r="AH7790" s="367"/>
    </row>
    <row r="7791" spans="32:34" s="368" customFormat="1" ht="14.15" customHeight="1">
      <c r="AF7791" s="367"/>
      <c r="AH7791" s="367"/>
    </row>
    <row r="7792" spans="32:34" s="368" customFormat="1" ht="14.15" customHeight="1">
      <c r="AF7792" s="367"/>
      <c r="AH7792" s="367"/>
    </row>
    <row r="7793" spans="32:34" s="368" customFormat="1" ht="14.15" customHeight="1">
      <c r="AF7793" s="367"/>
      <c r="AH7793" s="367"/>
    </row>
    <row r="7794" spans="32:34" s="368" customFormat="1" ht="14.15" customHeight="1">
      <c r="AF7794" s="367"/>
      <c r="AH7794" s="367"/>
    </row>
    <row r="7795" spans="32:34" s="368" customFormat="1" ht="14.15" customHeight="1">
      <c r="AF7795" s="367"/>
      <c r="AH7795" s="367"/>
    </row>
    <row r="7796" spans="32:34" s="368" customFormat="1" ht="14.15" customHeight="1">
      <c r="AF7796" s="367"/>
      <c r="AH7796" s="367"/>
    </row>
    <row r="7797" spans="32:34" s="368" customFormat="1" ht="14.15" customHeight="1">
      <c r="AF7797" s="367"/>
      <c r="AH7797" s="367"/>
    </row>
    <row r="7798" spans="32:34" s="368" customFormat="1" ht="14.15" customHeight="1">
      <c r="AF7798" s="367"/>
      <c r="AH7798" s="367"/>
    </row>
    <row r="7799" spans="32:34" s="368" customFormat="1" ht="14.15" customHeight="1">
      <c r="AF7799" s="367"/>
      <c r="AH7799" s="367"/>
    </row>
    <row r="7800" spans="32:34" s="368" customFormat="1" ht="14.15" customHeight="1">
      <c r="AF7800" s="367"/>
      <c r="AH7800" s="367"/>
    </row>
    <row r="7801" spans="32:34" s="368" customFormat="1" ht="14.15" customHeight="1">
      <c r="AF7801" s="367"/>
      <c r="AH7801" s="367"/>
    </row>
    <row r="7802" spans="32:34" s="368" customFormat="1" ht="14.15" customHeight="1">
      <c r="AF7802" s="367"/>
      <c r="AH7802" s="367"/>
    </row>
    <row r="7803" spans="32:34" s="368" customFormat="1" ht="14.15" customHeight="1">
      <c r="AF7803" s="367"/>
      <c r="AH7803" s="367"/>
    </row>
    <row r="7804" spans="32:34" s="368" customFormat="1" ht="14.15" customHeight="1">
      <c r="AF7804" s="367"/>
      <c r="AH7804" s="367"/>
    </row>
    <row r="7805" spans="32:34" s="368" customFormat="1" ht="14.15" customHeight="1">
      <c r="AF7805" s="367"/>
      <c r="AH7805" s="367"/>
    </row>
    <row r="7806" spans="32:34" s="368" customFormat="1" ht="14.15" customHeight="1">
      <c r="AF7806" s="367"/>
      <c r="AH7806" s="367"/>
    </row>
    <row r="7807" spans="32:34" s="368" customFormat="1" ht="14.15" customHeight="1">
      <c r="AF7807" s="367"/>
      <c r="AH7807" s="367"/>
    </row>
    <row r="7808" spans="32:34" s="368" customFormat="1" ht="14.15" customHeight="1">
      <c r="AF7808" s="367"/>
      <c r="AH7808" s="367"/>
    </row>
    <row r="7809" spans="32:34" s="368" customFormat="1" ht="14.15" customHeight="1">
      <c r="AF7809" s="367"/>
      <c r="AH7809" s="367"/>
    </row>
    <row r="7810" spans="32:34" s="368" customFormat="1" ht="14.15" customHeight="1">
      <c r="AF7810" s="367"/>
      <c r="AH7810" s="367"/>
    </row>
    <row r="7811" spans="32:34" s="368" customFormat="1" ht="14.15" customHeight="1">
      <c r="AF7811" s="367"/>
      <c r="AH7811" s="367"/>
    </row>
    <row r="7812" spans="32:34" s="368" customFormat="1" ht="14.15" customHeight="1">
      <c r="AF7812" s="367"/>
      <c r="AH7812" s="367"/>
    </row>
    <row r="7813" spans="32:34" s="368" customFormat="1" ht="14.15" customHeight="1">
      <c r="AF7813" s="367"/>
      <c r="AH7813" s="367"/>
    </row>
    <row r="7814" spans="32:34" s="368" customFormat="1" ht="14.15" customHeight="1">
      <c r="AF7814" s="367"/>
      <c r="AH7814" s="367"/>
    </row>
    <row r="7815" spans="32:34" s="368" customFormat="1" ht="14.15" customHeight="1">
      <c r="AF7815" s="367"/>
      <c r="AH7815" s="367"/>
    </row>
    <row r="7816" spans="32:34" s="368" customFormat="1" ht="14.15" customHeight="1">
      <c r="AF7816" s="367"/>
      <c r="AH7816" s="367"/>
    </row>
    <row r="7817" spans="32:34" s="368" customFormat="1" ht="14.15" customHeight="1">
      <c r="AF7817" s="367"/>
      <c r="AH7817" s="367"/>
    </row>
    <row r="7818" spans="32:34" s="368" customFormat="1" ht="14.15" customHeight="1">
      <c r="AF7818" s="367"/>
      <c r="AH7818" s="367"/>
    </row>
    <row r="7819" spans="32:34" s="368" customFormat="1" ht="14.15" customHeight="1">
      <c r="AF7819" s="367"/>
      <c r="AH7819" s="367"/>
    </row>
    <row r="7820" spans="32:34" s="368" customFormat="1" ht="14.15" customHeight="1">
      <c r="AF7820" s="367"/>
      <c r="AH7820" s="367"/>
    </row>
    <row r="7821" spans="32:34" s="368" customFormat="1" ht="14.15" customHeight="1">
      <c r="AF7821" s="367"/>
      <c r="AH7821" s="367"/>
    </row>
    <row r="7822" spans="32:34" s="368" customFormat="1" ht="14.15" customHeight="1">
      <c r="AF7822" s="367"/>
      <c r="AH7822" s="367"/>
    </row>
    <row r="7823" spans="32:34" s="368" customFormat="1" ht="14.15" customHeight="1">
      <c r="AF7823" s="367"/>
      <c r="AH7823" s="367"/>
    </row>
    <row r="7824" spans="32:34" s="368" customFormat="1" ht="14.15" customHeight="1">
      <c r="AF7824" s="367"/>
      <c r="AH7824" s="367"/>
    </row>
    <row r="7825" spans="32:34" s="368" customFormat="1" ht="14.15" customHeight="1">
      <c r="AF7825" s="367"/>
      <c r="AH7825" s="367"/>
    </row>
    <row r="7826" spans="32:34" s="368" customFormat="1" ht="14.15" customHeight="1">
      <c r="AF7826" s="367"/>
      <c r="AH7826" s="367"/>
    </row>
    <row r="7827" spans="32:34" s="368" customFormat="1" ht="14.15" customHeight="1">
      <c r="AF7827" s="367"/>
      <c r="AH7827" s="367"/>
    </row>
    <row r="7828" spans="32:34" s="368" customFormat="1" ht="14.15" customHeight="1">
      <c r="AF7828" s="367"/>
      <c r="AH7828" s="367"/>
    </row>
    <row r="7829" spans="32:34" s="368" customFormat="1" ht="14.15" customHeight="1">
      <c r="AF7829" s="367"/>
      <c r="AH7829" s="367"/>
    </row>
    <row r="7830" spans="32:34" s="368" customFormat="1" ht="14.15" customHeight="1">
      <c r="AF7830" s="367"/>
      <c r="AH7830" s="367"/>
    </row>
    <row r="7831" spans="32:34" s="368" customFormat="1" ht="14.15" customHeight="1">
      <c r="AF7831" s="367"/>
      <c r="AH7831" s="367"/>
    </row>
    <row r="7832" spans="32:34" s="368" customFormat="1" ht="14.15" customHeight="1">
      <c r="AF7832" s="367"/>
      <c r="AH7832" s="367"/>
    </row>
    <row r="7833" spans="32:34" s="368" customFormat="1" ht="14.15" customHeight="1">
      <c r="AF7833" s="367"/>
      <c r="AH7833" s="367"/>
    </row>
    <row r="7834" spans="32:34" s="368" customFormat="1" ht="14.15" customHeight="1">
      <c r="AF7834" s="367"/>
      <c r="AH7834" s="367"/>
    </row>
    <row r="7835" spans="32:34" s="368" customFormat="1" ht="14.15" customHeight="1">
      <c r="AF7835" s="367"/>
      <c r="AH7835" s="367"/>
    </row>
    <row r="7836" spans="32:34" s="368" customFormat="1" ht="14.15" customHeight="1">
      <c r="AF7836" s="367"/>
      <c r="AH7836" s="367"/>
    </row>
    <row r="7837" spans="32:34" s="368" customFormat="1" ht="14.15" customHeight="1">
      <c r="AF7837" s="367"/>
      <c r="AH7837" s="367"/>
    </row>
    <row r="7838" spans="32:34" s="368" customFormat="1" ht="14.15" customHeight="1">
      <c r="AF7838" s="367"/>
      <c r="AH7838" s="367"/>
    </row>
    <row r="7839" spans="32:34" s="368" customFormat="1" ht="14.15" customHeight="1">
      <c r="AF7839" s="367"/>
      <c r="AH7839" s="367"/>
    </row>
    <row r="7840" spans="32:34" s="368" customFormat="1" ht="14.15" customHeight="1">
      <c r="AF7840" s="367"/>
      <c r="AH7840" s="367"/>
    </row>
    <row r="7841" spans="32:34" s="368" customFormat="1" ht="14.15" customHeight="1">
      <c r="AF7841" s="367"/>
      <c r="AH7841" s="367"/>
    </row>
    <row r="7842" spans="32:34" s="368" customFormat="1" ht="14.15" customHeight="1">
      <c r="AF7842" s="367"/>
      <c r="AH7842" s="367"/>
    </row>
    <row r="7843" spans="32:34" s="368" customFormat="1" ht="14.15" customHeight="1">
      <c r="AF7843" s="367"/>
      <c r="AH7843" s="367"/>
    </row>
    <row r="7844" spans="32:34" s="368" customFormat="1" ht="14.15" customHeight="1">
      <c r="AF7844" s="367"/>
      <c r="AH7844" s="367"/>
    </row>
    <row r="7845" spans="32:34" s="368" customFormat="1" ht="14.15" customHeight="1">
      <c r="AF7845" s="367"/>
      <c r="AH7845" s="367"/>
    </row>
    <row r="7846" spans="32:34" s="368" customFormat="1" ht="14.15" customHeight="1">
      <c r="AF7846" s="367"/>
      <c r="AH7846" s="367"/>
    </row>
    <row r="7847" spans="32:34" s="368" customFormat="1" ht="14.15" customHeight="1">
      <c r="AF7847" s="367"/>
      <c r="AH7847" s="367"/>
    </row>
    <row r="7848" spans="32:34" s="368" customFormat="1" ht="14.15" customHeight="1">
      <c r="AF7848" s="367"/>
      <c r="AH7848" s="367"/>
    </row>
    <row r="7849" spans="32:34" s="368" customFormat="1" ht="14.15" customHeight="1">
      <c r="AF7849" s="367"/>
      <c r="AH7849" s="367"/>
    </row>
    <row r="7850" spans="32:34" s="368" customFormat="1" ht="14.15" customHeight="1">
      <c r="AF7850" s="367"/>
      <c r="AH7850" s="367"/>
    </row>
    <row r="7851" spans="32:34" s="368" customFormat="1" ht="14.15" customHeight="1">
      <c r="AF7851" s="367"/>
      <c r="AH7851" s="367"/>
    </row>
    <row r="7852" spans="32:34" s="368" customFormat="1" ht="14.15" customHeight="1">
      <c r="AF7852" s="367"/>
      <c r="AH7852" s="367"/>
    </row>
    <row r="7853" spans="32:34" s="368" customFormat="1" ht="14.15" customHeight="1">
      <c r="AF7853" s="367"/>
      <c r="AH7853" s="367"/>
    </row>
    <row r="7854" spans="32:34" s="368" customFormat="1" ht="14.15" customHeight="1">
      <c r="AF7854" s="367"/>
      <c r="AH7854" s="367"/>
    </row>
    <row r="7855" spans="32:34" s="368" customFormat="1" ht="14.15" customHeight="1">
      <c r="AF7855" s="367"/>
      <c r="AH7855" s="367"/>
    </row>
    <row r="7856" spans="32:34" s="368" customFormat="1" ht="14.15" customHeight="1">
      <c r="AF7856" s="367"/>
      <c r="AH7856" s="367"/>
    </row>
    <row r="7857" spans="32:34" s="368" customFormat="1" ht="14.15" customHeight="1">
      <c r="AF7857" s="367"/>
      <c r="AH7857" s="367"/>
    </row>
    <row r="7858" spans="32:34" s="368" customFormat="1" ht="14.15" customHeight="1">
      <c r="AF7858" s="367"/>
      <c r="AH7858" s="367"/>
    </row>
    <row r="7859" spans="32:34" s="368" customFormat="1" ht="14.15" customHeight="1">
      <c r="AF7859" s="367"/>
      <c r="AH7859" s="367"/>
    </row>
    <row r="7860" spans="32:34" s="368" customFormat="1" ht="14.15" customHeight="1">
      <c r="AF7860" s="367"/>
      <c r="AH7860" s="367"/>
    </row>
    <row r="7861" spans="32:34" s="368" customFormat="1" ht="14.15" customHeight="1">
      <c r="AF7861" s="367"/>
      <c r="AH7861" s="367"/>
    </row>
    <row r="7862" spans="32:34" s="368" customFormat="1" ht="14.15" customHeight="1">
      <c r="AF7862" s="367"/>
      <c r="AH7862" s="367"/>
    </row>
    <row r="7863" spans="32:34" s="368" customFormat="1" ht="14.15" customHeight="1">
      <c r="AF7863" s="367"/>
      <c r="AH7863" s="367"/>
    </row>
    <row r="7864" spans="32:34" s="368" customFormat="1" ht="14.15" customHeight="1">
      <c r="AF7864" s="367"/>
      <c r="AH7864" s="367"/>
    </row>
    <row r="7865" spans="32:34" s="368" customFormat="1" ht="14.15" customHeight="1">
      <c r="AF7865" s="367"/>
      <c r="AH7865" s="367"/>
    </row>
    <row r="7866" spans="32:34" s="368" customFormat="1" ht="14.15" customHeight="1">
      <c r="AF7866" s="367"/>
      <c r="AH7866" s="367"/>
    </row>
    <row r="7867" spans="32:34" s="368" customFormat="1" ht="14.15" customHeight="1">
      <c r="AF7867" s="367"/>
      <c r="AH7867" s="367"/>
    </row>
    <row r="7868" spans="32:34" s="368" customFormat="1" ht="14.15" customHeight="1">
      <c r="AF7868" s="367"/>
      <c r="AH7868" s="367"/>
    </row>
    <row r="7869" spans="32:34" s="368" customFormat="1" ht="14.15" customHeight="1">
      <c r="AF7869" s="367"/>
      <c r="AH7869" s="367"/>
    </row>
    <row r="7870" spans="32:34" s="368" customFormat="1" ht="14.15" customHeight="1">
      <c r="AF7870" s="367"/>
      <c r="AH7870" s="367"/>
    </row>
    <row r="7871" spans="32:34" s="368" customFormat="1" ht="14.15" customHeight="1">
      <c r="AF7871" s="367"/>
      <c r="AH7871" s="367"/>
    </row>
    <row r="7872" spans="32:34" s="368" customFormat="1" ht="14.15" customHeight="1">
      <c r="AF7872" s="367"/>
      <c r="AH7872" s="367"/>
    </row>
    <row r="7873" spans="32:34" s="368" customFormat="1" ht="14.15" customHeight="1">
      <c r="AF7873" s="367"/>
      <c r="AH7873" s="367"/>
    </row>
    <row r="7874" spans="32:34" s="368" customFormat="1" ht="14.15" customHeight="1">
      <c r="AF7874" s="367"/>
      <c r="AH7874" s="367"/>
    </row>
    <row r="7875" spans="32:34" s="368" customFormat="1" ht="14.15" customHeight="1">
      <c r="AF7875" s="367"/>
      <c r="AH7875" s="367"/>
    </row>
    <row r="7876" spans="32:34" s="368" customFormat="1" ht="14.15" customHeight="1">
      <c r="AF7876" s="367"/>
      <c r="AH7876" s="367"/>
    </row>
    <row r="7877" spans="32:34" s="368" customFormat="1" ht="14.15" customHeight="1">
      <c r="AF7877" s="367"/>
      <c r="AH7877" s="367"/>
    </row>
    <row r="7878" spans="32:34" s="368" customFormat="1" ht="14.15" customHeight="1">
      <c r="AF7878" s="367"/>
      <c r="AH7878" s="367"/>
    </row>
    <row r="7879" spans="32:34" s="368" customFormat="1" ht="14.15" customHeight="1">
      <c r="AF7879" s="367"/>
      <c r="AH7879" s="367"/>
    </row>
    <row r="7880" spans="32:34" s="368" customFormat="1" ht="14.15" customHeight="1">
      <c r="AF7880" s="367"/>
      <c r="AH7880" s="367"/>
    </row>
    <row r="7881" spans="32:34" s="368" customFormat="1" ht="14.15" customHeight="1">
      <c r="AF7881" s="367"/>
      <c r="AH7881" s="367"/>
    </row>
    <row r="7882" spans="32:34" s="368" customFormat="1" ht="14.15" customHeight="1">
      <c r="AF7882" s="367"/>
      <c r="AH7882" s="367"/>
    </row>
    <row r="7883" spans="32:34" s="368" customFormat="1" ht="14.15" customHeight="1">
      <c r="AF7883" s="367"/>
      <c r="AH7883" s="367"/>
    </row>
    <row r="7884" spans="32:34" s="368" customFormat="1" ht="14.15" customHeight="1">
      <c r="AF7884" s="367"/>
      <c r="AH7884" s="367"/>
    </row>
    <row r="7885" spans="32:34" s="368" customFormat="1" ht="14.15" customHeight="1">
      <c r="AF7885" s="367"/>
      <c r="AH7885" s="367"/>
    </row>
    <row r="7886" spans="32:34" s="368" customFormat="1" ht="14.15" customHeight="1">
      <c r="AF7886" s="367"/>
      <c r="AH7886" s="367"/>
    </row>
    <row r="7887" spans="32:34" s="368" customFormat="1" ht="14.15" customHeight="1">
      <c r="AF7887" s="367"/>
      <c r="AH7887" s="367"/>
    </row>
    <row r="7888" spans="32:34" s="368" customFormat="1" ht="14.15" customHeight="1">
      <c r="AF7888" s="367"/>
      <c r="AH7888" s="367"/>
    </row>
    <row r="7889" spans="32:34" s="368" customFormat="1" ht="14.15" customHeight="1">
      <c r="AF7889" s="367"/>
      <c r="AH7889" s="367"/>
    </row>
    <row r="7890" spans="32:34" s="368" customFormat="1" ht="14.15" customHeight="1">
      <c r="AF7890" s="367"/>
      <c r="AH7890" s="367"/>
    </row>
    <row r="7891" spans="32:34" s="368" customFormat="1" ht="14.15" customHeight="1">
      <c r="AF7891" s="367"/>
      <c r="AH7891" s="367"/>
    </row>
    <row r="7892" spans="32:34" s="368" customFormat="1" ht="14.15" customHeight="1">
      <c r="AF7892" s="367"/>
      <c r="AH7892" s="367"/>
    </row>
    <row r="7893" spans="32:34" s="368" customFormat="1" ht="14.15" customHeight="1">
      <c r="AF7893" s="367"/>
      <c r="AH7893" s="367"/>
    </row>
    <row r="7894" spans="32:34" s="368" customFormat="1" ht="14.15" customHeight="1">
      <c r="AF7894" s="367"/>
      <c r="AH7894" s="367"/>
    </row>
    <row r="7895" spans="32:34" s="368" customFormat="1" ht="14.15" customHeight="1">
      <c r="AF7895" s="367"/>
      <c r="AH7895" s="367"/>
    </row>
    <row r="7896" spans="32:34" s="368" customFormat="1" ht="14.15" customHeight="1">
      <c r="AF7896" s="367"/>
      <c r="AH7896" s="367"/>
    </row>
    <row r="7897" spans="32:34" s="368" customFormat="1" ht="14.15" customHeight="1">
      <c r="AF7897" s="367"/>
      <c r="AH7897" s="367"/>
    </row>
    <row r="7898" spans="32:34" s="368" customFormat="1" ht="14.15" customHeight="1">
      <c r="AF7898" s="367"/>
      <c r="AH7898" s="367"/>
    </row>
    <row r="7899" spans="32:34" s="368" customFormat="1" ht="14.15" customHeight="1">
      <c r="AF7899" s="367"/>
      <c r="AH7899" s="367"/>
    </row>
    <row r="7900" spans="32:34" s="368" customFormat="1" ht="14.15" customHeight="1">
      <c r="AF7900" s="367"/>
      <c r="AH7900" s="367"/>
    </row>
    <row r="7901" spans="32:34" s="368" customFormat="1" ht="14.15" customHeight="1">
      <c r="AF7901" s="367"/>
      <c r="AH7901" s="367"/>
    </row>
    <row r="7902" spans="32:34" s="368" customFormat="1" ht="14.15" customHeight="1">
      <c r="AF7902" s="367"/>
      <c r="AH7902" s="367"/>
    </row>
    <row r="7903" spans="32:34" s="368" customFormat="1" ht="14.15" customHeight="1">
      <c r="AF7903" s="367"/>
      <c r="AH7903" s="367"/>
    </row>
    <row r="7904" spans="32:34" s="368" customFormat="1" ht="14.15" customHeight="1">
      <c r="AF7904" s="367"/>
      <c r="AH7904" s="367"/>
    </row>
    <row r="7905" spans="32:34" s="368" customFormat="1" ht="14.15" customHeight="1">
      <c r="AF7905" s="367"/>
      <c r="AH7905" s="367"/>
    </row>
    <row r="7906" spans="32:34" s="368" customFormat="1" ht="14.15" customHeight="1">
      <c r="AF7906" s="367"/>
      <c r="AH7906" s="367"/>
    </row>
    <row r="7907" spans="32:34" s="368" customFormat="1" ht="14.15" customHeight="1">
      <c r="AF7907" s="367"/>
      <c r="AH7907" s="367"/>
    </row>
    <row r="7908" spans="32:34" s="368" customFormat="1" ht="14.15" customHeight="1">
      <c r="AF7908" s="367"/>
      <c r="AH7908" s="367"/>
    </row>
    <row r="7909" spans="32:34" s="368" customFormat="1" ht="14.15" customHeight="1">
      <c r="AF7909" s="367"/>
      <c r="AH7909" s="367"/>
    </row>
    <row r="7910" spans="32:34" s="368" customFormat="1" ht="14.15" customHeight="1">
      <c r="AF7910" s="367"/>
      <c r="AH7910" s="367"/>
    </row>
    <row r="7911" spans="32:34" s="368" customFormat="1" ht="14.15" customHeight="1">
      <c r="AF7911" s="367"/>
      <c r="AH7911" s="367"/>
    </row>
    <row r="7912" spans="32:34" s="368" customFormat="1" ht="14.15" customHeight="1">
      <c r="AF7912" s="367"/>
      <c r="AH7912" s="367"/>
    </row>
    <row r="7913" spans="32:34" s="368" customFormat="1" ht="14.15" customHeight="1">
      <c r="AF7913" s="367"/>
      <c r="AH7913" s="367"/>
    </row>
    <row r="7914" spans="32:34" s="368" customFormat="1" ht="14.15" customHeight="1">
      <c r="AF7914" s="367"/>
      <c r="AH7914" s="367"/>
    </row>
    <row r="7915" spans="32:34" s="368" customFormat="1" ht="14.15" customHeight="1">
      <c r="AF7915" s="367"/>
      <c r="AH7915" s="367"/>
    </row>
    <row r="7916" spans="32:34" s="368" customFormat="1" ht="14.15" customHeight="1">
      <c r="AF7916" s="367"/>
      <c r="AH7916" s="367"/>
    </row>
    <row r="7917" spans="32:34" s="368" customFormat="1" ht="14.15" customHeight="1">
      <c r="AF7917" s="367"/>
      <c r="AH7917" s="367"/>
    </row>
    <row r="7918" spans="32:34" s="368" customFormat="1" ht="14.15" customHeight="1">
      <c r="AF7918" s="367"/>
      <c r="AH7918" s="367"/>
    </row>
    <row r="7919" spans="32:34" s="368" customFormat="1" ht="14.15" customHeight="1">
      <c r="AF7919" s="367"/>
      <c r="AH7919" s="367"/>
    </row>
    <row r="7920" spans="32:34" s="368" customFormat="1" ht="14.15" customHeight="1">
      <c r="AF7920" s="367"/>
      <c r="AH7920" s="367"/>
    </row>
    <row r="7921" spans="32:34" s="368" customFormat="1" ht="14.15" customHeight="1">
      <c r="AF7921" s="367"/>
      <c r="AH7921" s="367"/>
    </row>
    <row r="7922" spans="32:34" s="368" customFormat="1" ht="14.15" customHeight="1">
      <c r="AF7922" s="367"/>
      <c r="AH7922" s="367"/>
    </row>
    <row r="7923" spans="32:34" s="368" customFormat="1" ht="14.15" customHeight="1">
      <c r="AF7923" s="367"/>
      <c r="AH7923" s="367"/>
    </row>
    <row r="7924" spans="32:34" s="368" customFormat="1" ht="14.15" customHeight="1">
      <c r="AF7924" s="367"/>
      <c r="AH7924" s="367"/>
    </row>
    <row r="7925" spans="32:34" s="368" customFormat="1" ht="14.15" customHeight="1">
      <c r="AF7925" s="367"/>
      <c r="AH7925" s="367"/>
    </row>
    <row r="7926" spans="32:34" s="368" customFormat="1" ht="14.15" customHeight="1">
      <c r="AF7926" s="367"/>
      <c r="AH7926" s="367"/>
    </row>
    <row r="7927" spans="32:34" s="368" customFormat="1" ht="14.15" customHeight="1">
      <c r="AF7927" s="367"/>
      <c r="AH7927" s="367"/>
    </row>
    <row r="7928" spans="32:34" s="368" customFormat="1" ht="14.15" customHeight="1">
      <c r="AF7928" s="367"/>
      <c r="AH7928" s="367"/>
    </row>
    <row r="7929" spans="32:34" s="368" customFormat="1" ht="14.15" customHeight="1">
      <c r="AF7929" s="367"/>
      <c r="AH7929" s="367"/>
    </row>
    <row r="7930" spans="32:34" s="368" customFormat="1" ht="14.15" customHeight="1">
      <c r="AF7930" s="367"/>
      <c r="AH7930" s="367"/>
    </row>
    <row r="7931" spans="32:34" s="368" customFormat="1" ht="14.15" customHeight="1">
      <c r="AF7931" s="367"/>
      <c r="AH7931" s="367"/>
    </row>
    <row r="7932" spans="32:34" s="368" customFormat="1" ht="14.15" customHeight="1">
      <c r="AF7932" s="367"/>
      <c r="AH7932" s="367"/>
    </row>
    <row r="7933" spans="32:34" s="368" customFormat="1" ht="14.15" customHeight="1">
      <c r="AF7933" s="367"/>
      <c r="AH7933" s="367"/>
    </row>
    <row r="7934" spans="32:34" s="368" customFormat="1" ht="14.15" customHeight="1">
      <c r="AF7934" s="367"/>
      <c r="AH7934" s="367"/>
    </row>
    <row r="7935" spans="32:34" s="368" customFormat="1" ht="14.15" customHeight="1">
      <c r="AF7935" s="367"/>
      <c r="AH7935" s="367"/>
    </row>
    <row r="7936" spans="32:34" s="368" customFormat="1" ht="14.15" customHeight="1">
      <c r="AF7936" s="367"/>
      <c r="AH7936" s="367"/>
    </row>
    <row r="7937" spans="32:34" s="368" customFormat="1" ht="14.15" customHeight="1">
      <c r="AF7937" s="367"/>
      <c r="AH7937" s="367"/>
    </row>
    <row r="7938" spans="32:34" s="368" customFormat="1" ht="14.15" customHeight="1">
      <c r="AF7938" s="367"/>
      <c r="AH7938" s="367"/>
    </row>
    <row r="7939" spans="32:34" s="368" customFormat="1" ht="14.15" customHeight="1">
      <c r="AF7939" s="367"/>
      <c r="AH7939" s="367"/>
    </row>
    <row r="7940" spans="32:34" s="368" customFormat="1" ht="14.15" customHeight="1">
      <c r="AF7940" s="367"/>
      <c r="AH7940" s="367"/>
    </row>
    <row r="7941" spans="32:34" s="368" customFormat="1" ht="14.15" customHeight="1">
      <c r="AF7941" s="367"/>
      <c r="AH7941" s="367"/>
    </row>
    <row r="7942" spans="32:34" s="368" customFormat="1" ht="14.15" customHeight="1">
      <c r="AF7942" s="367"/>
      <c r="AH7942" s="367"/>
    </row>
    <row r="7943" spans="32:34" s="368" customFormat="1" ht="14.15" customHeight="1">
      <c r="AF7943" s="367"/>
      <c r="AH7943" s="367"/>
    </row>
    <row r="7944" spans="32:34" s="368" customFormat="1" ht="14.15" customHeight="1">
      <c r="AF7944" s="367"/>
      <c r="AH7944" s="367"/>
    </row>
    <row r="7945" spans="32:34" s="368" customFormat="1" ht="14.15" customHeight="1">
      <c r="AF7945" s="367"/>
      <c r="AH7945" s="367"/>
    </row>
    <row r="7946" spans="32:34" s="368" customFormat="1" ht="14.15" customHeight="1">
      <c r="AF7946" s="367"/>
      <c r="AH7946" s="367"/>
    </row>
    <row r="7947" spans="32:34" s="368" customFormat="1" ht="14.15" customHeight="1">
      <c r="AF7947" s="367"/>
      <c r="AH7947" s="367"/>
    </row>
    <row r="7948" spans="32:34" s="368" customFormat="1" ht="14.15" customHeight="1">
      <c r="AF7948" s="367"/>
      <c r="AH7948" s="367"/>
    </row>
    <row r="7949" spans="32:34" s="368" customFormat="1" ht="14.15" customHeight="1">
      <c r="AF7949" s="367"/>
      <c r="AH7949" s="367"/>
    </row>
    <row r="7950" spans="32:34" s="368" customFormat="1" ht="14.15" customHeight="1">
      <c r="AF7950" s="367"/>
      <c r="AH7950" s="367"/>
    </row>
    <row r="7951" spans="32:34" s="368" customFormat="1" ht="14.15" customHeight="1">
      <c r="AF7951" s="367"/>
      <c r="AH7951" s="367"/>
    </row>
    <row r="7952" spans="32:34" s="368" customFormat="1" ht="14.15" customHeight="1">
      <c r="AF7952" s="367"/>
      <c r="AH7952" s="367"/>
    </row>
    <row r="7953" spans="32:34" s="368" customFormat="1" ht="14.15" customHeight="1">
      <c r="AF7953" s="367"/>
      <c r="AH7953" s="367"/>
    </row>
    <row r="7954" spans="32:34" s="368" customFormat="1" ht="14.15" customHeight="1">
      <c r="AF7954" s="367"/>
      <c r="AH7954" s="367"/>
    </row>
    <row r="7955" spans="32:34" s="368" customFormat="1" ht="14.15" customHeight="1">
      <c r="AF7955" s="367"/>
      <c r="AH7955" s="367"/>
    </row>
    <row r="7956" spans="32:34" s="368" customFormat="1" ht="14.15" customHeight="1">
      <c r="AF7956" s="367"/>
      <c r="AH7956" s="367"/>
    </row>
    <row r="7957" spans="32:34" s="368" customFormat="1" ht="14.15" customHeight="1">
      <c r="AF7957" s="367"/>
      <c r="AH7957" s="367"/>
    </row>
    <row r="7958" spans="32:34" s="368" customFormat="1" ht="14.15" customHeight="1">
      <c r="AF7958" s="367"/>
      <c r="AH7958" s="367"/>
    </row>
    <row r="7959" spans="32:34" s="368" customFormat="1" ht="14.15" customHeight="1">
      <c r="AF7959" s="367"/>
      <c r="AH7959" s="367"/>
    </row>
    <row r="7960" spans="32:34" s="368" customFormat="1" ht="14.15" customHeight="1">
      <c r="AF7960" s="367"/>
      <c r="AH7960" s="367"/>
    </row>
    <row r="7961" spans="32:34" s="368" customFormat="1" ht="14.15" customHeight="1">
      <c r="AF7961" s="367"/>
      <c r="AH7961" s="367"/>
    </row>
    <row r="7962" spans="32:34" s="368" customFormat="1" ht="14.15" customHeight="1">
      <c r="AF7962" s="367"/>
      <c r="AH7962" s="367"/>
    </row>
    <row r="7963" spans="32:34" s="368" customFormat="1" ht="14.15" customHeight="1">
      <c r="AF7963" s="367"/>
      <c r="AH7963" s="367"/>
    </row>
    <row r="7964" spans="32:34" s="368" customFormat="1" ht="14.15" customHeight="1">
      <c r="AF7964" s="367"/>
      <c r="AH7964" s="367"/>
    </row>
    <row r="7965" spans="32:34" s="368" customFormat="1" ht="14.15" customHeight="1">
      <c r="AF7965" s="367"/>
      <c r="AH7965" s="367"/>
    </row>
    <row r="7966" spans="32:34" s="368" customFormat="1" ht="14.15" customHeight="1">
      <c r="AF7966" s="367"/>
      <c r="AH7966" s="367"/>
    </row>
    <row r="7967" spans="32:34" s="368" customFormat="1" ht="14.15" customHeight="1">
      <c r="AF7967" s="367"/>
      <c r="AH7967" s="367"/>
    </row>
    <row r="7968" spans="32:34" s="368" customFormat="1" ht="14.15" customHeight="1">
      <c r="AF7968" s="367"/>
      <c r="AH7968" s="367"/>
    </row>
    <row r="7969" spans="32:34" s="368" customFormat="1" ht="14.15" customHeight="1">
      <c r="AF7969" s="367"/>
      <c r="AH7969" s="367"/>
    </row>
    <row r="7970" spans="32:34" s="368" customFormat="1" ht="14.15" customHeight="1">
      <c r="AF7970" s="367"/>
      <c r="AH7970" s="367"/>
    </row>
    <row r="7971" spans="32:34" s="368" customFormat="1" ht="14.15" customHeight="1">
      <c r="AF7971" s="367"/>
      <c r="AH7971" s="367"/>
    </row>
    <row r="7972" spans="32:34" s="368" customFormat="1" ht="14.15" customHeight="1">
      <c r="AF7972" s="367"/>
      <c r="AH7972" s="367"/>
    </row>
    <row r="7973" spans="32:34" s="368" customFormat="1" ht="14.15" customHeight="1">
      <c r="AF7973" s="367"/>
      <c r="AH7973" s="367"/>
    </row>
    <row r="7974" spans="32:34" s="368" customFormat="1" ht="14.15" customHeight="1">
      <c r="AF7974" s="367"/>
      <c r="AH7974" s="367"/>
    </row>
    <row r="7975" spans="32:34" s="368" customFormat="1" ht="14.15" customHeight="1">
      <c r="AF7975" s="367"/>
      <c r="AH7975" s="367"/>
    </row>
    <row r="7976" spans="32:34" s="368" customFormat="1" ht="14.15" customHeight="1">
      <c r="AF7976" s="367"/>
      <c r="AH7976" s="367"/>
    </row>
    <row r="7977" spans="32:34" s="368" customFormat="1" ht="14.15" customHeight="1">
      <c r="AF7977" s="367"/>
      <c r="AH7977" s="367"/>
    </row>
    <row r="7978" spans="32:34" s="368" customFormat="1" ht="14.15" customHeight="1">
      <c r="AF7978" s="367"/>
      <c r="AH7978" s="367"/>
    </row>
    <row r="7979" spans="32:34" s="368" customFormat="1" ht="14.15" customHeight="1">
      <c r="AF7979" s="367"/>
      <c r="AH7979" s="367"/>
    </row>
    <row r="7980" spans="32:34" s="368" customFormat="1" ht="14.15" customHeight="1">
      <c r="AF7980" s="367"/>
      <c r="AH7980" s="367"/>
    </row>
    <row r="7981" spans="32:34" s="368" customFormat="1" ht="14.15" customHeight="1">
      <c r="AF7981" s="367"/>
      <c r="AH7981" s="367"/>
    </row>
    <row r="7982" spans="32:34" s="368" customFormat="1" ht="14.15" customHeight="1">
      <c r="AF7982" s="367"/>
      <c r="AH7982" s="367"/>
    </row>
    <row r="7983" spans="32:34" s="368" customFormat="1" ht="14.15" customHeight="1">
      <c r="AF7983" s="367"/>
      <c r="AH7983" s="367"/>
    </row>
    <row r="7984" spans="32:34" s="368" customFormat="1" ht="14.15" customHeight="1">
      <c r="AF7984" s="367"/>
      <c r="AH7984" s="367"/>
    </row>
    <row r="7985" spans="32:34" s="368" customFormat="1" ht="14.15" customHeight="1">
      <c r="AF7985" s="367"/>
      <c r="AH7985" s="367"/>
    </row>
    <row r="7986" spans="32:34" s="368" customFormat="1" ht="14.15" customHeight="1">
      <c r="AF7986" s="367"/>
      <c r="AH7986" s="367"/>
    </row>
    <row r="7987" spans="32:34" s="368" customFormat="1" ht="14.15" customHeight="1">
      <c r="AF7987" s="367"/>
      <c r="AH7987" s="367"/>
    </row>
    <row r="7988" spans="32:34" s="368" customFormat="1" ht="14.15" customHeight="1">
      <c r="AF7988" s="367"/>
      <c r="AH7988" s="367"/>
    </row>
    <row r="7989" spans="32:34" s="368" customFormat="1" ht="14.15" customHeight="1">
      <c r="AF7989" s="367"/>
      <c r="AH7989" s="367"/>
    </row>
    <row r="7990" spans="32:34" s="368" customFormat="1" ht="14.15" customHeight="1">
      <c r="AF7990" s="367"/>
      <c r="AH7990" s="367"/>
    </row>
    <row r="7991" spans="32:34" s="368" customFormat="1" ht="14.15" customHeight="1">
      <c r="AF7991" s="367"/>
      <c r="AH7991" s="367"/>
    </row>
    <row r="7992" spans="32:34" s="368" customFormat="1" ht="14.15" customHeight="1">
      <c r="AF7992" s="367"/>
      <c r="AH7992" s="367"/>
    </row>
    <row r="7993" spans="32:34" s="368" customFormat="1" ht="14.15" customHeight="1">
      <c r="AF7993" s="367"/>
      <c r="AH7993" s="367"/>
    </row>
    <row r="7994" spans="32:34" s="368" customFormat="1" ht="14.15" customHeight="1">
      <c r="AF7994" s="367"/>
      <c r="AH7994" s="367"/>
    </row>
    <row r="7995" spans="32:34" s="368" customFormat="1" ht="14.15" customHeight="1">
      <c r="AF7995" s="367"/>
      <c r="AH7995" s="367"/>
    </row>
    <row r="7996" spans="32:34" s="368" customFormat="1" ht="14.15" customHeight="1">
      <c r="AF7996" s="367"/>
      <c r="AH7996" s="367"/>
    </row>
    <row r="7997" spans="32:34" s="368" customFormat="1" ht="14.15" customHeight="1">
      <c r="AF7997" s="367"/>
      <c r="AH7997" s="367"/>
    </row>
    <row r="7998" spans="32:34" s="368" customFormat="1" ht="14.15" customHeight="1">
      <c r="AF7998" s="367"/>
      <c r="AH7998" s="367"/>
    </row>
    <row r="7999" spans="32:34" s="368" customFormat="1" ht="14.15" customHeight="1">
      <c r="AF7999" s="367"/>
      <c r="AH7999" s="367"/>
    </row>
    <row r="8000" spans="32:34" s="368" customFormat="1" ht="14.15" customHeight="1">
      <c r="AF8000" s="367"/>
      <c r="AH8000" s="367"/>
    </row>
    <row r="8001" spans="32:34" s="368" customFormat="1" ht="14.15" customHeight="1">
      <c r="AF8001" s="367"/>
      <c r="AH8001" s="367"/>
    </row>
    <row r="8002" spans="32:34" s="368" customFormat="1" ht="14.15" customHeight="1">
      <c r="AF8002" s="367"/>
      <c r="AH8002" s="367"/>
    </row>
    <row r="8003" spans="32:34" s="368" customFormat="1" ht="14.15" customHeight="1">
      <c r="AF8003" s="367"/>
      <c r="AH8003" s="367"/>
    </row>
    <row r="8004" spans="32:34" s="368" customFormat="1" ht="14.15" customHeight="1">
      <c r="AF8004" s="367"/>
      <c r="AH8004" s="367"/>
    </row>
    <row r="8005" spans="32:34" s="368" customFormat="1" ht="14.15" customHeight="1">
      <c r="AF8005" s="367"/>
      <c r="AH8005" s="367"/>
    </row>
    <row r="8006" spans="32:34" s="368" customFormat="1" ht="14.15" customHeight="1">
      <c r="AF8006" s="367"/>
      <c r="AH8006" s="367"/>
    </row>
    <row r="8007" spans="32:34" s="368" customFormat="1" ht="14.15" customHeight="1">
      <c r="AF8007" s="367"/>
      <c r="AH8007" s="367"/>
    </row>
    <row r="8008" spans="32:34" s="368" customFormat="1" ht="14.15" customHeight="1">
      <c r="AF8008" s="367"/>
      <c r="AH8008" s="367"/>
    </row>
    <row r="8009" spans="32:34" s="368" customFormat="1" ht="14.15" customHeight="1">
      <c r="AF8009" s="367"/>
      <c r="AH8009" s="367"/>
    </row>
    <row r="8010" spans="32:34" s="368" customFormat="1" ht="14.15" customHeight="1">
      <c r="AF8010" s="367"/>
      <c r="AH8010" s="367"/>
    </row>
    <row r="8011" spans="32:34" s="368" customFormat="1" ht="14.15" customHeight="1">
      <c r="AF8011" s="367"/>
      <c r="AH8011" s="367"/>
    </row>
    <row r="8012" spans="32:34" s="368" customFormat="1" ht="14.15" customHeight="1">
      <c r="AF8012" s="367"/>
      <c r="AH8012" s="367"/>
    </row>
    <row r="8013" spans="32:34" s="368" customFormat="1" ht="14.15" customHeight="1">
      <c r="AF8013" s="367"/>
      <c r="AH8013" s="367"/>
    </row>
    <row r="8014" spans="32:34" s="368" customFormat="1" ht="14.15" customHeight="1">
      <c r="AF8014" s="367"/>
      <c r="AH8014" s="367"/>
    </row>
    <row r="8015" spans="32:34" s="368" customFormat="1" ht="14.15" customHeight="1">
      <c r="AF8015" s="367"/>
      <c r="AH8015" s="367"/>
    </row>
    <row r="8016" spans="32:34" s="368" customFormat="1" ht="14.15" customHeight="1">
      <c r="AF8016" s="367"/>
      <c r="AH8016" s="367"/>
    </row>
    <row r="8017" spans="32:34" s="368" customFormat="1" ht="14.15" customHeight="1">
      <c r="AF8017" s="367"/>
      <c r="AH8017" s="367"/>
    </row>
    <row r="8018" spans="32:34" s="368" customFormat="1" ht="14.15" customHeight="1">
      <c r="AF8018" s="367"/>
      <c r="AH8018" s="367"/>
    </row>
    <row r="8019" spans="32:34" s="368" customFormat="1" ht="14.15" customHeight="1">
      <c r="AF8019" s="367"/>
      <c r="AH8019" s="367"/>
    </row>
    <row r="8020" spans="32:34" s="368" customFormat="1" ht="14.15" customHeight="1">
      <c r="AF8020" s="367"/>
      <c r="AH8020" s="367"/>
    </row>
    <row r="8021" spans="32:34" s="368" customFormat="1" ht="14.15" customHeight="1">
      <c r="AF8021" s="367"/>
      <c r="AH8021" s="367"/>
    </row>
    <row r="8022" spans="32:34" s="368" customFormat="1" ht="14.15" customHeight="1">
      <c r="AF8022" s="367"/>
      <c r="AH8022" s="367"/>
    </row>
    <row r="8023" spans="32:34" s="368" customFormat="1" ht="14.15" customHeight="1">
      <c r="AF8023" s="367"/>
      <c r="AH8023" s="367"/>
    </row>
    <row r="8024" spans="32:34" s="368" customFormat="1" ht="14.15" customHeight="1">
      <c r="AF8024" s="367"/>
      <c r="AH8024" s="367"/>
    </row>
    <row r="8025" spans="32:34" s="368" customFormat="1" ht="14.15" customHeight="1">
      <c r="AF8025" s="367"/>
      <c r="AH8025" s="367"/>
    </row>
    <row r="8026" spans="32:34" s="368" customFormat="1" ht="14.15" customHeight="1">
      <c r="AF8026" s="367"/>
      <c r="AH8026" s="367"/>
    </row>
    <row r="8027" spans="32:34" s="368" customFormat="1" ht="14.15" customHeight="1">
      <c r="AF8027" s="367"/>
      <c r="AH8027" s="367"/>
    </row>
    <row r="8028" spans="32:34" s="368" customFormat="1" ht="14.15" customHeight="1">
      <c r="AF8028" s="367"/>
      <c r="AH8028" s="367"/>
    </row>
    <row r="8029" spans="32:34" s="368" customFormat="1" ht="14.15" customHeight="1">
      <c r="AF8029" s="367"/>
      <c r="AH8029" s="367"/>
    </row>
    <row r="8030" spans="32:34" s="368" customFormat="1" ht="14.15" customHeight="1">
      <c r="AF8030" s="367"/>
      <c r="AH8030" s="367"/>
    </row>
    <row r="8031" spans="32:34" s="368" customFormat="1" ht="14.15" customHeight="1">
      <c r="AF8031" s="367"/>
      <c r="AH8031" s="367"/>
    </row>
    <row r="8032" spans="32:34" s="368" customFormat="1" ht="14.15" customHeight="1">
      <c r="AF8032" s="367"/>
      <c r="AH8032" s="367"/>
    </row>
    <row r="8033" spans="32:34" s="368" customFormat="1" ht="14.15" customHeight="1">
      <c r="AF8033" s="367"/>
      <c r="AH8033" s="367"/>
    </row>
    <row r="8034" spans="32:34" s="368" customFormat="1" ht="14.15" customHeight="1">
      <c r="AF8034" s="367"/>
      <c r="AH8034" s="367"/>
    </row>
    <row r="8035" spans="32:34" s="368" customFormat="1" ht="14.15" customHeight="1">
      <c r="AF8035" s="367"/>
      <c r="AH8035" s="367"/>
    </row>
    <row r="8036" spans="32:34" s="368" customFormat="1" ht="14.15" customHeight="1">
      <c r="AF8036" s="367"/>
      <c r="AH8036" s="367"/>
    </row>
    <row r="8037" spans="32:34" s="368" customFormat="1" ht="14.15" customHeight="1">
      <c r="AF8037" s="367"/>
      <c r="AH8037" s="367"/>
    </row>
    <row r="8038" spans="32:34" s="368" customFormat="1" ht="14.15" customHeight="1">
      <c r="AF8038" s="367"/>
      <c r="AH8038" s="367"/>
    </row>
    <row r="8039" spans="32:34" s="368" customFormat="1" ht="14.15" customHeight="1">
      <c r="AF8039" s="367"/>
      <c r="AH8039" s="367"/>
    </row>
    <row r="8040" spans="32:34" s="368" customFormat="1" ht="14.15" customHeight="1">
      <c r="AF8040" s="367"/>
      <c r="AH8040" s="367"/>
    </row>
    <row r="8041" spans="32:34" s="368" customFormat="1" ht="14.15" customHeight="1">
      <c r="AF8041" s="367"/>
      <c r="AH8041" s="367"/>
    </row>
    <row r="8042" spans="32:34" s="368" customFormat="1" ht="14.15" customHeight="1">
      <c r="AF8042" s="367"/>
      <c r="AH8042" s="367"/>
    </row>
    <row r="8043" spans="32:34" s="368" customFormat="1" ht="14.15" customHeight="1">
      <c r="AF8043" s="367"/>
      <c r="AH8043" s="367"/>
    </row>
    <row r="8044" spans="32:34" s="368" customFormat="1" ht="14.15" customHeight="1">
      <c r="AF8044" s="367"/>
      <c r="AH8044" s="367"/>
    </row>
    <row r="8045" spans="32:34" s="368" customFormat="1" ht="14.15" customHeight="1">
      <c r="AF8045" s="367"/>
      <c r="AH8045" s="367"/>
    </row>
    <row r="8046" spans="32:34" s="368" customFormat="1" ht="14.15" customHeight="1">
      <c r="AF8046" s="367"/>
      <c r="AH8046" s="367"/>
    </row>
    <row r="8047" spans="32:34" s="368" customFormat="1" ht="14.15" customHeight="1">
      <c r="AF8047" s="367"/>
      <c r="AH8047" s="367"/>
    </row>
    <row r="8048" spans="32:34" s="368" customFormat="1" ht="14.15" customHeight="1">
      <c r="AF8048" s="367"/>
      <c r="AH8048" s="367"/>
    </row>
    <row r="8049" spans="32:34" s="368" customFormat="1" ht="14.15" customHeight="1">
      <c r="AF8049" s="367"/>
      <c r="AH8049" s="367"/>
    </row>
    <row r="8050" spans="32:34" s="368" customFormat="1" ht="14.15" customHeight="1">
      <c r="AF8050" s="367"/>
      <c r="AH8050" s="367"/>
    </row>
    <row r="8051" spans="32:34" s="368" customFormat="1" ht="14.15" customHeight="1">
      <c r="AF8051" s="367"/>
      <c r="AH8051" s="367"/>
    </row>
    <row r="8052" spans="32:34" s="368" customFormat="1" ht="14.15" customHeight="1">
      <c r="AF8052" s="367"/>
      <c r="AH8052" s="367"/>
    </row>
    <row r="8053" spans="32:34" s="368" customFormat="1" ht="14.15" customHeight="1">
      <c r="AF8053" s="367"/>
      <c r="AH8053" s="367"/>
    </row>
    <row r="8054" spans="32:34" s="368" customFormat="1" ht="14.15" customHeight="1">
      <c r="AF8054" s="367"/>
      <c r="AH8054" s="367"/>
    </row>
    <row r="8055" spans="32:34" s="368" customFormat="1" ht="14.15" customHeight="1">
      <c r="AF8055" s="367"/>
      <c r="AH8055" s="367"/>
    </row>
    <row r="8056" spans="32:34" s="368" customFormat="1" ht="14.15" customHeight="1">
      <c r="AF8056" s="367"/>
      <c r="AH8056" s="367"/>
    </row>
    <row r="8057" spans="32:34" s="368" customFormat="1" ht="14.15" customHeight="1">
      <c r="AF8057" s="367"/>
      <c r="AH8057" s="367"/>
    </row>
    <row r="8058" spans="32:34" s="368" customFormat="1" ht="14.15" customHeight="1">
      <c r="AF8058" s="367"/>
      <c r="AH8058" s="367"/>
    </row>
    <row r="8059" spans="32:34" s="368" customFormat="1" ht="14.15" customHeight="1">
      <c r="AF8059" s="367"/>
      <c r="AH8059" s="367"/>
    </row>
    <row r="8060" spans="32:34" s="368" customFormat="1" ht="14.15" customHeight="1">
      <c r="AF8060" s="367"/>
      <c r="AH8060" s="367"/>
    </row>
    <row r="8061" spans="32:34" s="368" customFormat="1" ht="14.15" customHeight="1">
      <c r="AF8061" s="367"/>
      <c r="AH8061" s="367"/>
    </row>
    <row r="8062" spans="32:34" s="368" customFormat="1" ht="14.15" customHeight="1">
      <c r="AF8062" s="367"/>
      <c r="AH8062" s="367"/>
    </row>
    <row r="8063" spans="32:34" s="368" customFormat="1" ht="14.15" customHeight="1">
      <c r="AF8063" s="367"/>
      <c r="AH8063" s="367"/>
    </row>
    <row r="8064" spans="32:34" s="368" customFormat="1" ht="14.15" customHeight="1">
      <c r="AF8064" s="367"/>
      <c r="AH8064" s="367"/>
    </row>
    <row r="8065" spans="32:34" s="368" customFormat="1" ht="14.15" customHeight="1">
      <c r="AF8065" s="367"/>
      <c r="AH8065" s="367"/>
    </row>
    <row r="8066" spans="32:34" s="368" customFormat="1" ht="14.15" customHeight="1">
      <c r="AF8066" s="367"/>
      <c r="AH8066" s="367"/>
    </row>
    <row r="8067" spans="32:34" s="368" customFormat="1" ht="14.15" customHeight="1">
      <c r="AF8067" s="367"/>
      <c r="AH8067" s="367"/>
    </row>
    <row r="8068" spans="32:34" s="368" customFormat="1" ht="14.15" customHeight="1">
      <c r="AF8068" s="367"/>
      <c r="AH8068" s="367"/>
    </row>
    <row r="8069" spans="32:34" s="368" customFormat="1" ht="14.15" customHeight="1">
      <c r="AF8069" s="367"/>
      <c r="AH8069" s="367"/>
    </row>
    <row r="8070" spans="32:34" s="368" customFormat="1" ht="14.15" customHeight="1">
      <c r="AF8070" s="367"/>
      <c r="AH8070" s="367"/>
    </row>
    <row r="8071" spans="32:34" s="368" customFormat="1" ht="14.15" customHeight="1">
      <c r="AF8071" s="367"/>
      <c r="AH8071" s="367"/>
    </row>
    <row r="8072" spans="32:34" s="368" customFormat="1" ht="14.15" customHeight="1">
      <c r="AF8072" s="367"/>
      <c r="AH8072" s="367"/>
    </row>
    <row r="8073" spans="32:34" s="368" customFormat="1" ht="14.15" customHeight="1">
      <c r="AF8073" s="367"/>
      <c r="AH8073" s="367"/>
    </row>
    <row r="8074" spans="32:34" s="368" customFormat="1" ht="14.15" customHeight="1">
      <c r="AF8074" s="367"/>
      <c r="AH8074" s="367"/>
    </row>
    <row r="8075" spans="32:34" s="368" customFormat="1" ht="14.15" customHeight="1">
      <c r="AF8075" s="367"/>
      <c r="AH8075" s="367"/>
    </row>
    <row r="8076" spans="32:34" s="368" customFormat="1" ht="14.15" customHeight="1">
      <c r="AF8076" s="367"/>
      <c r="AH8076" s="367"/>
    </row>
    <row r="8077" spans="32:34" s="368" customFormat="1" ht="14.15" customHeight="1">
      <c r="AF8077" s="367"/>
      <c r="AH8077" s="367"/>
    </row>
    <row r="8078" spans="32:34" s="368" customFormat="1" ht="14.15" customHeight="1">
      <c r="AF8078" s="367"/>
      <c r="AH8078" s="367"/>
    </row>
    <row r="8079" spans="32:34" s="368" customFormat="1" ht="14.15" customHeight="1">
      <c r="AF8079" s="367"/>
      <c r="AH8079" s="367"/>
    </row>
    <row r="8080" spans="32:34" s="368" customFormat="1" ht="14.15" customHeight="1">
      <c r="AF8080" s="367"/>
      <c r="AH8080" s="367"/>
    </row>
    <row r="8081" spans="32:34" s="368" customFormat="1" ht="14.15" customHeight="1">
      <c r="AF8081" s="367"/>
      <c r="AH8081" s="367"/>
    </row>
    <row r="8082" spans="32:34" s="368" customFormat="1" ht="14.15" customHeight="1">
      <c r="AF8082" s="367"/>
      <c r="AH8082" s="367"/>
    </row>
    <row r="8083" spans="32:34" s="368" customFormat="1" ht="14.15" customHeight="1">
      <c r="AF8083" s="367"/>
      <c r="AH8083" s="367"/>
    </row>
    <row r="8084" spans="32:34" s="368" customFormat="1" ht="14.15" customHeight="1">
      <c r="AF8084" s="367"/>
      <c r="AH8084" s="367"/>
    </row>
    <row r="8085" spans="32:34" s="368" customFormat="1" ht="14.15" customHeight="1">
      <c r="AF8085" s="367"/>
      <c r="AH8085" s="367"/>
    </row>
    <row r="8086" spans="32:34" s="368" customFormat="1" ht="14.15" customHeight="1">
      <c r="AF8086" s="367"/>
      <c r="AH8086" s="367"/>
    </row>
    <row r="8087" spans="32:34" s="368" customFormat="1" ht="14.15" customHeight="1">
      <c r="AF8087" s="367"/>
      <c r="AH8087" s="367"/>
    </row>
    <row r="8088" spans="32:34" s="368" customFormat="1" ht="14.15" customHeight="1">
      <c r="AF8088" s="367"/>
      <c r="AH8088" s="367"/>
    </row>
    <row r="8089" spans="32:34" s="368" customFormat="1" ht="14.15" customHeight="1">
      <c r="AF8089" s="367"/>
      <c r="AH8089" s="367"/>
    </row>
    <row r="8090" spans="32:34" s="368" customFormat="1" ht="14.15" customHeight="1">
      <c r="AF8090" s="367"/>
      <c r="AH8090" s="367"/>
    </row>
    <row r="8091" spans="32:34" s="368" customFormat="1" ht="14.15" customHeight="1">
      <c r="AF8091" s="367"/>
      <c r="AH8091" s="367"/>
    </row>
    <row r="8092" spans="32:34" s="368" customFormat="1" ht="14.15" customHeight="1">
      <c r="AF8092" s="367"/>
      <c r="AH8092" s="367"/>
    </row>
    <row r="8093" spans="32:34" s="368" customFormat="1" ht="14.15" customHeight="1">
      <c r="AF8093" s="367"/>
      <c r="AH8093" s="367"/>
    </row>
    <row r="8094" spans="32:34" s="368" customFormat="1" ht="14.15" customHeight="1">
      <c r="AF8094" s="367"/>
      <c r="AH8094" s="367"/>
    </row>
    <row r="8095" spans="32:34" s="368" customFormat="1" ht="14.15" customHeight="1">
      <c r="AF8095" s="367"/>
      <c r="AH8095" s="367"/>
    </row>
    <row r="8096" spans="32:34" s="368" customFormat="1" ht="14.15" customHeight="1">
      <c r="AF8096" s="367"/>
      <c r="AH8096" s="367"/>
    </row>
    <row r="8097" spans="32:34" s="368" customFormat="1" ht="14.15" customHeight="1">
      <c r="AF8097" s="367"/>
      <c r="AH8097" s="367"/>
    </row>
    <row r="8098" spans="32:34" s="368" customFormat="1" ht="14.15" customHeight="1">
      <c r="AF8098" s="367"/>
      <c r="AH8098" s="367"/>
    </row>
    <row r="8099" spans="32:34" s="368" customFormat="1" ht="14.15" customHeight="1">
      <c r="AF8099" s="367"/>
      <c r="AH8099" s="367"/>
    </row>
    <row r="8100" spans="32:34" s="368" customFormat="1" ht="14.15" customHeight="1">
      <c r="AF8100" s="367"/>
      <c r="AH8100" s="367"/>
    </row>
    <row r="8101" spans="32:34" s="368" customFormat="1" ht="14.15" customHeight="1">
      <c r="AF8101" s="367"/>
      <c r="AH8101" s="367"/>
    </row>
    <row r="8102" spans="32:34" s="368" customFormat="1" ht="14.15" customHeight="1">
      <c r="AF8102" s="367"/>
      <c r="AH8102" s="367"/>
    </row>
    <row r="8103" spans="32:34" s="368" customFormat="1" ht="14.15" customHeight="1">
      <c r="AF8103" s="367"/>
      <c r="AH8103" s="367"/>
    </row>
    <row r="8104" spans="32:34" s="368" customFormat="1" ht="14.15" customHeight="1">
      <c r="AF8104" s="367"/>
      <c r="AH8104" s="367"/>
    </row>
    <row r="8105" spans="32:34" s="368" customFormat="1" ht="14.15" customHeight="1">
      <c r="AF8105" s="367"/>
      <c r="AH8105" s="367"/>
    </row>
    <row r="8106" spans="32:34" s="368" customFormat="1" ht="14.15" customHeight="1">
      <c r="AF8106" s="367"/>
      <c r="AH8106" s="367"/>
    </row>
    <row r="8107" spans="32:34" s="368" customFormat="1" ht="14.15" customHeight="1">
      <c r="AF8107" s="367"/>
      <c r="AH8107" s="367"/>
    </row>
    <row r="8108" spans="32:34" s="368" customFormat="1" ht="14.15" customHeight="1">
      <c r="AF8108" s="367"/>
      <c r="AH8108" s="367"/>
    </row>
    <row r="8109" spans="32:34" s="368" customFormat="1" ht="14.15" customHeight="1">
      <c r="AF8109" s="367"/>
      <c r="AH8109" s="367"/>
    </row>
    <row r="8110" spans="32:34" s="368" customFormat="1" ht="14.15" customHeight="1">
      <c r="AF8110" s="367"/>
      <c r="AH8110" s="367"/>
    </row>
    <row r="8111" spans="32:34" s="368" customFormat="1" ht="14.15" customHeight="1">
      <c r="AF8111" s="367"/>
      <c r="AH8111" s="367"/>
    </row>
    <row r="8112" spans="32:34" s="368" customFormat="1" ht="14.15" customHeight="1">
      <c r="AF8112" s="367"/>
      <c r="AH8112" s="367"/>
    </row>
    <row r="8113" spans="32:34" s="368" customFormat="1" ht="14.15" customHeight="1">
      <c r="AF8113" s="367"/>
      <c r="AH8113" s="367"/>
    </row>
    <row r="8114" spans="32:34" s="368" customFormat="1" ht="14.15" customHeight="1">
      <c r="AF8114" s="367"/>
      <c r="AH8114" s="367"/>
    </row>
    <row r="8115" spans="32:34" s="368" customFormat="1" ht="14.15" customHeight="1">
      <c r="AF8115" s="367"/>
      <c r="AH8115" s="367"/>
    </row>
    <row r="8116" spans="32:34" s="368" customFormat="1" ht="14.15" customHeight="1">
      <c r="AF8116" s="367"/>
      <c r="AH8116" s="367"/>
    </row>
    <row r="8117" spans="32:34" s="368" customFormat="1" ht="14.15" customHeight="1">
      <c r="AF8117" s="367"/>
      <c r="AH8117" s="367"/>
    </row>
    <row r="8118" spans="32:34" s="368" customFormat="1" ht="14.15" customHeight="1">
      <c r="AF8118" s="367"/>
      <c r="AH8118" s="367"/>
    </row>
    <row r="8119" spans="32:34" s="368" customFormat="1" ht="14.15" customHeight="1">
      <c r="AF8119" s="367"/>
      <c r="AH8119" s="367"/>
    </row>
    <row r="8120" spans="32:34" s="368" customFormat="1" ht="14.15" customHeight="1">
      <c r="AF8120" s="367"/>
      <c r="AH8120" s="367"/>
    </row>
    <row r="8121" spans="32:34" s="368" customFormat="1" ht="14.15" customHeight="1">
      <c r="AF8121" s="367"/>
      <c r="AH8121" s="367"/>
    </row>
    <row r="8122" spans="32:34" s="368" customFormat="1" ht="14.15" customHeight="1">
      <c r="AF8122" s="367"/>
      <c r="AH8122" s="367"/>
    </row>
    <row r="8123" spans="32:34" s="368" customFormat="1" ht="14.15" customHeight="1">
      <c r="AF8123" s="367"/>
      <c r="AH8123" s="367"/>
    </row>
    <row r="8124" spans="32:34" s="368" customFormat="1" ht="14.15" customHeight="1">
      <c r="AF8124" s="367"/>
      <c r="AH8124" s="367"/>
    </row>
    <row r="8125" spans="32:34" s="368" customFormat="1" ht="14.15" customHeight="1">
      <c r="AF8125" s="367"/>
      <c r="AH8125" s="367"/>
    </row>
    <row r="8126" spans="32:34" s="368" customFormat="1" ht="14.15" customHeight="1">
      <c r="AF8126" s="367"/>
      <c r="AH8126" s="367"/>
    </row>
    <row r="8127" spans="32:34" s="368" customFormat="1" ht="14.15" customHeight="1">
      <c r="AF8127" s="367"/>
      <c r="AH8127" s="367"/>
    </row>
    <row r="8128" spans="32:34" s="368" customFormat="1" ht="14.15" customHeight="1">
      <c r="AF8128" s="367"/>
      <c r="AH8128" s="367"/>
    </row>
    <row r="8129" spans="32:34" s="368" customFormat="1" ht="14.15" customHeight="1">
      <c r="AF8129" s="367"/>
      <c r="AH8129" s="367"/>
    </row>
    <row r="8130" spans="32:34" s="368" customFormat="1" ht="14.15" customHeight="1">
      <c r="AF8130" s="367"/>
      <c r="AH8130" s="367"/>
    </row>
    <row r="8131" spans="32:34" s="368" customFormat="1" ht="14.15" customHeight="1">
      <c r="AF8131" s="367"/>
      <c r="AH8131" s="367"/>
    </row>
    <row r="8132" spans="32:34" s="368" customFormat="1" ht="14.15" customHeight="1">
      <c r="AF8132" s="367"/>
      <c r="AH8132" s="367"/>
    </row>
    <row r="8133" spans="32:34" s="368" customFormat="1" ht="14.15" customHeight="1">
      <c r="AF8133" s="367"/>
      <c r="AH8133" s="367"/>
    </row>
    <row r="8134" spans="32:34" s="368" customFormat="1" ht="14.15" customHeight="1">
      <c r="AF8134" s="367"/>
      <c r="AH8134" s="367"/>
    </row>
    <row r="8135" spans="32:34" s="368" customFormat="1" ht="14.15" customHeight="1">
      <c r="AF8135" s="367"/>
      <c r="AH8135" s="367"/>
    </row>
    <row r="8136" spans="32:34" s="368" customFormat="1" ht="14.15" customHeight="1">
      <c r="AF8136" s="367"/>
      <c r="AH8136" s="367"/>
    </row>
    <row r="8137" spans="32:34" s="368" customFormat="1" ht="14.15" customHeight="1">
      <c r="AF8137" s="367"/>
      <c r="AH8137" s="367"/>
    </row>
    <row r="8138" spans="32:34" s="368" customFormat="1" ht="14.15" customHeight="1">
      <c r="AF8138" s="367"/>
      <c r="AH8138" s="367"/>
    </row>
    <row r="8139" spans="32:34" s="368" customFormat="1" ht="14.15" customHeight="1">
      <c r="AF8139" s="367"/>
      <c r="AH8139" s="367"/>
    </row>
    <row r="8140" spans="32:34" s="368" customFormat="1" ht="14.15" customHeight="1">
      <c r="AF8140" s="367"/>
      <c r="AH8140" s="367"/>
    </row>
    <row r="8141" spans="32:34" s="368" customFormat="1" ht="14.15" customHeight="1">
      <c r="AF8141" s="367"/>
      <c r="AH8141" s="367"/>
    </row>
    <row r="8142" spans="32:34" s="368" customFormat="1" ht="14.15" customHeight="1">
      <c r="AF8142" s="367"/>
      <c r="AH8142" s="367"/>
    </row>
    <row r="8143" spans="32:34" s="368" customFormat="1" ht="14.15" customHeight="1">
      <c r="AF8143" s="367"/>
      <c r="AH8143" s="367"/>
    </row>
    <row r="8144" spans="32:34" s="368" customFormat="1" ht="14.15" customHeight="1">
      <c r="AF8144" s="367"/>
      <c r="AH8144" s="367"/>
    </row>
    <row r="8145" spans="32:34" s="368" customFormat="1" ht="14.15" customHeight="1">
      <c r="AF8145" s="367"/>
      <c r="AH8145" s="367"/>
    </row>
    <row r="8146" spans="32:34" s="368" customFormat="1" ht="14.15" customHeight="1">
      <c r="AF8146" s="367"/>
      <c r="AH8146" s="367"/>
    </row>
    <row r="8147" spans="32:34" s="368" customFormat="1" ht="14.15" customHeight="1">
      <c r="AF8147" s="367"/>
      <c r="AH8147" s="367"/>
    </row>
    <row r="8148" spans="32:34" s="368" customFormat="1" ht="14.15" customHeight="1">
      <c r="AF8148" s="367"/>
      <c r="AH8148" s="367"/>
    </row>
    <row r="8149" spans="32:34" s="368" customFormat="1" ht="14.15" customHeight="1">
      <c r="AF8149" s="367"/>
      <c r="AH8149" s="367"/>
    </row>
    <row r="8150" spans="32:34" s="368" customFormat="1" ht="14.15" customHeight="1">
      <c r="AF8150" s="367"/>
      <c r="AH8150" s="367"/>
    </row>
    <row r="8151" spans="32:34" s="368" customFormat="1" ht="14.15" customHeight="1">
      <c r="AF8151" s="367"/>
      <c r="AH8151" s="367"/>
    </row>
    <row r="8152" spans="32:34" s="368" customFormat="1" ht="14.15" customHeight="1">
      <c r="AF8152" s="367"/>
      <c r="AH8152" s="367"/>
    </row>
    <row r="8153" spans="32:34" s="368" customFormat="1" ht="14.15" customHeight="1">
      <c r="AF8153" s="367"/>
      <c r="AH8153" s="367"/>
    </row>
    <row r="8154" spans="32:34" s="368" customFormat="1" ht="14.15" customHeight="1">
      <c r="AF8154" s="367"/>
      <c r="AH8154" s="367"/>
    </row>
    <row r="8155" spans="32:34" s="368" customFormat="1" ht="14.15" customHeight="1">
      <c r="AF8155" s="367"/>
      <c r="AH8155" s="367"/>
    </row>
    <row r="8156" spans="32:34" s="368" customFormat="1" ht="14.15" customHeight="1">
      <c r="AF8156" s="367"/>
      <c r="AH8156" s="367"/>
    </row>
    <row r="8157" spans="32:34" s="368" customFormat="1" ht="14.15" customHeight="1">
      <c r="AF8157" s="367"/>
      <c r="AH8157" s="367"/>
    </row>
    <row r="8158" spans="32:34" s="368" customFormat="1" ht="14.15" customHeight="1">
      <c r="AF8158" s="367"/>
      <c r="AH8158" s="367"/>
    </row>
    <row r="8159" spans="32:34" s="368" customFormat="1" ht="14.15" customHeight="1">
      <c r="AF8159" s="367"/>
      <c r="AH8159" s="367"/>
    </row>
    <row r="8160" spans="32:34" s="368" customFormat="1" ht="14.15" customHeight="1">
      <c r="AF8160" s="367"/>
      <c r="AH8160" s="367"/>
    </row>
    <row r="8161" spans="32:34" s="368" customFormat="1" ht="14.15" customHeight="1">
      <c r="AF8161" s="367"/>
      <c r="AH8161" s="367"/>
    </row>
    <row r="8162" spans="32:34" s="368" customFormat="1" ht="14.15" customHeight="1">
      <c r="AF8162" s="367"/>
      <c r="AH8162" s="367"/>
    </row>
    <row r="8163" spans="32:34" s="368" customFormat="1" ht="14.15" customHeight="1">
      <c r="AF8163" s="367"/>
      <c r="AH8163" s="367"/>
    </row>
    <row r="8164" spans="32:34" s="368" customFormat="1" ht="14.15" customHeight="1">
      <c r="AF8164" s="367"/>
      <c r="AH8164" s="367"/>
    </row>
    <row r="8165" spans="32:34" s="368" customFormat="1" ht="14.15" customHeight="1">
      <c r="AF8165" s="367"/>
      <c r="AH8165" s="367"/>
    </row>
    <row r="8166" spans="32:34" s="368" customFormat="1" ht="14.15" customHeight="1">
      <c r="AF8166" s="367"/>
      <c r="AH8166" s="367"/>
    </row>
    <row r="8167" spans="32:34" s="368" customFormat="1" ht="14.15" customHeight="1">
      <c r="AF8167" s="367"/>
      <c r="AH8167" s="367"/>
    </row>
    <row r="8168" spans="32:34" s="368" customFormat="1" ht="14.15" customHeight="1">
      <c r="AF8168" s="367"/>
      <c r="AH8168" s="367"/>
    </row>
    <row r="8169" spans="32:34" s="368" customFormat="1" ht="14.15" customHeight="1">
      <c r="AF8169" s="367"/>
      <c r="AH8169" s="367"/>
    </row>
    <row r="8170" spans="32:34" s="368" customFormat="1" ht="14.15" customHeight="1">
      <c r="AF8170" s="367"/>
      <c r="AH8170" s="367"/>
    </row>
    <row r="8171" spans="32:34" s="368" customFormat="1" ht="14.15" customHeight="1">
      <c r="AF8171" s="367"/>
      <c r="AH8171" s="367"/>
    </row>
    <row r="8172" spans="32:34" s="368" customFormat="1" ht="14.15" customHeight="1">
      <c r="AF8172" s="367"/>
      <c r="AH8172" s="367"/>
    </row>
    <row r="8173" spans="32:34" s="368" customFormat="1" ht="14.15" customHeight="1">
      <c r="AF8173" s="367"/>
      <c r="AH8173" s="367"/>
    </row>
    <row r="8174" spans="32:34" s="368" customFormat="1" ht="14.15" customHeight="1">
      <c r="AF8174" s="367"/>
      <c r="AH8174" s="367"/>
    </row>
    <row r="8175" spans="32:34" s="368" customFormat="1" ht="14.15" customHeight="1">
      <c r="AF8175" s="367"/>
      <c r="AH8175" s="367"/>
    </row>
    <row r="8176" spans="32:34" s="368" customFormat="1" ht="14.15" customHeight="1">
      <c r="AF8176" s="367"/>
      <c r="AH8176" s="367"/>
    </row>
    <row r="8177" spans="32:34" s="368" customFormat="1" ht="14.15" customHeight="1">
      <c r="AF8177" s="367"/>
      <c r="AH8177" s="367"/>
    </row>
    <row r="8178" spans="32:34" s="368" customFormat="1" ht="14.15" customHeight="1">
      <c r="AF8178" s="367"/>
      <c r="AH8178" s="367"/>
    </row>
    <row r="8179" spans="32:34" s="368" customFormat="1" ht="14.15" customHeight="1">
      <c r="AF8179" s="367"/>
      <c r="AH8179" s="367"/>
    </row>
    <row r="8180" spans="32:34" s="368" customFormat="1" ht="14.15" customHeight="1">
      <c r="AF8180" s="367"/>
      <c r="AH8180" s="367"/>
    </row>
    <row r="8181" spans="32:34" s="368" customFormat="1" ht="14.15" customHeight="1">
      <c r="AF8181" s="367"/>
      <c r="AH8181" s="367"/>
    </row>
    <row r="8182" spans="32:34" s="368" customFormat="1" ht="14.15" customHeight="1">
      <c r="AF8182" s="367"/>
      <c r="AH8182" s="367"/>
    </row>
    <row r="8183" spans="32:34" s="368" customFormat="1" ht="14.15" customHeight="1">
      <c r="AF8183" s="367"/>
      <c r="AH8183" s="367"/>
    </row>
    <row r="8184" spans="32:34" s="368" customFormat="1" ht="14.15" customHeight="1">
      <c r="AF8184" s="367"/>
      <c r="AH8184" s="367"/>
    </row>
    <row r="8185" spans="32:34" s="368" customFormat="1" ht="14.15" customHeight="1">
      <c r="AF8185" s="367"/>
      <c r="AH8185" s="367"/>
    </row>
    <row r="8186" spans="32:34" s="368" customFormat="1" ht="14.15" customHeight="1">
      <c r="AF8186" s="367"/>
      <c r="AH8186" s="367"/>
    </row>
    <row r="8187" spans="32:34" s="368" customFormat="1" ht="14.15" customHeight="1">
      <c r="AF8187" s="367"/>
      <c r="AH8187" s="367"/>
    </row>
    <row r="8188" spans="32:34" s="368" customFormat="1" ht="14.15" customHeight="1">
      <c r="AF8188" s="367"/>
      <c r="AH8188" s="367"/>
    </row>
    <row r="8189" spans="32:34" s="368" customFormat="1" ht="14.15" customHeight="1">
      <c r="AF8189" s="367"/>
      <c r="AH8189" s="367"/>
    </row>
    <row r="8190" spans="32:34" s="368" customFormat="1" ht="14.15" customHeight="1">
      <c r="AF8190" s="367"/>
      <c r="AH8190" s="367"/>
    </row>
    <row r="8191" spans="32:34" s="368" customFormat="1" ht="14.15" customHeight="1">
      <c r="AF8191" s="367"/>
      <c r="AH8191" s="367"/>
    </row>
    <row r="8192" spans="32:34" s="368" customFormat="1" ht="14.15" customHeight="1">
      <c r="AF8192" s="367"/>
      <c r="AH8192" s="367"/>
    </row>
    <row r="8193" spans="32:34" s="368" customFormat="1" ht="14.15" customHeight="1">
      <c r="AF8193" s="367"/>
      <c r="AH8193" s="367"/>
    </row>
    <row r="8194" spans="32:34" s="368" customFormat="1" ht="14.15" customHeight="1">
      <c r="AF8194" s="367"/>
      <c r="AH8194" s="367"/>
    </row>
    <row r="8195" spans="32:34" s="368" customFormat="1" ht="14.15" customHeight="1">
      <c r="AF8195" s="367"/>
      <c r="AH8195" s="367"/>
    </row>
    <row r="8196" spans="32:34" s="368" customFormat="1" ht="14.15" customHeight="1">
      <c r="AF8196" s="367"/>
      <c r="AH8196" s="367"/>
    </row>
    <row r="8197" spans="32:34" s="368" customFormat="1" ht="14.15" customHeight="1">
      <c r="AF8197" s="367"/>
      <c r="AH8197" s="367"/>
    </row>
    <row r="8198" spans="32:34" s="368" customFormat="1" ht="14.15" customHeight="1">
      <c r="AF8198" s="367"/>
      <c r="AH8198" s="367"/>
    </row>
    <row r="8199" spans="32:34" s="368" customFormat="1" ht="14.15" customHeight="1">
      <c r="AF8199" s="367"/>
      <c r="AH8199" s="367"/>
    </row>
    <row r="8200" spans="32:34" s="368" customFormat="1" ht="14.15" customHeight="1">
      <c r="AF8200" s="367"/>
      <c r="AH8200" s="367"/>
    </row>
    <row r="8201" spans="32:34" s="368" customFormat="1" ht="14.15" customHeight="1">
      <c r="AF8201" s="367"/>
      <c r="AH8201" s="367"/>
    </row>
    <row r="8202" spans="32:34" s="368" customFormat="1" ht="14.15" customHeight="1">
      <c r="AF8202" s="367"/>
      <c r="AH8202" s="367"/>
    </row>
    <row r="8203" spans="32:34" s="368" customFormat="1" ht="14.15" customHeight="1">
      <c r="AF8203" s="367"/>
      <c r="AH8203" s="367"/>
    </row>
    <row r="8204" spans="32:34" s="368" customFormat="1" ht="14.15" customHeight="1">
      <c r="AF8204" s="367"/>
      <c r="AH8204" s="367"/>
    </row>
    <row r="8205" spans="32:34" s="368" customFormat="1" ht="14.15" customHeight="1">
      <c r="AF8205" s="367"/>
      <c r="AH8205" s="367"/>
    </row>
    <row r="8206" spans="32:34" s="368" customFormat="1" ht="14.15" customHeight="1">
      <c r="AF8206" s="367"/>
      <c r="AH8206" s="367"/>
    </row>
    <row r="8207" spans="32:34" s="368" customFormat="1" ht="14.15" customHeight="1">
      <c r="AF8207" s="367"/>
      <c r="AH8207" s="367"/>
    </row>
    <row r="8208" spans="32:34" s="368" customFormat="1" ht="14.15" customHeight="1">
      <c r="AF8208" s="367"/>
      <c r="AH8208" s="367"/>
    </row>
    <row r="8209" spans="32:34" s="368" customFormat="1" ht="14.15" customHeight="1">
      <c r="AF8209" s="367"/>
      <c r="AH8209" s="367"/>
    </row>
    <row r="8210" spans="32:34" s="368" customFormat="1" ht="14.15" customHeight="1">
      <c r="AF8210" s="367"/>
      <c r="AH8210" s="367"/>
    </row>
    <row r="8211" spans="32:34" s="368" customFormat="1" ht="14.15" customHeight="1">
      <c r="AF8211" s="367"/>
      <c r="AH8211" s="367"/>
    </row>
    <row r="8212" spans="32:34" s="368" customFormat="1" ht="14.15" customHeight="1">
      <c r="AF8212" s="367"/>
      <c r="AH8212" s="367"/>
    </row>
    <row r="8213" spans="32:34" s="368" customFormat="1" ht="14.15" customHeight="1">
      <c r="AF8213" s="367"/>
      <c r="AH8213" s="367"/>
    </row>
    <row r="8214" spans="32:34" s="368" customFormat="1" ht="14.15" customHeight="1">
      <c r="AF8214" s="367"/>
      <c r="AH8214" s="367"/>
    </row>
    <row r="8215" spans="32:34" s="368" customFormat="1" ht="14.15" customHeight="1">
      <c r="AF8215" s="367"/>
      <c r="AH8215" s="367"/>
    </row>
    <row r="8216" spans="32:34" s="368" customFormat="1" ht="14.15" customHeight="1">
      <c r="AF8216" s="367"/>
      <c r="AH8216" s="367"/>
    </row>
    <row r="8217" spans="32:34" s="368" customFormat="1" ht="14.15" customHeight="1">
      <c r="AF8217" s="367"/>
      <c r="AH8217" s="367"/>
    </row>
    <row r="8218" spans="32:34" s="368" customFormat="1" ht="14.15" customHeight="1">
      <c r="AF8218" s="367"/>
      <c r="AH8218" s="367"/>
    </row>
    <row r="8219" spans="32:34" s="368" customFormat="1" ht="14.15" customHeight="1">
      <c r="AF8219" s="367"/>
      <c r="AH8219" s="367"/>
    </row>
    <row r="8220" spans="32:34" s="368" customFormat="1" ht="14.15" customHeight="1">
      <c r="AF8220" s="367"/>
      <c r="AH8220" s="367"/>
    </row>
    <row r="8221" spans="32:34" s="368" customFormat="1" ht="14.15" customHeight="1">
      <c r="AF8221" s="367"/>
      <c r="AH8221" s="367"/>
    </row>
    <row r="8222" spans="32:34" s="368" customFormat="1" ht="14.15" customHeight="1">
      <c r="AF8222" s="367"/>
      <c r="AH8222" s="367"/>
    </row>
    <row r="8223" spans="32:34" s="368" customFormat="1" ht="14.15" customHeight="1">
      <c r="AF8223" s="367"/>
      <c r="AH8223" s="367"/>
    </row>
    <row r="8224" spans="32:34" s="368" customFormat="1" ht="14.15" customHeight="1">
      <c r="AF8224" s="367"/>
      <c r="AH8224" s="367"/>
    </row>
    <row r="8225" spans="32:34" s="368" customFormat="1" ht="14.15" customHeight="1">
      <c r="AF8225" s="367"/>
      <c r="AH8225" s="367"/>
    </row>
    <row r="8226" spans="32:34" s="368" customFormat="1" ht="14.15" customHeight="1">
      <c r="AF8226" s="367"/>
      <c r="AH8226" s="367"/>
    </row>
    <row r="8227" spans="32:34" s="368" customFormat="1" ht="14.15" customHeight="1">
      <c r="AF8227" s="367"/>
      <c r="AH8227" s="367"/>
    </row>
    <row r="8228" spans="32:34" s="368" customFormat="1" ht="14.15" customHeight="1">
      <c r="AF8228" s="367"/>
      <c r="AH8228" s="367"/>
    </row>
    <row r="8229" spans="32:34" s="368" customFormat="1" ht="14.15" customHeight="1">
      <c r="AF8229" s="367"/>
      <c r="AH8229" s="367"/>
    </row>
    <row r="8230" spans="32:34" s="368" customFormat="1" ht="14.15" customHeight="1">
      <c r="AF8230" s="367"/>
      <c r="AH8230" s="367"/>
    </row>
    <row r="8231" spans="32:34" s="368" customFormat="1" ht="14.15" customHeight="1">
      <c r="AF8231" s="367"/>
      <c r="AH8231" s="367"/>
    </row>
    <row r="8232" spans="32:34" s="368" customFormat="1" ht="14.15" customHeight="1">
      <c r="AF8232" s="367"/>
      <c r="AH8232" s="367"/>
    </row>
    <row r="8233" spans="32:34" s="368" customFormat="1" ht="14.15" customHeight="1">
      <c r="AF8233" s="367"/>
      <c r="AH8233" s="367"/>
    </row>
    <row r="8234" spans="32:34" s="368" customFormat="1" ht="14.15" customHeight="1">
      <c r="AF8234" s="367"/>
      <c r="AH8234" s="367"/>
    </row>
    <row r="8235" spans="32:34" s="368" customFormat="1" ht="14.15" customHeight="1">
      <c r="AF8235" s="367"/>
      <c r="AH8235" s="367"/>
    </row>
    <row r="8236" spans="32:34" s="368" customFormat="1" ht="14.15" customHeight="1">
      <c r="AF8236" s="367"/>
      <c r="AH8236" s="367"/>
    </row>
    <row r="8237" spans="32:34" s="368" customFormat="1" ht="14.15" customHeight="1">
      <c r="AF8237" s="367"/>
      <c r="AH8237" s="367"/>
    </row>
    <row r="8238" spans="32:34" s="368" customFormat="1" ht="14.15" customHeight="1">
      <c r="AF8238" s="367"/>
      <c r="AH8238" s="367"/>
    </row>
    <row r="8239" spans="32:34" s="368" customFormat="1" ht="14.15" customHeight="1">
      <c r="AF8239" s="367"/>
      <c r="AH8239" s="367"/>
    </row>
    <row r="8240" spans="32:34" s="368" customFormat="1" ht="14.15" customHeight="1">
      <c r="AF8240" s="367"/>
      <c r="AH8240" s="367"/>
    </row>
    <row r="8241" spans="32:34" s="368" customFormat="1" ht="14.15" customHeight="1">
      <c r="AF8241" s="367"/>
      <c r="AH8241" s="367"/>
    </row>
    <row r="8242" spans="32:34" s="368" customFormat="1" ht="14.15" customHeight="1">
      <c r="AF8242" s="367"/>
      <c r="AH8242" s="367"/>
    </row>
    <row r="8243" spans="32:34" s="368" customFormat="1" ht="14.15" customHeight="1">
      <c r="AF8243" s="367"/>
      <c r="AH8243" s="367"/>
    </row>
    <row r="8244" spans="32:34" s="368" customFormat="1" ht="14.15" customHeight="1">
      <c r="AF8244" s="367"/>
      <c r="AH8244" s="367"/>
    </row>
    <row r="8245" spans="32:34" s="368" customFormat="1" ht="14.15" customHeight="1">
      <c r="AF8245" s="367"/>
      <c r="AH8245" s="367"/>
    </row>
    <row r="8246" spans="32:34" s="368" customFormat="1" ht="14.15" customHeight="1">
      <c r="AF8246" s="367"/>
      <c r="AH8246" s="367"/>
    </row>
    <row r="8247" spans="32:34" s="368" customFormat="1" ht="14.15" customHeight="1">
      <c r="AF8247" s="367"/>
      <c r="AH8247" s="367"/>
    </row>
    <row r="8248" spans="32:34" s="368" customFormat="1" ht="14.15" customHeight="1">
      <c r="AF8248" s="367"/>
      <c r="AH8248" s="367"/>
    </row>
    <row r="8249" spans="32:34" s="368" customFormat="1" ht="14.15" customHeight="1">
      <c r="AF8249" s="367"/>
      <c r="AH8249" s="367"/>
    </row>
    <row r="8250" spans="32:34" s="368" customFormat="1" ht="14.15" customHeight="1">
      <c r="AF8250" s="367"/>
      <c r="AH8250" s="367"/>
    </row>
    <row r="8251" spans="32:34" s="368" customFormat="1" ht="14.15" customHeight="1">
      <c r="AF8251" s="367"/>
      <c r="AH8251" s="367"/>
    </row>
    <row r="8252" spans="32:34" s="368" customFormat="1" ht="14.15" customHeight="1">
      <c r="AF8252" s="367"/>
      <c r="AH8252" s="367"/>
    </row>
    <row r="8253" spans="32:34" s="368" customFormat="1" ht="14.15" customHeight="1">
      <c r="AF8253" s="367"/>
      <c r="AH8253" s="367"/>
    </row>
    <row r="8254" spans="32:34" s="368" customFormat="1" ht="14.15" customHeight="1">
      <c r="AF8254" s="367"/>
      <c r="AH8254" s="367"/>
    </row>
    <row r="8255" spans="32:34" s="368" customFormat="1" ht="14.15" customHeight="1">
      <c r="AF8255" s="367"/>
      <c r="AH8255" s="367"/>
    </row>
    <row r="8256" spans="32:34" s="368" customFormat="1" ht="14.15" customHeight="1">
      <c r="AF8256" s="367"/>
      <c r="AH8256" s="367"/>
    </row>
    <row r="8257" spans="32:34" s="368" customFormat="1" ht="14.15" customHeight="1">
      <c r="AF8257" s="367"/>
      <c r="AH8257" s="367"/>
    </row>
    <row r="8258" spans="32:34" s="368" customFormat="1" ht="14.15" customHeight="1">
      <c r="AF8258" s="367"/>
      <c r="AH8258" s="367"/>
    </row>
    <row r="8259" spans="32:34" s="368" customFormat="1" ht="14.15" customHeight="1">
      <c r="AF8259" s="367"/>
      <c r="AH8259" s="367"/>
    </row>
    <row r="8260" spans="32:34" s="368" customFormat="1" ht="14.15" customHeight="1">
      <c r="AF8260" s="367"/>
      <c r="AH8260" s="367"/>
    </row>
    <row r="8261" spans="32:34" s="368" customFormat="1" ht="14.15" customHeight="1">
      <c r="AF8261" s="367"/>
      <c r="AH8261" s="367"/>
    </row>
    <row r="8262" spans="32:34" s="368" customFormat="1" ht="14.15" customHeight="1">
      <c r="AF8262" s="367"/>
      <c r="AH8262" s="367"/>
    </row>
    <row r="8263" spans="32:34" s="368" customFormat="1" ht="14.15" customHeight="1">
      <c r="AF8263" s="367"/>
      <c r="AH8263" s="367"/>
    </row>
    <row r="8264" spans="32:34" s="368" customFormat="1" ht="14.15" customHeight="1">
      <c r="AF8264" s="367"/>
      <c r="AH8264" s="367"/>
    </row>
    <row r="8265" spans="32:34" s="368" customFormat="1" ht="14.15" customHeight="1">
      <c r="AF8265" s="367"/>
      <c r="AH8265" s="367"/>
    </row>
    <row r="8266" spans="32:34" s="368" customFormat="1" ht="14.15" customHeight="1">
      <c r="AF8266" s="367"/>
      <c r="AH8266" s="367"/>
    </row>
    <row r="8267" spans="32:34" s="368" customFormat="1" ht="14.15" customHeight="1">
      <c r="AF8267" s="367"/>
      <c r="AH8267" s="367"/>
    </row>
    <row r="8268" spans="32:34" s="368" customFormat="1" ht="14.15" customHeight="1">
      <c r="AF8268" s="367"/>
      <c r="AH8268" s="367"/>
    </row>
    <row r="8269" spans="32:34" s="368" customFormat="1" ht="14.15" customHeight="1">
      <c r="AF8269" s="367"/>
      <c r="AH8269" s="367"/>
    </row>
    <row r="8270" spans="32:34" s="368" customFormat="1" ht="14.15" customHeight="1">
      <c r="AF8270" s="367"/>
      <c r="AH8270" s="367"/>
    </row>
    <row r="8271" spans="32:34" s="368" customFormat="1" ht="14.15" customHeight="1">
      <c r="AF8271" s="367"/>
      <c r="AH8271" s="367"/>
    </row>
    <row r="8272" spans="32:34" s="368" customFormat="1" ht="14.15" customHeight="1">
      <c r="AF8272" s="367"/>
      <c r="AH8272" s="367"/>
    </row>
    <row r="8273" spans="32:34" s="368" customFormat="1" ht="14.15" customHeight="1">
      <c r="AF8273" s="367"/>
      <c r="AH8273" s="367"/>
    </row>
    <row r="8274" spans="32:34" s="368" customFormat="1" ht="14.15" customHeight="1">
      <c r="AF8274" s="367"/>
      <c r="AH8274" s="367"/>
    </row>
    <row r="8275" spans="32:34" s="368" customFormat="1" ht="14.15" customHeight="1">
      <c r="AF8275" s="367"/>
      <c r="AH8275" s="367"/>
    </row>
    <row r="8276" spans="32:34" s="368" customFormat="1" ht="14.15" customHeight="1">
      <c r="AF8276" s="367"/>
      <c r="AH8276" s="367"/>
    </row>
    <row r="8277" spans="32:34" s="368" customFormat="1" ht="14.15" customHeight="1">
      <c r="AF8277" s="367"/>
      <c r="AH8277" s="367"/>
    </row>
    <row r="8278" spans="32:34" s="368" customFormat="1" ht="14.15" customHeight="1">
      <c r="AF8278" s="367"/>
      <c r="AH8278" s="367"/>
    </row>
    <row r="8279" spans="32:34" s="368" customFormat="1" ht="14.15" customHeight="1">
      <c r="AF8279" s="367"/>
      <c r="AH8279" s="367"/>
    </row>
    <row r="8280" spans="32:34" s="368" customFormat="1" ht="14.15" customHeight="1">
      <c r="AF8280" s="367"/>
      <c r="AH8280" s="367"/>
    </row>
    <row r="8281" spans="32:34" s="368" customFormat="1" ht="14.15" customHeight="1">
      <c r="AF8281" s="367"/>
      <c r="AH8281" s="367"/>
    </row>
    <row r="8282" spans="32:34" s="368" customFormat="1" ht="14.15" customHeight="1">
      <c r="AF8282" s="367"/>
      <c r="AH8282" s="367"/>
    </row>
    <row r="8283" spans="32:34" s="368" customFormat="1" ht="14.15" customHeight="1">
      <c r="AF8283" s="367"/>
      <c r="AH8283" s="367"/>
    </row>
    <row r="8284" spans="32:34" s="368" customFormat="1" ht="14.15" customHeight="1">
      <c r="AF8284" s="367"/>
      <c r="AH8284" s="367"/>
    </row>
    <row r="8285" spans="32:34" s="368" customFormat="1" ht="14.15" customHeight="1">
      <c r="AF8285" s="367"/>
      <c r="AH8285" s="367"/>
    </row>
    <row r="8286" spans="32:34" s="368" customFormat="1" ht="14.15" customHeight="1">
      <c r="AF8286" s="367"/>
      <c r="AH8286" s="367"/>
    </row>
    <row r="8287" spans="32:34" s="368" customFormat="1" ht="14.15" customHeight="1">
      <c r="AF8287" s="367"/>
      <c r="AH8287" s="367"/>
    </row>
    <row r="8288" spans="32:34" s="368" customFormat="1" ht="14.15" customHeight="1">
      <c r="AF8288" s="367"/>
      <c r="AH8288" s="367"/>
    </row>
    <row r="8289" spans="32:34" s="368" customFormat="1" ht="14.15" customHeight="1">
      <c r="AF8289" s="367"/>
      <c r="AH8289" s="367"/>
    </row>
    <row r="8290" spans="32:34" s="368" customFormat="1" ht="14.15" customHeight="1">
      <c r="AF8290" s="367"/>
      <c r="AH8290" s="367"/>
    </row>
    <row r="8291" spans="32:34" s="368" customFormat="1" ht="14.15" customHeight="1">
      <c r="AF8291" s="367"/>
      <c r="AH8291" s="367"/>
    </row>
    <row r="8292" spans="32:34" s="368" customFormat="1" ht="14.15" customHeight="1">
      <c r="AF8292" s="367"/>
      <c r="AH8292" s="367"/>
    </row>
    <row r="8293" spans="32:34" s="368" customFormat="1" ht="14.15" customHeight="1">
      <c r="AF8293" s="367"/>
      <c r="AH8293" s="367"/>
    </row>
    <row r="8294" spans="32:34" s="368" customFormat="1" ht="14.15" customHeight="1">
      <c r="AF8294" s="367"/>
      <c r="AH8294" s="367"/>
    </row>
    <row r="8295" spans="32:34" s="368" customFormat="1" ht="14.15" customHeight="1">
      <c r="AF8295" s="367"/>
      <c r="AH8295" s="367"/>
    </row>
    <row r="8296" spans="32:34" s="368" customFormat="1" ht="14.15" customHeight="1">
      <c r="AF8296" s="367"/>
      <c r="AH8296" s="367"/>
    </row>
    <row r="8297" spans="32:34" s="368" customFormat="1" ht="14.15" customHeight="1">
      <c r="AF8297" s="367"/>
      <c r="AH8297" s="367"/>
    </row>
    <row r="8298" spans="32:34" s="368" customFormat="1" ht="14.15" customHeight="1">
      <c r="AF8298" s="367"/>
      <c r="AH8298" s="367"/>
    </row>
    <row r="8299" spans="32:34" s="368" customFormat="1" ht="14.15" customHeight="1">
      <c r="AF8299" s="367"/>
      <c r="AH8299" s="367"/>
    </row>
    <row r="8300" spans="32:34" s="368" customFormat="1" ht="14.15" customHeight="1">
      <c r="AF8300" s="367"/>
      <c r="AH8300" s="367"/>
    </row>
    <row r="8301" spans="32:34" s="368" customFormat="1" ht="14.15" customHeight="1">
      <c r="AF8301" s="367"/>
      <c r="AH8301" s="367"/>
    </row>
    <row r="8302" spans="32:34" s="368" customFormat="1" ht="14.15" customHeight="1">
      <c r="AF8302" s="367"/>
      <c r="AH8302" s="367"/>
    </row>
    <row r="8303" spans="32:34" s="368" customFormat="1" ht="14.15" customHeight="1">
      <c r="AF8303" s="367"/>
      <c r="AH8303" s="367"/>
    </row>
    <row r="8304" spans="32:34" s="368" customFormat="1" ht="14.15" customHeight="1">
      <c r="AF8304" s="367"/>
      <c r="AH8304" s="367"/>
    </row>
    <row r="8305" spans="32:34" s="368" customFormat="1" ht="14.15" customHeight="1">
      <c r="AF8305" s="367"/>
      <c r="AH8305" s="367"/>
    </row>
    <row r="8306" spans="32:34" s="368" customFormat="1" ht="14.15" customHeight="1">
      <c r="AF8306" s="367"/>
      <c r="AH8306" s="367"/>
    </row>
    <row r="8307" spans="32:34" s="368" customFormat="1" ht="14.15" customHeight="1">
      <c r="AF8307" s="367"/>
      <c r="AH8307" s="367"/>
    </row>
    <row r="8308" spans="32:34" s="368" customFormat="1" ht="14.15" customHeight="1">
      <c r="AF8308" s="367"/>
      <c r="AH8308" s="367"/>
    </row>
    <row r="8309" spans="32:34" s="368" customFormat="1" ht="14.15" customHeight="1">
      <c r="AF8309" s="367"/>
      <c r="AH8309" s="367"/>
    </row>
    <row r="8310" spans="32:34" s="368" customFormat="1" ht="14.15" customHeight="1">
      <c r="AF8310" s="367"/>
      <c r="AH8310" s="367"/>
    </row>
    <row r="8311" spans="32:34" s="368" customFormat="1" ht="14.15" customHeight="1">
      <c r="AF8311" s="367"/>
      <c r="AH8311" s="367"/>
    </row>
    <row r="8312" spans="32:34" s="368" customFormat="1" ht="14.15" customHeight="1">
      <c r="AF8312" s="367"/>
      <c r="AH8312" s="367"/>
    </row>
    <row r="8313" spans="32:34" s="368" customFormat="1" ht="14.15" customHeight="1">
      <c r="AF8313" s="367"/>
      <c r="AH8313" s="367"/>
    </row>
    <row r="8314" spans="32:34" s="368" customFormat="1" ht="14.15" customHeight="1">
      <c r="AF8314" s="367"/>
      <c r="AH8314" s="367"/>
    </row>
    <row r="8315" spans="32:34" s="368" customFormat="1" ht="14.15" customHeight="1">
      <c r="AF8315" s="367"/>
      <c r="AH8315" s="367"/>
    </row>
    <row r="8316" spans="32:34" s="368" customFormat="1" ht="14.15" customHeight="1">
      <c r="AF8316" s="367"/>
      <c r="AH8316" s="367"/>
    </row>
    <row r="8317" spans="32:34" s="368" customFormat="1" ht="14.15" customHeight="1">
      <c r="AF8317" s="367"/>
      <c r="AH8317" s="367"/>
    </row>
    <row r="8318" spans="32:34" s="368" customFormat="1" ht="14.15" customHeight="1">
      <c r="AF8318" s="367"/>
      <c r="AH8318" s="367"/>
    </row>
    <row r="8319" spans="32:34" s="368" customFormat="1" ht="14.15" customHeight="1">
      <c r="AF8319" s="367"/>
      <c r="AH8319" s="367"/>
    </row>
    <row r="8320" spans="32:34" s="368" customFormat="1" ht="14.15" customHeight="1">
      <c r="AF8320" s="367"/>
      <c r="AH8320" s="367"/>
    </row>
    <row r="8321" spans="32:34" s="368" customFormat="1" ht="14.15" customHeight="1">
      <c r="AF8321" s="367"/>
      <c r="AH8321" s="367"/>
    </row>
    <row r="8322" spans="32:34" s="368" customFormat="1" ht="14.15" customHeight="1">
      <c r="AF8322" s="367"/>
      <c r="AH8322" s="367"/>
    </row>
    <row r="8323" spans="32:34" s="368" customFormat="1" ht="14.15" customHeight="1">
      <c r="AF8323" s="367"/>
      <c r="AH8323" s="367"/>
    </row>
    <row r="8324" spans="32:34" s="368" customFormat="1" ht="14.15" customHeight="1">
      <c r="AF8324" s="367"/>
      <c r="AH8324" s="367"/>
    </row>
    <row r="8325" spans="32:34" s="368" customFormat="1" ht="14.15" customHeight="1">
      <c r="AF8325" s="367"/>
      <c r="AH8325" s="367"/>
    </row>
    <row r="8326" spans="32:34" s="368" customFormat="1" ht="14.15" customHeight="1">
      <c r="AF8326" s="367"/>
      <c r="AH8326" s="367"/>
    </row>
    <row r="8327" spans="32:34" s="368" customFormat="1" ht="14.15" customHeight="1">
      <c r="AF8327" s="367"/>
      <c r="AH8327" s="367"/>
    </row>
    <row r="8328" spans="32:34" s="368" customFormat="1" ht="14.15" customHeight="1">
      <c r="AF8328" s="367"/>
      <c r="AH8328" s="367"/>
    </row>
    <row r="8329" spans="32:34" s="368" customFormat="1" ht="14.15" customHeight="1">
      <c r="AF8329" s="367"/>
      <c r="AH8329" s="367"/>
    </row>
    <row r="8330" spans="32:34" s="368" customFormat="1" ht="14.15" customHeight="1">
      <c r="AF8330" s="367"/>
      <c r="AH8330" s="367"/>
    </row>
    <row r="8331" spans="32:34" s="368" customFormat="1" ht="14.15" customHeight="1">
      <c r="AF8331" s="367"/>
      <c r="AH8331" s="367"/>
    </row>
    <row r="8332" spans="32:34" s="368" customFormat="1" ht="14.15" customHeight="1">
      <c r="AF8332" s="367"/>
      <c r="AH8332" s="367"/>
    </row>
    <row r="8333" spans="32:34" s="368" customFormat="1" ht="14.15" customHeight="1">
      <c r="AF8333" s="367"/>
      <c r="AH8333" s="367"/>
    </row>
    <row r="8334" spans="32:34" s="368" customFormat="1" ht="14.15" customHeight="1">
      <c r="AF8334" s="367"/>
      <c r="AH8334" s="367"/>
    </row>
    <row r="8335" spans="32:34" s="368" customFormat="1" ht="14.15" customHeight="1">
      <c r="AF8335" s="367"/>
      <c r="AH8335" s="367"/>
    </row>
    <row r="8336" spans="32:34" s="368" customFormat="1" ht="14.15" customHeight="1">
      <c r="AF8336" s="367"/>
      <c r="AH8336" s="367"/>
    </row>
    <row r="8337" spans="32:34" s="368" customFormat="1" ht="14.15" customHeight="1">
      <c r="AF8337" s="367"/>
      <c r="AH8337" s="367"/>
    </row>
    <row r="8338" spans="32:34" s="368" customFormat="1" ht="14.15" customHeight="1">
      <c r="AF8338" s="367"/>
      <c r="AH8338" s="367"/>
    </row>
    <row r="8339" spans="32:34" s="368" customFormat="1" ht="14.15" customHeight="1">
      <c r="AF8339" s="367"/>
      <c r="AH8339" s="367"/>
    </row>
    <row r="8340" spans="32:34" s="368" customFormat="1" ht="14.15" customHeight="1">
      <c r="AF8340" s="367"/>
      <c r="AH8340" s="367"/>
    </row>
    <row r="8341" spans="32:34" s="368" customFormat="1" ht="14.15" customHeight="1">
      <c r="AF8341" s="367"/>
      <c r="AH8341" s="367"/>
    </row>
    <row r="8342" spans="32:34" s="368" customFormat="1" ht="14.15" customHeight="1">
      <c r="AF8342" s="367"/>
      <c r="AH8342" s="367"/>
    </row>
    <row r="8343" spans="32:34" s="368" customFormat="1" ht="14.15" customHeight="1">
      <c r="AF8343" s="367"/>
      <c r="AH8343" s="367"/>
    </row>
    <row r="8344" spans="32:34" s="368" customFormat="1" ht="14.15" customHeight="1">
      <c r="AF8344" s="367"/>
      <c r="AH8344" s="367"/>
    </row>
    <row r="8345" spans="32:34" s="368" customFormat="1" ht="14.15" customHeight="1">
      <c r="AF8345" s="367"/>
      <c r="AH8345" s="367"/>
    </row>
    <row r="8346" spans="32:34" s="368" customFormat="1" ht="14.15" customHeight="1">
      <c r="AF8346" s="367"/>
      <c r="AH8346" s="367"/>
    </row>
    <row r="8347" spans="32:34" s="368" customFormat="1" ht="14.15" customHeight="1">
      <c r="AF8347" s="367"/>
      <c r="AH8347" s="367"/>
    </row>
    <row r="8348" spans="32:34" s="368" customFormat="1" ht="14.15" customHeight="1">
      <c r="AF8348" s="367"/>
      <c r="AH8348" s="367"/>
    </row>
    <row r="8349" spans="32:34" s="368" customFormat="1" ht="14.15" customHeight="1">
      <c r="AF8349" s="367"/>
      <c r="AH8349" s="367"/>
    </row>
    <row r="8350" spans="32:34" s="368" customFormat="1" ht="14.15" customHeight="1">
      <c r="AF8350" s="367"/>
      <c r="AH8350" s="367"/>
    </row>
    <row r="8351" spans="32:34" s="368" customFormat="1" ht="14.15" customHeight="1">
      <c r="AF8351" s="367"/>
      <c r="AH8351" s="367"/>
    </row>
    <row r="8352" spans="32:34" s="368" customFormat="1" ht="14.15" customHeight="1">
      <c r="AF8352" s="367"/>
      <c r="AH8352" s="367"/>
    </row>
    <row r="8353" spans="32:34" s="368" customFormat="1" ht="14.15" customHeight="1">
      <c r="AF8353" s="367"/>
      <c r="AH8353" s="367"/>
    </row>
    <row r="8354" spans="32:34" s="368" customFormat="1" ht="14.15" customHeight="1">
      <c r="AF8354" s="367"/>
      <c r="AH8354" s="367"/>
    </row>
    <row r="8355" spans="32:34" s="368" customFormat="1" ht="14.15" customHeight="1">
      <c r="AF8355" s="367"/>
      <c r="AH8355" s="367"/>
    </row>
    <row r="8356" spans="32:34" s="368" customFormat="1" ht="14.15" customHeight="1">
      <c r="AF8356" s="367"/>
      <c r="AH8356" s="367"/>
    </row>
    <row r="8357" spans="32:34" s="368" customFormat="1" ht="14.15" customHeight="1">
      <c r="AF8357" s="367"/>
      <c r="AH8357" s="367"/>
    </row>
    <row r="8358" spans="32:34" s="368" customFormat="1" ht="14.15" customHeight="1">
      <c r="AF8358" s="367"/>
      <c r="AH8358" s="367"/>
    </row>
    <row r="8359" spans="32:34" s="368" customFormat="1" ht="14.15" customHeight="1">
      <c r="AF8359" s="367"/>
      <c r="AH8359" s="367"/>
    </row>
    <row r="8360" spans="32:34" s="368" customFormat="1" ht="14.15" customHeight="1">
      <c r="AF8360" s="367"/>
      <c r="AH8360" s="367"/>
    </row>
    <row r="8361" spans="32:34" s="368" customFormat="1" ht="14.15" customHeight="1">
      <c r="AF8361" s="367"/>
      <c r="AH8361" s="367"/>
    </row>
    <row r="8362" spans="32:34" s="368" customFormat="1" ht="14.15" customHeight="1">
      <c r="AF8362" s="367"/>
      <c r="AH8362" s="367"/>
    </row>
    <row r="8363" spans="32:34" s="368" customFormat="1" ht="14.15" customHeight="1">
      <c r="AF8363" s="367"/>
      <c r="AH8363" s="367"/>
    </row>
    <row r="8364" spans="32:34" s="368" customFormat="1" ht="14.15" customHeight="1">
      <c r="AF8364" s="367"/>
      <c r="AH8364" s="367"/>
    </row>
    <row r="8365" spans="32:34" s="368" customFormat="1" ht="14.15" customHeight="1">
      <c r="AF8365" s="367"/>
      <c r="AH8365" s="367"/>
    </row>
    <row r="8366" spans="32:34" s="368" customFormat="1" ht="14.15" customHeight="1">
      <c r="AF8366" s="367"/>
      <c r="AH8366" s="367"/>
    </row>
    <row r="8367" spans="32:34" s="368" customFormat="1" ht="14.15" customHeight="1">
      <c r="AF8367" s="367"/>
      <c r="AH8367" s="367"/>
    </row>
    <row r="8368" spans="32:34" s="368" customFormat="1" ht="14.15" customHeight="1">
      <c r="AF8368" s="367"/>
      <c r="AH8368" s="367"/>
    </row>
    <row r="8369" spans="32:34" s="368" customFormat="1" ht="14.15" customHeight="1">
      <c r="AF8369" s="367"/>
      <c r="AH8369" s="367"/>
    </row>
    <row r="8370" spans="32:34" s="368" customFormat="1" ht="14.15" customHeight="1">
      <c r="AF8370" s="367"/>
      <c r="AH8370" s="367"/>
    </row>
    <row r="8371" spans="32:34" s="368" customFormat="1" ht="14.15" customHeight="1">
      <c r="AF8371" s="367"/>
      <c r="AH8371" s="367"/>
    </row>
    <row r="8372" spans="32:34" s="368" customFormat="1" ht="14.15" customHeight="1">
      <c r="AF8372" s="367"/>
      <c r="AH8372" s="367"/>
    </row>
    <row r="8373" spans="32:34" s="368" customFormat="1" ht="14.15" customHeight="1">
      <c r="AF8373" s="367"/>
      <c r="AH8373" s="367"/>
    </row>
    <row r="8374" spans="32:34" s="368" customFormat="1" ht="14.15" customHeight="1">
      <c r="AF8374" s="367"/>
      <c r="AH8374" s="367"/>
    </row>
    <row r="8375" spans="32:34" s="368" customFormat="1" ht="14.15" customHeight="1">
      <c r="AF8375" s="367"/>
      <c r="AH8375" s="367"/>
    </row>
    <row r="8376" spans="32:34" s="368" customFormat="1" ht="14.15" customHeight="1">
      <c r="AF8376" s="367"/>
      <c r="AH8376" s="367"/>
    </row>
    <row r="8377" spans="32:34" s="368" customFormat="1" ht="14.15" customHeight="1">
      <c r="AF8377" s="367"/>
      <c r="AH8377" s="367"/>
    </row>
    <row r="8378" spans="32:34" s="368" customFormat="1" ht="14.15" customHeight="1">
      <c r="AF8378" s="367"/>
      <c r="AH8378" s="367"/>
    </row>
    <row r="8379" spans="32:34" s="368" customFormat="1" ht="14.15" customHeight="1">
      <c r="AF8379" s="367"/>
      <c r="AH8379" s="367"/>
    </row>
    <row r="8380" spans="32:34" s="368" customFormat="1" ht="14.15" customHeight="1">
      <c r="AF8380" s="367"/>
      <c r="AH8380" s="367"/>
    </row>
    <row r="8381" spans="32:34" s="368" customFormat="1" ht="14.15" customHeight="1">
      <c r="AF8381" s="367"/>
      <c r="AH8381" s="367"/>
    </row>
    <row r="8382" spans="32:34" s="368" customFormat="1" ht="14.15" customHeight="1">
      <c r="AF8382" s="367"/>
      <c r="AH8382" s="367"/>
    </row>
    <row r="8383" spans="32:34" s="368" customFormat="1" ht="14.15" customHeight="1">
      <c r="AF8383" s="367"/>
      <c r="AH8383" s="367"/>
    </row>
    <row r="8384" spans="32:34" s="368" customFormat="1" ht="14.15" customHeight="1">
      <c r="AF8384" s="367"/>
      <c r="AH8384" s="367"/>
    </row>
    <row r="8385" spans="32:34" s="368" customFormat="1" ht="14.15" customHeight="1">
      <c r="AF8385" s="367"/>
      <c r="AH8385" s="367"/>
    </row>
    <row r="8386" spans="32:34" s="368" customFormat="1" ht="14.15" customHeight="1">
      <c r="AF8386" s="367"/>
      <c r="AH8386" s="367"/>
    </row>
    <row r="8387" spans="32:34" s="368" customFormat="1" ht="14.15" customHeight="1">
      <c r="AF8387" s="367"/>
      <c r="AH8387" s="367"/>
    </row>
    <row r="8388" spans="32:34" s="368" customFormat="1" ht="14.15" customHeight="1">
      <c r="AF8388" s="367"/>
      <c r="AH8388" s="367"/>
    </row>
    <row r="8389" spans="32:34" s="368" customFormat="1" ht="14.15" customHeight="1">
      <c r="AF8389" s="367"/>
      <c r="AH8389" s="367"/>
    </row>
    <row r="8390" spans="32:34" s="368" customFormat="1" ht="14.15" customHeight="1">
      <c r="AF8390" s="367"/>
      <c r="AH8390" s="367"/>
    </row>
    <row r="8391" spans="32:34" s="368" customFormat="1" ht="14.15" customHeight="1">
      <c r="AF8391" s="367"/>
      <c r="AH8391" s="367"/>
    </row>
    <row r="8392" spans="32:34" s="368" customFormat="1" ht="14.15" customHeight="1">
      <c r="AF8392" s="367"/>
      <c r="AH8392" s="367"/>
    </row>
    <row r="8393" spans="32:34" s="368" customFormat="1" ht="14.15" customHeight="1">
      <c r="AF8393" s="367"/>
      <c r="AH8393" s="367"/>
    </row>
    <row r="8394" spans="32:34" s="368" customFormat="1" ht="14.15" customHeight="1">
      <c r="AF8394" s="367"/>
      <c r="AH8394" s="367"/>
    </row>
    <row r="8395" spans="32:34" s="368" customFormat="1" ht="14.15" customHeight="1">
      <c r="AF8395" s="367"/>
      <c r="AH8395" s="367"/>
    </row>
    <row r="8396" spans="32:34" s="368" customFormat="1" ht="14.15" customHeight="1">
      <c r="AF8396" s="367"/>
      <c r="AH8396" s="367"/>
    </row>
    <row r="8397" spans="32:34" s="368" customFormat="1" ht="14.15" customHeight="1">
      <c r="AF8397" s="367"/>
      <c r="AH8397" s="367"/>
    </row>
    <row r="8398" spans="32:34" s="368" customFormat="1" ht="14.15" customHeight="1">
      <c r="AF8398" s="367"/>
      <c r="AH8398" s="367"/>
    </row>
    <row r="8399" spans="32:34" s="368" customFormat="1" ht="14.15" customHeight="1">
      <c r="AF8399" s="367"/>
      <c r="AH8399" s="367"/>
    </row>
    <row r="8400" spans="32:34" s="368" customFormat="1" ht="14.15" customHeight="1">
      <c r="AF8400" s="367"/>
      <c r="AH8400" s="367"/>
    </row>
    <row r="8401" spans="32:34" s="368" customFormat="1" ht="14.15" customHeight="1">
      <c r="AF8401" s="367"/>
      <c r="AH8401" s="367"/>
    </row>
    <row r="8402" spans="32:34" s="368" customFormat="1" ht="14.15" customHeight="1">
      <c r="AF8402" s="367"/>
      <c r="AH8402" s="367"/>
    </row>
    <row r="8403" spans="32:34" s="368" customFormat="1" ht="14.15" customHeight="1">
      <c r="AF8403" s="367"/>
      <c r="AH8403" s="367"/>
    </row>
    <row r="8404" spans="32:34" s="368" customFormat="1" ht="14.15" customHeight="1">
      <c r="AF8404" s="367"/>
      <c r="AH8404" s="367"/>
    </row>
    <row r="8405" spans="32:34" s="368" customFormat="1" ht="14.15" customHeight="1">
      <c r="AF8405" s="367"/>
      <c r="AH8405" s="367"/>
    </row>
    <row r="8406" spans="32:34" s="368" customFormat="1" ht="14.15" customHeight="1">
      <c r="AF8406" s="367"/>
      <c r="AH8406" s="367"/>
    </row>
    <row r="8407" spans="32:34" s="368" customFormat="1" ht="14.15" customHeight="1">
      <c r="AF8407" s="367"/>
      <c r="AH8407" s="367"/>
    </row>
    <row r="8408" spans="32:34" s="368" customFormat="1" ht="14.15" customHeight="1">
      <c r="AF8408" s="367"/>
      <c r="AH8408" s="367"/>
    </row>
    <row r="8409" spans="32:34" s="368" customFormat="1" ht="14.15" customHeight="1">
      <c r="AF8409" s="367"/>
      <c r="AH8409" s="367"/>
    </row>
    <row r="8410" spans="32:34" s="368" customFormat="1" ht="14.15" customHeight="1">
      <c r="AF8410" s="367"/>
      <c r="AH8410" s="367"/>
    </row>
    <row r="8411" spans="32:34" s="368" customFormat="1" ht="14.15" customHeight="1">
      <c r="AF8411" s="367"/>
      <c r="AH8411" s="367"/>
    </row>
    <row r="8412" spans="32:34" s="368" customFormat="1" ht="14.15" customHeight="1">
      <c r="AF8412" s="367"/>
      <c r="AH8412" s="367"/>
    </row>
    <row r="8413" spans="32:34" s="368" customFormat="1" ht="14.15" customHeight="1">
      <c r="AF8413" s="367"/>
      <c r="AH8413" s="367"/>
    </row>
    <row r="8414" spans="32:34" s="368" customFormat="1" ht="14.15" customHeight="1">
      <c r="AF8414" s="367"/>
      <c r="AH8414" s="367"/>
    </row>
    <row r="8415" spans="32:34" s="368" customFormat="1" ht="14.15" customHeight="1">
      <c r="AF8415" s="367"/>
      <c r="AH8415" s="367"/>
    </row>
    <row r="8416" spans="32:34" s="368" customFormat="1" ht="14.15" customHeight="1">
      <c r="AF8416" s="367"/>
      <c r="AH8416" s="367"/>
    </row>
    <row r="8417" spans="32:34" s="368" customFormat="1" ht="14.15" customHeight="1">
      <c r="AF8417" s="367"/>
      <c r="AH8417" s="367"/>
    </row>
    <row r="8418" spans="32:34" s="368" customFormat="1" ht="14.15" customHeight="1">
      <c r="AF8418" s="367"/>
      <c r="AH8418" s="367"/>
    </row>
    <row r="8419" spans="32:34" s="368" customFormat="1" ht="14.15" customHeight="1">
      <c r="AF8419" s="367"/>
      <c r="AH8419" s="367"/>
    </row>
    <row r="8420" spans="32:34" s="368" customFormat="1" ht="14.15" customHeight="1">
      <c r="AF8420" s="367"/>
      <c r="AH8420" s="367"/>
    </row>
    <row r="8421" spans="32:34" s="368" customFormat="1" ht="14.15" customHeight="1">
      <c r="AF8421" s="367"/>
      <c r="AH8421" s="367"/>
    </row>
    <row r="8422" spans="32:34" s="368" customFormat="1" ht="14.15" customHeight="1">
      <c r="AF8422" s="367"/>
      <c r="AH8422" s="367"/>
    </row>
    <row r="8423" spans="32:34" s="368" customFormat="1" ht="14.15" customHeight="1">
      <c r="AF8423" s="367"/>
      <c r="AH8423" s="367"/>
    </row>
    <row r="8424" spans="32:34" s="368" customFormat="1" ht="14.15" customHeight="1">
      <c r="AF8424" s="367"/>
      <c r="AH8424" s="367"/>
    </row>
    <row r="8425" spans="32:34" s="368" customFormat="1" ht="14.15" customHeight="1">
      <c r="AF8425" s="367"/>
      <c r="AH8425" s="367"/>
    </row>
    <row r="8426" spans="32:34" s="368" customFormat="1" ht="14.15" customHeight="1">
      <c r="AF8426" s="367"/>
      <c r="AH8426" s="367"/>
    </row>
    <row r="8427" spans="32:34" s="368" customFormat="1" ht="14.15" customHeight="1">
      <c r="AF8427" s="367"/>
      <c r="AH8427" s="367"/>
    </row>
    <row r="8428" spans="32:34" s="368" customFormat="1" ht="14.15" customHeight="1">
      <c r="AF8428" s="367"/>
      <c r="AH8428" s="367"/>
    </row>
    <row r="8429" spans="32:34" s="368" customFormat="1" ht="14.15" customHeight="1">
      <c r="AF8429" s="367"/>
      <c r="AH8429" s="367"/>
    </row>
    <row r="8430" spans="32:34" s="368" customFormat="1" ht="14.15" customHeight="1">
      <c r="AF8430" s="367"/>
      <c r="AH8430" s="367"/>
    </row>
    <row r="8431" spans="32:34" s="368" customFormat="1" ht="14.15" customHeight="1">
      <c r="AF8431" s="367"/>
      <c r="AH8431" s="367"/>
    </row>
    <row r="8432" spans="32:34" s="368" customFormat="1" ht="14.15" customHeight="1">
      <c r="AF8432" s="367"/>
      <c r="AH8432" s="367"/>
    </row>
    <row r="8433" spans="32:34" s="368" customFormat="1" ht="14.15" customHeight="1">
      <c r="AF8433" s="367"/>
      <c r="AH8433" s="367"/>
    </row>
    <row r="8434" spans="32:34" s="368" customFormat="1" ht="14.15" customHeight="1">
      <c r="AF8434" s="367"/>
      <c r="AH8434" s="367"/>
    </row>
    <row r="8435" spans="32:34" s="368" customFormat="1" ht="14.15" customHeight="1">
      <c r="AF8435" s="367"/>
      <c r="AH8435" s="367"/>
    </row>
    <row r="8436" spans="32:34" s="368" customFormat="1" ht="14.15" customHeight="1">
      <c r="AF8436" s="367"/>
      <c r="AH8436" s="367"/>
    </row>
    <row r="8437" spans="32:34" s="368" customFormat="1" ht="14.15" customHeight="1">
      <c r="AF8437" s="367"/>
      <c r="AH8437" s="367"/>
    </row>
    <row r="8438" spans="32:34" s="368" customFormat="1" ht="14.15" customHeight="1">
      <c r="AF8438" s="367"/>
      <c r="AH8438" s="367"/>
    </row>
    <row r="8439" spans="32:34" s="368" customFormat="1" ht="14.15" customHeight="1">
      <c r="AF8439" s="367"/>
      <c r="AH8439" s="367"/>
    </row>
    <row r="8440" spans="32:34" s="368" customFormat="1" ht="14.15" customHeight="1">
      <c r="AF8440" s="367"/>
      <c r="AH8440" s="367"/>
    </row>
    <row r="8441" spans="32:34" s="368" customFormat="1" ht="14.15" customHeight="1">
      <c r="AF8441" s="367"/>
      <c r="AH8441" s="367"/>
    </row>
    <row r="8442" spans="32:34" s="368" customFormat="1" ht="14.15" customHeight="1">
      <c r="AF8442" s="367"/>
      <c r="AH8442" s="367"/>
    </row>
    <row r="8443" spans="32:34" s="368" customFormat="1" ht="14.15" customHeight="1">
      <c r="AF8443" s="367"/>
      <c r="AH8443" s="367"/>
    </row>
    <row r="8444" spans="32:34" s="368" customFormat="1" ht="14.15" customHeight="1">
      <c r="AF8444" s="367"/>
      <c r="AH8444" s="367"/>
    </row>
    <row r="8445" spans="32:34" s="368" customFormat="1" ht="14.15" customHeight="1">
      <c r="AF8445" s="367"/>
      <c r="AH8445" s="367"/>
    </row>
    <row r="8446" spans="32:34" s="368" customFormat="1" ht="14.15" customHeight="1">
      <c r="AF8446" s="367"/>
      <c r="AH8446" s="367"/>
    </row>
    <row r="8447" spans="32:34" s="368" customFormat="1" ht="14.15" customHeight="1">
      <c r="AF8447" s="367"/>
      <c r="AH8447" s="367"/>
    </row>
    <row r="8448" spans="32:34" s="368" customFormat="1" ht="14.15" customHeight="1">
      <c r="AF8448" s="367"/>
      <c r="AH8448" s="367"/>
    </row>
    <row r="8449" spans="32:34" s="368" customFormat="1" ht="14.15" customHeight="1">
      <c r="AF8449" s="367"/>
      <c r="AH8449" s="367"/>
    </row>
    <row r="8450" spans="32:34" s="368" customFormat="1" ht="14.15" customHeight="1">
      <c r="AF8450" s="367"/>
      <c r="AH8450" s="367"/>
    </row>
    <row r="8451" spans="32:34" s="368" customFormat="1" ht="14.15" customHeight="1">
      <c r="AF8451" s="367"/>
      <c r="AH8451" s="367"/>
    </row>
    <row r="8452" spans="32:34" s="368" customFormat="1" ht="14.15" customHeight="1">
      <c r="AF8452" s="367"/>
      <c r="AH8452" s="367"/>
    </row>
    <row r="8453" spans="32:34" s="368" customFormat="1" ht="14.15" customHeight="1">
      <c r="AF8453" s="367"/>
      <c r="AH8453" s="367"/>
    </row>
    <row r="8454" spans="32:34" s="368" customFormat="1" ht="14.15" customHeight="1">
      <c r="AF8454" s="367"/>
      <c r="AH8454" s="367"/>
    </row>
    <row r="8455" spans="32:34" s="368" customFormat="1" ht="14.15" customHeight="1">
      <c r="AF8455" s="367"/>
      <c r="AH8455" s="367"/>
    </row>
    <row r="8456" spans="32:34" s="368" customFormat="1" ht="14.15" customHeight="1">
      <c r="AF8456" s="367"/>
      <c r="AH8456" s="367"/>
    </row>
    <row r="8457" spans="32:34" s="368" customFormat="1" ht="14.15" customHeight="1">
      <c r="AF8457" s="367"/>
      <c r="AH8457" s="367"/>
    </row>
    <row r="8458" spans="32:34" s="368" customFormat="1" ht="14.15" customHeight="1">
      <c r="AF8458" s="367"/>
      <c r="AH8458" s="367"/>
    </row>
    <row r="8459" spans="32:34" s="368" customFormat="1" ht="14.15" customHeight="1">
      <c r="AF8459" s="367"/>
      <c r="AH8459" s="367"/>
    </row>
    <row r="8460" spans="32:34" s="368" customFormat="1" ht="14.15" customHeight="1">
      <c r="AF8460" s="367"/>
      <c r="AH8460" s="367"/>
    </row>
    <row r="8461" spans="32:34" s="368" customFormat="1" ht="14.15" customHeight="1">
      <c r="AF8461" s="367"/>
      <c r="AH8461" s="367"/>
    </row>
    <row r="8462" spans="32:34" s="368" customFormat="1" ht="14.15" customHeight="1">
      <c r="AF8462" s="367"/>
      <c r="AH8462" s="367"/>
    </row>
    <row r="8463" spans="32:34" s="368" customFormat="1" ht="14.15" customHeight="1">
      <c r="AF8463" s="367"/>
      <c r="AH8463" s="367"/>
    </row>
    <row r="8464" spans="32:34" s="368" customFormat="1" ht="14.15" customHeight="1">
      <c r="AF8464" s="367"/>
      <c r="AH8464" s="367"/>
    </row>
    <row r="8465" spans="32:34" s="368" customFormat="1" ht="14.15" customHeight="1">
      <c r="AF8465" s="367"/>
      <c r="AH8465" s="367"/>
    </row>
    <row r="8466" spans="32:34" s="368" customFormat="1" ht="14.15" customHeight="1">
      <c r="AF8466" s="367"/>
      <c r="AH8466" s="367"/>
    </row>
    <row r="8467" spans="32:34" s="368" customFormat="1" ht="14.15" customHeight="1">
      <c r="AF8467" s="367"/>
      <c r="AH8467" s="367"/>
    </row>
    <row r="8468" spans="32:34" s="368" customFormat="1" ht="14.15" customHeight="1">
      <c r="AF8468" s="367"/>
      <c r="AH8468" s="367"/>
    </row>
    <row r="8469" spans="32:34" s="368" customFormat="1" ht="14.15" customHeight="1">
      <c r="AF8469" s="367"/>
      <c r="AH8469" s="367"/>
    </row>
    <row r="8470" spans="32:34" s="368" customFormat="1" ht="14.15" customHeight="1">
      <c r="AF8470" s="367"/>
      <c r="AH8470" s="367"/>
    </row>
    <row r="8471" spans="32:34" s="368" customFormat="1" ht="14.15" customHeight="1">
      <c r="AF8471" s="367"/>
      <c r="AH8471" s="367"/>
    </row>
    <row r="8472" spans="32:34" s="368" customFormat="1" ht="14.15" customHeight="1">
      <c r="AF8472" s="367"/>
      <c r="AH8472" s="367"/>
    </row>
    <row r="8473" spans="32:34" s="368" customFormat="1" ht="14.15" customHeight="1">
      <c r="AF8473" s="367"/>
      <c r="AH8473" s="367"/>
    </row>
    <row r="8474" spans="32:34" s="368" customFormat="1" ht="14.15" customHeight="1">
      <c r="AF8474" s="367"/>
      <c r="AH8474" s="367"/>
    </row>
    <row r="8475" spans="32:34" s="368" customFormat="1" ht="14.15" customHeight="1">
      <c r="AF8475" s="367"/>
      <c r="AH8475" s="367"/>
    </row>
    <row r="8476" spans="32:34" s="368" customFormat="1" ht="14.15" customHeight="1">
      <c r="AF8476" s="367"/>
      <c r="AH8476" s="367"/>
    </row>
    <row r="8477" spans="32:34" s="368" customFormat="1" ht="14.15" customHeight="1">
      <c r="AF8477" s="367"/>
      <c r="AH8477" s="367"/>
    </row>
    <row r="8478" spans="32:34" s="368" customFormat="1" ht="14.15" customHeight="1">
      <c r="AF8478" s="367"/>
      <c r="AH8478" s="367"/>
    </row>
    <row r="8479" spans="32:34" s="368" customFormat="1" ht="14.15" customHeight="1">
      <c r="AF8479" s="367"/>
      <c r="AH8479" s="367"/>
    </row>
    <row r="8480" spans="32:34" s="368" customFormat="1" ht="14.15" customHeight="1">
      <c r="AF8480" s="367"/>
      <c r="AH8480" s="367"/>
    </row>
    <row r="8481" spans="32:34" s="368" customFormat="1" ht="14.15" customHeight="1">
      <c r="AF8481" s="367"/>
      <c r="AH8481" s="367"/>
    </row>
    <row r="8482" spans="32:34" s="368" customFormat="1" ht="14.15" customHeight="1">
      <c r="AF8482" s="367"/>
      <c r="AH8482" s="367"/>
    </row>
    <row r="8483" spans="32:34" s="368" customFormat="1" ht="14.15" customHeight="1">
      <c r="AF8483" s="367"/>
      <c r="AH8483" s="367"/>
    </row>
    <row r="8484" spans="32:34" s="368" customFormat="1" ht="14.15" customHeight="1">
      <c r="AF8484" s="367"/>
      <c r="AH8484" s="367"/>
    </row>
    <row r="8485" spans="32:34" s="368" customFormat="1" ht="14.15" customHeight="1">
      <c r="AF8485" s="367"/>
      <c r="AH8485" s="367"/>
    </row>
    <row r="8486" spans="32:34" s="368" customFormat="1" ht="14.15" customHeight="1">
      <c r="AF8486" s="367"/>
      <c r="AH8486" s="367"/>
    </row>
    <row r="8487" spans="32:34" s="368" customFormat="1" ht="14.15" customHeight="1">
      <c r="AF8487" s="367"/>
      <c r="AH8487" s="367"/>
    </row>
    <row r="8488" spans="32:34" s="368" customFormat="1" ht="14.15" customHeight="1">
      <c r="AF8488" s="367"/>
      <c r="AH8488" s="367"/>
    </row>
    <row r="8489" spans="32:34" s="368" customFormat="1" ht="14.15" customHeight="1">
      <c r="AF8489" s="367"/>
      <c r="AH8489" s="367"/>
    </row>
    <row r="8490" spans="32:34" s="368" customFormat="1" ht="14.15" customHeight="1">
      <c r="AF8490" s="367"/>
      <c r="AH8490" s="367"/>
    </row>
    <row r="8491" spans="32:34" s="368" customFormat="1" ht="14.15" customHeight="1">
      <c r="AF8491" s="367"/>
      <c r="AH8491" s="367"/>
    </row>
    <row r="8492" spans="32:34" s="368" customFormat="1" ht="14.15" customHeight="1">
      <c r="AF8492" s="367"/>
      <c r="AH8492" s="367"/>
    </row>
    <row r="8493" spans="32:34" s="368" customFormat="1" ht="14.15" customHeight="1">
      <c r="AF8493" s="367"/>
      <c r="AH8493" s="367"/>
    </row>
    <row r="8494" spans="32:34" s="368" customFormat="1" ht="14.15" customHeight="1">
      <c r="AF8494" s="367"/>
      <c r="AH8494" s="367"/>
    </row>
    <row r="8495" spans="32:34" s="368" customFormat="1" ht="14.15" customHeight="1">
      <c r="AF8495" s="367"/>
      <c r="AH8495" s="367"/>
    </row>
    <row r="8496" spans="32:34" s="368" customFormat="1" ht="14.15" customHeight="1">
      <c r="AF8496" s="367"/>
      <c r="AH8496" s="367"/>
    </row>
    <row r="8497" spans="32:34" s="368" customFormat="1" ht="14.15" customHeight="1">
      <c r="AF8497" s="367"/>
      <c r="AH8497" s="367"/>
    </row>
    <row r="8498" spans="32:34" s="368" customFormat="1" ht="14.15" customHeight="1">
      <c r="AF8498" s="367"/>
      <c r="AH8498" s="367"/>
    </row>
    <row r="8499" spans="32:34" s="368" customFormat="1" ht="14.15" customHeight="1">
      <c r="AF8499" s="367"/>
      <c r="AH8499" s="367"/>
    </row>
    <row r="8500" spans="32:34" s="368" customFormat="1" ht="14.15" customHeight="1">
      <c r="AF8500" s="367"/>
      <c r="AH8500" s="367"/>
    </row>
    <row r="8501" spans="32:34" s="368" customFormat="1" ht="14.15" customHeight="1">
      <c r="AF8501" s="367"/>
      <c r="AH8501" s="367"/>
    </row>
    <row r="8502" spans="32:34" s="368" customFormat="1" ht="14.15" customHeight="1">
      <c r="AF8502" s="367"/>
      <c r="AH8502" s="367"/>
    </row>
    <row r="8503" spans="32:34" s="368" customFormat="1" ht="14.15" customHeight="1">
      <c r="AF8503" s="367"/>
      <c r="AH8503" s="367"/>
    </row>
    <row r="8504" spans="32:34" s="368" customFormat="1" ht="14.15" customHeight="1">
      <c r="AF8504" s="367"/>
      <c r="AH8504" s="367"/>
    </row>
    <row r="8505" spans="32:34" s="368" customFormat="1" ht="14.15" customHeight="1">
      <c r="AF8505" s="367"/>
      <c r="AH8505" s="367"/>
    </row>
    <row r="8506" spans="32:34" s="368" customFormat="1" ht="14.15" customHeight="1">
      <c r="AF8506" s="367"/>
      <c r="AH8506" s="367"/>
    </row>
    <row r="8507" spans="32:34" s="368" customFormat="1" ht="14.15" customHeight="1">
      <c r="AF8507" s="367"/>
      <c r="AH8507" s="367"/>
    </row>
    <row r="8508" spans="32:34" s="368" customFormat="1" ht="14.15" customHeight="1">
      <c r="AF8508" s="367"/>
      <c r="AH8508" s="367"/>
    </row>
    <row r="8509" spans="32:34" s="368" customFormat="1" ht="14.15" customHeight="1">
      <c r="AF8509" s="367"/>
      <c r="AH8509" s="367"/>
    </row>
    <row r="8510" spans="32:34" s="368" customFormat="1" ht="14.15" customHeight="1">
      <c r="AF8510" s="367"/>
      <c r="AH8510" s="367"/>
    </row>
    <row r="8511" spans="32:34" s="368" customFormat="1" ht="14.15" customHeight="1">
      <c r="AF8511" s="367"/>
      <c r="AH8511" s="367"/>
    </row>
    <row r="8512" spans="32:34" s="368" customFormat="1" ht="14.15" customHeight="1">
      <c r="AF8512" s="367"/>
      <c r="AH8512" s="367"/>
    </row>
    <row r="8513" spans="32:34" s="368" customFormat="1" ht="14.15" customHeight="1">
      <c r="AF8513" s="367"/>
      <c r="AH8513" s="367"/>
    </row>
    <row r="8514" spans="32:34" s="368" customFormat="1" ht="14.15" customHeight="1">
      <c r="AF8514" s="367"/>
      <c r="AH8514" s="367"/>
    </row>
    <row r="8515" spans="32:34" s="368" customFormat="1" ht="14.15" customHeight="1">
      <c r="AF8515" s="367"/>
      <c r="AH8515" s="367"/>
    </row>
    <row r="8516" spans="32:34" s="368" customFormat="1" ht="14.15" customHeight="1">
      <c r="AF8516" s="367"/>
      <c r="AH8516" s="367"/>
    </row>
    <row r="8517" spans="32:34" s="368" customFormat="1" ht="14.15" customHeight="1">
      <c r="AF8517" s="367"/>
      <c r="AH8517" s="367"/>
    </row>
    <row r="8518" spans="32:34" s="368" customFormat="1" ht="14.15" customHeight="1">
      <c r="AF8518" s="367"/>
      <c r="AH8518" s="367"/>
    </row>
    <row r="8519" spans="32:34" s="368" customFormat="1" ht="14.15" customHeight="1">
      <c r="AF8519" s="367"/>
      <c r="AH8519" s="367"/>
    </row>
    <row r="8520" spans="32:34" s="368" customFormat="1" ht="14.15" customHeight="1">
      <c r="AF8520" s="367"/>
      <c r="AH8520" s="367"/>
    </row>
    <row r="8521" spans="32:34" s="368" customFormat="1" ht="14.15" customHeight="1">
      <c r="AF8521" s="367"/>
      <c r="AH8521" s="367"/>
    </row>
    <row r="8522" spans="32:34" s="368" customFormat="1" ht="14.15" customHeight="1">
      <c r="AF8522" s="367"/>
      <c r="AH8522" s="367"/>
    </row>
    <row r="8523" spans="32:34" s="368" customFormat="1" ht="14.15" customHeight="1">
      <c r="AF8523" s="367"/>
      <c r="AH8523" s="367"/>
    </row>
    <row r="8524" spans="32:34" s="368" customFormat="1" ht="14.15" customHeight="1">
      <c r="AF8524" s="367"/>
      <c r="AH8524" s="367"/>
    </row>
    <row r="8525" spans="32:34" s="368" customFormat="1" ht="14.15" customHeight="1">
      <c r="AF8525" s="367"/>
      <c r="AH8525" s="367"/>
    </row>
    <row r="8526" spans="32:34" s="368" customFormat="1" ht="14.15" customHeight="1">
      <c r="AF8526" s="367"/>
      <c r="AH8526" s="367"/>
    </row>
    <row r="8527" spans="32:34" s="368" customFormat="1" ht="14.15" customHeight="1">
      <c r="AF8527" s="367"/>
      <c r="AH8527" s="367"/>
    </row>
    <row r="8528" spans="32:34" s="368" customFormat="1" ht="14.15" customHeight="1">
      <c r="AF8528" s="367"/>
      <c r="AH8528" s="367"/>
    </row>
    <row r="8529" spans="32:34" s="368" customFormat="1" ht="14.15" customHeight="1">
      <c r="AF8529" s="367"/>
      <c r="AH8529" s="367"/>
    </row>
    <row r="8530" spans="32:34" s="368" customFormat="1" ht="14.15" customHeight="1">
      <c r="AF8530" s="367"/>
      <c r="AH8530" s="367"/>
    </row>
    <row r="8531" spans="32:34" s="368" customFormat="1" ht="14.15" customHeight="1">
      <c r="AF8531" s="367"/>
      <c r="AH8531" s="367"/>
    </row>
    <row r="8532" spans="32:34" s="368" customFormat="1" ht="14.15" customHeight="1">
      <c r="AF8532" s="367"/>
      <c r="AH8532" s="367"/>
    </row>
    <row r="8533" spans="32:34" s="368" customFormat="1" ht="14.15" customHeight="1">
      <c r="AF8533" s="367"/>
      <c r="AH8533" s="367"/>
    </row>
    <row r="8534" spans="32:34" s="368" customFormat="1" ht="14.15" customHeight="1">
      <c r="AF8534" s="367"/>
      <c r="AH8534" s="367"/>
    </row>
    <row r="8535" spans="32:34" s="368" customFormat="1" ht="14.15" customHeight="1">
      <c r="AF8535" s="367"/>
      <c r="AH8535" s="367"/>
    </row>
    <row r="8536" spans="32:34" s="368" customFormat="1" ht="14.15" customHeight="1">
      <c r="AF8536" s="367"/>
      <c r="AH8536" s="367"/>
    </row>
    <row r="8537" spans="32:34" s="368" customFormat="1" ht="14.15" customHeight="1">
      <c r="AF8537" s="367"/>
      <c r="AH8537" s="367"/>
    </row>
    <row r="8538" spans="32:34" s="368" customFormat="1" ht="14.15" customHeight="1">
      <c r="AF8538" s="367"/>
      <c r="AH8538" s="367"/>
    </row>
    <row r="8539" spans="32:34" s="368" customFormat="1" ht="14.15" customHeight="1">
      <c r="AF8539" s="367"/>
      <c r="AH8539" s="367"/>
    </row>
    <row r="8540" spans="32:34" s="368" customFormat="1" ht="14.15" customHeight="1">
      <c r="AF8540" s="367"/>
      <c r="AH8540" s="367"/>
    </row>
    <row r="8541" spans="32:34" s="368" customFormat="1" ht="14.15" customHeight="1">
      <c r="AF8541" s="367"/>
      <c r="AH8541" s="367"/>
    </row>
    <row r="8542" spans="32:34" s="368" customFormat="1" ht="14.15" customHeight="1">
      <c r="AF8542" s="367"/>
      <c r="AH8542" s="367"/>
    </row>
    <row r="8543" spans="32:34" s="368" customFormat="1" ht="14.15" customHeight="1">
      <c r="AF8543" s="367"/>
      <c r="AH8543" s="367"/>
    </row>
    <row r="8544" spans="32:34" s="368" customFormat="1" ht="14.15" customHeight="1">
      <c r="AF8544" s="367"/>
      <c r="AH8544" s="367"/>
    </row>
    <row r="8545" spans="32:34" s="368" customFormat="1" ht="14.15" customHeight="1">
      <c r="AF8545" s="367"/>
      <c r="AH8545" s="367"/>
    </row>
    <row r="8546" spans="32:34" s="368" customFormat="1" ht="14.15" customHeight="1">
      <c r="AF8546" s="367"/>
      <c r="AH8546" s="367"/>
    </row>
    <row r="8547" spans="32:34" s="368" customFormat="1" ht="14.15" customHeight="1">
      <c r="AF8547" s="367"/>
      <c r="AH8547" s="367"/>
    </row>
    <row r="8548" spans="32:34" s="368" customFormat="1" ht="14.15" customHeight="1">
      <c r="AF8548" s="367"/>
      <c r="AH8548" s="367"/>
    </row>
    <row r="8549" spans="32:34" s="368" customFormat="1" ht="14.15" customHeight="1">
      <c r="AF8549" s="367"/>
      <c r="AH8549" s="367"/>
    </row>
    <row r="8550" spans="32:34" s="368" customFormat="1" ht="14.15" customHeight="1">
      <c r="AF8550" s="367"/>
      <c r="AH8550" s="367"/>
    </row>
    <row r="8551" spans="32:34" s="368" customFormat="1" ht="14.15" customHeight="1">
      <c r="AF8551" s="367"/>
      <c r="AH8551" s="367"/>
    </row>
    <row r="8552" spans="32:34" s="368" customFormat="1" ht="14.15" customHeight="1">
      <c r="AF8552" s="367"/>
      <c r="AH8552" s="367"/>
    </row>
    <row r="8553" spans="32:34" s="368" customFormat="1" ht="14.15" customHeight="1">
      <c r="AF8553" s="367"/>
      <c r="AH8553" s="367"/>
    </row>
    <row r="8554" spans="32:34" s="368" customFormat="1" ht="14.15" customHeight="1">
      <c r="AF8554" s="367"/>
      <c r="AH8554" s="367"/>
    </row>
    <row r="8555" spans="32:34" s="368" customFormat="1" ht="14.15" customHeight="1">
      <c r="AF8555" s="367"/>
      <c r="AH8555" s="367"/>
    </row>
    <row r="8556" spans="32:34" s="368" customFormat="1" ht="14.15" customHeight="1">
      <c r="AF8556" s="367"/>
      <c r="AH8556" s="367"/>
    </row>
    <row r="8557" spans="32:34" s="368" customFormat="1" ht="14.15" customHeight="1">
      <c r="AF8557" s="367"/>
      <c r="AH8557" s="367"/>
    </row>
    <row r="8558" spans="32:34" s="368" customFormat="1" ht="14.15" customHeight="1">
      <c r="AF8558" s="367"/>
      <c r="AH8558" s="367"/>
    </row>
    <row r="8559" spans="32:34" s="368" customFormat="1" ht="14.15" customHeight="1">
      <c r="AF8559" s="367"/>
      <c r="AH8559" s="367"/>
    </row>
    <row r="8560" spans="32:34" s="368" customFormat="1" ht="14.15" customHeight="1">
      <c r="AF8560" s="367"/>
      <c r="AH8560" s="367"/>
    </row>
    <row r="8561" spans="32:34" s="368" customFormat="1" ht="14.15" customHeight="1">
      <c r="AF8561" s="367"/>
      <c r="AH8561" s="367"/>
    </row>
    <row r="8562" spans="32:34" s="368" customFormat="1" ht="14.15" customHeight="1">
      <c r="AF8562" s="367"/>
      <c r="AH8562" s="367"/>
    </row>
    <row r="8563" spans="32:34" s="368" customFormat="1" ht="14.15" customHeight="1">
      <c r="AF8563" s="367"/>
      <c r="AH8563" s="367"/>
    </row>
    <row r="8564" spans="32:34" s="368" customFormat="1" ht="14.15" customHeight="1">
      <c r="AF8564" s="367"/>
      <c r="AH8564" s="367"/>
    </row>
    <row r="8565" spans="32:34" s="368" customFormat="1" ht="14.15" customHeight="1">
      <c r="AF8565" s="367"/>
      <c r="AH8565" s="367"/>
    </row>
    <row r="8566" spans="32:34" s="368" customFormat="1" ht="14.15" customHeight="1">
      <c r="AF8566" s="367"/>
      <c r="AH8566" s="367"/>
    </row>
    <row r="8567" spans="32:34" s="368" customFormat="1" ht="14.15" customHeight="1">
      <c r="AF8567" s="367"/>
      <c r="AH8567" s="367"/>
    </row>
    <row r="8568" spans="32:34" s="368" customFormat="1" ht="14.15" customHeight="1">
      <c r="AF8568" s="367"/>
      <c r="AH8568" s="367"/>
    </row>
    <row r="8569" spans="32:34" s="368" customFormat="1" ht="14.15" customHeight="1">
      <c r="AF8569" s="367"/>
      <c r="AH8569" s="367"/>
    </row>
    <row r="8570" spans="32:34" s="368" customFormat="1" ht="14.15" customHeight="1">
      <c r="AF8570" s="367"/>
      <c r="AH8570" s="367"/>
    </row>
    <row r="8571" spans="32:34" s="368" customFormat="1" ht="14.15" customHeight="1">
      <c r="AF8571" s="367"/>
      <c r="AH8571" s="367"/>
    </row>
    <row r="8572" spans="32:34" s="368" customFormat="1" ht="14.15" customHeight="1">
      <c r="AF8572" s="367"/>
      <c r="AH8572" s="367"/>
    </row>
    <row r="8573" spans="32:34" s="368" customFormat="1" ht="14.15" customHeight="1">
      <c r="AF8573" s="367"/>
      <c r="AH8573" s="367"/>
    </row>
    <row r="8574" spans="32:34" s="368" customFormat="1" ht="14.15" customHeight="1">
      <c r="AF8574" s="367"/>
      <c r="AH8574" s="367"/>
    </row>
    <row r="8575" spans="32:34" s="368" customFormat="1" ht="14.15" customHeight="1">
      <c r="AF8575" s="367"/>
      <c r="AH8575" s="367"/>
    </row>
    <row r="8576" spans="32:34" s="368" customFormat="1" ht="14.15" customHeight="1">
      <c r="AF8576" s="367"/>
      <c r="AH8576" s="367"/>
    </row>
    <row r="8577" spans="32:34" s="368" customFormat="1" ht="14.15" customHeight="1">
      <c r="AF8577" s="367"/>
      <c r="AH8577" s="367"/>
    </row>
    <row r="8578" spans="32:34" s="368" customFormat="1" ht="14.15" customHeight="1">
      <c r="AF8578" s="367"/>
      <c r="AH8578" s="367"/>
    </row>
    <row r="8579" spans="32:34" s="368" customFormat="1" ht="14.15" customHeight="1">
      <c r="AF8579" s="367"/>
      <c r="AH8579" s="367"/>
    </row>
    <row r="8580" spans="32:34" s="368" customFormat="1" ht="14.15" customHeight="1">
      <c r="AF8580" s="367"/>
      <c r="AH8580" s="367"/>
    </row>
    <row r="8581" spans="32:34" s="368" customFormat="1" ht="14.15" customHeight="1">
      <c r="AF8581" s="367"/>
      <c r="AH8581" s="367"/>
    </row>
    <row r="8582" spans="32:34" s="368" customFormat="1" ht="14.15" customHeight="1">
      <c r="AF8582" s="367"/>
      <c r="AH8582" s="367"/>
    </row>
    <row r="8583" spans="32:34" s="368" customFormat="1" ht="14.15" customHeight="1">
      <c r="AF8583" s="367"/>
      <c r="AH8583" s="367"/>
    </row>
    <row r="8584" spans="32:34" s="368" customFormat="1" ht="14.15" customHeight="1">
      <c r="AF8584" s="367"/>
      <c r="AH8584" s="367"/>
    </row>
    <row r="8585" spans="32:34" s="368" customFormat="1" ht="14.15" customHeight="1">
      <c r="AF8585" s="367"/>
      <c r="AH8585" s="367"/>
    </row>
    <row r="8586" spans="32:34" s="368" customFormat="1" ht="14.15" customHeight="1">
      <c r="AF8586" s="367"/>
      <c r="AH8586" s="367"/>
    </row>
    <row r="8587" spans="32:34" s="368" customFormat="1" ht="14.15" customHeight="1">
      <c r="AF8587" s="367"/>
      <c r="AH8587" s="367"/>
    </row>
    <row r="8588" spans="32:34" s="368" customFormat="1" ht="14.15" customHeight="1">
      <c r="AF8588" s="367"/>
      <c r="AH8588" s="367"/>
    </row>
    <row r="8589" spans="32:34" s="368" customFormat="1" ht="14.15" customHeight="1">
      <c r="AF8589" s="367"/>
      <c r="AH8589" s="367"/>
    </row>
    <row r="8590" spans="32:34" s="368" customFormat="1" ht="14.15" customHeight="1">
      <c r="AF8590" s="367"/>
      <c r="AH8590" s="367"/>
    </row>
    <row r="8591" spans="32:34" s="368" customFormat="1" ht="14.15" customHeight="1">
      <c r="AF8591" s="367"/>
      <c r="AH8591" s="367"/>
    </row>
    <row r="8592" spans="32:34" s="368" customFormat="1" ht="14.15" customHeight="1">
      <c r="AF8592" s="367"/>
      <c r="AH8592" s="367"/>
    </row>
    <row r="8593" spans="32:34" s="368" customFormat="1" ht="14.15" customHeight="1">
      <c r="AF8593" s="367"/>
      <c r="AH8593" s="367"/>
    </row>
    <row r="8594" spans="32:34" s="368" customFormat="1" ht="14.15" customHeight="1">
      <c r="AF8594" s="367"/>
      <c r="AH8594" s="367"/>
    </row>
    <row r="8595" spans="32:34" s="368" customFormat="1" ht="14.15" customHeight="1">
      <c r="AF8595" s="367"/>
      <c r="AH8595" s="367"/>
    </row>
    <row r="8596" spans="32:34" s="368" customFormat="1" ht="14.15" customHeight="1">
      <c r="AF8596" s="367"/>
      <c r="AH8596" s="367"/>
    </row>
    <row r="8597" spans="32:34" s="368" customFormat="1" ht="14.15" customHeight="1">
      <c r="AF8597" s="367"/>
      <c r="AH8597" s="367"/>
    </row>
    <row r="8598" spans="32:34" s="368" customFormat="1" ht="14.15" customHeight="1">
      <c r="AF8598" s="367"/>
      <c r="AH8598" s="367"/>
    </row>
    <row r="8599" spans="32:34" s="368" customFormat="1" ht="14.15" customHeight="1">
      <c r="AF8599" s="367"/>
      <c r="AH8599" s="367"/>
    </row>
    <row r="8600" spans="32:34" s="368" customFormat="1" ht="14.15" customHeight="1">
      <c r="AF8600" s="367"/>
      <c r="AH8600" s="367"/>
    </row>
    <row r="8601" spans="32:34" s="368" customFormat="1" ht="14.15" customHeight="1">
      <c r="AF8601" s="367"/>
      <c r="AH8601" s="367"/>
    </row>
    <row r="8602" spans="32:34" s="368" customFormat="1" ht="14.15" customHeight="1">
      <c r="AF8602" s="367"/>
      <c r="AH8602" s="367"/>
    </row>
    <row r="8603" spans="32:34" s="368" customFormat="1" ht="14.15" customHeight="1">
      <c r="AF8603" s="367"/>
      <c r="AH8603" s="367"/>
    </row>
    <row r="8604" spans="32:34" s="368" customFormat="1" ht="14.15" customHeight="1">
      <c r="AF8604" s="367"/>
      <c r="AH8604" s="367"/>
    </row>
    <row r="8605" spans="32:34" s="368" customFormat="1" ht="14.15" customHeight="1">
      <c r="AF8605" s="367"/>
      <c r="AH8605" s="367"/>
    </row>
    <row r="8606" spans="32:34" s="368" customFormat="1" ht="14.15" customHeight="1">
      <c r="AF8606" s="367"/>
      <c r="AH8606" s="367"/>
    </row>
    <row r="8607" spans="32:34" s="368" customFormat="1" ht="14.15" customHeight="1">
      <c r="AF8607" s="367"/>
      <c r="AH8607" s="367"/>
    </row>
    <row r="8608" spans="32:34" s="368" customFormat="1" ht="14.15" customHeight="1">
      <c r="AF8608" s="367"/>
      <c r="AH8608" s="367"/>
    </row>
    <row r="8609" spans="32:34" s="368" customFormat="1" ht="14.15" customHeight="1">
      <c r="AF8609" s="367"/>
      <c r="AH8609" s="367"/>
    </row>
    <row r="8610" spans="32:34" s="368" customFormat="1" ht="14.15" customHeight="1">
      <c r="AF8610" s="367"/>
      <c r="AH8610" s="367"/>
    </row>
    <row r="8611" spans="32:34" s="368" customFormat="1" ht="14.15" customHeight="1">
      <c r="AF8611" s="367"/>
      <c r="AH8611" s="367"/>
    </row>
    <row r="8612" spans="32:34" s="368" customFormat="1" ht="14.15" customHeight="1">
      <c r="AF8612" s="367"/>
      <c r="AH8612" s="367"/>
    </row>
    <row r="8613" spans="32:34" s="368" customFormat="1" ht="14.15" customHeight="1">
      <c r="AF8613" s="367"/>
      <c r="AH8613" s="367"/>
    </row>
    <row r="8614" spans="32:34" s="368" customFormat="1" ht="14.15" customHeight="1">
      <c r="AF8614" s="367"/>
      <c r="AH8614" s="367"/>
    </row>
    <row r="8615" spans="32:34" s="368" customFormat="1" ht="14.15" customHeight="1">
      <c r="AF8615" s="367"/>
      <c r="AH8615" s="367"/>
    </row>
    <row r="8616" spans="32:34" s="368" customFormat="1" ht="14.15" customHeight="1">
      <c r="AF8616" s="367"/>
      <c r="AH8616" s="367"/>
    </row>
    <row r="8617" spans="32:34" s="368" customFormat="1" ht="14.15" customHeight="1">
      <c r="AF8617" s="367"/>
      <c r="AH8617" s="367"/>
    </row>
    <row r="8618" spans="32:34" s="368" customFormat="1" ht="14.15" customHeight="1">
      <c r="AF8618" s="367"/>
      <c r="AH8618" s="367"/>
    </row>
    <row r="8619" spans="32:34" s="368" customFormat="1" ht="14.15" customHeight="1">
      <c r="AF8619" s="367"/>
      <c r="AH8619" s="367"/>
    </row>
    <row r="8620" spans="32:34" s="368" customFormat="1" ht="14.15" customHeight="1">
      <c r="AF8620" s="367"/>
      <c r="AH8620" s="367"/>
    </row>
    <row r="8621" spans="32:34" s="368" customFormat="1" ht="14.15" customHeight="1">
      <c r="AF8621" s="367"/>
      <c r="AH8621" s="367"/>
    </row>
    <row r="8622" spans="32:34" s="368" customFormat="1" ht="14.15" customHeight="1">
      <c r="AF8622" s="367"/>
      <c r="AH8622" s="367"/>
    </row>
    <row r="8623" spans="32:34" s="368" customFormat="1" ht="14.15" customHeight="1">
      <c r="AF8623" s="367"/>
      <c r="AH8623" s="367"/>
    </row>
    <row r="8624" spans="32:34" s="368" customFormat="1" ht="14.15" customHeight="1">
      <c r="AF8624" s="367"/>
      <c r="AH8624" s="367"/>
    </row>
    <row r="8625" spans="32:34" s="368" customFormat="1" ht="14.15" customHeight="1">
      <c r="AF8625" s="367"/>
      <c r="AH8625" s="367"/>
    </row>
    <row r="8626" spans="32:34" s="368" customFormat="1" ht="14.15" customHeight="1">
      <c r="AF8626" s="367"/>
      <c r="AH8626" s="367"/>
    </row>
    <row r="8627" spans="32:34" s="368" customFormat="1" ht="14.15" customHeight="1">
      <c r="AF8627" s="367"/>
      <c r="AH8627" s="367"/>
    </row>
    <row r="8628" spans="32:34" s="368" customFormat="1" ht="14.15" customHeight="1">
      <c r="AF8628" s="367"/>
      <c r="AH8628" s="367"/>
    </row>
    <row r="8629" spans="32:34" s="368" customFormat="1" ht="14.15" customHeight="1">
      <c r="AF8629" s="367"/>
      <c r="AH8629" s="367"/>
    </row>
    <row r="8630" spans="32:34" s="368" customFormat="1" ht="14.15" customHeight="1">
      <c r="AF8630" s="367"/>
      <c r="AH8630" s="367"/>
    </row>
    <row r="8631" spans="32:34" s="368" customFormat="1" ht="14.15" customHeight="1">
      <c r="AF8631" s="367"/>
      <c r="AH8631" s="367"/>
    </row>
    <row r="8632" spans="32:34" s="368" customFormat="1" ht="14.15" customHeight="1">
      <c r="AF8632" s="367"/>
      <c r="AH8632" s="367"/>
    </row>
    <row r="8633" spans="32:34" s="368" customFormat="1" ht="14.15" customHeight="1">
      <c r="AF8633" s="367"/>
      <c r="AH8633" s="367"/>
    </row>
    <row r="8634" spans="32:34" s="368" customFormat="1" ht="14.15" customHeight="1">
      <c r="AF8634" s="367"/>
      <c r="AH8634" s="367"/>
    </row>
    <row r="8635" spans="32:34" s="368" customFormat="1" ht="14.15" customHeight="1">
      <c r="AF8635" s="367"/>
      <c r="AH8635" s="367"/>
    </row>
    <row r="8636" spans="32:34" s="368" customFormat="1" ht="14.15" customHeight="1">
      <c r="AF8636" s="367"/>
      <c r="AH8636" s="367"/>
    </row>
    <row r="8637" spans="32:34" s="368" customFormat="1" ht="14.15" customHeight="1">
      <c r="AF8637" s="367"/>
      <c r="AH8637" s="367"/>
    </row>
    <row r="8638" spans="32:34" s="368" customFormat="1" ht="14.15" customHeight="1">
      <c r="AF8638" s="367"/>
      <c r="AH8638" s="367"/>
    </row>
    <row r="8639" spans="32:34" s="368" customFormat="1" ht="14.15" customHeight="1">
      <c r="AF8639" s="367"/>
      <c r="AH8639" s="367"/>
    </row>
    <row r="8640" spans="32:34" s="368" customFormat="1" ht="14.15" customHeight="1">
      <c r="AF8640" s="367"/>
      <c r="AH8640" s="367"/>
    </row>
    <row r="8641" spans="32:34" s="368" customFormat="1" ht="14.15" customHeight="1">
      <c r="AF8641" s="367"/>
      <c r="AH8641" s="367"/>
    </row>
    <row r="8642" spans="32:34" s="368" customFormat="1" ht="14.15" customHeight="1">
      <c r="AF8642" s="367"/>
      <c r="AH8642" s="367"/>
    </row>
    <row r="8643" spans="32:34" s="368" customFormat="1" ht="14.15" customHeight="1">
      <c r="AF8643" s="367"/>
      <c r="AH8643" s="367"/>
    </row>
    <row r="8644" spans="32:34" s="368" customFormat="1" ht="14.15" customHeight="1">
      <c r="AF8644" s="367"/>
      <c r="AH8644" s="367"/>
    </row>
    <row r="8645" spans="32:34" s="368" customFormat="1" ht="14.15" customHeight="1">
      <c r="AF8645" s="367"/>
      <c r="AH8645" s="367"/>
    </row>
    <row r="8646" spans="32:34" s="368" customFormat="1" ht="14.15" customHeight="1">
      <c r="AF8646" s="367"/>
      <c r="AH8646" s="367"/>
    </row>
    <row r="8647" spans="32:34" s="368" customFormat="1" ht="14.15" customHeight="1">
      <c r="AF8647" s="367"/>
      <c r="AH8647" s="367"/>
    </row>
    <row r="8648" spans="32:34" s="368" customFormat="1" ht="14.15" customHeight="1">
      <c r="AF8648" s="367"/>
      <c r="AH8648" s="367"/>
    </row>
    <row r="8649" spans="32:34" s="368" customFormat="1" ht="14.15" customHeight="1">
      <c r="AF8649" s="367"/>
      <c r="AH8649" s="367"/>
    </row>
    <row r="8650" spans="32:34" s="368" customFormat="1" ht="14.15" customHeight="1">
      <c r="AF8650" s="367"/>
      <c r="AH8650" s="367"/>
    </row>
    <row r="8651" spans="32:34" s="368" customFormat="1" ht="14.15" customHeight="1">
      <c r="AF8651" s="367"/>
      <c r="AH8651" s="367"/>
    </row>
    <row r="8652" spans="32:34" s="368" customFormat="1" ht="14.15" customHeight="1">
      <c r="AF8652" s="367"/>
      <c r="AH8652" s="367"/>
    </row>
    <row r="8653" spans="32:34" s="368" customFormat="1" ht="14.15" customHeight="1">
      <c r="AF8653" s="367"/>
      <c r="AH8653" s="367"/>
    </row>
    <row r="8654" spans="32:34" s="368" customFormat="1" ht="14.15" customHeight="1">
      <c r="AF8654" s="367"/>
      <c r="AH8654" s="367"/>
    </row>
    <row r="8655" spans="32:34" s="368" customFormat="1" ht="14.15" customHeight="1">
      <c r="AF8655" s="367"/>
      <c r="AH8655" s="367"/>
    </row>
    <row r="8656" spans="32:34" s="368" customFormat="1" ht="14.15" customHeight="1">
      <c r="AF8656" s="367"/>
      <c r="AH8656" s="367"/>
    </row>
    <row r="8657" spans="32:34" s="368" customFormat="1" ht="14.15" customHeight="1">
      <c r="AF8657" s="367"/>
      <c r="AH8657" s="367"/>
    </row>
    <row r="8658" spans="32:34" s="368" customFormat="1" ht="14.15" customHeight="1">
      <c r="AF8658" s="367"/>
      <c r="AH8658" s="367"/>
    </row>
    <row r="8659" spans="32:34" s="368" customFormat="1" ht="14.15" customHeight="1">
      <c r="AF8659" s="367"/>
      <c r="AH8659" s="367"/>
    </row>
    <row r="8660" spans="32:34" s="368" customFormat="1" ht="14.15" customHeight="1">
      <c r="AF8660" s="367"/>
      <c r="AH8660" s="367"/>
    </row>
    <row r="8661" spans="32:34" s="368" customFormat="1" ht="14.15" customHeight="1">
      <c r="AF8661" s="367"/>
      <c r="AH8661" s="367"/>
    </row>
    <row r="8662" spans="32:34" s="368" customFormat="1" ht="14.15" customHeight="1">
      <c r="AF8662" s="367"/>
      <c r="AH8662" s="367"/>
    </row>
    <row r="8663" spans="32:34" s="368" customFormat="1" ht="14.15" customHeight="1">
      <c r="AF8663" s="367"/>
      <c r="AH8663" s="367"/>
    </row>
    <row r="8664" spans="32:34" s="368" customFormat="1" ht="14.15" customHeight="1">
      <c r="AF8664" s="367"/>
      <c r="AH8664" s="367"/>
    </row>
    <row r="8665" spans="32:34" s="368" customFormat="1" ht="14.15" customHeight="1">
      <c r="AF8665" s="367"/>
      <c r="AH8665" s="367"/>
    </row>
    <row r="8666" spans="32:34" s="368" customFormat="1" ht="14.15" customHeight="1">
      <c r="AF8666" s="367"/>
      <c r="AH8666" s="367"/>
    </row>
    <row r="8667" spans="32:34" s="368" customFormat="1" ht="14.15" customHeight="1">
      <c r="AF8667" s="367"/>
      <c r="AH8667" s="367"/>
    </row>
    <row r="8668" spans="32:34" s="368" customFormat="1" ht="14.15" customHeight="1">
      <c r="AF8668" s="367"/>
      <c r="AH8668" s="367"/>
    </row>
    <row r="8669" spans="32:34" s="368" customFormat="1" ht="14.15" customHeight="1">
      <c r="AF8669" s="367"/>
      <c r="AH8669" s="367"/>
    </row>
    <row r="8670" spans="32:34" s="368" customFormat="1" ht="14.15" customHeight="1">
      <c r="AF8670" s="367"/>
      <c r="AH8670" s="367"/>
    </row>
    <row r="8671" spans="32:34" s="368" customFormat="1" ht="14.15" customHeight="1">
      <c r="AF8671" s="367"/>
      <c r="AH8671" s="367"/>
    </row>
    <row r="8672" spans="32:34" s="368" customFormat="1" ht="14.15" customHeight="1">
      <c r="AF8672" s="367"/>
      <c r="AH8672" s="367"/>
    </row>
    <row r="8673" spans="32:34" s="368" customFormat="1" ht="14.15" customHeight="1">
      <c r="AF8673" s="367"/>
      <c r="AH8673" s="367"/>
    </row>
    <row r="8674" spans="32:34" s="368" customFormat="1" ht="14.15" customHeight="1">
      <c r="AF8674" s="367"/>
      <c r="AH8674" s="367"/>
    </row>
    <row r="8675" spans="32:34" s="368" customFormat="1" ht="14.15" customHeight="1">
      <c r="AF8675" s="367"/>
      <c r="AH8675" s="367"/>
    </row>
    <row r="8676" spans="32:34" s="368" customFormat="1" ht="14.15" customHeight="1">
      <c r="AF8676" s="367"/>
      <c r="AH8676" s="367"/>
    </row>
    <row r="8677" spans="32:34" s="368" customFormat="1" ht="14.15" customHeight="1">
      <c r="AF8677" s="367"/>
      <c r="AH8677" s="367"/>
    </row>
    <row r="8678" spans="32:34" s="368" customFormat="1" ht="14.15" customHeight="1">
      <c r="AF8678" s="367"/>
      <c r="AH8678" s="367"/>
    </row>
    <row r="8679" spans="32:34" s="368" customFormat="1" ht="14.15" customHeight="1">
      <c r="AF8679" s="367"/>
      <c r="AH8679" s="367"/>
    </row>
    <row r="8680" spans="32:34" s="368" customFormat="1" ht="14.15" customHeight="1">
      <c r="AF8680" s="367"/>
      <c r="AH8680" s="367"/>
    </row>
    <row r="8681" spans="32:34" s="368" customFormat="1" ht="14.15" customHeight="1">
      <c r="AF8681" s="367"/>
      <c r="AH8681" s="367"/>
    </row>
    <row r="8682" spans="32:34" s="368" customFormat="1" ht="14.15" customHeight="1">
      <c r="AF8682" s="367"/>
      <c r="AH8682" s="367"/>
    </row>
    <row r="8683" spans="32:34" s="368" customFormat="1" ht="14.15" customHeight="1">
      <c r="AF8683" s="367"/>
      <c r="AH8683" s="367"/>
    </row>
    <row r="8684" spans="32:34" s="368" customFormat="1" ht="14.15" customHeight="1">
      <c r="AF8684" s="367"/>
      <c r="AH8684" s="367"/>
    </row>
    <row r="8685" spans="32:34" s="368" customFormat="1" ht="14.15" customHeight="1">
      <c r="AF8685" s="367"/>
      <c r="AH8685" s="367"/>
    </row>
    <row r="8686" spans="32:34" s="368" customFormat="1" ht="14.15" customHeight="1">
      <c r="AF8686" s="367"/>
      <c r="AH8686" s="367"/>
    </row>
    <row r="8687" spans="32:34" s="368" customFormat="1" ht="14.15" customHeight="1">
      <c r="AF8687" s="367"/>
      <c r="AH8687" s="367"/>
    </row>
    <row r="8688" spans="32:34" s="368" customFormat="1" ht="14.15" customHeight="1">
      <c r="AF8688" s="367"/>
      <c r="AH8688" s="367"/>
    </row>
    <row r="8689" spans="32:34" s="368" customFormat="1" ht="14.15" customHeight="1">
      <c r="AF8689" s="367"/>
      <c r="AH8689" s="367"/>
    </row>
    <row r="8690" spans="32:34" s="368" customFormat="1" ht="14.15" customHeight="1">
      <c r="AF8690" s="367"/>
      <c r="AH8690" s="367"/>
    </row>
    <row r="8691" spans="32:34" s="368" customFormat="1" ht="14.15" customHeight="1">
      <c r="AF8691" s="367"/>
      <c r="AH8691" s="367"/>
    </row>
    <row r="8692" spans="32:34" s="368" customFormat="1" ht="14.15" customHeight="1">
      <c r="AF8692" s="367"/>
      <c r="AH8692" s="367"/>
    </row>
    <row r="8693" spans="32:34" s="368" customFormat="1" ht="14.15" customHeight="1">
      <c r="AF8693" s="367"/>
      <c r="AH8693" s="367"/>
    </row>
    <row r="8694" spans="32:34" s="368" customFormat="1" ht="14.15" customHeight="1">
      <c r="AF8694" s="367"/>
      <c r="AH8694" s="367"/>
    </row>
    <row r="8695" spans="32:34" s="368" customFormat="1" ht="14.15" customHeight="1">
      <c r="AF8695" s="367"/>
      <c r="AH8695" s="367"/>
    </row>
    <row r="8696" spans="32:34" s="368" customFormat="1" ht="14.15" customHeight="1">
      <c r="AF8696" s="367"/>
      <c r="AH8696" s="367"/>
    </row>
    <row r="8697" spans="32:34" s="368" customFormat="1" ht="14.15" customHeight="1">
      <c r="AF8697" s="367"/>
      <c r="AH8697" s="367"/>
    </row>
    <row r="8698" spans="32:34" s="368" customFormat="1" ht="14.15" customHeight="1">
      <c r="AF8698" s="367"/>
      <c r="AH8698" s="367"/>
    </row>
    <row r="8699" spans="32:34" s="368" customFormat="1" ht="14.15" customHeight="1">
      <c r="AF8699" s="367"/>
      <c r="AH8699" s="367"/>
    </row>
    <row r="8700" spans="32:34" s="368" customFormat="1" ht="14.15" customHeight="1">
      <c r="AF8700" s="367"/>
      <c r="AH8700" s="367"/>
    </row>
    <row r="8701" spans="32:34" s="368" customFormat="1" ht="14.15" customHeight="1">
      <c r="AF8701" s="367"/>
      <c r="AH8701" s="367"/>
    </row>
    <row r="8702" spans="32:34" s="368" customFormat="1" ht="14.15" customHeight="1">
      <c r="AF8702" s="367"/>
      <c r="AH8702" s="367"/>
    </row>
    <row r="8703" spans="32:34" s="368" customFormat="1" ht="14.15" customHeight="1">
      <c r="AF8703" s="367"/>
      <c r="AH8703" s="367"/>
    </row>
    <row r="8704" spans="32:34" s="368" customFormat="1" ht="14.15" customHeight="1">
      <c r="AF8704" s="367"/>
      <c r="AH8704" s="367"/>
    </row>
    <row r="8705" spans="32:34" s="368" customFormat="1" ht="14.15" customHeight="1">
      <c r="AF8705" s="367"/>
      <c r="AH8705" s="367"/>
    </row>
    <row r="8706" spans="32:34" s="368" customFormat="1" ht="14.15" customHeight="1">
      <c r="AF8706" s="367"/>
      <c r="AH8706" s="367"/>
    </row>
    <row r="8707" spans="32:34" s="368" customFormat="1" ht="14.15" customHeight="1">
      <c r="AF8707" s="367"/>
      <c r="AH8707" s="367"/>
    </row>
    <row r="8708" spans="32:34" s="368" customFormat="1" ht="14.15" customHeight="1">
      <c r="AF8708" s="367"/>
      <c r="AH8708" s="367"/>
    </row>
    <row r="8709" spans="32:34" s="368" customFormat="1" ht="14.15" customHeight="1">
      <c r="AF8709" s="367"/>
      <c r="AH8709" s="367"/>
    </row>
    <row r="8710" spans="32:34" s="368" customFormat="1" ht="14.15" customHeight="1">
      <c r="AF8710" s="367"/>
      <c r="AH8710" s="367"/>
    </row>
    <row r="8711" spans="32:34" s="368" customFormat="1" ht="14.15" customHeight="1">
      <c r="AF8711" s="367"/>
      <c r="AH8711" s="367"/>
    </row>
    <row r="8712" spans="32:34" s="368" customFormat="1" ht="14.15" customHeight="1">
      <c r="AF8712" s="367"/>
      <c r="AH8712" s="367"/>
    </row>
    <row r="8713" spans="32:34" s="368" customFormat="1" ht="14.15" customHeight="1">
      <c r="AF8713" s="367"/>
      <c r="AH8713" s="367"/>
    </row>
    <row r="8714" spans="32:34" s="368" customFormat="1" ht="14.15" customHeight="1">
      <c r="AF8714" s="367"/>
      <c r="AH8714" s="367"/>
    </row>
    <row r="8715" spans="32:34" s="368" customFormat="1" ht="14.15" customHeight="1">
      <c r="AF8715" s="367"/>
      <c r="AH8715" s="367"/>
    </row>
    <row r="8716" spans="32:34" s="368" customFormat="1" ht="14.15" customHeight="1">
      <c r="AF8716" s="367"/>
      <c r="AH8716" s="367"/>
    </row>
    <row r="8717" spans="32:34" s="368" customFormat="1" ht="14.15" customHeight="1">
      <c r="AF8717" s="367"/>
      <c r="AH8717" s="367"/>
    </row>
    <row r="8718" spans="32:34" s="368" customFormat="1" ht="14.15" customHeight="1">
      <c r="AF8718" s="367"/>
      <c r="AH8718" s="367"/>
    </row>
    <row r="8719" spans="32:34" s="368" customFormat="1" ht="14.15" customHeight="1">
      <c r="AF8719" s="367"/>
      <c r="AH8719" s="367"/>
    </row>
    <row r="8720" spans="32:34" s="368" customFormat="1" ht="14.15" customHeight="1">
      <c r="AF8720" s="367"/>
      <c r="AH8720" s="367"/>
    </row>
    <row r="8721" spans="32:34" s="368" customFormat="1" ht="14.15" customHeight="1">
      <c r="AF8721" s="367"/>
      <c r="AH8721" s="367"/>
    </row>
    <row r="8722" spans="32:34" s="368" customFormat="1" ht="14.15" customHeight="1">
      <c r="AF8722" s="367"/>
      <c r="AH8722" s="367"/>
    </row>
    <row r="8723" spans="32:34" s="368" customFormat="1" ht="14.15" customHeight="1">
      <c r="AF8723" s="367"/>
      <c r="AH8723" s="367"/>
    </row>
    <row r="8724" spans="32:34" s="368" customFormat="1" ht="14.15" customHeight="1">
      <c r="AF8724" s="367"/>
      <c r="AH8724" s="367"/>
    </row>
    <row r="8725" spans="32:34" s="368" customFormat="1" ht="14.15" customHeight="1">
      <c r="AF8725" s="367"/>
      <c r="AH8725" s="367"/>
    </row>
    <row r="8726" spans="32:34" s="368" customFormat="1" ht="14.15" customHeight="1">
      <c r="AF8726" s="367"/>
      <c r="AH8726" s="367"/>
    </row>
    <row r="8727" spans="32:34" s="368" customFormat="1" ht="14.15" customHeight="1">
      <c r="AF8727" s="367"/>
      <c r="AH8727" s="367"/>
    </row>
    <row r="8728" spans="32:34" s="368" customFormat="1" ht="14.15" customHeight="1">
      <c r="AF8728" s="367"/>
      <c r="AH8728" s="367"/>
    </row>
    <row r="8729" spans="32:34" s="368" customFormat="1" ht="14.15" customHeight="1">
      <c r="AF8729" s="367"/>
      <c r="AH8729" s="367"/>
    </row>
    <row r="8730" spans="32:34" s="368" customFormat="1" ht="14.15" customHeight="1">
      <c r="AF8730" s="367"/>
      <c r="AH8730" s="367"/>
    </row>
    <row r="8731" spans="32:34" s="368" customFormat="1" ht="14.15" customHeight="1">
      <c r="AF8731" s="367"/>
      <c r="AH8731" s="367"/>
    </row>
    <row r="8732" spans="32:34" s="368" customFormat="1" ht="14.15" customHeight="1">
      <c r="AF8732" s="367"/>
      <c r="AH8732" s="367"/>
    </row>
    <row r="8733" spans="32:34" s="368" customFormat="1" ht="14.15" customHeight="1">
      <c r="AF8733" s="367"/>
      <c r="AH8733" s="367"/>
    </row>
    <row r="8734" spans="32:34" s="368" customFormat="1" ht="14.15" customHeight="1">
      <c r="AF8734" s="367"/>
      <c r="AH8734" s="367"/>
    </row>
    <row r="8735" spans="32:34" s="368" customFormat="1" ht="14.15" customHeight="1">
      <c r="AF8735" s="367"/>
      <c r="AH8735" s="367"/>
    </row>
    <row r="8736" spans="32:34" s="368" customFormat="1" ht="14.15" customHeight="1">
      <c r="AF8736" s="367"/>
      <c r="AH8736" s="367"/>
    </row>
    <row r="8737" spans="32:34" s="368" customFormat="1" ht="14.15" customHeight="1">
      <c r="AF8737" s="367"/>
      <c r="AH8737" s="367"/>
    </row>
    <row r="8738" spans="32:34" s="368" customFormat="1" ht="14.15" customHeight="1">
      <c r="AF8738" s="367"/>
      <c r="AH8738" s="367"/>
    </row>
    <row r="8739" spans="32:34" s="368" customFormat="1" ht="14.15" customHeight="1">
      <c r="AF8739" s="367"/>
      <c r="AH8739" s="367"/>
    </row>
    <row r="8740" spans="32:34" s="368" customFormat="1" ht="14.15" customHeight="1">
      <c r="AF8740" s="367"/>
      <c r="AH8740" s="367"/>
    </row>
    <row r="8741" spans="32:34" s="368" customFormat="1" ht="14.15" customHeight="1">
      <c r="AF8741" s="367"/>
      <c r="AH8741" s="367"/>
    </row>
    <row r="8742" spans="32:34" s="368" customFormat="1" ht="14.15" customHeight="1">
      <c r="AF8742" s="367"/>
      <c r="AH8742" s="367"/>
    </row>
    <row r="8743" spans="32:34" s="368" customFormat="1" ht="14.15" customHeight="1">
      <c r="AF8743" s="367"/>
      <c r="AH8743" s="367"/>
    </row>
    <row r="8744" spans="32:34" s="368" customFormat="1" ht="14.15" customHeight="1">
      <c r="AF8744" s="367"/>
      <c r="AH8744" s="367"/>
    </row>
    <row r="8745" spans="32:34" s="368" customFormat="1" ht="14.15" customHeight="1">
      <c r="AF8745" s="367"/>
      <c r="AH8745" s="367"/>
    </row>
    <row r="8746" spans="32:34" s="368" customFormat="1" ht="14.15" customHeight="1">
      <c r="AF8746" s="367"/>
      <c r="AH8746" s="367"/>
    </row>
    <row r="8747" spans="32:34" s="368" customFormat="1" ht="14.15" customHeight="1">
      <c r="AF8747" s="367"/>
      <c r="AH8747" s="367"/>
    </row>
    <row r="8748" spans="32:34" s="368" customFormat="1" ht="14.15" customHeight="1">
      <c r="AF8748" s="367"/>
      <c r="AH8748" s="367"/>
    </row>
    <row r="8749" spans="32:34" s="368" customFormat="1" ht="14.15" customHeight="1">
      <c r="AF8749" s="367"/>
      <c r="AH8749" s="367"/>
    </row>
    <row r="8750" spans="32:34" s="368" customFormat="1" ht="14.15" customHeight="1">
      <c r="AF8750" s="367"/>
      <c r="AH8750" s="367"/>
    </row>
    <row r="8751" spans="32:34" s="368" customFormat="1" ht="14.15" customHeight="1">
      <c r="AF8751" s="367"/>
      <c r="AH8751" s="367"/>
    </row>
    <row r="8752" spans="32:34" s="368" customFormat="1" ht="14.15" customHeight="1">
      <c r="AF8752" s="367"/>
      <c r="AH8752" s="367"/>
    </row>
    <row r="8753" spans="32:34" s="368" customFormat="1" ht="14.15" customHeight="1">
      <c r="AF8753" s="367"/>
      <c r="AH8753" s="367"/>
    </row>
    <row r="8754" spans="32:34" s="368" customFormat="1" ht="14.15" customHeight="1">
      <c r="AF8754" s="367"/>
      <c r="AH8754" s="367"/>
    </row>
    <row r="8755" spans="32:34" s="368" customFormat="1" ht="14.15" customHeight="1">
      <c r="AF8755" s="367"/>
      <c r="AH8755" s="367"/>
    </row>
    <row r="8756" spans="32:34" s="368" customFormat="1" ht="14.15" customHeight="1">
      <c r="AF8756" s="367"/>
      <c r="AH8756" s="367"/>
    </row>
    <row r="8757" spans="32:34" s="368" customFormat="1" ht="14.15" customHeight="1">
      <c r="AF8757" s="367"/>
      <c r="AH8757" s="367"/>
    </row>
    <row r="8758" spans="32:34" s="368" customFormat="1" ht="14.15" customHeight="1">
      <c r="AF8758" s="367"/>
      <c r="AH8758" s="367"/>
    </row>
    <row r="8759" spans="32:34" s="368" customFormat="1" ht="14.15" customHeight="1">
      <c r="AF8759" s="367"/>
      <c r="AH8759" s="367"/>
    </row>
    <row r="8760" spans="32:34" s="368" customFormat="1" ht="14.15" customHeight="1">
      <c r="AF8760" s="367"/>
      <c r="AH8760" s="367"/>
    </row>
    <row r="8761" spans="32:34" s="368" customFormat="1" ht="14.15" customHeight="1">
      <c r="AF8761" s="367"/>
      <c r="AH8761" s="367"/>
    </row>
    <row r="8762" spans="32:34" s="368" customFormat="1" ht="14.15" customHeight="1">
      <c r="AF8762" s="367"/>
      <c r="AH8762" s="367"/>
    </row>
    <row r="8763" spans="32:34" s="368" customFormat="1" ht="14.15" customHeight="1">
      <c r="AF8763" s="367"/>
      <c r="AH8763" s="367"/>
    </row>
    <row r="8764" spans="32:34" s="368" customFormat="1" ht="14.15" customHeight="1">
      <c r="AF8764" s="367"/>
      <c r="AH8764" s="367"/>
    </row>
    <row r="8765" spans="32:34" s="368" customFormat="1" ht="14.15" customHeight="1">
      <c r="AF8765" s="367"/>
      <c r="AH8765" s="367"/>
    </row>
    <row r="8766" spans="32:34" s="368" customFormat="1" ht="14.15" customHeight="1">
      <c r="AF8766" s="367"/>
      <c r="AH8766" s="367"/>
    </row>
    <row r="8767" spans="32:34" s="368" customFormat="1" ht="14.15" customHeight="1">
      <c r="AF8767" s="367"/>
      <c r="AH8767" s="367"/>
    </row>
    <row r="8768" spans="32:34" s="368" customFormat="1" ht="14.15" customHeight="1">
      <c r="AF8768" s="367"/>
      <c r="AH8768" s="367"/>
    </row>
    <row r="8769" spans="32:34" s="368" customFormat="1" ht="14.15" customHeight="1">
      <c r="AF8769" s="367"/>
      <c r="AH8769" s="367"/>
    </row>
    <row r="8770" spans="32:34" s="368" customFormat="1" ht="14.15" customHeight="1">
      <c r="AF8770" s="367"/>
      <c r="AH8770" s="367"/>
    </row>
    <row r="8771" spans="32:34" s="368" customFormat="1" ht="14.15" customHeight="1">
      <c r="AF8771" s="367"/>
      <c r="AH8771" s="367"/>
    </row>
    <row r="8772" spans="32:34" s="368" customFormat="1" ht="14.15" customHeight="1">
      <c r="AF8772" s="367"/>
      <c r="AH8772" s="367"/>
    </row>
    <row r="8773" spans="32:34" s="368" customFormat="1" ht="14.15" customHeight="1">
      <c r="AF8773" s="367"/>
      <c r="AH8773" s="367"/>
    </row>
    <row r="8774" spans="32:34" s="368" customFormat="1" ht="14.15" customHeight="1">
      <c r="AF8774" s="367"/>
      <c r="AH8774" s="367"/>
    </row>
    <row r="8775" spans="32:34" s="368" customFormat="1" ht="14.15" customHeight="1">
      <c r="AF8775" s="367"/>
      <c r="AH8775" s="367"/>
    </row>
    <row r="8776" spans="32:34" s="368" customFormat="1" ht="14.15" customHeight="1">
      <c r="AF8776" s="367"/>
      <c r="AH8776" s="367"/>
    </row>
    <row r="8777" spans="32:34" s="368" customFormat="1" ht="14.15" customHeight="1">
      <c r="AF8777" s="367"/>
      <c r="AH8777" s="367"/>
    </row>
    <row r="8778" spans="32:34" s="368" customFormat="1" ht="14.15" customHeight="1">
      <c r="AF8778" s="367"/>
      <c r="AH8778" s="367"/>
    </row>
    <row r="8779" spans="32:34" s="368" customFormat="1" ht="14.15" customHeight="1">
      <c r="AF8779" s="367"/>
      <c r="AH8779" s="367"/>
    </row>
    <row r="8780" spans="32:34" s="368" customFormat="1" ht="14.15" customHeight="1">
      <c r="AF8780" s="367"/>
      <c r="AH8780" s="367"/>
    </row>
    <row r="8781" spans="32:34" s="368" customFormat="1" ht="14.15" customHeight="1">
      <c r="AF8781" s="367"/>
      <c r="AH8781" s="367"/>
    </row>
    <row r="8782" spans="32:34" s="368" customFormat="1" ht="14.15" customHeight="1">
      <c r="AF8782" s="367"/>
      <c r="AH8782" s="367"/>
    </row>
    <row r="8783" spans="32:34" s="368" customFormat="1" ht="14.15" customHeight="1">
      <c r="AF8783" s="367"/>
      <c r="AH8783" s="367"/>
    </row>
    <row r="8784" spans="32:34" s="368" customFormat="1" ht="14.15" customHeight="1">
      <c r="AF8784" s="367"/>
      <c r="AH8784" s="367"/>
    </row>
    <row r="8785" spans="32:34" s="368" customFormat="1" ht="14.15" customHeight="1">
      <c r="AF8785" s="367"/>
      <c r="AH8785" s="367"/>
    </row>
    <row r="8786" spans="32:34" s="368" customFormat="1" ht="14.15" customHeight="1">
      <c r="AF8786" s="367"/>
      <c r="AH8786" s="367"/>
    </row>
    <row r="8787" spans="32:34" s="368" customFormat="1" ht="14.15" customHeight="1">
      <c r="AF8787" s="367"/>
      <c r="AH8787" s="367"/>
    </row>
    <row r="8788" spans="32:34" s="368" customFormat="1" ht="14.15" customHeight="1">
      <c r="AF8788" s="367"/>
      <c r="AH8788" s="367"/>
    </row>
    <row r="8789" spans="32:34" s="368" customFormat="1" ht="14.15" customHeight="1">
      <c r="AF8789" s="367"/>
      <c r="AH8789" s="367"/>
    </row>
    <row r="8790" spans="32:34" s="368" customFormat="1" ht="14.15" customHeight="1">
      <c r="AF8790" s="367"/>
      <c r="AH8790" s="367"/>
    </row>
    <row r="8791" spans="32:34" s="368" customFormat="1" ht="14.15" customHeight="1">
      <c r="AF8791" s="367"/>
      <c r="AH8791" s="367"/>
    </row>
    <row r="8792" spans="32:34" s="368" customFormat="1" ht="14.15" customHeight="1">
      <c r="AF8792" s="367"/>
      <c r="AH8792" s="367"/>
    </row>
    <row r="8793" spans="32:34" s="368" customFormat="1" ht="14.15" customHeight="1">
      <c r="AF8793" s="367"/>
      <c r="AH8793" s="367"/>
    </row>
    <row r="8794" spans="32:34" s="368" customFormat="1" ht="14.15" customHeight="1">
      <c r="AF8794" s="367"/>
      <c r="AH8794" s="367"/>
    </row>
    <row r="8795" spans="32:34" s="368" customFormat="1" ht="14.15" customHeight="1">
      <c r="AF8795" s="367"/>
      <c r="AH8795" s="367"/>
    </row>
    <row r="8796" spans="32:34" s="368" customFormat="1" ht="14.15" customHeight="1">
      <c r="AF8796" s="367"/>
      <c r="AH8796" s="367"/>
    </row>
    <row r="8797" spans="32:34" s="368" customFormat="1" ht="14.15" customHeight="1">
      <c r="AF8797" s="367"/>
      <c r="AH8797" s="367"/>
    </row>
    <row r="8798" spans="32:34" s="368" customFormat="1" ht="14.15" customHeight="1">
      <c r="AF8798" s="367"/>
      <c r="AH8798" s="367"/>
    </row>
    <row r="8799" spans="32:34" s="368" customFormat="1" ht="14.15" customHeight="1">
      <c r="AF8799" s="367"/>
      <c r="AH8799" s="367"/>
    </row>
    <row r="8800" spans="32:34" s="368" customFormat="1" ht="14.15" customHeight="1">
      <c r="AF8800" s="367"/>
      <c r="AH8800" s="367"/>
    </row>
    <row r="8801" spans="32:34" s="368" customFormat="1" ht="14.15" customHeight="1">
      <c r="AF8801" s="367"/>
      <c r="AH8801" s="367"/>
    </row>
    <row r="8802" spans="32:34" s="368" customFormat="1" ht="14.15" customHeight="1">
      <c r="AF8802" s="367"/>
      <c r="AH8802" s="367"/>
    </row>
    <row r="8803" spans="32:34" s="368" customFormat="1" ht="14.15" customHeight="1">
      <c r="AF8803" s="367"/>
      <c r="AH8803" s="367"/>
    </row>
    <row r="8804" spans="32:34" s="368" customFormat="1" ht="14.15" customHeight="1">
      <c r="AF8804" s="367"/>
      <c r="AH8804" s="367"/>
    </row>
    <row r="8805" spans="32:34" s="368" customFormat="1" ht="14.15" customHeight="1">
      <c r="AF8805" s="367"/>
      <c r="AH8805" s="367"/>
    </row>
    <row r="8806" spans="32:34" s="368" customFormat="1" ht="14.15" customHeight="1">
      <c r="AF8806" s="367"/>
      <c r="AH8806" s="367"/>
    </row>
    <row r="8807" spans="32:34" s="368" customFormat="1" ht="14.15" customHeight="1">
      <c r="AF8807" s="367"/>
      <c r="AH8807" s="367"/>
    </row>
    <row r="8808" spans="32:34" s="368" customFormat="1" ht="14.15" customHeight="1">
      <c r="AF8808" s="367"/>
      <c r="AH8808" s="367"/>
    </row>
    <row r="8809" spans="32:34" s="368" customFormat="1" ht="14.15" customHeight="1">
      <c r="AF8809" s="367"/>
      <c r="AH8809" s="367"/>
    </row>
    <row r="8810" spans="32:34" s="368" customFormat="1" ht="14.15" customHeight="1">
      <c r="AF8810" s="367"/>
      <c r="AH8810" s="367"/>
    </row>
    <row r="8811" spans="32:34" s="368" customFormat="1" ht="14.15" customHeight="1">
      <c r="AF8811" s="367"/>
      <c r="AH8811" s="367"/>
    </row>
    <row r="8812" spans="32:34" s="368" customFormat="1" ht="14.15" customHeight="1">
      <c r="AF8812" s="367"/>
      <c r="AH8812" s="367"/>
    </row>
    <row r="8813" spans="32:34" s="368" customFormat="1" ht="14.15" customHeight="1">
      <c r="AF8813" s="367"/>
      <c r="AH8813" s="367"/>
    </row>
    <row r="8814" spans="32:34" s="368" customFormat="1" ht="14.15" customHeight="1">
      <c r="AF8814" s="367"/>
      <c r="AH8814" s="367"/>
    </row>
    <row r="8815" spans="32:34" s="368" customFormat="1" ht="14.15" customHeight="1">
      <c r="AF8815" s="367"/>
      <c r="AH8815" s="367"/>
    </row>
    <row r="8816" spans="32:34" s="368" customFormat="1" ht="14.15" customHeight="1">
      <c r="AF8816" s="367"/>
      <c r="AH8816" s="367"/>
    </row>
    <row r="8817" spans="32:34" s="368" customFormat="1" ht="14.15" customHeight="1">
      <c r="AF8817" s="367"/>
      <c r="AH8817" s="367"/>
    </row>
    <row r="8818" spans="32:34" s="368" customFormat="1" ht="14.15" customHeight="1">
      <c r="AF8818" s="367"/>
      <c r="AH8818" s="367"/>
    </row>
    <row r="8819" spans="32:34" s="368" customFormat="1" ht="14.15" customHeight="1">
      <c r="AF8819" s="367"/>
      <c r="AH8819" s="367"/>
    </row>
    <row r="8820" spans="32:34" s="368" customFormat="1" ht="14.15" customHeight="1">
      <c r="AF8820" s="367"/>
      <c r="AH8820" s="367"/>
    </row>
    <row r="8821" spans="32:34" s="368" customFormat="1" ht="14.15" customHeight="1">
      <c r="AF8821" s="367"/>
      <c r="AH8821" s="367"/>
    </row>
    <row r="8822" spans="32:34" s="368" customFormat="1" ht="14.15" customHeight="1">
      <c r="AF8822" s="367"/>
      <c r="AH8822" s="367"/>
    </row>
    <row r="8823" spans="32:34" s="368" customFormat="1" ht="14.15" customHeight="1">
      <c r="AF8823" s="367"/>
      <c r="AH8823" s="367"/>
    </row>
    <row r="8824" spans="32:34" s="368" customFormat="1" ht="14.15" customHeight="1">
      <c r="AF8824" s="367"/>
      <c r="AH8824" s="367"/>
    </row>
    <row r="8825" spans="32:34" s="368" customFormat="1" ht="14.15" customHeight="1">
      <c r="AF8825" s="367"/>
      <c r="AH8825" s="367"/>
    </row>
    <row r="8826" spans="32:34" s="368" customFormat="1" ht="14.15" customHeight="1">
      <c r="AF8826" s="367"/>
      <c r="AH8826" s="367"/>
    </row>
    <row r="8827" spans="32:34" s="368" customFormat="1" ht="14.15" customHeight="1">
      <c r="AF8827" s="367"/>
      <c r="AH8827" s="367"/>
    </row>
    <row r="8828" spans="32:34" s="368" customFormat="1" ht="14.15" customHeight="1">
      <c r="AF8828" s="367"/>
      <c r="AH8828" s="367"/>
    </row>
    <row r="8829" spans="32:34" s="368" customFormat="1" ht="14.15" customHeight="1">
      <c r="AF8829" s="367"/>
      <c r="AH8829" s="367"/>
    </row>
    <row r="8830" spans="32:34" s="368" customFormat="1" ht="14.15" customHeight="1">
      <c r="AF8830" s="367"/>
      <c r="AH8830" s="367"/>
    </row>
    <row r="8831" spans="32:34" s="368" customFormat="1" ht="14.15" customHeight="1">
      <c r="AF8831" s="367"/>
      <c r="AH8831" s="367"/>
    </row>
    <row r="8832" spans="32:34" s="368" customFormat="1" ht="14.15" customHeight="1">
      <c r="AF8832" s="367"/>
      <c r="AH8832" s="367"/>
    </row>
    <row r="8833" spans="32:34" s="368" customFormat="1" ht="14.15" customHeight="1">
      <c r="AF8833" s="367"/>
      <c r="AH8833" s="367"/>
    </row>
    <row r="8834" spans="32:34" s="368" customFormat="1" ht="14.15" customHeight="1">
      <c r="AF8834" s="367"/>
      <c r="AH8834" s="367"/>
    </row>
    <row r="8835" spans="32:34" s="368" customFormat="1" ht="14.15" customHeight="1">
      <c r="AF8835" s="367"/>
      <c r="AH8835" s="367"/>
    </row>
    <row r="8836" spans="32:34" s="368" customFormat="1" ht="14.15" customHeight="1">
      <c r="AF8836" s="367"/>
      <c r="AH8836" s="367"/>
    </row>
    <row r="8837" spans="32:34" s="368" customFormat="1" ht="14.15" customHeight="1">
      <c r="AF8837" s="367"/>
      <c r="AH8837" s="367"/>
    </row>
    <row r="8838" spans="32:34" s="368" customFormat="1" ht="14.15" customHeight="1">
      <c r="AF8838" s="367"/>
      <c r="AH8838" s="367"/>
    </row>
    <row r="8839" spans="32:34" s="368" customFormat="1" ht="14.15" customHeight="1">
      <c r="AF8839" s="367"/>
      <c r="AH8839" s="367"/>
    </row>
    <row r="8840" spans="32:34" s="368" customFormat="1" ht="14.15" customHeight="1">
      <c r="AF8840" s="367"/>
      <c r="AH8840" s="367"/>
    </row>
    <row r="8841" spans="32:34" s="368" customFormat="1" ht="14.15" customHeight="1">
      <c r="AF8841" s="367"/>
      <c r="AH8841" s="367"/>
    </row>
    <row r="8842" spans="32:34" s="368" customFormat="1" ht="14.15" customHeight="1">
      <c r="AF8842" s="367"/>
      <c r="AH8842" s="367"/>
    </row>
    <row r="8843" spans="32:34" s="368" customFormat="1" ht="14.15" customHeight="1">
      <c r="AF8843" s="367"/>
      <c r="AH8843" s="367"/>
    </row>
    <row r="8844" spans="32:34" s="368" customFormat="1" ht="14.15" customHeight="1">
      <c r="AF8844" s="367"/>
      <c r="AH8844" s="367"/>
    </row>
    <row r="8845" spans="32:34" s="368" customFormat="1" ht="14.15" customHeight="1">
      <c r="AF8845" s="367"/>
      <c r="AH8845" s="367"/>
    </row>
    <row r="8846" spans="32:34" s="368" customFormat="1" ht="14.15" customHeight="1">
      <c r="AF8846" s="367"/>
      <c r="AH8846" s="367"/>
    </row>
    <row r="8847" spans="32:34" s="368" customFormat="1" ht="14.15" customHeight="1">
      <c r="AF8847" s="367"/>
      <c r="AH8847" s="367"/>
    </row>
    <row r="8848" spans="32:34" s="368" customFormat="1" ht="14.15" customHeight="1">
      <c r="AF8848" s="367"/>
      <c r="AH8848" s="367"/>
    </row>
    <row r="8849" spans="32:34" s="368" customFormat="1" ht="14.15" customHeight="1">
      <c r="AF8849" s="367"/>
      <c r="AH8849" s="367"/>
    </row>
    <row r="8850" spans="32:34" s="368" customFormat="1" ht="14.15" customHeight="1">
      <c r="AF8850" s="367"/>
      <c r="AH8850" s="367"/>
    </row>
    <row r="8851" spans="32:34" s="368" customFormat="1" ht="14.15" customHeight="1">
      <c r="AF8851" s="367"/>
      <c r="AH8851" s="367"/>
    </row>
    <row r="8852" spans="32:34" s="368" customFormat="1" ht="14.15" customHeight="1">
      <c r="AF8852" s="367"/>
      <c r="AH8852" s="367"/>
    </row>
    <row r="8853" spans="32:34" s="368" customFormat="1" ht="14.15" customHeight="1">
      <c r="AF8853" s="367"/>
      <c r="AH8853" s="367"/>
    </row>
    <row r="8854" spans="32:34" s="368" customFormat="1" ht="14.15" customHeight="1">
      <c r="AF8854" s="367"/>
      <c r="AH8854" s="367"/>
    </row>
    <row r="8855" spans="32:34" s="368" customFormat="1" ht="14.15" customHeight="1">
      <c r="AF8855" s="367"/>
      <c r="AH8855" s="367"/>
    </row>
    <row r="8856" spans="32:34" s="368" customFormat="1" ht="14.15" customHeight="1">
      <c r="AF8856" s="367"/>
      <c r="AH8856" s="367"/>
    </row>
    <row r="8857" spans="32:34" s="368" customFormat="1" ht="14.15" customHeight="1">
      <c r="AF8857" s="367"/>
      <c r="AH8857" s="367"/>
    </row>
    <row r="8858" spans="32:34" s="368" customFormat="1" ht="14.15" customHeight="1">
      <c r="AF8858" s="367"/>
      <c r="AH8858" s="367"/>
    </row>
    <row r="8859" spans="32:34" s="368" customFormat="1" ht="14.15" customHeight="1">
      <c r="AF8859" s="367"/>
      <c r="AH8859" s="367"/>
    </row>
    <row r="8860" spans="32:34" s="368" customFormat="1" ht="14.15" customHeight="1">
      <c r="AF8860" s="367"/>
      <c r="AH8860" s="367"/>
    </row>
    <row r="8861" spans="32:34" s="368" customFormat="1" ht="14.15" customHeight="1">
      <c r="AF8861" s="367"/>
      <c r="AH8861" s="367"/>
    </row>
    <row r="8862" spans="32:34" s="368" customFormat="1" ht="14.15" customHeight="1">
      <c r="AF8862" s="367"/>
      <c r="AH8862" s="367"/>
    </row>
    <row r="8863" spans="32:34" s="368" customFormat="1" ht="14.15" customHeight="1">
      <c r="AF8863" s="367"/>
      <c r="AH8863" s="367"/>
    </row>
    <row r="8864" spans="32:34" s="368" customFormat="1" ht="14.15" customHeight="1">
      <c r="AF8864" s="367"/>
      <c r="AH8864" s="367"/>
    </row>
    <row r="8865" spans="32:34" s="368" customFormat="1" ht="14.15" customHeight="1">
      <c r="AF8865" s="367"/>
      <c r="AH8865" s="367"/>
    </row>
    <row r="8866" spans="32:34" s="368" customFormat="1" ht="14.15" customHeight="1">
      <c r="AF8866" s="367"/>
      <c r="AH8866" s="367"/>
    </row>
    <row r="8867" spans="32:34" s="368" customFormat="1" ht="14.15" customHeight="1">
      <c r="AF8867" s="367"/>
      <c r="AH8867" s="367"/>
    </row>
    <row r="8868" spans="32:34" s="368" customFormat="1" ht="14.15" customHeight="1">
      <c r="AF8868" s="367"/>
      <c r="AH8868" s="367"/>
    </row>
    <row r="8869" spans="32:34" s="368" customFormat="1" ht="14.15" customHeight="1">
      <c r="AF8869" s="367"/>
      <c r="AH8869" s="367"/>
    </row>
    <row r="8870" spans="32:34" s="368" customFormat="1" ht="14.15" customHeight="1">
      <c r="AF8870" s="367"/>
      <c r="AH8870" s="367"/>
    </row>
    <row r="8871" spans="32:34" s="368" customFormat="1" ht="14.15" customHeight="1">
      <c r="AF8871" s="367"/>
      <c r="AH8871" s="367"/>
    </row>
    <row r="8872" spans="32:34" s="368" customFormat="1" ht="14.15" customHeight="1">
      <c r="AF8872" s="367"/>
      <c r="AH8872" s="367"/>
    </row>
    <row r="8873" spans="32:34" s="368" customFormat="1" ht="14.15" customHeight="1">
      <c r="AF8873" s="367"/>
      <c r="AH8873" s="367"/>
    </row>
    <row r="8874" spans="32:34" s="368" customFormat="1" ht="14.15" customHeight="1">
      <c r="AF8874" s="367"/>
      <c r="AH8874" s="367"/>
    </row>
    <row r="8875" spans="32:34" s="368" customFormat="1" ht="14.15" customHeight="1">
      <c r="AF8875" s="367"/>
      <c r="AH8875" s="367"/>
    </row>
    <row r="8876" spans="32:34" s="368" customFormat="1" ht="14.15" customHeight="1">
      <c r="AF8876" s="367"/>
      <c r="AH8876" s="367"/>
    </row>
    <row r="8877" spans="32:34" s="368" customFormat="1" ht="14.15" customHeight="1">
      <c r="AF8877" s="367"/>
      <c r="AH8877" s="367"/>
    </row>
    <row r="8878" spans="32:34" s="368" customFormat="1" ht="14.15" customHeight="1">
      <c r="AF8878" s="367"/>
      <c r="AH8878" s="367"/>
    </row>
    <row r="8879" spans="32:34" s="368" customFormat="1" ht="14.15" customHeight="1">
      <c r="AF8879" s="367"/>
      <c r="AH8879" s="367"/>
    </row>
    <row r="8880" spans="32:34" s="368" customFormat="1" ht="14.15" customHeight="1">
      <c r="AF8880" s="367"/>
      <c r="AH8880" s="367"/>
    </row>
    <row r="8881" spans="32:34" s="368" customFormat="1" ht="14.15" customHeight="1">
      <c r="AF8881" s="367"/>
      <c r="AH8881" s="367"/>
    </row>
    <row r="8882" spans="32:34" s="368" customFormat="1" ht="14.15" customHeight="1">
      <c r="AF8882" s="367"/>
      <c r="AH8882" s="367"/>
    </row>
    <row r="8883" spans="32:34" s="368" customFormat="1" ht="14.15" customHeight="1">
      <c r="AF8883" s="367"/>
      <c r="AH8883" s="367"/>
    </row>
    <row r="8884" spans="32:34" s="368" customFormat="1" ht="14.15" customHeight="1">
      <c r="AF8884" s="367"/>
      <c r="AH8884" s="367"/>
    </row>
    <row r="8885" spans="32:34" s="368" customFormat="1" ht="14.15" customHeight="1">
      <c r="AF8885" s="367"/>
      <c r="AH8885" s="367"/>
    </row>
    <row r="8886" spans="32:34" s="368" customFormat="1" ht="14.15" customHeight="1">
      <c r="AF8886" s="367"/>
      <c r="AH8886" s="367"/>
    </row>
    <row r="8887" spans="32:34" s="368" customFormat="1" ht="14.15" customHeight="1">
      <c r="AF8887" s="367"/>
      <c r="AH8887" s="367"/>
    </row>
    <row r="8888" spans="32:34" s="368" customFormat="1" ht="14.15" customHeight="1">
      <c r="AF8888" s="367"/>
      <c r="AH8888" s="367"/>
    </row>
    <row r="8889" spans="32:34" s="368" customFormat="1" ht="14.15" customHeight="1">
      <c r="AF8889" s="367"/>
      <c r="AH8889" s="367"/>
    </row>
    <row r="8890" spans="32:34" s="368" customFormat="1" ht="14.15" customHeight="1">
      <c r="AF8890" s="367"/>
      <c r="AH8890" s="367"/>
    </row>
    <row r="8891" spans="32:34" s="368" customFormat="1" ht="14.15" customHeight="1">
      <c r="AF8891" s="367"/>
      <c r="AH8891" s="367"/>
    </row>
    <row r="8892" spans="32:34" s="368" customFormat="1" ht="14.15" customHeight="1">
      <c r="AF8892" s="367"/>
      <c r="AH8892" s="367"/>
    </row>
    <row r="8893" spans="32:34" s="368" customFormat="1" ht="14.15" customHeight="1">
      <c r="AF8893" s="367"/>
      <c r="AH8893" s="367"/>
    </row>
    <row r="8894" spans="32:34" s="368" customFormat="1" ht="14.15" customHeight="1">
      <c r="AF8894" s="367"/>
      <c r="AH8894" s="367"/>
    </row>
    <row r="8895" spans="32:34" s="368" customFormat="1" ht="14.15" customHeight="1">
      <c r="AF8895" s="367"/>
      <c r="AH8895" s="367"/>
    </row>
    <row r="8896" spans="32:34" s="368" customFormat="1" ht="14.15" customHeight="1">
      <c r="AF8896" s="367"/>
      <c r="AH8896" s="367"/>
    </row>
    <row r="8897" spans="32:34" s="368" customFormat="1" ht="14.15" customHeight="1">
      <c r="AF8897" s="367"/>
      <c r="AH8897" s="367"/>
    </row>
    <row r="8898" spans="32:34" s="368" customFormat="1" ht="14.15" customHeight="1">
      <c r="AF8898" s="367"/>
      <c r="AH8898" s="367"/>
    </row>
    <row r="8899" spans="32:34" s="368" customFormat="1" ht="14.15" customHeight="1">
      <c r="AF8899" s="367"/>
      <c r="AH8899" s="367"/>
    </row>
    <row r="8900" spans="32:34" s="368" customFormat="1" ht="14.15" customHeight="1">
      <c r="AF8900" s="367"/>
      <c r="AH8900" s="367"/>
    </row>
    <row r="8901" spans="32:34" s="368" customFormat="1" ht="14.15" customHeight="1">
      <c r="AF8901" s="367"/>
      <c r="AH8901" s="367"/>
    </row>
    <row r="8902" spans="32:34" s="368" customFormat="1" ht="14.15" customHeight="1">
      <c r="AF8902" s="367"/>
      <c r="AH8902" s="367"/>
    </row>
    <row r="8903" spans="32:34" s="368" customFormat="1" ht="14.15" customHeight="1">
      <c r="AF8903" s="367"/>
      <c r="AH8903" s="367"/>
    </row>
    <row r="8904" spans="32:34" s="368" customFormat="1" ht="14.15" customHeight="1">
      <c r="AF8904" s="367"/>
      <c r="AH8904" s="367"/>
    </row>
    <row r="8905" spans="32:34" s="368" customFormat="1" ht="14.15" customHeight="1">
      <c r="AF8905" s="367"/>
      <c r="AH8905" s="367"/>
    </row>
    <row r="8906" spans="32:34" s="368" customFormat="1" ht="14.15" customHeight="1">
      <c r="AF8906" s="367"/>
      <c r="AH8906" s="367"/>
    </row>
    <row r="8907" spans="32:34" s="368" customFormat="1" ht="14.15" customHeight="1">
      <c r="AF8907" s="367"/>
      <c r="AH8907" s="367"/>
    </row>
    <row r="8908" spans="32:34" s="368" customFormat="1" ht="14.15" customHeight="1">
      <c r="AF8908" s="367"/>
      <c r="AH8908" s="367"/>
    </row>
    <row r="8909" spans="32:34" s="368" customFormat="1" ht="14.15" customHeight="1">
      <c r="AF8909" s="367"/>
      <c r="AH8909" s="367"/>
    </row>
    <row r="8910" spans="32:34" s="368" customFormat="1" ht="14.15" customHeight="1">
      <c r="AF8910" s="367"/>
      <c r="AH8910" s="367"/>
    </row>
    <row r="8911" spans="32:34" s="368" customFormat="1" ht="14.15" customHeight="1">
      <c r="AF8911" s="367"/>
      <c r="AH8911" s="367"/>
    </row>
    <row r="8912" spans="32:34" s="368" customFormat="1" ht="14.15" customHeight="1">
      <c r="AF8912" s="367"/>
      <c r="AH8912" s="367"/>
    </row>
    <row r="8913" spans="32:34" s="368" customFormat="1" ht="14.15" customHeight="1">
      <c r="AF8913" s="367"/>
      <c r="AH8913" s="367"/>
    </row>
    <row r="8914" spans="32:34" s="368" customFormat="1" ht="14.15" customHeight="1">
      <c r="AF8914" s="367"/>
      <c r="AH8914" s="367"/>
    </row>
    <row r="8915" spans="32:34" s="368" customFormat="1" ht="14.15" customHeight="1">
      <c r="AF8915" s="367"/>
      <c r="AH8915" s="367"/>
    </row>
    <row r="8916" spans="32:34" s="368" customFormat="1" ht="14.15" customHeight="1">
      <c r="AF8916" s="367"/>
      <c r="AH8916" s="367"/>
    </row>
    <row r="8917" spans="32:34" s="368" customFormat="1" ht="14.15" customHeight="1">
      <c r="AF8917" s="367"/>
      <c r="AH8917" s="367"/>
    </row>
    <row r="8918" spans="32:34" s="368" customFormat="1" ht="14.15" customHeight="1">
      <c r="AF8918" s="367"/>
      <c r="AH8918" s="367"/>
    </row>
    <row r="8919" spans="32:34" s="368" customFormat="1" ht="14.15" customHeight="1">
      <c r="AF8919" s="367"/>
      <c r="AH8919" s="367"/>
    </row>
    <row r="8920" spans="32:34" s="368" customFormat="1" ht="14.15" customHeight="1">
      <c r="AF8920" s="367"/>
      <c r="AH8920" s="367"/>
    </row>
    <row r="8921" spans="32:34" s="368" customFormat="1" ht="14.15" customHeight="1">
      <c r="AF8921" s="367"/>
      <c r="AH8921" s="367"/>
    </row>
    <row r="8922" spans="32:34" s="368" customFormat="1" ht="14.15" customHeight="1">
      <c r="AF8922" s="367"/>
      <c r="AH8922" s="367"/>
    </row>
    <row r="8923" spans="32:34" s="368" customFormat="1" ht="14.15" customHeight="1">
      <c r="AF8923" s="367"/>
      <c r="AH8923" s="367"/>
    </row>
    <row r="8924" spans="32:34" s="368" customFormat="1" ht="14.15" customHeight="1">
      <c r="AF8924" s="367"/>
      <c r="AH8924" s="367"/>
    </row>
    <row r="8925" spans="32:34" s="368" customFormat="1" ht="14.15" customHeight="1">
      <c r="AF8925" s="367"/>
      <c r="AH8925" s="367"/>
    </row>
    <row r="8926" spans="32:34" s="368" customFormat="1" ht="14.15" customHeight="1">
      <c r="AF8926" s="367"/>
      <c r="AH8926" s="367"/>
    </row>
    <row r="8927" spans="32:34" s="368" customFormat="1" ht="14.15" customHeight="1">
      <c r="AF8927" s="367"/>
      <c r="AH8927" s="367"/>
    </row>
    <row r="8928" spans="32:34" s="368" customFormat="1" ht="14.15" customHeight="1">
      <c r="AF8928" s="367"/>
      <c r="AH8928" s="367"/>
    </row>
    <row r="8929" spans="32:34" s="368" customFormat="1" ht="14.15" customHeight="1">
      <c r="AF8929" s="367"/>
      <c r="AH8929" s="367"/>
    </row>
    <row r="8930" spans="32:34" s="368" customFormat="1" ht="14.15" customHeight="1">
      <c r="AF8930" s="367"/>
      <c r="AH8930" s="367"/>
    </row>
    <row r="8931" spans="32:34" s="368" customFormat="1" ht="14.15" customHeight="1">
      <c r="AF8931" s="367"/>
      <c r="AH8931" s="367"/>
    </row>
    <row r="8932" spans="32:34" s="368" customFormat="1" ht="14.15" customHeight="1">
      <c r="AF8932" s="367"/>
      <c r="AH8932" s="367"/>
    </row>
    <row r="8933" spans="32:34" s="368" customFormat="1" ht="14.15" customHeight="1">
      <c r="AF8933" s="367"/>
      <c r="AH8933" s="367"/>
    </row>
    <row r="8934" spans="32:34" s="368" customFormat="1" ht="14.15" customHeight="1">
      <c r="AF8934" s="367"/>
      <c r="AH8934" s="367"/>
    </row>
    <row r="8935" spans="32:34" s="368" customFormat="1" ht="14.15" customHeight="1">
      <c r="AF8935" s="367"/>
      <c r="AH8935" s="367"/>
    </row>
    <row r="8936" spans="32:34" s="368" customFormat="1" ht="14.15" customHeight="1">
      <c r="AF8936" s="367"/>
      <c r="AH8936" s="367"/>
    </row>
    <row r="8937" spans="32:34" s="368" customFormat="1" ht="14.15" customHeight="1">
      <c r="AF8937" s="367"/>
      <c r="AH8937" s="367"/>
    </row>
    <row r="8938" spans="32:34" s="368" customFormat="1" ht="14.15" customHeight="1">
      <c r="AF8938" s="367"/>
      <c r="AH8938" s="367"/>
    </row>
    <row r="8939" spans="32:34" s="368" customFormat="1" ht="14.15" customHeight="1">
      <c r="AF8939" s="367"/>
      <c r="AH8939" s="367"/>
    </row>
    <row r="8940" spans="32:34" s="368" customFormat="1" ht="14.15" customHeight="1">
      <c r="AF8940" s="367"/>
      <c r="AH8940" s="367"/>
    </row>
    <row r="8941" spans="32:34" s="368" customFormat="1" ht="14.15" customHeight="1">
      <c r="AF8941" s="367"/>
      <c r="AH8941" s="367"/>
    </row>
    <row r="8942" spans="32:34" s="368" customFormat="1" ht="14.15" customHeight="1">
      <c r="AF8942" s="367"/>
      <c r="AH8942" s="367"/>
    </row>
    <row r="8943" spans="32:34" s="368" customFormat="1" ht="14.15" customHeight="1">
      <c r="AF8943" s="367"/>
      <c r="AH8943" s="367"/>
    </row>
    <row r="8944" spans="32:34" s="368" customFormat="1" ht="14.15" customHeight="1">
      <c r="AF8944" s="367"/>
      <c r="AH8944" s="367"/>
    </row>
    <row r="8945" spans="32:34" s="368" customFormat="1" ht="14.15" customHeight="1">
      <c r="AF8945" s="367"/>
      <c r="AH8945" s="367"/>
    </row>
    <row r="8946" spans="32:34" s="368" customFormat="1" ht="14.15" customHeight="1">
      <c r="AF8946" s="367"/>
      <c r="AH8946" s="367"/>
    </row>
    <row r="8947" spans="32:34" s="368" customFormat="1" ht="14.15" customHeight="1">
      <c r="AF8947" s="367"/>
      <c r="AH8947" s="367"/>
    </row>
    <row r="8948" spans="32:34" s="368" customFormat="1" ht="14.15" customHeight="1">
      <c r="AF8948" s="367"/>
      <c r="AH8948" s="367"/>
    </row>
    <row r="8949" spans="32:34" s="368" customFormat="1" ht="14.15" customHeight="1">
      <c r="AF8949" s="367"/>
      <c r="AH8949" s="367"/>
    </row>
    <row r="8950" spans="32:34" s="368" customFormat="1" ht="14.15" customHeight="1">
      <c r="AF8950" s="367"/>
      <c r="AH8950" s="367"/>
    </row>
    <row r="8951" spans="32:34" s="368" customFormat="1" ht="14.15" customHeight="1">
      <c r="AF8951" s="367"/>
      <c r="AH8951" s="367"/>
    </row>
    <row r="8952" spans="32:34" s="368" customFormat="1" ht="14.15" customHeight="1">
      <c r="AF8952" s="367"/>
      <c r="AH8952" s="367"/>
    </row>
    <row r="8953" spans="32:34" s="368" customFormat="1" ht="14.15" customHeight="1">
      <c r="AF8953" s="367"/>
      <c r="AH8953" s="367"/>
    </row>
    <row r="8954" spans="32:34" s="368" customFormat="1" ht="14.15" customHeight="1">
      <c r="AF8954" s="367"/>
      <c r="AH8954" s="367"/>
    </row>
    <row r="8955" spans="32:34" s="368" customFormat="1" ht="14.15" customHeight="1">
      <c r="AF8955" s="367"/>
      <c r="AH8955" s="367"/>
    </row>
    <row r="8956" spans="32:34" s="368" customFormat="1" ht="14.15" customHeight="1">
      <c r="AF8956" s="367"/>
      <c r="AH8956" s="367"/>
    </row>
    <row r="8957" spans="32:34" s="368" customFormat="1" ht="14.15" customHeight="1">
      <c r="AF8957" s="367"/>
      <c r="AH8957" s="367"/>
    </row>
    <row r="8958" spans="32:34" s="368" customFormat="1" ht="14.15" customHeight="1">
      <c r="AF8958" s="367"/>
      <c r="AH8958" s="367"/>
    </row>
    <row r="8959" spans="32:34" s="368" customFormat="1" ht="14.15" customHeight="1">
      <c r="AF8959" s="367"/>
      <c r="AH8959" s="367"/>
    </row>
    <row r="8960" spans="32:34" s="368" customFormat="1" ht="14.15" customHeight="1">
      <c r="AF8960" s="367"/>
      <c r="AH8960" s="367"/>
    </row>
    <row r="8961" spans="32:34" s="368" customFormat="1" ht="14.15" customHeight="1">
      <c r="AF8961" s="367"/>
      <c r="AH8961" s="367"/>
    </row>
    <row r="8962" spans="32:34" s="368" customFormat="1" ht="14.15" customHeight="1">
      <c r="AF8962" s="367"/>
      <c r="AH8962" s="367"/>
    </row>
    <row r="8963" spans="32:34" s="368" customFormat="1" ht="14.15" customHeight="1">
      <c r="AF8963" s="367"/>
      <c r="AH8963" s="367"/>
    </row>
    <row r="8964" spans="32:34" s="368" customFormat="1" ht="14.15" customHeight="1">
      <c r="AF8964" s="367"/>
      <c r="AH8964" s="367"/>
    </row>
    <row r="8965" spans="32:34" s="368" customFormat="1" ht="14.15" customHeight="1">
      <c r="AF8965" s="367"/>
      <c r="AH8965" s="367"/>
    </row>
    <row r="8966" spans="32:34" s="368" customFormat="1" ht="14.15" customHeight="1">
      <c r="AF8966" s="367"/>
      <c r="AH8966" s="367"/>
    </row>
    <row r="8967" spans="32:34" s="368" customFormat="1" ht="14.15" customHeight="1">
      <c r="AF8967" s="367"/>
      <c r="AH8967" s="367"/>
    </row>
    <row r="8968" spans="32:34" s="368" customFormat="1" ht="14.15" customHeight="1">
      <c r="AF8968" s="367"/>
      <c r="AH8968" s="367"/>
    </row>
    <row r="8969" spans="32:34" s="368" customFormat="1" ht="14.15" customHeight="1">
      <c r="AF8969" s="367"/>
      <c r="AH8969" s="367"/>
    </row>
    <row r="8970" spans="32:34" s="368" customFormat="1" ht="14.15" customHeight="1">
      <c r="AF8970" s="367"/>
      <c r="AH8970" s="367"/>
    </row>
    <row r="8971" spans="32:34" s="368" customFormat="1" ht="14.15" customHeight="1">
      <c r="AF8971" s="367"/>
      <c r="AH8971" s="367"/>
    </row>
    <row r="8972" spans="32:34" s="368" customFormat="1" ht="14.15" customHeight="1">
      <c r="AF8972" s="367"/>
      <c r="AH8972" s="367"/>
    </row>
    <row r="8973" spans="32:34" s="368" customFormat="1" ht="14.15" customHeight="1">
      <c r="AF8973" s="367"/>
      <c r="AH8973" s="367"/>
    </row>
    <row r="8974" spans="32:34" s="368" customFormat="1" ht="14.15" customHeight="1">
      <c r="AF8974" s="367"/>
      <c r="AH8974" s="367"/>
    </row>
    <row r="8975" spans="32:34" s="368" customFormat="1" ht="14.15" customHeight="1">
      <c r="AF8975" s="367"/>
      <c r="AH8975" s="367"/>
    </row>
    <row r="8976" spans="32:34" s="368" customFormat="1" ht="14.15" customHeight="1">
      <c r="AF8976" s="367"/>
      <c r="AH8976" s="367"/>
    </row>
    <row r="8977" spans="32:34" s="368" customFormat="1" ht="14.15" customHeight="1">
      <c r="AF8977" s="367"/>
      <c r="AH8977" s="367"/>
    </row>
    <row r="8978" spans="32:34" s="368" customFormat="1" ht="14.15" customHeight="1">
      <c r="AF8978" s="367"/>
      <c r="AH8978" s="367"/>
    </row>
    <row r="8979" spans="32:34" s="368" customFormat="1" ht="14.15" customHeight="1">
      <c r="AF8979" s="367"/>
      <c r="AH8979" s="367"/>
    </row>
    <row r="8980" spans="32:34" s="368" customFormat="1" ht="14.15" customHeight="1">
      <c r="AF8980" s="367"/>
      <c r="AH8980" s="367"/>
    </row>
    <row r="8981" spans="32:34" s="368" customFormat="1" ht="14.15" customHeight="1">
      <c r="AF8981" s="367"/>
      <c r="AH8981" s="367"/>
    </row>
    <row r="8982" spans="32:34" s="368" customFormat="1" ht="14.15" customHeight="1">
      <c r="AF8982" s="367"/>
      <c r="AH8982" s="367"/>
    </row>
    <row r="8983" spans="32:34" s="368" customFormat="1" ht="14.15" customHeight="1">
      <c r="AF8983" s="367"/>
      <c r="AH8983" s="367"/>
    </row>
    <row r="8984" spans="32:34" s="368" customFormat="1" ht="14.15" customHeight="1">
      <c r="AF8984" s="367"/>
      <c r="AH8984" s="367"/>
    </row>
    <row r="8985" spans="32:34" s="368" customFormat="1" ht="14.15" customHeight="1">
      <c r="AF8985" s="367"/>
      <c r="AH8985" s="367"/>
    </row>
    <row r="8986" spans="32:34" s="368" customFormat="1" ht="14.15" customHeight="1">
      <c r="AF8986" s="367"/>
      <c r="AH8986" s="367"/>
    </row>
    <row r="8987" spans="32:34" s="368" customFormat="1" ht="14.15" customHeight="1">
      <c r="AF8987" s="367"/>
      <c r="AH8987" s="367"/>
    </row>
    <row r="8988" spans="32:34" s="368" customFormat="1" ht="14.15" customHeight="1">
      <c r="AF8988" s="367"/>
      <c r="AH8988" s="367"/>
    </row>
    <row r="8989" spans="32:34" s="368" customFormat="1" ht="14.15" customHeight="1">
      <c r="AF8989" s="367"/>
      <c r="AH8989" s="367"/>
    </row>
    <row r="8990" spans="32:34" s="368" customFormat="1" ht="14.15" customHeight="1">
      <c r="AF8990" s="367"/>
      <c r="AH8990" s="367"/>
    </row>
    <row r="8991" spans="32:34" s="368" customFormat="1" ht="14.15" customHeight="1">
      <c r="AF8991" s="367"/>
      <c r="AH8991" s="367"/>
    </row>
    <row r="8992" spans="32:34" s="368" customFormat="1" ht="14.15" customHeight="1">
      <c r="AF8992" s="367"/>
      <c r="AH8992" s="367"/>
    </row>
    <row r="8993" spans="32:34" s="368" customFormat="1" ht="14.15" customHeight="1">
      <c r="AF8993" s="367"/>
      <c r="AH8993" s="367"/>
    </row>
    <row r="8994" spans="32:34" s="368" customFormat="1" ht="14.15" customHeight="1">
      <c r="AF8994" s="367"/>
      <c r="AH8994" s="367"/>
    </row>
    <row r="8995" spans="32:34" s="368" customFormat="1" ht="14.15" customHeight="1">
      <c r="AF8995" s="367"/>
      <c r="AH8995" s="367"/>
    </row>
    <row r="8996" spans="32:34" s="368" customFormat="1" ht="14.15" customHeight="1">
      <c r="AF8996" s="367"/>
      <c r="AH8996" s="367"/>
    </row>
    <row r="8997" spans="32:34" s="368" customFormat="1" ht="14.15" customHeight="1">
      <c r="AF8997" s="367"/>
      <c r="AH8997" s="367"/>
    </row>
    <row r="8998" spans="32:34" s="368" customFormat="1" ht="14.15" customHeight="1">
      <c r="AF8998" s="367"/>
      <c r="AH8998" s="367"/>
    </row>
    <row r="8999" spans="32:34" s="368" customFormat="1" ht="14.15" customHeight="1">
      <c r="AF8999" s="367"/>
      <c r="AH8999" s="367"/>
    </row>
    <row r="9000" spans="32:34" s="368" customFormat="1" ht="14.15" customHeight="1">
      <c r="AF9000" s="367"/>
      <c r="AH9000" s="367"/>
    </row>
    <row r="9001" spans="32:34" s="368" customFormat="1" ht="14.15" customHeight="1">
      <c r="AF9001" s="367"/>
      <c r="AH9001" s="367"/>
    </row>
    <row r="9002" spans="32:34" s="368" customFormat="1" ht="14.15" customHeight="1">
      <c r="AF9002" s="367"/>
      <c r="AH9002" s="367"/>
    </row>
    <row r="9003" spans="32:34" s="368" customFormat="1" ht="14.15" customHeight="1">
      <c r="AF9003" s="367"/>
      <c r="AH9003" s="367"/>
    </row>
    <row r="9004" spans="32:34" s="368" customFormat="1" ht="14.15" customHeight="1">
      <c r="AF9004" s="367"/>
      <c r="AH9004" s="367"/>
    </row>
    <row r="9005" spans="32:34" s="368" customFormat="1" ht="14.15" customHeight="1">
      <c r="AF9005" s="367"/>
      <c r="AH9005" s="367"/>
    </row>
    <row r="9006" spans="32:34" s="368" customFormat="1" ht="14.15" customHeight="1">
      <c r="AF9006" s="367"/>
      <c r="AH9006" s="367"/>
    </row>
    <row r="9007" spans="32:34" s="368" customFormat="1" ht="14.15" customHeight="1">
      <c r="AF9007" s="367"/>
      <c r="AH9007" s="367"/>
    </row>
    <row r="9008" spans="32:34" s="368" customFormat="1" ht="14.15" customHeight="1">
      <c r="AF9008" s="367"/>
      <c r="AH9008" s="367"/>
    </row>
    <row r="9009" spans="32:34" s="368" customFormat="1" ht="14.15" customHeight="1">
      <c r="AF9009" s="367"/>
      <c r="AH9009" s="367"/>
    </row>
    <row r="9010" spans="32:34" s="368" customFormat="1" ht="14.15" customHeight="1">
      <c r="AF9010" s="367"/>
      <c r="AH9010" s="367"/>
    </row>
    <row r="9011" spans="32:34" s="368" customFormat="1" ht="14.15" customHeight="1">
      <c r="AF9011" s="367"/>
      <c r="AH9011" s="367"/>
    </row>
    <row r="9012" spans="32:34" s="368" customFormat="1" ht="14.15" customHeight="1">
      <c r="AF9012" s="367"/>
      <c r="AH9012" s="367"/>
    </row>
    <row r="9013" spans="32:34" s="368" customFormat="1" ht="14.15" customHeight="1">
      <c r="AF9013" s="367"/>
      <c r="AH9013" s="367"/>
    </row>
    <row r="9014" spans="32:34" s="368" customFormat="1" ht="14.15" customHeight="1">
      <c r="AF9014" s="367"/>
      <c r="AH9014" s="367"/>
    </row>
    <row r="9015" spans="32:34" s="368" customFormat="1" ht="14.15" customHeight="1">
      <c r="AF9015" s="367"/>
      <c r="AH9015" s="367"/>
    </row>
    <row r="9016" spans="32:34" s="368" customFormat="1" ht="14.15" customHeight="1">
      <c r="AF9016" s="367"/>
      <c r="AH9016" s="367"/>
    </row>
    <row r="9017" spans="32:34" s="368" customFormat="1" ht="14.15" customHeight="1">
      <c r="AF9017" s="367"/>
      <c r="AH9017" s="367"/>
    </row>
    <row r="9018" spans="32:34" s="368" customFormat="1" ht="14.15" customHeight="1">
      <c r="AF9018" s="367"/>
      <c r="AH9018" s="367"/>
    </row>
    <row r="9019" spans="32:34" s="368" customFormat="1" ht="14.15" customHeight="1">
      <c r="AF9019" s="367"/>
      <c r="AH9019" s="367"/>
    </row>
    <row r="9020" spans="32:34" s="368" customFormat="1" ht="14.15" customHeight="1">
      <c r="AF9020" s="367"/>
      <c r="AH9020" s="367"/>
    </row>
    <row r="9021" spans="32:34" s="368" customFormat="1" ht="14.15" customHeight="1">
      <c r="AF9021" s="367"/>
      <c r="AH9021" s="367"/>
    </row>
    <row r="9022" spans="32:34" s="368" customFormat="1" ht="14.15" customHeight="1">
      <c r="AF9022" s="367"/>
      <c r="AH9022" s="367"/>
    </row>
    <row r="9023" spans="32:34" s="368" customFormat="1" ht="14.15" customHeight="1">
      <c r="AF9023" s="367"/>
      <c r="AH9023" s="367"/>
    </row>
    <row r="9024" spans="32:34" s="368" customFormat="1" ht="14.15" customHeight="1">
      <c r="AF9024" s="367"/>
      <c r="AH9024" s="367"/>
    </row>
    <row r="9025" spans="32:34" s="368" customFormat="1" ht="14.15" customHeight="1">
      <c r="AF9025" s="367"/>
      <c r="AH9025" s="367"/>
    </row>
    <row r="9026" spans="32:34" s="368" customFormat="1" ht="14.15" customHeight="1">
      <c r="AF9026" s="367"/>
      <c r="AH9026" s="367"/>
    </row>
    <row r="9027" spans="32:34" s="368" customFormat="1" ht="14.15" customHeight="1">
      <c r="AF9027" s="367"/>
      <c r="AH9027" s="367"/>
    </row>
    <row r="9028" spans="32:34" s="368" customFormat="1" ht="14.15" customHeight="1">
      <c r="AF9028" s="367"/>
      <c r="AH9028" s="367"/>
    </row>
    <row r="9029" spans="32:34" s="368" customFormat="1" ht="14.15" customHeight="1">
      <c r="AF9029" s="367"/>
      <c r="AH9029" s="367"/>
    </row>
    <row r="9030" spans="32:34" s="368" customFormat="1" ht="14.15" customHeight="1">
      <c r="AF9030" s="367"/>
      <c r="AH9030" s="367"/>
    </row>
    <row r="9031" spans="32:34" s="368" customFormat="1" ht="14.15" customHeight="1">
      <c r="AF9031" s="367"/>
      <c r="AH9031" s="367"/>
    </row>
    <row r="9032" spans="32:34" s="368" customFormat="1" ht="14.15" customHeight="1">
      <c r="AF9032" s="367"/>
      <c r="AH9032" s="367"/>
    </row>
    <row r="9033" spans="32:34" s="368" customFormat="1" ht="14.15" customHeight="1">
      <c r="AF9033" s="367"/>
      <c r="AH9033" s="367"/>
    </row>
    <row r="9034" spans="32:34" s="368" customFormat="1" ht="14.15" customHeight="1">
      <c r="AF9034" s="367"/>
      <c r="AH9034" s="367"/>
    </row>
    <row r="9035" spans="32:34" s="368" customFormat="1" ht="14.15" customHeight="1">
      <c r="AF9035" s="367"/>
      <c r="AH9035" s="367"/>
    </row>
    <row r="9036" spans="32:34" s="368" customFormat="1" ht="14.15" customHeight="1">
      <c r="AF9036" s="367"/>
      <c r="AH9036" s="367"/>
    </row>
    <row r="9037" spans="32:34" s="368" customFormat="1" ht="14.15" customHeight="1">
      <c r="AF9037" s="367"/>
      <c r="AH9037" s="367"/>
    </row>
    <row r="9038" spans="32:34" s="368" customFormat="1" ht="14.15" customHeight="1">
      <c r="AF9038" s="367"/>
      <c r="AH9038" s="367"/>
    </row>
    <row r="9039" spans="32:34" s="368" customFormat="1" ht="14.15" customHeight="1">
      <c r="AF9039" s="367"/>
      <c r="AH9039" s="367"/>
    </row>
    <row r="9040" spans="32:34" s="368" customFormat="1" ht="14.15" customHeight="1">
      <c r="AF9040" s="367"/>
      <c r="AH9040" s="367"/>
    </row>
    <row r="9041" spans="32:34" s="368" customFormat="1" ht="14.15" customHeight="1">
      <c r="AF9041" s="367"/>
      <c r="AH9041" s="367"/>
    </row>
    <row r="9042" spans="32:34" s="368" customFormat="1" ht="14.15" customHeight="1">
      <c r="AF9042" s="367"/>
      <c r="AH9042" s="367"/>
    </row>
    <row r="9043" spans="32:34" s="368" customFormat="1" ht="14.15" customHeight="1">
      <c r="AF9043" s="367"/>
      <c r="AH9043" s="367"/>
    </row>
    <row r="9044" spans="32:34" s="368" customFormat="1" ht="14.15" customHeight="1">
      <c r="AF9044" s="367"/>
      <c r="AH9044" s="367"/>
    </row>
    <row r="9045" spans="32:34" s="368" customFormat="1" ht="14.15" customHeight="1">
      <c r="AF9045" s="367"/>
      <c r="AH9045" s="367"/>
    </row>
    <row r="9046" spans="32:34" s="368" customFormat="1" ht="14.15" customHeight="1">
      <c r="AF9046" s="367"/>
      <c r="AH9046" s="367"/>
    </row>
    <row r="9047" spans="32:34" s="368" customFormat="1" ht="14.15" customHeight="1">
      <c r="AF9047" s="367"/>
      <c r="AH9047" s="367"/>
    </row>
    <row r="9048" spans="32:34" s="368" customFormat="1" ht="14.15" customHeight="1">
      <c r="AF9048" s="367"/>
      <c r="AH9048" s="367"/>
    </row>
    <row r="9049" spans="32:34" s="368" customFormat="1" ht="14.15" customHeight="1">
      <c r="AF9049" s="367"/>
      <c r="AH9049" s="367"/>
    </row>
    <row r="9050" spans="32:34" s="368" customFormat="1" ht="14.15" customHeight="1">
      <c r="AF9050" s="367"/>
      <c r="AH9050" s="367"/>
    </row>
    <row r="9051" spans="32:34" s="368" customFormat="1" ht="14.15" customHeight="1">
      <c r="AF9051" s="367"/>
      <c r="AH9051" s="367"/>
    </row>
    <row r="9052" spans="32:34" s="368" customFormat="1" ht="14.15" customHeight="1">
      <c r="AF9052" s="367"/>
      <c r="AH9052" s="367"/>
    </row>
    <row r="9053" spans="32:34" s="368" customFormat="1" ht="14.15" customHeight="1">
      <c r="AF9053" s="367"/>
      <c r="AH9053" s="367"/>
    </row>
    <row r="9054" spans="32:34" s="368" customFormat="1" ht="14.15" customHeight="1">
      <c r="AF9054" s="367"/>
      <c r="AH9054" s="367"/>
    </row>
    <row r="9055" spans="32:34" s="368" customFormat="1" ht="14.15" customHeight="1">
      <c r="AF9055" s="367"/>
      <c r="AH9055" s="367"/>
    </row>
    <row r="9056" spans="32:34" s="368" customFormat="1" ht="14.15" customHeight="1">
      <c r="AF9056" s="367"/>
      <c r="AH9056" s="367"/>
    </row>
    <row r="9057" spans="32:34" s="368" customFormat="1" ht="14.15" customHeight="1">
      <c r="AF9057" s="367"/>
      <c r="AH9057" s="367"/>
    </row>
    <row r="9058" spans="32:34" s="368" customFormat="1" ht="14.15" customHeight="1">
      <c r="AF9058" s="367"/>
      <c r="AH9058" s="367"/>
    </row>
    <row r="9059" spans="32:34" s="368" customFormat="1" ht="14.15" customHeight="1">
      <c r="AF9059" s="367"/>
      <c r="AH9059" s="367"/>
    </row>
    <row r="9060" spans="32:34" s="368" customFormat="1" ht="14.15" customHeight="1">
      <c r="AF9060" s="367"/>
      <c r="AH9060" s="367"/>
    </row>
    <row r="9061" spans="32:34" s="368" customFormat="1" ht="14.15" customHeight="1">
      <c r="AF9061" s="367"/>
      <c r="AH9061" s="367"/>
    </row>
    <row r="9062" spans="32:34" s="368" customFormat="1" ht="14.15" customHeight="1">
      <c r="AF9062" s="367"/>
      <c r="AH9062" s="367"/>
    </row>
    <row r="9063" spans="32:34" s="368" customFormat="1" ht="14.15" customHeight="1">
      <c r="AF9063" s="367"/>
      <c r="AH9063" s="367"/>
    </row>
    <row r="9064" spans="32:34" s="368" customFormat="1" ht="14.15" customHeight="1">
      <c r="AF9064" s="367"/>
      <c r="AH9064" s="367"/>
    </row>
    <row r="9065" spans="32:34" s="368" customFormat="1" ht="14.15" customHeight="1">
      <c r="AF9065" s="367"/>
      <c r="AH9065" s="367"/>
    </row>
    <row r="9066" spans="32:34" s="368" customFormat="1" ht="14.15" customHeight="1">
      <c r="AF9066" s="367"/>
      <c r="AH9066" s="367"/>
    </row>
    <row r="9067" spans="32:34" s="368" customFormat="1" ht="14.15" customHeight="1">
      <c r="AF9067" s="367"/>
      <c r="AH9067" s="367"/>
    </row>
    <row r="9068" spans="32:34" s="368" customFormat="1" ht="14.15" customHeight="1">
      <c r="AF9068" s="367"/>
      <c r="AH9068" s="367"/>
    </row>
    <row r="9069" spans="32:34" s="368" customFormat="1" ht="14.15" customHeight="1">
      <c r="AF9069" s="367"/>
      <c r="AH9069" s="367"/>
    </row>
    <row r="9070" spans="32:34" s="368" customFormat="1" ht="14.15" customHeight="1">
      <c r="AF9070" s="367"/>
      <c r="AH9070" s="367"/>
    </row>
    <row r="9071" spans="32:34" s="368" customFormat="1" ht="14.15" customHeight="1">
      <c r="AF9071" s="367"/>
      <c r="AH9071" s="367"/>
    </row>
    <row r="9072" spans="32:34" s="368" customFormat="1" ht="14.15" customHeight="1">
      <c r="AF9072" s="367"/>
      <c r="AH9072" s="367"/>
    </row>
    <row r="9073" spans="32:34" s="368" customFormat="1" ht="14.15" customHeight="1">
      <c r="AF9073" s="367"/>
      <c r="AH9073" s="367"/>
    </row>
    <row r="9074" spans="32:34" s="368" customFormat="1" ht="14.15" customHeight="1">
      <c r="AF9074" s="367"/>
      <c r="AH9074" s="367"/>
    </row>
    <row r="9075" spans="32:34" s="368" customFormat="1" ht="14.15" customHeight="1">
      <c r="AF9075" s="367"/>
      <c r="AH9075" s="367"/>
    </row>
    <row r="9076" spans="32:34" s="368" customFormat="1" ht="14.15" customHeight="1">
      <c r="AF9076" s="367"/>
      <c r="AH9076" s="367"/>
    </row>
    <row r="9077" spans="32:34" s="368" customFormat="1" ht="14.15" customHeight="1">
      <c r="AF9077" s="367"/>
      <c r="AH9077" s="367"/>
    </row>
    <row r="9078" spans="32:34" s="368" customFormat="1" ht="14.15" customHeight="1">
      <c r="AF9078" s="367"/>
      <c r="AH9078" s="367"/>
    </row>
    <row r="9079" spans="32:34" s="368" customFormat="1" ht="14.15" customHeight="1">
      <c r="AF9079" s="367"/>
      <c r="AH9079" s="367"/>
    </row>
    <row r="9080" spans="32:34" s="368" customFormat="1" ht="14.15" customHeight="1">
      <c r="AF9080" s="367"/>
      <c r="AH9080" s="367"/>
    </row>
    <row r="9081" spans="32:34" s="368" customFormat="1" ht="14.15" customHeight="1">
      <c r="AF9081" s="367"/>
      <c r="AH9081" s="367"/>
    </row>
    <row r="9082" spans="32:34" s="368" customFormat="1" ht="14.15" customHeight="1">
      <c r="AF9082" s="367"/>
      <c r="AH9082" s="367"/>
    </row>
    <row r="9083" spans="32:34" s="368" customFormat="1" ht="14.15" customHeight="1">
      <c r="AF9083" s="367"/>
      <c r="AH9083" s="367"/>
    </row>
    <row r="9084" spans="32:34" s="368" customFormat="1" ht="14.15" customHeight="1">
      <c r="AF9084" s="367"/>
      <c r="AH9084" s="367"/>
    </row>
    <row r="9085" spans="32:34" s="368" customFormat="1" ht="14.15" customHeight="1">
      <c r="AF9085" s="367"/>
      <c r="AH9085" s="367"/>
    </row>
    <row r="9086" spans="32:34" s="368" customFormat="1" ht="14.15" customHeight="1">
      <c r="AF9086" s="367"/>
      <c r="AH9086" s="367"/>
    </row>
    <row r="9087" spans="32:34" s="368" customFormat="1" ht="14.15" customHeight="1">
      <c r="AF9087" s="367"/>
      <c r="AH9087" s="367"/>
    </row>
    <row r="9088" spans="32:34" s="368" customFormat="1" ht="14.15" customHeight="1">
      <c r="AF9088" s="367"/>
      <c r="AH9088" s="367"/>
    </row>
    <row r="9089" spans="32:34" s="368" customFormat="1" ht="14.15" customHeight="1">
      <c r="AF9089" s="367"/>
      <c r="AH9089" s="367"/>
    </row>
    <row r="9090" spans="32:34" s="368" customFormat="1" ht="14.15" customHeight="1">
      <c r="AF9090" s="367"/>
      <c r="AH9090" s="367"/>
    </row>
    <row r="9091" spans="32:34" s="368" customFormat="1" ht="14.15" customHeight="1">
      <c r="AF9091" s="367"/>
      <c r="AH9091" s="367"/>
    </row>
    <row r="9092" spans="32:34" s="368" customFormat="1" ht="14.15" customHeight="1">
      <c r="AF9092" s="367"/>
      <c r="AH9092" s="367"/>
    </row>
    <row r="9093" spans="32:34" s="368" customFormat="1" ht="14.15" customHeight="1">
      <c r="AF9093" s="367"/>
      <c r="AH9093" s="367"/>
    </row>
    <row r="9094" spans="32:34" s="368" customFormat="1" ht="14.15" customHeight="1">
      <c r="AF9094" s="367"/>
      <c r="AH9094" s="367"/>
    </row>
    <row r="9095" spans="32:34" s="368" customFormat="1" ht="14.15" customHeight="1">
      <c r="AF9095" s="367"/>
      <c r="AH9095" s="367"/>
    </row>
    <row r="9096" spans="32:34" s="368" customFormat="1" ht="14.15" customHeight="1">
      <c r="AF9096" s="367"/>
      <c r="AH9096" s="367"/>
    </row>
    <row r="9097" spans="32:34" s="368" customFormat="1" ht="14.15" customHeight="1">
      <c r="AF9097" s="367"/>
      <c r="AH9097" s="367"/>
    </row>
    <row r="9098" spans="32:34" s="368" customFormat="1" ht="14.15" customHeight="1">
      <c r="AF9098" s="367"/>
      <c r="AH9098" s="367"/>
    </row>
    <row r="9099" spans="32:34" s="368" customFormat="1" ht="14.15" customHeight="1">
      <c r="AF9099" s="367"/>
      <c r="AH9099" s="367"/>
    </row>
    <row r="9100" spans="32:34" s="368" customFormat="1" ht="14.15" customHeight="1">
      <c r="AF9100" s="367"/>
      <c r="AH9100" s="367"/>
    </row>
    <row r="9101" spans="32:34" s="368" customFormat="1" ht="14.15" customHeight="1">
      <c r="AF9101" s="367"/>
      <c r="AH9101" s="367"/>
    </row>
    <row r="9102" spans="32:34" s="368" customFormat="1" ht="14.15" customHeight="1">
      <c r="AF9102" s="367"/>
      <c r="AH9102" s="367"/>
    </row>
    <row r="9103" spans="32:34" s="368" customFormat="1" ht="14.15" customHeight="1">
      <c r="AF9103" s="367"/>
      <c r="AH9103" s="367"/>
    </row>
    <row r="9104" spans="32:34" s="368" customFormat="1" ht="14.15" customHeight="1">
      <c r="AF9104" s="367"/>
      <c r="AH9104" s="367"/>
    </row>
    <row r="9105" spans="32:34" s="368" customFormat="1" ht="14.15" customHeight="1">
      <c r="AF9105" s="367"/>
      <c r="AH9105" s="367"/>
    </row>
    <row r="9106" spans="32:34" s="368" customFormat="1" ht="14.15" customHeight="1">
      <c r="AF9106" s="367"/>
      <c r="AH9106" s="367"/>
    </row>
    <row r="9107" spans="32:34" s="368" customFormat="1" ht="14.15" customHeight="1">
      <c r="AF9107" s="367"/>
      <c r="AH9107" s="367"/>
    </row>
    <row r="9108" spans="32:34" s="368" customFormat="1" ht="14.15" customHeight="1">
      <c r="AF9108" s="367"/>
      <c r="AH9108" s="367"/>
    </row>
    <row r="9109" spans="32:34" s="368" customFormat="1" ht="14.15" customHeight="1">
      <c r="AF9109" s="367"/>
      <c r="AH9109" s="367"/>
    </row>
    <row r="9110" spans="32:34" s="368" customFormat="1" ht="14.15" customHeight="1">
      <c r="AF9110" s="367"/>
      <c r="AH9110" s="367"/>
    </row>
    <row r="9111" spans="32:34" s="368" customFormat="1" ht="14.15" customHeight="1">
      <c r="AF9111" s="367"/>
      <c r="AH9111" s="367"/>
    </row>
    <row r="9112" spans="32:34" s="368" customFormat="1" ht="14.15" customHeight="1">
      <c r="AF9112" s="367"/>
      <c r="AH9112" s="367"/>
    </row>
    <row r="9113" spans="32:34" s="368" customFormat="1" ht="14.15" customHeight="1">
      <c r="AF9113" s="367"/>
      <c r="AH9113" s="367"/>
    </row>
    <row r="9114" spans="32:34" s="368" customFormat="1" ht="14.15" customHeight="1">
      <c r="AF9114" s="367"/>
      <c r="AH9114" s="367"/>
    </row>
    <row r="9115" spans="32:34" s="368" customFormat="1" ht="14.15" customHeight="1">
      <c r="AF9115" s="367"/>
      <c r="AH9115" s="367"/>
    </row>
    <row r="9116" spans="32:34" s="368" customFormat="1" ht="14.15" customHeight="1">
      <c r="AF9116" s="367"/>
      <c r="AH9116" s="367"/>
    </row>
    <row r="9117" spans="32:34" s="368" customFormat="1" ht="14.15" customHeight="1">
      <c r="AF9117" s="367"/>
      <c r="AH9117" s="367"/>
    </row>
    <row r="9118" spans="32:34" s="368" customFormat="1" ht="14.15" customHeight="1">
      <c r="AF9118" s="367"/>
      <c r="AH9118" s="367"/>
    </row>
    <row r="9119" spans="32:34" s="368" customFormat="1" ht="14.15" customHeight="1">
      <c r="AF9119" s="367"/>
      <c r="AH9119" s="367"/>
    </row>
    <row r="9120" spans="32:34" s="368" customFormat="1" ht="14.15" customHeight="1">
      <c r="AF9120" s="367"/>
      <c r="AH9120" s="367"/>
    </row>
    <row r="9121" spans="32:34" s="368" customFormat="1" ht="14.15" customHeight="1">
      <c r="AF9121" s="367"/>
      <c r="AH9121" s="367"/>
    </row>
    <row r="9122" spans="32:34" s="368" customFormat="1" ht="14.15" customHeight="1">
      <c r="AF9122" s="367"/>
      <c r="AH9122" s="367"/>
    </row>
    <row r="9123" spans="32:34" s="368" customFormat="1" ht="14.15" customHeight="1">
      <c r="AF9123" s="367"/>
      <c r="AH9123" s="367"/>
    </row>
    <row r="9124" spans="32:34" s="368" customFormat="1" ht="14.15" customHeight="1">
      <c r="AF9124" s="367"/>
      <c r="AH9124" s="367"/>
    </row>
    <row r="9125" spans="32:34" s="368" customFormat="1" ht="14.15" customHeight="1">
      <c r="AF9125" s="367"/>
      <c r="AH9125" s="367"/>
    </row>
    <row r="9126" spans="32:34" s="368" customFormat="1" ht="14.15" customHeight="1">
      <c r="AF9126" s="367"/>
      <c r="AH9126" s="367"/>
    </row>
    <row r="9127" spans="32:34" s="368" customFormat="1" ht="14.15" customHeight="1">
      <c r="AF9127" s="367"/>
      <c r="AH9127" s="367"/>
    </row>
    <row r="9128" spans="32:34" s="368" customFormat="1" ht="14.15" customHeight="1">
      <c r="AF9128" s="367"/>
      <c r="AH9128" s="367"/>
    </row>
    <row r="9129" spans="32:34" s="368" customFormat="1" ht="14.15" customHeight="1">
      <c r="AF9129" s="367"/>
      <c r="AH9129" s="367"/>
    </row>
    <row r="9130" spans="32:34" s="368" customFormat="1" ht="14.15" customHeight="1">
      <c r="AF9130" s="367"/>
      <c r="AH9130" s="367"/>
    </row>
    <row r="9131" spans="32:34" s="368" customFormat="1" ht="14.15" customHeight="1">
      <c r="AF9131" s="367"/>
      <c r="AH9131" s="367"/>
    </row>
    <row r="9132" spans="32:34" s="368" customFormat="1" ht="14.15" customHeight="1">
      <c r="AF9132" s="367"/>
      <c r="AH9132" s="367"/>
    </row>
    <row r="9133" spans="32:34" s="368" customFormat="1" ht="14.15" customHeight="1">
      <c r="AF9133" s="367"/>
      <c r="AH9133" s="367"/>
    </row>
    <row r="9134" spans="32:34" s="368" customFormat="1" ht="14.15" customHeight="1">
      <c r="AF9134" s="367"/>
      <c r="AH9134" s="367"/>
    </row>
    <row r="9135" spans="32:34" s="368" customFormat="1" ht="14.15" customHeight="1">
      <c r="AF9135" s="367"/>
      <c r="AH9135" s="367"/>
    </row>
    <row r="9136" spans="32:34" s="368" customFormat="1" ht="14.15" customHeight="1">
      <c r="AF9136" s="367"/>
      <c r="AH9136" s="367"/>
    </row>
    <row r="9137" spans="32:34" s="368" customFormat="1" ht="14.15" customHeight="1">
      <c r="AF9137" s="367"/>
      <c r="AH9137" s="367"/>
    </row>
    <row r="9138" spans="32:34" s="368" customFormat="1" ht="14.15" customHeight="1">
      <c r="AF9138" s="367"/>
      <c r="AH9138" s="367"/>
    </row>
    <row r="9139" spans="32:34" s="368" customFormat="1" ht="14.15" customHeight="1">
      <c r="AF9139" s="367"/>
      <c r="AH9139" s="367"/>
    </row>
    <row r="9140" spans="32:34" s="368" customFormat="1" ht="14.15" customHeight="1">
      <c r="AF9140" s="367"/>
      <c r="AH9140" s="367"/>
    </row>
    <row r="9141" spans="32:34" s="368" customFormat="1" ht="14.15" customHeight="1">
      <c r="AF9141" s="367"/>
      <c r="AH9141" s="367"/>
    </row>
    <row r="9142" spans="32:34" s="368" customFormat="1" ht="14.15" customHeight="1">
      <c r="AF9142" s="367"/>
      <c r="AH9142" s="367"/>
    </row>
    <row r="9143" spans="32:34" s="368" customFormat="1" ht="14.15" customHeight="1">
      <c r="AF9143" s="367"/>
      <c r="AH9143" s="367"/>
    </row>
    <row r="9144" spans="32:34" s="368" customFormat="1" ht="14.15" customHeight="1">
      <c r="AF9144" s="367"/>
      <c r="AH9144" s="367"/>
    </row>
    <row r="9145" spans="32:34" s="368" customFormat="1" ht="14.15" customHeight="1">
      <c r="AF9145" s="367"/>
      <c r="AH9145" s="367"/>
    </row>
    <row r="9146" spans="32:34" s="368" customFormat="1" ht="14.15" customHeight="1">
      <c r="AF9146" s="367"/>
      <c r="AH9146" s="367"/>
    </row>
    <row r="9147" spans="32:34" s="368" customFormat="1" ht="14.15" customHeight="1">
      <c r="AF9147" s="367"/>
      <c r="AH9147" s="367"/>
    </row>
    <row r="9148" spans="32:34" s="368" customFormat="1" ht="14.15" customHeight="1">
      <c r="AF9148" s="367"/>
      <c r="AH9148" s="367"/>
    </row>
    <row r="9149" spans="32:34" s="368" customFormat="1" ht="14.15" customHeight="1">
      <c r="AF9149" s="367"/>
      <c r="AH9149" s="367"/>
    </row>
    <row r="9150" spans="32:34" s="368" customFormat="1" ht="14.15" customHeight="1">
      <c r="AF9150" s="367"/>
      <c r="AH9150" s="367"/>
    </row>
    <row r="9151" spans="32:34" s="368" customFormat="1" ht="14.15" customHeight="1">
      <c r="AF9151" s="367"/>
      <c r="AH9151" s="367"/>
    </row>
    <row r="9152" spans="32:34" s="368" customFormat="1" ht="14.15" customHeight="1">
      <c r="AF9152" s="367"/>
      <c r="AH9152" s="367"/>
    </row>
    <row r="9153" spans="32:34" s="368" customFormat="1" ht="14.15" customHeight="1">
      <c r="AF9153" s="367"/>
      <c r="AH9153" s="367"/>
    </row>
    <row r="9154" spans="32:34" s="368" customFormat="1" ht="14.15" customHeight="1">
      <c r="AF9154" s="367"/>
      <c r="AH9154" s="367"/>
    </row>
    <row r="9155" spans="32:34" s="368" customFormat="1" ht="14.15" customHeight="1">
      <c r="AF9155" s="367"/>
      <c r="AH9155" s="367"/>
    </row>
    <row r="9156" spans="32:34" s="368" customFormat="1" ht="14.15" customHeight="1">
      <c r="AF9156" s="367"/>
      <c r="AH9156" s="367"/>
    </row>
    <row r="9157" spans="32:34" s="368" customFormat="1" ht="14.15" customHeight="1">
      <c r="AF9157" s="367"/>
      <c r="AH9157" s="367"/>
    </row>
    <row r="9158" spans="32:34" s="368" customFormat="1" ht="14.15" customHeight="1">
      <c r="AF9158" s="367"/>
      <c r="AH9158" s="367"/>
    </row>
    <row r="9159" spans="32:34" s="368" customFormat="1" ht="14.15" customHeight="1">
      <c r="AF9159" s="367"/>
      <c r="AH9159" s="367"/>
    </row>
    <row r="9160" spans="32:34" s="368" customFormat="1" ht="14.15" customHeight="1">
      <c r="AF9160" s="367"/>
      <c r="AH9160" s="367"/>
    </row>
    <row r="9161" spans="32:34" s="368" customFormat="1" ht="14.15" customHeight="1">
      <c r="AF9161" s="367"/>
      <c r="AH9161" s="367"/>
    </row>
    <row r="9162" spans="32:34" s="368" customFormat="1" ht="14.15" customHeight="1">
      <c r="AF9162" s="367"/>
      <c r="AH9162" s="367"/>
    </row>
    <row r="9163" spans="32:34" s="368" customFormat="1" ht="14.15" customHeight="1">
      <c r="AF9163" s="367"/>
      <c r="AH9163" s="367"/>
    </row>
    <row r="9164" spans="32:34" s="368" customFormat="1" ht="14.15" customHeight="1">
      <c r="AF9164" s="367"/>
      <c r="AH9164" s="367"/>
    </row>
    <row r="9165" spans="32:34" s="368" customFormat="1" ht="14.15" customHeight="1">
      <c r="AF9165" s="367"/>
      <c r="AH9165" s="367"/>
    </row>
    <row r="9166" spans="32:34" s="368" customFormat="1" ht="14.15" customHeight="1">
      <c r="AF9166" s="367"/>
      <c r="AH9166" s="367"/>
    </row>
    <row r="9167" spans="32:34" s="368" customFormat="1" ht="14.15" customHeight="1">
      <c r="AF9167" s="367"/>
      <c r="AH9167" s="367"/>
    </row>
    <row r="9168" spans="32:34" s="368" customFormat="1" ht="14.15" customHeight="1">
      <c r="AF9168" s="367"/>
      <c r="AH9168" s="367"/>
    </row>
    <row r="9169" spans="32:34" s="368" customFormat="1" ht="14.15" customHeight="1">
      <c r="AF9169" s="367"/>
      <c r="AH9169" s="367"/>
    </row>
    <row r="9170" spans="32:34" s="368" customFormat="1" ht="14.15" customHeight="1">
      <c r="AF9170" s="367"/>
      <c r="AH9170" s="367"/>
    </row>
    <row r="9171" spans="32:34" s="368" customFormat="1" ht="14.15" customHeight="1">
      <c r="AF9171" s="367"/>
      <c r="AH9171" s="367"/>
    </row>
    <row r="9172" spans="32:34" s="368" customFormat="1" ht="14.15" customHeight="1">
      <c r="AF9172" s="367"/>
      <c r="AH9172" s="367"/>
    </row>
    <row r="9173" spans="32:34" s="368" customFormat="1" ht="14.15" customHeight="1">
      <c r="AF9173" s="367"/>
      <c r="AH9173" s="367"/>
    </row>
    <row r="9174" spans="32:34" s="368" customFormat="1" ht="14.15" customHeight="1">
      <c r="AF9174" s="367"/>
      <c r="AH9174" s="367"/>
    </row>
    <row r="9175" spans="32:34" s="368" customFormat="1" ht="14.15" customHeight="1">
      <c r="AF9175" s="367"/>
      <c r="AH9175" s="367"/>
    </row>
    <row r="9176" spans="32:34" s="368" customFormat="1" ht="14.15" customHeight="1">
      <c r="AF9176" s="367"/>
      <c r="AH9176" s="367"/>
    </row>
    <row r="9177" spans="32:34" s="368" customFormat="1" ht="14.15" customHeight="1">
      <c r="AF9177" s="367"/>
      <c r="AH9177" s="367"/>
    </row>
    <row r="9178" spans="32:34" s="368" customFormat="1" ht="14.15" customHeight="1">
      <c r="AF9178" s="367"/>
      <c r="AH9178" s="367"/>
    </row>
    <row r="9179" spans="32:34" s="368" customFormat="1" ht="14.15" customHeight="1">
      <c r="AF9179" s="367"/>
      <c r="AH9179" s="367"/>
    </row>
    <row r="9180" spans="32:34" s="368" customFormat="1" ht="14.15" customHeight="1">
      <c r="AF9180" s="367"/>
      <c r="AH9180" s="367"/>
    </row>
    <row r="9181" spans="32:34" s="368" customFormat="1" ht="14.15" customHeight="1">
      <c r="AF9181" s="367"/>
      <c r="AH9181" s="367"/>
    </row>
    <row r="9182" spans="32:34" s="368" customFormat="1" ht="14.15" customHeight="1">
      <c r="AF9182" s="367"/>
      <c r="AH9182" s="367"/>
    </row>
    <row r="9183" spans="32:34" s="368" customFormat="1" ht="14.15" customHeight="1">
      <c r="AF9183" s="367"/>
      <c r="AH9183" s="367"/>
    </row>
    <row r="9184" spans="32:34" s="368" customFormat="1" ht="14.15" customHeight="1">
      <c r="AF9184" s="367"/>
      <c r="AH9184" s="367"/>
    </row>
    <row r="9185" spans="32:34" s="368" customFormat="1" ht="14.15" customHeight="1">
      <c r="AF9185" s="367"/>
      <c r="AH9185" s="367"/>
    </row>
    <row r="9186" spans="32:34" s="368" customFormat="1" ht="14.15" customHeight="1">
      <c r="AF9186" s="367"/>
      <c r="AH9186" s="367"/>
    </row>
    <row r="9187" spans="32:34" s="368" customFormat="1" ht="14.15" customHeight="1">
      <c r="AF9187" s="367"/>
      <c r="AH9187" s="367"/>
    </row>
    <row r="9188" spans="32:34" s="368" customFormat="1" ht="14.15" customHeight="1">
      <c r="AF9188" s="367"/>
      <c r="AH9188" s="367"/>
    </row>
    <row r="9189" spans="32:34" s="368" customFormat="1" ht="14.15" customHeight="1">
      <c r="AF9189" s="367"/>
      <c r="AH9189" s="367"/>
    </row>
    <row r="9190" spans="32:34" s="368" customFormat="1" ht="14.15" customHeight="1">
      <c r="AF9190" s="367"/>
      <c r="AH9190" s="367"/>
    </row>
    <row r="9191" spans="32:34" s="368" customFormat="1" ht="14.15" customHeight="1">
      <c r="AF9191" s="367"/>
      <c r="AH9191" s="367"/>
    </row>
    <row r="9192" spans="32:34" s="368" customFormat="1" ht="14.15" customHeight="1">
      <c r="AF9192" s="367"/>
      <c r="AH9192" s="367"/>
    </row>
    <row r="9193" spans="32:34" s="368" customFormat="1" ht="14.15" customHeight="1">
      <c r="AF9193" s="367"/>
      <c r="AH9193" s="367"/>
    </row>
    <row r="9194" spans="32:34" s="368" customFormat="1" ht="14.15" customHeight="1">
      <c r="AF9194" s="367"/>
      <c r="AH9194" s="367"/>
    </row>
    <row r="9195" spans="32:34" s="368" customFormat="1" ht="14.15" customHeight="1">
      <c r="AF9195" s="367"/>
      <c r="AH9195" s="367"/>
    </row>
    <row r="9196" spans="32:34" s="368" customFormat="1" ht="14.15" customHeight="1">
      <c r="AF9196" s="367"/>
      <c r="AH9196" s="367"/>
    </row>
    <row r="9197" spans="32:34" s="368" customFormat="1" ht="14.15" customHeight="1">
      <c r="AF9197" s="367"/>
      <c r="AH9197" s="367"/>
    </row>
    <row r="9198" spans="32:34" s="368" customFormat="1" ht="14.15" customHeight="1">
      <c r="AF9198" s="367"/>
      <c r="AH9198" s="367"/>
    </row>
    <row r="9199" spans="32:34" s="368" customFormat="1" ht="14.15" customHeight="1">
      <c r="AF9199" s="367"/>
      <c r="AH9199" s="367"/>
    </row>
    <row r="9200" spans="32:34" s="368" customFormat="1" ht="14.15" customHeight="1">
      <c r="AF9200" s="367"/>
      <c r="AH9200" s="367"/>
    </row>
    <row r="9201" spans="32:34" s="368" customFormat="1" ht="14.15" customHeight="1">
      <c r="AF9201" s="367"/>
      <c r="AH9201" s="367"/>
    </row>
    <row r="9202" spans="32:34" s="368" customFormat="1" ht="14.15" customHeight="1">
      <c r="AF9202" s="367"/>
      <c r="AH9202" s="367"/>
    </row>
    <row r="9203" spans="32:34" s="368" customFormat="1" ht="14.15" customHeight="1">
      <c r="AF9203" s="367"/>
      <c r="AH9203" s="367"/>
    </row>
    <row r="9204" spans="32:34" s="368" customFormat="1" ht="14.15" customHeight="1">
      <c r="AF9204" s="367"/>
      <c r="AH9204" s="367"/>
    </row>
    <row r="9205" spans="32:34" s="368" customFormat="1" ht="14.15" customHeight="1">
      <c r="AF9205" s="367"/>
      <c r="AH9205" s="367"/>
    </row>
    <row r="9206" spans="32:34" s="368" customFormat="1" ht="14.15" customHeight="1">
      <c r="AF9206" s="367"/>
      <c r="AH9206" s="367"/>
    </row>
    <row r="9207" spans="32:34" s="368" customFormat="1" ht="14.15" customHeight="1">
      <c r="AF9207" s="367"/>
      <c r="AH9207" s="367"/>
    </row>
    <row r="9208" spans="32:34" s="368" customFormat="1" ht="14.15" customHeight="1">
      <c r="AF9208" s="367"/>
      <c r="AH9208" s="367"/>
    </row>
    <row r="9209" spans="32:34" s="368" customFormat="1" ht="14.15" customHeight="1">
      <c r="AF9209" s="367"/>
      <c r="AH9209" s="367"/>
    </row>
    <row r="9210" spans="32:34" s="368" customFormat="1" ht="14.15" customHeight="1">
      <c r="AF9210" s="367"/>
      <c r="AH9210" s="367"/>
    </row>
    <row r="9211" spans="32:34" s="368" customFormat="1" ht="14.15" customHeight="1">
      <c r="AF9211" s="367"/>
      <c r="AH9211" s="367"/>
    </row>
    <row r="9212" spans="32:34" s="368" customFormat="1" ht="14.15" customHeight="1">
      <c r="AF9212" s="367"/>
      <c r="AH9212" s="367"/>
    </row>
    <row r="9213" spans="32:34" s="368" customFormat="1" ht="14.15" customHeight="1">
      <c r="AF9213" s="367"/>
      <c r="AH9213" s="367"/>
    </row>
    <row r="9214" spans="32:34" s="368" customFormat="1" ht="14.15" customHeight="1">
      <c r="AF9214" s="367"/>
      <c r="AH9214" s="367"/>
    </row>
    <row r="9215" spans="32:34" s="368" customFormat="1" ht="14.15" customHeight="1">
      <c r="AF9215" s="367"/>
      <c r="AH9215" s="367"/>
    </row>
    <row r="9216" spans="32:34" s="368" customFormat="1" ht="14.15" customHeight="1">
      <c r="AF9216" s="367"/>
      <c r="AH9216" s="367"/>
    </row>
    <row r="9217" spans="32:34" s="368" customFormat="1" ht="14.15" customHeight="1">
      <c r="AF9217" s="367"/>
      <c r="AH9217" s="367"/>
    </row>
    <row r="9218" spans="32:34" s="368" customFormat="1" ht="14.15" customHeight="1">
      <c r="AF9218" s="367"/>
      <c r="AH9218" s="367"/>
    </row>
    <row r="9219" spans="32:34" s="368" customFormat="1" ht="14.15" customHeight="1">
      <c r="AF9219" s="367"/>
      <c r="AH9219" s="367"/>
    </row>
    <row r="9220" spans="32:34" s="368" customFormat="1" ht="14.15" customHeight="1">
      <c r="AF9220" s="367"/>
      <c r="AH9220" s="367"/>
    </row>
    <row r="9221" spans="32:34" s="368" customFormat="1" ht="14.15" customHeight="1">
      <c r="AF9221" s="367"/>
      <c r="AH9221" s="367"/>
    </row>
    <row r="9222" spans="32:34" s="368" customFormat="1" ht="14.15" customHeight="1">
      <c r="AF9222" s="367"/>
      <c r="AH9222" s="367"/>
    </row>
    <row r="9223" spans="32:34" s="368" customFormat="1" ht="14.15" customHeight="1">
      <c r="AF9223" s="367"/>
      <c r="AH9223" s="367"/>
    </row>
    <row r="9224" spans="32:34" s="368" customFormat="1" ht="14.15" customHeight="1">
      <c r="AF9224" s="367"/>
      <c r="AH9224" s="367"/>
    </row>
    <row r="9225" spans="32:34" s="368" customFormat="1" ht="14.15" customHeight="1">
      <c r="AF9225" s="367"/>
      <c r="AH9225" s="367"/>
    </row>
    <row r="9226" spans="32:34" s="368" customFormat="1" ht="14.15" customHeight="1">
      <c r="AF9226" s="367"/>
      <c r="AH9226" s="367"/>
    </row>
    <row r="9227" spans="32:34" s="368" customFormat="1" ht="14.15" customHeight="1">
      <c r="AF9227" s="367"/>
      <c r="AH9227" s="367"/>
    </row>
    <row r="9228" spans="32:34" s="368" customFormat="1" ht="14.15" customHeight="1">
      <c r="AF9228" s="367"/>
      <c r="AH9228" s="367"/>
    </row>
    <row r="9229" spans="32:34" s="368" customFormat="1" ht="14.15" customHeight="1">
      <c r="AF9229" s="367"/>
      <c r="AH9229" s="367"/>
    </row>
    <row r="9230" spans="32:34" s="368" customFormat="1" ht="14.15" customHeight="1">
      <c r="AF9230" s="367"/>
      <c r="AH9230" s="367"/>
    </row>
    <row r="9231" spans="32:34" s="368" customFormat="1" ht="14.15" customHeight="1">
      <c r="AF9231" s="367"/>
      <c r="AH9231" s="367"/>
    </row>
    <row r="9232" spans="32:34" s="368" customFormat="1" ht="14.15" customHeight="1">
      <c r="AF9232" s="367"/>
      <c r="AH9232" s="367"/>
    </row>
    <row r="9233" spans="32:34" s="368" customFormat="1" ht="14.15" customHeight="1">
      <c r="AF9233" s="367"/>
      <c r="AH9233" s="367"/>
    </row>
    <row r="9234" spans="32:34" s="368" customFormat="1" ht="14.15" customHeight="1">
      <c r="AF9234" s="367"/>
      <c r="AH9234" s="367"/>
    </row>
    <row r="9235" spans="32:34" s="368" customFormat="1" ht="14.15" customHeight="1">
      <c r="AF9235" s="367"/>
      <c r="AH9235" s="367"/>
    </row>
    <row r="9236" spans="32:34" s="368" customFormat="1" ht="14.15" customHeight="1">
      <c r="AF9236" s="367"/>
      <c r="AH9236" s="367"/>
    </row>
    <row r="9237" spans="32:34" s="368" customFormat="1" ht="14.15" customHeight="1">
      <c r="AF9237" s="367"/>
      <c r="AH9237" s="367"/>
    </row>
    <row r="9238" spans="32:34" s="368" customFormat="1" ht="14.15" customHeight="1">
      <c r="AF9238" s="367"/>
      <c r="AH9238" s="367"/>
    </row>
    <row r="9239" spans="32:34" s="368" customFormat="1" ht="14.15" customHeight="1">
      <c r="AF9239" s="367"/>
      <c r="AH9239" s="367"/>
    </row>
    <row r="9240" spans="32:34" s="368" customFormat="1" ht="14.15" customHeight="1">
      <c r="AF9240" s="367"/>
      <c r="AH9240" s="367"/>
    </row>
    <row r="9241" spans="32:34" s="368" customFormat="1" ht="14.15" customHeight="1">
      <c r="AF9241" s="367"/>
      <c r="AH9241" s="367"/>
    </row>
    <row r="9242" spans="32:34" s="368" customFormat="1" ht="14.15" customHeight="1">
      <c r="AF9242" s="367"/>
      <c r="AH9242" s="367"/>
    </row>
    <row r="9243" spans="32:34" s="368" customFormat="1" ht="14.15" customHeight="1">
      <c r="AF9243" s="367"/>
      <c r="AH9243" s="367"/>
    </row>
    <row r="9244" spans="32:34" s="368" customFormat="1" ht="14.15" customHeight="1">
      <c r="AF9244" s="367"/>
      <c r="AH9244" s="367"/>
    </row>
    <row r="9245" spans="32:34" s="368" customFormat="1" ht="14.15" customHeight="1">
      <c r="AF9245" s="367"/>
      <c r="AH9245" s="367"/>
    </row>
    <row r="9246" spans="32:34" s="368" customFormat="1" ht="14.15" customHeight="1">
      <c r="AF9246" s="367"/>
      <c r="AH9246" s="367"/>
    </row>
    <row r="9247" spans="32:34" s="368" customFormat="1" ht="14.15" customHeight="1">
      <c r="AF9247" s="367"/>
      <c r="AH9247" s="367"/>
    </row>
    <row r="9248" spans="32:34" s="368" customFormat="1" ht="14.15" customHeight="1">
      <c r="AF9248" s="367"/>
      <c r="AH9248" s="367"/>
    </row>
    <row r="9249" spans="32:34" s="368" customFormat="1" ht="14.15" customHeight="1">
      <c r="AF9249" s="367"/>
      <c r="AH9249" s="367"/>
    </row>
    <row r="9250" spans="32:34" s="368" customFormat="1" ht="14.15" customHeight="1">
      <c r="AF9250" s="367"/>
      <c r="AH9250" s="367"/>
    </row>
    <row r="9251" spans="32:34" s="368" customFormat="1" ht="14.15" customHeight="1">
      <c r="AF9251" s="367"/>
      <c r="AH9251" s="367"/>
    </row>
    <row r="9252" spans="32:34" s="368" customFormat="1" ht="14.15" customHeight="1">
      <c r="AF9252" s="367"/>
      <c r="AH9252" s="367"/>
    </row>
    <row r="9253" spans="32:34" s="368" customFormat="1" ht="14.15" customHeight="1">
      <c r="AF9253" s="367"/>
      <c r="AH9253" s="367"/>
    </row>
    <row r="9254" spans="32:34" s="368" customFormat="1" ht="14.15" customHeight="1">
      <c r="AF9254" s="367"/>
      <c r="AH9254" s="367"/>
    </row>
    <row r="9255" spans="32:34" s="368" customFormat="1" ht="14.15" customHeight="1">
      <c r="AF9255" s="367"/>
      <c r="AH9255" s="367"/>
    </row>
    <row r="9256" spans="32:34" s="368" customFormat="1" ht="14.15" customHeight="1">
      <c r="AF9256" s="367"/>
      <c r="AH9256" s="367"/>
    </row>
    <row r="9257" spans="32:34" s="368" customFormat="1" ht="14.15" customHeight="1">
      <c r="AF9257" s="367"/>
      <c r="AH9257" s="367"/>
    </row>
    <row r="9258" spans="32:34" s="368" customFormat="1" ht="14.15" customHeight="1">
      <c r="AF9258" s="367"/>
      <c r="AH9258" s="367"/>
    </row>
    <row r="9259" spans="32:34" s="368" customFormat="1" ht="14.15" customHeight="1">
      <c r="AF9259" s="367"/>
      <c r="AH9259" s="367"/>
    </row>
    <row r="9260" spans="32:34" s="368" customFormat="1" ht="14.15" customHeight="1">
      <c r="AF9260" s="367"/>
      <c r="AH9260" s="367"/>
    </row>
    <row r="9261" spans="32:34" s="368" customFormat="1" ht="14.15" customHeight="1">
      <c r="AF9261" s="367"/>
      <c r="AH9261" s="367"/>
    </row>
    <row r="9262" spans="32:34" s="368" customFormat="1" ht="14.15" customHeight="1">
      <c r="AF9262" s="367"/>
      <c r="AH9262" s="367"/>
    </row>
    <row r="9263" spans="32:34" s="368" customFormat="1" ht="14.15" customHeight="1">
      <c r="AF9263" s="367"/>
      <c r="AH9263" s="367"/>
    </row>
    <row r="9264" spans="32:34" s="368" customFormat="1" ht="14.15" customHeight="1">
      <c r="AF9264" s="367"/>
      <c r="AH9264" s="367"/>
    </row>
    <row r="9265" spans="32:34" s="368" customFormat="1" ht="14.15" customHeight="1">
      <c r="AF9265" s="367"/>
      <c r="AH9265" s="367"/>
    </row>
    <row r="9266" spans="32:34" s="368" customFormat="1" ht="14.15" customHeight="1">
      <c r="AF9266" s="367"/>
      <c r="AH9266" s="367"/>
    </row>
    <row r="9267" spans="32:34" s="368" customFormat="1" ht="14.15" customHeight="1">
      <c r="AF9267" s="367"/>
      <c r="AH9267" s="367"/>
    </row>
    <row r="9268" spans="32:34" s="368" customFormat="1" ht="14.15" customHeight="1">
      <c r="AF9268" s="367"/>
      <c r="AH9268" s="367"/>
    </row>
    <row r="9269" spans="32:34" s="368" customFormat="1" ht="14.15" customHeight="1">
      <c r="AF9269" s="367"/>
      <c r="AH9269" s="367"/>
    </row>
    <row r="9270" spans="32:34" s="368" customFormat="1" ht="14.15" customHeight="1">
      <c r="AF9270" s="367"/>
      <c r="AH9270" s="367"/>
    </row>
    <row r="9271" spans="32:34" s="368" customFormat="1" ht="14.15" customHeight="1">
      <c r="AF9271" s="367"/>
      <c r="AH9271" s="367"/>
    </row>
    <row r="9272" spans="32:34" s="368" customFormat="1" ht="14.15" customHeight="1">
      <c r="AF9272" s="367"/>
      <c r="AH9272" s="367"/>
    </row>
    <row r="9273" spans="32:34" s="368" customFormat="1" ht="14.15" customHeight="1">
      <c r="AF9273" s="367"/>
      <c r="AH9273" s="367"/>
    </row>
    <row r="9274" spans="32:34" s="368" customFormat="1" ht="14.15" customHeight="1">
      <c r="AF9274" s="367"/>
      <c r="AH9274" s="367"/>
    </row>
    <row r="9275" spans="32:34" s="368" customFormat="1" ht="14.15" customHeight="1">
      <c r="AF9275" s="367"/>
      <c r="AH9275" s="367"/>
    </row>
    <row r="9276" spans="32:34" s="368" customFormat="1" ht="14.15" customHeight="1">
      <c r="AF9276" s="367"/>
      <c r="AH9276" s="367"/>
    </row>
    <row r="9277" spans="32:34" s="368" customFormat="1" ht="14.15" customHeight="1">
      <c r="AF9277" s="367"/>
      <c r="AH9277" s="367"/>
    </row>
    <row r="9278" spans="32:34" s="368" customFormat="1" ht="14.15" customHeight="1">
      <c r="AF9278" s="367"/>
      <c r="AH9278" s="367"/>
    </row>
    <row r="9279" spans="32:34" s="368" customFormat="1" ht="14.15" customHeight="1">
      <c r="AF9279" s="367"/>
      <c r="AH9279" s="367"/>
    </row>
    <row r="9280" spans="32:34" s="368" customFormat="1" ht="14.15" customHeight="1">
      <c r="AF9280" s="367"/>
      <c r="AH9280" s="367"/>
    </row>
    <row r="9281" spans="32:34" s="368" customFormat="1" ht="14.15" customHeight="1">
      <c r="AF9281" s="367"/>
      <c r="AH9281" s="367"/>
    </row>
    <row r="9282" spans="32:34" s="368" customFormat="1" ht="14.15" customHeight="1">
      <c r="AF9282" s="367"/>
      <c r="AH9282" s="367"/>
    </row>
    <row r="9283" spans="32:34" s="368" customFormat="1" ht="14.15" customHeight="1">
      <c r="AF9283" s="367"/>
      <c r="AH9283" s="367"/>
    </row>
    <row r="9284" spans="32:34" s="368" customFormat="1" ht="14.15" customHeight="1">
      <c r="AF9284" s="367"/>
      <c r="AH9284" s="367"/>
    </row>
    <row r="9285" spans="32:34" s="368" customFormat="1" ht="14.15" customHeight="1">
      <c r="AF9285" s="367"/>
      <c r="AH9285" s="367"/>
    </row>
    <row r="9286" spans="32:34" s="368" customFormat="1" ht="14.15" customHeight="1">
      <c r="AF9286" s="367"/>
      <c r="AH9286" s="367"/>
    </row>
    <row r="9287" spans="32:34" s="368" customFormat="1" ht="14.15" customHeight="1">
      <c r="AF9287" s="367"/>
      <c r="AH9287" s="367"/>
    </row>
    <row r="9288" spans="32:34" s="368" customFormat="1" ht="14.15" customHeight="1">
      <c r="AF9288" s="367"/>
      <c r="AH9288" s="367"/>
    </row>
    <row r="9289" spans="32:34" s="368" customFormat="1" ht="14.15" customHeight="1">
      <c r="AF9289" s="367"/>
      <c r="AH9289" s="367"/>
    </row>
    <row r="9290" spans="32:34" s="368" customFormat="1" ht="14.15" customHeight="1">
      <c r="AF9290" s="367"/>
      <c r="AH9290" s="367"/>
    </row>
    <row r="9291" spans="32:34" s="368" customFormat="1" ht="14.15" customHeight="1">
      <c r="AF9291" s="367"/>
      <c r="AH9291" s="367"/>
    </row>
    <row r="9292" spans="32:34" s="368" customFormat="1" ht="14.15" customHeight="1">
      <c r="AF9292" s="367"/>
      <c r="AH9292" s="367"/>
    </row>
    <row r="9293" spans="32:34" s="368" customFormat="1" ht="14.15" customHeight="1">
      <c r="AF9293" s="367"/>
      <c r="AH9293" s="367"/>
    </row>
    <row r="9294" spans="32:34" s="368" customFormat="1" ht="14.15" customHeight="1">
      <c r="AF9294" s="367"/>
      <c r="AH9294" s="367"/>
    </row>
    <row r="9295" spans="32:34" s="368" customFormat="1" ht="14.15" customHeight="1">
      <c r="AF9295" s="367"/>
      <c r="AH9295" s="367"/>
    </row>
    <row r="9296" spans="32:34" s="368" customFormat="1" ht="14.15" customHeight="1">
      <c r="AF9296" s="367"/>
      <c r="AH9296" s="367"/>
    </row>
    <row r="9297" spans="32:34" s="368" customFormat="1" ht="14.15" customHeight="1">
      <c r="AF9297" s="367"/>
      <c r="AH9297" s="367"/>
    </row>
    <row r="9298" spans="32:34" s="368" customFormat="1" ht="14.15" customHeight="1">
      <c r="AF9298" s="367"/>
      <c r="AH9298" s="367"/>
    </row>
    <row r="9299" spans="32:34" s="368" customFormat="1" ht="14.15" customHeight="1">
      <c r="AF9299" s="367"/>
      <c r="AH9299" s="367"/>
    </row>
    <row r="9300" spans="32:34" s="368" customFormat="1" ht="14.15" customHeight="1">
      <c r="AF9300" s="367"/>
      <c r="AH9300" s="367"/>
    </row>
    <row r="9301" spans="32:34" s="368" customFormat="1" ht="14.15" customHeight="1">
      <c r="AF9301" s="367"/>
      <c r="AH9301" s="367"/>
    </row>
    <row r="9302" spans="32:34" s="368" customFormat="1" ht="14.15" customHeight="1">
      <c r="AF9302" s="367"/>
      <c r="AH9302" s="367"/>
    </row>
    <row r="9303" spans="32:34" s="368" customFormat="1" ht="14.15" customHeight="1">
      <c r="AF9303" s="367"/>
      <c r="AH9303" s="367"/>
    </row>
    <row r="9304" spans="32:34" s="368" customFormat="1" ht="14.15" customHeight="1">
      <c r="AF9304" s="367"/>
      <c r="AH9304" s="367"/>
    </row>
    <row r="9305" spans="32:34" s="368" customFormat="1" ht="14.15" customHeight="1">
      <c r="AF9305" s="367"/>
      <c r="AH9305" s="367"/>
    </row>
    <row r="9306" spans="32:34" s="368" customFormat="1" ht="14.15" customHeight="1">
      <c r="AF9306" s="367"/>
      <c r="AH9306" s="367"/>
    </row>
    <row r="9307" spans="32:34" s="368" customFormat="1" ht="14.15" customHeight="1">
      <c r="AF9307" s="367"/>
      <c r="AH9307" s="367"/>
    </row>
    <row r="9308" spans="32:34" s="368" customFormat="1" ht="14.15" customHeight="1">
      <c r="AF9308" s="367"/>
      <c r="AH9308" s="367"/>
    </row>
    <row r="9309" spans="32:34" s="368" customFormat="1" ht="14.15" customHeight="1">
      <c r="AF9309" s="367"/>
      <c r="AH9309" s="367"/>
    </row>
    <row r="9310" spans="32:34" s="368" customFormat="1" ht="14.15" customHeight="1">
      <c r="AF9310" s="367"/>
      <c r="AH9310" s="367"/>
    </row>
    <row r="9311" spans="32:34" s="368" customFormat="1" ht="14.15" customHeight="1">
      <c r="AF9311" s="367"/>
      <c r="AH9311" s="367"/>
    </row>
    <row r="9312" spans="32:34" s="368" customFormat="1" ht="14.15" customHeight="1">
      <c r="AF9312" s="367"/>
      <c r="AH9312" s="367"/>
    </row>
    <row r="9313" spans="32:34" s="368" customFormat="1" ht="14.15" customHeight="1">
      <c r="AF9313" s="367"/>
      <c r="AH9313" s="367"/>
    </row>
    <row r="9314" spans="32:34" s="368" customFormat="1" ht="14.15" customHeight="1">
      <c r="AF9314" s="367"/>
      <c r="AH9314" s="367"/>
    </row>
    <row r="9315" spans="32:34" s="368" customFormat="1" ht="14.15" customHeight="1">
      <c r="AF9315" s="367"/>
      <c r="AH9315" s="367"/>
    </row>
    <row r="9316" spans="32:34" s="368" customFormat="1" ht="14.15" customHeight="1">
      <c r="AF9316" s="367"/>
      <c r="AH9316" s="367"/>
    </row>
    <row r="9317" spans="32:34" s="368" customFormat="1" ht="14.15" customHeight="1">
      <c r="AF9317" s="367"/>
      <c r="AH9317" s="367"/>
    </row>
    <row r="9318" spans="32:34" s="368" customFormat="1" ht="14.15" customHeight="1">
      <c r="AF9318" s="367"/>
      <c r="AH9318" s="367"/>
    </row>
    <row r="9319" spans="32:34" s="368" customFormat="1" ht="14.15" customHeight="1">
      <c r="AF9319" s="367"/>
      <c r="AH9319" s="367"/>
    </row>
    <row r="9320" spans="32:34" s="368" customFormat="1" ht="14.15" customHeight="1">
      <c r="AF9320" s="367"/>
      <c r="AH9320" s="367"/>
    </row>
    <row r="9321" spans="32:34" s="368" customFormat="1" ht="14.15" customHeight="1">
      <c r="AF9321" s="367"/>
      <c r="AH9321" s="367"/>
    </row>
    <row r="9322" spans="32:34" s="368" customFormat="1" ht="14.15" customHeight="1">
      <c r="AF9322" s="367"/>
      <c r="AH9322" s="367"/>
    </row>
    <row r="9323" spans="32:34" s="368" customFormat="1" ht="14.15" customHeight="1">
      <c r="AF9323" s="367"/>
      <c r="AH9323" s="367"/>
    </row>
    <row r="9324" spans="32:34" s="368" customFormat="1" ht="14.15" customHeight="1">
      <c r="AF9324" s="367"/>
      <c r="AH9324" s="367"/>
    </row>
    <row r="9325" spans="32:34" s="368" customFormat="1" ht="14.15" customHeight="1">
      <c r="AF9325" s="367"/>
      <c r="AH9325" s="367"/>
    </row>
    <row r="9326" spans="32:34" s="368" customFormat="1" ht="14.15" customHeight="1">
      <c r="AF9326" s="367"/>
      <c r="AH9326" s="367"/>
    </row>
    <row r="9327" spans="32:34" s="368" customFormat="1" ht="14.15" customHeight="1">
      <c r="AF9327" s="367"/>
      <c r="AH9327" s="367"/>
    </row>
    <row r="9328" spans="32:34" s="368" customFormat="1" ht="14.15" customHeight="1">
      <c r="AF9328" s="367"/>
      <c r="AH9328" s="367"/>
    </row>
    <row r="9329" spans="32:34" s="368" customFormat="1" ht="14.15" customHeight="1">
      <c r="AF9329" s="367"/>
      <c r="AH9329" s="367"/>
    </row>
    <row r="9330" spans="32:34" s="368" customFormat="1" ht="14.15" customHeight="1">
      <c r="AF9330" s="367"/>
      <c r="AH9330" s="367"/>
    </row>
    <row r="9331" spans="32:34" s="368" customFormat="1" ht="14.15" customHeight="1">
      <c r="AF9331" s="367"/>
      <c r="AH9331" s="367"/>
    </row>
    <row r="9332" spans="32:34" s="368" customFormat="1" ht="14.15" customHeight="1">
      <c r="AF9332" s="367"/>
      <c r="AH9332" s="367"/>
    </row>
    <row r="9333" spans="32:34" s="368" customFormat="1" ht="14.15" customHeight="1">
      <c r="AF9333" s="367"/>
      <c r="AH9333" s="367"/>
    </row>
    <row r="9334" spans="32:34" s="368" customFormat="1" ht="14.15" customHeight="1">
      <c r="AF9334" s="367"/>
      <c r="AH9334" s="367"/>
    </row>
    <row r="9335" spans="32:34" s="368" customFormat="1" ht="14.15" customHeight="1">
      <c r="AF9335" s="367"/>
      <c r="AH9335" s="367"/>
    </row>
    <row r="9336" spans="32:34" s="368" customFormat="1" ht="14.15" customHeight="1">
      <c r="AF9336" s="367"/>
      <c r="AH9336" s="367"/>
    </row>
    <row r="9337" spans="32:34" s="368" customFormat="1" ht="14.15" customHeight="1">
      <c r="AF9337" s="367"/>
      <c r="AH9337" s="367"/>
    </row>
    <row r="9338" spans="32:34" s="368" customFormat="1" ht="14.15" customHeight="1">
      <c r="AF9338" s="367"/>
      <c r="AH9338" s="367"/>
    </row>
    <row r="9339" spans="32:34" s="368" customFormat="1" ht="14.15" customHeight="1">
      <c r="AF9339" s="367"/>
      <c r="AH9339" s="367"/>
    </row>
    <row r="9340" spans="32:34" s="368" customFormat="1" ht="14.15" customHeight="1">
      <c r="AF9340" s="367"/>
      <c r="AH9340" s="367"/>
    </row>
    <row r="9341" spans="32:34" s="368" customFormat="1" ht="14.15" customHeight="1">
      <c r="AF9341" s="367"/>
      <c r="AH9341" s="367"/>
    </row>
    <row r="9342" spans="32:34" s="368" customFormat="1" ht="14.15" customHeight="1">
      <c r="AF9342" s="367"/>
      <c r="AH9342" s="367"/>
    </row>
    <row r="9343" spans="32:34" s="368" customFormat="1" ht="14.15" customHeight="1">
      <c r="AF9343" s="367"/>
      <c r="AH9343" s="367"/>
    </row>
    <row r="9344" spans="32:34" s="368" customFormat="1" ht="14.15" customHeight="1">
      <c r="AF9344" s="367"/>
      <c r="AH9344" s="367"/>
    </row>
    <row r="9345" spans="32:34" s="368" customFormat="1" ht="14.15" customHeight="1">
      <c r="AF9345" s="367"/>
      <c r="AH9345" s="367"/>
    </row>
    <row r="9346" spans="32:34" s="368" customFormat="1" ht="14.15" customHeight="1">
      <c r="AF9346" s="367"/>
      <c r="AH9346" s="367"/>
    </row>
    <row r="9347" spans="32:34" s="368" customFormat="1" ht="14.15" customHeight="1">
      <c r="AF9347" s="367"/>
      <c r="AH9347" s="367"/>
    </row>
    <row r="9348" spans="32:34" s="368" customFormat="1" ht="14.15" customHeight="1">
      <c r="AF9348" s="367"/>
      <c r="AH9348" s="367"/>
    </row>
    <row r="9349" spans="32:34" s="368" customFormat="1" ht="14.15" customHeight="1">
      <c r="AF9349" s="367"/>
      <c r="AH9349" s="367"/>
    </row>
    <row r="9350" spans="32:34" s="368" customFormat="1" ht="14.15" customHeight="1">
      <c r="AF9350" s="367"/>
      <c r="AH9350" s="367"/>
    </row>
    <row r="9351" spans="32:34" s="368" customFormat="1" ht="14.15" customHeight="1">
      <c r="AF9351" s="367"/>
      <c r="AH9351" s="367"/>
    </row>
    <row r="9352" spans="32:34" s="368" customFormat="1" ht="14.15" customHeight="1">
      <c r="AF9352" s="367"/>
      <c r="AH9352" s="367"/>
    </row>
    <row r="9353" spans="32:34" s="368" customFormat="1" ht="14.15" customHeight="1">
      <c r="AF9353" s="367"/>
      <c r="AH9353" s="367"/>
    </row>
    <row r="9354" spans="32:34" s="368" customFormat="1" ht="14.15" customHeight="1">
      <c r="AF9354" s="367"/>
      <c r="AH9354" s="367"/>
    </row>
    <row r="9355" spans="32:34" s="368" customFormat="1" ht="14.15" customHeight="1">
      <c r="AF9355" s="367"/>
      <c r="AH9355" s="367"/>
    </row>
    <row r="9356" spans="32:34" s="368" customFormat="1" ht="14.15" customHeight="1">
      <c r="AF9356" s="367"/>
      <c r="AH9356" s="367"/>
    </row>
    <row r="9357" spans="32:34" s="368" customFormat="1" ht="14.15" customHeight="1">
      <c r="AF9357" s="367"/>
      <c r="AH9357" s="367"/>
    </row>
    <row r="9358" spans="32:34" s="368" customFormat="1" ht="14.15" customHeight="1">
      <c r="AF9358" s="367"/>
      <c r="AH9358" s="367"/>
    </row>
    <row r="9359" spans="32:34" s="368" customFormat="1" ht="14.15" customHeight="1">
      <c r="AF9359" s="367"/>
      <c r="AH9359" s="367"/>
    </row>
    <row r="9360" spans="32:34" s="368" customFormat="1" ht="14.15" customHeight="1">
      <c r="AF9360" s="367"/>
      <c r="AH9360" s="367"/>
    </row>
    <row r="9361" spans="32:34" s="368" customFormat="1" ht="14.15" customHeight="1">
      <c r="AF9361" s="367"/>
      <c r="AH9361" s="367"/>
    </row>
    <row r="9362" spans="32:34" s="368" customFormat="1" ht="14.15" customHeight="1">
      <c r="AF9362" s="367"/>
      <c r="AH9362" s="367"/>
    </row>
    <row r="9363" spans="32:34" s="368" customFormat="1" ht="14.15" customHeight="1">
      <c r="AF9363" s="367"/>
      <c r="AH9363" s="367"/>
    </row>
    <row r="9364" spans="32:34" s="368" customFormat="1" ht="14.15" customHeight="1">
      <c r="AF9364" s="367"/>
      <c r="AH9364" s="367"/>
    </row>
    <row r="9365" spans="32:34" s="368" customFormat="1" ht="14.15" customHeight="1">
      <c r="AF9365" s="367"/>
      <c r="AH9365" s="367"/>
    </row>
    <row r="9366" spans="32:34" s="368" customFormat="1" ht="14.15" customHeight="1">
      <c r="AF9366" s="367"/>
      <c r="AH9366" s="367"/>
    </row>
    <row r="9367" spans="32:34" s="368" customFormat="1" ht="14.15" customHeight="1">
      <c r="AF9367" s="367"/>
      <c r="AH9367" s="367"/>
    </row>
    <row r="9368" spans="32:34" s="368" customFormat="1" ht="14.15" customHeight="1">
      <c r="AF9368" s="367"/>
      <c r="AH9368" s="367"/>
    </row>
    <row r="9369" spans="32:34" s="368" customFormat="1" ht="14.15" customHeight="1">
      <c r="AF9369" s="367"/>
      <c r="AH9369" s="367"/>
    </row>
    <row r="9370" spans="32:34" s="368" customFormat="1" ht="14.15" customHeight="1">
      <c r="AF9370" s="367"/>
      <c r="AH9370" s="367"/>
    </row>
    <row r="9371" spans="32:34" s="368" customFormat="1" ht="14.15" customHeight="1">
      <c r="AF9371" s="367"/>
      <c r="AH9371" s="367"/>
    </row>
    <row r="9372" spans="32:34" s="368" customFormat="1" ht="14.15" customHeight="1">
      <c r="AF9372" s="367"/>
      <c r="AH9372" s="367"/>
    </row>
    <row r="9373" spans="32:34" s="368" customFormat="1" ht="14.15" customHeight="1">
      <c r="AF9373" s="367"/>
      <c r="AH9373" s="367"/>
    </row>
    <row r="9374" spans="32:34" s="368" customFormat="1" ht="14.15" customHeight="1">
      <c r="AF9374" s="367"/>
      <c r="AH9374" s="367"/>
    </row>
    <row r="9375" spans="32:34" s="368" customFormat="1" ht="14.15" customHeight="1">
      <c r="AF9375" s="367"/>
      <c r="AH9375" s="367"/>
    </row>
    <row r="9376" spans="32:34" s="368" customFormat="1" ht="14.15" customHeight="1">
      <c r="AF9376" s="367"/>
      <c r="AH9376" s="367"/>
    </row>
    <row r="9377" spans="32:34" s="368" customFormat="1" ht="14.15" customHeight="1">
      <c r="AF9377" s="367"/>
      <c r="AH9377" s="367"/>
    </row>
    <row r="9378" spans="32:34" s="368" customFormat="1" ht="14.15" customHeight="1">
      <c r="AF9378" s="367"/>
      <c r="AH9378" s="367"/>
    </row>
    <row r="9379" spans="32:34" s="368" customFormat="1" ht="14.15" customHeight="1">
      <c r="AF9379" s="367"/>
      <c r="AH9379" s="367"/>
    </row>
    <row r="9380" spans="32:34" s="368" customFormat="1" ht="14.15" customHeight="1">
      <c r="AF9380" s="367"/>
      <c r="AH9380" s="367"/>
    </row>
    <row r="9381" spans="32:34" s="368" customFormat="1" ht="14.15" customHeight="1">
      <c r="AF9381" s="367"/>
      <c r="AH9381" s="367"/>
    </row>
    <row r="9382" spans="32:34" s="368" customFormat="1" ht="14.15" customHeight="1">
      <c r="AF9382" s="367"/>
      <c r="AH9382" s="367"/>
    </row>
    <row r="9383" spans="32:34" s="368" customFormat="1" ht="14.15" customHeight="1">
      <c r="AF9383" s="367"/>
      <c r="AH9383" s="367"/>
    </row>
    <row r="9384" spans="32:34" s="368" customFormat="1" ht="14.15" customHeight="1">
      <c r="AF9384" s="367"/>
      <c r="AH9384" s="367"/>
    </row>
    <row r="9385" spans="32:34" s="368" customFormat="1" ht="14.15" customHeight="1">
      <c r="AF9385" s="367"/>
      <c r="AH9385" s="367"/>
    </row>
    <row r="9386" spans="32:34" s="368" customFormat="1" ht="14.15" customHeight="1">
      <c r="AF9386" s="367"/>
      <c r="AH9386" s="367"/>
    </row>
    <row r="9387" spans="32:34" s="368" customFormat="1" ht="14.15" customHeight="1">
      <c r="AF9387" s="367"/>
      <c r="AH9387" s="367"/>
    </row>
    <row r="9388" spans="32:34" s="368" customFormat="1" ht="14.15" customHeight="1">
      <c r="AF9388" s="367"/>
      <c r="AH9388" s="367"/>
    </row>
    <row r="9389" spans="32:34" s="368" customFormat="1" ht="14.15" customHeight="1">
      <c r="AF9389" s="367"/>
      <c r="AH9389" s="367"/>
    </row>
    <row r="9390" spans="32:34" s="368" customFormat="1" ht="14.15" customHeight="1">
      <c r="AF9390" s="367"/>
      <c r="AH9390" s="367"/>
    </row>
    <row r="9391" spans="32:34" s="368" customFormat="1" ht="14.15" customHeight="1">
      <c r="AF9391" s="367"/>
      <c r="AH9391" s="367"/>
    </row>
    <row r="9392" spans="32:34" s="368" customFormat="1" ht="14.15" customHeight="1">
      <c r="AF9392" s="367"/>
      <c r="AH9392" s="367"/>
    </row>
    <row r="9393" spans="32:34" s="368" customFormat="1" ht="14.15" customHeight="1">
      <c r="AF9393" s="367"/>
      <c r="AH9393" s="367"/>
    </row>
    <row r="9394" spans="32:34" s="368" customFormat="1" ht="14.15" customHeight="1">
      <c r="AF9394" s="367"/>
      <c r="AH9394" s="367"/>
    </row>
    <row r="9395" spans="32:34" s="368" customFormat="1" ht="14.15" customHeight="1">
      <c r="AF9395" s="367"/>
      <c r="AH9395" s="367"/>
    </row>
    <row r="9396" spans="32:34" s="368" customFormat="1" ht="14.15" customHeight="1">
      <c r="AF9396" s="367"/>
      <c r="AH9396" s="367"/>
    </row>
    <row r="9397" spans="32:34" s="368" customFormat="1" ht="14.15" customHeight="1">
      <c r="AF9397" s="367"/>
      <c r="AH9397" s="367"/>
    </row>
    <row r="9398" spans="32:34" s="368" customFormat="1" ht="14.15" customHeight="1">
      <c r="AF9398" s="367"/>
      <c r="AH9398" s="367"/>
    </row>
    <row r="9399" spans="32:34" s="368" customFormat="1" ht="14.15" customHeight="1">
      <c r="AF9399" s="367"/>
      <c r="AH9399" s="367"/>
    </row>
    <row r="9400" spans="32:34" s="368" customFormat="1" ht="14.15" customHeight="1">
      <c r="AF9400" s="367"/>
      <c r="AH9400" s="367"/>
    </row>
    <row r="9401" spans="32:34" s="368" customFormat="1" ht="14.15" customHeight="1">
      <c r="AF9401" s="367"/>
      <c r="AH9401" s="367"/>
    </row>
    <row r="9402" spans="32:34" s="368" customFormat="1" ht="14.15" customHeight="1">
      <c r="AF9402" s="367"/>
      <c r="AH9402" s="367"/>
    </row>
    <row r="9403" spans="32:34" s="368" customFormat="1" ht="14.15" customHeight="1">
      <c r="AF9403" s="367"/>
      <c r="AH9403" s="367"/>
    </row>
    <row r="9404" spans="32:34" s="368" customFormat="1" ht="14.15" customHeight="1">
      <c r="AF9404" s="367"/>
      <c r="AH9404" s="367"/>
    </row>
    <row r="9405" spans="32:34" s="368" customFormat="1" ht="14.15" customHeight="1">
      <c r="AF9405" s="367"/>
      <c r="AH9405" s="367"/>
    </row>
    <row r="9406" spans="32:34" s="368" customFormat="1" ht="14.15" customHeight="1">
      <c r="AF9406" s="367"/>
      <c r="AH9406" s="367"/>
    </row>
    <row r="9407" spans="32:34" s="368" customFormat="1" ht="14.15" customHeight="1">
      <c r="AF9407" s="367"/>
      <c r="AH9407" s="367"/>
    </row>
    <row r="9408" spans="32:34" s="368" customFormat="1" ht="14.15" customHeight="1">
      <c r="AF9408" s="367"/>
      <c r="AH9408" s="367"/>
    </row>
    <row r="9409" spans="32:34" s="368" customFormat="1" ht="14.15" customHeight="1">
      <c r="AF9409" s="367"/>
      <c r="AH9409" s="367"/>
    </row>
    <row r="9410" spans="32:34" s="368" customFormat="1" ht="14.15" customHeight="1">
      <c r="AF9410" s="367"/>
      <c r="AH9410" s="367"/>
    </row>
    <row r="9411" spans="32:34" s="368" customFormat="1" ht="14.15" customHeight="1">
      <c r="AF9411" s="367"/>
      <c r="AH9411" s="367"/>
    </row>
    <row r="9412" spans="32:34" s="368" customFormat="1" ht="14.15" customHeight="1">
      <c r="AF9412" s="367"/>
      <c r="AH9412" s="367"/>
    </row>
    <row r="9413" spans="32:34" s="368" customFormat="1" ht="14.15" customHeight="1">
      <c r="AF9413" s="367"/>
      <c r="AH9413" s="367"/>
    </row>
    <row r="9414" spans="32:34" s="368" customFormat="1" ht="14.15" customHeight="1">
      <c r="AF9414" s="367"/>
      <c r="AH9414" s="367"/>
    </row>
    <row r="9415" spans="32:34" s="368" customFormat="1" ht="14.15" customHeight="1">
      <c r="AF9415" s="367"/>
      <c r="AH9415" s="367"/>
    </row>
    <row r="9416" spans="32:34" s="368" customFormat="1" ht="14.15" customHeight="1">
      <c r="AF9416" s="367"/>
      <c r="AH9416" s="367"/>
    </row>
    <row r="9417" spans="32:34" s="368" customFormat="1" ht="14.15" customHeight="1">
      <c r="AF9417" s="367"/>
      <c r="AH9417" s="367"/>
    </row>
    <row r="9418" spans="32:34" s="368" customFormat="1" ht="14.15" customHeight="1">
      <c r="AF9418" s="367"/>
      <c r="AH9418" s="367"/>
    </row>
    <row r="9419" spans="32:34" s="368" customFormat="1" ht="14.15" customHeight="1">
      <c r="AF9419" s="367"/>
      <c r="AH9419" s="367"/>
    </row>
    <row r="9420" spans="32:34" s="368" customFormat="1" ht="14.15" customHeight="1">
      <c r="AF9420" s="367"/>
      <c r="AH9420" s="367"/>
    </row>
    <row r="9421" spans="32:34" s="368" customFormat="1" ht="14.15" customHeight="1">
      <c r="AF9421" s="367"/>
      <c r="AH9421" s="367"/>
    </row>
    <row r="9422" spans="32:34" s="368" customFormat="1" ht="14.15" customHeight="1">
      <c r="AF9422" s="367"/>
      <c r="AH9422" s="367"/>
    </row>
    <row r="9423" spans="32:34" s="368" customFormat="1" ht="14.15" customHeight="1">
      <c r="AF9423" s="367"/>
      <c r="AH9423" s="367"/>
    </row>
    <row r="9424" spans="32:34" s="368" customFormat="1" ht="14.15" customHeight="1">
      <c r="AF9424" s="367"/>
      <c r="AH9424" s="367"/>
    </row>
    <row r="9425" spans="32:34" s="368" customFormat="1" ht="14.15" customHeight="1">
      <c r="AF9425" s="367"/>
      <c r="AH9425" s="367"/>
    </row>
    <row r="9426" spans="32:34" s="368" customFormat="1" ht="14.15" customHeight="1">
      <c r="AF9426" s="367"/>
      <c r="AH9426" s="367"/>
    </row>
    <row r="9427" spans="32:34" s="368" customFormat="1" ht="14.15" customHeight="1">
      <c r="AF9427" s="367"/>
      <c r="AH9427" s="367"/>
    </row>
    <row r="9428" spans="32:34" s="368" customFormat="1" ht="14.15" customHeight="1">
      <c r="AF9428" s="367"/>
      <c r="AH9428" s="367"/>
    </row>
    <row r="9429" spans="32:34" s="368" customFormat="1" ht="14.15" customHeight="1">
      <c r="AF9429" s="367"/>
      <c r="AH9429" s="367"/>
    </row>
    <row r="9430" spans="32:34" s="368" customFormat="1" ht="14.15" customHeight="1">
      <c r="AF9430" s="367"/>
      <c r="AH9430" s="367"/>
    </row>
    <row r="9431" spans="32:34" s="368" customFormat="1" ht="14.15" customHeight="1">
      <c r="AF9431" s="367"/>
      <c r="AH9431" s="367"/>
    </row>
    <row r="9432" spans="32:34" s="368" customFormat="1" ht="14.15" customHeight="1">
      <c r="AF9432" s="367"/>
      <c r="AH9432" s="367"/>
    </row>
    <row r="9433" spans="32:34" s="368" customFormat="1" ht="14.15" customHeight="1">
      <c r="AF9433" s="367"/>
      <c r="AH9433" s="367"/>
    </row>
    <row r="9434" spans="32:34" s="368" customFormat="1" ht="14.15" customHeight="1">
      <c r="AF9434" s="367"/>
      <c r="AH9434" s="367"/>
    </row>
    <row r="9435" spans="32:34" s="368" customFormat="1" ht="14.15" customHeight="1">
      <c r="AF9435" s="367"/>
      <c r="AH9435" s="367"/>
    </row>
    <row r="9436" spans="32:34" s="368" customFormat="1" ht="14.15" customHeight="1">
      <c r="AF9436" s="367"/>
      <c r="AH9436" s="367"/>
    </row>
    <row r="9437" spans="32:34" s="368" customFormat="1" ht="14.15" customHeight="1">
      <c r="AF9437" s="367"/>
      <c r="AH9437" s="367"/>
    </row>
    <row r="9438" spans="32:34" s="368" customFormat="1" ht="14.15" customHeight="1">
      <c r="AF9438" s="367"/>
      <c r="AH9438" s="367"/>
    </row>
    <row r="9439" spans="32:34" s="368" customFormat="1" ht="14.15" customHeight="1">
      <c r="AF9439" s="367"/>
      <c r="AH9439" s="367"/>
    </row>
    <row r="9440" spans="32:34" s="368" customFormat="1" ht="14.15" customHeight="1">
      <c r="AF9440" s="367"/>
      <c r="AH9440" s="367"/>
    </row>
    <row r="9441" spans="32:34" s="368" customFormat="1" ht="14.15" customHeight="1">
      <c r="AF9441" s="367"/>
      <c r="AH9441" s="367"/>
    </row>
    <row r="9442" spans="32:34" s="368" customFormat="1" ht="14.15" customHeight="1">
      <c r="AF9442" s="367"/>
      <c r="AH9442" s="367"/>
    </row>
    <row r="9443" spans="32:34" s="368" customFormat="1" ht="14.15" customHeight="1">
      <c r="AF9443" s="367"/>
      <c r="AH9443" s="367"/>
    </row>
    <row r="9444" spans="32:34" s="368" customFormat="1" ht="14.15" customHeight="1">
      <c r="AF9444" s="367"/>
      <c r="AH9444" s="367"/>
    </row>
    <row r="9445" spans="32:34" s="368" customFormat="1" ht="14.15" customHeight="1">
      <c r="AF9445" s="367"/>
      <c r="AH9445" s="367"/>
    </row>
    <row r="9446" spans="32:34" s="368" customFormat="1" ht="14.15" customHeight="1">
      <c r="AF9446" s="367"/>
      <c r="AH9446" s="367"/>
    </row>
    <row r="9447" spans="32:34" s="368" customFormat="1" ht="14.15" customHeight="1">
      <c r="AF9447" s="367"/>
      <c r="AH9447" s="367"/>
    </row>
    <row r="9448" spans="32:34" s="368" customFormat="1" ht="14.15" customHeight="1">
      <c r="AF9448" s="367"/>
      <c r="AH9448" s="367"/>
    </row>
    <row r="9449" spans="32:34" s="368" customFormat="1" ht="14.15" customHeight="1">
      <c r="AF9449" s="367"/>
      <c r="AH9449" s="367"/>
    </row>
    <row r="9450" spans="32:34" s="368" customFormat="1" ht="14.15" customHeight="1">
      <c r="AF9450" s="367"/>
      <c r="AH9450" s="367"/>
    </row>
    <row r="9451" spans="32:34" s="368" customFormat="1" ht="14.15" customHeight="1">
      <c r="AF9451" s="367"/>
      <c r="AH9451" s="367"/>
    </row>
    <row r="9452" spans="32:34" s="368" customFormat="1" ht="14.15" customHeight="1">
      <c r="AF9452" s="367"/>
      <c r="AH9452" s="367"/>
    </row>
    <row r="9453" spans="32:34" s="368" customFormat="1" ht="14.15" customHeight="1">
      <c r="AF9453" s="367"/>
      <c r="AH9453" s="367"/>
    </row>
    <row r="9454" spans="32:34" s="368" customFormat="1" ht="14.15" customHeight="1">
      <c r="AF9454" s="367"/>
      <c r="AH9454" s="367"/>
    </row>
    <row r="9455" spans="32:34" s="368" customFormat="1" ht="14.15" customHeight="1">
      <c r="AF9455" s="367"/>
      <c r="AH9455" s="367"/>
    </row>
    <row r="9456" spans="32:34" s="368" customFormat="1" ht="14.15" customHeight="1">
      <c r="AF9456" s="367"/>
      <c r="AH9456" s="367"/>
    </row>
    <row r="9457" spans="32:34" s="368" customFormat="1" ht="14.15" customHeight="1">
      <c r="AF9457" s="367"/>
      <c r="AH9457" s="367"/>
    </row>
    <row r="9458" spans="32:34" s="368" customFormat="1" ht="14.15" customHeight="1">
      <c r="AF9458" s="367"/>
      <c r="AH9458" s="367"/>
    </row>
    <row r="9459" spans="32:34" s="368" customFormat="1" ht="14.15" customHeight="1">
      <c r="AF9459" s="367"/>
      <c r="AH9459" s="367"/>
    </row>
    <row r="9460" spans="32:34" s="368" customFormat="1" ht="14.15" customHeight="1">
      <c r="AF9460" s="367"/>
      <c r="AH9460" s="367"/>
    </row>
    <row r="9461" spans="32:34" s="368" customFormat="1" ht="14.15" customHeight="1">
      <c r="AF9461" s="367"/>
      <c r="AH9461" s="367"/>
    </row>
    <row r="9462" spans="32:34" s="368" customFormat="1" ht="14.15" customHeight="1">
      <c r="AF9462" s="367"/>
      <c r="AH9462" s="367"/>
    </row>
    <row r="9463" spans="32:34" s="368" customFormat="1" ht="14.15" customHeight="1">
      <c r="AF9463" s="367"/>
      <c r="AH9463" s="367"/>
    </row>
    <row r="9464" spans="32:34" s="368" customFormat="1" ht="14.15" customHeight="1">
      <c r="AF9464" s="367"/>
      <c r="AH9464" s="367"/>
    </row>
    <row r="9465" spans="32:34" s="368" customFormat="1" ht="14.15" customHeight="1">
      <c r="AF9465" s="367"/>
      <c r="AH9465" s="367"/>
    </row>
    <row r="9466" spans="32:34" s="368" customFormat="1" ht="14.15" customHeight="1">
      <c r="AF9466" s="367"/>
      <c r="AH9466" s="367"/>
    </row>
    <row r="9467" spans="32:34" s="368" customFormat="1" ht="14.15" customHeight="1">
      <c r="AF9467" s="367"/>
      <c r="AH9467" s="367"/>
    </row>
    <row r="9468" spans="32:34" s="368" customFormat="1" ht="14.15" customHeight="1">
      <c r="AF9468" s="367"/>
      <c r="AH9468" s="367"/>
    </row>
    <row r="9469" spans="32:34" s="368" customFormat="1" ht="14.15" customHeight="1">
      <c r="AF9469" s="367"/>
      <c r="AH9469" s="367"/>
    </row>
    <row r="9470" spans="32:34" s="368" customFormat="1" ht="14.15" customHeight="1">
      <c r="AF9470" s="367"/>
      <c r="AH9470" s="367"/>
    </row>
    <row r="9471" spans="32:34" s="368" customFormat="1" ht="14.15" customHeight="1">
      <c r="AF9471" s="367"/>
      <c r="AH9471" s="367"/>
    </row>
    <row r="9472" spans="32:34" s="368" customFormat="1" ht="14.15" customHeight="1">
      <c r="AF9472" s="367"/>
      <c r="AH9472" s="367"/>
    </row>
    <row r="9473" spans="32:34" s="368" customFormat="1" ht="14.15" customHeight="1">
      <c r="AF9473" s="367"/>
      <c r="AH9473" s="367"/>
    </row>
    <row r="9474" spans="32:34" s="368" customFormat="1" ht="14.15" customHeight="1">
      <c r="AF9474" s="367"/>
      <c r="AH9474" s="367"/>
    </row>
    <row r="9475" spans="32:34" s="368" customFormat="1" ht="14.15" customHeight="1">
      <c r="AF9475" s="367"/>
      <c r="AH9475" s="367"/>
    </row>
    <row r="9476" spans="32:34" s="368" customFormat="1" ht="14.15" customHeight="1">
      <c r="AF9476" s="367"/>
      <c r="AH9476" s="367"/>
    </row>
    <row r="9477" spans="32:34" s="368" customFormat="1" ht="14.15" customHeight="1">
      <c r="AF9477" s="367"/>
      <c r="AH9477" s="367"/>
    </row>
    <row r="9478" spans="32:34" s="368" customFormat="1" ht="14.15" customHeight="1">
      <c r="AF9478" s="367"/>
      <c r="AH9478" s="367"/>
    </row>
    <row r="9479" spans="32:34" s="368" customFormat="1" ht="14.15" customHeight="1">
      <c r="AF9479" s="367"/>
      <c r="AH9479" s="367"/>
    </row>
    <row r="9480" spans="32:34" s="368" customFormat="1" ht="14.15" customHeight="1">
      <c r="AF9480" s="367"/>
      <c r="AH9480" s="367"/>
    </row>
    <row r="9481" spans="32:34" s="368" customFormat="1" ht="14.15" customHeight="1">
      <c r="AF9481" s="367"/>
      <c r="AH9481" s="367"/>
    </row>
    <row r="9482" spans="32:34" s="368" customFormat="1" ht="14.15" customHeight="1">
      <c r="AF9482" s="367"/>
      <c r="AH9482" s="367"/>
    </row>
    <row r="9483" spans="32:34" s="368" customFormat="1" ht="14.15" customHeight="1">
      <c r="AF9483" s="367"/>
      <c r="AH9483" s="367"/>
    </row>
    <row r="9484" spans="32:34" s="368" customFormat="1" ht="14.15" customHeight="1">
      <c r="AF9484" s="367"/>
      <c r="AH9484" s="367"/>
    </row>
    <row r="9485" spans="32:34" s="368" customFormat="1" ht="14.15" customHeight="1">
      <c r="AF9485" s="367"/>
      <c r="AH9485" s="367"/>
    </row>
    <row r="9486" spans="32:34" s="368" customFormat="1" ht="14.15" customHeight="1">
      <c r="AF9486" s="367"/>
      <c r="AH9486" s="367"/>
    </row>
    <row r="9487" spans="32:34" s="368" customFormat="1" ht="14.15" customHeight="1">
      <c r="AF9487" s="367"/>
      <c r="AH9487" s="367"/>
    </row>
    <row r="9488" spans="32:34" s="368" customFormat="1" ht="14.15" customHeight="1">
      <c r="AF9488" s="367"/>
      <c r="AH9488" s="367"/>
    </row>
    <row r="9489" spans="32:34" s="368" customFormat="1" ht="14.15" customHeight="1">
      <c r="AF9489" s="367"/>
      <c r="AH9489" s="367"/>
    </row>
    <row r="9490" spans="32:34" s="368" customFormat="1" ht="14.15" customHeight="1">
      <c r="AF9490" s="367"/>
      <c r="AH9490" s="367"/>
    </row>
    <row r="9491" spans="32:34" s="368" customFormat="1" ht="14.15" customHeight="1">
      <c r="AF9491" s="367"/>
      <c r="AH9491" s="367"/>
    </row>
    <row r="9492" spans="32:34" s="368" customFormat="1" ht="14.15" customHeight="1">
      <c r="AF9492" s="367"/>
      <c r="AH9492" s="367"/>
    </row>
    <row r="9493" spans="32:34" s="368" customFormat="1" ht="14.15" customHeight="1">
      <c r="AF9493" s="367"/>
      <c r="AH9493" s="367"/>
    </row>
    <row r="9494" spans="32:34" s="368" customFormat="1" ht="14.15" customHeight="1">
      <c r="AF9494" s="367"/>
      <c r="AH9494" s="367"/>
    </row>
    <row r="9495" spans="32:34" s="368" customFormat="1" ht="14.15" customHeight="1">
      <c r="AF9495" s="367"/>
      <c r="AH9495" s="367"/>
    </row>
    <row r="9496" spans="32:34" s="368" customFormat="1" ht="14.15" customHeight="1">
      <c r="AF9496" s="367"/>
      <c r="AH9496" s="367"/>
    </row>
    <row r="9497" spans="32:34" s="368" customFormat="1" ht="14.15" customHeight="1">
      <c r="AF9497" s="367"/>
      <c r="AH9497" s="367"/>
    </row>
    <row r="9498" spans="32:34" s="368" customFormat="1" ht="14.15" customHeight="1">
      <c r="AF9498" s="367"/>
      <c r="AH9498" s="367"/>
    </row>
    <row r="9499" spans="32:34" s="368" customFormat="1" ht="14.15" customHeight="1">
      <c r="AF9499" s="367"/>
      <c r="AH9499" s="367"/>
    </row>
    <row r="9500" spans="32:34" s="368" customFormat="1" ht="14.15" customHeight="1">
      <c r="AF9500" s="367"/>
      <c r="AH9500" s="367"/>
    </row>
    <row r="9501" spans="32:34" s="368" customFormat="1" ht="14.15" customHeight="1">
      <c r="AF9501" s="367"/>
      <c r="AH9501" s="367"/>
    </row>
    <row r="9502" spans="32:34" s="368" customFormat="1" ht="14.15" customHeight="1">
      <c r="AF9502" s="367"/>
      <c r="AH9502" s="367"/>
    </row>
    <row r="9503" spans="32:34" s="368" customFormat="1" ht="14.15" customHeight="1">
      <c r="AF9503" s="367"/>
      <c r="AH9503" s="367"/>
    </row>
    <row r="9504" spans="32:34" s="368" customFormat="1" ht="14.15" customHeight="1">
      <c r="AF9504" s="367"/>
      <c r="AH9504" s="367"/>
    </row>
    <row r="9505" spans="32:34" s="368" customFormat="1" ht="14.15" customHeight="1">
      <c r="AF9505" s="367"/>
      <c r="AH9505" s="367"/>
    </row>
    <row r="9506" spans="32:34" s="368" customFormat="1" ht="14.15" customHeight="1">
      <c r="AF9506" s="367"/>
      <c r="AH9506" s="367"/>
    </row>
    <row r="9507" spans="32:34" s="368" customFormat="1" ht="14.15" customHeight="1">
      <c r="AF9507" s="367"/>
      <c r="AH9507" s="367"/>
    </row>
    <row r="9508" spans="32:34" s="368" customFormat="1" ht="14.15" customHeight="1">
      <c r="AF9508" s="367"/>
      <c r="AH9508" s="367"/>
    </row>
    <row r="9509" spans="32:34" s="368" customFormat="1" ht="14.15" customHeight="1">
      <c r="AF9509" s="367"/>
      <c r="AH9509" s="367"/>
    </row>
    <row r="9510" spans="32:34" s="368" customFormat="1" ht="14.15" customHeight="1">
      <c r="AF9510" s="367"/>
      <c r="AH9510" s="367"/>
    </row>
    <row r="9511" spans="32:34" s="368" customFormat="1" ht="14.15" customHeight="1">
      <c r="AF9511" s="367"/>
      <c r="AH9511" s="367"/>
    </row>
    <row r="9512" spans="32:34" s="368" customFormat="1" ht="14.15" customHeight="1">
      <c r="AF9512" s="367"/>
      <c r="AH9512" s="367"/>
    </row>
    <row r="9513" spans="32:34" s="368" customFormat="1" ht="14.15" customHeight="1">
      <c r="AF9513" s="367"/>
      <c r="AH9513" s="367"/>
    </row>
    <row r="9514" spans="32:34" s="368" customFormat="1" ht="14.15" customHeight="1">
      <c r="AF9514" s="367"/>
      <c r="AH9514" s="367"/>
    </row>
    <row r="9515" spans="32:34" s="368" customFormat="1" ht="14.15" customHeight="1">
      <c r="AF9515" s="367"/>
      <c r="AH9515" s="367"/>
    </row>
    <row r="9516" spans="32:34" s="368" customFormat="1" ht="14.15" customHeight="1">
      <c r="AF9516" s="367"/>
      <c r="AH9516" s="367"/>
    </row>
    <row r="9517" spans="32:34" s="368" customFormat="1" ht="14.15" customHeight="1">
      <c r="AF9517" s="367"/>
      <c r="AH9517" s="367"/>
    </row>
    <row r="9518" spans="32:34" s="368" customFormat="1" ht="14.15" customHeight="1">
      <c r="AF9518" s="367"/>
      <c r="AH9518" s="367"/>
    </row>
    <row r="9519" spans="32:34" s="368" customFormat="1" ht="14.15" customHeight="1">
      <c r="AF9519" s="367"/>
      <c r="AH9519" s="367"/>
    </row>
    <row r="9520" spans="32:34" s="368" customFormat="1" ht="14.15" customHeight="1">
      <c r="AF9520" s="367"/>
      <c r="AH9520" s="367"/>
    </row>
    <row r="9521" spans="32:34" s="368" customFormat="1" ht="14.15" customHeight="1">
      <c r="AF9521" s="367"/>
      <c r="AH9521" s="367"/>
    </row>
    <row r="9522" spans="32:34" s="368" customFormat="1" ht="14.15" customHeight="1">
      <c r="AF9522" s="367"/>
      <c r="AH9522" s="367"/>
    </row>
    <row r="9523" spans="32:34" s="368" customFormat="1" ht="14.15" customHeight="1">
      <c r="AF9523" s="367"/>
      <c r="AH9523" s="367"/>
    </row>
    <row r="9524" spans="32:34" s="368" customFormat="1" ht="14.15" customHeight="1">
      <c r="AF9524" s="367"/>
      <c r="AH9524" s="367"/>
    </row>
    <row r="9525" spans="32:34" s="368" customFormat="1" ht="14.15" customHeight="1">
      <c r="AF9525" s="367"/>
      <c r="AH9525" s="367"/>
    </row>
    <row r="9526" spans="32:34" s="368" customFormat="1" ht="14.15" customHeight="1">
      <c r="AF9526" s="367"/>
      <c r="AH9526" s="367"/>
    </row>
    <row r="9527" spans="32:34" s="368" customFormat="1" ht="14.15" customHeight="1">
      <c r="AF9527" s="367"/>
      <c r="AH9527" s="367"/>
    </row>
    <row r="9528" spans="32:34" s="368" customFormat="1" ht="14.15" customHeight="1">
      <c r="AF9528" s="367"/>
      <c r="AH9528" s="367"/>
    </row>
    <row r="9529" spans="32:34" s="368" customFormat="1" ht="14.15" customHeight="1">
      <c r="AF9529" s="367"/>
      <c r="AH9529" s="367"/>
    </row>
    <row r="9530" spans="32:34" s="368" customFormat="1" ht="14.15" customHeight="1">
      <c r="AF9530" s="367"/>
      <c r="AH9530" s="367"/>
    </row>
    <row r="9531" spans="32:34" s="368" customFormat="1" ht="14.15" customHeight="1">
      <c r="AF9531" s="367"/>
      <c r="AH9531" s="367"/>
    </row>
    <row r="9532" spans="32:34" s="368" customFormat="1" ht="14.15" customHeight="1">
      <c r="AF9532" s="367"/>
      <c r="AH9532" s="367"/>
    </row>
    <row r="9533" spans="32:34" s="368" customFormat="1" ht="14.15" customHeight="1">
      <c r="AF9533" s="367"/>
      <c r="AH9533" s="367"/>
    </row>
    <row r="9534" spans="32:34" s="368" customFormat="1" ht="14.15" customHeight="1">
      <c r="AF9534" s="367"/>
      <c r="AH9534" s="367"/>
    </row>
    <row r="9535" spans="32:34" s="368" customFormat="1" ht="14.15" customHeight="1">
      <c r="AF9535" s="367"/>
      <c r="AH9535" s="367"/>
    </row>
    <row r="9536" spans="32:34" s="368" customFormat="1" ht="14.15" customHeight="1">
      <c r="AF9536" s="367"/>
      <c r="AH9536" s="367"/>
    </row>
    <row r="9537" spans="32:34" s="368" customFormat="1" ht="14.15" customHeight="1">
      <c r="AF9537" s="367"/>
      <c r="AH9537" s="367"/>
    </row>
    <row r="9538" spans="32:34" s="368" customFormat="1" ht="14.15" customHeight="1">
      <c r="AF9538" s="367"/>
      <c r="AH9538" s="367"/>
    </row>
    <row r="9539" spans="32:34" s="368" customFormat="1" ht="14.15" customHeight="1">
      <c r="AF9539" s="367"/>
      <c r="AH9539" s="367"/>
    </row>
    <row r="9540" spans="32:34" s="368" customFormat="1" ht="14.15" customHeight="1">
      <c r="AF9540" s="367"/>
      <c r="AH9540" s="367"/>
    </row>
    <row r="9541" spans="32:34" s="368" customFormat="1" ht="14.15" customHeight="1">
      <c r="AF9541" s="367"/>
      <c r="AH9541" s="367"/>
    </row>
    <row r="9542" spans="32:34" s="368" customFormat="1" ht="14.15" customHeight="1">
      <c r="AF9542" s="367"/>
      <c r="AH9542" s="367"/>
    </row>
    <row r="9543" spans="32:34" s="368" customFormat="1" ht="14.15" customHeight="1">
      <c r="AF9543" s="367"/>
      <c r="AH9543" s="367"/>
    </row>
    <row r="9544" spans="32:34" s="368" customFormat="1" ht="14.15" customHeight="1">
      <c r="AF9544" s="367"/>
      <c r="AH9544" s="367"/>
    </row>
    <row r="9545" spans="32:34" s="368" customFormat="1" ht="14.15" customHeight="1">
      <c r="AF9545" s="367"/>
      <c r="AH9545" s="367"/>
    </row>
    <row r="9546" spans="32:34" s="368" customFormat="1" ht="14.15" customHeight="1">
      <c r="AF9546" s="367"/>
      <c r="AH9546" s="367"/>
    </row>
    <row r="9547" spans="32:34" s="368" customFormat="1" ht="14.15" customHeight="1">
      <c r="AF9547" s="367"/>
      <c r="AH9547" s="367"/>
    </row>
    <row r="9548" spans="32:34" s="368" customFormat="1" ht="14.15" customHeight="1">
      <c r="AF9548" s="367"/>
      <c r="AH9548" s="367"/>
    </row>
    <row r="9549" spans="32:34" s="368" customFormat="1" ht="14.15" customHeight="1">
      <c r="AF9549" s="367"/>
      <c r="AH9549" s="367"/>
    </row>
    <row r="9550" spans="32:34" s="368" customFormat="1" ht="14.15" customHeight="1">
      <c r="AF9550" s="367"/>
      <c r="AH9550" s="367"/>
    </row>
    <row r="9551" spans="32:34" s="368" customFormat="1" ht="14.15" customHeight="1">
      <c r="AF9551" s="367"/>
      <c r="AH9551" s="367"/>
    </row>
    <row r="9552" spans="32:34" s="368" customFormat="1" ht="14.15" customHeight="1">
      <c r="AF9552" s="367"/>
      <c r="AH9552" s="367"/>
    </row>
    <row r="9553" spans="32:34" s="368" customFormat="1" ht="14.15" customHeight="1">
      <c r="AF9553" s="367"/>
      <c r="AH9553" s="367"/>
    </row>
    <row r="9554" spans="32:34" s="368" customFormat="1" ht="14.15" customHeight="1">
      <c r="AF9554" s="367"/>
      <c r="AH9554" s="367"/>
    </row>
    <row r="9555" spans="32:34" s="368" customFormat="1" ht="14.15" customHeight="1">
      <c r="AF9555" s="367"/>
      <c r="AH9555" s="367"/>
    </row>
    <row r="9556" spans="32:34" s="368" customFormat="1" ht="14.15" customHeight="1">
      <c r="AF9556" s="367"/>
      <c r="AH9556" s="367"/>
    </row>
    <row r="9557" spans="32:34" s="368" customFormat="1" ht="14.15" customHeight="1">
      <c r="AF9557" s="367"/>
      <c r="AH9557" s="367"/>
    </row>
    <row r="9558" spans="32:34" s="368" customFormat="1" ht="14.15" customHeight="1">
      <c r="AF9558" s="367"/>
      <c r="AH9558" s="367"/>
    </row>
    <row r="9559" spans="32:34" s="368" customFormat="1" ht="14.15" customHeight="1">
      <c r="AF9559" s="367"/>
      <c r="AH9559" s="367"/>
    </row>
    <row r="9560" spans="32:34" s="368" customFormat="1" ht="14.15" customHeight="1">
      <c r="AF9560" s="367"/>
      <c r="AH9560" s="367"/>
    </row>
    <row r="9561" spans="32:34" s="368" customFormat="1" ht="14.15" customHeight="1">
      <c r="AF9561" s="367"/>
      <c r="AH9561" s="367"/>
    </row>
    <row r="9562" spans="32:34" s="368" customFormat="1" ht="14.15" customHeight="1">
      <c r="AF9562" s="367"/>
      <c r="AH9562" s="367"/>
    </row>
    <row r="9563" spans="32:34" s="368" customFormat="1" ht="14.15" customHeight="1">
      <c r="AF9563" s="367"/>
      <c r="AH9563" s="367"/>
    </row>
    <row r="9564" spans="32:34" s="368" customFormat="1" ht="14.15" customHeight="1">
      <c r="AF9564" s="367"/>
      <c r="AH9564" s="367"/>
    </row>
    <row r="9565" spans="32:34" s="368" customFormat="1" ht="14.15" customHeight="1">
      <c r="AF9565" s="367"/>
      <c r="AH9565" s="367"/>
    </row>
    <row r="9566" spans="32:34" s="368" customFormat="1" ht="14.15" customHeight="1">
      <c r="AF9566" s="367"/>
      <c r="AH9566" s="367"/>
    </row>
    <row r="9567" spans="32:34" s="368" customFormat="1" ht="14.15" customHeight="1">
      <c r="AF9567" s="367"/>
      <c r="AH9567" s="367"/>
    </row>
    <row r="9568" spans="32:34" s="368" customFormat="1" ht="14.15" customHeight="1">
      <c r="AF9568" s="367"/>
      <c r="AH9568" s="367"/>
    </row>
    <row r="9569" spans="32:34" s="368" customFormat="1" ht="14.15" customHeight="1">
      <c r="AF9569" s="367"/>
      <c r="AH9569" s="367"/>
    </row>
    <row r="9570" spans="32:34" s="368" customFormat="1" ht="14.15" customHeight="1">
      <c r="AF9570" s="367"/>
      <c r="AH9570" s="367"/>
    </row>
    <row r="9571" spans="32:34" s="368" customFormat="1" ht="14.15" customHeight="1">
      <c r="AF9571" s="367"/>
      <c r="AH9571" s="367"/>
    </row>
    <row r="9572" spans="32:34" s="368" customFormat="1" ht="14.15" customHeight="1">
      <c r="AF9572" s="367"/>
      <c r="AH9572" s="367"/>
    </row>
    <row r="9573" spans="32:34" s="368" customFormat="1" ht="14.15" customHeight="1">
      <c r="AF9573" s="367"/>
      <c r="AH9573" s="367"/>
    </row>
    <row r="9574" spans="32:34" s="368" customFormat="1" ht="14.15" customHeight="1">
      <c r="AF9574" s="367"/>
      <c r="AH9574" s="367"/>
    </row>
    <row r="9575" spans="32:34" s="368" customFormat="1" ht="14.15" customHeight="1">
      <c r="AF9575" s="367"/>
      <c r="AH9575" s="367"/>
    </row>
    <row r="9576" spans="32:34" s="368" customFormat="1" ht="14.15" customHeight="1">
      <c r="AF9576" s="367"/>
      <c r="AH9576" s="367"/>
    </row>
    <row r="9577" spans="32:34" s="368" customFormat="1" ht="14.15" customHeight="1">
      <c r="AF9577" s="367"/>
      <c r="AH9577" s="367"/>
    </row>
    <row r="9578" spans="32:34" s="368" customFormat="1" ht="14.15" customHeight="1">
      <c r="AF9578" s="367"/>
      <c r="AH9578" s="367"/>
    </row>
    <row r="9579" spans="32:34" s="368" customFormat="1" ht="14.15" customHeight="1">
      <c r="AF9579" s="367"/>
      <c r="AH9579" s="367"/>
    </row>
    <row r="9580" spans="32:34" s="368" customFormat="1" ht="14.15" customHeight="1">
      <c r="AF9580" s="367"/>
      <c r="AH9580" s="367"/>
    </row>
    <row r="9581" spans="32:34" s="368" customFormat="1" ht="14.15" customHeight="1">
      <c r="AF9581" s="367"/>
      <c r="AH9581" s="367"/>
    </row>
    <row r="9582" spans="32:34" s="368" customFormat="1" ht="14.15" customHeight="1">
      <c r="AF9582" s="367"/>
      <c r="AH9582" s="367"/>
    </row>
    <row r="9583" spans="32:34" s="368" customFormat="1" ht="14.15" customHeight="1">
      <c r="AF9583" s="367"/>
      <c r="AH9583" s="367"/>
    </row>
    <row r="9584" spans="32:34" s="368" customFormat="1" ht="14.15" customHeight="1">
      <c r="AF9584" s="367"/>
      <c r="AH9584" s="367"/>
    </row>
    <row r="9585" spans="32:34" s="368" customFormat="1" ht="14.15" customHeight="1">
      <c r="AF9585" s="367"/>
      <c r="AH9585" s="367"/>
    </row>
    <row r="9586" spans="32:34" s="368" customFormat="1" ht="14.15" customHeight="1">
      <c r="AF9586" s="367"/>
      <c r="AH9586" s="367"/>
    </row>
    <row r="9587" spans="32:34" s="368" customFormat="1" ht="14.15" customHeight="1">
      <c r="AF9587" s="367"/>
      <c r="AH9587" s="367"/>
    </row>
    <row r="9588" spans="32:34" s="368" customFormat="1" ht="14.15" customHeight="1">
      <c r="AF9588" s="367"/>
      <c r="AH9588" s="367"/>
    </row>
    <row r="9589" spans="32:34" s="368" customFormat="1" ht="14.15" customHeight="1">
      <c r="AF9589" s="367"/>
      <c r="AH9589" s="367"/>
    </row>
    <row r="9590" spans="32:34" s="368" customFormat="1" ht="14.15" customHeight="1">
      <c r="AF9590" s="367"/>
      <c r="AH9590" s="367"/>
    </row>
    <row r="9591" spans="32:34" s="368" customFormat="1" ht="14.15" customHeight="1">
      <c r="AF9591" s="367"/>
      <c r="AH9591" s="367"/>
    </row>
    <row r="9592" spans="32:34" s="368" customFormat="1" ht="14.15" customHeight="1">
      <c r="AF9592" s="367"/>
      <c r="AH9592" s="367"/>
    </row>
    <row r="9593" spans="32:34" s="368" customFormat="1" ht="14.15" customHeight="1">
      <c r="AF9593" s="367"/>
      <c r="AH9593" s="367"/>
    </row>
    <row r="9594" spans="32:34" s="368" customFormat="1" ht="14.15" customHeight="1">
      <c r="AF9594" s="367"/>
      <c r="AH9594" s="367"/>
    </row>
    <row r="9595" spans="32:34" s="368" customFormat="1" ht="14.15" customHeight="1">
      <c r="AF9595" s="367"/>
      <c r="AH9595" s="367"/>
    </row>
    <row r="9596" spans="32:34" s="368" customFormat="1" ht="14.15" customHeight="1">
      <c r="AF9596" s="367"/>
      <c r="AH9596" s="367"/>
    </row>
    <row r="9597" spans="32:34" s="368" customFormat="1" ht="14.15" customHeight="1">
      <c r="AF9597" s="367"/>
      <c r="AH9597" s="367"/>
    </row>
    <row r="9598" spans="32:34" s="368" customFormat="1" ht="14.15" customHeight="1">
      <c r="AF9598" s="367"/>
      <c r="AH9598" s="367"/>
    </row>
    <row r="9599" spans="32:34" s="368" customFormat="1" ht="14.15" customHeight="1">
      <c r="AF9599" s="367"/>
      <c r="AH9599" s="367"/>
    </row>
    <row r="9600" spans="32:34" s="368" customFormat="1" ht="14.15" customHeight="1">
      <c r="AF9600" s="367"/>
      <c r="AH9600" s="367"/>
    </row>
    <row r="9601" spans="32:34" s="368" customFormat="1" ht="14.15" customHeight="1">
      <c r="AF9601" s="367"/>
      <c r="AH9601" s="367"/>
    </row>
    <row r="9602" spans="32:34" s="368" customFormat="1" ht="14.15" customHeight="1">
      <c r="AF9602" s="367"/>
      <c r="AH9602" s="367"/>
    </row>
    <row r="9603" spans="32:34" s="368" customFormat="1" ht="14.15" customHeight="1">
      <c r="AF9603" s="367"/>
      <c r="AH9603" s="367"/>
    </row>
    <row r="9604" spans="32:34" s="368" customFormat="1" ht="14.15" customHeight="1">
      <c r="AF9604" s="367"/>
      <c r="AH9604" s="367"/>
    </row>
    <row r="9605" spans="32:34" s="368" customFormat="1" ht="14.15" customHeight="1">
      <c r="AF9605" s="367"/>
      <c r="AH9605" s="367"/>
    </row>
    <row r="9606" spans="32:34" s="368" customFormat="1" ht="14.15" customHeight="1">
      <c r="AF9606" s="367"/>
      <c r="AH9606" s="367"/>
    </row>
    <row r="9607" spans="32:34" s="368" customFormat="1" ht="14.15" customHeight="1">
      <c r="AF9607" s="367"/>
      <c r="AH9607" s="367"/>
    </row>
    <row r="9608" spans="32:34" s="368" customFormat="1" ht="14.15" customHeight="1">
      <c r="AF9608" s="367"/>
      <c r="AH9608" s="367"/>
    </row>
    <row r="9609" spans="32:34" s="368" customFormat="1" ht="14.15" customHeight="1">
      <c r="AF9609" s="367"/>
      <c r="AH9609" s="367"/>
    </row>
    <row r="9610" spans="32:34" s="368" customFormat="1" ht="14.15" customHeight="1">
      <c r="AF9610" s="367"/>
      <c r="AH9610" s="367"/>
    </row>
    <row r="9611" spans="32:34" s="368" customFormat="1" ht="14.15" customHeight="1">
      <c r="AF9611" s="367"/>
      <c r="AH9611" s="367"/>
    </row>
    <row r="9612" spans="32:34" s="368" customFormat="1" ht="14.15" customHeight="1">
      <c r="AF9612" s="367"/>
      <c r="AH9612" s="367"/>
    </row>
    <row r="9613" spans="32:34" s="368" customFormat="1" ht="14.15" customHeight="1">
      <c r="AF9613" s="367"/>
      <c r="AH9613" s="367"/>
    </row>
    <row r="9614" spans="32:34" s="368" customFormat="1" ht="14.15" customHeight="1">
      <c r="AF9614" s="367"/>
      <c r="AH9614" s="367"/>
    </row>
    <row r="9615" spans="32:34" s="368" customFormat="1" ht="14.15" customHeight="1">
      <c r="AF9615" s="367"/>
      <c r="AH9615" s="367"/>
    </row>
    <row r="9616" spans="32:34" s="368" customFormat="1" ht="14.15" customHeight="1">
      <c r="AF9616" s="367"/>
      <c r="AH9616" s="367"/>
    </row>
    <row r="9617" spans="32:34" s="368" customFormat="1" ht="14.15" customHeight="1">
      <c r="AF9617" s="367"/>
      <c r="AH9617" s="367"/>
    </row>
    <row r="9618" spans="32:34" s="368" customFormat="1" ht="14.15" customHeight="1">
      <c r="AF9618" s="367"/>
      <c r="AH9618" s="367"/>
    </row>
    <row r="9619" spans="32:34" s="368" customFormat="1" ht="14.15" customHeight="1">
      <c r="AF9619" s="367"/>
      <c r="AH9619" s="367"/>
    </row>
    <row r="9620" spans="32:34" s="368" customFormat="1" ht="14.15" customHeight="1">
      <c r="AF9620" s="367"/>
      <c r="AH9620" s="367"/>
    </row>
    <row r="9621" spans="32:34" s="368" customFormat="1" ht="14.15" customHeight="1">
      <c r="AF9621" s="367"/>
      <c r="AH9621" s="367"/>
    </row>
    <row r="9622" spans="32:34" s="368" customFormat="1" ht="14.15" customHeight="1">
      <c r="AF9622" s="367"/>
      <c r="AH9622" s="367"/>
    </row>
    <row r="9623" spans="32:34" s="368" customFormat="1" ht="14.15" customHeight="1">
      <c r="AF9623" s="367"/>
      <c r="AH9623" s="367"/>
    </row>
    <row r="9624" spans="32:34" s="368" customFormat="1" ht="14.15" customHeight="1">
      <c r="AF9624" s="367"/>
      <c r="AH9624" s="367"/>
    </row>
    <row r="9625" spans="32:34" s="368" customFormat="1" ht="14.15" customHeight="1">
      <c r="AF9625" s="367"/>
      <c r="AH9625" s="367"/>
    </row>
    <row r="9626" spans="32:34" s="368" customFormat="1" ht="14.15" customHeight="1">
      <c r="AF9626" s="367"/>
      <c r="AH9626" s="367"/>
    </row>
    <row r="9627" spans="32:34" s="368" customFormat="1" ht="14.15" customHeight="1">
      <c r="AF9627" s="367"/>
      <c r="AH9627" s="367"/>
    </row>
    <row r="9628" spans="32:34" s="368" customFormat="1" ht="14.15" customHeight="1">
      <c r="AF9628" s="367"/>
      <c r="AH9628" s="367"/>
    </row>
    <row r="9629" spans="32:34" s="368" customFormat="1" ht="14.15" customHeight="1">
      <c r="AF9629" s="367"/>
      <c r="AH9629" s="367"/>
    </row>
    <row r="9630" spans="32:34" s="368" customFormat="1" ht="14.15" customHeight="1">
      <c r="AF9630" s="367"/>
      <c r="AH9630" s="367"/>
    </row>
    <row r="9631" spans="32:34" s="368" customFormat="1" ht="14.15" customHeight="1">
      <c r="AF9631" s="367"/>
      <c r="AH9631" s="367"/>
    </row>
    <row r="9632" spans="32:34" s="368" customFormat="1" ht="14.15" customHeight="1">
      <c r="AF9632" s="367"/>
      <c r="AH9632" s="367"/>
    </row>
    <row r="9633" spans="32:34" s="368" customFormat="1" ht="14.15" customHeight="1">
      <c r="AF9633" s="367"/>
      <c r="AH9633" s="367"/>
    </row>
    <row r="9634" spans="32:34" s="368" customFormat="1" ht="14.15" customHeight="1">
      <c r="AF9634" s="367"/>
      <c r="AH9634" s="367"/>
    </row>
    <row r="9635" spans="32:34" s="368" customFormat="1" ht="14.15" customHeight="1">
      <c r="AF9635" s="367"/>
      <c r="AH9635" s="367"/>
    </row>
    <row r="9636" spans="32:34" s="368" customFormat="1" ht="14.15" customHeight="1">
      <c r="AF9636" s="367"/>
      <c r="AH9636" s="367"/>
    </row>
    <row r="9637" spans="32:34" s="368" customFormat="1" ht="14.15" customHeight="1">
      <c r="AF9637" s="367"/>
      <c r="AH9637" s="367"/>
    </row>
    <row r="9638" spans="32:34" s="368" customFormat="1" ht="14.15" customHeight="1">
      <c r="AF9638" s="367"/>
      <c r="AH9638" s="367"/>
    </row>
    <row r="9639" spans="32:34" s="368" customFormat="1" ht="14.15" customHeight="1">
      <c r="AF9639" s="367"/>
      <c r="AH9639" s="367"/>
    </row>
    <row r="9640" spans="32:34" s="368" customFormat="1" ht="14.15" customHeight="1">
      <c r="AF9640" s="367"/>
      <c r="AH9640" s="367"/>
    </row>
    <row r="9641" spans="32:34" s="368" customFormat="1" ht="14.15" customHeight="1">
      <c r="AF9641" s="367"/>
      <c r="AH9641" s="367"/>
    </row>
    <row r="9642" spans="32:34" s="368" customFormat="1" ht="14.15" customHeight="1">
      <c r="AF9642" s="367"/>
      <c r="AH9642" s="367"/>
    </row>
    <row r="9643" spans="32:34" s="368" customFormat="1" ht="14.15" customHeight="1">
      <c r="AF9643" s="367"/>
      <c r="AH9643" s="367"/>
    </row>
    <row r="9644" spans="32:34" s="368" customFormat="1" ht="14.15" customHeight="1">
      <c r="AF9644" s="367"/>
      <c r="AH9644" s="367"/>
    </row>
    <row r="9645" spans="32:34" s="368" customFormat="1" ht="14.15" customHeight="1">
      <c r="AF9645" s="367"/>
      <c r="AH9645" s="367"/>
    </row>
    <row r="9646" spans="32:34" s="368" customFormat="1" ht="14.15" customHeight="1">
      <c r="AF9646" s="367"/>
      <c r="AH9646" s="367"/>
    </row>
    <row r="9647" spans="32:34" s="368" customFormat="1" ht="14.15" customHeight="1">
      <c r="AF9647" s="367"/>
      <c r="AH9647" s="367"/>
    </row>
    <row r="9648" spans="32:34" s="368" customFormat="1" ht="14.15" customHeight="1">
      <c r="AF9648" s="367"/>
      <c r="AH9648" s="367"/>
    </row>
    <row r="9649" spans="32:34" s="368" customFormat="1" ht="14.15" customHeight="1">
      <c r="AF9649" s="367"/>
      <c r="AH9649" s="367"/>
    </row>
    <row r="9650" spans="32:34" s="368" customFormat="1" ht="14.15" customHeight="1">
      <c r="AF9650" s="367"/>
      <c r="AH9650" s="367"/>
    </row>
    <row r="9651" spans="32:34" s="368" customFormat="1" ht="14.15" customHeight="1">
      <c r="AF9651" s="367"/>
      <c r="AH9651" s="367"/>
    </row>
    <row r="9652" spans="32:34" s="368" customFormat="1" ht="14.15" customHeight="1">
      <c r="AF9652" s="367"/>
      <c r="AH9652" s="367"/>
    </row>
    <row r="9653" spans="32:34" s="368" customFormat="1" ht="14.15" customHeight="1">
      <c r="AF9653" s="367"/>
      <c r="AH9653" s="367"/>
    </row>
    <row r="9654" spans="32:34" s="368" customFormat="1" ht="14.15" customHeight="1">
      <c r="AF9654" s="367"/>
      <c r="AH9654" s="367"/>
    </row>
    <row r="9655" spans="32:34" s="368" customFormat="1" ht="14.15" customHeight="1">
      <c r="AF9655" s="367"/>
      <c r="AH9655" s="367"/>
    </row>
    <row r="9656" spans="32:34" s="368" customFormat="1" ht="14.15" customHeight="1">
      <c r="AF9656" s="367"/>
      <c r="AH9656" s="367"/>
    </row>
    <row r="9657" spans="32:34" s="368" customFormat="1" ht="14.15" customHeight="1">
      <c r="AF9657" s="367"/>
      <c r="AH9657" s="367"/>
    </row>
    <row r="9658" spans="32:34" s="368" customFormat="1" ht="14.15" customHeight="1">
      <c r="AF9658" s="367"/>
      <c r="AH9658" s="367"/>
    </row>
    <row r="9659" spans="32:34" s="368" customFormat="1" ht="14.15" customHeight="1">
      <c r="AF9659" s="367"/>
      <c r="AH9659" s="367"/>
    </row>
    <row r="9660" spans="32:34" s="368" customFormat="1" ht="14.15" customHeight="1">
      <c r="AF9660" s="367"/>
      <c r="AH9660" s="367"/>
    </row>
    <row r="9661" spans="32:34" s="368" customFormat="1" ht="14.15" customHeight="1">
      <c r="AF9661" s="367"/>
      <c r="AH9661" s="367"/>
    </row>
    <row r="9662" spans="32:34" s="368" customFormat="1" ht="14.15" customHeight="1">
      <c r="AF9662" s="367"/>
      <c r="AH9662" s="367"/>
    </row>
    <row r="9663" spans="32:34" s="368" customFormat="1" ht="14.15" customHeight="1">
      <c r="AF9663" s="367"/>
      <c r="AH9663" s="367"/>
    </row>
    <row r="9664" spans="32:34" s="368" customFormat="1" ht="14.15" customHeight="1">
      <c r="AF9664" s="367"/>
      <c r="AH9664" s="367"/>
    </row>
    <row r="9665" spans="32:34" s="368" customFormat="1" ht="14.15" customHeight="1">
      <c r="AF9665" s="367"/>
      <c r="AH9665" s="367"/>
    </row>
    <row r="9666" spans="32:34" s="368" customFormat="1" ht="14.15" customHeight="1">
      <c r="AF9666" s="367"/>
      <c r="AH9666" s="367"/>
    </row>
    <row r="9667" spans="32:34" s="368" customFormat="1" ht="14.15" customHeight="1">
      <c r="AF9667" s="367"/>
      <c r="AH9667" s="367"/>
    </row>
    <row r="9668" spans="32:34" s="368" customFormat="1" ht="14.15" customHeight="1">
      <c r="AF9668" s="367"/>
      <c r="AH9668" s="367"/>
    </row>
    <row r="9669" spans="32:34" s="368" customFormat="1" ht="14.15" customHeight="1">
      <c r="AF9669" s="367"/>
      <c r="AH9669" s="367"/>
    </row>
    <row r="9670" spans="32:34" s="368" customFormat="1" ht="14.15" customHeight="1">
      <c r="AF9670" s="367"/>
      <c r="AH9670" s="367"/>
    </row>
    <row r="9671" spans="32:34" s="368" customFormat="1" ht="14.15" customHeight="1">
      <c r="AF9671" s="367"/>
      <c r="AH9671" s="367"/>
    </row>
    <row r="9672" spans="32:34" s="368" customFormat="1" ht="14.15" customHeight="1">
      <c r="AF9672" s="367"/>
      <c r="AH9672" s="367"/>
    </row>
    <row r="9673" spans="32:34" s="368" customFormat="1" ht="14.15" customHeight="1">
      <c r="AF9673" s="367"/>
      <c r="AH9673" s="367"/>
    </row>
    <row r="9674" spans="32:34" s="368" customFormat="1" ht="14.15" customHeight="1">
      <c r="AF9674" s="367"/>
      <c r="AH9674" s="367"/>
    </row>
    <row r="9675" spans="32:34" s="368" customFormat="1" ht="14.15" customHeight="1">
      <c r="AF9675" s="367"/>
      <c r="AH9675" s="367"/>
    </row>
    <row r="9676" spans="32:34" s="368" customFormat="1" ht="14.15" customHeight="1">
      <c r="AF9676" s="367"/>
      <c r="AH9676" s="367"/>
    </row>
    <row r="9677" spans="32:34" s="368" customFormat="1" ht="14.15" customHeight="1">
      <c r="AF9677" s="367"/>
      <c r="AH9677" s="367"/>
    </row>
    <row r="9678" spans="32:34" s="368" customFormat="1" ht="14.15" customHeight="1">
      <c r="AF9678" s="367"/>
      <c r="AH9678" s="367"/>
    </row>
    <row r="9679" spans="32:34" s="368" customFormat="1" ht="14.15" customHeight="1">
      <c r="AF9679" s="367"/>
      <c r="AH9679" s="367"/>
    </row>
    <row r="9680" spans="32:34" s="368" customFormat="1" ht="14.15" customHeight="1">
      <c r="AF9680" s="367"/>
      <c r="AH9680" s="367"/>
    </row>
    <row r="9681" spans="32:34" s="368" customFormat="1" ht="14.15" customHeight="1">
      <c r="AF9681" s="367"/>
      <c r="AH9681" s="367"/>
    </row>
    <row r="9682" spans="32:34" s="368" customFormat="1" ht="14.15" customHeight="1">
      <c r="AF9682" s="367"/>
      <c r="AH9682" s="367"/>
    </row>
    <row r="9683" spans="32:34" s="368" customFormat="1" ht="14.15" customHeight="1">
      <c r="AF9683" s="367"/>
      <c r="AH9683" s="367"/>
    </row>
    <row r="9684" spans="32:34" s="368" customFormat="1" ht="14.15" customHeight="1">
      <c r="AF9684" s="367"/>
      <c r="AH9684" s="367"/>
    </row>
    <row r="9685" spans="32:34" s="368" customFormat="1" ht="14.15" customHeight="1">
      <c r="AF9685" s="367"/>
      <c r="AH9685" s="367"/>
    </row>
    <row r="9686" spans="32:34" s="368" customFormat="1" ht="14.15" customHeight="1">
      <c r="AF9686" s="367"/>
      <c r="AH9686" s="367"/>
    </row>
    <row r="9687" spans="32:34" s="368" customFormat="1" ht="14.15" customHeight="1">
      <c r="AF9687" s="367"/>
      <c r="AH9687" s="367"/>
    </row>
    <row r="9688" spans="32:34" s="368" customFormat="1" ht="14.15" customHeight="1">
      <c r="AF9688" s="367"/>
      <c r="AH9688" s="367"/>
    </row>
    <row r="9689" spans="32:34" s="368" customFormat="1" ht="14.15" customHeight="1">
      <c r="AF9689" s="367"/>
      <c r="AH9689" s="367"/>
    </row>
    <row r="9690" spans="32:34" s="368" customFormat="1" ht="14.15" customHeight="1">
      <c r="AF9690" s="367"/>
      <c r="AH9690" s="367"/>
    </row>
    <row r="9691" spans="32:34" s="368" customFormat="1" ht="14.15" customHeight="1">
      <c r="AF9691" s="367"/>
      <c r="AH9691" s="367"/>
    </row>
    <row r="9692" spans="32:34" s="368" customFormat="1" ht="14.15" customHeight="1">
      <c r="AF9692" s="367"/>
      <c r="AH9692" s="367"/>
    </row>
    <row r="9693" spans="32:34" s="368" customFormat="1" ht="14.15" customHeight="1">
      <c r="AF9693" s="367"/>
      <c r="AH9693" s="367"/>
    </row>
    <row r="9694" spans="32:34" s="368" customFormat="1" ht="14.15" customHeight="1">
      <c r="AF9694" s="367"/>
      <c r="AH9694" s="367"/>
    </row>
    <row r="9695" spans="32:34" s="368" customFormat="1" ht="14.15" customHeight="1">
      <c r="AF9695" s="367"/>
      <c r="AH9695" s="367"/>
    </row>
    <row r="9696" spans="32:34" s="368" customFormat="1" ht="14.15" customHeight="1">
      <c r="AF9696" s="367"/>
      <c r="AH9696" s="367"/>
    </row>
    <row r="9697" spans="32:34" s="368" customFormat="1" ht="14.15" customHeight="1">
      <c r="AF9697" s="367"/>
      <c r="AH9697" s="367"/>
    </row>
    <row r="9698" spans="32:34" s="368" customFormat="1" ht="14.15" customHeight="1">
      <c r="AF9698" s="367"/>
      <c r="AH9698" s="367"/>
    </row>
    <row r="9699" spans="32:34" s="368" customFormat="1" ht="14.15" customHeight="1">
      <c r="AF9699" s="367"/>
      <c r="AH9699" s="367"/>
    </row>
    <row r="9700" spans="32:34" s="368" customFormat="1" ht="14.15" customHeight="1">
      <c r="AF9700" s="367"/>
      <c r="AH9700" s="367"/>
    </row>
    <row r="9701" spans="32:34" s="368" customFormat="1" ht="14.15" customHeight="1">
      <c r="AF9701" s="367"/>
      <c r="AH9701" s="367"/>
    </row>
    <row r="9702" spans="32:34" s="368" customFormat="1" ht="14.15" customHeight="1">
      <c r="AF9702" s="367"/>
      <c r="AH9702" s="367"/>
    </row>
    <row r="9703" spans="32:34" s="368" customFormat="1" ht="14.15" customHeight="1">
      <c r="AF9703" s="367"/>
      <c r="AH9703" s="367"/>
    </row>
    <row r="9704" spans="32:34" s="368" customFormat="1" ht="14.15" customHeight="1">
      <c r="AF9704" s="367"/>
      <c r="AH9704" s="367"/>
    </row>
    <row r="9705" spans="32:34" s="368" customFormat="1" ht="14.15" customHeight="1">
      <c r="AF9705" s="367"/>
      <c r="AH9705" s="367"/>
    </row>
    <row r="9706" spans="32:34" s="368" customFormat="1" ht="14.15" customHeight="1">
      <c r="AF9706" s="367"/>
      <c r="AH9706" s="367"/>
    </row>
    <row r="9707" spans="32:34" s="368" customFormat="1" ht="14.15" customHeight="1">
      <c r="AF9707" s="367"/>
      <c r="AH9707" s="367"/>
    </row>
    <row r="9708" spans="32:34" s="368" customFormat="1" ht="14.15" customHeight="1">
      <c r="AF9708" s="367"/>
      <c r="AH9708" s="367"/>
    </row>
    <row r="9709" spans="32:34" s="368" customFormat="1" ht="14.15" customHeight="1">
      <c r="AF9709" s="367"/>
      <c r="AH9709" s="367"/>
    </row>
    <row r="9710" spans="32:34" s="368" customFormat="1" ht="14.15" customHeight="1">
      <c r="AF9710" s="367"/>
      <c r="AH9710" s="367"/>
    </row>
    <row r="9711" spans="32:34" s="368" customFormat="1" ht="14.15" customHeight="1">
      <c r="AF9711" s="367"/>
      <c r="AH9711" s="367"/>
    </row>
    <row r="9712" spans="32:34" s="368" customFormat="1" ht="14.15" customHeight="1">
      <c r="AF9712" s="367"/>
      <c r="AH9712" s="367"/>
    </row>
    <row r="9713" spans="32:34" s="368" customFormat="1" ht="14.15" customHeight="1">
      <c r="AF9713" s="367"/>
      <c r="AH9713" s="367"/>
    </row>
    <row r="9714" spans="32:34" s="368" customFormat="1" ht="14.15" customHeight="1">
      <c r="AF9714" s="367"/>
      <c r="AH9714" s="367"/>
    </row>
    <row r="9715" spans="32:34" s="368" customFormat="1" ht="14.15" customHeight="1">
      <c r="AF9715" s="367"/>
      <c r="AH9715" s="367"/>
    </row>
    <row r="9716" spans="32:34" s="368" customFormat="1" ht="14.15" customHeight="1">
      <c r="AF9716" s="367"/>
      <c r="AH9716" s="367"/>
    </row>
    <row r="9717" spans="32:34" s="368" customFormat="1" ht="14.15" customHeight="1">
      <c r="AF9717" s="367"/>
      <c r="AH9717" s="367"/>
    </row>
    <row r="9718" spans="32:34" s="368" customFormat="1" ht="14.15" customHeight="1">
      <c r="AF9718" s="367"/>
      <c r="AH9718" s="367"/>
    </row>
    <row r="9719" spans="32:34" s="368" customFormat="1" ht="14.15" customHeight="1">
      <c r="AF9719" s="367"/>
      <c r="AH9719" s="367"/>
    </row>
    <row r="9720" spans="32:34" s="368" customFormat="1" ht="14.15" customHeight="1">
      <c r="AF9720" s="367"/>
      <c r="AH9720" s="367"/>
    </row>
    <row r="9721" spans="32:34" s="368" customFormat="1" ht="14.15" customHeight="1">
      <c r="AF9721" s="367"/>
      <c r="AH9721" s="367"/>
    </row>
    <row r="9722" spans="32:34" s="368" customFormat="1" ht="14.15" customHeight="1">
      <c r="AF9722" s="367"/>
      <c r="AH9722" s="367"/>
    </row>
    <row r="9723" spans="32:34" s="368" customFormat="1" ht="14.15" customHeight="1">
      <c r="AF9723" s="367"/>
      <c r="AH9723" s="367"/>
    </row>
    <row r="9724" spans="32:34" s="368" customFormat="1" ht="14.15" customHeight="1">
      <c r="AF9724" s="367"/>
      <c r="AH9724" s="367"/>
    </row>
    <row r="9725" spans="32:34" s="368" customFormat="1" ht="14.15" customHeight="1">
      <c r="AF9725" s="367"/>
      <c r="AH9725" s="367"/>
    </row>
    <row r="9726" spans="32:34" s="368" customFormat="1" ht="14.15" customHeight="1">
      <c r="AF9726" s="367"/>
      <c r="AH9726" s="367"/>
    </row>
    <row r="9727" spans="32:34" s="368" customFormat="1" ht="14.15" customHeight="1">
      <c r="AF9727" s="367"/>
      <c r="AH9727" s="367"/>
    </row>
    <row r="9728" spans="32:34" s="368" customFormat="1" ht="14.15" customHeight="1">
      <c r="AF9728" s="367"/>
      <c r="AH9728" s="367"/>
    </row>
    <row r="9729" spans="32:34" s="368" customFormat="1" ht="14.15" customHeight="1">
      <c r="AF9729" s="367"/>
      <c r="AH9729" s="367"/>
    </row>
    <row r="9730" spans="32:34" s="368" customFormat="1" ht="14.15" customHeight="1">
      <c r="AF9730" s="367"/>
      <c r="AH9730" s="367"/>
    </row>
    <row r="9731" spans="32:34" s="368" customFormat="1" ht="14.15" customHeight="1">
      <c r="AF9731" s="367"/>
      <c r="AH9731" s="367"/>
    </row>
    <row r="9732" spans="32:34" s="368" customFormat="1" ht="14.15" customHeight="1">
      <c r="AF9732" s="367"/>
      <c r="AH9732" s="367"/>
    </row>
    <row r="9733" spans="32:34" s="368" customFormat="1" ht="14.15" customHeight="1">
      <c r="AF9733" s="367"/>
      <c r="AH9733" s="367"/>
    </row>
    <row r="9734" spans="32:34" s="368" customFormat="1" ht="14.15" customHeight="1">
      <c r="AF9734" s="367"/>
      <c r="AH9734" s="367"/>
    </row>
    <row r="9735" spans="32:34" s="368" customFormat="1" ht="14.15" customHeight="1">
      <c r="AF9735" s="367"/>
      <c r="AH9735" s="367"/>
    </row>
    <row r="9736" spans="32:34" s="368" customFormat="1" ht="14.15" customHeight="1">
      <c r="AF9736" s="367"/>
      <c r="AH9736" s="367"/>
    </row>
    <row r="9737" spans="32:34" s="368" customFormat="1" ht="14.15" customHeight="1">
      <c r="AF9737" s="367"/>
      <c r="AH9737" s="367"/>
    </row>
    <row r="9738" spans="32:34" s="368" customFormat="1" ht="14.15" customHeight="1">
      <c r="AF9738" s="367"/>
      <c r="AH9738" s="367"/>
    </row>
    <row r="9739" spans="32:34" s="368" customFormat="1" ht="14.15" customHeight="1">
      <c r="AF9739" s="367"/>
      <c r="AH9739" s="367"/>
    </row>
    <row r="9740" spans="32:34" s="368" customFormat="1" ht="14.15" customHeight="1">
      <c r="AF9740" s="367"/>
      <c r="AH9740" s="367"/>
    </row>
    <row r="9741" spans="32:34" s="368" customFormat="1" ht="14.15" customHeight="1">
      <c r="AF9741" s="367"/>
      <c r="AH9741" s="367"/>
    </row>
    <row r="9742" spans="32:34" s="368" customFormat="1" ht="14.15" customHeight="1">
      <c r="AF9742" s="367"/>
      <c r="AH9742" s="367"/>
    </row>
    <row r="9743" spans="32:34" s="368" customFormat="1" ht="14.15" customHeight="1">
      <c r="AF9743" s="367"/>
      <c r="AH9743" s="367"/>
    </row>
    <row r="9744" spans="32:34" s="368" customFormat="1" ht="14.15" customHeight="1">
      <c r="AF9744" s="367"/>
      <c r="AH9744" s="367"/>
    </row>
    <row r="9745" spans="32:34" s="368" customFormat="1" ht="14.15" customHeight="1">
      <c r="AF9745" s="367"/>
      <c r="AH9745" s="367"/>
    </row>
    <row r="9746" spans="32:34" s="368" customFormat="1" ht="14.15" customHeight="1">
      <c r="AF9746" s="367"/>
      <c r="AH9746" s="367"/>
    </row>
    <row r="9747" spans="32:34" s="368" customFormat="1" ht="14.15" customHeight="1">
      <c r="AF9747" s="367"/>
      <c r="AH9747" s="367"/>
    </row>
    <row r="9748" spans="32:34" s="368" customFormat="1" ht="14.15" customHeight="1">
      <c r="AF9748" s="367"/>
      <c r="AH9748" s="367"/>
    </row>
    <row r="9749" spans="32:34" s="368" customFormat="1" ht="14.15" customHeight="1">
      <c r="AF9749" s="367"/>
      <c r="AH9749" s="367"/>
    </row>
    <row r="9750" spans="32:34" s="368" customFormat="1" ht="14.15" customHeight="1">
      <c r="AF9750" s="367"/>
      <c r="AH9750" s="367"/>
    </row>
    <row r="9751" spans="32:34" s="368" customFormat="1" ht="14.15" customHeight="1">
      <c r="AF9751" s="367"/>
      <c r="AH9751" s="367"/>
    </row>
    <row r="9752" spans="32:34" s="368" customFormat="1" ht="14.15" customHeight="1">
      <c r="AF9752" s="367"/>
      <c r="AH9752" s="367"/>
    </row>
    <row r="9753" spans="32:34" s="368" customFormat="1" ht="14.15" customHeight="1">
      <c r="AF9753" s="367"/>
      <c r="AH9753" s="367"/>
    </row>
    <row r="9754" spans="32:34" s="368" customFormat="1" ht="14.15" customHeight="1">
      <c r="AF9754" s="367"/>
      <c r="AH9754" s="367"/>
    </row>
    <row r="9755" spans="32:34" s="368" customFormat="1" ht="14.15" customHeight="1">
      <c r="AF9755" s="367"/>
      <c r="AH9755" s="367"/>
    </row>
    <row r="9756" spans="32:34" s="368" customFormat="1" ht="14.15" customHeight="1">
      <c r="AF9756" s="367"/>
      <c r="AH9756" s="367"/>
    </row>
    <row r="9757" spans="32:34" s="368" customFormat="1" ht="14.15" customHeight="1">
      <c r="AF9757" s="367"/>
      <c r="AH9757" s="367"/>
    </row>
    <row r="9758" spans="32:34" s="368" customFormat="1" ht="14.15" customHeight="1">
      <c r="AF9758" s="367"/>
      <c r="AH9758" s="367"/>
    </row>
    <row r="9759" spans="32:34" s="368" customFormat="1" ht="14.15" customHeight="1">
      <c r="AF9759" s="367"/>
      <c r="AH9759" s="367"/>
    </row>
    <row r="9760" spans="32:34" s="368" customFormat="1" ht="14.15" customHeight="1">
      <c r="AF9760" s="367"/>
      <c r="AH9760" s="367"/>
    </row>
    <row r="9761" spans="32:34" s="368" customFormat="1" ht="14.15" customHeight="1">
      <c r="AF9761" s="367"/>
      <c r="AH9761" s="367"/>
    </row>
    <row r="9762" spans="32:34" s="368" customFormat="1" ht="14.15" customHeight="1">
      <c r="AF9762" s="367"/>
      <c r="AH9762" s="367"/>
    </row>
    <row r="9763" spans="32:34" s="368" customFormat="1" ht="14.15" customHeight="1">
      <c r="AF9763" s="367"/>
      <c r="AH9763" s="367"/>
    </row>
    <row r="9764" spans="32:34" s="368" customFormat="1" ht="14.15" customHeight="1">
      <c r="AF9764" s="367"/>
      <c r="AH9764" s="367"/>
    </row>
    <row r="9765" spans="32:34" s="368" customFormat="1" ht="14.15" customHeight="1">
      <c r="AF9765" s="367"/>
      <c r="AH9765" s="367"/>
    </row>
    <row r="9766" spans="32:34" s="368" customFormat="1" ht="14.15" customHeight="1">
      <c r="AF9766" s="367"/>
      <c r="AH9766" s="367"/>
    </row>
    <row r="9767" spans="32:34" s="368" customFormat="1" ht="14.15" customHeight="1">
      <c r="AF9767" s="367"/>
      <c r="AH9767" s="367"/>
    </row>
    <row r="9768" spans="32:34" s="368" customFormat="1" ht="14.15" customHeight="1">
      <c r="AF9768" s="367"/>
      <c r="AH9768" s="367"/>
    </row>
    <row r="9769" spans="32:34" s="368" customFormat="1" ht="14.15" customHeight="1">
      <c r="AF9769" s="367"/>
      <c r="AH9769" s="367"/>
    </row>
    <row r="9770" spans="32:34" s="368" customFormat="1" ht="14.15" customHeight="1">
      <c r="AF9770" s="367"/>
      <c r="AH9770" s="367"/>
    </row>
    <row r="9771" spans="32:34" s="368" customFormat="1" ht="14.15" customHeight="1">
      <c r="AF9771" s="367"/>
      <c r="AH9771" s="367"/>
    </row>
    <row r="9772" spans="32:34" s="368" customFormat="1" ht="14.15" customHeight="1">
      <c r="AF9772" s="367"/>
      <c r="AH9772" s="367"/>
    </row>
    <row r="9773" spans="32:34" s="368" customFormat="1" ht="14.15" customHeight="1">
      <c r="AF9773" s="367"/>
      <c r="AH9773" s="367"/>
    </row>
    <row r="9774" spans="32:34" s="368" customFormat="1" ht="14.15" customHeight="1">
      <c r="AF9774" s="367"/>
      <c r="AH9774" s="367"/>
    </row>
    <row r="9775" spans="32:34" s="368" customFormat="1" ht="14.15" customHeight="1">
      <c r="AF9775" s="367"/>
      <c r="AH9775" s="367"/>
    </row>
    <row r="9776" spans="32:34" s="368" customFormat="1" ht="14.15" customHeight="1">
      <c r="AF9776" s="367"/>
      <c r="AH9776" s="367"/>
    </row>
    <row r="9777" spans="32:34" s="368" customFormat="1" ht="14.15" customHeight="1">
      <c r="AF9777" s="367"/>
      <c r="AH9777" s="367"/>
    </row>
    <row r="9778" spans="32:34" s="368" customFormat="1" ht="14.15" customHeight="1">
      <c r="AF9778" s="367"/>
      <c r="AH9778" s="367"/>
    </row>
    <row r="9779" spans="32:34" s="368" customFormat="1" ht="14.15" customHeight="1">
      <c r="AF9779" s="367"/>
      <c r="AH9779" s="367"/>
    </row>
    <row r="9780" spans="32:34" s="368" customFormat="1" ht="14.15" customHeight="1">
      <c r="AF9780" s="367"/>
      <c r="AH9780" s="367"/>
    </row>
    <row r="9781" spans="32:34" s="368" customFormat="1" ht="14.15" customHeight="1">
      <c r="AF9781" s="367"/>
      <c r="AH9781" s="367"/>
    </row>
    <row r="9782" spans="32:34" s="368" customFormat="1" ht="14.15" customHeight="1">
      <c r="AF9782" s="367"/>
      <c r="AH9782" s="367"/>
    </row>
    <row r="9783" spans="32:34" s="368" customFormat="1" ht="14.15" customHeight="1">
      <c r="AF9783" s="367"/>
      <c r="AH9783" s="367"/>
    </row>
    <row r="9784" spans="32:34" s="368" customFormat="1" ht="14.15" customHeight="1">
      <c r="AF9784" s="367"/>
      <c r="AH9784" s="367"/>
    </row>
    <row r="9785" spans="32:34" s="368" customFormat="1" ht="14.15" customHeight="1">
      <c r="AF9785" s="367"/>
      <c r="AH9785" s="367"/>
    </row>
    <row r="9786" spans="32:34" s="368" customFormat="1" ht="14.15" customHeight="1">
      <c r="AF9786" s="367"/>
      <c r="AH9786" s="367"/>
    </row>
    <row r="9787" spans="32:34" s="368" customFormat="1" ht="14.15" customHeight="1">
      <c r="AF9787" s="367"/>
      <c r="AH9787" s="367"/>
    </row>
    <row r="9788" spans="32:34" s="368" customFormat="1" ht="14.15" customHeight="1">
      <c r="AF9788" s="367"/>
      <c r="AH9788" s="367"/>
    </row>
    <row r="9789" spans="32:34" s="368" customFormat="1" ht="14.15" customHeight="1">
      <c r="AF9789" s="367"/>
      <c r="AH9789" s="367"/>
    </row>
    <row r="9790" spans="32:34" s="368" customFormat="1" ht="14.15" customHeight="1">
      <c r="AF9790" s="367"/>
      <c r="AH9790" s="367"/>
    </row>
    <row r="9791" spans="32:34" s="368" customFormat="1" ht="14.15" customHeight="1">
      <c r="AF9791" s="367"/>
      <c r="AH9791" s="367"/>
    </row>
    <row r="9792" spans="32:34" s="368" customFormat="1" ht="14.15" customHeight="1">
      <c r="AF9792" s="367"/>
      <c r="AH9792" s="367"/>
    </row>
    <row r="9793" spans="32:34" s="368" customFormat="1" ht="14.15" customHeight="1">
      <c r="AF9793" s="367"/>
      <c r="AH9793" s="367"/>
    </row>
    <row r="9794" spans="32:34" s="368" customFormat="1" ht="14.15" customHeight="1">
      <c r="AF9794" s="367"/>
      <c r="AH9794" s="367"/>
    </row>
    <row r="9795" spans="32:34" s="368" customFormat="1" ht="14.15" customHeight="1">
      <c r="AF9795" s="367"/>
      <c r="AH9795" s="367"/>
    </row>
    <row r="9796" spans="32:34" s="368" customFormat="1" ht="14.15" customHeight="1">
      <c r="AF9796" s="367"/>
      <c r="AH9796" s="367"/>
    </row>
    <row r="9797" spans="32:34" s="368" customFormat="1" ht="14.15" customHeight="1">
      <c r="AF9797" s="367"/>
      <c r="AH9797" s="367"/>
    </row>
    <row r="9798" spans="32:34" s="368" customFormat="1" ht="14.15" customHeight="1">
      <c r="AF9798" s="367"/>
      <c r="AH9798" s="367"/>
    </row>
    <row r="9799" spans="32:34" s="368" customFormat="1" ht="14.15" customHeight="1">
      <c r="AF9799" s="367"/>
      <c r="AH9799" s="367"/>
    </row>
    <row r="9800" spans="32:34" s="368" customFormat="1" ht="14.15" customHeight="1">
      <c r="AF9800" s="367"/>
      <c r="AH9800" s="367"/>
    </row>
    <row r="9801" spans="32:34" s="368" customFormat="1" ht="14.15" customHeight="1">
      <c r="AF9801" s="367"/>
      <c r="AH9801" s="367"/>
    </row>
    <row r="9802" spans="32:34" s="368" customFormat="1" ht="14.15" customHeight="1">
      <c r="AF9802" s="367"/>
      <c r="AH9802" s="367"/>
    </row>
    <row r="9803" spans="32:34" s="368" customFormat="1" ht="14.15" customHeight="1">
      <c r="AF9803" s="367"/>
      <c r="AH9803" s="367"/>
    </row>
    <row r="9804" spans="32:34" s="368" customFormat="1" ht="14.15" customHeight="1">
      <c r="AF9804" s="367"/>
      <c r="AH9804" s="367"/>
    </row>
    <row r="9805" spans="32:34" s="368" customFormat="1" ht="14.15" customHeight="1">
      <c r="AF9805" s="367"/>
      <c r="AH9805" s="367"/>
    </row>
    <row r="9806" spans="32:34" s="368" customFormat="1" ht="14.15" customHeight="1">
      <c r="AF9806" s="367"/>
      <c r="AH9806" s="367"/>
    </row>
    <row r="9807" spans="32:34" s="368" customFormat="1" ht="14.15" customHeight="1">
      <c r="AF9807" s="367"/>
      <c r="AH9807" s="367"/>
    </row>
    <row r="9808" spans="32:34" s="368" customFormat="1" ht="14.15" customHeight="1">
      <c r="AF9808" s="367"/>
      <c r="AH9808" s="367"/>
    </row>
    <row r="9809" spans="32:34" s="368" customFormat="1" ht="14.15" customHeight="1">
      <c r="AF9809" s="367"/>
      <c r="AH9809" s="367"/>
    </row>
    <row r="9810" spans="32:34" s="368" customFormat="1" ht="14.15" customHeight="1">
      <c r="AF9810" s="367"/>
      <c r="AH9810" s="367"/>
    </row>
    <row r="9811" spans="32:34" s="368" customFormat="1" ht="14.15" customHeight="1">
      <c r="AF9811" s="367"/>
      <c r="AH9811" s="367"/>
    </row>
    <row r="9812" spans="32:34" s="368" customFormat="1" ht="14.15" customHeight="1">
      <c r="AF9812" s="367"/>
      <c r="AH9812" s="367"/>
    </row>
    <row r="9813" spans="32:34" s="368" customFormat="1" ht="14.15" customHeight="1">
      <c r="AF9813" s="367"/>
      <c r="AH9813" s="367"/>
    </row>
    <row r="9814" spans="32:34" s="368" customFormat="1" ht="14.15" customHeight="1">
      <c r="AF9814" s="367"/>
      <c r="AH9814" s="367"/>
    </row>
    <row r="9815" spans="32:34" s="368" customFormat="1" ht="14.15" customHeight="1">
      <c r="AF9815" s="367"/>
      <c r="AH9815" s="367"/>
    </row>
    <row r="9816" spans="32:34" s="368" customFormat="1" ht="14.15" customHeight="1">
      <c r="AF9816" s="367"/>
      <c r="AH9816" s="367"/>
    </row>
    <row r="9817" spans="32:34" s="368" customFormat="1" ht="14.15" customHeight="1">
      <c r="AF9817" s="367"/>
      <c r="AH9817" s="367"/>
    </row>
    <row r="9818" spans="32:34" s="368" customFormat="1" ht="14.15" customHeight="1">
      <c r="AF9818" s="367"/>
      <c r="AH9818" s="367"/>
    </row>
    <row r="9819" spans="32:34" s="368" customFormat="1" ht="14.15" customHeight="1">
      <c r="AF9819" s="367"/>
      <c r="AH9819" s="367"/>
    </row>
    <row r="9820" spans="32:34" s="368" customFormat="1" ht="14.15" customHeight="1">
      <c r="AF9820" s="367"/>
      <c r="AH9820" s="367"/>
    </row>
    <row r="9821" spans="32:34" s="368" customFormat="1" ht="14.15" customHeight="1">
      <c r="AF9821" s="367"/>
      <c r="AH9821" s="367"/>
    </row>
    <row r="9822" spans="32:34" s="368" customFormat="1" ht="14.15" customHeight="1">
      <c r="AF9822" s="367"/>
      <c r="AH9822" s="367"/>
    </row>
    <row r="9823" spans="32:34" s="368" customFormat="1" ht="14.15" customHeight="1">
      <c r="AF9823" s="367"/>
      <c r="AH9823" s="367"/>
    </row>
    <row r="9824" spans="32:34" s="368" customFormat="1" ht="14.15" customHeight="1">
      <c r="AF9824" s="367"/>
      <c r="AH9824" s="367"/>
    </row>
    <row r="9825" spans="32:34" s="368" customFormat="1" ht="14.15" customHeight="1">
      <c r="AF9825" s="367"/>
      <c r="AH9825" s="367"/>
    </row>
    <row r="9826" spans="32:34" s="368" customFormat="1" ht="14.15" customHeight="1">
      <c r="AF9826" s="367"/>
      <c r="AH9826" s="367"/>
    </row>
    <row r="9827" spans="32:34" s="368" customFormat="1" ht="14.15" customHeight="1">
      <c r="AF9827" s="367"/>
      <c r="AH9827" s="367"/>
    </row>
    <row r="9828" spans="32:34" s="368" customFormat="1" ht="14.15" customHeight="1">
      <c r="AF9828" s="367"/>
      <c r="AH9828" s="367"/>
    </row>
    <row r="9829" spans="32:34" s="368" customFormat="1" ht="14.15" customHeight="1">
      <c r="AF9829" s="367"/>
      <c r="AH9829" s="367"/>
    </row>
    <row r="9830" spans="32:34" s="368" customFormat="1" ht="14.15" customHeight="1">
      <c r="AF9830" s="367"/>
      <c r="AH9830" s="367"/>
    </row>
    <row r="9831" spans="32:34" s="368" customFormat="1" ht="14.15" customHeight="1">
      <c r="AF9831" s="367"/>
      <c r="AH9831" s="367"/>
    </row>
    <row r="9832" spans="32:34" s="368" customFormat="1" ht="14.15" customHeight="1">
      <c r="AF9832" s="367"/>
      <c r="AH9832" s="367"/>
    </row>
    <row r="9833" spans="32:34" s="368" customFormat="1" ht="14.15" customHeight="1">
      <c r="AF9833" s="367"/>
      <c r="AH9833" s="367"/>
    </row>
    <row r="9834" spans="32:34" s="368" customFormat="1" ht="14.15" customHeight="1">
      <c r="AF9834" s="367"/>
      <c r="AH9834" s="367"/>
    </row>
    <row r="9835" spans="32:34" s="368" customFormat="1" ht="14.15" customHeight="1">
      <c r="AF9835" s="367"/>
      <c r="AH9835" s="367"/>
    </row>
    <row r="9836" spans="32:34" s="368" customFormat="1" ht="14.15" customHeight="1">
      <c r="AF9836" s="367"/>
      <c r="AH9836" s="367"/>
    </row>
    <row r="9837" spans="32:34" s="368" customFormat="1" ht="14.15" customHeight="1">
      <c r="AF9837" s="367"/>
      <c r="AH9837" s="367"/>
    </row>
    <row r="9838" spans="32:34" s="368" customFormat="1" ht="14.15" customHeight="1">
      <c r="AF9838" s="367"/>
      <c r="AH9838" s="367"/>
    </row>
    <row r="9839" spans="32:34" s="368" customFormat="1" ht="14.15" customHeight="1">
      <c r="AF9839" s="367"/>
      <c r="AH9839" s="367"/>
    </row>
    <row r="9840" spans="32:34" s="368" customFormat="1" ht="14.15" customHeight="1">
      <c r="AF9840" s="367"/>
      <c r="AH9840" s="367"/>
    </row>
    <row r="9841" spans="32:34" s="368" customFormat="1" ht="14.15" customHeight="1">
      <c r="AF9841" s="367"/>
      <c r="AH9841" s="367"/>
    </row>
    <row r="9842" spans="32:34" s="368" customFormat="1" ht="14.15" customHeight="1">
      <c r="AF9842" s="367"/>
      <c r="AH9842" s="367"/>
    </row>
    <row r="9843" spans="32:34" s="368" customFormat="1" ht="14.15" customHeight="1">
      <c r="AF9843" s="367"/>
      <c r="AH9843" s="367"/>
    </row>
    <row r="9844" spans="32:34" s="368" customFormat="1" ht="14.15" customHeight="1">
      <c r="AF9844" s="367"/>
      <c r="AH9844" s="367"/>
    </row>
    <row r="9845" spans="32:34" s="368" customFormat="1" ht="14.15" customHeight="1">
      <c r="AF9845" s="367"/>
      <c r="AH9845" s="367"/>
    </row>
    <row r="9846" spans="32:34" s="368" customFormat="1" ht="14.15" customHeight="1">
      <c r="AF9846" s="367"/>
      <c r="AH9846" s="367"/>
    </row>
    <row r="9847" spans="32:34" s="368" customFormat="1" ht="14.15" customHeight="1">
      <c r="AF9847" s="367"/>
      <c r="AH9847" s="367"/>
    </row>
    <row r="9848" spans="32:34" s="368" customFormat="1" ht="14.15" customHeight="1">
      <c r="AF9848" s="367"/>
      <c r="AH9848" s="367"/>
    </row>
    <row r="9849" spans="32:34" s="368" customFormat="1" ht="14.15" customHeight="1">
      <c r="AF9849" s="367"/>
      <c r="AH9849" s="367"/>
    </row>
    <row r="9850" spans="32:34" s="368" customFormat="1" ht="14.15" customHeight="1">
      <c r="AF9850" s="367"/>
      <c r="AH9850" s="367"/>
    </row>
    <row r="9851" spans="32:34" s="368" customFormat="1" ht="14.15" customHeight="1">
      <c r="AF9851" s="367"/>
      <c r="AH9851" s="367"/>
    </row>
    <row r="9852" spans="32:34" s="368" customFormat="1" ht="14.15" customHeight="1">
      <c r="AF9852" s="367"/>
      <c r="AH9852" s="367"/>
    </row>
    <row r="9853" spans="32:34" s="368" customFormat="1" ht="14.15" customHeight="1">
      <c r="AF9853" s="367"/>
      <c r="AH9853" s="367"/>
    </row>
    <row r="9854" spans="32:34" s="368" customFormat="1" ht="14.15" customHeight="1">
      <c r="AF9854" s="367"/>
      <c r="AH9854" s="367"/>
    </row>
    <row r="9855" spans="32:34" s="368" customFormat="1" ht="14.15" customHeight="1">
      <c r="AF9855" s="367"/>
      <c r="AH9855" s="367"/>
    </row>
    <row r="9856" spans="32:34" s="368" customFormat="1" ht="14.15" customHeight="1">
      <c r="AF9856" s="367"/>
      <c r="AH9856" s="367"/>
    </row>
    <row r="9857" spans="32:34" s="368" customFormat="1" ht="14.15" customHeight="1">
      <c r="AF9857" s="367"/>
      <c r="AH9857" s="367"/>
    </row>
    <row r="9858" spans="32:34" s="368" customFormat="1" ht="14.15" customHeight="1">
      <c r="AF9858" s="367"/>
      <c r="AH9858" s="367"/>
    </row>
    <row r="9859" spans="32:34" s="368" customFormat="1" ht="14.15" customHeight="1">
      <c r="AF9859" s="367"/>
      <c r="AH9859" s="367"/>
    </row>
    <row r="9860" spans="32:34" s="368" customFormat="1" ht="14.15" customHeight="1">
      <c r="AF9860" s="367"/>
      <c r="AH9860" s="367"/>
    </row>
    <row r="9861" spans="32:34" s="368" customFormat="1" ht="14.15" customHeight="1">
      <c r="AF9861" s="367"/>
      <c r="AH9861" s="367"/>
    </row>
    <row r="9862" spans="32:34" s="368" customFormat="1" ht="14.15" customHeight="1">
      <c r="AF9862" s="367"/>
      <c r="AH9862" s="367"/>
    </row>
    <row r="9863" spans="32:34" s="368" customFormat="1" ht="14.15" customHeight="1">
      <c r="AF9863" s="367"/>
      <c r="AH9863" s="367"/>
    </row>
    <row r="9864" spans="32:34" s="368" customFormat="1" ht="14.15" customHeight="1">
      <c r="AF9864" s="367"/>
      <c r="AH9864" s="367"/>
    </row>
    <row r="9865" spans="32:34" s="368" customFormat="1" ht="14.15" customHeight="1">
      <c r="AF9865" s="367"/>
      <c r="AH9865" s="367"/>
    </row>
    <row r="9866" spans="32:34" s="368" customFormat="1" ht="14.15" customHeight="1">
      <c r="AF9866" s="367"/>
      <c r="AH9866" s="367"/>
    </row>
    <row r="9867" spans="32:34" s="368" customFormat="1" ht="14.15" customHeight="1">
      <c r="AF9867" s="367"/>
      <c r="AH9867" s="367"/>
    </row>
    <row r="9868" spans="32:34" s="368" customFormat="1" ht="14.15" customHeight="1">
      <c r="AF9868" s="367"/>
      <c r="AH9868" s="367"/>
    </row>
    <row r="9869" spans="32:34" s="368" customFormat="1" ht="14.15" customHeight="1">
      <c r="AF9869" s="367"/>
      <c r="AH9869" s="367"/>
    </row>
    <row r="9870" spans="32:34" s="368" customFormat="1" ht="14.15" customHeight="1">
      <c r="AF9870" s="367"/>
      <c r="AH9870" s="367"/>
    </row>
    <row r="9871" spans="32:34" s="368" customFormat="1" ht="14.15" customHeight="1">
      <c r="AF9871" s="367"/>
      <c r="AH9871" s="367"/>
    </row>
    <row r="9872" spans="32:34" s="368" customFormat="1" ht="14.15" customHeight="1">
      <c r="AF9872" s="367"/>
      <c r="AH9872" s="367"/>
    </row>
    <row r="9873" spans="32:34" s="368" customFormat="1" ht="14.15" customHeight="1">
      <c r="AF9873" s="367"/>
      <c r="AH9873" s="367"/>
    </row>
    <row r="9874" spans="32:34" s="368" customFormat="1" ht="14.15" customHeight="1">
      <c r="AF9874" s="367"/>
      <c r="AH9874" s="367"/>
    </row>
    <row r="9875" spans="32:34" s="368" customFormat="1" ht="14.15" customHeight="1">
      <c r="AF9875" s="367"/>
      <c r="AH9875" s="367"/>
    </row>
    <row r="9876" spans="32:34" s="368" customFormat="1" ht="14.15" customHeight="1">
      <c r="AF9876" s="367"/>
      <c r="AH9876" s="367"/>
    </row>
    <row r="9877" spans="32:34" s="368" customFormat="1" ht="14.15" customHeight="1">
      <c r="AF9877" s="367"/>
      <c r="AH9877" s="367"/>
    </row>
    <row r="9878" spans="32:34" s="368" customFormat="1" ht="14.15" customHeight="1">
      <c r="AF9878" s="367"/>
      <c r="AH9878" s="367"/>
    </row>
    <row r="9879" spans="32:34" s="368" customFormat="1" ht="14.15" customHeight="1">
      <c r="AF9879" s="367"/>
      <c r="AH9879" s="367"/>
    </row>
    <row r="9880" spans="32:34" s="368" customFormat="1" ht="14.15" customHeight="1">
      <c r="AF9880" s="367"/>
      <c r="AH9880" s="367"/>
    </row>
    <row r="9881" spans="32:34" s="368" customFormat="1" ht="14.15" customHeight="1">
      <c r="AF9881" s="367"/>
      <c r="AH9881" s="367"/>
    </row>
    <row r="9882" spans="32:34" s="368" customFormat="1" ht="14.15" customHeight="1">
      <c r="AF9882" s="367"/>
      <c r="AH9882" s="367"/>
    </row>
    <row r="9883" spans="32:34" s="368" customFormat="1" ht="14.15" customHeight="1">
      <c r="AF9883" s="367"/>
      <c r="AH9883" s="367"/>
    </row>
    <row r="9884" spans="32:34" s="368" customFormat="1" ht="14.15" customHeight="1">
      <c r="AF9884" s="367"/>
      <c r="AH9884" s="367"/>
    </row>
    <row r="9885" spans="32:34" s="368" customFormat="1" ht="14.15" customHeight="1">
      <c r="AF9885" s="367"/>
      <c r="AH9885" s="367"/>
    </row>
    <row r="9886" spans="32:34" s="368" customFormat="1" ht="14.15" customHeight="1">
      <c r="AF9886" s="367"/>
      <c r="AH9886" s="367"/>
    </row>
    <row r="9887" spans="32:34" s="368" customFormat="1" ht="14.15" customHeight="1">
      <c r="AF9887" s="367"/>
      <c r="AH9887" s="367"/>
    </row>
    <row r="9888" spans="32:34" s="368" customFormat="1" ht="14.15" customHeight="1">
      <c r="AF9888" s="367"/>
      <c r="AH9888" s="367"/>
    </row>
    <row r="9889" spans="32:34" s="368" customFormat="1" ht="14.15" customHeight="1">
      <c r="AF9889" s="367"/>
      <c r="AH9889" s="367"/>
    </row>
    <row r="9890" spans="32:34" s="368" customFormat="1" ht="14.15" customHeight="1">
      <c r="AF9890" s="367"/>
      <c r="AH9890" s="367"/>
    </row>
    <row r="9891" spans="32:34" s="368" customFormat="1" ht="14.15" customHeight="1">
      <c r="AF9891" s="367"/>
      <c r="AH9891" s="367"/>
    </row>
    <row r="9892" spans="32:34" s="368" customFormat="1" ht="14.15" customHeight="1">
      <c r="AF9892" s="367"/>
      <c r="AH9892" s="367"/>
    </row>
    <row r="9893" spans="32:34" s="368" customFormat="1" ht="14.15" customHeight="1">
      <c r="AF9893" s="367"/>
      <c r="AH9893" s="367"/>
    </row>
    <row r="9894" spans="32:34" s="368" customFormat="1" ht="14.15" customHeight="1">
      <c r="AF9894" s="367"/>
      <c r="AH9894" s="367"/>
    </row>
    <row r="9895" spans="32:34" s="368" customFormat="1" ht="14.15" customHeight="1">
      <c r="AF9895" s="367"/>
      <c r="AH9895" s="367"/>
    </row>
    <row r="9896" spans="32:34" s="368" customFormat="1" ht="14.15" customHeight="1">
      <c r="AF9896" s="367"/>
      <c r="AH9896" s="367"/>
    </row>
    <row r="9897" spans="32:34" s="368" customFormat="1" ht="14.15" customHeight="1">
      <c r="AF9897" s="367"/>
      <c r="AH9897" s="367"/>
    </row>
    <row r="9898" spans="32:34" s="368" customFormat="1" ht="14.15" customHeight="1">
      <c r="AF9898" s="367"/>
      <c r="AH9898" s="367"/>
    </row>
    <row r="9899" spans="32:34" s="368" customFormat="1" ht="14.15" customHeight="1">
      <c r="AF9899" s="367"/>
      <c r="AH9899" s="367"/>
    </row>
    <row r="9900" spans="32:34" s="368" customFormat="1" ht="14.15" customHeight="1">
      <c r="AF9900" s="367"/>
      <c r="AH9900" s="367"/>
    </row>
  </sheetData>
  <sheetProtection formatCells="0" insertRows="0" deleteRows="0" selectLockedCells="1"/>
  <mergeCells count="67">
    <mergeCell ref="C39:D39"/>
    <mergeCell ref="E39:F39"/>
    <mergeCell ref="G39:Y39"/>
    <mergeCell ref="Z39:AD39"/>
    <mergeCell ref="C37:D37"/>
    <mergeCell ref="E37:F37"/>
    <mergeCell ref="G37:Y37"/>
    <mergeCell ref="Z37:AD37"/>
    <mergeCell ref="C38:D38"/>
    <mergeCell ref="E38:F38"/>
    <mergeCell ref="G38:Y38"/>
    <mergeCell ref="Z38:AD38"/>
    <mergeCell ref="C35:D35"/>
    <mergeCell ref="E35:F35"/>
    <mergeCell ref="G35:Y35"/>
    <mergeCell ref="Z35:AD35"/>
    <mergeCell ref="C36:D36"/>
    <mergeCell ref="E36:F36"/>
    <mergeCell ref="G36:Y36"/>
    <mergeCell ref="Z36:AD36"/>
    <mergeCell ref="C33:D33"/>
    <mergeCell ref="E33:F33"/>
    <mergeCell ref="G33:Y33"/>
    <mergeCell ref="Z33:AD33"/>
    <mergeCell ref="C34:D34"/>
    <mergeCell ref="E34:F34"/>
    <mergeCell ref="G34:Y34"/>
    <mergeCell ref="Z34:AD34"/>
    <mergeCell ref="C31:D31"/>
    <mergeCell ref="E31:F31"/>
    <mergeCell ref="G31:Y31"/>
    <mergeCell ref="Z31:AD31"/>
    <mergeCell ref="C32:D32"/>
    <mergeCell ref="E32:F32"/>
    <mergeCell ref="G32:Y32"/>
    <mergeCell ref="Z32:AD32"/>
    <mergeCell ref="C29:D29"/>
    <mergeCell ref="E29:F29"/>
    <mergeCell ref="G29:Y29"/>
    <mergeCell ref="Z29:AD29"/>
    <mergeCell ref="C30:D30"/>
    <mergeCell ref="E30:F30"/>
    <mergeCell ref="G30:Y30"/>
    <mergeCell ref="Z30:AD30"/>
    <mergeCell ref="D21:W21"/>
    <mergeCell ref="AC21:AE21"/>
    <mergeCell ref="Z27:AD27"/>
    <mergeCell ref="C28:D28"/>
    <mergeCell ref="E28:F28"/>
    <mergeCell ref="G28:Y28"/>
    <mergeCell ref="Z28:AD28"/>
    <mergeCell ref="D20:W20"/>
    <mergeCell ref="A5:AE5"/>
    <mergeCell ref="D7:W7"/>
    <mergeCell ref="D8:W8"/>
    <mergeCell ref="AC8:AE8"/>
    <mergeCell ref="A13:E13"/>
    <mergeCell ref="F13:H13"/>
    <mergeCell ref="I13:J13"/>
    <mergeCell ref="K13:M13"/>
    <mergeCell ref="N13:P13"/>
    <mergeCell ref="Q13:R13"/>
    <mergeCell ref="S13:X13"/>
    <mergeCell ref="Y13:Z13"/>
    <mergeCell ref="AA13:AB13"/>
    <mergeCell ref="AC13:AD13"/>
    <mergeCell ref="A18:AE18"/>
  </mergeCells>
  <printOptions horizontalCentered="1"/>
  <pageMargins left="0.78740157480314965" right="0.39370078740157483" top="0.39370078740157483" bottom="0.78740157480314965" header="2.1653543307086616" footer="0.19685039370078741"/>
  <pageSetup paperSize="9" scale="85" firstPageNumber="2" orientation="portrait" useFirstPageNumber="1" r:id="rId1"/>
  <headerFooter scaleWithDoc="0">
    <oddFooter>&amp;R&amp;P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2E0-C568-4573-BEEA-6257C21B6BC7}">
  <dimension ref="A1:CA9942"/>
  <sheetViews>
    <sheetView showGridLines="0" view="pageBreakPreview" topLeftCell="A48" zoomScale="118" zoomScaleNormal="100" zoomScaleSheetLayoutView="118" workbookViewId="0">
      <selection activeCell="Z30" sqref="Z30"/>
    </sheetView>
  </sheetViews>
  <sheetFormatPr defaultColWidth="2.7265625" defaultRowHeight="14.15" customHeight="1"/>
  <cols>
    <col min="1" max="1" width="4.81640625" style="307" customWidth="1"/>
    <col min="2" max="2" width="3.26953125" style="307" customWidth="1"/>
    <col min="3" max="5" width="2.7265625" style="307"/>
    <col min="6" max="6" width="3.26953125" style="307" customWidth="1"/>
    <col min="7" max="25" width="2.7265625" style="307"/>
    <col min="26" max="26" width="8.54296875" style="395" bestFit="1" customWidth="1"/>
    <col min="27" max="28" width="2.7265625" style="307"/>
    <col min="29" max="29" width="10.81640625" style="307" bestFit="1" customWidth="1"/>
    <col min="30" max="32" width="2.7265625" style="307"/>
    <col min="33" max="33" width="21.26953125" style="307" hidden="1" customWidth="1"/>
    <col min="34" max="34" width="13.453125" style="304" hidden="1" customWidth="1"/>
    <col min="35" max="35" width="5.1796875" style="307" hidden="1" customWidth="1"/>
    <col min="36" max="36" width="15" style="304" hidden="1" customWidth="1"/>
    <col min="37" max="37" width="11.7265625" style="304" hidden="1" customWidth="1"/>
    <col min="38" max="38" width="9.54296875" style="307" hidden="1" customWidth="1"/>
    <col min="39" max="39" width="8.81640625" style="307" hidden="1" customWidth="1"/>
    <col min="40" max="40" width="7.1796875" style="307" hidden="1" customWidth="1"/>
    <col min="41" max="41" width="11.54296875" style="307" hidden="1" customWidth="1"/>
    <col min="42" max="42" width="10.81640625" style="307" hidden="1" customWidth="1"/>
    <col min="43" max="43" width="9" style="307" hidden="1" customWidth="1"/>
    <col min="44" max="44" width="11.453125" style="307" customWidth="1"/>
    <col min="45" max="16384" width="2.7265625" style="307"/>
  </cols>
  <sheetData>
    <row r="1" spans="1:79" ht="14.15" hidden="1" customHeight="1">
      <c r="A1" s="302" t="s">
        <v>461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77"/>
      <c r="AA1" s="303"/>
      <c r="AB1" s="303"/>
      <c r="AC1" s="303"/>
      <c r="AD1" s="303"/>
      <c r="AE1" s="303"/>
      <c r="AF1" s="378"/>
      <c r="AG1" s="378"/>
      <c r="AI1" s="305" t="s">
        <v>462</v>
      </c>
      <c r="AJ1" s="306"/>
      <c r="BX1" s="308"/>
      <c r="BY1" s="309"/>
      <c r="BZ1" s="309"/>
      <c r="CA1" s="309"/>
    </row>
    <row r="2" spans="1:79" ht="14.15" hidden="1" customHeight="1">
      <c r="A2" s="310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79"/>
      <c r="AA2" s="311"/>
      <c r="AB2" s="311"/>
      <c r="AC2" s="311"/>
      <c r="AD2" s="311"/>
      <c r="AE2" s="311"/>
      <c r="AF2" s="380"/>
      <c r="AG2" s="380"/>
      <c r="BX2" s="308"/>
      <c r="BY2" s="309"/>
      <c r="BZ2" s="309"/>
      <c r="CA2" s="309"/>
    </row>
    <row r="3" spans="1:79" ht="14.15" hidden="1" customHeight="1">
      <c r="A3" s="310"/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79"/>
      <c r="AA3" s="311"/>
      <c r="AB3" s="311"/>
      <c r="AC3" s="311"/>
      <c r="AD3" s="311"/>
      <c r="AE3" s="311"/>
      <c r="AF3" s="380"/>
      <c r="AG3" s="380"/>
      <c r="AI3" s="312" t="s">
        <v>463</v>
      </c>
      <c r="AJ3" s="306"/>
      <c r="BX3" s="308"/>
      <c r="BY3" s="309"/>
      <c r="BZ3" s="309"/>
      <c r="CA3" s="309"/>
    </row>
    <row r="4" spans="1:79" ht="14.15" hidden="1" customHeight="1">
      <c r="A4" s="313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81"/>
      <c r="AA4" s="314"/>
      <c r="AB4" s="314"/>
      <c r="AC4" s="314"/>
      <c r="AD4" s="314"/>
      <c r="AE4" s="314"/>
      <c r="AF4" s="382"/>
      <c r="AG4" s="382"/>
      <c r="AI4" s="312" t="s">
        <v>464</v>
      </c>
      <c r="AJ4" s="306"/>
      <c r="BX4" s="308"/>
      <c r="BY4" s="309"/>
      <c r="BZ4" s="309"/>
      <c r="CA4" s="309"/>
    </row>
    <row r="5" spans="1:79" s="317" customFormat="1" ht="14.15" hidden="1" customHeight="1">
      <c r="A5" s="734" t="s">
        <v>465</v>
      </c>
      <c r="B5" s="734"/>
      <c r="C5" s="734"/>
      <c r="D5" s="734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  <c r="V5" s="734"/>
      <c r="W5" s="734"/>
      <c r="X5" s="734"/>
      <c r="Y5" s="734"/>
      <c r="Z5" s="734"/>
      <c r="AA5" s="734"/>
      <c r="AB5" s="734"/>
      <c r="AC5" s="734"/>
      <c r="AD5" s="734"/>
      <c r="AE5" s="734"/>
      <c r="AF5" s="734"/>
      <c r="AG5" s="315"/>
      <c r="AH5" s="316"/>
      <c r="AI5" s="312"/>
      <c r="AJ5" s="306"/>
      <c r="AK5" s="304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X5" s="308"/>
      <c r="BY5" s="318"/>
      <c r="BZ5" s="318"/>
      <c r="CA5" s="318"/>
    </row>
    <row r="6" spans="1:79" ht="14.15" hidden="1" customHeight="1">
      <c r="A6" s="319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77"/>
      <c r="AA6" s="303"/>
      <c r="AB6" s="303"/>
      <c r="AC6" s="303"/>
      <c r="AD6" s="303"/>
      <c r="AE6" s="303"/>
      <c r="AF6" s="378"/>
      <c r="AG6" s="378"/>
      <c r="AI6" s="312" t="s">
        <v>466</v>
      </c>
      <c r="AJ6" s="321"/>
      <c r="AK6" s="316"/>
      <c r="AL6" s="317"/>
      <c r="AM6" s="317"/>
      <c r="AN6" s="317"/>
      <c r="AO6" s="317"/>
      <c r="AP6" s="317"/>
      <c r="AQ6" s="317"/>
      <c r="AR6" s="317"/>
      <c r="AS6" s="317"/>
      <c r="AT6" s="317"/>
      <c r="AU6" s="317"/>
      <c r="AV6" s="317"/>
      <c r="AW6" s="317"/>
      <c r="AX6" s="317"/>
      <c r="AY6" s="317"/>
      <c r="AZ6" s="317"/>
      <c r="BA6" s="317"/>
      <c r="BB6" s="317"/>
      <c r="BC6" s="317"/>
      <c r="BD6" s="317"/>
      <c r="BE6" s="317"/>
      <c r="BF6" s="317"/>
      <c r="BG6" s="317"/>
      <c r="BH6" s="317"/>
      <c r="BI6" s="317"/>
      <c r="BJ6" s="317"/>
      <c r="BK6" s="317"/>
      <c r="BL6" s="317"/>
      <c r="BM6" s="317"/>
      <c r="BN6" s="317"/>
      <c r="BO6" s="317"/>
      <c r="BP6" s="317"/>
      <c r="BQ6" s="317"/>
      <c r="BR6" s="317"/>
      <c r="BS6" s="317"/>
      <c r="BT6" s="317"/>
      <c r="BU6" s="317"/>
      <c r="BV6" s="317"/>
      <c r="BX6" s="308"/>
      <c r="BY6" s="309"/>
      <c r="BZ6" s="309"/>
      <c r="CA6" s="309"/>
    </row>
    <row r="7" spans="1:79" ht="14.15" hidden="1" customHeight="1">
      <c r="A7" s="310" t="s">
        <v>445</v>
      </c>
      <c r="B7" s="311"/>
      <c r="C7" s="311"/>
      <c r="D7" s="735" t="s">
        <v>467</v>
      </c>
      <c r="E7" s="735"/>
      <c r="F7" s="735"/>
      <c r="G7" s="735"/>
      <c r="H7" s="735"/>
      <c r="I7" s="735"/>
      <c r="J7" s="735"/>
      <c r="K7" s="735"/>
      <c r="L7" s="735"/>
      <c r="M7" s="735"/>
      <c r="N7" s="735"/>
      <c r="O7" s="735"/>
      <c r="P7" s="735"/>
      <c r="Q7" s="735"/>
      <c r="R7" s="736"/>
      <c r="S7" s="736"/>
      <c r="T7" s="736"/>
      <c r="U7" s="736"/>
      <c r="V7" s="736"/>
      <c r="W7" s="736"/>
      <c r="X7" s="311" t="s">
        <v>448</v>
      </c>
      <c r="Y7" s="311"/>
      <c r="Z7" s="379"/>
      <c r="AA7" s="311"/>
      <c r="AB7" s="311"/>
      <c r="AC7" s="763">
        <v>42736</v>
      </c>
      <c r="AD7" s="763"/>
      <c r="AE7" s="763"/>
      <c r="AF7" s="764"/>
      <c r="AG7" s="383"/>
      <c r="AI7" s="312" t="s">
        <v>468</v>
      </c>
      <c r="AJ7" s="306"/>
      <c r="BX7" s="308"/>
      <c r="BY7" s="309"/>
      <c r="BZ7" s="309"/>
      <c r="CA7" s="309"/>
    </row>
    <row r="8" spans="1:79" ht="14.15" hidden="1" customHeight="1">
      <c r="A8" s="310"/>
      <c r="B8" s="311"/>
      <c r="C8" s="311"/>
      <c r="D8" s="735" t="s">
        <v>469</v>
      </c>
      <c r="E8" s="735"/>
      <c r="F8" s="735"/>
      <c r="G8" s="735"/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6"/>
      <c r="S8" s="736"/>
      <c r="T8" s="736"/>
      <c r="U8" s="736"/>
      <c r="V8" s="736"/>
      <c r="W8" s="736"/>
      <c r="X8" s="311" t="s">
        <v>470</v>
      </c>
      <c r="Y8" s="311"/>
      <c r="Z8" s="379"/>
      <c r="AA8" s="311"/>
      <c r="AB8" s="311"/>
      <c r="AC8" s="737"/>
      <c r="AD8" s="737"/>
      <c r="AE8" s="737"/>
      <c r="AF8" s="765"/>
      <c r="AG8" s="384"/>
      <c r="AI8" s="312"/>
      <c r="AJ8" s="306"/>
      <c r="BX8" s="308"/>
      <c r="BY8" s="309"/>
      <c r="BZ8" s="309"/>
      <c r="CA8" s="309"/>
    </row>
    <row r="9" spans="1:79" ht="14.15" hidden="1" customHeight="1">
      <c r="A9" s="310"/>
      <c r="B9" s="311"/>
      <c r="C9" s="311"/>
      <c r="D9" s="324" t="s">
        <v>472</v>
      </c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11"/>
      <c r="Y9" s="311"/>
      <c r="Z9" s="379"/>
      <c r="AA9" s="311"/>
      <c r="AB9" s="311"/>
      <c r="AC9" s="323"/>
      <c r="AD9" s="323"/>
      <c r="AE9" s="323"/>
      <c r="AF9" s="384"/>
      <c r="AG9" s="384"/>
      <c r="AI9" s="312"/>
      <c r="AJ9" s="306"/>
      <c r="BX9" s="308"/>
      <c r="BY9" s="309"/>
      <c r="BZ9" s="309"/>
      <c r="CA9" s="309"/>
    </row>
    <row r="10" spans="1:79" ht="14.15" hidden="1" customHeight="1">
      <c r="A10" s="310" t="s">
        <v>473</v>
      </c>
      <c r="B10" s="311"/>
      <c r="C10" s="311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5"/>
      <c r="T10" s="325"/>
      <c r="U10" s="325"/>
      <c r="V10" s="325"/>
      <c r="W10" s="325"/>
      <c r="X10" s="311" t="s">
        <v>474</v>
      </c>
      <c r="Y10" s="311"/>
      <c r="Z10" s="379"/>
      <c r="AA10" s="311"/>
      <c r="AB10" s="311"/>
      <c r="AC10" s="766" t="s">
        <v>453</v>
      </c>
      <c r="AD10" s="766"/>
      <c r="AE10" s="766"/>
      <c r="AF10" s="767"/>
      <c r="AG10" s="385"/>
      <c r="AI10" s="312" t="s">
        <v>475</v>
      </c>
      <c r="AJ10" s="328"/>
      <c r="AK10" s="386"/>
      <c r="AL10" s="329"/>
      <c r="AM10" s="329"/>
      <c r="AN10" s="329"/>
      <c r="AO10" s="329"/>
      <c r="AP10" s="329"/>
      <c r="AQ10" s="329"/>
      <c r="AR10" s="329"/>
      <c r="BX10" s="309"/>
      <c r="BY10" s="309"/>
      <c r="BZ10" s="309"/>
      <c r="CA10" s="309"/>
    </row>
    <row r="11" spans="1:79" ht="14.15" hidden="1" customHeight="1">
      <c r="A11" s="310"/>
      <c r="B11" s="311"/>
      <c r="C11" s="311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11" t="s">
        <v>476</v>
      </c>
      <c r="Y11" s="311"/>
      <c r="Z11" s="379"/>
      <c r="AA11" s="311"/>
      <c r="AB11" s="311"/>
      <c r="AC11" s="766">
        <v>10117</v>
      </c>
      <c r="AD11" s="766"/>
      <c r="AE11" s="766"/>
      <c r="AF11" s="767"/>
      <c r="AG11" s="385"/>
      <c r="AI11" s="312" t="s">
        <v>477</v>
      </c>
      <c r="AJ11" s="306"/>
      <c r="BX11" s="309"/>
      <c r="BY11" s="309"/>
      <c r="BZ11" s="309"/>
      <c r="CA11" s="309"/>
    </row>
    <row r="12" spans="1:79" ht="14.15" hidden="1" customHeight="1">
      <c r="A12" s="310" t="s">
        <v>478</v>
      </c>
      <c r="B12" s="311"/>
      <c r="C12" s="311"/>
      <c r="D12" s="326" t="s">
        <v>479</v>
      </c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11" t="s">
        <v>480</v>
      </c>
      <c r="Y12" s="311"/>
      <c r="Z12" s="379"/>
      <c r="AA12" s="311"/>
      <c r="AB12" s="311"/>
      <c r="AC12" s="311"/>
      <c r="AD12" s="770"/>
      <c r="AE12" s="770"/>
      <c r="AF12" s="771"/>
      <c r="AG12" s="388"/>
      <c r="AJ12" s="306"/>
      <c r="BX12" s="309"/>
      <c r="BY12" s="309"/>
      <c r="BZ12" s="309"/>
      <c r="CA12" s="309"/>
    </row>
    <row r="13" spans="1:79" ht="14.15" hidden="1" customHeight="1" thickBot="1">
      <c r="A13" s="738"/>
      <c r="B13" s="739"/>
      <c r="C13" s="739"/>
      <c r="D13" s="739"/>
      <c r="E13" s="739"/>
      <c r="F13" s="739"/>
      <c r="G13" s="739"/>
      <c r="H13" s="739"/>
      <c r="I13" s="739"/>
      <c r="J13" s="739"/>
      <c r="K13" s="739"/>
      <c r="L13" s="739"/>
      <c r="M13" s="739"/>
      <c r="N13" s="739"/>
      <c r="O13" s="739"/>
      <c r="P13" s="739"/>
      <c r="Q13" s="739"/>
      <c r="R13" s="739"/>
      <c r="S13" s="739"/>
      <c r="T13" s="739"/>
      <c r="U13" s="739"/>
      <c r="V13" s="739"/>
      <c r="W13" s="739"/>
      <c r="X13" s="739"/>
      <c r="Y13" s="739"/>
      <c r="Z13" s="739"/>
      <c r="AA13" s="739"/>
      <c r="AB13" s="739"/>
      <c r="AC13" s="330"/>
      <c r="AD13" s="389"/>
      <c r="AE13" s="739"/>
      <c r="AF13" s="768"/>
      <c r="AG13" s="390"/>
      <c r="BX13" s="309"/>
      <c r="BY13" s="309"/>
      <c r="BZ13" s="309"/>
      <c r="CA13" s="309"/>
    </row>
    <row r="14" spans="1:79" ht="14.15" customHeight="1">
      <c r="A14" s="331"/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91"/>
      <c r="AA14" s="332"/>
      <c r="AB14" s="332"/>
      <c r="AC14" s="332"/>
      <c r="AD14" s="332"/>
      <c r="AE14" s="332"/>
      <c r="AF14" s="333"/>
      <c r="AG14" s="378"/>
      <c r="AI14" s="305" t="s">
        <v>462</v>
      </c>
      <c r="AJ14" s="306"/>
      <c r="BX14" s="308"/>
      <c r="BY14" s="309"/>
      <c r="BZ14" s="309"/>
      <c r="CA14" s="309"/>
    </row>
    <row r="15" spans="1:79" ht="14.15" customHeight="1">
      <c r="A15" s="335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79"/>
      <c r="AA15" s="311"/>
      <c r="AB15" s="311"/>
      <c r="AC15" s="311"/>
      <c r="AD15" s="311"/>
      <c r="AE15" s="311"/>
      <c r="AF15" s="336"/>
      <c r="AG15" s="380"/>
      <c r="BX15" s="308"/>
      <c r="BY15" s="309"/>
      <c r="BZ15" s="309"/>
      <c r="CA15" s="309"/>
    </row>
    <row r="16" spans="1:79" ht="14.15" customHeight="1">
      <c r="A16" s="335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79"/>
      <c r="AA16" s="311"/>
      <c r="AB16" s="311"/>
      <c r="AC16" s="311"/>
      <c r="AD16" s="311"/>
      <c r="AE16" s="311"/>
      <c r="AF16" s="336"/>
      <c r="AG16" s="380"/>
      <c r="AI16" s="312" t="s">
        <v>463</v>
      </c>
      <c r="AJ16" s="306"/>
      <c r="BX16" s="308"/>
      <c r="BY16" s="309"/>
      <c r="BZ16" s="309"/>
      <c r="CA16" s="309"/>
    </row>
    <row r="17" spans="1:79" ht="14.15" customHeight="1">
      <c r="A17" s="337"/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81"/>
      <c r="AA17" s="314"/>
      <c r="AB17" s="314"/>
      <c r="AC17" s="314"/>
      <c r="AD17" s="314"/>
      <c r="AE17" s="314"/>
      <c r="AF17" s="338"/>
      <c r="AG17" s="382"/>
      <c r="AI17" s="312" t="s">
        <v>464</v>
      </c>
      <c r="AJ17" s="306"/>
      <c r="BX17" s="308"/>
      <c r="BY17" s="309"/>
      <c r="BZ17" s="309"/>
      <c r="CA17" s="309"/>
    </row>
    <row r="18" spans="1:79" s="317" customFormat="1" ht="16.5" customHeight="1">
      <c r="A18" s="740" t="s">
        <v>465</v>
      </c>
      <c r="B18" s="741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741"/>
      <c r="O18" s="741"/>
      <c r="P18" s="741"/>
      <c r="Q18" s="741"/>
      <c r="R18" s="741"/>
      <c r="S18" s="741"/>
      <c r="T18" s="741"/>
      <c r="U18" s="741"/>
      <c r="V18" s="741"/>
      <c r="W18" s="741"/>
      <c r="X18" s="741"/>
      <c r="Y18" s="741"/>
      <c r="Z18" s="741"/>
      <c r="AA18" s="741"/>
      <c r="AB18" s="741"/>
      <c r="AC18" s="741"/>
      <c r="AD18" s="741"/>
      <c r="AE18" s="741"/>
      <c r="AF18" s="742"/>
      <c r="AG18" s="392"/>
      <c r="AH18" s="316"/>
      <c r="AI18" s="312"/>
      <c r="AJ18" s="306"/>
      <c r="AK18" s="304"/>
      <c r="AL18" s="307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7"/>
      <c r="BR18" s="307"/>
      <c r="BS18" s="307"/>
      <c r="BT18" s="307"/>
      <c r="BU18" s="307"/>
      <c r="BV18" s="307"/>
      <c r="BX18" s="308"/>
      <c r="BY18" s="318"/>
      <c r="BZ18" s="318"/>
      <c r="CA18" s="318"/>
    </row>
    <row r="19" spans="1:79" ht="14.15" customHeight="1">
      <c r="A19" s="341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77"/>
      <c r="AA19" s="303"/>
      <c r="AB19" s="303"/>
      <c r="AC19" s="303"/>
      <c r="AD19" s="303"/>
      <c r="AE19" s="303"/>
      <c r="AF19" s="342"/>
      <c r="AG19" s="378"/>
      <c r="AI19" s="312" t="s">
        <v>466</v>
      </c>
      <c r="AJ19" s="321"/>
      <c r="AK19" s="316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17"/>
      <c r="BR19" s="317"/>
      <c r="BS19" s="317"/>
      <c r="BT19" s="317"/>
      <c r="BU19" s="317"/>
      <c r="BV19" s="317"/>
      <c r="BX19" s="308"/>
      <c r="BY19" s="309"/>
      <c r="BZ19" s="309"/>
      <c r="CA19" s="309"/>
    </row>
    <row r="20" spans="1:79" ht="14.15" customHeight="1">
      <c r="A20" s="335" t="s">
        <v>445</v>
      </c>
      <c r="B20" s="311"/>
      <c r="C20" s="311"/>
      <c r="D20" s="733" t="s">
        <v>1</v>
      </c>
      <c r="E20" s="733"/>
      <c r="F20" s="733"/>
      <c r="G20" s="733"/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3"/>
      <c r="T20" s="733"/>
      <c r="U20" s="733"/>
      <c r="V20" s="733"/>
      <c r="W20" s="733"/>
      <c r="X20" s="311" t="s">
        <v>448</v>
      </c>
      <c r="Y20" s="311"/>
      <c r="Z20" s="379"/>
      <c r="AA20" s="311"/>
      <c r="AB20" s="311"/>
      <c r="AC20" s="763">
        <v>44866</v>
      </c>
      <c r="AD20" s="763"/>
      <c r="AE20" s="763"/>
      <c r="AF20" s="769"/>
      <c r="AG20" s="383"/>
      <c r="AI20" s="312" t="s">
        <v>468</v>
      </c>
      <c r="AJ20" s="306"/>
      <c r="BX20" s="308"/>
      <c r="BY20" s="309"/>
      <c r="BZ20" s="309"/>
      <c r="CA20" s="309"/>
    </row>
    <row r="21" spans="1:79" ht="14.15" customHeight="1">
      <c r="A21" s="335"/>
      <c r="B21" s="311"/>
      <c r="C21" s="311"/>
      <c r="D21" s="733"/>
      <c r="E21" s="733"/>
      <c r="F21" s="733"/>
      <c r="G21" s="733"/>
      <c r="H21" s="733"/>
      <c r="I21" s="733"/>
      <c r="J21" s="733"/>
      <c r="K21" s="733"/>
      <c r="L21" s="733"/>
      <c r="M21" s="733"/>
      <c r="N21" s="733"/>
      <c r="O21" s="733"/>
      <c r="P21" s="733"/>
      <c r="Q21" s="733"/>
      <c r="R21" s="733"/>
      <c r="S21" s="733"/>
      <c r="T21" s="733"/>
      <c r="U21" s="733"/>
      <c r="V21" s="733"/>
      <c r="W21" s="733"/>
      <c r="X21" s="311" t="s">
        <v>470</v>
      </c>
      <c r="Y21" s="311"/>
      <c r="Z21" s="379"/>
      <c r="AA21" s="311"/>
      <c r="AB21" s="311"/>
      <c r="AC21" s="737" t="s">
        <v>459</v>
      </c>
      <c r="AD21" s="737"/>
      <c r="AE21" s="737"/>
      <c r="AF21" s="743"/>
      <c r="AG21" s="384"/>
      <c r="AI21" s="312"/>
      <c r="AJ21" s="306"/>
      <c r="BX21" s="308"/>
      <c r="BY21" s="309"/>
      <c r="BZ21" s="309"/>
      <c r="CA21" s="309"/>
    </row>
    <row r="22" spans="1:79" ht="14.15" customHeight="1">
      <c r="A22" s="335"/>
      <c r="B22" s="311"/>
      <c r="C22" s="311"/>
      <c r="D22" s="34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11"/>
      <c r="Y22" s="311"/>
      <c r="Z22" s="379"/>
      <c r="AA22" s="311"/>
      <c r="AB22" s="311"/>
      <c r="AC22" s="323"/>
      <c r="AD22" s="323"/>
      <c r="AE22" s="323"/>
      <c r="AF22" s="344"/>
      <c r="AG22" s="384"/>
      <c r="AI22" s="312"/>
      <c r="AJ22" s="306"/>
      <c r="BX22" s="308"/>
      <c r="BY22" s="309"/>
      <c r="BZ22" s="309"/>
      <c r="CA22" s="309"/>
    </row>
    <row r="23" spans="1:79" ht="14.15" customHeight="1">
      <c r="A23" s="335" t="s">
        <v>473</v>
      </c>
      <c r="B23" s="311"/>
      <c r="C23" s="311"/>
      <c r="D23" s="326" t="s">
        <v>499</v>
      </c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5"/>
      <c r="T23" s="325"/>
      <c r="U23" s="325"/>
      <c r="V23" s="325"/>
      <c r="W23" s="325"/>
      <c r="X23" s="311" t="s">
        <v>474</v>
      </c>
      <c r="Y23" s="311"/>
      <c r="Z23" s="379"/>
      <c r="AA23" s="311"/>
      <c r="AB23" s="311"/>
      <c r="AC23" s="766" t="s">
        <v>453</v>
      </c>
      <c r="AD23" s="766"/>
      <c r="AE23" s="766"/>
      <c r="AF23" s="778"/>
      <c r="AG23" s="385"/>
      <c r="AI23" s="312" t="s">
        <v>475</v>
      </c>
      <c r="AJ23" s="328"/>
      <c r="AK23" s="386"/>
      <c r="AL23" s="329"/>
      <c r="AM23" s="329"/>
      <c r="AN23" s="329"/>
      <c r="AO23" s="329"/>
      <c r="AP23" s="329"/>
      <c r="AQ23" s="329"/>
      <c r="AR23" s="329"/>
      <c r="BX23" s="309"/>
      <c r="BY23" s="309"/>
      <c r="BZ23" s="309"/>
      <c r="CA23" s="309"/>
    </row>
    <row r="24" spans="1:79" ht="14.15" customHeight="1">
      <c r="A24" s="335"/>
      <c r="B24" s="311"/>
      <c r="C24" s="311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11" t="s">
        <v>476</v>
      </c>
      <c r="Y24" s="311"/>
      <c r="Z24" s="379"/>
      <c r="AA24" s="311"/>
      <c r="AB24" s="311"/>
      <c r="AC24" s="766" t="s">
        <v>482</v>
      </c>
      <c r="AD24" s="766"/>
      <c r="AE24" s="766"/>
      <c r="AF24" s="778"/>
      <c r="AG24" s="385"/>
      <c r="AI24" s="312" t="s">
        <v>477</v>
      </c>
      <c r="AJ24" s="306"/>
      <c r="BX24" s="309"/>
      <c r="BY24" s="309"/>
      <c r="BZ24" s="309"/>
      <c r="CA24" s="309"/>
    </row>
    <row r="25" spans="1:79" ht="14.15" customHeight="1">
      <c r="A25" s="335" t="s">
        <v>478</v>
      </c>
      <c r="B25" s="311"/>
      <c r="C25" s="311"/>
      <c r="D25" s="326" t="s">
        <v>483</v>
      </c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11"/>
      <c r="Y25" s="311"/>
      <c r="Z25" s="379"/>
      <c r="AA25" s="311"/>
      <c r="AB25" s="311"/>
      <c r="AC25" s="311"/>
      <c r="AD25" s="770"/>
      <c r="AE25" s="770"/>
      <c r="AF25" s="779"/>
      <c r="AG25" s="388"/>
      <c r="AJ25" s="306"/>
      <c r="BX25" s="309"/>
      <c r="BY25" s="309"/>
      <c r="BZ25" s="309"/>
      <c r="CA25" s="309"/>
    </row>
    <row r="26" spans="1:79" ht="18.75" customHeight="1">
      <c r="A26" s="347"/>
      <c r="B26" s="348"/>
      <c r="C26" s="348"/>
      <c r="D26" s="349" t="s">
        <v>500</v>
      </c>
      <c r="E26" s="348"/>
      <c r="F26" s="314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93"/>
      <c r="AA26" s="348"/>
      <c r="AB26" s="348"/>
      <c r="AC26" s="348"/>
      <c r="AD26" s="394"/>
      <c r="AE26" s="348"/>
      <c r="AF26" s="350"/>
      <c r="AG26" s="390"/>
      <c r="BX26" s="309"/>
      <c r="BY26" s="309"/>
      <c r="BZ26" s="309"/>
      <c r="CA26" s="309"/>
    </row>
    <row r="27" spans="1:79" ht="14.15" customHeight="1">
      <c r="A27" s="351" t="s">
        <v>485</v>
      </c>
      <c r="B27" s="352" t="s">
        <v>486</v>
      </c>
      <c r="C27" s="352" t="s">
        <v>487</v>
      </c>
      <c r="D27" s="352"/>
      <c r="E27" s="352" t="s">
        <v>488</v>
      </c>
      <c r="F27" s="352"/>
      <c r="G27" s="353" t="s">
        <v>489</v>
      </c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5"/>
      <c r="Z27" s="395" t="s">
        <v>501</v>
      </c>
      <c r="AA27" s="352"/>
      <c r="AB27" s="352"/>
      <c r="AC27" s="352" t="s">
        <v>502</v>
      </c>
      <c r="AD27" s="353"/>
      <c r="AE27" s="354"/>
      <c r="AF27" s="396"/>
      <c r="AG27" s="355"/>
      <c r="AI27" s="312"/>
    </row>
    <row r="28" spans="1:79" s="368" customFormat="1" ht="14.15" customHeight="1">
      <c r="A28" s="397" t="s">
        <v>79</v>
      </c>
      <c r="B28" s="398"/>
      <c r="C28" s="780"/>
      <c r="D28" s="780"/>
      <c r="E28" s="781"/>
      <c r="F28" s="781"/>
      <c r="G28" s="782" t="s">
        <v>503</v>
      </c>
      <c r="H28" s="782"/>
      <c r="I28" s="782"/>
      <c r="J28" s="782"/>
      <c r="K28" s="782"/>
      <c r="L28" s="782"/>
      <c r="M28" s="782"/>
      <c r="N28" s="782"/>
      <c r="O28" s="782"/>
      <c r="P28" s="782"/>
      <c r="Q28" s="782"/>
      <c r="R28" s="782"/>
      <c r="S28" s="782"/>
      <c r="T28" s="782"/>
      <c r="U28" s="782"/>
      <c r="V28" s="782"/>
      <c r="W28" s="782"/>
      <c r="X28" s="782"/>
      <c r="Y28" s="782"/>
      <c r="Z28" s="783"/>
      <c r="AA28" s="783"/>
      <c r="AB28" s="783"/>
      <c r="AC28" s="784"/>
      <c r="AD28" s="784"/>
      <c r="AE28" s="784"/>
      <c r="AF28" s="785"/>
      <c r="AG28" s="399"/>
      <c r="AH28" s="367"/>
      <c r="AJ28" s="367"/>
      <c r="AK28" s="367"/>
    </row>
    <row r="29" spans="1:79" s="368" customFormat="1" ht="20.149999999999999" customHeight="1">
      <c r="A29" s="400" t="s">
        <v>504</v>
      </c>
      <c r="B29" s="401"/>
      <c r="C29" s="772" t="s">
        <v>311</v>
      </c>
      <c r="D29" s="772"/>
      <c r="E29" s="773" t="s">
        <v>491</v>
      </c>
      <c r="F29" s="773"/>
      <c r="G29" s="774" t="s">
        <v>505</v>
      </c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  <c r="Z29" s="775">
        <v>0</v>
      </c>
      <c r="AA29" s="775"/>
      <c r="AB29" s="775"/>
      <c r="AC29" s="758">
        <f>Z29*E29</f>
        <v>0</v>
      </c>
      <c r="AD29" s="758"/>
      <c r="AE29" s="758"/>
      <c r="AF29" s="776"/>
      <c r="AG29" s="402"/>
      <c r="AH29" s="367"/>
      <c r="AJ29" s="367"/>
    </row>
    <row r="30" spans="1:79" s="368" customFormat="1" ht="98.25" customHeight="1">
      <c r="A30" s="403"/>
      <c r="B30" s="404"/>
      <c r="C30" s="405"/>
      <c r="D30" s="406"/>
      <c r="E30" s="407"/>
      <c r="F30" s="408"/>
      <c r="G30" s="777" t="s">
        <v>506</v>
      </c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409"/>
      <c r="AA30" s="410"/>
      <c r="AB30" s="410"/>
      <c r="AC30" s="409"/>
      <c r="AD30" s="411"/>
      <c r="AE30" s="411"/>
      <c r="AF30" s="412"/>
      <c r="AG30" s="411"/>
      <c r="AH30" s="367"/>
      <c r="AJ30" s="367"/>
    </row>
    <row r="31" spans="1:79" s="368" customFormat="1" ht="24.75" customHeight="1">
      <c r="A31" s="413"/>
      <c r="B31" s="414"/>
      <c r="C31" s="791"/>
      <c r="D31" s="792"/>
      <c r="E31" s="793"/>
      <c r="F31" s="794"/>
      <c r="G31" s="777" t="s">
        <v>507</v>
      </c>
      <c r="H31" s="777"/>
      <c r="I31" s="777"/>
      <c r="J31" s="777"/>
      <c r="K31" s="777"/>
      <c r="L31" s="777"/>
      <c r="M31" s="777"/>
      <c r="N31" s="777"/>
      <c r="O31" s="777"/>
      <c r="P31" s="777"/>
      <c r="Q31" s="777"/>
      <c r="R31" s="777"/>
      <c r="S31" s="777"/>
      <c r="T31" s="777"/>
      <c r="U31" s="777"/>
      <c r="V31" s="777"/>
      <c r="W31" s="777"/>
      <c r="X31" s="777"/>
      <c r="Y31" s="777"/>
      <c r="Z31" s="795"/>
      <c r="AA31" s="796"/>
      <c r="AB31" s="797"/>
      <c r="AC31" s="417"/>
      <c r="AD31" s="410"/>
      <c r="AE31" s="410"/>
      <c r="AF31" s="418"/>
      <c r="AG31" s="416"/>
      <c r="AH31" s="367"/>
      <c r="AJ31" s="367"/>
      <c r="AK31" s="367"/>
    </row>
    <row r="32" spans="1:79" s="368" customFormat="1" ht="25.5" customHeight="1">
      <c r="A32" s="419"/>
      <c r="B32" s="420"/>
      <c r="C32" s="798"/>
      <c r="D32" s="799"/>
      <c r="E32" s="800"/>
      <c r="F32" s="801"/>
      <c r="G32" s="802" t="s">
        <v>508</v>
      </c>
      <c r="H32" s="802"/>
      <c r="I32" s="802"/>
      <c r="J32" s="802"/>
      <c r="K32" s="802"/>
      <c r="L32" s="802"/>
      <c r="M32" s="802"/>
      <c r="N32" s="802"/>
      <c r="O32" s="802"/>
      <c r="P32" s="802"/>
      <c r="Q32" s="802"/>
      <c r="R32" s="802"/>
      <c r="S32" s="802"/>
      <c r="T32" s="802"/>
      <c r="U32" s="802"/>
      <c r="V32" s="802"/>
      <c r="W32" s="802"/>
      <c r="X32" s="802"/>
      <c r="Y32" s="802"/>
      <c r="Z32" s="415"/>
      <c r="AA32" s="416"/>
      <c r="AB32" s="416"/>
      <c r="AC32" s="425"/>
      <c r="AD32" s="416"/>
      <c r="AE32" s="416"/>
      <c r="AF32" s="426"/>
      <c r="AG32" s="416"/>
      <c r="AH32" s="367"/>
      <c r="AJ32" s="367"/>
      <c r="AK32" s="367"/>
    </row>
    <row r="33" spans="1:38" s="368" customFormat="1" ht="14.15" customHeight="1">
      <c r="A33" s="369" t="s">
        <v>106</v>
      </c>
      <c r="C33" s="755"/>
      <c r="D33" s="755"/>
      <c r="E33" s="756"/>
      <c r="F33" s="756"/>
      <c r="G33" s="803" t="s">
        <v>509</v>
      </c>
      <c r="H33" s="803"/>
      <c r="I33" s="803"/>
      <c r="J33" s="803"/>
      <c r="K33" s="803"/>
      <c r="L33" s="803"/>
      <c r="M33" s="803"/>
      <c r="N33" s="803"/>
      <c r="O33" s="803"/>
      <c r="P33" s="803"/>
      <c r="Q33" s="803"/>
      <c r="R33" s="803"/>
      <c r="S33" s="803"/>
      <c r="T33" s="803"/>
      <c r="U33" s="803"/>
      <c r="V33" s="803"/>
      <c r="W33" s="803"/>
      <c r="X33" s="803"/>
      <c r="Y33" s="803"/>
      <c r="Z33" s="795"/>
      <c r="AA33" s="796"/>
      <c r="AB33" s="797"/>
      <c r="AC33" s="786"/>
      <c r="AD33" s="786"/>
      <c r="AE33" s="786"/>
      <c r="AF33" s="787"/>
      <c r="AG33" s="399"/>
      <c r="AH33" s="367"/>
      <c r="AJ33" s="367"/>
      <c r="AK33" s="367"/>
    </row>
    <row r="34" spans="1:38" s="368" customFormat="1" ht="20.149999999999999" customHeight="1">
      <c r="A34" s="400" t="s">
        <v>510</v>
      </c>
      <c r="B34" s="401"/>
      <c r="C34" s="772" t="s">
        <v>311</v>
      </c>
      <c r="D34" s="772"/>
      <c r="E34" s="773" t="s">
        <v>491</v>
      </c>
      <c r="F34" s="773"/>
      <c r="G34" s="774" t="s">
        <v>509</v>
      </c>
      <c r="H34" s="774"/>
      <c r="I34" s="774"/>
      <c r="J34" s="774"/>
      <c r="K34" s="774"/>
      <c r="L34" s="774"/>
      <c r="M34" s="774"/>
      <c r="N34" s="774"/>
      <c r="O34" s="774"/>
      <c r="P34" s="774"/>
      <c r="Q34" s="774"/>
      <c r="R34" s="774"/>
      <c r="S34" s="774"/>
      <c r="T34" s="774"/>
      <c r="U34" s="774"/>
      <c r="V34" s="774"/>
      <c r="W34" s="774"/>
      <c r="X34" s="774"/>
      <c r="Y34" s="774"/>
      <c r="Z34" s="788">
        <v>0</v>
      </c>
      <c r="AA34" s="789"/>
      <c r="AB34" s="790"/>
      <c r="AC34" s="758">
        <f>Z34*E34</f>
        <v>0</v>
      </c>
      <c r="AD34" s="758"/>
      <c r="AE34" s="758"/>
      <c r="AF34" s="776"/>
      <c r="AG34" s="402"/>
      <c r="AH34" s="367"/>
      <c r="AJ34" s="367"/>
      <c r="AK34" s="367"/>
      <c r="AL34" s="427"/>
    </row>
    <row r="35" spans="1:38" s="368" customFormat="1" ht="15" customHeight="1">
      <c r="A35" s="419"/>
      <c r="B35" s="420"/>
      <c r="C35" s="798"/>
      <c r="D35" s="799"/>
      <c r="E35" s="800"/>
      <c r="F35" s="801"/>
      <c r="G35" s="802" t="s">
        <v>511</v>
      </c>
      <c r="H35" s="802"/>
      <c r="I35" s="802"/>
      <c r="J35" s="802"/>
      <c r="K35" s="802"/>
      <c r="L35" s="802"/>
      <c r="M35" s="802"/>
      <c r="N35" s="802"/>
      <c r="O35" s="802"/>
      <c r="P35" s="802"/>
      <c r="Q35" s="802"/>
      <c r="R35" s="802"/>
      <c r="S35" s="802"/>
      <c r="T35" s="802"/>
      <c r="U35" s="802"/>
      <c r="V35" s="802"/>
      <c r="W35" s="802"/>
      <c r="X35" s="802"/>
      <c r="Y35" s="802"/>
      <c r="Z35" s="795"/>
      <c r="AA35" s="796"/>
      <c r="AB35" s="797"/>
      <c r="AC35" s="425"/>
      <c r="AD35" s="416"/>
      <c r="AE35" s="416"/>
      <c r="AF35" s="426"/>
      <c r="AG35" s="416"/>
      <c r="AH35" s="367"/>
      <c r="AJ35" s="367"/>
      <c r="AK35" s="367"/>
    </row>
    <row r="36" spans="1:38" s="368" customFormat="1" ht="124.5" customHeight="1">
      <c r="A36" s="419"/>
      <c r="B36" s="420"/>
      <c r="C36" s="798"/>
      <c r="D36" s="799"/>
      <c r="E36" s="800"/>
      <c r="F36" s="801"/>
      <c r="G36" s="802" t="s">
        <v>512</v>
      </c>
      <c r="H36" s="802"/>
      <c r="I36" s="802"/>
      <c r="J36" s="802"/>
      <c r="K36" s="802"/>
      <c r="L36" s="802"/>
      <c r="M36" s="802"/>
      <c r="N36" s="802"/>
      <c r="O36" s="802"/>
      <c r="P36" s="802"/>
      <c r="Q36" s="802"/>
      <c r="R36" s="802"/>
      <c r="S36" s="802"/>
      <c r="T36" s="802"/>
      <c r="U36" s="802"/>
      <c r="V36" s="802"/>
      <c r="W36" s="802"/>
      <c r="X36" s="802"/>
      <c r="Y36" s="802"/>
      <c r="Z36" s="795"/>
      <c r="AA36" s="796"/>
      <c r="AB36" s="797"/>
      <c r="AC36" s="425"/>
      <c r="AD36" s="416"/>
      <c r="AE36" s="416"/>
      <c r="AF36" s="426"/>
      <c r="AG36" s="416"/>
      <c r="AH36" s="367"/>
      <c r="AJ36" s="367"/>
      <c r="AK36" s="367"/>
    </row>
    <row r="37" spans="1:38" s="368" customFormat="1" ht="45" customHeight="1">
      <c r="A37" s="419"/>
      <c r="B37" s="420"/>
      <c r="C37" s="798"/>
      <c r="D37" s="799"/>
      <c r="E37" s="800"/>
      <c r="F37" s="801"/>
      <c r="G37" s="802" t="s">
        <v>513</v>
      </c>
      <c r="H37" s="802"/>
      <c r="I37" s="802"/>
      <c r="J37" s="802"/>
      <c r="K37" s="802"/>
      <c r="L37" s="802"/>
      <c r="M37" s="802"/>
      <c r="N37" s="802"/>
      <c r="O37" s="802"/>
      <c r="P37" s="802"/>
      <c r="Q37" s="802"/>
      <c r="R37" s="802"/>
      <c r="S37" s="802"/>
      <c r="T37" s="802"/>
      <c r="U37" s="802"/>
      <c r="V37" s="802"/>
      <c r="W37" s="802"/>
      <c r="X37" s="802"/>
      <c r="Y37" s="802"/>
      <c r="Z37" s="795"/>
      <c r="AA37" s="796"/>
      <c r="AB37" s="797"/>
      <c r="AC37" s="425"/>
      <c r="AD37" s="416"/>
      <c r="AE37" s="416"/>
      <c r="AF37" s="426"/>
      <c r="AG37" s="416"/>
      <c r="AH37" s="367"/>
      <c r="AJ37" s="367"/>
      <c r="AK37" s="367"/>
    </row>
    <row r="38" spans="1:38" s="368" customFormat="1" ht="130.5" customHeight="1">
      <c r="A38" s="403"/>
      <c r="B38" s="404"/>
      <c r="C38" s="405"/>
      <c r="D38" s="406"/>
      <c r="E38" s="407"/>
      <c r="F38" s="408"/>
      <c r="G38" s="777" t="s">
        <v>514</v>
      </c>
      <c r="H38" s="777"/>
      <c r="I38" s="777"/>
      <c r="J38" s="777"/>
      <c r="K38" s="777"/>
      <c r="L38" s="777"/>
      <c r="M38" s="777"/>
      <c r="N38" s="777"/>
      <c r="O38" s="777"/>
      <c r="P38" s="777"/>
      <c r="Q38" s="777"/>
      <c r="R38" s="777"/>
      <c r="S38" s="777"/>
      <c r="T38" s="777"/>
      <c r="U38" s="777"/>
      <c r="V38" s="777"/>
      <c r="W38" s="777"/>
      <c r="X38" s="777"/>
      <c r="Y38" s="777"/>
      <c r="Z38" s="795"/>
      <c r="AA38" s="796"/>
      <c r="AB38" s="797"/>
      <c r="AC38" s="409"/>
      <c r="AD38" s="411"/>
      <c r="AE38" s="411"/>
      <c r="AF38" s="412"/>
      <c r="AG38" s="411"/>
      <c r="AH38" s="367"/>
      <c r="AJ38" s="367"/>
    </row>
    <row r="39" spans="1:38" s="368" customFormat="1" ht="72.75" customHeight="1">
      <c r="A39" s="419"/>
      <c r="B39" s="420"/>
      <c r="C39" s="798"/>
      <c r="D39" s="799"/>
      <c r="E39" s="800"/>
      <c r="F39" s="801"/>
      <c r="G39" s="802" t="s">
        <v>515</v>
      </c>
      <c r="H39" s="802"/>
      <c r="I39" s="802"/>
      <c r="J39" s="802"/>
      <c r="K39" s="802"/>
      <c r="L39" s="802"/>
      <c r="M39" s="802"/>
      <c r="N39" s="802"/>
      <c r="O39" s="802"/>
      <c r="P39" s="802"/>
      <c r="Q39" s="802"/>
      <c r="R39" s="802"/>
      <c r="S39" s="802"/>
      <c r="T39" s="802"/>
      <c r="U39" s="802"/>
      <c r="V39" s="802"/>
      <c r="W39" s="802"/>
      <c r="X39" s="802"/>
      <c r="Y39" s="802"/>
      <c r="Z39" s="795"/>
      <c r="AA39" s="796"/>
      <c r="AB39" s="797"/>
      <c r="AC39" s="425"/>
      <c r="AD39" s="416"/>
      <c r="AE39" s="416"/>
      <c r="AF39" s="426"/>
      <c r="AG39" s="416"/>
      <c r="AH39" s="367"/>
      <c r="AJ39" s="367"/>
      <c r="AK39" s="367"/>
    </row>
    <row r="40" spans="1:38" s="368" customFormat="1" ht="21.75" customHeight="1">
      <c r="A40" s="419"/>
      <c r="B40" s="420"/>
      <c r="C40" s="798"/>
      <c r="D40" s="799"/>
      <c r="E40" s="800"/>
      <c r="F40" s="801"/>
      <c r="G40" s="802" t="s">
        <v>516</v>
      </c>
      <c r="H40" s="802"/>
      <c r="I40" s="802"/>
      <c r="J40" s="802"/>
      <c r="K40" s="802"/>
      <c r="L40" s="802"/>
      <c r="M40" s="802"/>
      <c r="N40" s="802"/>
      <c r="O40" s="802"/>
      <c r="P40" s="802"/>
      <c r="Q40" s="802"/>
      <c r="R40" s="802"/>
      <c r="S40" s="802"/>
      <c r="T40" s="802"/>
      <c r="U40" s="802"/>
      <c r="V40" s="802"/>
      <c r="W40" s="802"/>
      <c r="X40" s="802"/>
      <c r="Y40" s="802"/>
      <c r="Z40" s="795"/>
      <c r="AA40" s="796"/>
      <c r="AB40" s="797"/>
      <c r="AC40" s="425"/>
      <c r="AD40" s="416"/>
      <c r="AE40" s="416"/>
      <c r="AF40" s="426"/>
      <c r="AG40" s="416"/>
      <c r="AH40" s="367"/>
      <c r="AJ40" s="367"/>
      <c r="AK40" s="367"/>
    </row>
    <row r="41" spans="1:38" s="368" customFormat="1" ht="24.75" customHeight="1">
      <c r="A41" s="419"/>
      <c r="B41" s="420"/>
      <c r="C41" s="798"/>
      <c r="D41" s="799"/>
      <c r="E41" s="800"/>
      <c r="F41" s="801"/>
      <c r="G41" s="777" t="s">
        <v>517</v>
      </c>
      <c r="H41" s="777"/>
      <c r="I41" s="777"/>
      <c r="J41" s="777"/>
      <c r="K41" s="777"/>
      <c r="L41" s="777"/>
      <c r="M41" s="777"/>
      <c r="N41" s="777"/>
      <c r="O41" s="777"/>
      <c r="P41" s="777"/>
      <c r="Q41" s="777"/>
      <c r="R41" s="777"/>
      <c r="S41" s="777"/>
      <c r="T41" s="777"/>
      <c r="U41" s="777"/>
      <c r="V41" s="777"/>
      <c r="W41" s="777"/>
      <c r="X41" s="777"/>
      <c r="Y41" s="777"/>
      <c r="Z41" s="795"/>
      <c r="AA41" s="796"/>
      <c r="AB41" s="797"/>
      <c r="AC41" s="425"/>
      <c r="AD41" s="416"/>
      <c r="AE41" s="416"/>
      <c r="AF41" s="426"/>
      <c r="AG41" s="416"/>
      <c r="AH41" s="367"/>
      <c r="AJ41" s="367"/>
      <c r="AK41" s="367"/>
    </row>
    <row r="42" spans="1:38" s="368" customFormat="1" ht="20.25" customHeight="1">
      <c r="A42" s="400" t="s">
        <v>115</v>
      </c>
      <c r="B42" s="401"/>
      <c r="C42" s="772" t="s">
        <v>311</v>
      </c>
      <c r="D42" s="772"/>
      <c r="E42" s="773" t="s">
        <v>491</v>
      </c>
      <c r="F42" s="773"/>
      <c r="G42" s="803" t="s">
        <v>518</v>
      </c>
      <c r="H42" s="803"/>
      <c r="I42" s="803"/>
      <c r="J42" s="803"/>
      <c r="K42" s="803"/>
      <c r="L42" s="803"/>
      <c r="M42" s="803"/>
      <c r="N42" s="803"/>
      <c r="O42" s="803"/>
      <c r="P42" s="803"/>
      <c r="Q42" s="803"/>
      <c r="R42" s="803"/>
      <c r="S42" s="803"/>
      <c r="T42" s="803"/>
      <c r="U42" s="803"/>
      <c r="V42" s="803"/>
      <c r="W42" s="803"/>
      <c r="X42" s="803"/>
      <c r="Y42" s="803"/>
      <c r="Z42" s="795"/>
      <c r="AA42" s="796"/>
      <c r="AB42" s="797"/>
      <c r="AC42" s="758"/>
      <c r="AD42" s="758"/>
      <c r="AE42" s="758"/>
      <c r="AF42" s="776"/>
      <c r="AG42" s="402"/>
      <c r="AH42" s="367"/>
      <c r="AJ42" s="367"/>
      <c r="AK42" s="367"/>
    </row>
    <row r="43" spans="1:38" s="368" customFormat="1" ht="71.25" customHeight="1">
      <c r="A43" s="400"/>
      <c r="B43" s="401"/>
      <c r="C43" s="772" t="s">
        <v>311</v>
      </c>
      <c r="D43" s="772"/>
      <c r="E43" s="773" t="s">
        <v>491</v>
      </c>
      <c r="F43" s="773"/>
      <c r="G43" s="802" t="s">
        <v>519</v>
      </c>
      <c r="H43" s="802"/>
      <c r="I43" s="802"/>
      <c r="J43" s="802"/>
      <c r="K43" s="802"/>
      <c r="L43" s="802"/>
      <c r="M43" s="802"/>
      <c r="N43" s="802"/>
      <c r="O43" s="802"/>
      <c r="P43" s="802"/>
      <c r="Q43" s="802"/>
      <c r="R43" s="802"/>
      <c r="S43" s="802"/>
      <c r="T43" s="802"/>
      <c r="U43" s="802"/>
      <c r="V43" s="802"/>
      <c r="W43" s="802"/>
      <c r="X43" s="802"/>
      <c r="Y43" s="802"/>
      <c r="Z43" s="788">
        <v>0</v>
      </c>
      <c r="AA43" s="789"/>
      <c r="AB43" s="790"/>
      <c r="AC43" s="758">
        <f t="shared" ref="AC43:AC48" si="0">Z43*E43</f>
        <v>0</v>
      </c>
      <c r="AD43" s="758"/>
      <c r="AE43" s="758"/>
      <c r="AF43" s="776"/>
      <c r="AG43" s="402"/>
      <c r="AH43" s="367"/>
      <c r="AJ43" s="367"/>
      <c r="AK43" s="367"/>
    </row>
    <row r="44" spans="1:38" s="368" customFormat="1" ht="24.75" customHeight="1">
      <c r="A44" s="403"/>
      <c r="B44" s="404"/>
      <c r="C44" s="772" t="s">
        <v>181</v>
      </c>
      <c r="D44" s="772"/>
      <c r="E44" s="773" t="s">
        <v>520</v>
      </c>
      <c r="F44" s="773"/>
      <c r="G44" s="777" t="s">
        <v>521</v>
      </c>
      <c r="H44" s="777"/>
      <c r="I44" s="777"/>
      <c r="J44" s="777"/>
      <c r="K44" s="777"/>
      <c r="L44" s="777"/>
      <c r="M44" s="777"/>
      <c r="N44" s="777"/>
      <c r="O44" s="777"/>
      <c r="P44" s="777"/>
      <c r="Q44" s="777"/>
      <c r="R44" s="777"/>
      <c r="S44" s="777"/>
      <c r="T44" s="777"/>
      <c r="U44" s="777"/>
      <c r="V44" s="777"/>
      <c r="W44" s="777"/>
      <c r="X44" s="777"/>
      <c r="Y44" s="777"/>
      <c r="Z44" s="788">
        <v>0</v>
      </c>
      <c r="AA44" s="789"/>
      <c r="AB44" s="790"/>
      <c r="AC44" s="758">
        <f t="shared" si="0"/>
        <v>0</v>
      </c>
      <c r="AD44" s="758"/>
      <c r="AE44" s="758"/>
      <c r="AF44" s="776"/>
      <c r="AG44" s="411"/>
      <c r="AH44" s="367"/>
      <c r="AJ44" s="367"/>
      <c r="AK44" s="367"/>
    </row>
    <row r="45" spans="1:38" s="368" customFormat="1" ht="44.25" customHeight="1">
      <c r="A45" s="403"/>
      <c r="B45" s="404"/>
      <c r="C45" s="772" t="s">
        <v>181</v>
      </c>
      <c r="D45" s="772"/>
      <c r="E45" s="773" t="s">
        <v>522</v>
      </c>
      <c r="F45" s="773"/>
      <c r="G45" s="777" t="s">
        <v>523</v>
      </c>
      <c r="H45" s="777"/>
      <c r="I45" s="777"/>
      <c r="J45" s="777"/>
      <c r="K45" s="777"/>
      <c r="L45" s="777"/>
      <c r="M45" s="777"/>
      <c r="N45" s="777"/>
      <c r="O45" s="777"/>
      <c r="P45" s="777"/>
      <c r="Q45" s="777"/>
      <c r="R45" s="777"/>
      <c r="S45" s="777"/>
      <c r="T45" s="777"/>
      <c r="U45" s="777"/>
      <c r="V45" s="777"/>
      <c r="W45" s="777"/>
      <c r="X45" s="777"/>
      <c r="Y45" s="777"/>
      <c r="Z45" s="788">
        <v>0</v>
      </c>
      <c r="AA45" s="789"/>
      <c r="AB45" s="790"/>
      <c r="AC45" s="758">
        <f t="shared" si="0"/>
        <v>0</v>
      </c>
      <c r="AD45" s="758"/>
      <c r="AE45" s="758"/>
      <c r="AF45" s="776"/>
      <c r="AG45" s="411"/>
      <c r="AH45" s="367"/>
      <c r="AJ45" s="367"/>
      <c r="AK45" s="367"/>
    </row>
    <row r="46" spans="1:38" s="368" customFormat="1" ht="62.25" customHeight="1">
      <c r="A46" s="403"/>
      <c r="B46" s="404"/>
      <c r="C46" s="772" t="s">
        <v>181</v>
      </c>
      <c r="D46" s="772"/>
      <c r="E46" s="773" t="s">
        <v>522</v>
      </c>
      <c r="F46" s="773"/>
      <c r="G46" s="777" t="s">
        <v>524</v>
      </c>
      <c r="H46" s="777"/>
      <c r="I46" s="777"/>
      <c r="J46" s="777"/>
      <c r="K46" s="777"/>
      <c r="L46" s="777"/>
      <c r="M46" s="777"/>
      <c r="N46" s="777"/>
      <c r="O46" s="777"/>
      <c r="P46" s="777"/>
      <c r="Q46" s="777"/>
      <c r="R46" s="777"/>
      <c r="S46" s="777"/>
      <c r="T46" s="777"/>
      <c r="U46" s="777"/>
      <c r="V46" s="777"/>
      <c r="W46" s="777"/>
      <c r="X46" s="777"/>
      <c r="Y46" s="777"/>
      <c r="Z46" s="788">
        <v>0</v>
      </c>
      <c r="AA46" s="789"/>
      <c r="AB46" s="790"/>
      <c r="AC46" s="758">
        <f t="shared" si="0"/>
        <v>0</v>
      </c>
      <c r="AD46" s="758"/>
      <c r="AE46" s="758"/>
      <c r="AF46" s="776"/>
      <c r="AG46" s="411"/>
      <c r="AH46" s="367"/>
      <c r="AJ46" s="367"/>
      <c r="AK46" s="367"/>
    </row>
    <row r="47" spans="1:38" s="368" customFormat="1" ht="15" customHeight="1">
      <c r="A47" s="403"/>
      <c r="B47" s="404"/>
      <c r="C47" s="772" t="s">
        <v>311</v>
      </c>
      <c r="D47" s="772"/>
      <c r="E47" s="773" t="s">
        <v>491</v>
      </c>
      <c r="F47" s="773"/>
      <c r="G47" s="777" t="s">
        <v>525</v>
      </c>
      <c r="H47" s="777"/>
      <c r="I47" s="777"/>
      <c r="J47" s="777"/>
      <c r="K47" s="777"/>
      <c r="L47" s="777"/>
      <c r="M47" s="777"/>
      <c r="N47" s="777"/>
      <c r="O47" s="777"/>
      <c r="P47" s="777"/>
      <c r="Q47" s="777"/>
      <c r="R47" s="777"/>
      <c r="S47" s="777"/>
      <c r="T47" s="777"/>
      <c r="U47" s="777"/>
      <c r="V47" s="777"/>
      <c r="W47" s="777"/>
      <c r="X47" s="777"/>
      <c r="Y47" s="777"/>
      <c r="Z47" s="788">
        <v>0</v>
      </c>
      <c r="AA47" s="789"/>
      <c r="AB47" s="790"/>
      <c r="AC47" s="758">
        <f t="shared" si="0"/>
        <v>0</v>
      </c>
      <c r="AD47" s="758"/>
      <c r="AE47" s="758"/>
      <c r="AF47" s="776"/>
      <c r="AG47" s="411"/>
      <c r="AH47" s="367"/>
      <c r="AJ47" s="367"/>
      <c r="AK47" s="367"/>
    </row>
    <row r="48" spans="1:38" s="368" customFormat="1" ht="15" customHeight="1">
      <c r="A48" s="419"/>
      <c r="B48" s="420"/>
      <c r="C48" s="772" t="s">
        <v>311</v>
      </c>
      <c r="D48" s="772"/>
      <c r="E48" s="773" t="s">
        <v>491</v>
      </c>
      <c r="F48" s="773"/>
      <c r="G48" s="777" t="s">
        <v>526</v>
      </c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777"/>
      <c r="Z48" s="788">
        <v>0</v>
      </c>
      <c r="AA48" s="789"/>
      <c r="AB48" s="790"/>
      <c r="AC48" s="758">
        <f t="shared" si="0"/>
        <v>0</v>
      </c>
      <c r="AD48" s="758"/>
      <c r="AE48" s="758"/>
      <c r="AF48" s="776"/>
      <c r="AG48" s="416"/>
      <c r="AH48" s="367"/>
      <c r="AJ48" s="367"/>
      <c r="AK48" s="367"/>
    </row>
    <row r="49" spans="1:44" s="368" customFormat="1" ht="20.25" customHeight="1">
      <c r="A49" s="400" t="s">
        <v>121</v>
      </c>
      <c r="B49" s="401"/>
      <c r="C49" s="772" t="s">
        <v>311</v>
      </c>
      <c r="D49" s="772"/>
      <c r="E49" s="773" t="s">
        <v>491</v>
      </c>
      <c r="F49" s="773"/>
      <c r="G49" s="803" t="s">
        <v>527</v>
      </c>
      <c r="H49" s="803"/>
      <c r="I49" s="803"/>
      <c r="J49" s="803"/>
      <c r="K49" s="803"/>
      <c r="L49" s="803"/>
      <c r="M49" s="803"/>
      <c r="N49" s="803"/>
      <c r="O49" s="803"/>
      <c r="P49" s="803"/>
      <c r="Q49" s="803"/>
      <c r="R49" s="803"/>
      <c r="S49" s="803"/>
      <c r="T49" s="803"/>
      <c r="U49" s="803"/>
      <c r="V49" s="803"/>
      <c r="W49" s="803"/>
      <c r="X49" s="803"/>
      <c r="Y49" s="803"/>
      <c r="Z49" s="788">
        <v>0</v>
      </c>
      <c r="AA49" s="789"/>
      <c r="AB49" s="790"/>
      <c r="AC49" s="758">
        <f>Z49*E49</f>
        <v>0</v>
      </c>
      <c r="AD49" s="758"/>
      <c r="AE49" s="758"/>
      <c r="AF49" s="776"/>
      <c r="AG49" s="402"/>
      <c r="AH49" s="367"/>
      <c r="AJ49" s="367"/>
      <c r="AK49" s="367"/>
    </row>
    <row r="50" spans="1:44" s="368" customFormat="1" ht="38.25" customHeight="1">
      <c r="A50" s="400"/>
      <c r="B50" s="401"/>
      <c r="C50" s="772" t="s">
        <v>181</v>
      </c>
      <c r="D50" s="772"/>
      <c r="E50" s="773" t="s">
        <v>528</v>
      </c>
      <c r="F50" s="773"/>
      <c r="G50" s="802" t="s">
        <v>529</v>
      </c>
      <c r="H50" s="802"/>
      <c r="I50" s="802"/>
      <c r="J50" s="802"/>
      <c r="K50" s="802"/>
      <c r="L50" s="802"/>
      <c r="M50" s="802"/>
      <c r="N50" s="802"/>
      <c r="O50" s="802"/>
      <c r="P50" s="802"/>
      <c r="Q50" s="802"/>
      <c r="R50" s="802"/>
      <c r="S50" s="802"/>
      <c r="T50" s="802"/>
      <c r="U50" s="802"/>
      <c r="V50" s="802"/>
      <c r="W50" s="802"/>
      <c r="X50" s="802"/>
      <c r="Y50" s="802"/>
      <c r="Z50" s="788">
        <v>0</v>
      </c>
      <c r="AA50" s="789"/>
      <c r="AB50" s="790"/>
      <c r="AC50" s="758">
        <f>Z50*E50</f>
        <v>0</v>
      </c>
      <c r="AD50" s="758"/>
      <c r="AE50" s="758"/>
      <c r="AF50" s="776"/>
      <c r="AG50" s="402"/>
      <c r="AH50" s="367"/>
      <c r="AJ50" s="427"/>
      <c r="AK50" s="427"/>
      <c r="AL50" s="427"/>
      <c r="AM50" s="427"/>
      <c r="AN50" s="427"/>
      <c r="AO50" s="427"/>
      <c r="AP50" s="427"/>
      <c r="AQ50" s="427"/>
      <c r="AR50" s="427"/>
    </row>
    <row r="51" spans="1:44" s="368" customFormat="1" ht="37.5" customHeight="1">
      <c r="A51" s="403"/>
      <c r="B51" s="404"/>
      <c r="C51" s="804" t="s">
        <v>181</v>
      </c>
      <c r="D51" s="804"/>
      <c r="E51" s="805" t="s">
        <v>530</v>
      </c>
      <c r="F51" s="805"/>
      <c r="G51" s="777" t="s">
        <v>531</v>
      </c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88">
        <v>0</v>
      </c>
      <c r="AA51" s="789"/>
      <c r="AB51" s="790"/>
      <c r="AC51" s="758">
        <f>Z51*E51</f>
        <v>0</v>
      </c>
      <c r="AD51" s="758"/>
      <c r="AE51" s="758"/>
      <c r="AF51" s="776"/>
      <c r="AG51" s="411"/>
      <c r="AH51" s="367"/>
      <c r="AJ51" s="367"/>
      <c r="AK51" s="367"/>
    </row>
    <row r="52" spans="1:44" s="368" customFormat="1" ht="15.75" customHeight="1">
      <c r="A52" s="419"/>
      <c r="B52" s="420"/>
      <c r="C52" s="772" t="s">
        <v>311</v>
      </c>
      <c r="D52" s="772"/>
      <c r="E52" s="773" t="s">
        <v>491</v>
      </c>
      <c r="F52" s="773"/>
      <c r="G52" s="777" t="s">
        <v>532</v>
      </c>
      <c r="H52" s="777"/>
      <c r="I52" s="777"/>
      <c r="J52" s="777"/>
      <c r="K52" s="777"/>
      <c r="L52" s="777"/>
      <c r="M52" s="777"/>
      <c r="N52" s="777"/>
      <c r="O52" s="777"/>
      <c r="P52" s="777"/>
      <c r="Q52" s="777"/>
      <c r="R52" s="777"/>
      <c r="S52" s="777"/>
      <c r="T52" s="777"/>
      <c r="U52" s="777"/>
      <c r="V52" s="777"/>
      <c r="W52" s="777"/>
      <c r="X52" s="777"/>
      <c r="Y52" s="777"/>
      <c r="Z52" s="788">
        <v>0</v>
      </c>
      <c r="AA52" s="789"/>
      <c r="AB52" s="790"/>
      <c r="AC52" s="758">
        <f>Z52*E52</f>
        <v>0</v>
      </c>
      <c r="AD52" s="758"/>
      <c r="AE52" s="758"/>
      <c r="AF52" s="776"/>
      <c r="AG52" s="416"/>
      <c r="AH52" s="367"/>
      <c r="AJ52" s="367"/>
      <c r="AK52" s="367"/>
    </row>
    <row r="53" spans="1:44" s="368" customFormat="1" ht="14.15" customHeight="1">
      <c r="A53" s="369" t="s">
        <v>129</v>
      </c>
      <c r="C53" s="755"/>
      <c r="D53" s="755"/>
      <c r="E53" s="756"/>
      <c r="F53" s="756"/>
      <c r="G53" s="803" t="s">
        <v>41</v>
      </c>
      <c r="H53" s="803"/>
      <c r="I53" s="803"/>
      <c r="J53" s="803"/>
      <c r="K53" s="803"/>
      <c r="L53" s="803"/>
      <c r="M53" s="803"/>
      <c r="N53" s="803"/>
      <c r="O53" s="803"/>
      <c r="P53" s="803"/>
      <c r="Q53" s="803"/>
      <c r="R53" s="803"/>
      <c r="S53" s="803"/>
      <c r="T53" s="803"/>
      <c r="U53" s="803"/>
      <c r="V53" s="803"/>
      <c r="W53" s="803"/>
      <c r="X53" s="803"/>
      <c r="Y53" s="803"/>
      <c r="Z53" s="788"/>
      <c r="AA53" s="789"/>
      <c r="AB53" s="790"/>
      <c r="AC53" s="758"/>
      <c r="AD53" s="758"/>
      <c r="AE53" s="758"/>
      <c r="AF53" s="776"/>
      <c r="AG53" s="366"/>
      <c r="AH53" s="367"/>
      <c r="AI53" s="428"/>
      <c r="AJ53" s="366"/>
      <c r="AK53" s="367"/>
    </row>
    <row r="54" spans="1:44" s="368" customFormat="1" ht="14.15" customHeight="1">
      <c r="A54" s="400" t="s">
        <v>533</v>
      </c>
      <c r="B54" s="401"/>
      <c r="C54" s="772" t="s">
        <v>311</v>
      </c>
      <c r="D54" s="772"/>
      <c r="E54" s="773" t="s">
        <v>491</v>
      </c>
      <c r="F54" s="773"/>
      <c r="G54" s="802" t="s">
        <v>534</v>
      </c>
      <c r="H54" s="802"/>
      <c r="I54" s="802"/>
      <c r="J54" s="802"/>
      <c r="K54" s="802"/>
      <c r="L54" s="802"/>
      <c r="M54" s="802"/>
      <c r="N54" s="802"/>
      <c r="O54" s="802"/>
      <c r="P54" s="802"/>
      <c r="Q54" s="802"/>
      <c r="R54" s="802"/>
      <c r="S54" s="802"/>
      <c r="T54" s="802"/>
      <c r="U54" s="802"/>
      <c r="V54" s="802"/>
      <c r="W54" s="802"/>
      <c r="X54" s="802"/>
      <c r="Y54" s="802"/>
      <c r="Z54" s="788">
        <v>0</v>
      </c>
      <c r="AA54" s="789"/>
      <c r="AB54" s="790"/>
      <c r="AC54" s="758">
        <f>Z54*E54</f>
        <v>0</v>
      </c>
      <c r="AD54" s="758"/>
      <c r="AE54" s="758">
        <f>Z54*E54</f>
        <v>0</v>
      </c>
      <c r="AF54" s="776"/>
      <c r="AG54" s="429"/>
      <c r="AH54" s="430"/>
      <c r="AI54" s="431"/>
      <c r="AJ54" s="366"/>
      <c r="AK54" s="367"/>
    </row>
    <row r="55" spans="1:44" s="368" customFormat="1" ht="57.75" customHeight="1">
      <c r="A55" s="400"/>
      <c r="B55" s="401"/>
      <c r="C55" s="772"/>
      <c r="D55" s="772"/>
      <c r="E55" s="773"/>
      <c r="F55" s="773"/>
      <c r="G55" s="802" t="s">
        <v>535</v>
      </c>
      <c r="H55" s="802"/>
      <c r="I55" s="802"/>
      <c r="J55" s="802"/>
      <c r="K55" s="802"/>
      <c r="L55" s="802"/>
      <c r="M55" s="802"/>
      <c r="N55" s="802"/>
      <c r="O55" s="802"/>
      <c r="P55" s="802"/>
      <c r="Q55" s="802"/>
      <c r="R55" s="802"/>
      <c r="S55" s="802"/>
      <c r="T55" s="802"/>
      <c r="U55" s="802"/>
      <c r="V55" s="802"/>
      <c r="W55" s="802"/>
      <c r="X55" s="802"/>
      <c r="Y55" s="802"/>
      <c r="Z55" s="795"/>
      <c r="AA55" s="796"/>
      <c r="AB55" s="797"/>
      <c r="AC55" s="758"/>
      <c r="AD55" s="758"/>
      <c r="AE55" s="758"/>
      <c r="AF55" s="776"/>
      <c r="AG55" s="429"/>
      <c r="AH55" s="430"/>
      <c r="AI55" s="431"/>
      <c r="AJ55" s="366"/>
      <c r="AK55" s="367"/>
      <c r="AL55" s="367"/>
    </row>
    <row r="56" spans="1:44" s="368" customFormat="1" ht="37.5" customHeight="1">
      <c r="A56" s="400"/>
      <c r="B56" s="401"/>
      <c r="C56" s="772"/>
      <c r="D56" s="772"/>
      <c r="E56" s="773"/>
      <c r="F56" s="773"/>
      <c r="G56" s="802" t="s">
        <v>536</v>
      </c>
      <c r="H56" s="802"/>
      <c r="I56" s="802"/>
      <c r="J56" s="802"/>
      <c r="K56" s="802"/>
      <c r="L56" s="802"/>
      <c r="M56" s="802"/>
      <c r="N56" s="802"/>
      <c r="O56" s="802"/>
      <c r="P56" s="802"/>
      <c r="Q56" s="802"/>
      <c r="R56" s="802"/>
      <c r="S56" s="802"/>
      <c r="T56" s="802"/>
      <c r="U56" s="802"/>
      <c r="V56" s="802"/>
      <c r="W56" s="802"/>
      <c r="X56" s="802"/>
      <c r="Y56" s="802"/>
      <c r="Z56" s="795"/>
      <c r="AA56" s="796"/>
      <c r="AB56" s="797"/>
      <c r="AC56" s="758"/>
      <c r="AD56" s="758"/>
      <c r="AE56" s="758"/>
      <c r="AF56" s="776"/>
      <c r="AG56" s="429"/>
      <c r="AH56" s="430"/>
      <c r="AI56" s="431"/>
      <c r="AJ56" s="366"/>
      <c r="AK56" s="367"/>
      <c r="AL56" s="367"/>
    </row>
    <row r="57" spans="1:44" s="368" customFormat="1" ht="28.5" customHeight="1">
      <c r="A57" s="400" t="s">
        <v>537</v>
      </c>
      <c r="B57" s="401"/>
      <c r="C57" s="772" t="s">
        <v>311</v>
      </c>
      <c r="D57" s="772"/>
      <c r="E57" s="773" t="s">
        <v>491</v>
      </c>
      <c r="F57" s="773"/>
      <c r="G57" s="802" t="s">
        <v>538</v>
      </c>
      <c r="H57" s="802"/>
      <c r="I57" s="802"/>
      <c r="J57" s="802"/>
      <c r="K57" s="802"/>
      <c r="L57" s="802"/>
      <c r="M57" s="802"/>
      <c r="N57" s="802"/>
      <c r="O57" s="802"/>
      <c r="P57" s="802"/>
      <c r="Q57" s="802"/>
      <c r="R57" s="802"/>
      <c r="S57" s="802"/>
      <c r="T57" s="802"/>
      <c r="U57" s="802"/>
      <c r="V57" s="802"/>
      <c r="W57" s="802"/>
      <c r="X57" s="802"/>
      <c r="Y57" s="802"/>
      <c r="Z57" s="788">
        <v>0</v>
      </c>
      <c r="AA57" s="789"/>
      <c r="AB57" s="790"/>
      <c r="AC57" s="758">
        <f>Z57*E57</f>
        <v>0</v>
      </c>
      <c r="AD57" s="758"/>
      <c r="AE57" s="758">
        <f>Z57*E57</f>
        <v>0</v>
      </c>
      <c r="AF57" s="776"/>
      <c r="AG57" s="429"/>
      <c r="AH57" s="430"/>
      <c r="AI57" s="431"/>
      <c r="AJ57" s="366"/>
      <c r="AK57" s="367"/>
    </row>
    <row r="58" spans="1:44" s="368" customFormat="1" ht="14.15" customHeight="1">
      <c r="A58" s="432" t="s">
        <v>135</v>
      </c>
      <c r="B58" s="375"/>
      <c r="C58" s="806"/>
      <c r="D58" s="806"/>
      <c r="E58" s="807"/>
      <c r="F58" s="807"/>
      <c r="G58" s="808" t="s">
        <v>539</v>
      </c>
      <c r="H58" s="808"/>
      <c r="I58" s="808"/>
      <c r="J58" s="808"/>
      <c r="K58" s="808"/>
      <c r="L58" s="808"/>
      <c r="M58" s="808"/>
      <c r="N58" s="808"/>
      <c r="O58" s="808"/>
      <c r="P58" s="808"/>
      <c r="Q58" s="808"/>
      <c r="R58" s="808"/>
      <c r="S58" s="808"/>
      <c r="T58" s="808"/>
      <c r="U58" s="808"/>
      <c r="V58" s="808"/>
      <c r="W58" s="808"/>
      <c r="X58" s="808"/>
      <c r="Y58" s="808"/>
      <c r="Z58" s="795"/>
      <c r="AA58" s="796"/>
      <c r="AB58" s="797"/>
      <c r="AC58" s="758"/>
      <c r="AD58" s="758"/>
      <c r="AE58" s="758"/>
      <c r="AF58" s="776"/>
      <c r="AG58" s="366"/>
      <c r="AH58" s="367"/>
      <c r="AI58" s="428"/>
      <c r="AJ58" s="366"/>
      <c r="AK58" s="367"/>
    </row>
    <row r="59" spans="1:44" s="368" customFormat="1" ht="32.25" customHeight="1">
      <c r="A59" s="400"/>
      <c r="B59" s="401"/>
      <c r="C59" s="772" t="s">
        <v>311</v>
      </c>
      <c r="D59" s="772"/>
      <c r="E59" s="773" t="s">
        <v>491</v>
      </c>
      <c r="F59" s="773"/>
      <c r="G59" s="802" t="s">
        <v>540</v>
      </c>
      <c r="H59" s="802"/>
      <c r="I59" s="802"/>
      <c r="J59" s="802"/>
      <c r="K59" s="802"/>
      <c r="L59" s="802"/>
      <c r="M59" s="802"/>
      <c r="N59" s="802"/>
      <c r="O59" s="802"/>
      <c r="P59" s="802"/>
      <c r="Q59" s="802"/>
      <c r="R59" s="802"/>
      <c r="S59" s="802"/>
      <c r="T59" s="802"/>
      <c r="U59" s="802"/>
      <c r="V59" s="802"/>
      <c r="W59" s="802"/>
      <c r="X59" s="802"/>
      <c r="Y59" s="802"/>
      <c r="Z59" s="788">
        <v>0</v>
      </c>
      <c r="AA59" s="789"/>
      <c r="AB59" s="790"/>
      <c r="AC59" s="758">
        <f>Z59*E59</f>
        <v>0</v>
      </c>
      <c r="AD59" s="758"/>
      <c r="AE59" s="758">
        <f>Z59*E59</f>
        <v>0</v>
      </c>
      <c r="AF59" s="776"/>
      <c r="AG59" s="429"/>
      <c r="AH59" s="430"/>
      <c r="AI59" s="431"/>
      <c r="AJ59" s="366"/>
      <c r="AK59" s="367"/>
      <c r="AL59" s="427"/>
    </row>
    <row r="60" spans="1:44" s="368" customFormat="1" ht="52.5" customHeight="1">
      <c r="A60" s="400"/>
      <c r="B60" s="401"/>
      <c r="C60" s="772"/>
      <c r="D60" s="772"/>
      <c r="E60" s="773"/>
      <c r="F60" s="773"/>
      <c r="G60" s="802" t="s">
        <v>541</v>
      </c>
      <c r="H60" s="802"/>
      <c r="I60" s="802"/>
      <c r="J60" s="802"/>
      <c r="K60" s="802"/>
      <c r="L60" s="802"/>
      <c r="M60" s="802"/>
      <c r="N60" s="802"/>
      <c r="O60" s="802"/>
      <c r="P60" s="802"/>
      <c r="Q60" s="802"/>
      <c r="R60" s="802"/>
      <c r="S60" s="802"/>
      <c r="T60" s="802"/>
      <c r="U60" s="802"/>
      <c r="V60" s="802"/>
      <c r="W60" s="802"/>
      <c r="X60" s="802"/>
      <c r="Y60" s="802"/>
      <c r="Z60" s="795"/>
      <c r="AA60" s="796"/>
      <c r="AB60" s="797"/>
      <c r="AC60" s="758"/>
      <c r="AD60" s="758"/>
      <c r="AE60" s="758"/>
      <c r="AF60" s="776"/>
      <c r="AG60" s="429"/>
      <c r="AH60" s="430"/>
      <c r="AI60" s="431"/>
      <c r="AJ60" s="366"/>
      <c r="AK60" s="367"/>
    </row>
    <row r="61" spans="1:44" s="368" customFormat="1" ht="23.25" customHeight="1">
      <c r="A61" s="400"/>
      <c r="B61" s="401"/>
      <c r="C61" s="772"/>
      <c r="D61" s="772"/>
      <c r="E61" s="773"/>
      <c r="F61" s="773"/>
      <c r="G61" s="802" t="s">
        <v>542</v>
      </c>
      <c r="H61" s="802"/>
      <c r="I61" s="802"/>
      <c r="J61" s="802"/>
      <c r="K61" s="802"/>
      <c r="L61" s="802"/>
      <c r="M61" s="802"/>
      <c r="N61" s="802"/>
      <c r="O61" s="802"/>
      <c r="P61" s="802"/>
      <c r="Q61" s="802"/>
      <c r="R61" s="802"/>
      <c r="S61" s="802"/>
      <c r="T61" s="802"/>
      <c r="U61" s="802"/>
      <c r="V61" s="802"/>
      <c r="W61" s="802"/>
      <c r="X61" s="802"/>
      <c r="Y61" s="802"/>
      <c r="Z61" s="795"/>
      <c r="AA61" s="796"/>
      <c r="AB61" s="797"/>
      <c r="AC61" s="758"/>
      <c r="AD61" s="758"/>
      <c r="AE61" s="758"/>
      <c r="AF61" s="776"/>
      <c r="AG61" s="429"/>
      <c r="AH61" s="430"/>
      <c r="AI61" s="431"/>
      <c r="AJ61" s="366"/>
      <c r="AK61" s="367"/>
    </row>
    <row r="62" spans="1:44" s="368" customFormat="1" ht="35.25" customHeight="1">
      <c r="A62" s="400"/>
      <c r="B62" s="401"/>
      <c r="C62" s="772"/>
      <c r="D62" s="772"/>
      <c r="E62" s="773"/>
      <c r="F62" s="773"/>
      <c r="G62" s="802" t="s">
        <v>543</v>
      </c>
      <c r="H62" s="802"/>
      <c r="I62" s="802"/>
      <c r="J62" s="802"/>
      <c r="K62" s="802"/>
      <c r="L62" s="802"/>
      <c r="M62" s="802"/>
      <c r="N62" s="802"/>
      <c r="O62" s="802"/>
      <c r="P62" s="802"/>
      <c r="Q62" s="802"/>
      <c r="R62" s="802"/>
      <c r="S62" s="802"/>
      <c r="T62" s="802"/>
      <c r="U62" s="802"/>
      <c r="V62" s="802"/>
      <c r="W62" s="802"/>
      <c r="X62" s="802"/>
      <c r="Y62" s="802"/>
      <c r="Z62" s="795"/>
      <c r="AA62" s="796"/>
      <c r="AB62" s="797"/>
      <c r="AC62" s="758"/>
      <c r="AD62" s="758"/>
      <c r="AE62" s="758"/>
      <c r="AF62" s="776"/>
      <c r="AG62" s="429"/>
      <c r="AH62" s="430"/>
      <c r="AI62" s="431"/>
      <c r="AJ62" s="366"/>
      <c r="AK62" s="367"/>
    </row>
    <row r="63" spans="1:44" s="368" customFormat="1" ht="36.75" customHeight="1">
      <c r="A63" s="400"/>
      <c r="B63" s="401"/>
      <c r="C63" s="772"/>
      <c r="D63" s="772"/>
      <c r="E63" s="773"/>
      <c r="F63" s="773"/>
      <c r="G63" s="802" t="s">
        <v>544</v>
      </c>
      <c r="H63" s="802"/>
      <c r="I63" s="802"/>
      <c r="J63" s="802"/>
      <c r="K63" s="802"/>
      <c r="L63" s="802"/>
      <c r="M63" s="802"/>
      <c r="N63" s="802"/>
      <c r="O63" s="802"/>
      <c r="P63" s="802"/>
      <c r="Q63" s="802"/>
      <c r="R63" s="802"/>
      <c r="S63" s="802"/>
      <c r="T63" s="802"/>
      <c r="U63" s="802"/>
      <c r="V63" s="802"/>
      <c r="W63" s="802"/>
      <c r="X63" s="802"/>
      <c r="Y63" s="802"/>
      <c r="Z63" s="795"/>
      <c r="AA63" s="796"/>
      <c r="AB63" s="797"/>
      <c r="AC63" s="758"/>
      <c r="AD63" s="758"/>
      <c r="AE63" s="758"/>
      <c r="AF63" s="776"/>
      <c r="AG63" s="429"/>
      <c r="AH63" s="430"/>
      <c r="AI63" s="431"/>
      <c r="AJ63" s="366"/>
      <c r="AK63" s="367"/>
    </row>
    <row r="64" spans="1:44" s="368" customFormat="1" ht="14.15" customHeight="1">
      <c r="A64" s="400"/>
      <c r="B64" s="401"/>
      <c r="C64" s="772"/>
      <c r="D64" s="772"/>
      <c r="E64" s="773"/>
      <c r="F64" s="773"/>
      <c r="G64" s="802" t="s">
        <v>545</v>
      </c>
      <c r="H64" s="802"/>
      <c r="I64" s="802"/>
      <c r="J64" s="802"/>
      <c r="K64" s="802"/>
      <c r="L64" s="802"/>
      <c r="M64" s="802"/>
      <c r="N64" s="802"/>
      <c r="O64" s="802"/>
      <c r="P64" s="802"/>
      <c r="Q64" s="802"/>
      <c r="R64" s="802"/>
      <c r="S64" s="802"/>
      <c r="T64" s="802"/>
      <c r="U64" s="802"/>
      <c r="V64" s="802"/>
      <c r="W64" s="802"/>
      <c r="X64" s="802"/>
      <c r="Y64" s="802"/>
      <c r="Z64" s="795"/>
      <c r="AA64" s="796"/>
      <c r="AB64" s="797"/>
      <c r="AC64" s="758"/>
      <c r="AD64" s="758"/>
      <c r="AE64" s="758"/>
      <c r="AF64" s="776"/>
      <c r="AG64" s="429"/>
      <c r="AH64" s="430"/>
      <c r="AI64" s="431"/>
      <c r="AJ64" s="366"/>
      <c r="AK64" s="367"/>
    </row>
    <row r="65" spans="1:39" s="368" customFormat="1" ht="25.5" customHeight="1">
      <c r="A65" s="400"/>
      <c r="B65" s="401"/>
      <c r="C65" s="772"/>
      <c r="D65" s="772"/>
      <c r="E65" s="773"/>
      <c r="F65" s="773"/>
      <c r="G65" s="802" t="s">
        <v>546</v>
      </c>
      <c r="H65" s="802"/>
      <c r="I65" s="802"/>
      <c r="J65" s="802"/>
      <c r="K65" s="802"/>
      <c r="L65" s="802"/>
      <c r="M65" s="802"/>
      <c r="N65" s="802"/>
      <c r="O65" s="802"/>
      <c r="P65" s="802"/>
      <c r="Q65" s="802"/>
      <c r="R65" s="802"/>
      <c r="S65" s="802"/>
      <c r="T65" s="802"/>
      <c r="U65" s="802"/>
      <c r="V65" s="802"/>
      <c r="W65" s="802"/>
      <c r="X65" s="802"/>
      <c r="Y65" s="802"/>
      <c r="Z65" s="795"/>
      <c r="AA65" s="796"/>
      <c r="AB65" s="797"/>
      <c r="AC65" s="758"/>
      <c r="AD65" s="758"/>
      <c r="AE65" s="758"/>
      <c r="AF65" s="776"/>
      <c r="AG65" s="429"/>
      <c r="AH65" s="430"/>
      <c r="AI65" s="431"/>
      <c r="AJ65" s="366"/>
      <c r="AK65" s="367"/>
    </row>
    <row r="66" spans="1:39" s="368" customFormat="1" ht="21.75" customHeight="1">
      <c r="A66" s="400"/>
      <c r="B66" s="401"/>
      <c r="C66" s="772"/>
      <c r="D66" s="772"/>
      <c r="E66" s="773"/>
      <c r="F66" s="773"/>
      <c r="G66" s="802" t="s">
        <v>547</v>
      </c>
      <c r="H66" s="802"/>
      <c r="I66" s="802"/>
      <c r="J66" s="802"/>
      <c r="K66" s="802"/>
      <c r="L66" s="802"/>
      <c r="M66" s="802"/>
      <c r="N66" s="802"/>
      <c r="O66" s="802"/>
      <c r="P66" s="802"/>
      <c r="Q66" s="802"/>
      <c r="R66" s="802"/>
      <c r="S66" s="802"/>
      <c r="T66" s="802"/>
      <c r="U66" s="802"/>
      <c r="V66" s="802"/>
      <c r="W66" s="802"/>
      <c r="X66" s="802"/>
      <c r="Y66" s="802"/>
      <c r="Z66" s="795"/>
      <c r="AA66" s="796"/>
      <c r="AB66" s="797"/>
      <c r="AC66" s="758"/>
      <c r="AD66" s="758"/>
      <c r="AE66" s="758"/>
      <c r="AF66" s="776"/>
      <c r="AG66" s="429"/>
      <c r="AH66" s="430"/>
      <c r="AI66" s="431"/>
      <c r="AJ66" s="366"/>
      <c r="AK66" s="367"/>
    </row>
    <row r="67" spans="1:39" s="368" customFormat="1" ht="14.15" customHeight="1">
      <c r="A67" s="400"/>
      <c r="B67" s="401"/>
      <c r="C67" s="772"/>
      <c r="D67" s="772"/>
      <c r="E67" s="773"/>
      <c r="F67" s="773"/>
      <c r="G67" s="802" t="s">
        <v>548</v>
      </c>
      <c r="H67" s="802"/>
      <c r="I67" s="802"/>
      <c r="J67" s="802"/>
      <c r="K67" s="802"/>
      <c r="L67" s="802"/>
      <c r="M67" s="802"/>
      <c r="N67" s="802"/>
      <c r="O67" s="802"/>
      <c r="P67" s="802"/>
      <c r="Q67" s="802"/>
      <c r="R67" s="802"/>
      <c r="S67" s="802"/>
      <c r="T67" s="802"/>
      <c r="U67" s="802"/>
      <c r="V67" s="802"/>
      <c r="W67" s="802"/>
      <c r="X67" s="802"/>
      <c r="Y67" s="802"/>
      <c r="Z67" s="795"/>
      <c r="AA67" s="796"/>
      <c r="AB67" s="797"/>
      <c r="AC67" s="758"/>
      <c r="AD67" s="758"/>
      <c r="AE67" s="758"/>
      <c r="AF67" s="776"/>
      <c r="AG67" s="429"/>
      <c r="AH67" s="430"/>
      <c r="AI67" s="431"/>
      <c r="AJ67" s="366"/>
      <c r="AK67" s="367"/>
    </row>
    <row r="68" spans="1:39" s="368" customFormat="1" ht="24" customHeight="1">
      <c r="A68" s="400"/>
      <c r="B68" s="401"/>
      <c r="C68" s="772"/>
      <c r="D68" s="772"/>
      <c r="E68" s="773"/>
      <c r="F68" s="773"/>
      <c r="G68" s="802" t="s">
        <v>549</v>
      </c>
      <c r="H68" s="802"/>
      <c r="I68" s="802"/>
      <c r="J68" s="802"/>
      <c r="K68" s="802"/>
      <c r="L68" s="802"/>
      <c r="M68" s="802"/>
      <c r="N68" s="802"/>
      <c r="O68" s="802"/>
      <c r="P68" s="802"/>
      <c r="Q68" s="802"/>
      <c r="R68" s="802"/>
      <c r="S68" s="802"/>
      <c r="T68" s="802"/>
      <c r="U68" s="802"/>
      <c r="V68" s="802"/>
      <c r="W68" s="802"/>
      <c r="X68" s="802"/>
      <c r="Y68" s="802"/>
      <c r="Z68" s="795"/>
      <c r="AA68" s="796"/>
      <c r="AB68" s="797"/>
      <c r="AC68" s="758"/>
      <c r="AD68" s="758"/>
      <c r="AE68" s="758"/>
      <c r="AF68" s="776"/>
      <c r="AG68" s="429"/>
      <c r="AH68" s="430"/>
      <c r="AI68" s="431"/>
      <c r="AJ68" s="366"/>
      <c r="AK68" s="367"/>
    </row>
    <row r="69" spans="1:39" s="368" customFormat="1" ht="18.75" customHeight="1">
      <c r="A69" s="400"/>
      <c r="B69" s="401"/>
      <c r="C69" s="772"/>
      <c r="D69" s="772"/>
      <c r="E69" s="773"/>
      <c r="F69" s="773"/>
      <c r="G69" s="802" t="s">
        <v>550</v>
      </c>
      <c r="H69" s="802"/>
      <c r="I69" s="802"/>
      <c r="J69" s="802"/>
      <c r="K69" s="802"/>
      <c r="L69" s="802"/>
      <c r="M69" s="802"/>
      <c r="N69" s="802"/>
      <c r="O69" s="802"/>
      <c r="P69" s="802"/>
      <c r="Q69" s="802"/>
      <c r="R69" s="802"/>
      <c r="S69" s="802"/>
      <c r="T69" s="802"/>
      <c r="U69" s="802"/>
      <c r="V69" s="802"/>
      <c r="W69" s="802"/>
      <c r="X69" s="802"/>
      <c r="Y69" s="802"/>
      <c r="Z69" s="795"/>
      <c r="AA69" s="796"/>
      <c r="AB69" s="797"/>
      <c r="AC69" s="758"/>
      <c r="AD69" s="758"/>
      <c r="AE69" s="758"/>
      <c r="AF69" s="776"/>
      <c r="AG69" s="429"/>
      <c r="AH69" s="430"/>
      <c r="AI69" s="431"/>
      <c r="AJ69" s="366"/>
      <c r="AK69" s="367"/>
    </row>
    <row r="70" spans="1:39" s="368" customFormat="1" ht="21" customHeight="1">
      <c r="A70" s="400"/>
      <c r="B70" s="401"/>
      <c r="C70" s="772"/>
      <c r="D70" s="772"/>
      <c r="E70" s="773"/>
      <c r="F70" s="773"/>
      <c r="G70" s="802" t="s">
        <v>551</v>
      </c>
      <c r="H70" s="802"/>
      <c r="I70" s="802"/>
      <c r="J70" s="802"/>
      <c r="K70" s="802"/>
      <c r="L70" s="802"/>
      <c r="M70" s="802"/>
      <c r="N70" s="802"/>
      <c r="O70" s="802"/>
      <c r="P70" s="802"/>
      <c r="Q70" s="802"/>
      <c r="R70" s="802"/>
      <c r="S70" s="802"/>
      <c r="T70" s="802"/>
      <c r="U70" s="802"/>
      <c r="V70" s="802"/>
      <c r="W70" s="802"/>
      <c r="X70" s="802"/>
      <c r="Y70" s="802"/>
      <c r="Z70" s="795"/>
      <c r="AA70" s="796"/>
      <c r="AB70" s="797"/>
      <c r="AC70" s="758"/>
      <c r="AD70" s="758"/>
      <c r="AE70" s="758"/>
      <c r="AF70" s="776"/>
      <c r="AG70" s="429"/>
      <c r="AH70" s="430"/>
      <c r="AI70" s="431"/>
      <c r="AJ70" s="366"/>
      <c r="AK70" s="367"/>
    </row>
    <row r="71" spans="1:39" s="368" customFormat="1" ht="36.75" customHeight="1">
      <c r="A71" s="400"/>
      <c r="B71" s="401"/>
      <c r="C71" s="772"/>
      <c r="D71" s="772"/>
      <c r="E71" s="773"/>
      <c r="F71" s="773"/>
      <c r="G71" s="802" t="s">
        <v>552</v>
      </c>
      <c r="H71" s="802"/>
      <c r="I71" s="802"/>
      <c r="J71" s="802"/>
      <c r="K71" s="802"/>
      <c r="L71" s="802"/>
      <c r="M71" s="802"/>
      <c r="N71" s="802"/>
      <c r="O71" s="802"/>
      <c r="P71" s="802"/>
      <c r="Q71" s="802"/>
      <c r="R71" s="802"/>
      <c r="S71" s="802"/>
      <c r="T71" s="802"/>
      <c r="U71" s="802"/>
      <c r="V71" s="802"/>
      <c r="W71" s="802"/>
      <c r="X71" s="802"/>
      <c r="Y71" s="802"/>
      <c r="Z71" s="795"/>
      <c r="AA71" s="796"/>
      <c r="AB71" s="797"/>
      <c r="AC71" s="758"/>
      <c r="AD71" s="758"/>
      <c r="AE71" s="758"/>
      <c r="AF71" s="776"/>
      <c r="AG71" s="429"/>
      <c r="AH71" s="430"/>
      <c r="AI71" s="431"/>
      <c r="AJ71" s="366"/>
      <c r="AK71" s="367"/>
    </row>
    <row r="72" spans="1:39" s="368" customFormat="1" ht="14.15" customHeight="1">
      <c r="A72" s="400"/>
      <c r="B72" s="401"/>
      <c r="C72" s="772"/>
      <c r="D72" s="772"/>
      <c r="E72" s="773"/>
      <c r="F72" s="773"/>
      <c r="G72" s="802" t="s">
        <v>553</v>
      </c>
      <c r="H72" s="802"/>
      <c r="I72" s="802"/>
      <c r="J72" s="802"/>
      <c r="K72" s="802"/>
      <c r="L72" s="802"/>
      <c r="M72" s="802"/>
      <c r="N72" s="802"/>
      <c r="O72" s="802"/>
      <c r="P72" s="802"/>
      <c r="Q72" s="802"/>
      <c r="R72" s="802"/>
      <c r="S72" s="802"/>
      <c r="T72" s="802"/>
      <c r="U72" s="802"/>
      <c r="V72" s="802"/>
      <c r="W72" s="802"/>
      <c r="X72" s="802"/>
      <c r="Y72" s="802"/>
      <c r="Z72" s="795"/>
      <c r="AA72" s="796"/>
      <c r="AB72" s="797"/>
      <c r="AC72" s="758"/>
      <c r="AD72" s="758"/>
      <c r="AE72" s="758"/>
      <c r="AF72" s="776"/>
      <c r="AG72" s="429"/>
      <c r="AH72" s="430"/>
      <c r="AI72" s="431"/>
      <c r="AJ72" s="366"/>
      <c r="AK72" s="367"/>
      <c r="AL72" s="773"/>
      <c r="AM72" s="773"/>
    </row>
    <row r="73" spans="1:39" s="368" customFormat="1" ht="14.15" customHeight="1">
      <c r="A73" s="400"/>
      <c r="B73" s="401"/>
      <c r="C73" s="772"/>
      <c r="D73" s="772"/>
      <c r="E73" s="773"/>
      <c r="F73" s="773"/>
      <c r="G73" s="802" t="s">
        <v>554</v>
      </c>
      <c r="H73" s="802"/>
      <c r="I73" s="802"/>
      <c r="J73" s="802"/>
      <c r="K73" s="802"/>
      <c r="L73" s="802"/>
      <c r="M73" s="802"/>
      <c r="N73" s="802"/>
      <c r="O73" s="802"/>
      <c r="P73" s="802"/>
      <c r="Q73" s="802"/>
      <c r="R73" s="802"/>
      <c r="S73" s="802"/>
      <c r="T73" s="802"/>
      <c r="U73" s="802"/>
      <c r="V73" s="802"/>
      <c r="W73" s="802"/>
      <c r="X73" s="802"/>
      <c r="Y73" s="802"/>
      <c r="Z73" s="795"/>
      <c r="AA73" s="796"/>
      <c r="AB73" s="797"/>
      <c r="AC73" s="758"/>
      <c r="AD73" s="758"/>
      <c r="AE73" s="758"/>
      <c r="AF73" s="776"/>
      <c r="AG73" s="429"/>
      <c r="AH73" s="430"/>
      <c r="AI73" s="431"/>
      <c r="AJ73" s="366"/>
      <c r="AK73" s="367"/>
      <c r="AL73" s="773"/>
      <c r="AM73" s="773"/>
    </row>
    <row r="74" spans="1:39" s="368" customFormat="1" ht="14.15" customHeight="1">
      <c r="A74" s="400"/>
      <c r="B74" s="401"/>
      <c r="C74" s="772"/>
      <c r="D74" s="772"/>
      <c r="E74" s="773"/>
      <c r="F74" s="773"/>
      <c r="G74" s="802" t="s">
        <v>555</v>
      </c>
      <c r="H74" s="802"/>
      <c r="I74" s="802"/>
      <c r="J74" s="802"/>
      <c r="K74" s="802"/>
      <c r="L74" s="802"/>
      <c r="M74" s="802"/>
      <c r="N74" s="802"/>
      <c r="O74" s="802"/>
      <c r="P74" s="802"/>
      <c r="Q74" s="802"/>
      <c r="R74" s="802"/>
      <c r="S74" s="802"/>
      <c r="T74" s="802"/>
      <c r="U74" s="802"/>
      <c r="V74" s="802"/>
      <c r="W74" s="802"/>
      <c r="X74" s="802"/>
      <c r="Y74" s="802"/>
      <c r="Z74" s="795"/>
      <c r="AA74" s="796"/>
      <c r="AB74" s="797"/>
      <c r="AC74" s="758"/>
      <c r="AD74" s="758"/>
      <c r="AE74" s="758"/>
      <c r="AF74" s="776"/>
      <c r="AG74" s="429"/>
      <c r="AH74" s="430"/>
      <c r="AI74" s="431"/>
      <c r="AJ74" s="366"/>
      <c r="AK74" s="367"/>
    </row>
    <row r="75" spans="1:39" s="368" customFormat="1" ht="14.15" customHeight="1">
      <c r="A75" s="400"/>
      <c r="B75" s="401"/>
      <c r="C75" s="772"/>
      <c r="D75" s="772"/>
      <c r="E75" s="773"/>
      <c r="F75" s="773"/>
      <c r="G75" s="802" t="s">
        <v>556</v>
      </c>
      <c r="H75" s="802"/>
      <c r="I75" s="802"/>
      <c r="J75" s="802"/>
      <c r="K75" s="802"/>
      <c r="L75" s="802"/>
      <c r="M75" s="802"/>
      <c r="N75" s="802"/>
      <c r="O75" s="802"/>
      <c r="P75" s="802"/>
      <c r="Q75" s="802"/>
      <c r="R75" s="802"/>
      <c r="S75" s="802"/>
      <c r="T75" s="802"/>
      <c r="U75" s="802"/>
      <c r="V75" s="802"/>
      <c r="W75" s="802"/>
      <c r="X75" s="802"/>
      <c r="Y75" s="802"/>
      <c r="Z75" s="795"/>
      <c r="AA75" s="796"/>
      <c r="AB75" s="797"/>
      <c r="AC75" s="758"/>
      <c r="AD75" s="758"/>
      <c r="AE75" s="758"/>
      <c r="AF75" s="776"/>
      <c r="AG75" s="429"/>
      <c r="AH75" s="430"/>
      <c r="AI75" s="431"/>
      <c r="AJ75" s="366"/>
      <c r="AK75" s="367"/>
    </row>
    <row r="76" spans="1:39" s="368" customFormat="1" ht="14.15" customHeight="1">
      <c r="A76" s="400"/>
      <c r="B76" s="401"/>
      <c r="C76" s="772"/>
      <c r="D76" s="772"/>
      <c r="E76" s="773"/>
      <c r="F76" s="773"/>
      <c r="G76" s="802" t="s">
        <v>557</v>
      </c>
      <c r="H76" s="802"/>
      <c r="I76" s="802"/>
      <c r="J76" s="802"/>
      <c r="K76" s="802"/>
      <c r="L76" s="802"/>
      <c r="M76" s="802"/>
      <c r="N76" s="802"/>
      <c r="O76" s="802"/>
      <c r="P76" s="802"/>
      <c r="Q76" s="802"/>
      <c r="R76" s="802"/>
      <c r="S76" s="802"/>
      <c r="T76" s="802"/>
      <c r="U76" s="802"/>
      <c r="V76" s="802"/>
      <c r="W76" s="802"/>
      <c r="X76" s="802"/>
      <c r="Y76" s="802"/>
      <c r="Z76" s="795"/>
      <c r="AA76" s="796"/>
      <c r="AB76" s="797"/>
      <c r="AC76" s="758"/>
      <c r="AD76" s="758"/>
      <c r="AE76" s="758"/>
      <c r="AF76" s="776"/>
      <c r="AG76" s="429"/>
      <c r="AH76" s="430"/>
      <c r="AI76" s="431"/>
      <c r="AJ76" s="366"/>
      <c r="AK76" s="367"/>
    </row>
    <row r="77" spans="1:39" s="368" customFormat="1" ht="14.15" customHeight="1">
      <c r="A77" s="432" t="s">
        <v>143</v>
      </c>
      <c r="B77" s="375"/>
      <c r="C77" s="806"/>
      <c r="D77" s="806"/>
      <c r="E77" s="807"/>
      <c r="F77" s="807"/>
      <c r="G77" s="808" t="s">
        <v>558</v>
      </c>
      <c r="H77" s="808"/>
      <c r="I77" s="808"/>
      <c r="J77" s="808"/>
      <c r="K77" s="808"/>
      <c r="L77" s="808"/>
      <c r="M77" s="808"/>
      <c r="N77" s="808"/>
      <c r="O77" s="808"/>
      <c r="P77" s="808"/>
      <c r="Q77" s="808"/>
      <c r="R77" s="808"/>
      <c r="S77" s="808"/>
      <c r="T77" s="808"/>
      <c r="U77" s="808"/>
      <c r="V77" s="808"/>
      <c r="W77" s="808"/>
      <c r="X77" s="808"/>
      <c r="Y77" s="808"/>
      <c r="Z77" s="795"/>
      <c r="AA77" s="796"/>
      <c r="AB77" s="797"/>
      <c r="AC77" s="758"/>
      <c r="AD77" s="758"/>
      <c r="AE77" s="758"/>
      <c r="AF77" s="776"/>
      <c r="AG77" s="429"/>
      <c r="AH77" s="430"/>
      <c r="AI77" s="431"/>
      <c r="AJ77" s="366"/>
      <c r="AK77" s="367"/>
    </row>
    <row r="78" spans="1:39" s="368" customFormat="1" ht="23.25" customHeight="1">
      <c r="A78" s="403" t="s">
        <v>559</v>
      </c>
      <c r="B78" s="404"/>
      <c r="C78" s="804" t="s">
        <v>311</v>
      </c>
      <c r="D78" s="804"/>
      <c r="E78" s="805" t="s">
        <v>491</v>
      </c>
      <c r="F78" s="805"/>
      <c r="G78" s="777" t="s">
        <v>560</v>
      </c>
      <c r="H78" s="777"/>
      <c r="I78" s="777"/>
      <c r="J78" s="777"/>
      <c r="K78" s="777"/>
      <c r="L78" s="777"/>
      <c r="M78" s="777"/>
      <c r="N78" s="777"/>
      <c r="O78" s="777"/>
      <c r="P78" s="777"/>
      <c r="Q78" s="777"/>
      <c r="R78" s="777"/>
      <c r="S78" s="777"/>
      <c r="T78" s="777"/>
      <c r="U78" s="777"/>
      <c r="V78" s="777"/>
      <c r="W78" s="777"/>
      <c r="X78" s="777"/>
      <c r="Y78" s="777"/>
      <c r="Z78" s="788">
        <v>0</v>
      </c>
      <c r="AA78" s="789"/>
      <c r="AB78" s="790"/>
      <c r="AC78" s="758">
        <f>Z78*E78</f>
        <v>0</v>
      </c>
      <c r="AD78" s="758"/>
      <c r="AE78" s="758">
        <f>Z78*E78</f>
        <v>0</v>
      </c>
      <c r="AF78" s="776"/>
      <c r="AG78" s="433"/>
      <c r="AH78" s="434"/>
      <c r="AI78" s="435"/>
      <c r="AJ78" s="366"/>
      <c r="AK78" s="367"/>
    </row>
    <row r="79" spans="1:39" s="368" customFormat="1" ht="18.75" customHeight="1" thickBot="1">
      <c r="A79" s="403"/>
      <c r="B79" s="404"/>
      <c r="C79" s="772"/>
      <c r="D79" s="772"/>
      <c r="E79" s="773"/>
      <c r="F79" s="773"/>
      <c r="G79" s="777"/>
      <c r="H79" s="777"/>
      <c r="I79" s="777"/>
      <c r="J79" s="777"/>
      <c r="K79" s="777"/>
      <c r="L79" s="777"/>
      <c r="M79" s="777"/>
      <c r="N79" s="777"/>
      <c r="O79" s="777"/>
      <c r="P79" s="777"/>
      <c r="Q79" s="777"/>
      <c r="R79" s="777"/>
      <c r="S79" s="777"/>
      <c r="T79" s="777"/>
      <c r="U79" s="777"/>
      <c r="V79" s="777"/>
      <c r="W79" s="777"/>
      <c r="X79" s="777"/>
      <c r="Y79" s="777"/>
      <c r="Z79" s="795"/>
      <c r="AA79" s="796"/>
      <c r="AB79" s="797"/>
      <c r="AC79" s="409"/>
      <c r="AD79" s="411"/>
      <c r="AE79" s="411"/>
      <c r="AF79" s="412"/>
      <c r="AG79" s="411"/>
      <c r="AH79" s="367"/>
      <c r="AJ79" s="367"/>
      <c r="AK79" s="367"/>
    </row>
    <row r="80" spans="1:39" s="368" customFormat="1" ht="27" customHeight="1" thickTop="1" thickBot="1">
      <c r="A80" s="436"/>
      <c r="B80" s="437"/>
      <c r="C80" s="809"/>
      <c r="D80" s="809"/>
      <c r="E80" s="810"/>
      <c r="F80" s="810"/>
      <c r="G80" s="811" t="s">
        <v>561</v>
      </c>
      <c r="H80" s="811"/>
      <c r="I80" s="811"/>
      <c r="J80" s="811"/>
      <c r="K80" s="811"/>
      <c r="L80" s="811"/>
      <c r="M80" s="811"/>
      <c r="N80" s="811"/>
      <c r="O80" s="811"/>
      <c r="P80" s="811"/>
      <c r="Q80" s="811"/>
      <c r="R80" s="811"/>
      <c r="S80" s="811"/>
      <c r="T80" s="811"/>
      <c r="U80" s="811"/>
      <c r="V80" s="811"/>
      <c r="W80" s="811"/>
      <c r="X80" s="811"/>
      <c r="Y80" s="811"/>
      <c r="Z80" s="812"/>
      <c r="AA80" s="813"/>
      <c r="AB80" s="813"/>
      <c r="AC80" s="814">
        <f>SUM(AC29:AC79)</f>
        <v>0</v>
      </c>
      <c r="AD80" s="815"/>
      <c r="AE80" s="815"/>
      <c r="AF80" s="816"/>
      <c r="AG80" s="387"/>
      <c r="AH80" s="366"/>
    </row>
    <row r="81" spans="1:37" s="368" customFormat="1" ht="14.15" customHeight="1">
      <c r="A81" s="375"/>
      <c r="B81" s="375"/>
      <c r="C81" s="375"/>
      <c r="D81" s="375"/>
      <c r="E81" s="375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438"/>
      <c r="AA81" s="375"/>
      <c r="AB81" s="375"/>
      <c r="AC81" s="375"/>
      <c r="AD81" s="375"/>
      <c r="AE81" s="375"/>
      <c r="AF81" s="375"/>
      <c r="AH81" s="367"/>
      <c r="AJ81" s="367"/>
      <c r="AK81" s="367"/>
    </row>
    <row r="82" spans="1:37" s="368" customFormat="1" ht="14.15" customHeight="1">
      <c r="Z82" s="439"/>
      <c r="AC82" s="362"/>
      <c r="AH82" s="367"/>
      <c r="AJ82" s="367"/>
      <c r="AK82" s="367"/>
    </row>
    <row r="83" spans="1:37" s="368" customFormat="1" ht="14.15" customHeight="1">
      <c r="Z83" s="439"/>
      <c r="AH83" s="367"/>
      <c r="AJ83" s="367"/>
      <c r="AK83" s="367"/>
    </row>
    <row r="84" spans="1:37" s="368" customFormat="1" ht="14.15" customHeight="1">
      <c r="Z84" s="439"/>
      <c r="AH84" s="367"/>
      <c r="AJ84" s="367"/>
      <c r="AK84" s="367"/>
    </row>
    <row r="85" spans="1:37" s="368" customFormat="1" ht="14.15" customHeight="1">
      <c r="Z85" s="439"/>
      <c r="AH85" s="367"/>
      <c r="AJ85" s="367"/>
      <c r="AK85" s="367"/>
    </row>
    <row r="86" spans="1:37" s="368" customFormat="1" ht="14.15" customHeight="1">
      <c r="Z86" s="439"/>
      <c r="AH86" s="367"/>
      <c r="AJ86" s="367"/>
      <c r="AK86" s="367"/>
    </row>
    <row r="87" spans="1:37" s="368" customFormat="1" ht="14.15" customHeight="1">
      <c r="Z87" s="439"/>
      <c r="AH87" s="367"/>
      <c r="AJ87" s="367"/>
      <c r="AK87" s="367"/>
    </row>
    <row r="88" spans="1:37" s="368" customFormat="1" ht="14.15" customHeight="1">
      <c r="Z88" s="439"/>
      <c r="AH88" s="367"/>
      <c r="AJ88" s="367"/>
      <c r="AK88" s="367"/>
    </row>
    <row r="89" spans="1:37" s="368" customFormat="1" ht="14.15" customHeight="1">
      <c r="Z89" s="439"/>
      <c r="AH89" s="367"/>
      <c r="AJ89" s="367"/>
      <c r="AK89" s="367"/>
    </row>
    <row r="90" spans="1:37" s="368" customFormat="1" ht="14.15" customHeight="1">
      <c r="Z90" s="439"/>
      <c r="AH90" s="367"/>
      <c r="AJ90" s="367"/>
      <c r="AK90" s="367"/>
    </row>
    <row r="91" spans="1:37" s="368" customFormat="1" ht="14.15" customHeight="1">
      <c r="Z91" s="439"/>
      <c r="AH91" s="367"/>
      <c r="AJ91" s="367"/>
      <c r="AK91" s="367"/>
    </row>
    <row r="92" spans="1:37" s="368" customFormat="1" ht="14.15" customHeight="1">
      <c r="Z92" s="439"/>
      <c r="AH92" s="367"/>
      <c r="AJ92" s="367"/>
      <c r="AK92" s="367"/>
    </row>
    <row r="93" spans="1:37" s="368" customFormat="1" ht="14.15" customHeight="1">
      <c r="Z93" s="439"/>
      <c r="AH93" s="367"/>
      <c r="AJ93" s="367"/>
      <c r="AK93" s="367"/>
    </row>
    <row r="94" spans="1:37" s="368" customFormat="1" ht="14.15" customHeight="1">
      <c r="Z94" s="439"/>
      <c r="AH94" s="367"/>
      <c r="AJ94" s="367"/>
      <c r="AK94" s="367"/>
    </row>
    <row r="95" spans="1:37" s="368" customFormat="1" ht="14.15" customHeight="1">
      <c r="Z95" s="439"/>
      <c r="AH95" s="367"/>
      <c r="AJ95" s="367"/>
      <c r="AK95" s="367"/>
    </row>
    <row r="96" spans="1:37" s="368" customFormat="1" ht="14.15" customHeight="1">
      <c r="Z96" s="439"/>
      <c r="AH96" s="367"/>
      <c r="AJ96" s="367"/>
      <c r="AK96" s="367"/>
    </row>
    <row r="97" spans="26:37" s="368" customFormat="1" ht="14.15" customHeight="1">
      <c r="Z97" s="439"/>
      <c r="AH97" s="367"/>
      <c r="AJ97" s="367"/>
      <c r="AK97" s="367"/>
    </row>
    <row r="98" spans="26:37" s="368" customFormat="1" ht="14.15" customHeight="1">
      <c r="Z98" s="439"/>
      <c r="AH98" s="367"/>
      <c r="AJ98" s="367"/>
      <c r="AK98" s="367"/>
    </row>
    <row r="99" spans="26:37" s="368" customFormat="1" ht="14.15" customHeight="1">
      <c r="Z99" s="439"/>
      <c r="AH99" s="367"/>
      <c r="AJ99" s="367"/>
      <c r="AK99" s="367"/>
    </row>
    <row r="100" spans="26:37" s="368" customFormat="1" ht="14.15" customHeight="1">
      <c r="Z100" s="439"/>
      <c r="AH100" s="367"/>
      <c r="AJ100" s="367"/>
      <c r="AK100" s="367"/>
    </row>
    <row r="101" spans="26:37" s="368" customFormat="1" ht="14.15" customHeight="1">
      <c r="Z101" s="439"/>
      <c r="AH101" s="367"/>
      <c r="AJ101" s="367"/>
      <c r="AK101" s="367"/>
    </row>
    <row r="102" spans="26:37" s="368" customFormat="1" ht="14.15" customHeight="1">
      <c r="Z102" s="439"/>
      <c r="AH102" s="367"/>
      <c r="AJ102" s="367"/>
      <c r="AK102" s="367"/>
    </row>
    <row r="103" spans="26:37" s="368" customFormat="1" ht="14.15" customHeight="1">
      <c r="Z103" s="439"/>
      <c r="AH103" s="367"/>
      <c r="AJ103" s="367"/>
      <c r="AK103" s="367"/>
    </row>
    <row r="104" spans="26:37" s="368" customFormat="1" ht="14.15" customHeight="1">
      <c r="Z104" s="439"/>
      <c r="AH104" s="367"/>
      <c r="AJ104" s="367"/>
      <c r="AK104" s="367"/>
    </row>
    <row r="105" spans="26:37" s="368" customFormat="1" ht="14.15" customHeight="1">
      <c r="Z105" s="439"/>
      <c r="AH105" s="367"/>
      <c r="AJ105" s="367"/>
      <c r="AK105" s="367"/>
    </row>
    <row r="106" spans="26:37" s="368" customFormat="1" ht="14.15" customHeight="1">
      <c r="Z106" s="439"/>
      <c r="AH106" s="367"/>
      <c r="AJ106" s="367"/>
      <c r="AK106" s="367"/>
    </row>
    <row r="107" spans="26:37" s="368" customFormat="1" ht="14.15" customHeight="1">
      <c r="Z107" s="439"/>
      <c r="AH107" s="367"/>
      <c r="AJ107" s="367"/>
      <c r="AK107" s="367"/>
    </row>
    <row r="108" spans="26:37" s="368" customFormat="1" ht="14.15" customHeight="1">
      <c r="Z108" s="439"/>
      <c r="AH108" s="367"/>
      <c r="AJ108" s="367"/>
      <c r="AK108" s="367"/>
    </row>
    <row r="109" spans="26:37" s="368" customFormat="1" ht="14.15" customHeight="1">
      <c r="Z109" s="439"/>
      <c r="AH109" s="367"/>
      <c r="AJ109" s="367"/>
      <c r="AK109" s="367"/>
    </row>
    <row r="110" spans="26:37" s="368" customFormat="1" ht="14.15" customHeight="1">
      <c r="Z110" s="439"/>
      <c r="AH110" s="367"/>
      <c r="AJ110" s="367"/>
      <c r="AK110" s="367"/>
    </row>
    <row r="111" spans="26:37" s="368" customFormat="1" ht="14.15" customHeight="1">
      <c r="Z111" s="439"/>
      <c r="AH111" s="367"/>
      <c r="AJ111" s="367"/>
      <c r="AK111" s="367"/>
    </row>
    <row r="112" spans="26:37" s="368" customFormat="1" ht="14.15" customHeight="1">
      <c r="Z112" s="439"/>
      <c r="AH112" s="367"/>
      <c r="AJ112" s="367"/>
      <c r="AK112" s="367"/>
    </row>
    <row r="113" spans="26:37" s="368" customFormat="1" ht="14.15" customHeight="1">
      <c r="Z113" s="439"/>
      <c r="AH113" s="367"/>
      <c r="AJ113" s="367"/>
      <c r="AK113" s="367"/>
    </row>
    <row r="114" spans="26:37" s="368" customFormat="1" ht="14.15" customHeight="1">
      <c r="Z114" s="439"/>
      <c r="AH114" s="367"/>
      <c r="AJ114" s="367"/>
      <c r="AK114" s="367"/>
    </row>
    <row r="115" spans="26:37" s="368" customFormat="1" ht="14.15" customHeight="1">
      <c r="Z115" s="439"/>
      <c r="AH115" s="367"/>
      <c r="AJ115" s="367"/>
      <c r="AK115" s="367"/>
    </row>
    <row r="116" spans="26:37" s="368" customFormat="1" ht="14.15" customHeight="1">
      <c r="Z116" s="439"/>
      <c r="AH116" s="367"/>
      <c r="AJ116" s="367"/>
      <c r="AK116" s="367"/>
    </row>
    <row r="117" spans="26:37" s="368" customFormat="1" ht="14.15" customHeight="1">
      <c r="Z117" s="439"/>
      <c r="AH117" s="367"/>
      <c r="AJ117" s="367"/>
      <c r="AK117" s="367"/>
    </row>
    <row r="118" spans="26:37" s="368" customFormat="1" ht="14.15" customHeight="1">
      <c r="Z118" s="439"/>
      <c r="AH118" s="367"/>
      <c r="AJ118" s="367"/>
      <c r="AK118" s="367"/>
    </row>
    <row r="119" spans="26:37" s="368" customFormat="1" ht="14.15" customHeight="1">
      <c r="Z119" s="439"/>
      <c r="AH119" s="367"/>
      <c r="AJ119" s="367"/>
      <c r="AK119" s="367"/>
    </row>
    <row r="120" spans="26:37" s="368" customFormat="1" ht="14.15" customHeight="1">
      <c r="Z120" s="439"/>
      <c r="AH120" s="367"/>
      <c r="AJ120" s="367"/>
      <c r="AK120" s="367"/>
    </row>
    <row r="121" spans="26:37" s="368" customFormat="1" ht="14.15" customHeight="1">
      <c r="Z121" s="439"/>
      <c r="AH121" s="367"/>
      <c r="AJ121" s="367"/>
      <c r="AK121" s="367"/>
    </row>
    <row r="122" spans="26:37" s="368" customFormat="1" ht="14.15" customHeight="1">
      <c r="Z122" s="439"/>
      <c r="AH122" s="367"/>
      <c r="AJ122" s="367"/>
      <c r="AK122" s="367"/>
    </row>
    <row r="123" spans="26:37" s="368" customFormat="1" ht="14.15" customHeight="1">
      <c r="Z123" s="439"/>
      <c r="AH123" s="367"/>
      <c r="AJ123" s="367"/>
      <c r="AK123" s="367"/>
    </row>
    <row r="124" spans="26:37" s="368" customFormat="1" ht="14.15" customHeight="1">
      <c r="Z124" s="439"/>
      <c r="AH124" s="367"/>
      <c r="AJ124" s="367"/>
      <c r="AK124" s="367"/>
    </row>
    <row r="125" spans="26:37" s="368" customFormat="1" ht="14.15" customHeight="1">
      <c r="Z125" s="439"/>
      <c r="AH125" s="367"/>
      <c r="AJ125" s="367"/>
      <c r="AK125" s="367"/>
    </row>
    <row r="126" spans="26:37" s="368" customFormat="1" ht="14.15" customHeight="1">
      <c r="Z126" s="439"/>
      <c r="AH126" s="367"/>
      <c r="AJ126" s="367"/>
      <c r="AK126" s="367"/>
    </row>
    <row r="127" spans="26:37" s="368" customFormat="1" ht="14.15" customHeight="1">
      <c r="Z127" s="439"/>
      <c r="AH127" s="367"/>
      <c r="AJ127" s="367"/>
      <c r="AK127" s="367"/>
    </row>
    <row r="128" spans="26:37" s="368" customFormat="1" ht="14.15" customHeight="1">
      <c r="Z128" s="439"/>
      <c r="AH128" s="367"/>
      <c r="AJ128" s="367"/>
      <c r="AK128" s="367"/>
    </row>
    <row r="129" spans="26:37" s="368" customFormat="1" ht="14.15" customHeight="1">
      <c r="Z129" s="439"/>
      <c r="AH129" s="367"/>
      <c r="AJ129" s="367"/>
      <c r="AK129" s="367"/>
    </row>
    <row r="130" spans="26:37" s="368" customFormat="1" ht="14.15" customHeight="1">
      <c r="Z130" s="439"/>
      <c r="AH130" s="367"/>
      <c r="AJ130" s="367"/>
      <c r="AK130" s="367"/>
    </row>
    <row r="131" spans="26:37" s="368" customFormat="1" ht="14.15" customHeight="1">
      <c r="Z131" s="439"/>
      <c r="AH131" s="367"/>
      <c r="AJ131" s="367"/>
      <c r="AK131" s="367"/>
    </row>
    <row r="132" spans="26:37" s="368" customFormat="1" ht="14.15" customHeight="1">
      <c r="Z132" s="439"/>
      <c r="AH132" s="367"/>
      <c r="AJ132" s="367"/>
      <c r="AK132" s="367"/>
    </row>
    <row r="133" spans="26:37" s="368" customFormat="1" ht="14.15" customHeight="1">
      <c r="Z133" s="439"/>
      <c r="AH133" s="367"/>
      <c r="AJ133" s="367"/>
      <c r="AK133" s="367"/>
    </row>
    <row r="134" spans="26:37" s="368" customFormat="1" ht="14.15" customHeight="1">
      <c r="Z134" s="439"/>
      <c r="AH134" s="367"/>
      <c r="AJ134" s="367"/>
      <c r="AK134" s="367"/>
    </row>
    <row r="135" spans="26:37" s="368" customFormat="1" ht="14.15" customHeight="1">
      <c r="Z135" s="439"/>
      <c r="AH135" s="367"/>
      <c r="AJ135" s="367"/>
      <c r="AK135" s="367"/>
    </row>
    <row r="136" spans="26:37" s="368" customFormat="1" ht="14.15" customHeight="1">
      <c r="Z136" s="439"/>
      <c r="AH136" s="367"/>
      <c r="AJ136" s="367"/>
      <c r="AK136" s="367"/>
    </row>
    <row r="137" spans="26:37" s="368" customFormat="1" ht="14.15" customHeight="1">
      <c r="Z137" s="439"/>
      <c r="AH137" s="367"/>
      <c r="AJ137" s="367"/>
      <c r="AK137" s="367"/>
    </row>
    <row r="138" spans="26:37" s="368" customFormat="1" ht="14.15" customHeight="1">
      <c r="Z138" s="439"/>
      <c r="AH138" s="367"/>
      <c r="AJ138" s="367"/>
      <c r="AK138" s="367"/>
    </row>
    <row r="139" spans="26:37" s="368" customFormat="1" ht="14.15" customHeight="1">
      <c r="Z139" s="439"/>
      <c r="AH139" s="367"/>
      <c r="AJ139" s="367"/>
      <c r="AK139" s="367"/>
    </row>
    <row r="140" spans="26:37" s="368" customFormat="1" ht="14.15" customHeight="1">
      <c r="Z140" s="439"/>
      <c r="AH140" s="367"/>
      <c r="AJ140" s="367"/>
      <c r="AK140" s="367"/>
    </row>
    <row r="141" spans="26:37" s="368" customFormat="1" ht="14.15" customHeight="1">
      <c r="Z141" s="439"/>
      <c r="AH141" s="367"/>
      <c r="AJ141" s="367"/>
      <c r="AK141" s="367"/>
    </row>
    <row r="142" spans="26:37" s="368" customFormat="1" ht="14.15" customHeight="1">
      <c r="Z142" s="439"/>
      <c r="AH142" s="367"/>
      <c r="AJ142" s="367"/>
      <c r="AK142" s="367"/>
    </row>
    <row r="143" spans="26:37" s="368" customFormat="1" ht="14.15" customHeight="1">
      <c r="Z143" s="439"/>
      <c r="AH143" s="367"/>
      <c r="AJ143" s="367"/>
      <c r="AK143" s="367"/>
    </row>
    <row r="144" spans="26:37" s="368" customFormat="1" ht="14.15" customHeight="1">
      <c r="Z144" s="439"/>
      <c r="AH144" s="367"/>
      <c r="AJ144" s="367"/>
      <c r="AK144" s="367"/>
    </row>
    <row r="145" spans="26:37" s="368" customFormat="1" ht="14.15" customHeight="1">
      <c r="Z145" s="439"/>
      <c r="AH145" s="367"/>
      <c r="AJ145" s="367"/>
      <c r="AK145" s="367"/>
    </row>
    <row r="146" spans="26:37" s="368" customFormat="1" ht="14.15" customHeight="1">
      <c r="Z146" s="439"/>
      <c r="AH146" s="367"/>
      <c r="AJ146" s="367"/>
      <c r="AK146" s="367"/>
    </row>
    <row r="147" spans="26:37" s="368" customFormat="1" ht="14.15" customHeight="1">
      <c r="Z147" s="439"/>
      <c r="AH147" s="367"/>
      <c r="AJ147" s="367"/>
      <c r="AK147" s="367"/>
    </row>
    <row r="148" spans="26:37" s="368" customFormat="1" ht="14.15" customHeight="1">
      <c r="Z148" s="439"/>
      <c r="AH148" s="367"/>
      <c r="AJ148" s="367"/>
      <c r="AK148" s="367"/>
    </row>
    <row r="149" spans="26:37" s="368" customFormat="1" ht="14.15" customHeight="1">
      <c r="Z149" s="439"/>
      <c r="AH149" s="367"/>
      <c r="AJ149" s="367"/>
      <c r="AK149" s="367"/>
    </row>
    <row r="150" spans="26:37" s="368" customFormat="1" ht="14.15" customHeight="1">
      <c r="Z150" s="439"/>
      <c r="AH150" s="367"/>
      <c r="AJ150" s="367"/>
      <c r="AK150" s="367"/>
    </row>
    <row r="151" spans="26:37" s="368" customFormat="1" ht="14.15" customHeight="1">
      <c r="Z151" s="439"/>
      <c r="AH151" s="367"/>
      <c r="AJ151" s="367"/>
      <c r="AK151" s="367"/>
    </row>
    <row r="152" spans="26:37" s="368" customFormat="1" ht="14.15" customHeight="1">
      <c r="Z152" s="439"/>
      <c r="AH152" s="367"/>
      <c r="AJ152" s="367"/>
      <c r="AK152" s="367"/>
    </row>
    <row r="153" spans="26:37" s="368" customFormat="1" ht="14.15" customHeight="1">
      <c r="Z153" s="439"/>
      <c r="AH153" s="367"/>
      <c r="AJ153" s="367"/>
      <c r="AK153" s="367"/>
    </row>
    <row r="154" spans="26:37" s="368" customFormat="1" ht="14.15" customHeight="1">
      <c r="Z154" s="439"/>
      <c r="AH154" s="367"/>
      <c r="AJ154" s="367"/>
      <c r="AK154" s="367"/>
    </row>
    <row r="155" spans="26:37" s="368" customFormat="1" ht="14.15" customHeight="1">
      <c r="Z155" s="439"/>
      <c r="AH155" s="367"/>
      <c r="AJ155" s="367"/>
      <c r="AK155" s="367"/>
    </row>
    <row r="156" spans="26:37" s="368" customFormat="1" ht="14.15" customHeight="1">
      <c r="Z156" s="439"/>
      <c r="AH156" s="367"/>
      <c r="AJ156" s="367"/>
      <c r="AK156" s="367"/>
    </row>
    <row r="157" spans="26:37" s="368" customFormat="1" ht="14.15" customHeight="1">
      <c r="Z157" s="439"/>
      <c r="AH157" s="367"/>
      <c r="AJ157" s="367"/>
      <c r="AK157" s="367"/>
    </row>
    <row r="158" spans="26:37" s="368" customFormat="1" ht="14.15" customHeight="1">
      <c r="Z158" s="439"/>
      <c r="AH158" s="367"/>
      <c r="AJ158" s="367"/>
      <c r="AK158" s="367"/>
    </row>
    <row r="159" spans="26:37" s="368" customFormat="1" ht="14.15" customHeight="1">
      <c r="Z159" s="439"/>
      <c r="AH159" s="367"/>
      <c r="AJ159" s="367"/>
      <c r="AK159" s="367"/>
    </row>
    <row r="160" spans="26:37" s="368" customFormat="1" ht="14.15" customHeight="1">
      <c r="Z160" s="439"/>
      <c r="AH160" s="367"/>
      <c r="AJ160" s="367"/>
      <c r="AK160" s="367"/>
    </row>
    <row r="161" spans="26:37" s="368" customFormat="1" ht="14.15" customHeight="1">
      <c r="Z161" s="439"/>
      <c r="AH161" s="367"/>
      <c r="AJ161" s="367"/>
      <c r="AK161" s="367"/>
    </row>
    <row r="162" spans="26:37" s="368" customFormat="1" ht="14.15" customHeight="1">
      <c r="Z162" s="439"/>
      <c r="AH162" s="367"/>
      <c r="AJ162" s="367"/>
      <c r="AK162" s="367"/>
    </row>
    <row r="163" spans="26:37" s="368" customFormat="1" ht="14.15" customHeight="1">
      <c r="Z163" s="439"/>
      <c r="AH163" s="367"/>
      <c r="AJ163" s="367"/>
      <c r="AK163" s="367"/>
    </row>
    <row r="164" spans="26:37" s="368" customFormat="1" ht="14.15" customHeight="1">
      <c r="Z164" s="439"/>
      <c r="AH164" s="367"/>
      <c r="AJ164" s="367"/>
      <c r="AK164" s="367"/>
    </row>
    <row r="165" spans="26:37" s="368" customFormat="1" ht="14.15" customHeight="1">
      <c r="Z165" s="439"/>
      <c r="AH165" s="367"/>
      <c r="AJ165" s="367"/>
      <c r="AK165" s="367"/>
    </row>
    <row r="166" spans="26:37" s="368" customFormat="1" ht="14.15" customHeight="1">
      <c r="Z166" s="439"/>
      <c r="AH166" s="367"/>
      <c r="AJ166" s="367"/>
      <c r="AK166" s="367"/>
    </row>
    <row r="167" spans="26:37" s="368" customFormat="1" ht="14.15" customHeight="1">
      <c r="Z167" s="439"/>
      <c r="AH167" s="367"/>
      <c r="AJ167" s="367"/>
      <c r="AK167" s="367"/>
    </row>
    <row r="168" spans="26:37" s="368" customFormat="1" ht="14.15" customHeight="1">
      <c r="Z168" s="439"/>
      <c r="AH168" s="367"/>
      <c r="AJ168" s="367"/>
      <c r="AK168" s="367"/>
    </row>
    <row r="169" spans="26:37" s="368" customFormat="1" ht="14.15" customHeight="1">
      <c r="Z169" s="439"/>
      <c r="AH169" s="367"/>
      <c r="AJ169" s="367"/>
      <c r="AK169" s="367"/>
    </row>
    <row r="170" spans="26:37" s="368" customFormat="1" ht="14.15" customHeight="1">
      <c r="Z170" s="439"/>
      <c r="AH170" s="367"/>
      <c r="AJ170" s="367"/>
      <c r="AK170" s="367"/>
    </row>
    <row r="171" spans="26:37" s="368" customFormat="1" ht="14.15" customHeight="1">
      <c r="Z171" s="439"/>
      <c r="AH171" s="367"/>
      <c r="AJ171" s="367"/>
      <c r="AK171" s="367"/>
    </row>
    <row r="172" spans="26:37" s="368" customFormat="1" ht="14.15" customHeight="1">
      <c r="Z172" s="439"/>
      <c r="AH172" s="367"/>
      <c r="AJ172" s="367"/>
      <c r="AK172" s="367"/>
    </row>
    <row r="173" spans="26:37" s="368" customFormat="1" ht="14.15" customHeight="1">
      <c r="Z173" s="439"/>
      <c r="AH173" s="367"/>
      <c r="AJ173" s="367"/>
      <c r="AK173" s="367"/>
    </row>
    <row r="174" spans="26:37" s="368" customFormat="1" ht="14.15" customHeight="1">
      <c r="Z174" s="439"/>
      <c r="AH174" s="367"/>
      <c r="AJ174" s="367"/>
      <c r="AK174" s="367"/>
    </row>
    <row r="175" spans="26:37" s="368" customFormat="1" ht="14.15" customHeight="1">
      <c r="Z175" s="439"/>
      <c r="AH175" s="367"/>
      <c r="AJ175" s="367"/>
      <c r="AK175" s="367"/>
    </row>
    <row r="176" spans="26:37" s="368" customFormat="1" ht="14.15" customHeight="1">
      <c r="Z176" s="439"/>
      <c r="AH176" s="367"/>
      <c r="AJ176" s="367"/>
      <c r="AK176" s="367"/>
    </row>
    <row r="177" spans="26:37" s="368" customFormat="1" ht="14.15" customHeight="1">
      <c r="Z177" s="439"/>
      <c r="AH177" s="367"/>
      <c r="AJ177" s="367"/>
      <c r="AK177" s="367"/>
    </row>
    <row r="178" spans="26:37" s="368" customFormat="1" ht="14.15" customHeight="1">
      <c r="Z178" s="439"/>
      <c r="AH178" s="367"/>
      <c r="AJ178" s="367"/>
      <c r="AK178" s="367"/>
    </row>
    <row r="179" spans="26:37" s="368" customFormat="1" ht="14.15" customHeight="1">
      <c r="Z179" s="439"/>
      <c r="AH179" s="367"/>
      <c r="AJ179" s="367"/>
      <c r="AK179" s="367"/>
    </row>
    <row r="180" spans="26:37" s="368" customFormat="1" ht="14.15" customHeight="1">
      <c r="Z180" s="439"/>
      <c r="AH180" s="367"/>
      <c r="AJ180" s="367"/>
      <c r="AK180" s="367"/>
    </row>
    <row r="181" spans="26:37" s="368" customFormat="1" ht="14.15" customHeight="1">
      <c r="Z181" s="439"/>
      <c r="AH181" s="367"/>
      <c r="AJ181" s="367"/>
      <c r="AK181" s="367"/>
    </row>
    <row r="182" spans="26:37" s="368" customFormat="1" ht="14.15" customHeight="1">
      <c r="Z182" s="439"/>
      <c r="AH182" s="367"/>
      <c r="AJ182" s="367"/>
      <c r="AK182" s="367"/>
    </row>
    <row r="183" spans="26:37" s="368" customFormat="1" ht="14.15" customHeight="1">
      <c r="Z183" s="439"/>
      <c r="AH183" s="367"/>
      <c r="AJ183" s="367"/>
      <c r="AK183" s="367"/>
    </row>
    <row r="184" spans="26:37" s="368" customFormat="1" ht="14.15" customHeight="1">
      <c r="Z184" s="439"/>
      <c r="AH184" s="367"/>
      <c r="AJ184" s="367"/>
      <c r="AK184" s="367"/>
    </row>
    <row r="185" spans="26:37" s="368" customFormat="1" ht="14.15" customHeight="1">
      <c r="Z185" s="439"/>
      <c r="AH185" s="367"/>
      <c r="AJ185" s="367"/>
      <c r="AK185" s="367"/>
    </row>
    <row r="186" spans="26:37" s="368" customFormat="1" ht="14.15" customHeight="1">
      <c r="Z186" s="439"/>
      <c r="AH186" s="367"/>
      <c r="AJ186" s="367"/>
      <c r="AK186" s="367"/>
    </row>
    <row r="187" spans="26:37" s="368" customFormat="1" ht="14.15" customHeight="1">
      <c r="Z187" s="439"/>
      <c r="AH187" s="367"/>
      <c r="AJ187" s="367"/>
      <c r="AK187" s="367"/>
    </row>
    <row r="188" spans="26:37" s="368" customFormat="1" ht="14.15" customHeight="1">
      <c r="Z188" s="439"/>
      <c r="AH188" s="367"/>
      <c r="AJ188" s="367"/>
      <c r="AK188" s="367"/>
    </row>
    <row r="189" spans="26:37" s="368" customFormat="1" ht="14.15" customHeight="1">
      <c r="Z189" s="439"/>
      <c r="AH189" s="367"/>
      <c r="AJ189" s="367"/>
      <c r="AK189" s="367"/>
    </row>
    <row r="190" spans="26:37" s="368" customFormat="1" ht="14.15" customHeight="1">
      <c r="Z190" s="439"/>
      <c r="AH190" s="367"/>
      <c r="AJ190" s="367"/>
      <c r="AK190" s="367"/>
    </row>
    <row r="191" spans="26:37" s="368" customFormat="1" ht="14.15" customHeight="1">
      <c r="Z191" s="439"/>
      <c r="AH191" s="367"/>
      <c r="AJ191" s="367"/>
      <c r="AK191" s="367"/>
    </row>
    <row r="192" spans="26:37" s="368" customFormat="1" ht="14.15" customHeight="1">
      <c r="Z192" s="439"/>
      <c r="AH192" s="367"/>
      <c r="AJ192" s="367"/>
      <c r="AK192" s="367"/>
    </row>
    <row r="193" spans="26:37" s="368" customFormat="1" ht="14.15" customHeight="1">
      <c r="Z193" s="439"/>
      <c r="AH193" s="367"/>
      <c r="AJ193" s="367"/>
      <c r="AK193" s="367"/>
    </row>
    <row r="194" spans="26:37" s="368" customFormat="1" ht="14.15" customHeight="1">
      <c r="Z194" s="439"/>
      <c r="AH194" s="367"/>
      <c r="AJ194" s="367"/>
      <c r="AK194" s="367"/>
    </row>
    <row r="195" spans="26:37" s="368" customFormat="1" ht="14.15" customHeight="1">
      <c r="Z195" s="439"/>
      <c r="AH195" s="367"/>
      <c r="AJ195" s="367"/>
      <c r="AK195" s="367"/>
    </row>
    <row r="196" spans="26:37" s="368" customFormat="1" ht="14.15" customHeight="1">
      <c r="Z196" s="439"/>
      <c r="AH196" s="367"/>
      <c r="AJ196" s="367"/>
      <c r="AK196" s="367"/>
    </row>
    <row r="197" spans="26:37" s="368" customFormat="1" ht="14.15" customHeight="1">
      <c r="Z197" s="439"/>
      <c r="AH197" s="367"/>
      <c r="AJ197" s="367"/>
      <c r="AK197" s="367"/>
    </row>
    <row r="198" spans="26:37" s="368" customFormat="1" ht="14.15" customHeight="1">
      <c r="Z198" s="439"/>
      <c r="AH198" s="367"/>
      <c r="AJ198" s="367"/>
      <c r="AK198" s="367"/>
    </row>
    <row r="199" spans="26:37" s="368" customFormat="1" ht="14.15" customHeight="1">
      <c r="Z199" s="439"/>
      <c r="AH199" s="367"/>
      <c r="AJ199" s="367"/>
      <c r="AK199" s="367"/>
    </row>
    <row r="200" spans="26:37" s="368" customFormat="1" ht="14.15" customHeight="1">
      <c r="Z200" s="439"/>
      <c r="AH200" s="367"/>
      <c r="AJ200" s="367"/>
      <c r="AK200" s="367"/>
    </row>
    <row r="201" spans="26:37" s="368" customFormat="1" ht="14.15" customHeight="1">
      <c r="Z201" s="439"/>
      <c r="AH201" s="367"/>
      <c r="AJ201" s="367"/>
      <c r="AK201" s="367"/>
    </row>
    <row r="202" spans="26:37" s="368" customFormat="1" ht="14.15" customHeight="1">
      <c r="Z202" s="439"/>
      <c r="AH202" s="367"/>
      <c r="AJ202" s="367"/>
      <c r="AK202" s="367"/>
    </row>
    <row r="203" spans="26:37" s="368" customFormat="1" ht="14.15" customHeight="1">
      <c r="Z203" s="439"/>
      <c r="AH203" s="367"/>
      <c r="AJ203" s="367"/>
      <c r="AK203" s="367"/>
    </row>
    <row r="204" spans="26:37" s="368" customFormat="1" ht="14.15" customHeight="1">
      <c r="Z204" s="439"/>
      <c r="AH204" s="367"/>
      <c r="AJ204" s="367"/>
      <c r="AK204" s="367"/>
    </row>
    <row r="205" spans="26:37" s="368" customFormat="1" ht="14.15" customHeight="1">
      <c r="Z205" s="439"/>
      <c r="AH205" s="367"/>
      <c r="AJ205" s="367"/>
      <c r="AK205" s="367"/>
    </row>
    <row r="206" spans="26:37" s="368" customFormat="1" ht="14.15" customHeight="1">
      <c r="Z206" s="439"/>
      <c r="AH206" s="367"/>
      <c r="AJ206" s="367"/>
      <c r="AK206" s="367"/>
    </row>
    <row r="207" spans="26:37" s="368" customFormat="1" ht="14.15" customHeight="1">
      <c r="Z207" s="439"/>
      <c r="AH207" s="367"/>
      <c r="AJ207" s="367"/>
      <c r="AK207" s="367"/>
    </row>
    <row r="208" spans="26:37" s="368" customFormat="1" ht="14.15" customHeight="1">
      <c r="Z208" s="439"/>
      <c r="AH208" s="367"/>
      <c r="AJ208" s="367"/>
      <c r="AK208" s="367"/>
    </row>
    <row r="209" spans="26:37" s="368" customFormat="1" ht="14.15" customHeight="1">
      <c r="Z209" s="439"/>
      <c r="AH209" s="367"/>
      <c r="AJ209" s="367"/>
      <c r="AK209" s="367"/>
    </row>
    <row r="210" spans="26:37" s="368" customFormat="1" ht="14.15" customHeight="1">
      <c r="Z210" s="439"/>
      <c r="AH210" s="367"/>
      <c r="AJ210" s="367"/>
      <c r="AK210" s="367"/>
    </row>
    <row r="211" spans="26:37" s="368" customFormat="1" ht="14.15" customHeight="1">
      <c r="Z211" s="439"/>
      <c r="AH211" s="367"/>
      <c r="AJ211" s="367"/>
      <c r="AK211" s="367"/>
    </row>
    <row r="212" spans="26:37" s="368" customFormat="1" ht="14.15" customHeight="1">
      <c r="Z212" s="439"/>
      <c r="AH212" s="367"/>
      <c r="AJ212" s="367"/>
      <c r="AK212" s="367"/>
    </row>
    <row r="213" spans="26:37" s="368" customFormat="1" ht="14.15" customHeight="1">
      <c r="Z213" s="439"/>
      <c r="AH213" s="367"/>
      <c r="AJ213" s="367"/>
      <c r="AK213" s="367"/>
    </row>
    <row r="214" spans="26:37" s="368" customFormat="1" ht="14.15" customHeight="1">
      <c r="Z214" s="439"/>
      <c r="AH214" s="367"/>
      <c r="AJ214" s="367"/>
      <c r="AK214" s="367"/>
    </row>
    <row r="215" spans="26:37" s="368" customFormat="1" ht="14.15" customHeight="1">
      <c r="Z215" s="439"/>
      <c r="AH215" s="367"/>
      <c r="AJ215" s="367"/>
      <c r="AK215" s="367"/>
    </row>
    <row r="216" spans="26:37" s="368" customFormat="1" ht="14.15" customHeight="1">
      <c r="Z216" s="439"/>
      <c r="AH216" s="367"/>
      <c r="AJ216" s="367"/>
      <c r="AK216" s="367"/>
    </row>
    <row r="217" spans="26:37" s="368" customFormat="1" ht="14.15" customHeight="1">
      <c r="Z217" s="439"/>
      <c r="AH217" s="367"/>
      <c r="AJ217" s="367"/>
      <c r="AK217" s="367"/>
    </row>
    <row r="218" spans="26:37" s="368" customFormat="1" ht="14.15" customHeight="1">
      <c r="Z218" s="439"/>
      <c r="AH218" s="367"/>
      <c r="AJ218" s="367"/>
      <c r="AK218" s="367"/>
    </row>
    <row r="219" spans="26:37" s="368" customFormat="1" ht="14.15" customHeight="1">
      <c r="Z219" s="439"/>
      <c r="AH219" s="367"/>
      <c r="AJ219" s="367"/>
      <c r="AK219" s="367"/>
    </row>
    <row r="220" spans="26:37" s="368" customFormat="1" ht="14.15" customHeight="1">
      <c r="Z220" s="439"/>
      <c r="AH220" s="367"/>
      <c r="AJ220" s="367"/>
      <c r="AK220" s="367"/>
    </row>
    <row r="221" spans="26:37" s="368" customFormat="1" ht="14.15" customHeight="1">
      <c r="Z221" s="439"/>
      <c r="AH221" s="367"/>
      <c r="AJ221" s="367"/>
      <c r="AK221" s="367"/>
    </row>
    <row r="222" spans="26:37" s="368" customFormat="1" ht="14.15" customHeight="1">
      <c r="Z222" s="439"/>
      <c r="AH222" s="367"/>
      <c r="AJ222" s="367"/>
      <c r="AK222" s="367"/>
    </row>
    <row r="223" spans="26:37" s="368" customFormat="1" ht="14.15" customHeight="1">
      <c r="Z223" s="439"/>
      <c r="AH223" s="367"/>
      <c r="AJ223" s="367"/>
      <c r="AK223" s="367"/>
    </row>
    <row r="224" spans="26:37" s="368" customFormat="1" ht="14.15" customHeight="1">
      <c r="Z224" s="439"/>
      <c r="AH224" s="367"/>
      <c r="AJ224" s="367"/>
      <c r="AK224" s="367"/>
    </row>
    <row r="225" spans="26:37" s="368" customFormat="1" ht="14.15" customHeight="1">
      <c r="Z225" s="439"/>
      <c r="AH225" s="367"/>
      <c r="AJ225" s="367"/>
      <c r="AK225" s="367"/>
    </row>
    <row r="226" spans="26:37" s="368" customFormat="1" ht="14.15" customHeight="1">
      <c r="Z226" s="439"/>
      <c r="AH226" s="367"/>
      <c r="AJ226" s="367"/>
      <c r="AK226" s="367"/>
    </row>
    <row r="227" spans="26:37" s="368" customFormat="1" ht="14.15" customHeight="1">
      <c r="Z227" s="439"/>
      <c r="AH227" s="367"/>
      <c r="AJ227" s="367"/>
      <c r="AK227" s="367"/>
    </row>
    <row r="228" spans="26:37" s="368" customFormat="1" ht="14.15" customHeight="1">
      <c r="Z228" s="439"/>
      <c r="AH228" s="367"/>
      <c r="AJ228" s="367"/>
      <c r="AK228" s="367"/>
    </row>
    <row r="229" spans="26:37" s="368" customFormat="1" ht="14.15" customHeight="1">
      <c r="Z229" s="439"/>
      <c r="AH229" s="367"/>
      <c r="AJ229" s="367"/>
      <c r="AK229" s="367"/>
    </row>
    <row r="230" spans="26:37" s="368" customFormat="1" ht="14.15" customHeight="1">
      <c r="Z230" s="439"/>
      <c r="AH230" s="367"/>
      <c r="AJ230" s="367"/>
      <c r="AK230" s="367"/>
    </row>
    <row r="231" spans="26:37" s="368" customFormat="1" ht="14.15" customHeight="1">
      <c r="Z231" s="439"/>
      <c r="AH231" s="367"/>
      <c r="AJ231" s="367"/>
      <c r="AK231" s="367"/>
    </row>
    <row r="232" spans="26:37" s="368" customFormat="1" ht="14.15" customHeight="1">
      <c r="Z232" s="439"/>
      <c r="AH232" s="367"/>
      <c r="AJ232" s="367"/>
      <c r="AK232" s="367"/>
    </row>
    <row r="233" spans="26:37" s="368" customFormat="1" ht="14.15" customHeight="1">
      <c r="Z233" s="439"/>
      <c r="AH233" s="367"/>
      <c r="AJ233" s="367"/>
      <c r="AK233" s="367"/>
    </row>
    <row r="234" spans="26:37" s="368" customFormat="1" ht="14.15" customHeight="1">
      <c r="Z234" s="439"/>
      <c r="AH234" s="367"/>
      <c r="AJ234" s="367"/>
      <c r="AK234" s="367"/>
    </row>
    <row r="235" spans="26:37" s="368" customFormat="1" ht="14.15" customHeight="1">
      <c r="Z235" s="439"/>
      <c r="AH235" s="367"/>
      <c r="AJ235" s="367"/>
      <c r="AK235" s="367"/>
    </row>
    <row r="236" spans="26:37" s="368" customFormat="1" ht="14.15" customHeight="1">
      <c r="Z236" s="439"/>
      <c r="AH236" s="367"/>
      <c r="AJ236" s="367"/>
      <c r="AK236" s="367"/>
    </row>
    <row r="237" spans="26:37" s="368" customFormat="1" ht="14.15" customHeight="1">
      <c r="Z237" s="439"/>
      <c r="AH237" s="367"/>
      <c r="AJ237" s="367"/>
      <c r="AK237" s="367"/>
    </row>
    <row r="238" spans="26:37" s="368" customFormat="1" ht="14.15" customHeight="1">
      <c r="Z238" s="439"/>
      <c r="AH238" s="367"/>
      <c r="AJ238" s="367"/>
      <c r="AK238" s="367"/>
    </row>
    <row r="239" spans="26:37" s="368" customFormat="1" ht="14.15" customHeight="1">
      <c r="Z239" s="439"/>
      <c r="AH239" s="367"/>
      <c r="AJ239" s="367"/>
      <c r="AK239" s="367"/>
    </row>
    <row r="240" spans="26:37" s="368" customFormat="1" ht="14.15" customHeight="1">
      <c r="Z240" s="439"/>
      <c r="AH240" s="367"/>
      <c r="AJ240" s="367"/>
      <c r="AK240" s="367"/>
    </row>
    <row r="241" spans="26:37" s="368" customFormat="1" ht="14.15" customHeight="1">
      <c r="Z241" s="439"/>
      <c r="AH241" s="367"/>
      <c r="AJ241" s="367"/>
      <c r="AK241" s="367"/>
    </row>
    <row r="242" spans="26:37" s="368" customFormat="1" ht="14.15" customHeight="1">
      <c r="Z242" s="439"/>
      <c r="AH242" s="367"/>
      <c r="AJ242" s="367"/>
      <c r="AK242" s="367"/>
    </row>
    <row r="243" spans="26:37" s="368" customFormat="1" ht="14.15" customHeight="1">
      <c r="Z243" s="439"/>
      <c r="AH243" s="367"/>
      <c r="AJ243" s="367"/>
      <c r="AK243" s="367"/>
    </row>
    <row r="244" spans="26:37" s="368" customFormat="1" ht="14.15" customHeight="1">
      <c r="Z244" s="439"/>
      <c r="AH244" s="367"/>
      <c r="AJ244" s="367"/>
      <c r="AK244" s="367"/>
    </row>
    <row r="245" spans="26:37" s="368" customFormat="1" ht="14.15" customHeight="1">
      <c r="Z245" s="439"/>
      <c r="AH245" s="367"/>
      <c r="AJ245" s="367"/>
      <c r="AK245" s="367"/>
    </row>
    <row r="246" spans="26:37" s="368" customFormat="1" ht="14.15" customHeight="1">
      <c r="Z246" s="439"/>
      <c r="AH246" s="367"/>
      <c r="AJ246" s="367"/>
      <c r="AK246" s="367"/>
    </row>
    <row r="247" spans="26:37" s="368" customFormat="1" ht="14.15" customHeight="1">
      <c r="Z247" s="439"/>
      <c r="AH247" s="367"/>
      <c r="AJ247" s="367"/>
      <c r="AK247" s="367"/>
    </row>
    <row r="248" spans="26:37" s="368" customFormat="1" ht="14.15" customHeight="1">
      <c r="Z248" s="439"/>
      <c r="AH248" s="367"/>
      <c r="AJ248" s="367"/>
      <c r="AK248" s="367"/>
    </row>
    <row r="249" spans="26:37" s="368" customFormat="1" ht="14.15" customHeight="1">
      <c r="Z249" s="439"/>
      <c r="AH249" s="367"/>
      <c r="AJ249" s="367"/>
      <c r="AK249" s="367"/>
    </row>
    <row r="250" spans="26:37" s="368" customFormat="1" ht="14.15" customHeight="1">
      <c r="Z250" s="439"/>
      <c r="AH250" s="367"/>
      <c r="AJ250" s="367"/>
      <c r="AK250" s="367"/>
    </row>
    <row r="251" spans="26:37" s="368" customFormat="1" ht="14.15" customHeight="1">
      <c r="Z251" s="439"/>
      <c r="AH251" s="367"/>
      <c r="AJ251" s="367"/>
      <c r="AK251" s="367"/>
    </row>
    <row r="252" spans="26:37" s="368" customFormat="1" ht="14.15" customHeight="1">
      <c r="Z252" s="439"/>
      <c r="AH252" s="367"/>
      <c r="AJ252" s="367"/>
      <c r="AK252" s="367"/>
    </row>
    <row r="253" spans="26:37" s="368" customFormat="1" ht="14.15" customHeight="1">
      <c r="Z253" s="439"/>
      <c r="AH253" s="367"/>
      <c r="AJ253" s="367"/>
      <c r="AK253" s="367"/>
    </row>
    <row r="254" spans="26:37" s="368" customFormat="1" ht="14.15" customHeight="1">
      <c r="Z254" s="439"/>
      <c r="AH254" s="367"/>
      <c r="AJ254" s="367"/>
      <c r="AK254" s="367"/>
    </row>
    <row r="255" spans="26:37" s="368" customFormat="1" ht="14.15" customHeight="1">
      <c r="Z255" s="439"/>
      <c r="AH255" s="367"/>
      <c r="AJ255" s="367"/>
      <c r="AK255" s="367"/>
    </row>
    <row r="256" spans="26:37" s="368" customFormat="1" ht="14.15" customHeight="1">
      <c r="Z256" s="439"/>
      <c r="AH256" s="367"/>
      <c r="AJ256" s="367"/>
      <c r="AK256" s="367"/>
    </row>
    <row r="257" spans="26:37" s="368" customFormat="1" ht="14.15" customHeight="1">
      <c r="Z257" s="439"/>
      <c r="AH257" s="367"/>
      <c r="AJ257" s="367"/>
      <c r="AK257" s="367"/>
    </row>
    <row r="258" spans="26:37" s="368" customFormat="1" ht="14.15" customHeight="1">
      <c r="Z258" s="439"/>
      <c r="AH258" s="367"/>
      <c r="AJ258" s="367"/>
      <c r="AK258" s="367"/>
    </row>
    <row r="259" spans="26:37" s="368" customFormat="1" ht="14.15" customHeight="1">
      <c r="Z259" s="439"/>
      <c r="AH259" s="367"/>
      <c r="AJ259" s="367"/>
      <c r="AK259" s="367"/>
    </row>
    <row r="260" spans="26:37" s="368" customFormat="1" ht="14.15" customHeight="1">
      <c r="Z260" s="439"/>
      <c r="AH260" s="367"/>
      <c r="AJ260" s="367"/>
      <c r="AK260" s="367"/>
    </row>
    <row r="261" spans="26:37" s="368" customFormat="1" ht="14.15" customHeight="1">
      <c r="Z261" s="439"/>
      <c r="AH261" s="367"/>
      <c r="AJ261" s="367"/>
      <c r="AK261" s="367"/>
    </row>
    <row r="262" spans="26:37" s="368" customFormat="1" ht="14.15" customHeight="1">
      <c r="Z262" s="439"/>
      <c r="AH262" s="367"/>
      <c r="AJ262" s="367"/>
      <c r="AK262" s="367"/>
    </row>
    <row r="263" spans="26:37" s="368" customFormat="1" ht="14.15" customHeight="1">
      <c r="Z263" s="439"/>
      <c r="AH263" s="367"/>
      <c r="AJ263" s="367"/>
      <c r="AK263" s="367"/>
    </row>
    <row r="264" spans="26:37" s="368" customFormat="1" ht="14.15" customHeight="1">
      <c r="Z264" s="439"/>
      <c r="AH264" s="367"/>
      <c r="AJ264" s="367"/>
      <c r="AK264" s="367"/>
    </row>
    <row r="265" spans="26:37" s="368" customFormat="1" ht="14.15" customHeight="1">
      <c r="Z265" s="439"/>
      <c r="AH265" s="367"/>
      <c r="AJ265" s="367"/>
      <c r="AK265" s="367"/>
    </row>
    <row r="266" spans="26:37" s="368" customFormat="1" ht="14.15" customHeight="1">
      <c r="Z266" s="439"/>
      <c r="AH266" s="367"/>
      <c r="AJ266" s="367"/>
      <c r="AK266" s="367"/>
    </row>
    <row r="267" spans="26:37" s="368" customFormat="1" ht="14.15" customHeight="1">
      <c r="Z267" s="439"/>
      <c r="AH267" s="367"/>
      <c r="AJ267" s="367"/>
      <c r="AK267" s="367"/>
    </row>
    <row r="268" spans="26:37" s="368" customFormat="1" ht="14.15" customHeight="1">
      <c r="Z268" s="439"/>
      <c r="AH268" s="367"/>
      <c r="AJ268" s="367"/>
      <c r="AK268" s="367"/>
    </row>
    <row r="269" spans="26:37" s="368" customFormat="1" ht="14.15" customHeight="1">
      <c r="Z269" s="439"/>
      <c r="AH269" s="367"/>
      <c r="AJ269" s="367"/>
      <c r="AK269" s="367"/>
    </row>
    <row r="270" spans="26:37" s="368" customFormat="1" ht="14.15" customHeight="1">
      <c r="Z270" s="439"/>
      <c r="AH270" s="367"/>
      <c r="AJ270" s="367"/>
      <c r="AK270" s="367"/>
    </row>
    <row r="271" spans="26:37" s="368" customFormat="1" ht="14.15" customHeight="1">
      <c r="Z271" s="439"/>
      <c r="AH271" s="367"/>
      <c r="AJ271" s="367"/>
      <c r="AK271" s="367"/>
    </row>
    <row r="272" spans="26:37" s="368" customFormat="1" ht="14.15" customHeight="1">
      <c r="Z272" s="439"/>
      <c r="AH272" s="367"/>
      <c r="AJ272" s="367"/>
      <c r="AK272" s="367"/>
    </row>
    <row r="273" spans="26:37" s="368" customFormat="1" ht="14.15" customHeight="1">
      <c r="Z273" s="439"/>
      <c r="AH273" s="367"/>
      <c r="AJ273" s="367"/>
      <c r="AK273" s="367"/>
    </row>
    <row r="274" spans="26:37" s="368" customFormat="1" ht="14.15" customHeight="1">
      <c r="Z274" s="439"/>
      <c r="AH274" s="367"/>
      <c r="AJ274" s="367"/>
      <c r="AK274" s="367"/>
    </row>
    <row r="275" spans="26:37" s="368" customFormat="1" ht="14.15" customHeight="1">
      <c r="Z275" s="439"/>
      <c r="AH275" s="367"/>
      <c r="AJ275" s="367"/>
      <c r="AK275" s="367"/>
    </row>
    <row r="276" spans="26:37" s="368" customFormat="1" ht="14.15" customHeight="1">
      <c r="Z276" s="439"/>
      <c r="AH276" s="367"/>
      <c r="AJ276" s="367"/>
      <c r="AK276" s="367"/>
    </row>
    <row r="277" spans="26:37" s="368" customFormat="1" ht="14.15" customHeight="1">
      <c r="Z277" s="439"/>
      <c r="AH277" s="367"/>
      <c r="AJ277" s="367"/>
      <c r="AK277" s="367"/>
    </row>
    <row r="278" spans="26:37" s="368" customFormat="1" ht="14.15" customHeight="1">
      <c r="Z278" s="439"/>
      <c r="AH278" s="367"/>
      <c r="AJ278" s="367"/>
      <c r="AK278" s="367"/>
    </row>
    <row r="279" spans="26:37" s="368" customFormat="1" ht="14.15" customHeight="1">
      <c r="Z279" s="439"/>
      <c r="AH279" s="367"/>
      <c r="AJ279" s="367"/>
      <c r="AK279" s="367"/>
    </row>
    <row r="280" spans="26:37" s="368" customFormat="1" ht="14.15" customHeight="1">
      <c r="Z280" s="439"/>
      <c r="AH280" s="367"/>
      <c r="AJ280" s="367"/>
      <c r="AK280" s="367"/>
    </row>
    <row r="281" spans="26:37" s="368" customFormat="1" ht="14.15" customHeight="1">
      <c r="Z281" s="439"/>
      <c r="AH281" s="367"/>
      <c r="AJ281" s="367"/>
      <c r="AK281" s="367"/>
    </row>
    <row r="282" spans="26:37" s="368" customFormat="1" ht="14.15" customHeight="1">
      <c r="Z282" s="439"/>
      <c r="AH282" s="367"/>
      <c r="AJ282" s="367"/>
      <c r="AK282" s="367"/>
    </row>
    <row r="283" spans="26:37" s="368" customFormat="1" ht="14.15" customHeight="1">
      <c r="Z283" s="439"/>
      <c r="AH283" s="367"/>
      <c r="AJ283" s="367"/>
      <c r="AK283" s="367"/>
    </row>
    <row r="284" spans="26:37" s="368" customFormat="1" ht="14.15" customHeight="1">
      <c r="Z284" s="439"/>
      <c r="AH284" s="367"/>
      <c r="AJ284" s="367"/>
      <c r="AK284" s="367"/>
    </row>
    <row r="285" spans="26:37" s="368" customFormat="1" ht="14.15" customHeight="1">
      <c r="Z285" s="439"/>
      <c r="AH285" s="367"/>
      <c r="AJ285" s="367"/>
      <c r="AK285" s="367"/>
    </row>
    <row r="286" spans="26:37" s="368" customFormat="1" ht="14.15" customHeight="1">
      <c r="Z286" s="439"/>
      <c r="AH286" s="367"/>
      <c r="AJ286" s="367"/>
      <c r="AK286" s="367"/>
    </row>
    <row r="287" spans="26:37" s="368" customFormat="1" ht="14.15" customHeight="1">
      <c r="Z287" s="439"/>
      <c r="AH287" s="367"/>
      <c r="AJ287" s="367"/>
      <c r="AK287" s="367"/>
    </row>
    <row r="288" spans="26:37" s="368" customFormat="1" ht="14.15" customHeight="1">
      <c r="Z288" s="439"/>
      <c r="AH288" s="367"/>
      <c r="AJ288" s="367"/>
      <c r="AK288" s="367"/>
    </row>
    <row r="289" spans="26:37" s="368" customFormat="1" ht="14.15" customHeight="1">
      <c r="Z289" s="439"/>
      <c r="AH289" s="367"/>
      <c r="AJ289" s="367"/>
      <c r="AK289" s="367"/>
    </row>
    <row r="290" spans="26:37" s="368" customFormat="1" ht="14.15" customHeight="1">
      <c r="Z290" s="439"/>
      <c r="AH290" s="367"/>
      <c r="AJ290" s="367"/>
      <c r="AK290" s="367"/>
    </row>
    <row r="291" spans="26:37" s="368" customFormat="1" ht="14.15" customHeight="1">
      <c r="Z291" s="439"/>
      <c r="AH291" s="367"/>
      <c r="AJ291" s="367"/>
      <c r="AK291" s="367"/>
    </row>
    <row r="292" spans="26:37" s="368" customFormat="1" ht="14.15" customHeight="1">
      <c r="Z292" s="439"/>
      <c r="AH292" s="367"/>
      <c r="AJ292" s="367"/>
      <c r="AK292" s="367"/>
    </row>
    <row r="293" spans="26:37" s="368" customFormat="1" ht="14.15" customHeight="1">
      <c r="Z293" s="439"/>
      <c r="AH293" s="367"/>
      <c r="AJ293" s="367"/>
      <c r="AK293" s="367"/>
    </row>
    <row r="294" spans="26:37" s="368" customFormat="1" ht="14.15" customHeight="1">
      <c r="Z294" s="439"/>
      <c r="AH294" s="367"/>
      <c r="AJ294" s="367"/>
      <c r="AK294" s="367"/>
    </row>
    <row r="295" spans="26:37" s="368" customFormat="1" ht="14.15" customHeight="1">
      <c r="Z295" s="439"/>
      <c r="AH295" s="367"/>
      <c r="AJ295" s="367"/>
      <c r="AK295" s="367"/>
    </row>
    <row r="296" spans="26:37" s="368" customFormat="1" ht="14.15" customHeight="1">
      <c r="Z296" s="439"/>
      <c r="AH296" s="367"/>
      <c r="AJ296" s="367"/>
      <c r="AK296" s="367"/>
    </row>
    <row r="297" spans="26:37" s="368" customFormat="1" ht="14.15" customHeight="1">
      <c r="Z297" s="439"/>
      <c r="AH297" s="367"/>
      <c r="AJ297" s="367"/>
      <c r="AK297" s="367"/>
    </row>
    <row r="298" spans="26:37" s="368" customFormat="1" ht="14.15" customHeight="1">
      <c r="Z298" s="439"/>
      <c r="AH298" s="367"/>
      <c r="AJ298" s="367"/>
      <c r="AK298" s="367"/>
    </row>
    <row r="299" spans="26:37" s="368" customFormat="1" ht="14.15" customHeight="1">
      <c r="Z299" s="439"/>
      <c r="AH299" s="367"/>
      <c r="AJ299" s="367"/>
      <c r="AK299" s="367"/>
    </row>
    <row r="300" spans="26:37" s="368" customFormat="1" ht="14.15" customHeight="1">
      <c r="Z300" s="439"/>
      <c r="AH300" s="367"/>
      <c r="AJ300" s="367"/>
      <c r="AK300" s="367"/>
    </row>
    <row r="301" spans="26:37" s="368" customFormat="1" ht="14.15" customHeight="1">
      <c r="Z301" s="439"/>
      <c r="AH301" s="367"/>
      <c r="AJ301" s="367"/>
      <c r="AK301" s="367"/>
    </row>
    <row r="302" spans="26:37" s="368" customFormat="1" ht="14.15" customHeight="1">
      <c r="Z302" s="439"/>
      <c r="AH302" s="367"/>
      <c r="AJ302" s="367"/>
      <c r="AK302" s="367"/>
    </row>
    <row r="303" spans="26:37" s="368" customFormat="1" ht="14.15" customHeight="1">
      <c r="Z303" s="439"/>
      <c r="AH303" s="367"/>
      <c r="AJ303" s="367"/>
      <c r="AK303" s="367"/>
    </row>
    <row r="304" spans="26:37" s="368" customFormat="1" ht="14.15" customHeight="1">
      <c r="Z304" s="439"/>
      <c r="AH304" s="367"/>
      <c r="AJ304" s="367"/>
      <c r="AK304" s="367"/>
    </row>
    <row r="305" spans="26:37" s="368" customFormat="1" ht="14.15" customHeight="1">
      <c r="Z305" s="439"/>
      <c r="AH305" s="367"/>
      <c r="AJ305" s="367"/>
      <c r="AK305" s="367"/>
    </row>
    <row r="306" spans="26:37" s="368" customFormat="1" ht="14.15" customHeight="1">
      <c r="Z306" s="439"/>
      <c r="AH306" s="367"/>
      <c r="AJ306" s="367"/>
      <c r="AK306" s="367"/>
    </row>
    <row r="307" spans="26:37" s="368" customFormat="1" ht="14.15" customHeight="1">
      <c r="Z307" s="439"/>
      <c r="AH307" s="367"/>
      <c r="AJ307" s="367"/>
      <c r="AK307" s="367"/>
    </row>
    <row r="308" spans="26:37" s="368" customFormat="1" ht="14.15" customHeight="1">
      <c r="Z308" s="439"/>
      <c r="AH308" s="367"/>
      <c r="AJ308" s="367"/>
      <c r="AK308" s="367"/>
    </row>
    <row r="309" spans="26:37" s="368" customFormat="1" ht="14.15" customHeight="1">
      <c r="Z309" s="439"/>
      <c r="AH309" s="367"/>
      <c r="AJ309" s="367"/>
      <c r="AK309" s="367"/>
    </row>
    <row r="310" spans="26:37" s="368" customFormat="1" ht="14.15" customHeight="1">
      <c r="Z310" s="439"/>
      <c r="AH310" s="367"/>
      <c r="AJ310" s="367"/>
      <c r="AK310" s="367"/>
    </row>
    <row r="311" spans="26:37" s="368" customFormat="1" ht="14.15" customHeight="1">
      <c r="Z311" s="439"/>
      <c r="AH311" s="367"/>
      <c r="AJ311" s="367"/>
      <c r="AK311" s="367"/>
    </row>
    <row r="312" spans="26:37" s="368" customFormat="1" ht="14.15" customHeight="1">
      <c r="Z312" s="439"/>
      <c r="AH312" s="367"/>
      <c r="AJ312" s="367"/>
      <c r="AK312" s="367"/>
    </row>
    <row r="313" spans="26:37" s="368" customFormat="1" ht="14.15" customHeight="1">
      <c r="Z313" s="439"/>
      <c r="AH313" s="367"/>
      <c r="AJ313" s="367"/>
      <c r="AK313" s="367"/>
    </row>
    <row r="314" spans="26:37" s="368" customFormat="1" ht="14.15" customHeight="1">
      <c r="Z314" s="439"/>
      <c r="AH314" s="367"/>
      <c r="AJ314" s="367"/>
      <c r="AK314" s="367"/>
    </row>
    <row r="315" spans="26:37" s="368" customFormat="1" ht="14.15" customHeight="1">
      <c r="Z315" s="439"/>
      <c r="AH315" s="367"/>
      <c r="AJ315" s="367"/>
      <c r="AK315" s="367"/>
    </row>
    <row r="316" spans="26:37" s="368" customFormat="1" ht="14.15" customHeight="1">
      <c r="Z316" s="439"/>
      <c r="AH316" s="367"/>
      <c r="AJ316" s="367"/>
      <c r="AK316" s="367"/>
    </row>
    <row r="317" spans="26:37" s="368" customFormat="1" ht="14.15" customHeight="1">
      <c r="Z317" s="439"/>
      <c r="AH317" s="367"/>
      <c r="AJ317" s="367"/>
      <c r="AK317" s="367"/>
    </row>
    <row r="318" spans="26:37" s="368" customFormat="1" ht="14.15" customHeight="1">
      <c r="Z318" s="439"/>
      <c r="AH318" s="367"/>
      <c r="AJ318" s="367"/>
      <c r="AK318" s="367"/>
    </row>
    <row r="319" spans="26:37" s="368" customFormat="1" ht="14.15" customHeight="1">
      <c r="Z319" s="439"/>
      <c r="AH319" s="367"/>
      <c r="AJ319" s="367"/>
      <c r="AK319" s="367"/>
    </row>
    <row r="320" spans="26:37" s="368" customFormat="1" ht="14.15" customHeight="1">
      <c r="Z320" s="439"/>
      <c r="AH320" s="367"/>
      <c r="AJ320" s="367"/>
      <c r="AK320" s="367"/>
    </row>
    <row r="321" spans="26:37" s="368" customFormat="1" ht="14.15" customHeight="1">
      <c r="Z321" s="439"/>
      <c r="AH321" s="367"/>
      <c r="AJ321" s="367"/>
      <c r="AK321" s="367"/>
    </row>
    <row r="322" spans="26:37" s="368" customFormat="1" ht="14.15" customHeight="1">
      <c r="Z322" s="439"/>
      <c r="AH322" s="367"/>
      <c r="AJ322" s="367"/>
      <c r="AK322" s="367"/>
    </row>
    <row r="323" spans="26:37" s="368" customFormat="1" ht="14.15" customHeight="1">
      <c r="Z323" s="439"/>
      <c r="AH323" s="367"/>
      <c r="AJ323" s="367"/>
      <c r="AK323" s="367"/>
    </row>
    <row r="324" spans="26:37" s="368" customFormat="1" ht="14.15" customHeight="1">
      <c r="Z324" s="439"/>
      <c r="AH324" s="367"/>
      <c r="AJ324" s="367"/>
      <c r="AK324" s="367"/>
    </row>
    <row r="325" spans="26:37" s="368" customFormat="1" ht="14.15" customHeight="1">
      <c r="Z325" s="439"/>
      <c r="AH325" s="367"/>
      <c r="AJ325" s="367"/>
      <c r="AK325" s="367"/>
    </row>
    <row r="326" spans="26:37" s="368" customFormat="1" ht="14.15" customHeight="1">
      <c r="Z326" s="439"/>
      <c r="AH326" s="367"/>
      <c r="AJ326" s="367"/>
      <c r="AK326" s="367"/>
    </row>
    <row r="327" spans="26:37" s="368" customFormat="1" ht="14.15" customHeight="1">
      <c r="Z327" s="439"/>
      <c r="AH327" s="367"/>
      <c r="AJ327" s="367"/>
      <c r="AK327" s="367"/>
    </row>
    <row r="328" spans="26:37" s="368" customFormat="1" ht="14.15" customHeight="1">
      <c r="Z328" s="439"/>
      <c r="AH328" s="367"/>
      <c r="AJ328" s="367"/>
      <c r="AK328" s="367"/>
    </row>
    <row r="329" spans="26:37" s="368" customFormat="1" ht="14.15" customHeight="1">
      <c r="Z329" s="439"/>
      <c r="AH329" s="367"/>
      <c r="AJ329" s="367"/>
      <c r="AK329" s="367"/>
    </row>
    <row r="330" spans="26:37" s="368" customFormat="1" ht="14.15" customHeight="1">
      <c r="Z330" s="439"/>
      <c r="AH330" s="367"/>
      <c r="AJ330" s="367"/>
      <c r="AK330" s="367"/>
    </row>
    <row r="331" spans="26:37" s="368" customFormat="1" ht="14.15" customHeight="1">
      <c r="Z331" s="439"/>
      <c r="AH331" s="367"/>
      <c r="AJ331" s="367"/>
      <c r="AK331" s="367"/>
    </row>
    <row r="332" spans="26:37" s="368" customFormat="1" ht="14.15" customHeight="1">
      <c r="Z332" s="439"/>
      <c r="AH332" s="367"/>
      <c r="AJ332" s="367"/>
      <c r="AK332" s="367"/>
    </row>
    <row r="333" spans="26:37" s="368" customFormat="1" ht="14.15" customHeight="1">
      <c r="Z333" s="439"/>
      <c r="AH333" s="367"/>
      <c r="AJ333" s="367"/>
      <c r="AK333" s="367"/>
    </row>
    <row r="334" spans="26:37" s="368" customFormat="1" ht="14.15" customHeight="1">
      <c r="Z334" s="439"/>
      <c r="AH334" s="367"/>
      <c r="AJ334" s="367"/>
      <c r="AK334" s="367"/>
    </row>
    <row r="335" spans="26:37" s="368" customFormat="1" ht="14.15" customHeight="1">
      <c r="Z335" s="439"/>
      <c r="AH335" s="367"/>
      <c r="AJ335" s="367"/>
      <c r="AK335" s="367"/>
    </row>
    <row r="336" spans="26:37" s="368" customFormat="1" ht="14.15" customHeight="1">
      <c r="Z336" s="439"/>
      <c r="AH336" s="367"/>
      <c r="AJ336" s="367"/>
      <c r="AK336" s="367"/>
    </row>
    <row r="337" spans="26:37" s="368" customFormat="1" ht="14.15" customHeight="1">
      <c r="Z337" s="439"/>
      <c r="AH337" s="367"/>
      <c r="AJ337" s="367"/>
      <c r="AK337" s="367"/>
    </row>
    <row r="338" spans="26:37" s="368" customFormat="1" ht="14.15" customHeight="1">
      <c r="Z338" s="439"/>
      <c r="AH338" s="367"/>
      <c r="AJ338" s="367"/>
      <c r="AK338" s="367"/>
    </row>
    <row r="339" spans="26:37" s="368" customFormat="1" ht="14.15" customHeight="1">
      <c r="Z339" s="439"/>
      <c r="AH339" s="367"/>
      <c r="AJ339" s="367"/>
      <c r="AK339" s="367"/>
    </row>
    <row r="340" spans="26:37" s="368" customFormat="1" ht="14.15" customHeight="1">
      <c r="Z340" s="439"/>
      <c r="AH340" s="367"/>
      <c r="AJ340" s="367"/>
      <c r="AK340" s="367"/>
    </row>
    <row r="341" spans="26:37" s="368" customFormat="1" ht="14.15" customHeight="1">
      <c r="Z341" s="439"/>
      <c r="AH341" s="367"/>
      <c r="AJ341" s="367"/>
      <c r="AK341" s="367"/>
    </row>
    <row r="342" spans="26:37" s="368" customFormat="1" ht="14.15" customHeight="1">
      <c r="Z342" s="439"/>
      <c r="AH342" s="367"/>
      <c r="AJ342" s="367"/>
      <c r="AK342" s="367"/>
    </row>
    <row r="343" spans="26:37" s="368" customFormat="1" ht="14.15" customHeight="1">
      <c r="Z343" s="439"/>
      <c r="AH343" s="367"/>
      <c r="AJ343" s="367"/>
      <c r="AK343" s="367"/>
    </row>
    <row r="344" spans="26:37" s="368" customFormat="1" ht="14.15" customHeight="1">
      <c r="Z344" s="439"/>
      <c r="AH344" s="367"/>
      <c r="AJ344" s="367"/>
      <c r="AK344" s="367"/>
    </row>
    <row r="345" spans="26:37" s="368" customFormat="1" ht="14.15" customHeight="1">
      <c r="Z345" s="439"/>
      <c r="AH345" s="367"/>
      <c r="AJ345" s="367"/>
      <c r="AK345" s="367"/>
    </row>
    <row r="346" spans="26:37" s="368" customFormat="1" ht="14.15" customHeight="1">
      <c r="Z346" s="439"/>
      <c r="AH346" s="367"/>
      <c r="AJ346" s="367"/>
      <c r="AK346" s="367"/>
    </row>
    <row r="347" spans="26:37" s="368" customFormat="1" ht="14.15" customHeight="1">
      <c r="Z347" s="439"/>
      <c r="AH347" s="367"/>
      <c r="AJ347" s="367"/>
      <c r="AK347" s="367"/>
    </row>
    <row r="348" spans="26:37" s="368" customFormat="1" ht="14.15" customHeight="1">
      <c r="Z348" s="439"/>
      <c r="AH348" s="367"/>
      <c r="AJ348" s="367"/>
      <c r="AK348" s="367"/>
    </row>
    <row r="349" spans="26:37" s="368" customFormat="1" ht="14.15" customHeight="1">
      <c r="Z349" s="439"/>
      <c r="AH349" s="367"/>
      <c r="AJ349" s="367"/>
      <c r="AK349" s="367"/>
    </row>
    <row r="350" spans="26:37" s="368" customFormat="1" ht="14.15" customHeight="1">
      <c r="Z350" s="439"/>
      <c r="AH350" s="367"/>
      <c r="AJ350" s="367"/>
      <c r="AK350" s="367"/>
    </row>
    <row r="351" spans="26:37" s="368" customFormat="1" ht="14.15" customHeight="1">
      <c r="Z351" s="439"/>
      <c r="AH351" s="367"/>
      <c r="AJ351" s="367"/>
      <c r="AK351" s="367"/>
    </row>
    <row r="352" spans="26:37" s="368" customFormat="1" ht="14.15" customHeight="1">
      <c r="Z352" s="439"/>
      <c r="AH352" s="367"/>
      <c r="AJ352" s="367"/>
      <c r="AK352" s="367"/>
    </row>
    <row r="353" spans="26:37" s="368" customFormat="1" ht="14.15" customHeight="1">
      <c r="Z353" s="439"/>
      <c r="AH353" s="367"/>
      <c r="AJ353" s="367"/>
      <c r="AK353" s="367"/>
    </row>
    <row r="354" spans="26:37" s="368" customFormat="1" ht="14.15" customHeight="1">
      <c r="Z354" s="439"/>
      <c r="AH354" s="367"/>
      <c r="AJ354" s="367"/>
      <c r="AK354" s="367"/>
    </row>
    <row r="355" spans="26:37" s="368" customFormat="1" ht="14.15" customHeight="1">
      <c r="Z355" s="439"/>
      <c r="AH355" s="367"/>
      <c r="AJ355" s="367"/>
      <c r="AK355" s="367"/>
    </row>
    <row r="356" spans="26:37" s="368" customFormat="1" ht="14.15" customHeight="1">
      <c r="Z356" s="439"/>
      <c r="AH356" s="367"/>
      <c r="AJ356" s="367"/>
      <c r="AK356" s="367"/>
    </row>
    <row r="357" spans="26:37" s="368" customFormat="1" ht="14.15" customHeight="1">
      <c r="Z357" s="439"/>
      <c r="AH357" s="367"/>
      <c r="AJ357" s="367"/>
      <c r="AK357" s="367"/>
    </row>
    <row r="358" spans="26:37" s="368" customFormat="1" ht="14.15" customHeight="1">
      <c r="Z358" s="439"/>
      <c r="AH358" s="367"/>
      <c r="AJ358" s="367"/>
      <c r="AK358" s="367"/>
    </row>
    <row r="359" spans="26:37" s="368" customFormat="1" ht="14.15" customHeight="1">
      <c r="Z359" s="439"/>
      <c r="AH359" s="367"/>
      <c r="AJ359" s="367"/>
      <c r="AK359" s="367"/>
    </row>
    <row r="360" spans="26:37" s="368" customFormat="1" ht="14.15" customHeight="1">
      <c r="Z360" s="439"/>
      <c r="AH360" s="367"/>
      <c r="AJ360" s="367"/>
      <c r="AK360" s="367"/>
    </row>
    <row r="361" spans="26:37" s="368" customFormat="1" ht="14.15" customHeight="1">
      <c r="Z361" s="439"/>
      <c r="AH361" s="367"/>
      <c r="AJ361" s="367"/>
      <c r="AK361" s="367"/>
    </row>
    <row r="362" spans="26:37" s="368" customFormat="1" ht="14.15" customHeight="1">
      <c r="Z362" s="439"/>
      <c r="AH362" s="367"/>
      <c r="AJ362" s="367"/>
      <c r="AK362" s="367"/>
    </row>
    <row r="363" spans="26:37" s="368" customFormat="1" ht="14.15" customHeight="1">
      <c r="Z363" s="439"/>
      <c r="AH363" s="367"/>
      <c r="AJ363" s="367"/>
      <c r="AK363" s="367"/>
    </row>
    <row r="364" spans="26:37" s="368" customFormat="1" ht="14.15" customHeight="1">
      <c r="Z364" s="439"/>
      <c r="AH364" s="367"/>
      <c r="AJ364" s="367"/>
      <c r="AK364" s="367"/>
    </row>
    <row r="365" spans="26:37" s="368" customFormat="1" ht="14.15" customHeight="1">
      <c r="Z365" s="439"/>
      <c r="AH365" s="367"/>
      <c r="AJ365" s="367"/>
      <c r="AK365" s="367"/>
    </row>
    <row r="366" spans="26:37" s="368" customFormat="1" ht="14.15" customHeight="1">
      <c r="Z366" s="439"/>
      <c r="AH366" s="367"/>
      <c r="AJ366" s="367"/>
      <c r="AK366" s="367"/>
    </row>
    <row r="367" spans="26:37" s="368" customFormat="1" ht="14.15" customHeight="1">
      <c r="Z367" s="439"/>
      <c r="AH367" s="367"/>
      <c r="AJ367" s="367"/>
      <c r="AK367" s="367"/>
    </row>
    <row r="368" spans="26:37" s="368" customFormat="1" ht="14.15" customHeight="1">
      <c r="Z368" s="439"/>
      <c r="AH368" s="367"/>
      <c r="AJ368" s="367"/>
      <c r="AK368" s="367"/>
    </row>
    <row r="369" spans="26:37" s="368" customFormat="1" ht="14.15" customHeight="1">
      <c r="Z369" s="439"/>
      <c r="AH369" s="367"/>
      <c r="AJ369" s="367"/>
      <c r="AK369" s="367"/>
    </row>
    <row r="370" spans="26:37" s="368" customFormat="1" ht="14.15" customHeight="1">
      <c r="Z370" s="439"/>
      <c r="AH370" s="367"/>
      <c r="AJ370" s="367"/>
      <c r="AK370" s="367"/>
    </row>
    <row r="371" spans="26:37" s="368" customFormat="1" ht="14.15" customHeight="1">
      <c r="Z371" s="439"/>
      <c r="AH371" s="367"/>
      <c r="AJ371" s="367"/>
      <c r="AK371" s="367"/>
    </row>
    <row r="372" spans="26:37" s="368" customFormat="1" ht="14.15" customHeight="1">
      <c r="Z372" s="439"/>
      <c r="AH372" s="367"/>
      <c r="AJ372" s="367"/>
      <c r="AK372" s="367"/>
    </row>
    <row r="373" spans="26:37" s="368" customFormat="1" ht="14.15" customHeight="1">
      <c r="Z373" s="439"/>
      <c r="AH373" s="367"/>
      <c r="AJ373" s="367"/>
      <c r="AK373" s="367"/>
    </row>
    <row r="374" spans="26:37" s="368" customFormat="1" ht="14.15" customHeight="1">
      <c r="Z374" s="439"/>
      <c r="AH374" s="367"/>
      <c r="AJ374" s="367"/>
      <c r="AK374" s="367"/>
    </row>
    <row r="375" spans="26:37" s="368" customFormat="1" ht="14.15" customHeight="1">
      <c r="Z375" s="439"/>
      <c r="AH375" s="367"/>
      <c r="AJ375" s="367"/>
      <c r="AK375" s="367"/>
    </row>
    <row r="376" spans="26:37" s="368" customFormat="1" ht="14.15" customHeight="1">
      <c r="Z376" s="439"/>
      <c r="AH376" s="367"/>
      <c r="AJ376" s="367"/>
      <c r="AK376" s="367"/>
    </row>
    <row r="377" spans="26:37" s="368" customFormat="1" ht="14.15" customHeight="1">
      <c r="Z377" s="439"/>
      <c r="AH377" s="367"/>
      <c r="AJ377" s="367"/>
      <c r="AK377" s="367"/>
    </row>
    <row r="378" spans="26:37" s="368" customFormat="1" ht="14.15" customHeight="1">
      <c r="Z378" s="439"/>
      <c r="AH378" s="367"/>
      <c r="AJ378" s="367"/>
      <c r="AK378" s="367"/>
    </row>
    <row r="379" spans="26:37" s="368" customFormat="1" ht="14.15" customHeight="1">
      <c r="Z379" s="439"/>
      <c r="AH379" s="367"/>
      <c r="AJ379" s="367"/>
      <c r="AK379" s="367"/>
    </row>
    <row r="380" spans="26:37" s="368" customFormat="1" ht="14.15" customHeight="1">
      <c r="Z380" s="439"/>
      <c r="AH380" s="367"/>
      <c r="AJ380" s="367"/>
      <c r="AK380" s="367"/>
    </row>
    <row r="381" spans="26:37" s="368" customFormat="1" ht="14.15" customHeight="1">
      <c r="Z381" s="439"/>
      <c r="AH381" s="367"/>
      <c r="AJ381" s="367"/>
      <c r="AK381" s="367"/>
    </row>
    <row r="382" spans="26:37" s="368" customFormat="1" ht="14.15" customHeight="1">
      <c r="Z382" s="439"/>
      <c r="AH382" s="367"/>
      <c r="AJ382" s="367"/>
      <c r="AK382" s="367"/>
    </row>
    <row r="383" spans="26:37" s="368" customFormat="1" ht="14.15" customHeight="1">
      <c r="Z383" s="439"/>
      <c r="AH383" s="367"/>
      <c r="AJ383" s="367"/>
      <c r="AK383" s="367"/>
    </row>
    <row r="384" spans="26:37" s="368" customFormat="1" ht="14.15" customHeight="1">
      <c r="Z384" s="439"/>
      <c r="AH384" s="367"/>
      <c r="AJ384" s="367"/>
      <c r="AK384" s="367"/>
    </row>
    <row r="385" spans="26:37" s="368" customFormat="1" ht="14.15" customHeight="1">
      <c r="Z385" s="439"/>
      <c r="AH385" s="367"/>
      <c r="AJ385" s="367"/>
      <c r="AK385" s="367"/>
    </row>
    <row r="386" spans="26:37" s="368" customFormat="1" ht="14.15" customHeight="1">
      <c r="Z386" s="439"/>
      <c r="AH386" s="367"/>
      <c r="AJ386" s="367"/>
      <c r="AK386" s="367"/>
    </row>
    <row r="387" spans="26:37" s="368" customFormat="1" ht="14.15" customHeight="1">
      <c r="Z387" s="439"/>
      <c r="AH387" s="367"/>
      <c r="AJ387" s="367"/>
      <c r="AK387" s="367"/>
    </row>
    <row r="388" spans="26:37" s="368" customFormat="1" ht="14.15" customHeight="1">
      <c r="Z388" s="439"/>
      <c r="AH388" s="367"/>
      <c r="AJ388" s="367"/>
      <c r="AK388" s="367"/>
    </row>
    <row r="389" spans="26:37" s="368" customFormat="1" ht="14.15" customHeight="1">
      <c r="Z389" s="439"/>
      <c r="AH389" s="367"/>
      <c r="AJ389" s="367"/>
      <c r="AK389" s="367"/>
    </row>
    <row r="390" spans="26:37" s="368" customFormat="1" ht="14.15" customHeight="1">
      <c r="Z390" s="439"/>
      <c r="AH390" s="367"/>
      <c r="AJ390" s="367"/>
      <c r="AK390" s="367"/>
    </row>
    <row r="391" spans="26:37" s="368" customFormat="1" ht="14.15" customHeight="1">
      <c r="Z391" s="439"/>
      <c r="AH391" s="367"/>
      <c r="AJ391" s="367"/>
      <c r="AK391" s="367"/>
    </row>
    <row r="392" spans="26:37" s="368" customFormat="1" ht="14.15" customHeight="1">
      <c r="Z392" s="439"/>
      <c r="AH392" s="367"/>
      <c r="AJ392" s="367"/>
      <c r="AK392" s="367"/>
    </row>
    <row r="393" spans="26:37" s="368" customFormat="1" ht="14.15" customHeight="1">
      <c r="Z393" s="439"/>
      <c r="AH393" s="367"/>
      <c r="AJ393" s="367"/>
      <c r="AK393" s="367"/>
    </row>
    <row r="394" spans="26:37" s="368" customFormat="1" ht="14.15" customHeight="1">
      <c r="Z394" s="439"/>
      <c r="AH394" s="367"/>
      <c r="AJ394" s="367"/>
      <c r="AK394" s="367"/>
    </row>
    <row r="395" spans="26:37" s="368" customFormat="1" ht="14.15" customHeight="1">
      <c r="Z395" s="439"/>
      <c r="AH395" s="367"/>
      <c r="AJ395" s="367"/>
      <c r="AK395" s="367"/>
    </row>
    <row r="396" spans="26:37" s="368" customFormat="1" ht="14.15" customHeight="1">
      <c r="Z396" s="439"/>
      <c r="AH396" s="367"/>
      <c r="AJ396" s="367"/>
      <c r="AK396" s="367"/>
    </row>
    <row r="397" spans="26:37" s="368" customFormat="1" ht="14.15" customHeight="1">
      <c r="Z397" s="439"/>
      <c r="AH397" s="367"/>
      <c r="AJ397" s="367"/>
      <c r="AK397" s="367"/>
    </row>
    <row r="398" spans="26:37" s="368" customFormat="1" ht="14.15" customHeight="1">
      <c r="Z398" s="439"/>
      <c r="AH398" s="367"/>
      <c r="AJ398" s="367"/>
      <c r="AK398" s="367"/>
    </row>
    <row r="399" spans="26:37" s="368" customFormat="1" ht="14.15" customHeight="1">
      <c r="Z399" s="439"/>
      <c r="AH399" s="367"/>
      <c r="AJ399" s="367"/>
      <c r="AK399" s="367"/>
    </row>
    <row r="400" spans="26:37" s="368" customFormat="1" ht="14.15" customHeight="1">
      <c r="Z400" s="439"/>
      <c r="AH400" s="367"/>
      <c r="AJ400" s="367"/>
      <c r="AK400" s="367"/>
    </row>
    <row r="401" spans="26:37" s="368" customFormat="1" ht="14.15" customHeight="1">
      <c r="Z401" s="439"/>
      <c r="AH401" s="367"/>
      <c r="AJ401" s="367"/>
      <c r="AK401" s="367"/>
    </row>
    <row r="402" spans="26:37" s="368" customFormat="1" ht="14.15" customHeight="1">
      <c r="Z402" s="439"/>
      <c r="AH402" s="367"/>
      <c r="AJ402" s="367"/>
      <c r="AK402" s="367"/>
    </row>
    <row r="403" spans="26:37" s="368" customFormat="1" ht="14.15" customHeight="1">
      <c r="Z403" s="439"/>
      <c r="AH403" s="367"/>
      <c r="AJ403" s="367"/>
      <c r="AK403" s="367"/>
    </row>
    <row r="404" spans="26:37" s="368" customFormat="1" ht="14.15" customHeight="1">
      <c r="Z404" s="439"/>
      <c r="AH404" s="367"/>
      <c r="AJ404" s="367"/>
      <c r="AK404" s="367"/>
    </row>
    <row r="405" spans="26:37" s="368" customFormat="1" ht="14.15" customHeight="1">
      <c r="Z405" s="439"/>
      <c r="AH405" s="367"/>
      <c r="AJ405" s="367"/>
      <c r="AK405" s="367"/>
    </row>
    <row r="406" spans="26:37" s="368" customFormat="1" ht="14.15" customHeight="1">
      <c r="Z406" s="439"/>
      <c r="AH406" s="367"/>
      <c r="AJ406" s="367"/>
      <c r="AK406" s="367"/>
    </row>
    <row r="407" spans="26:37" s="368" customFormat="1" ht="14.15" customHeight="1">
      <c r="Z407" s="439"/>
      <c r="AH407" s="367"/>
      <c r="AJ407" s="367"/>
      <c r="AK407" s="367"/>
    </row>
    <row r="408" spans="26:37" s="368" customFormat="1" ht="14.15" customHeight="1">
      <c r="Z408" s="439"/>
      <c r="AH408" s="367"/>
      <c r="AJ408" s="367"/>
      <c r="AK408" s="367"/>
    </row>
    <row r="409" spans="26:37" s="368" customFormat="1" ht="14.15" customHeight="1">
      <c r="Z409" s="439"/>
      <c r="AH409" s="367"/>
      <c r="AJ409" s="367"/>
      <c r="AK409" s="367"/>
    </row>
    <row r="410" spans="26:37" s="368" customFormat="1" ht="14.15" customHeight="1">
      <c r="Z410" s="439"/>
      <c r="AH410" s="367"/>
      <c r="AJ410" s="367"/>
      <c r="AK410" s="367"/>
    </row>
    <row r="411" spans="26:37" s="368" customFormat="1" ht="14.15" customHeight="1">
      <c r="Z411" s="439"/>
      <c r="AH411" s="367"/>
      <c r="AJ411" s="367"/>
      <c r="AK411" s="367"/>
    </row>
    <row r="412" spans="26:37" s="368" customFormat="1" ht="14.15" customHeight="1">
      <c r="Z412" s="439"/>
      <c r="AH412" s="367"/>
      <c r="AJ412" s="367"/>
      <c r="AK412" s="367"/>
    </row>
    <row r="413" spans="26:37" s="368" customFormat="1" ht="14.15" customHeight="1">
      <c r="Z413" s="439"/>
      <c r="AH413" s="367"/>
      <c r="AJ413" s="367"/>
      <c r="AK413" s="367"/>
    </row>
    <row r="414" spans="26:37" s="368" customFormat="1" ht="14.15" customHeight="1">
      <c r="Z414" s="439"/>
      <c r="AH414" s="367"/>
      <c r="AJ414" s="367"/>
      <c r="AK414" s="367"/>
    </row>
    <row r="415" spans="26:37" s="368" customFormat="1" ht="14.15" customHeight="1">
      <c r="Z415" s="439"/>
      <c r="AH415" s="367"/>
      <c r="AJ415" s="367"/>
      <c r="AK415" s="367"/>
    </row>
    <row r="416" spans="26:37" s="368" customFormat="1" ht="14.15" customHeight="1">
      <c r="Z416" s="439"/>
      <c r="AH416" s="367"/>
      <c r="AJ416" s="367"/>
      <c r="AK416" s="367"/>
    </row>
    <row r="417" spans="26:37" s="368" customFormat="1" ht="14.15" customHeight="1">
      <c r="Z417" s="439"/>
      <c r="AH417" s="367"/>
      <c r="AJ417" s="367"/>
      <c r="AK417" s="367"/>
    </row>
    <row r="418" spans="26:37" s="368" customFormat="1" ht="14.15" customHeight="1">
      <c r="Z418" s="439"/>
      <c r="AH418" s="367"/>
      <c r="AJ418" s="367"/>
      <c r="AK418" s="367"/>
    </row>
    <row r="419" spans="26:37" s="368" customFormat="1" ht="14.15" customHeight="1">
      <c r="Z419" s="439"/>
      <c r="AH419" s="367"/>
      <c r="AJ419" s="367"/>
      <c r="AK419" s="367"/>
    </row>
    <row r="420" spans="26:37" s="368" customFormat="1" ht="14.15" customHeight="1">
      <c r="Z420" s="439"/>
      <c r="AH420" s="367"/>
      <c r="AJ420" s="367"/>
      <c r="AK420" s="367"/>
    </row>
    <row r="421" spans="26:37" s="368" customFormat="1" ht="14.15" customHeight="1">
      <c r="Z421" s="439"/>
      <c r="AH421" s="367"/>
      <c r="AJ421" s="367"/>
      <c r="AK421" s="367"/>
    </row>
    <row r="422" spans="26:37" s="368" customFormat="1" ht="14.15" customHeight="1">
      <c r="Z422" s="439"/>
      <c r="AH422" s="367"/>
      <c r="AJ422" s="367"/>
      <c r="AK422" s="367"/>
    </row>
    <row r="423" spans="26:37" s="368" customFormat="1" ht="14.15" customHeight="1">
      <c r="Z423" s="439"/>
      <c r="AH423" s="367"/>
      <c r="AJ423" s="367"/>
      <c r="AK423" s="367"/>
    </row>
    <row r="424" spans="26:37" s="368" customFormat="1" ht="14.15" customHeight="1">
      <c r="Z424" s="439"/>
      <c r="AH424" s="367"/>
      <c r="AJ424" s="367"/>
      <c r="AK424" s="367"/>
    </row>
    <row r="425" spans="26:37" s="368" customFormat="1" ht="14.15" customHeight="1">
      <c r="Z425" s="439"/>
      <c r="AH425" s="367"/>
      <c r="AJ425" s="367"/>
      <c r="AK425" s="367"/>
    </row>
    <row r="426" spans="26:37" s="368" customFormat="1" ht="14.15" customHeight="1">
      <c r="Z426" s="439"/>
      <c r="AH426" s="367"/>
      <c r="AJ426" s="367"/>
      <c r="AK426" s="367"/>
    </row>
    <row r="427" spans="26:37" s="368" customFormat="1" ht="14.15" customHeight="1">
      <c r="Z427" s="439"/>
      <c r="AH427" s="367"/>
      <c r="AJ427" s="367"/>
      <c r="AK427" s="367"/>
    </row>
    <row r="428" spans="26:37" s="368" customFormat="1" ht="14.15" customHeight="1">
      <c r="Z428" s="439"/>
      <c r="AH428" s="367"/>
      <c r="AJ428" s="367"/>
      <c r="AK428" s="367"/>
    </row>
    <row r="429" spans="26:37" s="368" customFormat="1" ht="14.15" customHeight="1">
      <c r="Z429" s="439"/>
      <c r="AH429" s="367"/>
      <c r="AJ429" s="367"/>
      <c r="AK429" s="367"/>
    </row>
    <row r="430" spans="26:37" s="368" customFormat="1" ht="14.15" customHeight="1">
      <c r="Z430" s="439"/>
      <c r="AH430" s="367"/>
      <c r="AJ430" s="367"/>
      <c r="AK430" s="367"/>
    </row>
    <row r="431" spans="26:37" s="368" customFormat="1" ht="14.15" customHeight="1">
      <c r="Z431" s="439"/>
      <c r="AH431" s="367"/>
      <c r="AJ431" s="367"/>
      <c r="AK431" s="367"/>
    </row>
    <row r="432" spans="26:37" s="368" customFormat="1" ht="14.15" customHeight="1">
      <c r="Z432" s="439"/>
      <c r="AH432" s="367"/>
      <c r="AJ432" s="367"/>
      <c r="AK432" s="367"/>
    </row>
    <row r="433" spans="26:37" s="368" customFormat="1" ht="14.15" customHeight="1">
      <c r="Z433" s="439"/>
      <c r="AH433" s="367"/>
      <c r="AJ433" s="367"/>
      <c r="AK433" s="367"/>
    </row>
    <row r="434" spans="26:37" s="368" customFormat="1" ht="14.15" customHeight="1">
      <c r="Z434" s="439"/>
      <c r="AH434" s="367"/>
      <c r="AJ434" s="367"/>
      <c r="AK434" s="367"/>
    </row>
    <row r="435" spans="26:37" s="368" customFormat="1" ht="14.15" customHeight="1">
      <c r="Z435" s="439"/>
      <c r="AH435" s="367"/>
      <c r="AJ435" s="367"/>
      <c r="AK435" s="367"/>
    </row>
    <row r="436" spans="26:37" s="368" customFormat="1" ht="14.15" customHeight="1">
      <c r="Z436" s="439"/>
      <c r="AH436" s="367"/>
      <c r="AJ436" s="367"/>
      <c r="AK436" s="367"/>
    </row>
    <row r="437" spans="26:37" s="368" customFormat="1" ht="14.15" customHeight="1">
      <c r="Z437" s="439"/>
      <c r="AH437" s="367"/>
      <c r="AJ437" s="367"/>
      <c r="AK437" s="367"/>
    </row>
    <row r="438" spans="26:37" s="368" customFormat="1" ht="14.15" customHeight="1">
      <c r="Z438" s="439"/>
      <c r="AH438" s="367"/>
      <c r="AJ438" s="367"/>
      <c r="AK438" s="367"/>
    </row>
    <row r="439" spans="26:37" s="368" customFormat="1" ht="14.15" customHeight="1">
      <c r="Z439" s="439"/>
      <c r="AH439" s="367"/>
      <c r="AJ439" s="367"/>
      <c r="AK439" s="367"/>
    </row>
    <row r="440" spans="26:37" s="368" customFormat="1" ht="14.15" customHeight="1">
      <c r="Z440" s="439"/>
      <c r="AH440" s="367"/>
      <c r="AJ440" s="367"/>
      <c r="AK440" s="367"/>
    </row>
    <row r="441" spans="26:37" s="368" customFormat="1" ht="14.15" customHeight="1">
      <c r="Z441" s="439"/>
      <c r="AH441" s="367"/>
      <c r="AJ441" s="367"/>
      <c r="AK441" s="367"/>
    </row>
    <row r="442" spans="26:37" s="368" customFormat="1" ht="14.15" customHeight="1">
      <c r="Z442" s="439"/>
      <c r="AH442" s="367"/>
      <c r="AJ442" s="367"/>
      <c r="AK442" s="367"/>
    </row>
    <row r="443" spans="26:37" s="368" customFormat="1" ht="14.15" customHeight="1">
      <c r="Z443" s="439"/>
      <c r="AH443" s="367"/>
      <c r="AJ443" s="367"/>
      <c r="AK443" s="367"/>
    </row>
    <row r="444" spans="26:37" s="368" customFormat="1" ht="14.15" customHeight="1">
      <c r="Z444" s="439"/>
      <c r="AH444" s="367"/>
      <c r="AJ444" s="367"/>
      <c r="AK444" s="367"/>
    </row>
    <row r="445" spans="26:37" s="368" customFormat="1" ht="14.15" customHeight="1">
      <c r="Z445" s="439"/>
      <c r="AH445" s="367"/>
      <c r="AJ445" s="367"/>
      <c r="AK445" s="367"/>
    </row>
    <row r="446" spans="26:37" s="368" customFormat="1" ht="14.15" customHeight="1">
      <c r="Z446" s="439"/>
      <c r="AH446" s="367"/>
      <c r="AJ446" s="367"/>
      <c r="AK446" s="367"/>
    </row>
    <row r="447" spans="26:37" s="368" customFormat="1" ht="14.15" customHeight="1">
      <c r="Z447" s="439"/>
      <c r="AH447" s="367"/>
      <c r="AJ447" s="367"/>
      <c r="AK447" s="367"/>
    </row>
    <row r="448" spans="26:37" s="368" customFormat="1" ht="14.15" customHeight="1">
      <c r="Z448" s="439"/>
      <c r="AH448" s="367"/>
      <c r="AJ448" s="367"/>
      <c r="AK448" s="367"/>
    </row>
    <row r="449" spans="26:37" s="368" customFormat="1" ht="14.15" customHeight="1">
      <c r="Z449" s="439"/>
      <c r="AH449" s="367"/>
      <c r="AJ449" s="367"/>
      <c r="AK449" s="367"/>
    </row>
    <row r="450" spans="26:37" s="368" customFormat="1" ht="14.15" customHeight="1">
      <c r="Z450" s="439"/>
      <c r="AH450" s="367"/>
      <c r="AJ450" s="367"/>
      <c r="AK450" s="367"/>
    </row>
    <row r="451" spans="26:37" s="368" customFormat="1" ht="14.15" customHeight="1">
      <c r="Z451" s="439"/>
      <c r="AH451" s="367"/>
      <c r="AJ451" s="367"/>
      <c r="AK451" s="367"/>
    </row>
    <row r="452" spans="26:37" s="368" customFormat="1" ht="14.15" customHeight="1">
      <c r="Z452" s="439"/>
      <c r="AH452" s="367"/>
      <c r="AJ452" s="367"/>
      <c r="AK452" s="367"/>
    </row>
    <row r="453" spans="26:37" s="368" customFormat="1" ht="14.15" customHeight="1">
      <c r="Z453" s="439"/>
      <c r="AH453" s="367"/>
      <c r="AJ453" s="367"/>
      <c r="AK453" s="367"/>
    </row>
    <row r="454" spans="26:37" s="368" customFormat="1" ht="14.15" customHeight="1">
      <c r="Z454" s="439"/>
      <c r="AH454" s="367"/>
      <c r="AJ454" s="367"/>
      <c r="AK454" s="367"/>
    </row>
    <row r="455" spans="26:37" s="368" customFormat="1" ht="14.15" customHeight="1">
      <c r="Z455" s="439"/>
      <c r="AH455" s="367"/>
      <c r="AJ455" s="367"/>
      <c r="AK455" s="367"/>
    </row>
    <row r="456" spans="26:37" s="368" customFormat="1" ht="14.15" customHeight="1">
      <c r="Z456" s="439"/>
      <c r="AH456" s="367"/>
      <c r="AJ456" s="367"/>
      <c r="AK456" s="367"/>
    </row>
    <row r="457" spans="26:37" s="368" customFormat="1" ht="14.15" customHeight="1">
      <c r="Z457" s="439"/>
      <c r="AH457" s="367"/>
      <c r="AJ457" s="367"/>
      <c r="AK457" s="367"/>
    </row>
    <row r="458" spans="26:37" s="368" customFormat="1" ht="14.15" customHeight="1">
      <c r="Z458" s="439"/>
      <c r="AH458" s="367"/>
      <c r="AJ458" s="367"/>
      <c r="AK458" s="367"/>
    </row>
    <row r="459" spans="26:37" s="368" customFormat="1" ht="14.15" customHeight="1">
      <c r="Z459" s="439"/>
      <c r="AH459" s="367"/>
      <c r="AJ459" s="367"/>
      <c r="AK459" s="367"/>
    </row>
    <row r="460" spans="26:37" s="368" customFormat="1" ht="14.15" customHeight="1">
      <c r="Z460" s="439"/>
      <c r="AH460" s="367"/>
      <c r="AJ460" s="367"/>
      <c r="AK460" s="367"/>
    </row>
    <row r="461" spans="26:37" s="368" customFormat="1" ht="14.15" customHeight="1">
      <c r="Z461" s="439"/>
      <c r="AH461" s="367"/>
      <c r="AJ461" s="367"/>
      <c r="AK461" s="367"/>
    </row>
    <row r="462" spans="26:37" s="368" customFormat="1" ht="14.15" customHeight="1">
      <c r="Z462" s="439"/>
      <c r="AH462" s="367"/>
      <c r="AJ462" s="367"/>
      <c r="AK462" s="367"/>
    </row>
    <row r="463" spans="26:37" s="368" customFormat="1" ht="14.15" customHeight="1">
      <c r="Z463" s="439"/>
      <c r="AH463" s="367"/>
      <c r="AJ463" s="367"/>
      <c r="AK463" s="367"/>
    </row>
    <row r="464" spans="26:37" s="368" customFormat="1" ht="14.15" customHeight="1">
      <c r="Z464" s="439"/>
      <c r="AH464" s="367"/>
      <c r="AJ464" s="367"/>
      <c r="AK464" s="367"/>
    </row>
    <row r="465" spans="26:37" s="368" customFormat="1" ht="14.15" customHeight="1">
      <c r="Z465" s="439"/>
      <c r="AH465" s="367"/>
      <c r="AJ465" s="367"/>
      <c r="AK465" s="367"/>
    </row>
    <row r="466" spans="26:37" s="368" customFormat="1" ht="14.15" customHeight="1">
      <c r="Z466" s="439"/>
      <c r="AH466" s="367"/>
      <c r="AJ466" s="367"/>
      <c r="AK466" s="367"/>
    </row>
    <row r="467" spans="26:37" s="368" customFormat="1" ht="14.15" customHeight="1">
      <c r="Z467" s="439"/>
      <c r="AH467" s="367"/>
      <c r="AJ467" s="367"/>
      <c r="AK467" s="367"/>
    </row>
    <row r="468" spans="26:37" s="368" customFormat="1" ht="14.15" customHeight="1">
      <c r="Z468" s="439"/>
      <c r="AH468" s="367"/>
      <c r="AJ468" s="367"/>
      <c r="AK468" s="367"/>
    </row>
    <row r="469" spans="26:37" s="368" customFormat="1" ht="14.15" customHeight="1">
      <c r="Z469" s="439"/>
      <c r="AH469" s="367"/>
      <c r="AJ469" s="367"/>
      <c r="AK469" s="367"/>
    </row>
    <row r="470" spans="26:37" s="368" customFormat="1" ht="14.15" customHeight="1">
      <c r="Z470" s="439"/>
      <c r="AH470" s="367"/>
      <c r="AJ470" s="367"/>
      <c r="AK470" s="367"/>
    </row>
    <row r="471" spans="26:37" s="368" customFormat="1" ht="14.15" customHeight="1">
      <c r="Z471" s="439"/>
      <c r="AH471" s="367"/>
      <c r="AJ471" s="367"/>
      <c r="AK471" s="367"/>
    </row>
    <row r="472" spans="26:37" s="368" customFormat="1" ht="14.15" customHeight="1">
      <c r="Z472" s="439"/>
      <c r="AH472" s="367"/>
      <c r="AJ472" s="367"/>
      <c r="AK472" s="367"/>
    </row>
    <row r="473" spans="26:37" s="368" customFormat="1" ht="14.15" customHeight="1">
      <c r="Z473" s="439"/>
      <c r="AH473" s="367"/>
      <c r="AJ473" s="367"/>
      <c r="AK473" s="367"/>
    </row>
    <row r="474" spans="26:37" s="368" customFormat="1" ht="14.15" customHeight="1">
      <c r="Z474" s="439"/>
      <c r="AH474" s="367"/>
      <c r="AJ474" s="367"/>
      <c r="AK474" s="367"/>
    </row>
    <row r="475" spans="26:37" s="368" customFormat="1" ht="14.15" customHeight="1">
      <c r="Z475" s="439"/>
      <c r="AH475" s="367"/>
      <c r="AJ475" s="367"/>
      <c r="AK475" s="367"/>
    </row>
    <row r="476" spans="26:37" s="368" customFormat="1" ht="14.15" customHeight="1">
      <c r="Z476" s="439"/>
      <c r="AH476" s="367"/>
      <c r="AJ476" s="367"/>
      <c r="AK476" s="367"/>
    </row>
    <row r="477" spans="26:37" s="368" customFormat="1" ht="14.15" customHeight="1">
      <c r="Z477" s="439"/>
      <c r="AH477" s="367"/>
      <c r="AJ477" s="367"/>
      <c r="AK477" s="367"/>
    </row>
    <row r="478" spans="26:37" s="368" customFormat="1" ht="14.15" customHeight="1">
      <c r="Z478" s="439"/>
      <c r="AH478" s="367"/>
      <c r="AJ478" s="367"/>
      <c r="AK478" s="367"/>
    </row>
    <row r="479" spans="26:37" s="368" customFormat="1" ht="14.15" customHeight="1">
      <c r="Z479" s="439"/>
      <c r="AH479" s="367"/>
      <c r="AJ479" s="367"/>
      <c r="AK479" s="367"/>
    </row>
    <row r="480" spans="26:37" s="368" customFormat="1" ht="14.15" customHeight="1">
      <c r="Z480" s="439"/>
      <c r="AH480" s="367"/>
      <c r="AJ480" s="367"/>
      <c r="AK480" s="367"/>
    </row>
    <row r="481" spans="26:37" s="368" customFormat="1" ht="14.15" customHeight="1">
      <c r="Z481" s="439"/>
      <c r="AH481" s="367"/>
      <c r="AJ481" s="367"/>
      <c r="AK481" s="367"/>
    </row>
    <row r="482" spans="26:37" s="368" customFormat="1" ht="14.15" customHeight="1">
      <c r="Z482" s="439"/>
      <c r="AH482" s="367"/>
      <c r="AJ482" s="367"/>
      <c r="AK482" s="367"/>
    </row>
    <row r="483" spans="26:37" s="368" customFormat="1" ht="14.15" customHeight="1">
      <c r="Z483" s="439"/>
      <c r="AH483" s="367"/>
      <c r="AJ483" s="367"/>
      <c r="AK483" s="367"/>
    </row>
    <row r="484" spans="26:37" s="368" customFormat="1" ht="14.15" customHeight="1">
      <c r="Z484" s="439"/>
      <c r="AH484" s="367"/>
      <c r="AJ484" s="367"/>
      <c r="AK484" s="367"/>
    </row>
    <row r="485" spans="26:37" s="368" customFormat="1" ht="14.15" customHeight="1">
      <c r="Z485" s="439"/>
      <c r="AH485" s="367"/>
      <c r="AJ485" s="367"/>
      <c r="AK485" s="367"/>
    </row>
    <row r="486" spans="26:37" s="368" customFormat="1" ht="14.15" customHeight="1">
      <c r="Z486" s="439"/>
      <c r="AH486" s="367"/>
      <c r="AJ486" s="367"/>
      <c r="AK486" s="367"/>
    </row>
    <row r="487" spans="26:37" s="368" customFormat="1" ht="14.15" customHeight="1">
      <c r="Z487" s="439"/>
      <c r="AH487" s="367"/>
      <c r="AJ487" s="367"/>
      <c r="AK487" s="367"/>
    </row>
    <row r="488" spans="26:37" s="368" customFormat="1" ht="14.15" customHeight="1">
      <c r="Z488" s="439"/>
      <c r="AH488" s="367"/>
      <c r="AJ488" s="367"/>
      <c r="AK488" s="367"/>
    </row>
    <row r="489" spans="26:37" s="368" customFormat="1" ht="14.15" customHeight="1">
      <c r="Z489" s="439"/>
      <c r="AH489" s="367"/>
      <c r="AJ489" s="367"/>
      <c r="AK489" s="367"/>
    </row>
    <row r="490" spans="26:37" s="368" customFormat="1" ht="14.15" customHeight="1">
      <c r="Z490" s="439"/>
      <c r="AH490" s="367"/>
      <c r="AJ490" s="367"/>
      <c r="AK490" s="367"/>
    </row>
    <row r="491" spans="26:37" s="368" customFormat="1" ht="14.15" customHeight="1">
      <c r="Z491" s="439"/>
      <c r="AH491" s="367"/>
      <c r="AJ491" s="367"/>
      <c r="AK491" s="367"/>
    </row>
    <row r="492" spans="26:37" s="368" customFormat="1" ht="14.15" customHeight="1">
      <c r="Z492" s="439"/>
      <c r="AH492" s="367"/>
      <c r="AJ492" s="367"/>
      <c r="AK492" s="367"/>
    </row>
    <row r="493" spans="26:37" s="368" customFormat="1" ht="14.15" customHeight="1">
      <c r="Z493" s="439"/>
      <c r="AH493" s="367"/>
      <c r="AJ493" s="367"/>
      <c r="AK493" s="367"/>
    </row>
    <row r="494" spans="26:37" s="368" customFormat="1" ht="14.15" customHeight="1">
      <c r="Z494" s="439"/>
      <c r="AH494" s="367"/>
      <c r="AJ494" s="367"/>
      <c r="AK494" s="367"/>
    </row>
    <row r="495" spans="26:37" s="368" customFormat="1" ht="14.15" customHeight="1">
      <c r="Z495" s="439"/>
      <c r="AH495" s="367"/>
      <c r="AJ495" s="367"/>
      <c r="AK495" s="367"/>
    </row>
    <row r="496" spans="26:37" s="368" customFormat="1" ht="14.15" customHeight="1">
      <c r="Z496" s="439"/>
      <c r="AH496" s="367"/>
      <c r="AJ496" s="367"/>
      <c r="AK496" s="367"/>
    </row>
    <row r="497" spans="26:37" s="368" customFormat="1" ht="14.15" customHeight="1">
      <c r="Z497" s="439"/>
      <c r="AH497" s="367"/>
      <c r="AJ497" s="367"/>
      <c r="AK497" s="367"/>
    </row>
    <row r="498" spans="26:37" s="368" customFormat="1" ht="14.15" customHeight="1">
      <c r="Z498" s="439"/>
      <c r="AH498" s="367"/>
      <c r="AJ498" s="367"/>
      <c r="AK498" s="367"/>
    </row>
    <row r="499" spans="26:37" s="368" customFormat="1" ht="14.15" customHeight="1">
      <c r="Z499" s="439"/>
      <c r="AH499" s="367"/>
      <c r="AJ499" s="367"/>
      <c r="AK499" s="367"/>
    </row>
    <row r="500" spans="26:37" s="368" customFormat="1" ht="14.15" customHeight="1">
      <c r="Z500" s="439"/>
      <c r="AH500" s="367"/>
      <c r="AJ500" s="367"/>
      <c r="AK500" s="367"/>
    </row>
    <row r="501" spans="26:37" s="368" customFormat="1" ht="14.15" customHeight="1">
      <c r="Z501" s="439"/>
      <c r="AH501" s="367"/>
      <c r="AJ501" s="367"/>
      <c r="AK501" s="367"/>
    </row>
    <row r="502" spans="26:37" s="368" customFormat="1" ht="14.15" customHeight="1">
      <c r="Z502" s="439"/>
      <c r="AH502" s="367"/>
      <c r="AJ502" s="367"/>
      <c r="AK502" s="367"/>
    </row>
    <row r="503" spans="26:37" s="368" customFormat="1" ht="14.15" customHeight="1">
      <c r="Z503" s="439"/>
      <c r="AH503" s="367"/>
      <c r="AJ503" s="367"/>
      <c r="AK503" s="367"/>
    </row>
    <row r="504" spans="26:37" s="368" customFormat="1" ht="14.15" customHeight="1">
      <c r="Z504" s="439"/>
      <c r="AH504" s="367"/>
      <c r="AJ504" s="367"/>
      <c r="AK504" s="367"/>
    </row>
    <row r="505" spans="26:37" s="368" customFormat="1" ht="14.15" customHeight="1">
      <c r="Z505" s="439"/>
      <c r="AH505" s="367"/>
      <c r="AJ505" s="367"/>
      <c r="AK505" s="367"/>
    </row>
    <row r="506" spans="26:37" s="368" customFormat="1" ht="14.15" customHeight="1">
      <c r="Z506" s="439"/>
      <c r="AH506" s="367"/>
      <c r="AJ506" s="367"/>
      <c r="AK506" s="367"/>
    </row>
    <row r="507" spans="26:37" s="368" customFormat="1" ht="14.15" customHeight="1">
      <c r="Z507" s="439"/>
      <c r="AH507" s="367"/>
      <c r="AJ507" s="367"/>
      <c r="AK507" s="367"/>
    </row>
    <row r="508" spans="26:37" s="368" customFormat="1" ht="14.15" customHeight="1">
      <c r="Z508" s="439"/>
      <c r="AH508" s="367"/>
      <c r="AJ508" s="367"/>
      <c r="AK508" s="367"/>
    </row>
    <row r="509" spans="26:37" s="368" customFormat="1" ht="14.15" customHeight="1">
      <c r="Z509" s="439"/>
      <c r="AH509" s="367"/>
      <c r="AJ509" s="367"/>
      <c r="AK509" s="367"/>
    </row>
    <row r="510" spans="26:37" s="368" customFormat="1" ht="14.15" customHeight="1">
      <c r="Z510" s="439"/>
      <c r="AH510" s="367"/>
      <c r="AJ510" s="367"/>
      <c r="AK510" s="367"/>
    </row>
    <row r="511" spans="26:37" s="368" customFormat="1" ht="14.15" customHeight="1">
      <c r="Z511" s="439"/>
      <c r="AH511" s="367"/>
      <c r="AJ511" s="367"/>
      <c r="AK511" s="367"/>
    </row>
    <row r="512" spans="26:37" s="368" customFormat="1" ht="14.15" customHeight="1">
      <c r="Z512" s="439"/>
      <c r="AH512" s="367"/>
      <c r="AJ512" s="367"/>
      <c r="AK512" s="367"/>
    </row>
    <row r="513" spans="26:37" s="368" customFormat="1" ht="14.15" customHeight="1">
      <c r="Z513" s="439"/>
      <c r="AH513" s="367"/>
      <c r="AJ513" s="367"/>
      <c r="AK513" s="367"/>
    </row>
    <row r="514" spans="26:37" s="368" customFormat="1" ht="14.15" customHeight="1">
      <c r="Z514" s="439"/>
      <c r="AH514" s="367"/>
      <c r="AJ514" s="367"/>
      <c r="AK514" s="367"/>
    </row>
    <row r="515" spans="26:37" s="368" customFormat="1" ht="14.15" customHeight="1">
      <c r="Z515" s="439"/>
      <c r="AH515" s="367"/>
      <c r="AJ515" s="367"/>
      <c r="AK515" s="367"/>
    </row>
    <row r="516" spans="26:37" s="368" customFormat="1" ht="14.15" customHeight="1">
      <c r="Z516" s="439"/>
      <c r="AH516" s="367"/>
      <c r="AJ516" s="367"/>
      <c r="AK516" s="367"/>
    </row>
    <row r="517" spans="26:37" s="368" customFormat="1" ht="14.15" customHeight="1">
      <c r="Z517" s="439"/>
      <c r="AH517" s="367"/>
      <c r="AJ517" s="367"/>
      <c r="AK517" s="367"/>
    </row>
    <row r="518" spans="26:37" s="368" customFormat="1" ht="14.15" customHeight="1">
      <c r="Z518" s="439"/>
      <c r="AH518" s="367"/>
      <c r="AJ518" s="367"/>
      <c r="AK518" s="367"/>
    </row>
    <row r="519" spans="26:37" s="368" customFormat="1" ht="14.15" customHeight="1">
      <c r="Z519" s="439"/>
      <c r="AH519" s="367"/>
      <c r="AJ519" s="367"/>
      <c r="AK519" s="367"/>
    </row>
    <row r="520" spans="26:37" s="368" customFormat="1" ht="14.15" customHeight="1">
      <c r="Z520" s="439"/>
      <c r="AH520" s="367"/>
      <c r="AJ520" s="367"/>
      <c r="AK520" s="367"/>
    </row>
    <row r="521" spans="26:37" s="368" customFormat="1" ht="14.15" customHeight="1">
      <c r="Z521" s="439"/>
      <c r="AH521" s="367"/>
      <c r="AJ521" s="367"/>
      <c r="AK521" s="367"/>
    </row>
    <row r="522" spans="26:37" s="368" customFormat="1" ht="14.15" customHeight="1">
      <c r="Z522" s="439"/>
      <c r="AH522" s="367"/>
      <c r="AJ522" s="367"/>
      <c r="AK522" s="367"/>
    </row>
    <row r="523" spans="26:37" s="368" customFormat="1" ht="14.15" customHeight="1">
      <c r="Z523" s="439"/>
      <c r="AH523" s="367"/>
      <c r="AJ523" s="367"/>
      <c r="AK523" s="367"/>
    </row>
    <row r="524" spans="26:37" s="368" customFormat="1" ht="14.15" customHeight="1">
      <c r="Z524" s="439"/>
      <c r="AH524" s="367"/>
      <c r="AJ524" s="367"/>
      <c r="AK524" s="367"/>
    </row>
    <row r="525" spans="26:37" s="368" customFormat="1" ht="14.15" customHeight="1">
      <c r="Z525" s="439"/>
      <c r="AH525" s="367"/>
      <c r="AJ525" s="367"/>
      <c r="AK525" s="367"/>
    </row>
    <row r="526" spans="26:37" s="368" customFormat="1" ht="14.15" customHeight="1">
      <c r="Z526" s="439"/>
      <c r="AH526" s="367"/>
      <c r="AJ526" s="367"/>
      <c r="AK526" s="367"/>
    </row>
    <row r="527" spans="26:37" s="368" customFormat="1" ht="14.15" customHeight="1">
      <c r="Z527" s="439"/>
      <c r="AH527" s="367"/>
      <c r="AJ527" s="367"/>
      <c r="AK527" s="367"/>
    </row>
    <row r="528" spans="26:37" s="368" customFormat="1" ht="14.15" customHeight="1">
      <c r="Z528" s="439"/>
      <c r="AH528" s="367"/>
      <c r="AJ528" s="367"/>
      <c r="AK528" s="367"/>
    </row>
    <row r="529" spans="26:37" s="368" customFormat="1" ht="14.15" customHeight="1">
      <c r="Z529" s="439"/>
      <c r="AH529" s="367"/>
      <c r="AJ529" s="367"/>
      <c r="AK529" s="367"/>
    </row>
    <row r="530" spans="26:37" s="368" customFormat="1" ht="14.15" customHeight="1">
      <c r="Z530" s="439"/>
      <c r="AH530" s="367"/>
      <c r="AJ530" s="367"/>
      <c r="AK530" s="367"/>
    </row>
    <row r="531" spans="26:37" s="368" customFormat="1" ht="14.15" customHeight="1">
      <c r="Z531" s="439"/>
      <c r="AH531" s="367"/>
      <c r="AJ531" s="367"/>
      <c r="AK531" s="367"/>
    </row>
    <row r="532" spans="26:37" s="368" customFormat="1" ht="14.15" customHeight="1">
      <c r="Z532" s="439"/>
      <c r="AH532" s="367"/>
      <c r="AJ532" s="367"/>
      <c r="AK532" s="367"/>
    </row>
    <row r="533" spans="26:37" s="368" customFormat="1" ht="14.15" customHeight="1">
      <c r="Z533" s="439"/>
      <c r="AH533" s="367"/>
      <c r="AJ533" s="367"/>
      <c r="AK533" s="367"/>
    </row>
    <row r="534" spans="26:37" s="368" customFormat="1" ht="14.15" customHeight="1">
      <c r="Z534" s="439"/>
      <c r="AH534" s="367"/>
      <c r="AJ534" s="367"/>
      <c r="AK534" s="367"/>
    </row>
    <row r="535" spans="26:37" s="368" customFormat="1" ht="14.15" customHeight="1">
      <c r="Z535" s="439"/>
      <c r="AH535" s="367"/>
      <c r="AJ535" s="367"/>
      <c r="AK535" s="367"/>
    </row>
    <row r="536" spans="26:37" s="368" customFormat="1" ht="14.15" customHeight="1">
      <c r="Z536" s="439"/>
      <c r="AH536" s="367"/>
      <c r="AJ536" s="367"/>
      <c r="AK536" s="367"/>
    </row>
    <row r="537" spans="26:37" s="368" customFormat="1" ht="14.15" customHeight="1">
      <c r="Z537" s="439"/>
      <c r="AH537" s="367"/>
      <c r="AJ537" s="367"/>
      <c r="AK537" s="367"/>
    </row>
    <row r="538" spans="26:37" s="368" customFormat="1" ht="14.15" customHeight="1">
      <c r="Z538" s="439"/>
      <c r="AH538" s="367"/>
      <c r="AJ538" s="367"/>
      <c r="AK538" s="367"/>
    </row>
    <row r="539" spans="26:37" s="368" customFormat="1" ht="14.15" customHeight="1">
      <c r="Z539" s="439"/>
      <c r="AH539" s="367"/>
      <c r="AJ539" s="367"/>
      <c r="AK539" s="367"/>
    </row>
    <row r="540" spans="26:37" s="368" customFormat="1" ht="14.15" customHeight="1">
      <c r="Z540" s="439"/>
      <c r="AH540" s="367"/>
      <c r="AJ540" s="367"/>
      <c r="AK540" s="367"/>
    </row>
    <row r="541" spans="26:37" s="368" customFormat="1" ht="14.15" customHeight="1">
      <c r="Z541" s="439"/>
      <c r="AH541" s="367"/>
      <c r="AJ541" s="367"/>
      <c r="AK541" s="367"/>
    </row>
    <row r="542" spans="26:37" s="368" customFormat="1" ht="14.15" customHeight="1">
      <c r="Z542" s="439"/>
      <c r="AH542" s="367"/>
      <c r="AJ542" s="367"/>
      <c r="AK542" s="367"/>
    </row>
    <row r="543" spans="26:37" s="368" customFormat="1" ht="14.15" customHeight="1">
      <c r="Z543" s="439"/>
      <c r="AH543" s="367"/>
      <c r="AJ543" s="367"/>
      <c r="AK543" s="367"/>
    </row>
    <row r="544" spans="26:37" s="368" customFormat="1" ht="14.15" customHeight="1">
      <c r="Z544" s="439"/>
      <c r="AH544" s="367"/>
      <c r="AJ544" s="367"/>
      <c r="AK544" s="367"/>
    </row>
    <row r="545" spans="26:37" s="368" customFormat="1" ht="14.15" customHeight="1">
      <c r="Z545" s="439"/>
      <c r="AH545" s="367"/>
      <c r="AJ545" s="367"/>
      <c r="AK545" s="367"/>
    </row>
    <row r="546" spans="26:37" s="368" customFormat="1" ht="14.15" customHeight="1">
      <c r="Z546" s="439"/>
      <c r="AH546" s="367"/>
      <c r="AJ546" s="367"/>
      <c r="AK546" s="367"/>
    </row>
    <row r="547" spans="26:37" s="368" customFormat="1" ht="14.15" customHeight="1">
      <c r="Z547" s="439"/>
      <c r="AH547" s="367"/>
      <c r="AJ547" s="367"/>
      <c r="AK547" s="367"/>
    </row>
    <row r="548" spans="26:37" s="368" customFormat="1" ht="14.15" customHeight="1">
      <c r="Z548" s="439"/>
      <c r="AH548" s="367"/>
      <c r="AJ548" s="367"/>
      <c r="AK548" s="367"/>
    </row>
    <row r="549" spans="26:37" s="368" customFormat="1" ht="14.15" customHeight="1">
      <c r="Z549" s="439"/>
      <c r="AH549" s="367"/>
      <c r="AJ549" s="367"/>
      <c r="AK549" s="367"/>
    </row>
    <row r="550" spans="26:37" s="368" customFormat="1" ht="14.15" customHeight="1">
      <c r="Z550" s="439"/>
      <c r="AH550" s="367"/>
      <c r="AJ550" s="367"/>
      <c r="AK550" s="367"/>
    </row>
    <row r="551" spans="26:37" s="368" customFormat="1" ht="14.15" customHeight="1">
      <c r="Z551" s="439"/>
      <c r="AH551" s="367"/>
      <c r="AJ551" s="367"/>
      <c r="AK551" s="367"/>
    </row>
    <row r="552" spans="26:37" s="368" customFormat="1" ht="14.15" customHeight="1">
      <c r="Z552" s="439"/>
      <c r="AH552" s="367"/>
      <c r="AJ552" s="367"/>
      <c r="AK552" s="367"/>
    </row>
    <row r="553" spans="26:37" s="368" customFormat="1" ht="14.15" customHeight="1">
      <c r="Z553" s="439"/>
      <c r="AH553" s="367"/>
      <c r="AJ553" s="367"/>
      <c r="AK553" s="367"/>
    </row>
    <row r="554" spans="26:37" s="368" customFormat="1" ht="14.15" customHeight="1">
      <c r="Z554" s="439"/>
      <c r="AH554" s="367"/>
      <c r="AJ554" s="367"/>
      <c r="AK554" s="367"/>
    </row>
    <row r="555" spans="26:37" s="368" customFormat="1" ht="14.15" customHeight="1">
      <c r="Z555" s="439"/>
      <c r="AH555" s="367"/>
      <c r="AJ555" s="367"/>
      <c r="AK555" s="367"/>
    </row>
    <row r="556" spans="26:37" s="368" customFormat="1" ht="14.15" customHeight="1">
      <c r="Z556" s="439"/>
      <c r="AH556" s="367"/>
      <c r="AJ556" s="367"/>
      <c r="AK556" s="367"/>
    </row>
    <row r="557" spans="26:37" s="368" customFormat="1" ht="14.15" customHeight="1">
      <c r="Z557" s="439"/>
      <c r="AH557" s="367"/>
      <c r="AJ557" s="367"/>
      <c r="AK557" s="367"/>
    </row>
    <row r="558" spans="26:37" s="368" customFormat="1" ht="14.15" customHeight="1">
      <c r="Z558" s="439"/>
      <c r="AH558" s="367"/>
      <c r="AJ558" s="367"/>
      <c r="AK558" s="367"/>
    </row>
    <row r="559" spans="26:37" s="368" customFormat="1" ht="14.15" customHeight="1">
      <c r="Z559" s="439"/>
      <c r="AH559" s="367"/>
      <c r="AJ559" s="367"/>
      <c r="AK559" s="367"/>
    </row>
    <row r="560" spans="26:37" s="368" customFormat="1" ht="14.15" customHeight="1">
      <c r="Z560" s="439"/>
      <c r="AH560" s="367"/>
      <c r="AJ560" s="367"/>
      <c r="AK560" s="367"/>
    </row>
    <row r="561" spans="26:37" s="368" customFormat="1" ht="14.15" customHeight="1">
      <c r="Z561" s="439"/>
      <c r="AH561" s="367"/>
      <c r="AJ561" s="367"/>
      <c r="AK561" s="367"/>
    </row>
    <row r="562" spans="26:37" s="368" customFormat="1" ht="14.15" customHeight="1">
      <c r="Z562" s="439"/>
      <c r="AH562" s="367"/>
      <c r="AJ562" s="367"/>
      <c r="AK562" s="367"/>
    </row>
    <row r="563" spans="26:37" s="368" customFormat="1" ht="14.15" customHeight="1">
      <c r="Z563" s="439"/>
      <c r="AH563" s="367"/>
      <c r="AJ563" s="367"/>
      <c r="AK563" s="367"/>
    </row>
    <row r="564" spans="26:37" s="368" customFormat="1" ht="14.15" customHeight="1">
      <c r="Z564" s="439"/>
      <c r="AH564" s="367"/>
      <c r="AJ564" s="367"/>
      <c r="AK564" s="367"/>
    </row>
    <row r="565" spans="26:37" s="368" customFormat="1" ht="14.15" customHeight="1">
      <c r="Z565" s="439"/>
      <c r="AH565" s="367"/>
      <c r="AJ565" s="367"/>
      <c r="AK565" s="367"/>
    </row>
    <row r="566" spans="26:37" s="368" customFormat="1" ht="14.15" customHeight="1">
      <c r="Z566" s="439"/>
      <c r="AH566" s="367"/>
      <c r="AJ566" s="367"/>
      <c r="AK566" s="367"/>
    </row>
    <row r="567" spans="26:37" s="368" customFormat="1" ht="14.15" customHeight="1">
      <c r="Z567" s="439"/>
      <c r="AH567" s="367"/>
      <c r="AJ567" s="367"/>
      <c r="AK567" s="367"/>
    </row>
    <row r="568" spans="26:37" s="368" customFormat="1" ht="14.15" customHeight="1">
      <c r="Z568" s="439"/>
      <c r="AH568" s="367"/>
      <c r="AJ568" s="367"/>
      <c r="AK568" s="367"/>
    </row>
    <row r="569" spans="26:37" s="368" customFormat="1" ht="14.15" customHeight="1">
      <c r="Z569" s="439"/>
      <c r="AH569" s="367"/>
      <c r="AJ569" s="367"/>
      <c r="AK569" s="367"/>
    </row>
    <row r="570" spans="26:37" s="368" customFormat="1" ht="14.15" customHeight="1">
      <c r="Z570" s="439"/>
      <c r="AH570" s="367"/>
      <c r="AJ570" s="367"/>
      <c r="AK570" s="367"/>
    </row>
    <row r="571" spans="26:37" s="368" customFormat="1" ht="14.15" customHeight="1">
      <c r="Z571" s="439"/>
      <c r="AH571" s="367"/>
      <c r="AJ571" s="367"/>
      <c r="AK571" s="367"/>
    </row>
    <row r="572" spans="26:37" s="368" customFormat="1" ht="14.15" customHeight="1">
      <c r="Z572" s="439"/>
      <c r="AH572" s="367"/>
      <c r="AJ572" s="367"/>
      <c r="AK572" s="367"/>
    </row>
    <row r="573" spans="26:37" s="368" customFormat="1" ht="14.15" customHeight="1">
      <c r="Z573" s="439"/>
      <c r="AH573" s="367"/>
      <c r="AJ573" s="367"/>
      <c r="AK573" s="367"/>
    </row>
    <row r="574" spans="26:37" s="368" customFormat="1" ht="14.15" customHeight="1">
      <c r="Z574" s="439"/>
      <c r="AH574" s="367"/>
      <c r="AJ574" s="367"/>
      <c r="AK574" s="367"/>
    </row>
    <row r="575" spans="26:37" s="368" customFormat="1" ht="14.15" customHeight="1">
      <c r="Z575" s="439"/>
      <c r="AH575" s="367"/>
      <c r="AJ575" s="367"/>
      <c r="AK575" s="367"/>
    </row>
    <row r="576" spans="26:37" s="368" customFormat="1" ht="14.15" customHeight="1">
      <c r="Z576" s="439"/>
      <c r="AH576" s="367"/>
      <c r="AJ576" s="367"/>
      <c r="AK576" s="367"/>
    </row>
    <row r="577" spans="26:37" s="368" customFormat="1" ht="14.15" customHeight="1">
      <c r="Z577" s="439"/>
      <c r="AH577" s="367"/>
      <c r="AJ577" s="367"/>
      <c r="AK577" s="367"/>
    </row>
    <row r="578" spans="26:37" s="368" customFormat="1" ht="14.15" customHeight="1">
      <c r="Z578" s="439"/>
      <c r="AH578" s="367"/>
      <c r="AJ578" s="367"/>
      <c r="AK578" s="367"/>
    </row>
    <row r="579" spans="26:37" s="368" customFormat="1" ht="14.15" customHeight="1">
      <c r="Z579" s="439"/>
      <c r="AH579" s="367"/>
      <c r="AJ579" s="367"/>
      <c r="AK579" s="367"/>
    </row>
    <row r="580" spans="26:37" s="368" customFormat="1" ht="14.15" customHeight="1">
      <c r="Z580" s="439"/>
      <c r="AH580" s="367"/>
      <c r="AJ580" s="367"/>
      <c r="AK580" s="367"/>
    </row>
    <row r="581" spans="26:37" s="368" customFormat="1" ht="14.15" customHeight="1">
      <c r="Z581" s="439"/>
      <c r="AH581" s="367"/>
      <c r="AJ581" s="367"/>
      <c r="AK581" s="367"/>
    </row>
    <row r="582" spans="26:37" s="368" customFormat="1" ht="14.15" customHeight="1">
      <c r="Z582" s="439"/>
      <c r="AH582" s="367"/>
      <c r="AJ582" s="367"/>
      <c r="AK582" s="367"/>
    </row>
    <row r="583" spans="26:37" s="368" customFormat="1" ht="14.15" customHeight="1">
      <c r="Z583" s="439"/>
      <c r="AH583" s="367"/>
      <c r="AJ583" s="367"/>
      <c r="AK583" s="367"/>
    </row>
    <row r="584" spans="26:37" s="368" customFormat="1" ht="14.15" customHeight="1">
      <c r="Z584" s="439"/>
      <c r="AH584" s="367"/>
      <c r="AJ584" s="367"/>
      <c r="AK584" s="367"/>
    </row>
    <row r="585" spans="26:37" s="368" customFormat="1" ht="14.15" customHeight="1">
      <c r="Z585" s="439"/>
      <c r="AH585" s="367"/>
      <c r="AJ585" s="367"/>
      <c r="AK585" s="367"/>
    </row>
    <row r="586" spans="26:37" s="368" customFormat="1" ht="14.15" customHeight="1">
      <c r="Z586" s="439"/>
      <c r="AH586" s="367"/>
      <c r="AJ586" s="367"/>
      <c r="AK586" s="367"/>
    </row>
    <row r="587" spans="26:37" s="368" customFormat="1" ht="14.15" customHeight="1">
      <c r="Z587" s="439"/>
      <c r="AH587" s="367"/>
      <c r="AJ587" s="367"/>
      <c r="AK587" s="367"/>
    </row>
    <row r="588" spans="26:37" s="368" customFormat="1" ht="14.15" customHeight="1">
      <c r="Z588" s="439"/>
      <c r="AH588" s="367"/>
      <c r="AJ588" s="367"/>
      <c r="AK588" s="367"/>
    </row>
    <row r="589" spans="26:37" s="368" customFormat="1" ht="14.15" customHeight="1">
      <c r="Z589" s="439"/>
      <c r="AH589" s="367"/>
      <c r="AJ589" s="367"/>
      <c r="AK589" s="367"/>
    </row>
    <row r="590" spans="26:37" s="368" customFormat="1" ht="14.15" customHeight="1">
      <c r="Z590" s="439"/>
      <c r="AH590" s="367"/>
      <c r="AJ590" s="367"/>
      <c r="AK590" s="367"/>
    </row>
    <row r="591" spans="26:37" s="368" customFormat="1" ht="14.15" customHeight="1">
      <c r="Z591" s="439"/>
      <c r="AH591" s="367"/>
      <c r="AJ591" s="367"/>
      <c r="AK591" s="367"/>
    </row>
    <row r="592" spans="26:37" s="368" customFormat="1" ht="14.15" customHeight="1">
      <c r="Z592" s="439"/>
      <c r="AH592" s="367"/>
      <c r="AJ592" s="367"/>
      <c r="AK592" s="367"/>
    </row>
    <row r="593" spans="26:37" s="368" customFormat="1" ht="14.15" customHeight="1">
      <c r="Z593" s="439"/>
      <c r="AH593" s="367"/>
      <c r="AJ593" s="367"/>
      <c r="AK593" s="367"/>
    </row>
    <row r="594" spans="26:37" s="368" customFormat="1" ht="14.15" customHeight="1">
      <c r="Z594" s="439"/>
      <c r="AH594" s="367"/>
      <c r="AJ594" s="367"/>
      <c r="AK594" s="367"/>
    </row>
    <row r="595" spans="26:37" s="368" customFormat="1" ht="14.15" customHeight="1">
      <c r="Z595" s="439"/>
      <c r="AH595" s="367"/>
      <c r="AJ595" s="367"/>
      <c r="AK595" s="367"/>
    </row>
    <row r="596" spans="26:37" s="368" customFormat="1" ht="14.15" customHeight="1">
      <c r="Z596" s="439"/>
      <c r="AH596" s="367"/>
      <c r="AJ596" s="367"/>
      <c r="AK596" s="367"/>
    </row>
    <row r="597" spans="26:37" s="368" customFormat="1" ht="14.15" customHeight="1">
      <c r="Z597" s="439"/>
      <c r="AH597" s="367"/>
      <c r="AJ597" s="367"/>
      <c r="AK597" s="367"/>
    </row>
    <row r="598" spans="26:37" s="368" customFormat="1" ht="14.15" customHeight="1">
      <c r="Z598" s="439"/>
      <c r="AH598" s="367"/>
      <c r="AJ598" s="367"/>
      <c r="AK598" s="367"/>
    </row>
    <row r="599" spans="26:37" s="368" customFormat="1" ht="14.15" customHeight="1">
      <c r="Z599" s="439"/>
      <c r="AH599" s="367"/>
      <c r="AJ599" s="367"/>
      <c r="AK599" s="367"/>
    </row>
    <row r="600" spans="26:37" s="368" customFormat="1" ht="14.15" customHeight="1">
      <c r="Z600" s="439"/>
      <c r="AH600" s="367"/>
      <c r="AJ600" s="367"/>
      <c r="AK600" s="367"/>
    </row>
    <row r="601" spans="26:37" s="368" customFormat="1" ht="14.15" customHeight="1">
      <c r="Z601" s="439"/>
      <c r="AH601" s="367"/>
      <c r="AJ601" s="367"/>
      <c r="AK601" s="367"/>
    </row>
    <row r="602" spans="26:37" s="368" customFormat="1" ht="14.15" customHeight="1">
      <c r="Z602" s="439"/>
      <c r="AH602" s="367"/>
      <c r="AJ602" s="367"/>
      <c r="AK602" s="367"/>
    </row>
    <row r="603" spans="26:37" s="368" customFormat="1" ht="14.15" customHeight="1">
      <c r="Z603" s="439"/>
      <c r="AH603" s="367"/>
      <c r="AJ603" s="367"/>
      <c r="AK603" s="367"/>
    </row>
    <row r="604" spans="26:37" s="368" customFormat="1" ht="14.15" customHeight="1">
      <c r="Z604" s="439"/>
      <c r="AH604" s="367"/>
      <c r="AJ604" s="367"/>
      <c r="AK604" s="367"/>
    </row>
    <row r="605" spans="26:37" s="368" customFormat="1" ht="14.15" customHeight="1">
      <c r="Z605" s="439"/>
      <c r="AH605" s="367"/>
      <c r="AJ605" s="367"/>
      <c r="AK605" s="367"/>
    </row>
    <row r="606" spans="26:37" s="368" customFormat="1" ht="14.15" customHeight="1">
      <c r="Z606" s="439"/>
      <c r="AH606" s="367"/>
      <c r="AJ606" s="367"/>
      <c r="AK606" s="367"/>
    </row>
    <row r="607" spans="26:37" s="368" customFormat="1" ht="14.15" customHeight="1">
      <c r="Z607" s="439"/>
      <c r="AH607" s="367"/>
      <c r="AJ607" s="367"/>
      <c r="AK607" s="367"/>
    </row>
    <row r="608" spans="26:37" s="368" customFormat="1" ht="14.15" customHeight="1">
      <c r="Z608" s="439"/>
      <c r="AH608" s="367"/>
      <c r="AJ608" s="367"/>
      <c r="AK608" s="367"/>
    </row>
    <row r="609" spans="26:37" s="368" customFormat="1" ht="14.15" customHeight="1">
      <c r="Z609" s="439"/>
      <c r="AH609" s="367"/>
      <c r="AJ609" s="367"/>
      <c r="AK609" s="367"/>
    </row>
    <row r="610" spans="26:37" s="368" customFormat="1" ht="14.15" customHeight="1">
      <c r="Z610" s="439"/>
      <c r="AH610" s="367"/>
      <c r="AJ610" s="367"/>
      <c r="AK610" s="367"/>
    </row>
    <row r="611" spans="26:37" s="368" customFormat="1" ht="14.15" customHeight="1">
      <c r="Z611" s="439"/>
      <c r="AH611" s="367"/>
      <c r="AJ611" s="367"/>
      <c r="AK611" s="367"/>
    </row>
    <row r="612" spans="26:37" s="368" customFormat="1" ht="14.15" customHeight="1">
      <c r="Z612" s="439"/>
      <c r="AH612" s="367"/>
      <c r="AJ612" s="367"/>
      <c r="AK612" s="367"/>
    </row>
    <row r="613" spans="26:37" s="368" customFormat="1" ht="14.15" customHeight="1">
      <c r="Z613" s="439"/>
      <c r="AH613" s="367"/>
      <c r="AJ613" s="367"/>
      <c r="AK613" s="367"/>
    </row>
    <row r="614" spans="26:37" s="368" customFormat="1" ht="14.15" customHeight="1">
      <c r="Z614" s="439"/>
      <c r="AH614" s="367"/>
      <c r="AJ614" s="367"/>
      <c r="AK614" s="367"/>
    </row>
    <row r="615" spans="26:37" s="368" customFormat="1" ht="14.15" customHeight="1">
      <c r="Z615" s="439"/>
      <c r="AH615" s="367"/>
      <c r="AJ615" s="367"/>
      <c r="AK615" s="367"/>
    </row>
    <row r="616" spans="26:37" s="368" customFormat="1" ht="14.15" customHeight="1">
      <c r="Z616" s="439"/>
      <c r="AH616" s="367"/>
      <c r="AJ616" s="367"/>
      <c r="AK616" s="367"/>
    </row>
    <row r="617" spans="26:37" s="368" customFormat="1" ht="14.15" customHeight="1">
      <c r="Z617" s="439"/>
      <c r="AH617" s="367"/>
      <c r="AJ617" s="367"/>
      <c r="AK617" s="367"/>
    </row>
    <row r="618" spans="26:37" s="368" customFormat="1" ht="14.15" customHeight="1">
      <c r="Z618" s="439"/>
      <c r="AH618" s="367"/>
      <c r="AJ618" s="367"/>
      <c r="AK618" s="367"/>
    </row>
    <row r="619" spans="26:37" s="368" customFormat="1" ht="14.15" customHeight="1">
      <c r="Z619" s="439"/>
      <c r="AH619" s="367"/>
      <c r="AJ619" s="367"/>
      <c r="AK619" s="367"/>
    </row>
    <row r="620" spans="26:37" s="368" customFormat="1" ht="14.15" customHeight="1">
      <c r="Z620" s="439"/>
      <c r="AH620" s="367"/>
      <c r="AJ620" s="367"/>
      <c r="AK620" s="367"/>
    </row>
    <row r="621" spans="26:37" s="368" customFormat="1" ht="14.15" customHeight="1">
      <c r="Z621" s="439"/>
      <c r="AH621" s="367"/>
      <c r="AJ621" s="367"/>
      <c r="AK621" s="367"/>
    </row>
    <row r="622" spans="26:37" s="368" customFormat="1" ht="14.15" customHeight="1">
      <c r="Z622" s="439"/>
      <c r="AH622" s="367"/>
      <c r="AJ622" s="367"/>
      <c r="AK622" s="367"/>
    </row>
    <row r="623" spans="26:37" s="368" customFormat="1" ht="14.15" customHeight="1">
      <c r="Z623" s="439"/>
      <c r="AH623" s="367"/>
      <c r="AJ623" s="367"/>
      <c r="AK623" s="367"/>
    </row>
    <row r="624" spans="26:37" s="368" customFormat="1" ht="14.15" customHeight="1">
      <c r="Z624" s="439"/>
      <c r="AH624" s="367"/>
      <c r="AJ624" s="367"/>
      <c r="AK624" s="367"/>
    </row>
    <row r="625" spans="26:37" s="368" customFormat="1" ht="14.15" customHeight="1">
      <c r="Z625" s="439"/>
      <c r="AH625" s="367"/>
      <c r="AJ625" s="367"/>
      <c r="AK625" s="367"/>
    </row>
    <row r="626" spans="26:37" s="368" customFormat="1" ht="14.15" customHeight="1">
      <c r="Z626" s="439"/>
      <c r="AH626" s="367"/>
      <c r="AJ626" s="367"/>
      <c r="AK626" s="367"/>
    </row>
    <row r="627" spans="26:37" s="368" customFormat="1" ht="14.15" customHeight="1">
      <c r="Z627" s="439"/>
      <c r="AH627" s="367"/>
      <c r="AJ627" s="367"/>
      <c r="AK627" s="367"/>
    </row>
    <row r="628" spans="26:37" s="368" customFormat="1" ht="14.15" customHeight="1">
      <c r="Z628" s="439"/>
      <c r="AH628" s="367"/>
      <c r="AJ628" s="367"/>
      <c r="AK628" s="367"/>
    </row>
    <row r="629" spans="26:37" s="368" customFormat="1" ht="14.15" customHeight="1">
      <c r="Z629" s="439"/>
      <c r="AH629" s="367"/>
      <c r="AJ629" s="367"/>
      <c r="AK629" s="367"/>
    </row>
    <row r="630" spans="26:37" s="368" customFormat="1" ht="14.15" customHeight="1">
      <c r="Z630" s="439"/>
      <c r="AH630" s="367"/>
      <c r="AJ630" s="367"/>
      <c r="AK630" s="367"/>
    </row>
    <row r="631" spans="26:37" s="368" customFormat="1" ht="14.15" customHeight="1">
      <c r="Z631" s="439"/>
      <c r="AH631" s="367"/>
      <c r="AJ631" s="367"/>
      <c r="AK631" s="367"/>
    </row>
    <row r="632" spans="26:37" s="368" customFormat="1" ht="14.15" customHeight="1">
      <c r="Z632" s="439"/>
      <c r="AH632" s="367"/>
      <c r="AJ632" s="367"/>
      <c r="AK632" s="367"/>
    </row>
    <row r="633" spans="26:37" s="368" customFormat="1" ht="14.15" customHeight="1">
      <c r="Z633" s="439"/>
      <c r="AH633" s="367"/>
      <c r="AJ633" s="367"/>
      <c r="AK633" s="367"/>
    </row>
    <row r="634" spans="26:37" s="368" customFormat="1" ht="14.15" customHeight="1">
      <c r="Z634" s="439"/>
      <c r="AH634" s="367"/>
      <c r="AJ634" s="367"/>
      <c r="AK634" s="367"/>
    </row>
    <row r="635" spans="26:37" s="368" customFormat="1" ht="14.15" customHeight="1">
      <c r="Z635" s="439"/>
      <c r="AH635" s="367"/>
      <c r="AJ635" s="367"/>
      <c r="AK635" s="367"/>
    </row>
    <row r="636" spans="26:37" s="368" customFormat="1" ht="14.15" customHeight="1">
      <c r="Z636" s="439"/>
      <c r="AH636" s="367"/>
      <c r="AJ636" s="367"/>
      <c r="AK636" s="367"/>
    </row>
    <row r="637" spans="26:37" s="368" customFormat="1" ht="14.15" customHeight="1">
      <c r="Z637" s="439"/>
      <c r="AH637" s="367"/>
      <c r="AJ637" s="367"/>
      <c r="AK637" s="367"/>
    </row>
    <row r="638" spans="26:37" s="368" customFormat="1" ht="14.15" customHeight="1">
      <c r="Z638" s="439"/>
      <c r="AH638" s="367"/>
      <c r="AJ638" s="367"/>
      <c r="AK638" s="367"/>
    </row>
    <row r="639" spans="26:37" s="368" customFormat="1" ht="14.15" customHeight="1">
      <c r="Z639" s="439"/>
      <c r="AH639" s="367"/>
      <c r="AJ639" s="367"/>
      <c r="AK639" s="367"/>
    </row>
    <row r="640" spans="26:37" s="368" customFormat="1" ht="14.15" customHeight="1">
      <c r="Z640" s="439"/>
      <c r="AH640" s="367"/>
      <c r="AJ640" s="367"/>
      <c r="AK640" s="367"/>
    </row>
    <row r="641" spans="26:37" s="368" customFormat="1" ht="14.15" customHeight="1">
      <c r="Z641" s="439"/>
      <c r="AH641" s="367"/>
      <c r="AJ641" s="367"/>
      <c r="AK641" s="367"/>
    </row>
    <row r="642" spans="26:37" s="368" customFormat="1" ht="14.15" customHeight="1">
      <c r="Z642" s="439"/>
      <c r="AH642" s="367"/>
      <c r="AJ642" s="367"/>
      <c r="AK642" s="367"/>
    </row>
    <row r="643" spans="26:37" s="368" customFormat="1" ht="14.15" customHeight="1">
      <c r="Z643" s="439"/>
      <c r="AH643" s="367"/>
      <c r="AJ643" s="367"/>
      <c r="AK643" s="367"/>
    </row>
    <row r="644" spans="26:37" s="368" customFormat="1" ht="14.15" customHeight="1">
      <c r="Z644" s="439"/>
      <c r="AH644" s="367"/>
      <c r="AJ644" s="367"/>
      <c r="AK644" s="367"/>
    </row>
    <row r="645" spans="26:37" s="368" customFormat="1" ht="14.15" customHeight="1">
      <c r="Z645" s="439"/>
      <c r="AH645" s="367"/>
      <c r="AJ645" s="367"/>
      <c r="AK645" s="367"/>
    </row>
    <row r="646" spans="26:37" s="368" customFormat="1" ht="14.15" customHeight="1">
      <c r="Z646" s="439"/>
      <c r="AH646" s="367"/>
      <c r="AJ646" s="367"/>
      <c r="AK646" s="367"/>
    </row>
    <row r="647" spans="26:37" s="368" customFormat="1" ht="14.15" customHeight="1">
      <c r="Z647" s="439"/>
      <c r="AH647" s="367"/>
      <c r="AJ647" s="367"/>
      <c r="AK647" s="367"/>
    </row>
    <row r="648" spans="26:37" s="368" customFormat="1" ht="14.15" customHeight="1">
      <c r="Z648" s="439"/>
      <c r="AH648" s="367"/>
      <c r="AJ648" s="367"/>
      <c r="AK648" s="367"/>
    </row>
    <row r="649" spans="26:37" s="368" customFormat="1" ht="14.15" customHeight="1">
      <c r="Z649" s="439"/>
      <c r="AH649" s="367"/>
      <c r="AJ649" s="367"/>
      <c r="AK649" s="367"/>
    </row>
    <row r="650" spans="26:37" s="368" customFormat="1" ht="14.15" customHeight="1">
      <c r="Z650" s="439"/>
      <c r="AH650" s="367"/>
      <c r="AJ650" s="367"/>
      <c r="AK650" s="367"/>
    </row>
    <row r="651" spans="26:37" s="368" customFormat="1" ht="14.15" customHeight="1">
      <c r="Z651" s="439"/>
      <c r="AH651" s="367"/>
      <c r="AJ651" s="367"/>
      <c r="AK651" s="367"/>
    </row>
    <row r="652" spans="26:37" s="368" customFormat="1" ht="14.15" customHeight="1">
      <c r="Z652" s="439"/>
      <c r="AH652" s="367"/>
      <c r="AJ652" s="367"/>
      <c r="AK652" s="367"/>
    </row>
    <row r="653" spans="26:37" s="368" customFormat="1" ht="14.15" customHeight="1">
      <c r="Z653" s="439"/>
      <c r="AH653" s="367"/>
      <c r="AJ653" s="367"/>
      <c r="AK653" s="367"/>
    </row>
    <row r="654" spans="26:37" s="368" customFormat="1" ht="14.15" customHeight="1">
      <c r="Z654" s="439"/>
      <c r="AH654" s="367"/>
      <c r="AJ654" s="367"/>
      <c r="AK654" s="367"/>
    </row>
    <row r="655" spans="26:37" s="368" customFormat="1" ht="14.15" customHeight="1">
      <c r="Z655" s="439"/>
      <c r="AH655" s="367"/>
      <c r="AJ655" s="367"/>
      <c r="AK655" s="367"/>
    </row>
    <row r="656" spans="26:37" s="368" customFormat="1" ht="14.15" customHeight="1">
      <c r="Z656" s="439"/>
      <c r="AH656" s="367"/>
      <c r="AJ656" s="367"/>
      <c r="AK656" s="367"/>
    </row>
    <row r="657" spans="26:37" s="368" customFormat="1" ht="14.15" customHeight="1">
      <c r="Z657" s="439"/>
      <c r="AH657" s="367"/>
      <c r="AJ657" s="367"/>
      <c r="AK657" s="367"/>
    </row>
    <row r="658" spans="26:37" s="368" customFormat="1" ht="14.15" customHeight="1">
      <c r="Z658" s="439"/>
      <c r="AH658" s="367"/>
      <c r="AJ658" s="367"/>
      <c r="AK658" s="367"/>
    </row>
    <row r="659" spans="26:37" s="368" customFormat="1" ht="14.15" customHeight="1">
      <c r="Z659" s="439"/>
      <c r="AH659" s="367"/>
      <c r="AJ659" s="367"/>
      <c r="AK659" s="367"/>
    </row>
    <row r="660" spans="26:37" s="368" customFormat="1" ht="14.15" customHeight="1">
      <c r="Z660" s="439"/>
      <c r="AH660" s="367"/>
      <c r="AJ660" s="367"/>
      <c r="AK660" s="367"/>
    </row>
    <row r="661" spans="26:37" s="368" customFormat="1" ht="14.15" customHeight="1">
      <c r="Z661" s="439"/>
      <c r="AH661" s="367"/>
      <c r="AJ661" s="367"/>
      <c r="AK661" s="367"/>
    </row>
    <row r="662" spans="26:37" s="368" customFormat="1" ht="14.15" customHeight="1">
      <c r="Z662" s="439"/>
      <c r="AH662" s="367"/>
      <c r="AJ662" s="367"/>
      <c r="AK662" s="367"/>
    </row>
    <row r="663" spans="26:37" s="368" customFormat="1" ht="14.15" customHeight="1">
      <c r="Z663" s="439"/>
      <c r="AH663" s="367"/>
      <c r="AJ663" s="367"/>
      <c r="AK663" s="367"/>
    </row>
    <row r="664" spans="26:37" s="368" customFormat="1" ht="14.15" customHeight="1">
      <c r="Z664" s="439"/>
      <c r="AH664" s="367"/>
      <c r="AJ664" s="367"/>
      <c r="AK664" s="367"/>
    </row>
    <row r="665" spans="26:37" s="368" customFormat="1" ht="14.15" customHeight="1">
      <c r="Z665" s="439"/>
      <c r="AH665" s="367"/>
      <c r="AJ665" s="367"/>
      <c r="AK665" s="367"/>
    </row>
    <row r="666" spans="26:37" s="368" customFormat="1" ht="14.15" customHeight="1">
      <c r="Z666" s="439"/>
      <c r="AH666" s="367"/>
      <c r="AJ666" s="367"/>
      <c r="AK666" s="367"/>
    </row>
    <row r="667" spans="26:37" s="368" customFormat="1" ht="14.15" customHeight="1">
      <c r="Z667" s="439"/>
      <c r="AH667" s="367"/>
      <c r="AJ667" s="367"/>
      <c r="AK667" s="367"/>
    </row>
    <row r="668" spans="26:37" s="368" customFormat="1" ht="14.15" customHeight="1">
      <c r="Z668" s="439"/>
      <c r="AH668" s="367"/>
      <c r="AJ668" s="367"/>
      <c r="AK668" s="367"/>
    </row>
    <row r="669" spans="26:37" s="368" customFormat="1" ht="14.15" customHeight="1">
      <c r="Z669" s="439"/>
      <c r="AH669" s="367"/>
      <c r="AJ669" s="367"/>
      <c r="AK669" s="367"/>
    </row>
    <row r="670" spans="26:37" s="368" customFormat="1" ht="14.15" customHeight="1">
      <c r="Z670" s="439"/>
      <c r="AH670" s="367"/>
      <c r="AJ670" s="367"/>
      <c r="AK670" s="367"/>
    </row>
    <row r="671" spans="26:37" s="368" customFormat="1" ht="14.15" customHeight="1">
      <c r="Z671" s="439"/>
      <c r="AH671" s="367"/>
      <c r="AJ671" s="367"/>
      <c r="AK671" s="367"/>
    </row>
    <row r="672" spans="26:37" s="368" customFormat="1" ht="14.15" customHeight="1">
      <c r="Z672" s="439"/>
      <c r="AH672" s="367"/>
      <c r="AJ672" s="367"/>
      <c r="AK672" s="367"/>
    </row>
    <row r="673" spans="26:37" s="368" customFormat="1" ht="14.15" customHeight="1">
      <c r="Z673" s="439"/>
      <c r="AH673" s="367"/>
      <c r="AJ673" s="367"/>
      <c r="AK673" s="367"/>
    </row>
    <row r="674" spans="26:37" s="368" customFormat="1" ht="14.15" customHeight="1">
      <c r="Z674" s="439"/>
      <c r="AH674" s="367"/>
      <c r="AJ674" s="367"/>
      <c r="AK674" s="367"/>
    </row>
    <row r="675" spans="26:37" s="368" customFormat="1" ht="14.15" customHeight="1">
      <c r="Z675" s="439"/>
      <c r="AH675" s="367"/>
      <c r="AJ675" s="367"/>
      <c r="AK675" s="367"/>
    </row>
    <row r="676" spans="26:37" s="368" customFormat="1" ht="14.15" customHeight="1">
      <c r="Z676" s="439"/>
      <c r="AH676" s="367"/>
      <c r="AJ676" s="367"/>
      <c r="AK676" s="367"/>
    </row>
    <row r="677" spans="26:37" s="368" customFormat="1" ht="14.15" customHeight="1">
      <c r="Z677" s="439"/>
      <c r="AH677" s="367"/>
      <c r="AJ677" s="367"/>
      <c r="AK677" s="367"/>
    </row>
    <row r="678" spans="26:37" s="368" customFormat="1" ht="14.15" customHeight="1">
      <c r="Z678" s="439"/>
      <c r="AH678" s="367"/>
      <c r="AJ678" s="367"/>
      <c r="AK678" s="367"/>
    </row>
    <row r="679" spans="26:37" s="368" customFormat="1" ht="14.15" customHeight="1">
      <c r="Z679" s="439"/>
      <c r="AH679" s="367"/>
      <c r="AJ679" s="367"/>
      <c r="AK679" s="367"/>
    </row>
    <row r="680" spans="26:37" s="368" customFormat="1" ht="14.15" customHeight="1">
      <c r="Z680" s="439"/>
      <c r="AH680" s="367"/>
      <c r="AJ680" s="367"/>
      <c r="AK680" s="367"/>
    </row>
    <row r="681" spans="26:37" s="368" customFormat="1" ht="14.15" customHeight="1">
      <c r="Z681" s="439"/>
      <c r="AH681" s="367"/>
      <c r="AJ681" s="367"/>
      <c r="AK681" s="367"/>
    </row>
    <row r="682" spans="26:37" s="368" customFormat="1" ht="14.15" customHeight="1">
      <c r="Z682" s="439"/>
      <c r="AH682" s="367"/>
      <c r="AJ682" s="367"/>
      <c r="AK682" s="367"/>
    </row>
    <row r="683" spans="26:37" s="368" customFormat="1" ht="14.15" customHeight="1">
      <c r="Z683" s="439"/>
      <c r="AH683" s="367"/>
      <c r="AJ683" s="367"/>
      <c r="AK683" s="367"/>
    </row>
    <row r="684" spans="26:37" s="368" customFormat="1" ht="14.15" customHeight="1">
      <c r="Z684" s="439"/>
      <c r="AH684" s="367"/>
      <c r="AJ684" s="367"/>
      <c r="AK684" s="367"/>
    </row>
    <row r="685" spans="26:37" s="368" customFormat="1" ht="14.15" customHeight="1">
      <c r="Z685" s="439"/>
      <c r="AH685" s="367"/>
      <c r="AJ685" s="367"/>
      <c r="AK685" s="367"/>
    </row>
    <row r="686" spans="26:37" s="368" customFormat="1" ht="14.15" customHeight="1">
      <c r="Z686" s="439"/>
      <c r="AH686" s="367"/>
      <c r="AJ686" s="367"/>
      <c r="AK686" s="367"/>
    </row>
    <row r="687" spans="26:37" s="368" customFormat="1" ht="14.15" customHeight="1">
      <c r="Z687" s="439"/>
      <c r="AH687" s="367"/>
      <c r="AJ687" s="367"/>
      <c r="AK687" s="367"/>
    </row>
    <row r="688" spans="26:37" s="368" customFormat="1" ht="14.15" customHeight="1">
      <c r="Z688" s="439"/>
      <c r="AH688" s="367"/>
      <c r="AJ688" s="367"/>
      <c r="AK688" s="367"/>
    </row>
    <row r="689" spans="26:37" s="368" customFormat="1" ht="14.15" customHeight="1">
      <c r="Z689" s="439"/>
      <c r="AH689" s="367"/>
      <c r="AJ689" s="367"/>
      <c r="AK689" s="367"/>
    </row>
    <row r="690" spans="26:37" s="368" customFormat="1" ht="14.15" customHeight="1">
      <c r="Z690" s="439"/>
      <c r="AH690" s="367"/>
      <c r="AJ690" s="367"/>
      <c r="AK690" s="367"/>
    </row>
    <row r="691" spans="26:37" s="368" customFormat="1" ht="14.15" customHeight="1">
      <c r="Z691" s="439"/>
      <c r="AH691" s="367"/>
      <c r="AJ691" s="367"/>
      <c r="AK691" s="367"/>
    </row>
    <row r="692" spans="26:37" s="368" customFormat="1" ht="14.15" customHeight="1">
      <c r="Z692" s="439"/>
      <c r="AH692" s="367"/>
      <c r="AJ692" s="367"/>
      <c r="AK692" s="367"/>
    </row>
    <row r="693" spans="26:37" s="368" customFormat="1" ht="14.15" customHeight="1">
      <c r="Z693" s="439"/>
      <c r="AH693" s="367"/>
      <c r="AJ693" s="367"/>
      <c r="AK693" s="367"/>
    </row>
    <row r="694" spans="26:37" s="368" customFormat="1" ht="14.15" customHeight="1">
      <c r="Z694" s="439"/>
      <c r="AH694" s="367"/>
      <c r="AJ694" s="367"/>
      <c r="AK694" s="367"/>
    </row>
    <row r="695" spans="26:37" s="368" customFormat="1" ht="14.15" customHeight="1">
      <c r="Z695" s="439"/>
      <c r="AH695" s="367"/>
      <c r="AJ695" s="367"/>
      <c r="AK695" s="367"/>
    </row>
    <row r="696" spans="26:37" s="368" customFormat="1" ht="14.15" customHeight="1">
      <c r="Z696" s="439"/>
      <c r="AH696" s="367"/>
      <c r="AJ696" s="367"/>
      <c r="AK696" s="367"/>
    </row>
    <row r="697" spans="26:37" s="368" customFormat="1" ht="14.15" customHeight="1">
      <c r="Z697" s="439"/>
      <c r="AH697" s="367"/>
      <c r="AJ697" s="367"/>
      <c r="AK697" s="367"/>
    </row>
    <row r="698" spans="26:37" s="368" customFormat="1" ht="14.15" customHeight="1">
      <c r="Z698" s="439"/>
      <c r="AH698" s="367"/>
      <c r="AJ698" s="367"/>
      <c r="AK698" s="367"/>
    </row>
    <row r="699" spans="26:37" s="368" customFormat="1" ht="14.15" customHeight="1">
      <c r="Z699" s="439"/>
      <c r="AH699" s="367"/>
      <c r="AJ699" s="367"/>
      <c r="AK699" s="367"/>
    </row>
    <row r="700" spans="26:37" s="368" customFormat="1" ht="14.15" customHeight="1">
      <c r="Z700" s="439"/>
      <c r="AH700" s="367"/>
      <c r="AJ700" s="367"/>
      <c r="AK700" s="367"/>
    </row>
    <row r="701" spans="26:37" s="368" customFormat="1" ht="14.15" customHeight="1">
      <c r="Z701" s="439"/>
      <c r="AH701" s="367"/>
      <c r="AJ701" s="367"/>
      <c r="AK701" s="367"/>
    </row>
    <row r="702" spans="26:37" s="368" customFormat="1" ht="14.15" customHeight="1">
      <c r="Z702" s="439"/>
      <c r="AH702" s="367"/>
      <c r="AJ702" s="367"/>
      <c r="AK702" s="367"/>
    </row>
    <row r="703" spans="26:37" s="368" customFormat="1" ht="14.15" customHeight="1">
      <c r="Z703" s="439"/>
      <c r="AH703" s="367"/>
      <c r="AJ703" s="367"/>
      <c r="AK703" s="367"/>
    </row>
    <row r="704" spans="26:37" s="368" customFormat="1" ht="14.15" customHeight="1">
      <c r="Z704" s="439"/>
      <c r="AH704" s="367"/>
      <c r="AJ704" s="367"/>
      <c r="AK704" s="367"/>
    </row>
    <row r="705" spans="26:37" s="368" customFormat="1" ht="14.15" customHeight="1">
      <c r="Z705" s="439"/>
      <c r="AH705" s="367"/>
      <c r="AJ705" s="367"/>
      <c r="AK705" s="367"/>
    </row>
    <row r="706" spans="26:37" s="368" customFormat="1" ht="14.15" customHeight="1">
      <c r="Z706" s="439"/>
      <c r="AH706" s="367"/>
      <c r="AJ706" s="367"/>
      <c r="AK706" s="367"/>
    </row>
    <row r="707" spans="26:37" s="368" customFormat="1" ht="14.15" customHeight="1">
      <c r="Z707" s="439"/>
      <c r="AH707" s="367"/>
      <c r="AJ707" s="367"/>
      <c r="AK707" s="367"/>
    </row>
    <row r="708" spans="26:37" s="368" customFormat="1" ht="14.15" customHeight="1">
      <c r="Z708" s="439"/>
      <c r="AH708" s="367"/>
      <c r="AJ708" s="367"/>
      <c r="AK708" s="367"/>
    </row>
    <row r="709" spans="26:37" s="368" customFormat="1" ht="14.15" customHeight="1">
      <c r="Z709" s="439"/>
      <c r="AH709" s="367"/>
      <c r="AJ709" s="367"/>
      <c r="AK709" s="367"/>
    </row>
    <row r="710" spans="26:37" s="368" customFormat="1" ht="14.15" customHeight="1">
      <c r="Z710" s="439"/>
      <c r="AH710" s="367"/>
      <c r="AJ710" s="367"/>
      <c r="AK710" s="367"/>
    </row>
    <row r="711" spans="26:37" s="368" customFormat="1" ht="14.15" customHeight="1">
      <c r="Z711" s="439"/>
      <c r="AH711" s="367"/>
      <c r="AJ711" s="367"/>
      <c r="AK711" s="367"/>
    </row>
    <row r="712" spans="26:37" s="368" customFormat="1" ht="14.15" customHeight="1">
      <c r="Z712" s="439"/>
      <c r="AH712" s="367"/>
      <c r="AJ712" s="367"/>
      <c r="AK712" s="367"/>
    </row>
    <row r="713" spans="26:37" s="368" customFormat="1" ht="14.15" customHeight="1">
      <c r="Z713" s="439"/>
      <c r="AH713" s="367"/>
      <c r="AJ713" s="367"/>
      <c r="AK713" s="367"/>
    </row>
    <row r="714" spans="26:37" s="368" customFormat="1" ht="14.15" customHeight="1">
      <c r="Z714" s="439"/>
      <c r="AH714" s="367"/>
      <c r="AJ714" s="367"/>
      <c r="AK714" s="367"/>
    </row>
    <row r="715" spans="26:37" s="368" customFormat="1" ht="14.15" customHeight="1">
      <c r="Z715" s="439"/>
      <c r="AH715" s="367"/>
      <c r="AJ715" s="367"/>
      <c r="AK715" s="367"/>
    </row>
    <row r="716" spans="26:37" s="368" customFormat="1" ht="14.15" customHeight="1">
      <c r="Z716" s="439"/>
      <c r="AH716" s="367"/>
      <c r="AJ716" s="367"/>
      <c r="AK716" s="367"/>
    </row>
    <row r="717" spans="26:37" s="368" customFormat="1" ht="14.15" customHeight="1">
      <c r="Z717" s="439"/>
      <c r="AH717" s="367"/>
      <c r="AJ717" s="367"/>
      <c r="AK717" s="367"/>
    </row>
    <row r="718" spans="26:37" s="368" customFormat="1" ht="14.15" customHeight="1">
      <c r="Z718" s="439"/>
      <c r="AH718" s="367"/>
      <c r="AJ718" s="367"/>
      <c r="AK718" s="367"/>
    </row>
    <row r="719" spans="26:37" s="368" customFormat="1" ht="14.15" customHeight="1">
      <c r="Z719" s="439"/>
      <c r="AH719" s="367"/>
      <c r="AJ719" s="367"/>
      <c r="AK719" s="367"/>
    </row>
    <row r="720" spans="26:37" s="368" customFormat="1" ht="14.15" customHeight="1">
      <c r="Z720" s="439"/>
      <c r="AH720" s="367"/>
      <c r="AJ720" s="367"/>
      <c r="AK720" s="367"/>
    </row>
    <row r="721" spans="26:37" s="368" customFormat="1" ht="14.15" customHeight="1">
      <c r="Z721" s="439"/>
      <c r="AH721" s="367"/>
      <c r="AJ721" s="367"/>
      <c r="AK721" s="367"/>
    </row>
    <row r="722" spans="26:37" s="368" customFormat="1" ht="14.15" customHeight="1">
      <c r="Z722" s="439"/>
      <c r="AH722" s="367"/>
      <c r="AJ722" s="367"/>
      <c r="AK722" s="367"/>
    </row>
    <row r="723" spans="26:37" s="368" customFormat="1" ht="14.15" customHeight="1">
      <c r="Z723" s="439"/>
      <c r="AH723" s="367"/>
      <c r="AJ723" s="367"/>
      <c r="AK723" s="367"/>
    </row>
    <row r="724" spans="26:37" s="368" customFormat="1" ht="14.15" customHeight="1">
      <c r="Z724" s="439"/>
      <c r="AH724" s="367"/>
      <c r="AJ724" s="367"/>
      <c r="AK724" s="367"/>
    </row>
    <row r="725" spans="26:37" s="368" customFormat="1" ht="14.15" customHeight="1">
      <c r="Z725" s="439"/>
      <c r="AH725" s="367"/>
      <c r="AJ725" s="367"/>
      <c r="AK725" s="367"/>
    </row>
    <row r="726" spans="26:37" s="368" customFormat="1" ht="14.15" customHeight="1">
      <c r="Z726" s="439"/>
      <c r="AH726" s="367"/>
      <c r="AJ726" s="367"/>
      <c r="AK726" s="367"/>
    </row>
    <row r="727" spans="26:37" s="368" customFormat="1" ht="14.15" customHeight="1">
      <c r="Z727" s="439"/>
      <c r="AH727" s="367"/>
      <c r="AJ727" s="367"/>
      <c r="AK727" s="367"/>
    </row>
    <row r="728" spans="26:37" s="368" customFormat="1" ht="14.15" customHeight="1">
      <c r="Z728" s="439"/>
      <c r="AH728" s="367"/>
      <c r="AJ728" s="367"/>
      <c r="AK728" s="367"/>
    </row>
    <row r="729" spans="26:37" s="368" customFormat="1" ht="14.15" customHeight="1">
      <c r="Z729" s="439"/>
      <c r="AH729" s="367"/>
      <c r="AJ729" s="367"/>
      <c r="AK729" s="367"/>
    </row>
    <row r="730" spans="26:37" s="368" customFormat="1" ht="14.15" customHeight="1">
      <c r="Z730" s="439"/>
      <c r="AH730" s="367"/>
      <c r="AJ730" s="367"/>
      <c r="AK730" s="367"/>
    </row>
    <row r="731" spans="26:37" s="368" customFormat="1" ht="14.15" customHeight="1">
      <c r="Z731" s="439"/>
      <c r="AH731" s="367"/>
      <c r="AJ731" s="367"/>
      <c r="AK731" s="367"/>
    </row>
    <row r="732" spans="26:37" s="368" customFormat="1" ht="14.15" customHeight="1">
      <c r="Z732" s="439"/>
      <c r="AH732" s="367"/>
      <c r="AJ732" s="367"/>
      <c r="AK732" s="367"/>
    </row>
    <row r="733" spans="26:37" s="368" customFormat="1" ht="14.15" customHeight="1">
      <c r="Z733" s="439"/>
      <c r="AH733" s="367"/>
      <c r="AJ733" s="367"/>
      <c r="AK733" s="367"/>
    </row>
    <row r="734" spans="26:37" s="368" customFormat="1" ht="14.15" customHeight="1">
      <c r="Z734" s="439"/>
      <c r="AH734" s="367"/>
      <c r="AJ734" s="367"/>
      <c r="AK734" s="367"/>
    </row>
    <row r="735" spans="26:37" s="368" customFormat="1" ht="14.15" customHeight="1">
      <c r="Z735" s="439"/>
      <c r="AH735" s="367"/>
      <c r="AJ735" s="367"/>
      <c r="AK735" s="367"/>
    </row>
    <row r="736" spans="26:37" s="368" customFormat="1" ht="14.15" customHeight="1">
      <c r="Z736" s="439"/>
      <c r="AH736" s="367"/>
      <c r="AJ736" s="367"/>
      <c r="AK736" s="367"/>
    </row>
    <row r="737" spans="26:37" s="368" customFormat="1" ht="14.15" customHeight="1">
      <c r="Z737" s="439"/>
      <c r="AH737" s="367"/>
      <c r="AJ737" s="367"/>
      <c r="AK737" s="367"/>
    </row>
    <row r="738" spans="26:37" s="368" customFormat="1" ht="14.15" customHeight="1">
      <c r="Z738" s="439"/>
      <c r="AH738" s="367"/>
      <c r="AJ738" s="367"/>
      <c r="AK738" s="367"/>
    </row>
    <row r="739" spans="26:37" s="368" customFormat="1" ht="14.15" customHeight="1">
      <c r="Z739" s="439"/>
      <c r="AH739" s="367"/>
      <c r="AJ739" s="367"/>
      <c r="AK739" s="367"/>
    </row>
    <row r="740" spans="26:37" s="368" customFormat="1" ht="14.15" customHeight="1">
      <c r="Z740" s="439"/>
      <c r="AH740" s="367"/>
      <c r="AJ740" s="367"/>
      <c r="AK740" s="367"/>
    </row>
    <row r="741" spans="26:37" s="368" customFormat="1" ht="14.15" customHeight="1">
      <c r="Z741" s="439"/>
      <c r="AH741" s="367"/>
      <c r="AJ741" s="367"/>
      <c r="AK741" s="367"/>
    </row>
    <row r="742" spans="26:37" s="368" customFormat="1" ht="14.15" customHeight="1">
      <c r="Z742" s="439"/>
      <c r="AH742" s="367"/>
      <c r="AJ742" s="367"/>
      <c r="AK742" s="367"/>
    </row>
    <row r="743" spans="26:37" s="368" customFormat="1" ht="14.15" customHeight="1">
      <c r="Z743" s="439"/>
      <c r="AH743" s="367"/>
      <c r="AJ743" s="367"/>
      <c r="AK743" s="367"/>
    </row>
    <row r="744" spans="26:37" s="368" customFormat="1" ht="14.15" customHeight="1">
      <c r="Z744" s="439"/>
      <c r="AH744" s="367"/>
      <c r="AJ744" s="367"/>
      <c r="AK744" s="367"/>
    </row>
    <row r="745" spans="26:37" s="368" customFormat="1" ht="14.15" customHeight="1">
      <c r="Z745" s="439"/>
      <c r="AH745" s="367"/>
      <c r="AJ745" s="367"/>
      <c r="AK745" s="367"/>
    </row>
    <row r="746" spans="26:37" s="368" customFormat="1" ht="14.15" customHeight="1">
      <c r="Z746" s="439"/>
      <c r="AH746" s="367"/>
      <c r="AJ746" s="367"/>
      <c r="AK746" s="367"/>
    </row>
    <row r="747" spans="26:37" s="368" customFormat="1" ht="14.15" customHeight="1">
      <c r="Z747" s="439"/>
      <c r="AH747" s="367"/>
      <c r="AJ747" s="367"/>
      <c r="AK747" s="367"/>
    </row>
    <row r="748" spans="26:37" s="368" customFormat="1" ht="14.15" customHeight="1">
      <c r="Z748" s="439"/>
      <c r="AH748" s="367"/>
      <c r="AJ748" s="367"/>
      <c r="AK748" s="367"/>
    </row>
    <row r="749" spans="26:37" s="368" customFormat="1" ht="14.15" customHeight="1">
      <c r="Z749" s="439"/>
      <c r="AH749" s="367"/>
      <c r="AJ749" s="367"/>
      <c r="AK749" s="367"/>
    </row>
    <row r="750" spans="26:37" s="368" customFormat="1" ht="14.15" customHeight="1">
      <c r="Z750" s="439"/>
      <c r="AH750" s="367"/>
      <c r="AJ750" s="367"/>
      <c r="AK750" s="367"/>
    </row>
    <row r="751" spans="26:37" s="368" customFormat="1" ht="14.15" customHeight="1">
      <c r="Z751" s="439"/>
      <c r="AH751" s="367"/>
      <c r="AJ751" s="367"/>
      <c r="AK751" s="367"/>
    </row>
    <row r="752" spans="26:37" s="368" customFormat="1" ht="14.15" customHeight="1">
      <c r="Z752" s="439"/>
      <c r="AH752" s="367"/>
      <c r="AJ752" s="367"/>
      <c r="AK752" s="367"/>
    </row>
    <row r="753" spans="26:37" s="368" customFormat="1" ht="14.15" customHeight="1">
      <c r="Z753" s="439"/>
      <c r="AH753" s="367"/>
      <c r="AJ753" s="367"/>
      <c r="AK753" s="367"/>
    </row>
    <row r="754" spans="26:37" s="368" customFormat="1" ht="14.15" customHeight="1">
      <c r="Z754" s="439"/>
      <c r="AH754" s="367"/>
      <c r="AJ754" s="367"/>
      <c r="AK754" s="367"/>
    </row>
    <row r="755" spans="26:37" s="368" customFormat="1" ht="14.15" customHeight="1">
      <c r="Z755" s="439"/>
      <c r="AH755" s="367"/>
      <c r="AJ755" s="367"/>
      <c r="AK755" s="367"/>
    </row>
    <row r="756" spans="26:37" s="368" customFormat="1" ht="14.15" customHeight="1">
      <c r="Z756" s="439"/>
      <c r="AH756" s="367"/>
      <c r="AJ756" s="367"/>
      <c r="AK756" s="367"/>
    </row>
    <row r="757" spans="26:37" s="368" customFormat="1" ht="14.15" customHeight="1">
      <c r="Z757" s="439"/>
      <c r="AH757" s="367"/>
      <c r="AJ757" s="367"/>
      <c r="AK757" s="367"/>
    </row>
    <row r="758" spans="26:37" s="368" customFormat="1" ht="14.15" customHeight="1">
      <c r="Z758" s="439"/>
      <c r="AH758" s="367"/>
      <c r="AJ758" s="367"/>
      <c r="AK758" s="367"/>
    </row>
    <row r="759" spans="26:37" s="368" customFormat="1" ht="14.15" customHeight="1">
      <c r="Z759" s="439"/>
      <c r="AH759" s="367"/>
      <c r="AJ759" s="367"/>
      <c r="AK759" s="367"/>
    </row>
    <row r="760" spans="26:37" s="368" customFormat="1" ht="14.15" customHeight="1">
      <c r="Z760" s="439"/>
      <c r="AH760" s="367"/>
      <c r="AJ760" s="367"/>
      <c r="AK760" s="367"/>
    </row>
    <row r="761" spans="26:37" s="368" customFormat="1" ht="14.15" customHeight="1">
      <c r="Z761" s="439"/>
      <c r="AH761" s="367"/>
      <c r="AJ761" s="367"/>
      <c r="AK761" s="367"/>
    </row>
    <row r="762" spans="26:37" s="368" customFormat="1" ht="14.15" customHeight="1">
      <c r="Z762" s="439"/>
      <c r="AH762" s="367"/>
      <c r="AJ762" s="367"/>
      <c r="AK762" s="367"/>
    </row>
    <row r="763" spans="26:37" s="368" customFormat="1" ht="14.15" customHeight="1">
      <c r="Z763" s="439"/>
      <c r="AH763" s="367"/>
      <c r="AJ763" s="367"/>
      <c r="AK763" s="367"/>
    </row>
    <row r="764" spans="26:37" s="368" customFormat="1" ht="14.15" customHeight="1">
      <c r="Z764" s="439"/>
      <c r="AH764" s="367"/>
      <c r="AJ764" s="367"/>
      <c r="AK764" s="367"/>
    </row>
    <row r="765" spans="26:37" s="368" customFormat="1" ht="14.15" customHeight="1">
      <c r="Z765" s="439"/>
      <c r="AH765" s="367"/>
      <c r="AJ765" s="367"/>
      <c r="AK765" s="367"/>
    </row>
    <row r="766" spans="26:37" s="368" customFormat="1" ht="14.15" customHeight="1">
      <c r="Z766" s="439"/>
      <c r="AH766" s="367"/>
      <c r="AJ766" s="367"/>
      <c r="AK766" s="367"/>
    </row>
    <row r="767" spans="26:37" s="368" customFormat="1" ht="14.15" customHeight="1">
      <c r="Z767" s="439"/>
      <c r="AH767" s="367"/>
      <c r="AJ767" s="367"/>
      <c r="AK767" s="367"/>
    </row>
    <row r="768" spans="26:37" s="368" customFormat="1" ht="14.15" customHeight="1">
      <c r="Z768" s="439"/>
      <c r="AH768" s="367"/>
      <c r="AJ768" s="367"/>
      <c r="AK768" s="367"/>
    </row>
    <row r="769" spans="26:37" s="368" customFormat="1" ht="14.15" customHeight="1">
      <c r="Z769" s="439"/>
      <c r="AH769" s="367"/>
      <c r="AJ769" s="367"/>
      <c r="AK769" s="367"/>
    </row>
    <row r="770" spans="26:37" s="368" customFormat="1" ht="14.15" customHeight="1">
      <c r="Z770" s="439"/>
      <c r="AH770" s="367"/>
      <c r="AJ770" s="367"/>
      <c r="AK770" s="367"/>
    </row>
    <row r="771" spans="26:37" s="368" customFormat="1" ht="14.15" customHeight="1">
      <c r="Z771" s="439"/>
      <c r="AH771" s="367"/>
      <c r="AJ771" s="367"/>
      <c r="AK771" s="367"/>
    </row>
    <row r="772" spans="26:37" s="368" customFormat="1" ht="14.15" customHeight="1">
      <c r="Z772" s="439"/>
      <c r="AH772" s="367"/>
      <c r="AJ772" s="367"/>
      <c r="AK772" s="367"/>
    </row>
    <row r="773" spans="26:37" s="368" customFormat="1" ht="14.15" customHeight="1">
      <c r="Z773" s="439"/>
      <c r="AH773" s="367"/>
      <c r="AJ773" s="367"/>
      <c r="AK773" s="367"/>
    </row>
    <row r="774" spans="26:37" s="368" customFormat="1" ht="14.15" customHeight="1">
      <c r="Z774" s="439"/>
      <c r="AH774" s="367"/>
      <c r="AJ774" s="367"/>
      <c r="AK774" s="367"/>
    </row>
    <row r="775" spans="26:37" s="368" customFormat="1" ht="14.15" customHeight="1">
      <c r="Z775" s="439"/>
      <c r="AH775" s="367"/>
      <c r="AJ775" s="367"/>
      <c r="AK775" s="367"/>
    </row>
    <row r="776" spans="26:37" s="368" customFormat="1" ht="14.15" customHeight="1">
      <c r="Z776" s="439"/>
      <c r="AH776" s="367"/>
      <c r="AJ776" s="367"/>
      <c r="AK776" s="367"/>
    </row>
    <row r="777" spans="26:37" s="368" customFormat="1" ht="14.15" customHeight="1">
      <c r="Z777" s="439"/>
      <c r="AH777" s="367"/>
      <c r="AJ777" s="367"/>
      <c r="AK777" s="367"/>
    </row>
    <row r="778" spans="26:37" s="368" customFormat="1" ht="14.15" customHeight="1">
      <c r="Z778" s="439"/>
      <c r="AH778" s="367"/>
      <c r="AJ778" s="367"/>
      <c r="AK778" s="367"/>
    </row>
    <row r="779" spans="26:37" s="368" customFormat="1" ht="14.15" customHeight="1">
      <c r="Z779" s="439"/>
      <c r="AH779" s="367"/>
      <c r="AJ779" s="367"/>
      <c r="AK779" s="367"/>
    </row>
    <row r="780" spans="26:37" s="368" customFormat="1" ht="14.15" customHeight="1">
      <c r="Z780" s="439"/>
      <c r="AH780" s="367"/>
      <c r="AJ780" s="367"/>
      <c r="AK780" s="367"/>
    </row>
    <row r="781" spans="26:37" s="368" customFormat="1" ht="14.15" customHeight="1">
      <c r="Z781" s="439"/>
      <c r="AH781" s="367"/>
      <c r="AJ781" s="367"/>
      <c r="AK781" s="367"/>
    </row>
    <row r="782" spans="26:37" s="368" customFormat="1" ht="14.15" customHeight="1">
      <c r="Z782" s="439"/>
      <c r="AH782" s="367"/>
      <c r="AJ782" s="367"/>
      <c r="AK782" s="367"/>
    </row>
    <row r="783" spans="26:37" s="368" customFormat="1" ht="14.15" customHeight="1">
      <c r="Z783" s="439"/>
      <c r="AH783" s="367"/>
      <c r="AJ783" s="367"/>
      <c r="AK783" s="367"/>
    </row>
    <row r="784" spans="26:37" s="368" customFormat="1" ht="14.15" customHeight="1">
      <c r="Z784" s="439"/>
      <c r="AH784" s="367"/>
      <c r="AJ784" s="367"/>
      <c r="AK784" s="367"/>
    </row>
    <row r="785" spans="26:37" s="368" customFormat="1" ht="14.15" customHeight="1">
      <c r="Z785" s="439"/>
      <c r="AH785" s="367"/>
      <c r="AJ785" s="367"/>
      <c r="AK785" s="367"/>
    </row>
    <row r="786" spans="26:37" s="368" customFormat="1" ht="14.15" customHeight="1">
      <c r="Z786" s="439"/>
      <c r="AH786" s="367"/>
      <c r="AJ786" s="367"/>
      <c r="AK786" s="367"/>
    </row>
    <row r="787" spans="26:37" s="368" customFormat="1" ht="14.15" customHeight="1">
      <c r="Z787" s="439"/>
      <c r="AH787" s="367"/>
      <c r="AJ787" s="367"/>
      <c r="AK787" s="367"/>
    </row>
    <row r="788" spans="26:37" s="368" customFormat="1" ht="14.15" customHeight="1">
      <c r="Z788" s="439"/>
      <c r="AH788" s="367"/>
      <c r="AJ788" s="367"/>
      <c r="AK788" s="367"/>
    </row>
    <row r="789" spans="26:37" s="368" customFormat="1" ht="14.15" customHeight="1">
      <c r="Z789" s="439"/>
      <c r="AH789" s="367"/>
      <c r="AJ789" s="367"/>
      <c r="AK789" s="367"/>
    </row>
    <row r="790" spans="26:37" s="368" customFormat="1" ht="14.15" customHeight="1">
      <c r="Z790" s="439"/>
      <c r="AH790" s="367"/>
      <c r="AJ790" s="367"/>
      <c r="AK790" s="367"/>
    </row>
    <row r="791" spans="26:37" s="368" customFormat="1" ht="14.15" customHeight="1">
      <c r="Z791" s="439"/>
      <c r="AH791" s="367"/>
      <c r="AJ791" s="367"/>
      <c r="AK791" s="367"/>
    </row>
    <row r="792" spans="26:37" s="368" customFormat="1" ht="14.15" customHeight="1">
      <c r="Z792" s="439"/>
      <c r="AH792" s="367"/>
      <c r="AJ792" s="367"/>
      <c r="AK792" s="367"/>
    </row>
    <row r="793" spans="26:37" s="368" customFormat="1" ht="14.15" customHeight="1">
      <c r="Z793" s="439"/>
      <c r="AH793" s="367"/>
      <c r="AJ793" s="367"/>
      <c r="AK793" s="367"/>
    </row>
    <row r="794" spans="26:37" s="368" customFormat="1" ht="14.15" customHeight="1">
      <c r="Z794" s="439"/>
      <c r="AH794" s="367"/>
      <c r="AJ794" s="367"/>
      <c r="AK794" s="367"/>
    </row>
    <row r="795" spans="26:37" s="368" customFormat="1" ht="14.15" customHeight="1">
      <c r="Z795" s="439"/>
      <c r="AH795" s="367"/>
      <c r="AJ795" s="367"/>
      <c r="AK795" s="367"/>
    </row>
    <row r="796" spans="26:37" s="368" customFormat="1" ht="14.15" customHeight="1">
      <c r="Z796" s="439"/>
      <c r="AH796" s="367"/>
      <c r="AJ796" s="367"/>
      <c r="AK796" s="367"/>
    </row>
    <row r="797" spans="26:37" s="368" customFormat="1" ht="14.15" customHeight="1">
      <c r="Z797" s="439"/>
      <c r="AH797" s="367"/>
      <c r="AJ797" s="367"/>
      <c r="AK797" s="367"/>
    </row>
    <row r="798" spans="26:37" s="368" customFormat="1" ht="14.15" customHeight="1">
      <c r="Z798" s="439"/>
      <c r="AH798" s="367"/>
      <c r="AJ798" s="367"/>
      <c r="AK798" s="367"/>
    </row>
    <row r="799" spans="26:37" s="368" customFormat="1" ht="14.15" customHeight="1">
      <c r="Z799" s="439"/>
      <c r="AH799" s="367"/>
      <c r="AJ799" s="367"/>
      <c r="AK799" s="367"/>
    </row>
    <row r="800" spans="26:37" s="368" customFormat="1" ht="14.15" customHeight="1">
      <c r="Z800" s="439"/>
      <c r="AH800" s="367"/>
      <c r="AJ800" s="367"/>
      <c r="AK800" s="367"/>
    </row>
    <row r="801" spans="26:37" s="368" customFormat="1" ht="14.15" customHeight="1">
      <c r="Z801" s="439"/>
      <c r="AH801" s="367"/>
      <c r="AJ801" s="367"/>
      <c r="AK801" s="367"/>
    </row>
    <row r="802" spans="26:37" s="368" customFormat="1" ht="14.15" customHeight="1">
      <c r="Z802" s="439"/>
      <c r="AH802" s="367"/>
      <c r="AJ802" s="367"/>
      <c r="AK802" s="367"/>
    </row>
    <row r="803" spans="26:37" s="368" customFormat="1" ht="14.15" customHeight="1">
      <c r="Z803" s="439"/>
      <c r="AH803" s="367"/>
      <c r="AJ803" s="367"/>
      <c r="AK803" s="367"/>
    </row>
    <row r="804" spans="26:37" s="368" customFormat="1" ht="14.15" customHeight="1">
      <c r="Z804" s="439"/>
      <c r="AH804" s="367"/>
      <c r="AJ804" s="367"/>
      <c r="AK804" s="367"/>
    </row>
    <row r="805" spans="26:37" s="368" customFormat="1" ht="14.15" customHeight="1">
      <c r="Z805" s="439"/>
      <c r="AH805" s="367"/>
      <c r="AJ805" s="367"/>
      <c r="AK805" s="367"/>
    </row>
    <row r="806" spans="26:37" s="368" customFormat="1" ht="14.15" customHeight="1">
      <c r="Z806" s="439"/>
      <c r="AH806" s="367"/>
      <c r="AJ806" s="367"/>
      <c r="AK806" s="367"/>
    </row>
    <row r="807" spans="26:37" s="368" customFormat="1" ht="14.15" customHeight="1">
      <c r="Z807" s="439"/>
      <c r="AH807" s="367"/>
      <c r="AJ807" s="367"/>
      <c r="AK807" s="367"/>
    </row>
    <row r="808" spans="26:37" s="368" customFormat="1" ht="14.15" customHeight="1">
      <c r="Z808" s="439"/>
      <c r="AH808" s="367"/>
      <c r="AJ808" s="367"/>
      <c r="AK808" s="367"/>
    </row>
    <row r="809" spans="26:37" s="368" customFormat="1" ht="14.15" customHeight="1">
      <c r="Z809" s="439"/>
      <c r="AH809" s="367"/>
      <c r="AJ809" s="367"/>
      <c r="AK809" s="367"/>
    </row>
    <row r="810" spans="26:37" s="368" customFormat="1" ht="14.15" customHeight="1">
      <c r="Z810" s="439"/>
      <c r="AH810" s="367"/>
      <c r="AJ810" s="367"/>
      <c r="AK810" s="367"/>
    </row>
    <row r="811" spans="26:37" s="368" customFormat="1" ht="14.15" customHeight="1">
      <c r="Z811" s="439"/>
      <c r="AH811" s="367"/>
      <c r="AJ811" s="367"/>
      <c r="AK811" s="367"/>
    </row>
    <row r="812" spans="26:37" s="368" customFormat="1" ht="14.15" customHeight="1">
      <c r="Z812" s="439"/>
      <c r="AH812" s="367"/>
      <c r="AJ812" s="367"/>
      <c r="AK812" s="367"/>
    </row>
    <row r="813" spans="26:37" s="368" customFormat="1" ht="14.15" customHeight="1">
      <c r="Z813" s="439"/>
      <c r="AH813" s="367"/>
      <c r="AJ813" s="367"/>
      <c r="AK813" s="367"/>
    </row>
    <row r="814" spans="26:37" s="368" customFormat="1" ht="14.15" customHeight="1">
      <c r="Z814" s="439"/>
      <c r="AH814" s="367"/>
      <c r="AJ814" s="367"/>
      <c r="AK814" s="367"/>
    </row>
    <row r="815" spans="26:37" s="368" customFormat="1" ht="14.15" customHeight="1">
      <c r="Z815" s="439"/>
      <c r="AH815" s="367"/>
      <c r="AJ815" s="367"/>
      <c r="AK815" s="367"/>
    </row>
    <row r="816" spans="26:37" s="368" customFormat="1" ht="14.15" customHeight="1">
      <c r="Z816" s="439"/>
      <c r="AH816" s="367"/>
      <c r="AJ816" s="367"/>
      <c r="AK816" s="367"/>
    </row>
    <row r="817" spans="26:37" s="368" customFormat="1" ht="14.15" customHeight="1">
      <c r="Z817" s="439"/>
      <c r="AH817" s="367"/>
      <c r="AJ817" s="367"/>
      <c r="AK817" s="367"/>
    </row>
    <row r="818" spans="26:37" s="368" customFormat="1" ht="14.15" customHeight="1">
      <c r="Z818" s="439"/>
      <c r="AH818" s="367"/>
      <c r="AJ818" s="367"/>
      <c r="AK818" s="367"/>
    </row>
    <row r="819" spans="26:37" s="368" customFormat="1" ht="14.15" customHeight="1">
      <c r="Z819" s="439"/>
      <c r="AH819" s="367"/>
      <c r="AJ819" s="367"/>
      <c r="AK819" s="367"/>
    </row>
    <row r="820" spans="26:37" s="368" customFormat="1" ht="14.15" customHeight="1">
      <c r="Z820" s="439"/>
      <c r="AH820" s="367"/>
      <c r="AJ820" s="367"/>
      <c r="AK820" s="367"/>
    </row>
    <row r="821" spans="26:37" s="368" customFormat="1" ht="14.15" customHeight="1">
      <c r="Z821" s="439"/>
      <c r="AH821" s="367"/>
      <c r="AJ821" s="367"/>
      <c r="AK821" s="367"/>
    </row>
    <row r="822" spans="26:37" s="368" customFormat="1" ht="14.15" customHeight="1">
      <c r="Z822" s="439"/>
      <c r="AH822" s="367"/>
      <c r="AJ822" s="367"/>
      <c r="AK822" s="367"/>
    </row>
    <row r="823" spans="26:37" s="368" customFormat="1" ht="14.15" customHeight="1">
      <c r="Z823" s="439"/>
      <c r="AH823" s="367"/>
      <c r="AJ823" s="367"/>
      <c r="AK823" s="367"/>
    </row>
    <row r="824" spans="26:37" s="368" customFormat="1" ht="14.15" customHeight="1">
      <c r="Z824" s="439"/>
      <c r="AH824" s="367"/>
      <c r="AJ824" s="367"/>
      <c r="AK824" s="367"/>
    </row>
    <row r="825" spans="26:37" s="368" customFormat="1" ht="14.15" customHeight="1">
      <c r="Z825" s="439"/>
      <c r="AH825" s="367"/>
      <c r="AJ825" s="367"/>
      <c r="AK825" s="367"/>
    </row>
    <row r="826" spans="26:37" s="368" customFormat="1" ht="14.15" customHeight="1">
      <c r="Z826" s="439"/>
      <c r="AH826" s="367"/>
      <c r="AJ826" s="367"/>
      <c r="AK826" s="367"/>
    </row>
    <row r="827" spans="26:37" s="368" customFormat="1" ht="14.15" customHeight="1">
      <c r="Z827" s="439"/>
      <c r="AH827" s="367"/>
      <c r="AJ827" s="367"/>
      <c r="AK827" s="367"/>
    </row>
    <row r="828" spans="26:37" s="368" customFormat="1" ht="14.15" customHeight="1">
      <c r="Z828" s="439"/>
      <c r="AH828" s="367"/>
      <c r="AJ828" s="367"/>
      <c r="AK828" s="367"/>
    </row>
    <row r="829" spans="26:37" s="368" customFormat="1" ht="14.15" customHeight="1">
      <c r="Z829" s="439"/>
      <c r="AH829" s="367"/>
      <c r="AJ829" s="367"/>
      <c r="AK829" s="367"/>
    </row>
    <row r="830" spans="26:37" s="368" customFormat="1" ht="14.15" customHeight="1">
      <c r="Z830" s="439"/>
      <c r="AH830" s="367"/>
      <c r="AJ830" s="367"/>
      <c r="AK830" s="367"/>
    </row>
    <row r="831" spans="26:37" s="368" customFormat="1" ht="14.15" customHeight="1">
      <c r="Z831" s="439"/>
      <c r="AH831" s="367"/>
      <c r="AJ831" s="367"/>
      <c r="AK831" s="367"/>
    </row>
    <row r="832" spans="26:37" s="368" customFormat="1" ht="14.15" customHeight="1">
      <c r="Z832" s="439"/>
      <c r="AH832" s="367"/>
      <c r="AJ832" s="367"/>
      <c r="AK832" s="367"/>
    </row>
    <row r="833" spans="26:37" s="368" customFormat="1" ht="14.15" customHeight="1">
      <c r="Z833" s="439"/>
      <c r="AH833" s="367"/>
      <c r="AJ833" s="367"/>
      <c r="AK833" s="367"/>
    </row>
    <row r="834" spans="26:37" s="368" customFormat="1" ht="14.15" customHeight="1">
      <c r="Z834" s="439"/>
      <c r="AH834" s="367"/>
      <c r="AJ834" s="367"/>
      <c r="AK834" s="367"/>
    </row>
    <row r="835" spans="26:37" s="368" customFormat="1" ht="14.15" customHeight="1">
      <c r="Z835" s="439"/>
      <c r="AH835" s="367"/>
      <c r="AJ835" s="367"/>
      <c r="AK835" s="367"/>
    </row>
    <row r="836" spans="26:37" s="368" customFormat="1" ht="14.15" customHeight="1">
      <c r="Z836" s="439"/>
      <c r="AH836" s="367"/>
      <c r="AJ836" s="367"/>
      <c r="AK836" s="367"/>
    </row>
    <row r="837" spans="26:37" s="368" customFormat="1" ht="14.15" customHeight="1">
      <c r="Z837" s="439"/>
      <c r="AH837" s="367"/>
      <c r="AJ837" s="367"/>
      <c r="AK837" s="367"/>
    </row>
    <row r="838" spans="26:37" s="368" customFormat="1" ht="14.15" customHeight="1">
      <c r="Z838" s="439"/>
      <c r="AH838" s="367"/>
      <c r="AJ838" s="367"/>
      <c r="AK838" s="367"/>
    </row>
    <row r="839" spans="26:37" s="368" customFormat="1" ht="14.15" customHeight="1">
      <c r="Z839" s="439"/>
      <c r="AH839" s="367"/>
      <c r="AJ839" s="367"/>
      <c r="AK839" s="367"/>
    </row>
    <row r="840" spans="26:37" s="368" customFormat="1" ht="14.15" customHeight="1">
      <c r="Z840" s="439"/>
      <c r="AH840" s="367"/>
      <c r="AJ840" s="367"/>
      <c r="AK840" s="367"/>
    </row>
    <row r="841" spans="26:37" s="368" customFormat="1" ht="14.15" customHeight="1">
      <c r="Z841" s="439"/>
      <c r="AH841" s="367"/>
      <c r="AJ841" s="367"/>
      <c r="AK841" s="367"/>
    </row>
    <row r="842" spans="26:37" s="368" customFormat="1" ht="14.15" customHeight="1">
      <c r="Z842" s="439"/>
      <c r="AH842" s="367"/>
      <c r="AJ842" s="367"/>
      <c r="AK842" s="367"/>
    </row>
    <row r="843" spans="26:37" s="368" customFormat="1" ht="14.15" customHeight="1">
      <c r="Z843" s="439"/>
      <c r="AH843" s="367"/>
      <c r="AJ843" s="367"/>
      <c r="AK843" s="367"/>
    </row>
    <row r="844" spans="26:37" s="368" customFormat="1" ht="14.15" customHeight="1">
      <c r="Z844" s="439"/>
      <c r="AH844" s="367"/>
      <c r="AJ844" s="367"/>
      <c r="AK844" s="367"/>
    </row>
    <row r="845" spans="26:37" s="368" customFormat="1" ht="14.15" customHeight="1">
      <c r="Z845" s="439"/>
      <c r="AH845" s="367"/>
      <c r="AJ845" s="367"/>
      <c r="AK845" s="367"/>
    </row>
    <row r="846" spans="26:37" s="368" customFormat="1" ht="14.15" customHeight="1">
      <c r="Z846" s="439"/>
      <c r="AH846" s="367"/>
      <c r="AJ846" s="367"/>
      <c r="AK846" s="367"/>
    </row>
    <row r="847" spans="26:37" s="368" customFormat="1" ht="14.15" customHeight="1">
      <c r="Z847" s="439"/>
      <c r="AH847" s="367"/>
      <c r="AJ847" s="367"/>
      <c r="AK847" s="367"/>
    </row>
    <row r="848" spans="26:37" s="368" customFormat="1" ht="14.15" customHeight="1">
      <c r="Z848" s="439"/>
      <c r="AH848" s="367"/>
      <c r="AJ848" s="367"/>
      <c r="AK848" s="367"/>
    </row>
    <row r="849" spans="26:37" s="368" customFormat="1" ht="14.15" customHeight="1">
      <c r="Z849" s="439"/>
      <c r="AH849" s="367"/>
      <c r="AJ849" s="367"/>
      <c r="AK849" s="367"/>
    </row>
    <row r="850" spans="26:37" s="368" customFormat="1" ht="14.15" customHeight="1">
      <c r="Z850" s="439"/>
      <c r="AH850" s="367"/>
      <c r="AJ850" s="367"/>
      <c r="AK850" s="367"/>
    </row>
    <row r="851" spans="26:37" s="368" customFormat="1" ht="14.15" customHeight="1">
      <c r="Z851" s="439"/>
      <c r="AH851" s="367"/>
      <c r="AJ851" s="367"/>
      <c r="AK851" s="367"/>
    </row>
    <row r="852" spans="26:37" s="368" customFormat="1" ht="14.15" customHeight="1">
      <c r="Z852" s="439"/>
      <c r="AH852" s="367"/>
      <c r="AJ852" s="367"/>
      <c r="AK852" s="367"/>
    </row>
    <row r="853" spans="26:37" s="368" customFormat="1" ht="14.15" customHeight="1">
      <c r="Z853" s="439"/>
      <c r="AH853" s="367"/>
      <c r="AJ853" s="367"/>
      <c r="AK853" s="367"/>
    </row>
    <row r="854" spans="26:37" s="368" customFormat="1" ht="14.15" customHeight="1">
      <c r="Z854" s="439"/>
      <c r="AH854" s="367"/>
      <c r="AJ854" s="367"/>
      <c r="AK854" s="367"/>
    </row>
    <row r="855" spans="26:37" s="368" customFormat="1" ht="14.15" customHeight="1">
      <c r="Z855" s="439"/>
      <c r="AH855" s="367"/>
      <c r="AJ855" s="367"/>
      <c r="AK855" s="367"/>
    </row>
    <row r="856" spans="26:37" s="368" customFormat="1" ht="14.15" customHeight="1">
      <c r="Z856" s="439"/>
      <c r="AH856" s="367"/>
      <c r="AJ856" s="367"/>
      <c r="AK856" s="367"/>
    </row>
    <row r="857" spans="26:37" s="368" customFormat="1" ht="14.15" customHeight="1">
      <c r="Z857" s="439"/>
      <c r="AH857" s="367"/>
      <c r="AJ857" s="367"/>
      <c r="AK857" s="367"/>
    </row>
    <row r="858" spans="26:37" s="368" customFormat="1" ht="14.15" customHeight="1">
      <c r="Z858" s="439"/>
      <c r="AH858" s="367"/>
      <c r="AJ858" s="367"/>
      <c r="AK858" s="367"/>
    </row>
    <row r="859" spans="26:37" s="368" customFormat="1" ht="14.15" customHeight="1">
      <c r="Z859" s="439"/>
      <c r="AH859" s="367"/>
      <c r="AJ859" s="367"/>
      <c r="AK859" s="367"/>
    </row>
    <row r="860" spans="26:37" s="368" customFormat="1" ht="14.15" customHeight="1">
      <c r="Z860" s="439"/>
      <c r="AH860" s="367"/>
      <c r="AJ860" s="367"/>
      <c r="AK860" s="367"/>
    </row>
    <row r="861" spans="26:37" s="368" customFormat="1" ht="14.15" customHeight="1">
      <c r="Z861" s="439"/>
      <c r="AH861" s="367"/>
      <c r="AJ861" s="367"/>
      <c r="AK861" s="367"/>
    </row>
    <row r="862" spans="26:37" s="368" customFormat="1" ht="14.15" customHeight="1">
      <c r="Z862" s="439"/>
      <c r="AH862" s="367"/>
      <c r="AJ862" s="367"/>
      <c r="AK862" s="367"/>
    </row>
    <row r="863" spans="26:37" s="368" customFormat="1" ht="14.15" customHeight="1">
      <c r="Z863" s="439"/>
      <c r="AH863" s="367"/>
      <c r="AJ863" s="367"/>
      <c r="AK863" s="367"/>
    </row>
    <row r="864" spans="26:37" s="368" customFormat="1" ht="14.15" customHeight="1">
      <c r="Z864" s="439"/>
      <c r="AH864" s="367"/>
      <c r="AJ864" s="367"/>
      <c r="AK864" s="367"/>
    </row>
    <row r="865" spans="26:37" s="368" customFormat="1" ht="14.15" customHeight="1">
      <c r="Z865" s="439"/>
      <c r="AH865" s="367"/>
      <c r="AJ865" s="367"/>
      <c r="AK865" s="367"/>
    </row>
    <row r="866" spans="26:37" s="368" customFormat="1" ht="14.15" customHeight="1">
      <c r="Z866" s="439"/>
      <c r="AH866" s="367"/>
      <c r="AJ866" s="367"/>
      <c r="AK866" s="367"/>
    </row>
    <row r="867" spans="26:37" s="368" customFormat="1" ht="14.15" customHeight="1">
      <c r="Z867" s="439"/>
      <c r="AH867" s="367"/>
      <c r="AJ867" s="367"/>
      <c r="AK867" s="367"/>
    </row>
    <row r="868" spans="26:37" s="368" customFormat="1" ht="14.15" customHeight="1">
      <c r="Z868" s="439"/>
      <c r="AH868" s="367"/>
      <c r="AJ868" s="367"/>
      <c r="AK868" s="367"/>
    </row>
    <row r="869" spans="26:37" s="368" customFormat="1" ht="14.15" customHeight="1">
      <c r="Z869" s="439"/>
      <c r="AH869" s="367"/>
      <c r="AJ869" s="367"/>
      <c r="AK869" s="367"/>
    </row>
    <row r="870" spans="26:37" s="368" customFormat="1" ht="14.15" customHeight="1">
      <c r="Z870" s="439"/>
      <c r="AH870" s="367"/>
      <c r="AJ870" s="367"/>
      <c r="AK870" s="367"/>
    </row>
    <row r="871" spans="26:37" s="368" customFormat="1" ht="14.15" customHeight="1">
      <c r="Z871" s="439"/>
      <c r="AH871" s="367"/>
      <c r="AJ871" s="367"/>
      <c r="AK871" s="367"/>
    </row>
    <row r="872" spans="26:37" s="368" customFormat="1" ht="14.15" customHeight="1">
      <c r="Z872" s="439"/>
      <c r="AH872" s="367"/>
      <c r="AJ872" s="367"/>
      <c r="AK872" s="367"/>
    </row>
    <row r="873" spans="26:37" s="368" customFormat="1" ht="14.15" customHeight="1">
      <c r="Z873" s="439"/>
      <c r="AH873" s="367"/>
      <c r="AJ873" s="367"/>
      <c r="AK873" s="367"/>
    </row>
    <row r="874" spans="26:37" s="368" customFormat="1" ht="14.15" customHeight="1">
      <c r="Z874" s="439"/>
      <c r="AH874" s="367"/>
      <c r="AJ874" s="367"/>
      <c r="AK874" s="367"/>
    </row>
    <row r="875" spans="26:37" s="368" customFormat="1" ht="14.15" customHeight="1">
      <c r="Z875" s="439"/>
      <c r="AH875" s="367"/>
      <c r="AJ875" s="367"/>
      <c r="AK875" s="367"/>
    </row>
    <row r="876" spans="26:37" s="368" customFormat="1" ht="14.15" customHeight="1">
      <c r="Z876" s="439"/>
      <c r="AH876" s="367"/>
      <c r="AJ876" s="367"/>
      <c r="AK876" s="367"/>
    </row>
    <row r="877" spans="26:37" s="368" customFormat="1" ht="14.15" customHeight="1">
      <c r="Z877" s="439"/>
      <c r="AH877" s="367"/>
      <c r="AJ877" s="367"/>
      <c r="AK877" s="367"/>
    </row>
    <row r="878" spans="26:37" s="368" customFormat="1" ht="14.15" customHeight="1">
      <c r="Z878" s="439"/>
      <c r="AH878" s="367"/>
      <c r="AJ878" s="367"/>
      <c r="AK878" s="367"/>
    </row>
    <row r="879" spans="26:37" s="368" customFormat="1" ht="14.15" customHeight="1">
      <c r="Z879" s="439"/>
      <c r="AH879" s="367"/>
      <c r="AJ879" s="367"/>
      <c r="AK879" s="367"/>
    </row>
    <row r="880" spans="26:37" s="368" customFormat="1" ht="14.15" customHeight="1">
      <c r="Z880" s="439"/>
      <c r="AH880" s="367"/>
      <c r="AJ880" s="367"/>
      <c r="AK880" s="367"/>
    </row>
    <row r="881" spans="26:37" s="368" customFormat="1" ht="14.15" customHeight="1">
      <c r="Z881" s="439"/>
      <c r="AH881" s="367"/>
      <c r="AJ881" s="367"/>
      <c r="AK881" s="367"/>
    </row>
    <row r="882" spans="26:37" s="368" customFormat="1" ht="14.15" customHeight="1">
      <c r="Z882" s="439"/>
      <c r="AH882" s="367"/>
      <c r="AJ882" s="367"/>
      <c r="AK882" s="367"/>
    </row>
    <row r="883" spans="26:37" s="368" customFormat="1" ht="14.15" customHeight="1">
      <c r="Z883" s="439"/>
      <c r="AH883" s="367"/>
      <c r="AJ883" s="367"/>
      <c r="AK883" s="367"/>
    </row>
    <row r="884" spans="26:37" s="368" customFormat="1" ht="14.15" customHeight="1">
      <c r="Z884" s="439"/>
      <c r="AH884" s="367"/>
      <c r="AJ884" s="367"/>
      <c r="AK884" s="367"/>
    </row>
    <row r="885" spans="26:37" s="368" customFormat="1" ht="14.15" customHeight="1">
      <c r="Z885" s="439"/>
      <c r="AH885" s="367"/>
      <c r="AJ885" s="367"/>
      <c r="AK885" s="367"/>
    </row>
    <row r="886" spans="26:37" s="368" customFormat="1" ht="14.15" customHeight="1">
      <c r="Z886" s="439"/>
      <c r="AH886" s="367"/>
      <c r="AJ886" s="367"/>
      <c r="AK886" s="367"/>
    </row>
    <row r="887" spans="26:37" s="368" customFormat="1" ht="14.15" customHeight="1">
      <c r="Z887" s="439"/>
      <c r="AH887" s="367"/>
      <c r="AJ887" s="367"/>
      <c r="AK887" s="367"/>
    </row>
    <row r="888" spans="26:37" s="368" customFormat="1" ht="14.15" customHeight="1">
      <c r="Z888" s="439"/>
      <c r="AH888" s="367"/>
      <c r="AJ888" s="367"/>
      <c r="AK888" s="367"/>
    </row>
    <row r="889" spans="26:37" s="368" customFormat="1" ht="14.15" customHeight="1">
      <c r="Z889" s="439"/>
      <c r="AH889" s="367"/>
      <c r="AJ889" s="367"/>
      <c r="AK889" s="367"/>
    </row>
    <row r="890" spans="26:37" s="368" customFormat="1" ht="14.15" customHeight="1">
      <c r="Z890" s="439"/>
      <c r="AH890" s="367"/>
      <c r="AJ890" s="367"/>
      <c r="AK890" s="367"/>
    </row>
    <row r="891" spans="26:37" s="368" customFormat="1" ht="14.15" customHeight="1">
      <c r="Z891" s="439"/>
      <c r="AH891" s="367"/>
      <c r="AJ891" s="367"/>
      <c r="AK891" s="367"/>
    </row>
    <row r="892" spans="26:37" s="368" customFormat="1" ht="14.15" customHeight="1">
      <c r="Z892" s="439"/>
      <c r="AH892" s="367"/>
      <c r="AJ892" s="367"/>
      <c r="AK892" s="367"/>
    </row>
    <row r="893" spans="26:37" s="368" customFormat="1" ht="14.15" customHeight="1">
      <c r="Z893" s="439"/>
      <c r="AH893" s="367"/>
      <c r="AJ893" s="367"/>
      <c r="AK893" s="367"/>
    </row>
    <row r="894" spans="26:37" s="368" customFormat="1" ht="14.15" customHeight="1">
      <c r="Z894" s="439"/>
      <c r="AH894" s="367"/>
      <c r="AJ894" s="367"/>
      <c r="AK894" s="367"/>
    </row>
    <row r="895" spans="26:37" s="368" customFormat="1" ht="14.15" customHeight="1">
      <c r="Z895" s="439"/>
      <c r="AH895" s="367"/>
      <c r="AJ895" s="367"/>
      <c r="AK895" s="367"/>
    </row>
    <row r="896" spans="26:37" s="368" customFormat="1" ht="14.15" customHeight="1">
      <c r="Z896" s="439"/>
      <c r="AH896" s="367"/>
      <c r="AJ896" s="367"/>
      <c r="AK896" s="367"/>
    </row>
    <row r="897" spans="26:37" s="368" customFormat="1" ht="14.15" customHeight="1">
      <c r="Z897" s="439"/>
      <c r="AH897" s="367"/>
      <c r="AJ897" s="367"/>
      <c r="AK897" s="367"/>
    </row>
    <row r="898" spans="26:37" s="368" customFormat="1" ht="14.15" customHeight="1">
      <c r="Z898" s="439"/>
      <c r="AH898" s="367"/>
      <c r="AJ898" s="367"/>
      <c r="AK898" s="367"/>
    </row>
    <row r="899" spans="26:37" s="368" customFormat="1" ht="14.15" customHeight="1">
      <c r="Z899" s="439"/>
      <c r="AH899" s="367"/>
      <c r="AJ899" s="367"/>
      <c r="AK899" s="367"/>
    </row>
    <row r="900" spans="26:37" s="368" customFormat="1" ht="14.15" customHeight="1">
      <c r="Z900" s="439"/>
      <c r="AH900" s="367"/>
      <c r="AJ900" s="367"/>
      <c r="AK900" s="367"/>
    </row>
    <row r="901" spans="26:37" s="368" customFormat="1" ht="14.15" customHeight="1">
      <c r="Z901" s="439"/>
      <c r="AH901" s="367"/>
      <c r="AJ901" s="367"/>
      <c r="AK901" s="367"/>
    </row>
    <row r="902" spans="26:37" s="368" customFormat="1" ht="14.15" customHeight="1">
      <c r="Z902" s="439"/>
      <c r="AH902" s="367"/>
      <c r="AJ902" s="367"/>
      <c r="AK902" s="367"/>
    </row>
    <row r="903" spans="26:37" s="368" customFormat="1" ht="14.15" customHeight="1">
      <c r="Z903" s="439"/>
      <c r="AH903" s="367"/>
      <c r="AJ903" s="367"/>
      <c r="AK903" s="367"/>
    </row>
    <row r="904" spans="26:37" s="368" customFormat="1" ht="14.15" customHeight="1">
      <c r="Z904" s="439"/>
      <c r="AH904" s="367"/>
      <c r="AJ904" s="367"/>
      <c r="AK904" s="367"/>
    </row>
    <row r="905" spans="26:37" s="368" customFormat="1" ht="14.15" customHeight="1">
      <c r="Z905" s="439"/>
      <c r="AH905" s="367"/>
      <c r="AJ905" s="367"/>
      <c r="AK905" s="367"/>
    </row>
    <row r="906" spans="26:37" s="368" customFormat="1" ht="14.15" customHeight="1">
      <c r="Z906" s="439"/>
      <c r="AH906" s="367"/>
      <c r="AJ906" s="367"/>
      <c r="AK906" s="367"/>
    </row>
    <row r="907" spans="26:37" s="368" customFormat="1" ht="14.15" customHeight="1">
      <c r="Z907" s="439"/>
      <c r="AH907" s="367"/>
      <c r="AJ907" s="367"/>
      <c r="AK907" s="367"/>
    </row>
    <row r="908" spans="26:37" s="368" customFormat="1" ht="14.15" customHeight="1">
      <c r="Z908" s="439"/>
      <c r="AH908" s="367"/>
      <c r="AJ908" s="367"/>
      <c r="AK908" s="367"/>
    </row>
    <row r="909" spans="26:37" s="368" customFormat="1" ht="14.15" customHeight="1">
      <c r="Z909" s="439"/>
      <c r="AH909" s="367"/>
      <c r="AJ909" s="367"/>
      <c r="AK909" s="367"/>
    </row>
    <row r="910" spans="26:37" s="368" customFormat="1" ht="14.15" customHeight="1">
      <c r="Z910" s="439"/>
      <c r="AH910" s="367"/>
      <c r="AJ910" s="367"/>
      <c r="AK910" s="367"/>
    </row>
    <row r="911" spans="26:37" s="368" customFormat="1" ht="14.15" customHeight="1">
      <c r="Z911" s="439"/>
      <c r="AH911" s="367"/>
      <c r="AJ911" s="367"/>
      <c r="AK911" s="367"/>
    </row>
    <row r="912" spans="26:37" s="368" customFormat="1" ht="14.15" customHeight="1">
      <c r="Z912" s="439"/>
      <c r="AH912" s="367"/>
      <c r="AJ912" s="367"/>
      <c r="AK912" s="367"/>
    </row>
    <row r="913" spans="26:37" s="368" customFormat="1" ht="14.15" customHeight="1">
      <c r="Z913" s="439"/>
      <c r="AH913" s="367"/>
      <c r="AJ913" s="367"/>
      <c r="AK913" s="367"/>
    </row>
    <row r="914" spans="26:37" s="368" customFormat="1" ht="14.15" customHeight="1">
      <c r="Z914" s="439"/>
      <c r="AH914" s="367"/>
      <c r="AJ914" s="367"/>
      <c r="AK914" s="367"/>
    </row>
    <row r="915" spans="26:37" s="368" customFormat="1" ht="14.15" customHeight="1">
      <c r="Z915" s="439"/>
      <c r="AH915" s="367"/>
      <c r="AJ915" s="367"/>
      <c r="AK915" s="367"/>
    </row>
    <row r="916" spans="26:37" s="368" customFormat="1" ht="14.15" customHeight="1">
      <c r="Z916" s="439"/>
      <c r="AH916" s="367"/>
      <c r="AJ916" s="367"/>
      <c r="AK916" s="367"/>
    </row>
    <row r="917" spans="26:37" s="368" customFormat="1" ht="14.15" customHeight="1">
      <c r="Z917" s="439"/>
      <c r="AH917" s="367"/>
      <c r="AJ917" s="367"/>
      <c r="AK917" s="367"/>
    </row>
    <row r="918" spans="26:37" s="368" customFormat="1" ht="14.15" customHeight="1">
      <c r="Z918" s="439"/>
      <c r="AH918" s="367"/>
      <c r="AJ918" s="367"/>
      <c r="AK918" s="367"/>
    </row>
    <row r="919" spans="26:37" s="368" customFormat="1" ht="14.15" customHeight="1">
      <c r="Z919" s="439"/>
      <c r="AH919" s="367"/>
      <c r="AJ919" s="367"/>
      <c r="AK919" s="367"/>
    </row>
    <row r="920" spans="26:37" s="368" customFormat="1" ht="14.15" customHeight="1">
      <c r="Z920" s="439"/>
      <c r="AH920" s="367"/>
      <c r="AJ920" s="367"/>
      <c r="AK920" s="367"/>
    </row>
    <row r="921" spans="26:37" s="368" customFormat="1" ht="14.15" customHeight="1">
      <c r="Z921" s="439"/>
      <c r="AH921" s="367"/>
      <c r="AJ921" s="367"/>
      <c r="AK921" s="367"/>
    </row>
    <row r="922" spans="26:37" s="368" customFormat="1" ht="14.15" customHeight="1">
      <c r="Z922" s="439"/>
      <c r="AH922" s="367"/>
      <c r="AJ922" s="367"/>
      <c r="AK922" s="367"/>
    </row>
    <row r="923" spans="26:37" s="368" customFormat="1" ht="14.15" customHeight="1">
      <c r="Z923" s="439"/>
      <c r="AH923" s="367"/>
      <c r="AJ923" s="367"/>
      <c r="AK923" s="367"/>
    </row>
    <row r="924" spans="26:37" s="368" customFormat="1" ht="14.15" customHeight="1">
      <c r="Z924" s="439"/>
      <c r="AH924" s="367"/>
      <c r="AJ924" s="367"/>
      <c r="AK924" s="367"/>
    </row>
    <row r="925" spans="26:37" s="368" customFormat="1" ht="14.15" customHeight="1">
      <c r="Z925" s="439"/>
      <c r="AH925" s="367"/>
      <c r="AJ925" s="367"/>
      <c r="AK925" s="367"/>
    </row>
    <row r="926" spans="26:37" s="368" customFormat="1" ht="14.15" customHeight="1">
      <c r="Z926" s="439"/>
      <c r="AH926" s="367"/>
      <c r="AJ926" s="367"/>
      <c r="AK926" s="367"/>
    </row>
    <row r="927" spans="26:37" s="368" customFormat="1" ht="14.15" customHeight="1">
      <c r="Z927" s="439"/>
      <c r="AH927" s="367"/>
      <c r="AJ927" s="367"/>
      <c r="AK927" s="367"/>
    </row>
    <row r="928" spans="26:37" s="368" customFormat="1" ht="14.15" customHeight="1">
      <c r="Z928" s="439"/>
      <c r="AH928" s="367"/>
      <c r="AJ928" s="367"/>
      <c r="AK928" s="367"/>
    </row>
    <row r="929" spans="26:37" s="368" customFormat="1" ht="14.15" customHeight="1">
      <c r="Z929" s="439"/>
      <c r="AH929" s="367"/>
      <c r="AJ929" s="367"/>
      <c r="AK929" s="367"/>
    </row>
    <row r="930" spans="26:37" s="368" customFormat="1" ht="14.15" customHeight="1">
      <c r="Z930" s="439"/>
      <c r="AH930" s="367"/>
      <c r="AJ930" s="367"/>
      <c r="AK930" s="367"/>
    </row>
    <row r="931" spans="26:37" s="368" customFormat="1" ht="14.15" customHeight="1">
      <c r="Z931" s="439"/>
      <c r="AH931" s="367"/>
      <c r="AJ931" s="367"/>
      <c r="AK931" s="367"/>
    </row>
    <row r="932" spans="26:37" s="368" customFormat="1" ht="14.15" customHeight="1">
      <c r="Z932" s="439"/>
      <c r="AH932" s="367"/>
      <c r="AJ932" s="367"/>
      <c r="AK932" s="367"/>
    </row>
    <row r="933" spans="26:37" s="368" customFormat="1" ht="14.15" customHeight="1">
      <c r="Z933" s="439"/>
      <c r="AH933" s="367"/>
      <c r="AJ933" s="367"/>
      <c r="AK933" s="367"/>
    </row>
    <row r="934" spans="26:37" s="368" customFormat="1" ht="14.15" customHeight="1">
      <c r="Z934" s="439"/>
      <c r="AH934" s="367"/>
      <c r="AJ934" s="367"/>
      <c r="AK934" s="367"/>
    </row>
    <row r="935" spans="26:37" s="368" customFormat="1" ht="14.15" customHeight="1">
      <c r="Z935" s="439"/>
      <c r="AH935" s="367"/>
      <c r="AJ935" s="367"/>
      <c r="AK935" s="367"/>
    </row>
    <row r="936" spans="26:37" s="368" customFormat="1" ht="14.15" customHeight="1">
      <c r="Z936" s="439"/>
      <c r="AH936" s="367"/>
      <c r="AJ936" s="367"/>
      <c r="AK936" s="367"/>
    </row>
    <row r="937" spans="26:37" s="368" customFormat="1" ht="14.15" customHeight="1">
      <c r="Z937" s="439"/>
      <c r="AH937" s="367"/>
      <c r="AJ937" s="367"/>
      <c r="AK937" s="367"/>
    </row>
    <row r="938" spans="26:37" s="368" customFormat="1" ht="14.15" customHeight="1">
      <c r="Z938" s="439"/>
      <c r="AH938" s="367"/>
      <c r="AJ938" s="367"/>
      <c r="AK938" s="367"/>
    </row>
    <row r="939" spans="26:37" s="368" customFormat="1" ht="14.15" customHeight="1">
      <c r="Z939" s="439"/>
      <c r="AH939" s="367"/>
      <c r="AJ939" s="367"/>
      <c r="AK939" s="367"/>
    </row>
    <row r="940" spans="26:37" s="368" customFormat="1" ht="14.15" customHeight="1">
      <c r="Z940" s="439"/>
      <c r="AH940" s="367"/>
      <c r="AJ940" s="367"/>
      <c r="AK940" s="367"/>
    </row>
    <row r="941" spans="26:37" s="368" customFormat="1" ht="14.15" customHeight="1">
      <c r="Z941" s="439"/>
      <c r="AH941" s="367"/>
      <c r="AJ941" s="367"/>
      <c r="AK941" s="367"/>
    </row>
    <row r="942" spans="26:37" s="368" customFormat="1" ht="14.15" customHeight="1">
      <c r="Z942" s="439"/>
      <c r="AH942" s="367"/>
      <c r="AJ942" s="367"/>
      <c r="AK942" s="367"/>
    </row>
    <row r="943" spans="26:37" s="368" customFormat="1" ht="14.15" customHeight="1">
      <c r="Z943" s="439"/>
      <c r="AH943" s="367"/>
      <c r="AJ943" s="367"/>
      <c r="AK943" s="367"/>
    </row>
    <row r="944" spans="26:37" s="368" customFormat="1" ht="14.15" customHeight="1">
      <c r="Z944" s="439"/>
      <c r="AH944" s="367"/>
      <c r="AJ944" s="367"/>
      <c r="AK944" s="367"/>
    </row>
    <row r="945" spans="26:37" s="368" customFormat="1" ht="14.15" customHeight="1">
      <c r="Z945" s="439"/>
      <c r="AH945" s="367"/>
      <c r="AJ945" s="367"/>
      <c r="AK945" s="367"/>
    </row>
    <row r="946" spans="26:37" s="368" customFormat="1" ht="14.15" customHeight="1">
      <c r="Z946" s="439"/>
      <c r="AH946" s="367"/>
      <c r="AJ946" s="367"/>
      <c r="AK946" s="367"/>
    </row>
    <row r="947" spans="26:37" s="368" customFormat="1" ht="14.15" customHeight="1">
      <c r="Z947" s="439"/>
      <c r="AH947" s="367"/>
      <c r="AJ947" s="367"/>
      <c r="AK947" s="367"/>
    </row>
    <row r="948" spans="26:37" s="368" customFormat="1" ht="14.15" customHeight="1">
      <c r="Z948" s="439"/>
      <c r="AH948" s="367"/>
      <c r="AJ948" s="367"/>
      <c r="AK948" s="367"/>
    </row>
    <row r="949" spans="26:37" s="368" customFormat="1" ht="14.15" customHeight="1">
      <c r="Z949" s="439"/>
      <c r="AH949" s="367"/>
      <c r="AJ949" s="367"/>
      <c r="AK949" s="367"/>
    </row>
    <row r="950" spans="26:37" s="368" customFormat="1" ht="14.15" customHeight="1">
      <c r="Z950" s="439"/>
      <c r="AH950" s="367"/>
      <c r="AJ950" s="367"/>
      <c r="AK950" s="367"/>
    </row>
    <row r="951" spans="26:37" s="368" customFormat="1" ht="14.15" customHeight="1">
      <c r="Z951" s="439"/>
      <c r="AH951" s="367"/>
      <c r="AJ951" s="367"/>
      <c r="AK951" s="367"/>
    </row>
    <row r="952" spans="26:37" s="368" customFormat="1" ht="14.15" customHeight="1">
      <c r="Z952" s="439"/>
      <c r="AH952" s="367"/>
      <c r="AJ952" s="367"/>
      <c r="AK952" s="367"/>
    </row>
    <row r="953" spans="26:37" s="368" customFormat="1" ht="14.15" customHeight="1">
      <c r="Z953" s="439"/>
      <c r="AH953" s="367"/>
      <c r="AJ953" s="367"/>
      <c r="AK953" s="367"/>
    </row>
    <row r="954" spans="26:37" s="368" customFormat="1" ht="14.15" customHeight="1">
      <c r="Z954" s="439"/>
      <c r="AH954" s="367"/>
      <c r="AJ954" s="367"/>
      <c r="AK954" s="367"/>
    </row>
    <row r="955" spans="26:37" s="368" customFormat="1" ht="14.15" customHeight="1">
      <c r="Z955" s="439"/>
      <c r="AH955" s="367"/>
      <c r="AJ955" s="367"/>
      <c r="AK955" s="367"/>
    </row>
    <row r="956" spans="26:37" s="368" customFormat="1" ht="14.15" customHeight="1">
      <c r="Z956" s="439"/>
      <c r="AH956" s="367"/>
      <c r="AJ956" s="367"/>
      <c r="AK956" s="367"/>
    </row>
    <row r="957" spans="26:37" s="368" customFormat="1" ht="14.15" customHeight="1">
      <c r="Z957" s="439"/>
      <c r="AH957" s="367"/>
      <c r="AJ957" s="367"/>
      <c r="AK957" s="367"/>
    </row>
    <row r="958" spans="26:37" s="368" customFormat="1" ht="14.15" customHeight="1">
      <c r="Z958" s="439"/>
      <c r="AH958" s="367"/>
      <c r="AJ958" s="367"/>
      <c r="AK958" s="367"/>
    </row>
    <row r="959" spans="26:37" s="368" customFormat="1" ht="14.15" customHeight="1">
      <c r="Z959" s="439"/>
      <c r="AH959" s="367"/>
      <c r="AJ959" s="367"/>
      <c r="AK959" s="367"/>
    </row>
    <row r="960" spans="26:37" s="368" customFormat="1" ht="14.15" customHeight="1">
      <c r="Z960" s="439"/>
      <c r="AH960" s="367"/>
      <c r="AJ960" s="367"/>
      <c r="AK960" s="367"/>
    </row>
    <row r="961" spans="26:37" s="368" customFormat="1" ht="14.15" customHeight="1">
      <c r="Z961" s="439"/>
      <c r="AH961" s="367"/>
      <c r="AJ961" s="367"/>
      <c r="AK961" s="367"/>
    </row>
    <row r="962" spans="26:37" s="368" customFormat="1" ht="14.15" customHeight="1">
      <c r="Z962" s="439"/>
      <c r="AH962" s="367"/>
      <c r="AJ962" s="367"/>
      <c r="AK962" s="367"/>
    </row>
    <row r="963" spans="26:37" s="368" customFormat="1" ht="14.15" customHeight="1">
      <c r="Z963" s="439"/>
      <c r="AH963" s="367"/>
      <c r="AJ963" s="367"/>
      <c r="AK963" s="367"/>
    </row>
    <row r="964" spans="26:37" s="368" customFormat="1" ht="14.15" customHeight="1">
      <c r="Z964" s="439"/>
      <c r="AH964" s="367"/>
      <c r="AJ964" s="367"/>
      <c r="AK964" s="367"/>
    </row>
    <row r="965" spans="26:37" s="368" customFormat="1" ht="14.15" customHeight="1">
      <c r="Z965" s="439"/>
      <c r="AH965" s="367"/>
      <c r="AJ965" s="367"/>
      <c r="AK965" s="367"/>
    </row>
    <row r="966" spans="26:37" s="368" customFormat="1" ht="14.15" customHeight="1">
      <c r="Z966" s="439"/>
      <c r="AH966" s="367"/>
      <c r="AJ966" s="367"/>
      <c r="AK966" s="367"/>
    </row>
    <row r="967" spans="26:37" s="368" customFormat="1" ht="14.15" customHeight="1">
      <c r="Z967" s="439"/>
      <c r="AH967" s="367"/>
      <c r="AJ967" s="367"/>
      <c r="AK967" s="367"/>
    </row>
    <row r="968" spans="26:37" s="368" customFormat="1" ht="14.15" customHeight="1">
      <c r="Z968" s="439"/>
      <c r="AH968" s="367"/>
      <c r="AJ968" s="367"/>
      <c r="AK968" s="367"/>
    </row>
    <row r="969" spans="26:37" s="368" customFormat="1" ht="14.15" customHeight="1">
      <c r="Z969" s="439"/>
      <c r="AH969" s="367"/>
      <c r="AJ969" s="367"/>
      <c r="AK969" s="367"/>
    </row>
    <row r="970" spans="26:37" s="368" customFormat="1" ht="14.15" customHeight="1">
      <c r="Z970" s="439"/>
      <c r="AH970" s="367"/>
      <c r="AJ970" s="367"/>
      <c r="AK970" s="367"/>
    </row>
    <row r="971" spans="26:37" s="368" customFormat="1" ht="14.15" customHeight="1">
      <c r="Z971" s="439"/>
      <c r="AH971" s="367"/>
      <c r="AJ971" s="367"/>
      <c r="AK971" s="367"/>
    </row>
    <row r="972" spans="26:37" s="368" customFormat="1" ht="14.15" customHeight="1">
      <c r="Z972" s="439"/>
      <c r="AH972" s="367"/>
      <c r="AJ972" s="367"/>
      <c r="AK972" s="367"/>
    </row>
    <row r="973" spans="26:37" s="368" customFormat="1" ht="14.15" customHeight="1">
      <c r="Z973" s="439"/>
      <c r="AH973" s="367"/>
      <c r="AJ973" s="367"/>
      <c r="AK973" s="367"/>
    </row>
    <row r="974" spans="26:37" s="368" customFormat="1" ht="14.15" customHeight="1">
      <c r="Z974" s="439"/>
      <c r="AH974" s="367"/>
      <c r="AJ974" s="367"/>
      <c r="AK974" s="367"/>
    </row>
    <row r="975" spans="26:37" s="368" customFormat="1" ht="14.15" customHeight="1">
      <c r="Z975" s="439"/>
      <c r="AH975" s="367"/>
      <c r="AJ975" s="367"/>
      <c r="AK975" s="367"/>
    </row>
    <row r="976" spans="26:37" s="368" customFormat="1" ht="14.15" customHeight="1">
      <c r="Z976" s="439"/>
      <c r="AH976" s="367"/>
      <c r="AJ976" s="367"/>
      <c r="AK976" s="367"/>
    </row>
    <row r="977" spans="26:37" s="368" customFormat="1" ht="14.15" customHeight="1">
      <c r="Z977" s="439"/>
      <c r="AH977" s="367"/>
      <c r="AJ977" s="367"/>
      <c r="AK977" s="367"/>
    </row>
    <row r="978" spans="26:37" s="368" customFormat="1" ht="14.15" customHeight="1">
      <c r="Z978" s="439"/>
      <c r="AH978" s="367"/>
      <c r="AJ978" s="367"/>
      <c r="AK978" s="367"/>
    </row>
    <row r="979" spans="26:37" s="368" customFormat="1" ht="14.15" customHeight="1">
      <c r="Z979" s="439"/>
      <c r="AH979" s="367"/>
      <c r="AJ979" s="367"/>
      <c r="AK979" s="367"/>
    </row>
    <row r="980" spans="26:37" s="368" customFormat="1" ht="14.15" customHeight="1">
      <c r="Z980" s="439"/>
      <c r="AH980" s="367"/>
      <c r="AJ980" s="367"/>
      <c r="AK980" s="367"/>
    </row>
    <row r="981" spans="26:37" s="368" customFormat="1" ht="14.15" customHeight="1">
      <c r="Z981" s="439"/>
      <c r="AH981" s="367"/>
      <c r="AJ981" s="367"/>
      <c r="AK981" s="367"/>
    </row>
    <row r="982" spans="26:37" s="368" customFormat="1" ht="14.15" customHeight="1">
      <c r="Z982" s="439"/>
      <c r="AH982" s="367"/>
      <c r="AJ982" s="367"/>
      <c r="AK982" s="367"/>
    </row>
    <row r="983" spans="26:37" s="368" customFormat="1" ht="14.15" customHeight="1">
      <c r="Z983" s="439"/>
      <c r="AH983" s="367"/>
      <c r="AJ983" s="367"/>
      <c r="AK983" s="367"/>
    </row>
    <row r="984" spans="26:37" s="368" customFormat="1" ht="14.15" customHeight="1">
      <c r="Z984" s="439"/>
      <c r="AH984" s="367"/>
      <c r="AJ984" s="367"/>
      <c r="AK984" s="367"/>
    </row>
    <row r="985" spans="26:37" s="368" customFormat="1" ht="14.15" customHeight="1">
      <c r="Z985" s="439"/>
      <c r="AH985" s="367"/>
      <c r="AJ985" s="367"/>
      <c r="AK985" s="367"/>
    </row>
    <row r="986" spans="26:37" s="368" customFormat="1" ht="14.15" customHeight="1">
      <c r="Z986" s="439"/>
      <c r="AH986" s="367"/>
      <c r="AJ986" s="367"/>
      <c r="AK986" s="367"/>
    </row>
    <row r="987" spans="26:37" s="368" customFormat="1" ht="14.15" customHeight="1">
      <c r="Z987" s="439"/>
      <c r="AH987" s="367"/>
      <c r="AJ987" s="367"/>
      <c r="AK987" s="367"/>
    </row>
    <row r="988" spans="26:37" s="368" customFormat="1" ht="14.15" customHeight="1">
      <c r="Z988" s="439"/>
      <c r="AH988" s="367"/>
      <c r="AJ988" s="367"/>
      <c r="AK988" s="367"/>
    </row>
    <row r="989" spans="26:37" s="368" customFormat="1" ht="14.15" customHeight="1">
      <c r="Z989" s="439"/>
      <c r="AH989" s="367"/>
      <c r="AJ989" s="367"/>
      <c r="AK989" s="367"/>
    </row>
    <row r="990" spans="26:37" s="368" customFormat="1" ht="14.15" customHeight="1">
      <c r="Z990" s="439"/>
      <c r="AH990" s="367"/>
      <c r="AJ990" s="367"/>
      <c r="AK990" s="367"/>
    </row>
    <row r="991" spans="26:37" s="368" customFormat="1" ht="14.15" customHeight="1">
      <c r="Z991" s="439"/>
      <c r="AH991" s="367"/>
      <c r="AJ991" s="367"/>
      <c r="AK991" s="367"/>
    </row>
    <row r="992" spans="26:37" s="368" customFormat="1" ht="14.15" customHeight="1">
      <c r="Z992" s="439"/>
      <c r="AH992" s="367"/>
      <c r="AJ992" s="367"/>
      <c r="AK992" s="367"/>
    </row>
    <row r="993" spans="26:37" s="368" customFormat="1" ht="14.15" customHeight="1">
      <c r="Z993" s="439"/>
      <c r="AH993" s="367"/>
      <c r="AJ993" s="367"/>
      <c r="AK993" s="367"/>
    </row>
    <row r="994" spans="26:37" s="368" customFormat="1" ht="14.15" customHeight="1">
      <c r="Z994" s="439"/>
      <c r="AH994" s="367"/>
      <c r="AJ994" s="367"/>
      <c r="AK994" s="367"/>
    </row>
    <row r="995" spans="26:37" s="368" customFormat="1" ht="14.15" customHeight="1">
      <c r="Z995" s="439"/>
      <c r="AH995" s="367"/>
      <c r="AJ995" s="367"/>
      <c r="AK995" s="367"/>
    </row>
    <row r="996" spans="26:37" s="368" customFormat="1" ht="14.15" customHeight="1">
      <c r="Z996" s="439"/>
      <c r="AH996" s="367"/>
      <c r="AJ996" s="367"/>
      <c r="AK996" s="367"/>
    </row>
    <row r="997" spans="26:37" s="368" customFormat="1" ht="14.15" customHeight="1">
      <c r="Z997" s="439"/>
      <c r="AH997" s="367"/>
      <c r="AJ997" s="367"/>
      <c r="AK997" s="367"/>
    </row>
    <row r="998" spans="26:37" s="368" customFormat="1" ht="14.15" customHeight="1">
      <c r="Z998" s="439"/>
      <c r="AH998" s="367"/>
      <c r="AJ998" s="367"/>
      <c r="AK998" s="367"/>
    </row>
    <row r="999" spans="26:37" s="368" customFormat="1" ht="14.15" customHeight="1">
      <c r="Z999" s="439"/>
      <c r="AH999" s="367"/>
      <c r="AJ999" s="367"/>
      <c r="AK999" s="367"/>
    </row>
    <row r="1000" spans="26:37" s="368" customFormat="1" ht="14.15" customHeight="1">
      <c r="Z1000" s="439"/>
      <c r="AH1000" s="367"/>
      <c r="AJ1000" s="367"/>
      <c r="AK1000" s="367"/>
    </row>
    <row r="1001" spans="26:37" s="368" customFormat="1" ht="14.15" customHeight="1">
      <c r="Z1001" s="439"/>
      <c r="AH1001" s="367"/>
      <c r="AJ1001" s="367"/>
      <c r="AK1001" s="367"/>
    </row>
    <row r="1002" spans="26:37" s="368" customFormat="1" ht="14.15" customHeight="1">
      <c r="Z1002" s="439"/>
      <c r="AH1002" s="367"/>
      <c r="AJ1002" s="367"/>
      <c r="AK1002" s="367"/>
    </row>
    <row r="1003" spans="26:37" s="368" customFormat="1" ht="14.15" customHeight="1">
      <c r="Z1003" s="439"/>
      <c r="AH1003" s="367"/>
      <c r="AJ1003" s="367"/>
      <c r="AK1003" s="367"/>
    </row>
    <row r="1004" spans="26:37" s="368" customFormat="1" ht="14.15" customHeight="1">
      <c r="Z1004" s="439"/>
      <c r="AH1004" s="367"/>
      <c r="AJ1004" s="367"/>
      <c r="AK1004" s="367"/>
    </row>
    <row r="1005" spans="26:37" s="368" customFormat="1" ht="14.15" customHeight="1">
      <c r="Z1005" s="439"/>
      <c r="AH1005" s="367"/>
      <c r="AJ1005" s="367"/>
      <c r="AK1005" s="367"/>
    </row>
    <row r="1006" spans="26:37" s="368" customFormat="1" ht="14.15" customHeight="1">
      <c r="Z1006" s="439"/>
      <c r="AH1006" s="367"/>
      <c r="AJ1006" s="367"/>
      <c r="AK1006" s="367"/>
    </row>
    <row r="1007" spans="26:37" s="368" customFormat="1" ht="14.15" customHeight="1">
      <c r="Z1007" s="439"/>
      <c r="AH1007" s="367"/>
      <c r="AJ1007" s="367"/>
      <c r="AK1007" s="367"/>
    </row>
    <row r="1008" spans="26:37" s="368" customFormat="1" ht="14.15" customHeight="1">
      <c r="Z1008" s="439"/>
      <c r="AH1008" s="367"/>
      <c r="AJ1008" s="367"/>
      <c r="AK1008" s="367"/>
    </row>
    <row r="1009" spans="26:37" s="368" customFormat="1" ht="14.15" customHeight="1">
      <c r="Z1009" s="439"/>
      <c r="AH1009" s="367"/>
      <c r="AJ1009" s="367"/>
      <c r="AK1009" s="367"/>
    </row>
    <row r="1010" spans="26:37" s="368" customFormat="1" ht="14.15" customHeight="1">
      <c r="Z1010" s="439"/>
      <c r="AH1010" s="367"/>
      <c r="AJ1010" s="367"/>
      <c r="AK1010" s="367"/>
    </row>
    <row r="1011" spans="26:37" s="368" customFormat="1" ht="14.15" customHeight="1">
      <c r="Z1011" s="439"/>
      <c r="AH1011" s="367"/>
      <c r="AJ1011" s="367"/>
      <c r="AK1011" s="367"/>
    </row>
    <row r="1012" spans="26:37" s="368" customFormat="1" ht="14.15" customHeight="1">
      <c r="Z1012" s="439"/>
      <c r="AH1012" s="367"/>
      <c r="AJ1012" s="367"/>
      <c r="AK1012" s="367"/>
    </row>
    <row r="1013" spans="26:37" s="368" customFormat="1" ht="14.15" customHeight="1">
      <c r="Z1013" s="439"/>
      <c r="AH1013" s="367"/>
      <c r="AJ1013" s="367"/>
      <c r="AK1013" s="367"/>
    </row>
    <row r="1014" spans="26:37" s="368" customFormat="1" ht="14.15" customHeight="1">
      <c r="Z1014" s="439"/>
      <c r="AH1014" s="367"/>
      <c r="AJ1014" s="367"/>
      <c r="AK1014" s="367"/>
    </row>
    <row r="1015" spans="26:37" s="368" customFormat="1" ht="14.15" customHeight="1">
      <c r="Z1015" s="439"/>
      <c r="AH1015" s="367"/>
      <c r="AJ1015" s="367"/>
      <c r="AK1015" s="367"/>
    </row>
    <row r="1016" spans="26:37" s="368" customFormat="1" ht="14.15" customHeight="1">
      <c r="Z1016" s="439"/>
      <c r="AH1016" s="367"/>
      <c r="AJ1016" s="367"/>
      <c r="AK1016" s="367"/>
    </row>
    <row r="1017" spans="26:37" s="368" customFormat="1" ht="14.15" customHeight="1">
      <c r="Z1017" s="439"/>
      <c r="AH1017" s="367"/>
      <c r="AJ1017" s="367"/>
      <c r="AK1017" s="367"/>
    </row>
    <row r="1018" spans="26:37" s="368" customFormat="1" ht="14.15" customHeight="1">
      <c r="Z1018" s="439"/>
      <c r="AH1018" s="367"/>
      <c r="AJ1018" s="367"/>
      <c r="AK1018" s="367"/>
    </row>
    <row r="1019" spans="26:37" s="368" customFormat="1" ht="14.15" customHeight="1">
      <c r="Z1019" s="439"/>
      <c r="AH1019" s="367"/>
      <c r="AJ1019" s="367"/>
      <c r="AK1019" s="367"/>
    </row>
    <row r="1020" spans="26:37" s="368" customFormat="1" ht="14.15" customHeight="1">
      <c r="Z1020" s="439"/>
      <c r="AH1020" s="367"/>
      <c r="AJ1020" s="367"/>
      <c r="AK1020" s="367"/>
    </row>
    <row r="1021" spans="26:37" s="368" customFormat="1" ht="14.15" customHeight="1">
      <c r="Z1021" s="439"/>
      <c r="AH1021" s="367"/>
      <c r="AJ1021" s="367"/>
      <c r="AK1021" s="367"/>
    </row>
    <row r="1022" spans="26:37" s="368" customFormat="1" ht="14.15" customHeight="1">
      <c r="Z1022" s="439"/>
      <c r="AH1022" s="367"/>
      <c r="AJ1022" s="367"/>
      <c r="AK1022" s="367"/>
    </row>
    <row r="1023" spans="26:37" s="368" customFormat="1" ht="14.15" customHeight="1">
      <c r="Z1023" s="439"/>
      <c r="AH1023" s="367"/>
      <c r="AJ1023" s="367"/>
      <c r="AK1023" s="367"/>
    </row>
    <row r="1024" spans="26:37" s="368" customFormat="1" ht="14.15" customHeight="1">
      <c r="Z1024" s="439"/>
      <c r="AH1024" s="367"/>
      <c r="AJ1024" s="367"/>
      <c r="AK1024" s="367"/>
    </row>
    <row r="1025" spans="26:37" s="368" customFormat="1" ht="14.15" customHeight="1">
      <c r="Z1025" s="439"/>
      <c r="AH1025" s="367"/>
      <c r="AJ1025" s="367"/>
      <c r="AK1025" s="367"/>
    </row>
    <row r="1026" spans="26:37" s="368" customFormat="1" ht="14.15" customHeight="1">
      <c r="Z1026" s="439"/>
      <c r="AH1026" s="367"/>
      <c r="AJ1026" s="367"/>
      <c r="AK1026" s="367"/>
    </row>
    <row r="1027" spans="26:37" s="368" customFormat="1" ht="14.15" customHeight="1">
      <c r="Z1027" s="439"/>
      <c r="AH1027" s="367"/>
      <c r="AJ1027" s="367"/>
      <c r="AK1027" s="367"/>
    </row>
    <row r="1028" spans="26:37" s="368" customFormat="1" ht="14.15" customHeight="1">
      <c r="Z1028" s="439"/>
      <c r="AH1028" s="367"/>
      <c r="AJ1028" s="367"/>
      <c r="AK1028" s="367"/>
    </row>
    <row r="1029" spans="26:37" s="368" customFormat="1" ht="14.15" customHeight="1">
      <c r="Z1029" s="439"/>
      <c r="AH1029" s="367"/>
      <c r="AJ1029" s="367"/>
      <c r="AK1029" s="367"/>
    </row>
    <row r="1030" spans="26:37" s="368" customFormat="1" ht="14.15" customHeight="1">
      <c r="Z1030" s="439"/>
      <c r="AH1030" s="367"/>
      <c r="AJ1030" s="367"/>
      <c r="AK1030" s="367"/>
    </row>
    <row r="1031" spans="26:37" s="368" customFormat="1" ht="14.15" customHeight="1">
      <c r="Z1031" s="439"/>
      <c r="AH1031" s="367"/>
      <c r="AJ1031" s="367"/>
      <c r="AK1031" s="367"/>
    </row>
    <row r="1032" spans="26:37" s="368" customFormat="1" ht="14.15" customHeight="1">
      <c r="Z1032" s="439"/>
      <c r="AH1032" s="367"/>
      <c r="AJ1032" s="367"/>
      <c r="AK1032" s="367"/>
    </row>
    <row r="1033" spans="26:37" s="368" customFormat="1" ht="14.15" customHeight="1">
      <c r="Z1033" s="439"/>
      <c r="AH1033" s="367"/>
      <c r="AJ1033" s="367"/>
      <c r="AK1033" s="367"/>
    </row>
    <row r="1034" spans="26:37" s="368" customFormat="1" ht="14.15" customHeight="1">
      <c r="Z1034" s="439"/>
      <c r="AH1034" s="367"/>
      <c r="AJ1034" s="367"/>
      <c r="AK1034" s="367"/>
    </row>
    <row r="1035" spans="26:37" s="368" customFormat="1" ht="14.15" customHeight="1">
      <c r="Z1035" s="439"/>
      <c r="AH1035" s="367"/>
      <c r="AJ1035" s="367"/>
      <c r="AK1035" s="367"/>
    </row>
    <row r="1036" spans="26:37" s="368" customFormat="1" ht="14.15" customHeight="1">
      <c r="Z1036" s="439"/>
      <c r="AH1036" s="367"/>
      <c r="AJ1036" s="367"/>
      <c r="AK1036" s="367"/>
    </row>
    <row r="1037" spans="26:37" s="368" customFormat="1" ht="14.15" customHeight="1">
      <c r="Z1037" s="439"/>
      <c r="AH1037" s="367"/>
      <c r="AJ1037" s="367"/>
      <c r="AK1037" s="367"/>
    </row>
    <row r="1038" spans="26:37" s="368" customFormat="1" ht="14.15" customHeight="1">
      <c r="Z1038" s="439"/>
      <c r="AH1038" s="367"/>
      <c r="AJ1038" s="367"/>
      <c r="AK1038" s="367"/>
    </row>
    <row r="1039" spans="26:37" s="368" customFormat="1" ht="14.15" customHeight="1">
      <c r="Z1039" s="439"/>
      <c r="AH1039" s="367"/>
      <c r="AJ1039" s="367"/>
      <c r="AK1039" s="367"/>
    </row>
    <row r="1040" spans="26:37" s="368" customFormat="1" ht="14.15" customHeight="1">
      <c r="Z1040" s="439"/>
      <c r="AH1040" s="367"/>
      <c r="AJ1040" s="367"/>
      <c r="AK1040" s="367"/>
    </row>
    <row r="1041" spans="26:37" s="368" customFormat="1" ht="14.15" customHeight="1">
      <c r="Z1041" s="439"/>
      <c r="AH1041" s="367"/>
      <c r="AJ1041" s="367"/>
      <c r="AK1041" s="367"/>
    </row>
    <row r="1042" spans="26:37" s="368" customFormat="1" ht="14.15" customHeight="1">
      <c r="Z1042" s="439"/>
      <c r="AH1042" s="367"/>
      <c r="AJ1042" s="367"/>
      <c r="AK1042" s="367"/>
    </row>
    <row r="1043" spans="26:37" s="368" customFormat="1" ht="14.15" customHeight="1">
      <c r="Z1043" s="439"/>
      <c r="AH1043" s="367"/>
      <c r="AJ1043" s="367"/>
      <c r="AK1043" s="367"/>
    </row>
    <row r="1044" spans="26:37" s="368" customFormat="1" ht="14.15" customHeight="1">
      <c r="Z1044" s="439"/>
      <c r="AH1044" s="367"/>
      <c r="AJ1044" s="367"/>
      <c r="AK1044" s="367"/>
    </row>
    <row r="1045" spans="26:37" s="368" customFormat="1" ht="14.15" customHeight="1">
      <c r="Z1045" s="439"/>
      <c r="AH1045" s="367"/>
      <c r="AJ1045" s="367"/>
      <c r="AK1045" s="367"/>
    </row>
    <row r="1046" spans="26:37" s="368" customFormat="1" ht="14.15" customHeight="1">
      <c r="Z1046" s="439"/>
      <c r="AH1046" s="367"/>
      <c r="AJ1046" s="367"/>
      <c r="AK1046" s="367"/>
    </row>
    <row r="1047" spans="26:37" s="368" customFormat="1" ht="14.15" customHeight="1">
      <c r="Z1047" s="439"/>
      <c r="AH1047" s="367"/>
      <c r="AJ1047" s="367"/>
      <c r="AK1047" s="367"/>
    </row>
    <row r="1048" spans="26:37" s="368" customFormat="1" ht="14.15" customHeight="1">
      <c r="Z1048" s="439"/>
      <c r="AH1048" s="367"/>
      <c r="AJ1048" s="367"/>
      <c r="AK1048" s="367"/>
    </row>
    <row r="1049" spans="26:37" s="368" customFormat="1" ht="14.15" customHeight="1">
      <c r="Z1049" s="439"/>
      <c r="AH1049" s="367"/>
      <c r="AJ1049" s="367"/>
      <c r="AK1049" s="367"/>
    </row>
    <row r="1050" spans="26:37" s="368" customFormat="1" ht="14.15" customHeight="1">
      <c r="Z1050" s="439"/>
      <c r="AH1050" s="367"/>
      <c r="AJ1050" s="367"/>
      <c r="AK1050" s="367"/>
    </row>
    <row r="1051" spans="26:37" s="368" customFormat="1" ht="14.15" customHeight="1">
      <c r="Z1051" s="439"/>
      <c r="AH1051" s="367"/>
      <c r="AJ1051" s="367"/>
      <c r="AK1051" s="367"/>
    </row>
    <row r="1052" spans="26:37" s="368" customFormat="1" ht="14.15" customHeight="1">
      <c r="Z1052" s="439"/>
      <c r="AH1052" s="367"/>
      <c r="AJ1052" s="367"/>
      <c r="AK1052" s="367"/>
    </row>
    <row r="1053" spans="26:37" s="368" customFormat="1" ht="14.15" customHeight="1">
      <c r="Z1053" s="439"/>
      <c r="AH1053" s="367"/>
      <c r="AJ1053" s="367"/>
      <c r="AK1053" s="367"/>
    </row>
    <row r="1054" spans="26:37" s="368" customFormat="1" ht="14.15" customHeight="1">
      <c r="Z1054" s="439"/>
      <c r="AH1054" s="367"/>
      <c r="AJ1054" s="367"/>
      <c r="AK1054" s="367"/>
    </row>
    <row r="1055" spans="26:37" s="368" customFormat="1" ht="14.15" customHeight="1">
      <c r="Z1055" s="439"/>
      <c r="AH1055" s="367"/>
      <c r="AJ1055" s="367"/>
      <c r="AK1055" s="367"/>
    </row>
    <row r="1056" spans="26:37" s="368" customFormat="1" ht="14.15" customHeight="1">
      <c r="Z1056" s="439"/>
      <c r="AH1056" s="367"/>
      <c r="AJ1056" s="367"/>
      <c r="AK1056" s="367"/>
    </row>
    <row r="1057" spans="26:37" s="368" customFormat="1" ht="14.15" customHeight="1">
      <c r="Z1057" s="439"/>
      <c r="AH1057" s="367"/>
      <c r="AJ1057" s="367"/>
      <c r="AK1057" s="367"/>
    </row>
    <row r="1058" spans="26:37" s="368" customFormat="1" ht="14.15" customHeight="1">
      <c r="Z1058" s="439"/>
      <c r="AH1058" s="367"/>
      <c r="AJ1058" s="367"/>
      <c r="AK1058" s="367"/>
    </row>
    <row r="1059" spans="26:37" s="368" customFormat="1" ht="14.15" customHeight="1">
      <c r="Z1059" s="439"/>
      <c r="AH1059" s="367"/>
      <c r="AJ1059" s="367"/>
      <c r="AK1059" s="367"/>
    </row>
    <row r="1060" spans="26:37" s="368" customFormat="1" ht="14.15" customHeight="1">
      <c r="Z1060" s="439"/>
      <c r="AH1060" s="367"/>
      <c r="AJ1060" s="367"/>
      <c r="AK1060" s="367"/>
    </row>
    <row r="1061" spans="26:37" s="368" customFormat="1" ht="14.15" customHeight="1">
      <c r="Z1061" s="439"/>
      <c r="AH1061" s="367"/>
      <c r="AJ1061" s="367"/>
      <c r="AK1061" s="367"/>
    </row>
    <row r="1062" spans="26:37" s="368" customFormat="1" ht="14.15" customHeight="1">
      <c r="Z1062" s="439"/>
      <c r="AH1062" s="367"/>
      <c r="AJ1062" s="367"/>
      <c r="AK1062" s="367"/>
    </row>
    <row r="1063" spans="26:37" s="368" customFormat="1" ht="14.15" customHeight="1">
      <c r="Z1063" s="439"/>
      <c r="AH1063" s="367"/>
      <c r="AJ1063" s="367"/>
      <c r="AK1063" s="367"/>
    </row>
    <row r="1064" spans="26:37" s="368" customFormat="1" ht="14.15" customHeight="1">
      <c r="Z1064" s="439"/>
      <c r="AH1064" s="367"/>
      <c r="AJ1064" s="367"/>
      <c r="AK1064" s="367"/>
    </row>
    <row r="1065" spans="26:37" s="368" customFormat="1" ht="14.15" customHeight="1">
      <c r="Z1065" s="439"/>
      <c r="AH1065" s="367"/>
      <c r="AJ1065" s="367"/>
      <c r="AK1065" s="367"/>
    </row>
    <row r="1066" spans="26:37" s="368" customFormat="1" ht="14.15" customHeight="1">
      <c r="Z1066" s="439"/>
      <c r="AH1066" s="367"/>
      <c r="AJ1066" s="367"/>
      <c r="AK1066" s="367"/>
    </row>
    <row r="1067" spans="26:37" s="368" customFormat="1" ht="14.15" customHeight="1">
      <c r="Z1067" s="439"/>
      <c r="AH1067" s="367"/>
      <c r="AJ1067" s="367"/>
      <c r="AK1067" s="367"/>
    </row>
    <row r="1068" spans="26:37" s="368" customFormat="1" ht="14.15" customHeight="1">
      <c r="Z1068" s="439"/>
      <c r="AH1068" s="367"/>
      <c r="AJ1068" s="367"/>
      <c r="AK1068" s="367"/>
    </row>
    <row r="1069" spans="26:37" s="368" customFormat="1" ht="14.15" customHeight="1">
      <c r="Z1069" s="439"/>
      <c r="AH1069" s="367"/>
      <c r="AJ1069" s="367"/>
      <c r="AK1069" s="367"/>
    </row>
    <row r="1070" spans="26:37" s="368" customFormat="1" ht="14.15" customHeight="1">
      <c r="Z1070" s="439"/>
      <c r="AH1070" s="367"/>
      <c r="AJ1070" s="367"/>
      <c r="AK1070" s="367"/>
    </row>
    <row r="1071" spans="26:37" s="368" customFormat="1" ht="14.15" customHeight="1">
      <c r="Z1071" s="439"/>
      <c r="AH1071" s="367"/>
      <c r="AJ1071" s="367"/>
      <c r="AK1071" s="367"/>
    </row>
    <row r="1072" spans="26:37" s="368" customFormat="1" ht="14.15" customHeight="1">
      <c r="Z1072" s="439"/>
      <c r="AH1072" s="367"/>
      <c r="AJ1072" s="367"/>
      <c r="AK1072" s="367"/>
    </row>
    <row r="1073" spans="26:37" s="368" customFormat="1" ht="14.15" customHeight="1">
      <c r="Z1073" s="439"/>
      <c r="AH1073" s="367"/>
      <c r="AJ1073" s="367"/>
      <c r="AK1073" s="367"/>
    </row>
    <row r="1074" spans="26:37" s="368" customFormat="1" ht="14.15" customHeight="1">
      <c r="Z1074" s="439"/>
      <c r="AH1074" s="367"/>
      <c r="AJ1074" s="367"/>
      <c r="AK1074" s="367"/>
    </row>
    <row r="1075" spans="26:37" s="368" customFormat="1" ht="14.15" customHeight="1">
      <c r="Z1075" s="439"/>
      <c r="AH1075" s="367"/>
      <c r="AJ1075" s="367"/>
      <c r="AK1075" s="367"/>
    </row>
    <row r="1076" spans="26:37" s="368" customFormat="1" ht="14.15" customHeight="1">
      <c r="Z1076" s="439"/>
      <c r="AH1076" s="367"/>
      <c r="AJ1076" s="367"/>
      <c r="AK1076" s="367"/>
    </row>
    <row r="1077" spans="26:37" s="368" customFormat="1" ht="14.15" customHeight="1">
      <c r="Z1077" s="439"/>
      <c r="AH1077" s="367"/>
      <c r="AJ1077" s="367"/>
      <c r="AK1077" s="367"/>
    </row>
    <row r="1078" spans="26:37" s="368" customFormat="1" ht="14.15" customHeight="1">
      <c r="Z1078" s="439"/>
      <c r="AH1078" s="367"/>
      <c r="AJ1078" s="367"/>
      <c r="AK1078" s="367"/>
    </row>
    <row r="1079" spans="26:37" s="368" customFormat="1" ht="14.15" customHeight="1">
      <c r="Z1079" s="439"/>
      <c r="AH1079" s="367"/>
      <c r="AJ1079" s="367"/>
      <c r="AK1079" s="367"/>
    </row>
    <row r="1080" spans="26:37" s="368" customFormat="1" ht="14.15" customHeight="1">
      <c r="Z1080" s="439"/>
      <c r="AH1080" s="367"/>
      <c r="AJ1080" s="367"/>
      <c r="AK1080" s="367"/>
    </row>
    <row r="1081" spans="26:37" s="368" customFormat="1" ht="14.15" customHeight="1">
      <c r="Z1081" s="439"/>
      <c r="AH1081" s="367"/>
      <c r="AJ1081" s="367"/>
      <c r="AK1081" s="367"/>
    </row>
    <row r="1082" spans="26:37" s="368" customFormat="1" ht="14.15" customHeight="1">
      <c r="Z1082" s="439"/>
      <c r="AH1082" s="367"/>
      <c r="AJ1082" s="367"/>
      <c r="AK1082" s="367"/>
    </row>
    <row r="1083" spans="26:37" s="368" customFormat="1" ht="14.15" customHeight="1">
      <c r="Z1083" s="439"/>
      <c r="AH1083" s="367"/>
      <c r="AJ1083" s="367"/>
      <c r="AK1083" s="367"/>
    </row>
    <row r="1084" spans="26:37" s="368" customFormat="1" ht="14.15" customHeight="1">
      <c r="Z1084" s="439"/>
      <c r="AH1084" s="367"/>
      <c r="AJ1084" s="367"/>
      <c r="AK1084" s="367"/>
    </row>
    <row r="1085" spans="26:37" s="368" customFormat="1" ht="14.15" customHeight="1">
      <c r="Z1085" s="439"/>
      <c r="AH1085" s="367"/>
      <c r="AJ1085" s="367"/>
      <c r="AK1085" s="367"/>
    </row>
    <row r="1086" spans="26:37" s="368" customFormat="1" ht="14.15" customHeight="1">
      <c r="Z1086" s="439"/>
      <c r="AH1086" s="367"/>
      <c r="AJ1086" s="367"/>
      <c r="AK1086" s="367"/>
    </row>
    <row r="1087" spans="26:37" s="368" customFormat="1" ht="14.15" customHeight="1">
      <c r="Z1087" s="439"/>
      <c r="AH1087" s="367"/>
      <c r="AJ1087" s="367"/>
      <c r="AK1087" s="367"/>
    </row>
    <row r="1088" spans="26:37" s="368" customFormat="1" ht="14.15" customHeight="1">
      <c r="Z1088" s="439"/>
      <c r="AH1088" s="367"/>
      <c r="AJ1088" s="367"/>
      <c r="AK1088" s="367"/>
    </row>
    <row r="1089" spans="26:37" s="368" customFormat="1" ht="14.15" customHeight="1">
      <c r="Z1089" s="439"/>
      <c r="AH1089" s="367"/>
      <c r="AJ1089" s="367"/>
      <c r="AK1089" s="367"/>
    </row>
    <row r="1090" spans="26:37" s="368" customFormat="1" ht="14.15" customHeight="1">
      <c r="Z1090" s="439"/>
      <c r="AH1090" s="367"/>
      <c r="AJ1090" s="367"/>
      <c r="AK1090" s="367"/>
    </row>
    <row r="1091" spans="26:37" s="368" customFormat="1" ht="14.15" customHeight="1">
      <c r="Z1091" s="439"/>
      <c r="AH1091" s="367"/>
      <c r="AJ1091" s="367"/>
      <c r="AK1091" s="367"/>
    </row>
    <row r="1092" spans="26:37" s="368" customFormat="1" ht="14.15" customHeight="1">
      <c r="Z1092" s="439"/>
      <c r="AH1092" s="367"/>
      <c r="AJ1092" s="367"/>
      <c r="AK1092" s="367"/>
    </row>
    <row r="1093" spans="26:37" s="368" customFormat="1" ht="14.15" customHeight="1">
      <c r="Z1093" s="439"/>
      <c r="AH1093" s="367"/>
      <c r="AJ1093" s="367"/>
      <c r="AK1093" s="367"/>
    </row>
    <row r="1094" spans="26:37" s="368" customFormat="1" ht="14.15" customHeight="1">
      <c r="Z1094" s="439"/>
      <c r="AH1094" s="367"/>
      <c r="AJ1094" s="367"/>
      <c r="AK1094" s="367"/>
    </row>
    <row r="1095" spans="26:37" s="368" customFormat="1" ht="14.15" customHeight="1">
      <c r="Z1095" s="439"/>
      <c r="AH1095" s="367"/>
      <c r="AJ1095" s="367"/>
      <c r="AK1095" s="367"/>
    </row>
    <row r="1096" spans="26:37" s="368" customFormat="1" ht="14.15" customHeight="1">
      <c r="Z1096" s="439"/>
      <c r="AH1096" s="367"/>
      <c r="AJ1096" s="367"/>
      <c r="AK1096" s="367"/>
    </row>
    <row r="1097" spans="26:37" s="368" customFormat="1" ht="14.15" customHeight="1">
      <c r="Z1097" s="439"/>
      <c r="AH1097" s="367"/>
      <c r="AJ1097" s="367"/>
      <c r="AK1097" s="367"/>
    </row>
    <row r="1098" spans="26:37" s="368" customFormat="1" ht="14.15" customHeight="1">
      <c r="Z1098" s="439"/>
      <c r="AH1098" s="367"/>
      <c r="AJ1098" s="367"/>
      <c r="AK1098" s="367"/>
    </row>
    <row r="1099" spans="26:37" s="368" customFormat="1" ht="14.15" customHeight="1">
      <c r="Z1099" s="439"/>
      <c r="AH1099" s="367"/>
      <c r="AJ1099" s="367"/>
      <c r="AK1099" s="367"/>
    </row>
    <row r="1100" spans="26:37" s="368" customFormat="1" ht="14.15" customHeight="1">
      <c r="Z1100" s="439"/>
      <c r="AH1100" s="367"/>
      <c r="AJ1100" s="367"/>
      <c r="AK1100" s="367"/>
    </row>
    <row r="1101" spans="26:37" s="368" customFormat="1" ht="14.15" customHeight="1">
      <c r="Z1101" s="439"/>
      <c r="AH1101" s="367"/>
      <c r="AJ1101" s="367"/>
      <c r="AK1101" s="367"/>
    </row>
    <row r="1102" spans="26:37" s="368" customFormat="1" ht="14.15" customHeight="1">
      <c r="Z1102" s="439"/>
      <c r="AH1102" s="367"/>
      <c r="AJ1102" s="367"/>
      <c r="AK1102" s="367"/>
    </row>
    <row r="1103" spans="26:37" s="368" customFormat="1" ht="14.15" customHeight="1">
      <c r="Z1103" s="439"/>
      <c r="AH1103" s="367"/>
      <c r="AJ1103" s="367"/>
      <c r="AK1103" s="367"/>
    </row>
    <row r="1104" spans="26:37" s="368" customFormat="1" ht="14.15" customHeight="1">
      <c r="Z1104" s="439"/>
      <c r="AH1104" s="367"/>
      <c r="AJ1104" s="367"/>
      <c r="AK1104" s="367"/>
    </row>
    <row r="1105" spans="26:37" s="368" customFormat="1" ht="14.15" customHeight="1">
      <c r="Z1105" s="439"/>
      <c r="AH1105" s="367"/>
      <c r="AJ1105" s="367"/>
      <c r="AK1105" s="367"/>
    </row>
    <row r="1106" spans="26:37" s="368" customFormat="1" ht="14.15" customHeight="1">
      <c r="Z1106" s="439"/>
      <c r="AH1106" s="367"/>
      <c r="AJ1106" s="367"/>
      <c r="AK1106" s="367"/>
    </row>
    <row r="1107" spans="26:37" s="368" customFormat="1" ht="14.15" customHeight="1">
      <c r="Z1107" s="439"/>
      <c r="AH1107" s="367"/>
      <c r="AJ1107" s="367"/>
      <c r="AK1107" s="367"/>
    </row>
    <row r="1108" spans="26:37" s="368" customFormat="1" ht="14.15" customHeight="1">
      <c r="Z1108" s="439"/>
      <c r="AH1108" s="367"/>
      <c r="AJ1108" s="367"/>
      <c r="AK1108" s="367"/>
    </row>
    <row r="1109" spans="26:37" s="368" customFormat="1" ht="14.15" customHeight="1">
      <c r="Z1109" s="439"/>
      <c r="AH1109" s="367"/>
      <c r="AJ1109" s="367"/>
      <c r="AK1109" s="367"/>
    </row>
    <row r="1110" spans="26:37" s="368" customFormat="1" ht="14.15" customHeight="1">
      <c r="Z1110" s="439"/>
      <c r="AH1110" s="367"/>
      <c r="AJ1110" s="367"/>
      <c r="AK1110" s="367"/>
    </row>
    <row r="1111" spans="26:37" s="368" customFormat="1" ht="14.15" customHeight="1">
      <c r="Z1111" s="439"/>
      <c r="AH1111" s="367"/>
      <c r="AJ1111" s="367"/>
      <c r="AK1111" s="367"/>
    </row>
    <row r="1112" spans="26:37" s="368" customFormat="1" ht="14.15" customHeight="1">
      <c r="Z1112" s="439"/>
      <c r="AH1112" s="367"/>
      <c r="AJ1112" s="367"/>
      <c r="AK1112" s="367"/>
    </row>
    <row r="1113" spans="26:37" s="368" customFormat="1" ht="14.15" customHeight="1">
      <c r="Z1113" s="439"/>
      <c r="AH1113" s="367"/>
      <c r="AJ1113" s="367"/>
      <c r="AK1113" s="367"/>
    </row>
    <row r="1114" spans="26:37" s="368" customFormat="1" ht="14.15" customHeight="1">
      <c r="Z1114" s="439"/>
      <c r="AH1114" s="367"/>
      <c r="AJ1114" s="367"/>
      <c r="AK1114" s="367"/>
    </row>
    <row r="1115" spans="26:37" s="368" customFormat="1" ht="14.15" customHeight="1">
      <c r="Z1115" s="439"/>
      <c r="AH1115" s="367"/>
      <c r="AJ1115" s="367"/>
      <c r="AK1115" s="367"/>
    </row>
    <row r="1116" spans="26:37" s="368" customFormat="1" ht="14.15" customHeight="1">
      <c r="Z1116" s="439"/>
      <c r="AH1116" s="367"/>
      <c r="AJ1116" s="367"/>
      <c r="AK1116" s="367"/>
    </row>
    <row r="1117" spans="26:37" s="368" customFormat="1" ht="14.15" customHeight="1">
      <c r="Z1117" s="439"/>
      <c r="AH1117" s="367"/>
      <c r="AJ1117" s="367"/>
      <c r="AK1117" s="367"/>
    </row>
    <row r="1118" spans="26:37" s="368" customFormat="1" ht="14.15" customHeight="1">
      <c r="Z1118" s="439"/>
      <c r="AH1118" s="367"/>
      <c r="AJ1118" s="367"/>
      <c r="AK1118" s="367"/>
    </row>
    <row r="1119" spans="26:37" s="368" customFormat="1" ht="14.15" customHeight="1">
      <c r="Z1119" s="439"/>
      <c r="AH1119" s="367"/>
      <c r="AJ1119" s="367"/>
      <c r="AK1119" s="367"/>
    </row>
    <row r="1120" spans="26:37" s="368" customFormat="1" ht="14.15" customHeight="1">
      <c r="Z1120" s="439"/>
      <c r="AH1120" s="367"/>
      <c r="AJ1120" s="367"/>
      <c r="AK1120" s="367"/>
    </row>
    <row r="1121" spans="26:37" s="368" customFormat="1" ht="14.15" customHeight="1">
      <c r="Z1121" s="439"/>
      <c r="AH1121" s="367"/>
      <c r="AJ1121" s="367"/>
      <c r="AK1121" s="367"/>
    </row>
    <row r="1122" spans="26:37" s="368" customFormat="1" ht="14.15" customHeight="1">
      <c r="Z1122" s="439"/>
      <c r="AH1122" s="367"/>
      <c r="AJ1122" s="367"/>
      <c r="AK1122" s="367"/>
    </row>
    <row r="1123" spans="26:37" s="368" customFormat="1" ht="14.15" customHeight="1">
      <c r="Z1123" s="439"/>
      <c r="AH1123" s="367"/>
      <c r="AJ1123" s="367"/>
      <c r="AK1123" s="367"/>
    </row>
    <row r="1124" spans="26:37" s="368" customFormat="1" ht="14.15" customHeight="1">
      <c r="Z1124" s="439"/>
      <c r="AH1124" s="367"/>
      <c r="AJ1124" s="367"/>
      <c r="AK1124" s="367"/>
    </row>
    <row r="1125" spans="26:37" s="368" customFormat="1" ht="14.15" customHeight="1">
      <c r="Z1125" s="439"/>
      <c r="AH1125" s="367"/>
      <c r="AJ1125" s="367"/>
      <c r="AK1125" s="367"/>
    </row>
    <row r="1126" spans="26:37" s="368" customFormat="1" ht="14.15" customHeight="1">
      <c r="Z1126" s="439"/>
      <c r="AH1126" s="367"/>
      <c r="AJ1126" s="367"/>
      <c r="AK1126" s="367"/>
    </row>
    <row r="1127" spans="26:37" s="368" customFormat="1" ht="14.15" customHeight="1">
      <c r="Z1127" s="439"/>
      <c r="AH1127" s="367"/>
      <c r="AJ1127" s="367"/>
      <c r="AK1127" s="367"/>
    </row>
    <row r="1128" spans="26:37" s="368" customFormat="1" ht="14.15" customHeight="1">
      <c r="Z1128" s="439"/>
      <c r="AH1128" s="367"/>
      <c r="AJ1128" s="367"/>
      <c r="AK1128" s="367"/>
    </row>
    <row r="1129" spans="26:37" s="368" customFormat="1" ht="14.15" customHeight="1">
      <c r="Z1129" s="439"/>
      <c r="AH1129" s="367"/>
      <c r="AJ1129" s="367"/>
      <c r="AK1129" s="367"/>
    </row>
    <row r="1130" spans="26:37" s="368" customFormat="1" ht="14.15" customHeight="1">
      <c r="Z1130" s="439"/>
      <c r="AH1130" s="367"/>
      <c r="AJ1130" s="367"/>
      <c r="AK1130" s="367"/>
    </row>
    <row r="1131" spans="26:37" s="368" customFormat="1" ht="14.15" customHeight="1">
      <c r="Z1131" s="439"/>
      <c r="AH1131" s="367"/>
      <c r="AJ1131" s="367"/>
      <c r="AK1131" s="367"/>
    </row>
    <row r="1132" spans="26:37" s="368" customFormat="1" ht="14.15" customHeight="1">
      <c r="Z1132" s="439"/>
      <c r="AH1132" s="367"/>
      <c r="AJ1132" s="367"/>
      <c r="AK1132" s="367"/>
    </row>
    <row r="1133" spans="26:37" s="368" customFormat="1" ht="14.15" customHeight="1">
      <c r="Z1133" s="439"/>
      <c r="AH1133" s="367"/>
      <c r="AJ1133" s="367"/>
      <c r="AK1133" s="367"/>
    </row>
    <row r="1134" spans="26:37" s="368" customFormat="1" ht="14.15" customHeight="1">
      <c r="Z1134" s="439"/>
      <c r="AH1134" s="367"/>
      <c r="AJ1134" s="367"/>
      <c r="AK1134" s="367"/>
    </row>
    <row r="1135" spans="26:37" s="368" customFormat="1" ht="14.15" customHeight="1">
      <c r="Z1135" s="439"/>
      <c r="AH1135" s="367"/>
      <c r="AJ1135" s="367"/>
      <c r="AK1135" s="367"/>
    </row>
    <row r="1136" spans="26:37" s="368" customFormat="1" ht="14.15" customHeight="1">
      <c r="Z1136" s="439"/>
      <c r="AH1136" s="367"/>
      <c r="AJ1136" s="367"/>
      <c r="AK1136" s="367"/>
    </row>
    <row r="1137" spans="26:37" s="368" customFormat="1" ht="14.15" customHeight="1">
      <c r="Z1137" s="439"/>
      <c r="AH1137" s="367"/>
      <c r="AJ1137" s="367"/>
      <c r="AK1137" s="367"/>
    </row>
    <row r="1138" spans="26:37" s="368" customFormat="1" ht="14.15" customHeight="1">
      <c r="Z1138" s="439"/>
      <c r="AH1138" s="367"/>
      <c r="AJ1138" s="367"/>
      <c r="AK1138" s="367"/>
    </row>
    <row r="1139" spans="26:37" s="368" customFormat="1" ht="14.15" customHeight="1">
      <c r="Z1139" s="439"/>
      <c r="AH1139" s="367"/>
      <c r="AJ1139" s="367"/>
      <c r="AK1139" s="367"/>
    </row>
    <row r="1140" spans="26:37" s="368" customFormat="1" ht="14.15" customHeight="1">
      <c r="Z1140" s="439"/>
      <c r="AH1140" s="367"/>
      <c r="AJ1140" s="367"/>
      <c r="AK1140" s="367"/>
    </row>
    <row r="1141" spans="26:37" s="368" customFormat="1" ht="14.15" customHeight="1">
      <c r="Z1141" s="439"/>
      <c r="AH1141" s="367"/>
      <c r="AJ1141" s="367"/>
      <c r="AK1141" s="367"/>
    </row>
    <row r="1142" spans="26:37" s="368" customFormat="1" ht="14.15" customHeight="1">
      <c r="Z1142" s="439"/>
      <c r="AH1142" s="367"/>
      <c r="AJ1142" s="367"/>
      <c r="AK1142" s="367"/>
    </row>
    <row r="1143" spans="26:37" s="368" customFormat="1" ht="14.15" customHeight="1">
      <c r="Z1143" s="439"/>
      <c r="AH1143" s="367"/>
      <c r="AJ1143" s="367"/>
      <c r="AK1143" s="367"/>
    </row>
    <row r="1144" spans="26:37" s="368" customFormat="1" ht="14.15" customHeight="1">
      <c r="Z1144" s="439"/>
      <c r="AH1144" s="367"/>
      <c r="AJ1144" s="367"/>
      <c r="AK1144" s="367"/>
    </row>
    <row r="1145" spans="26:37" s="368" customFormat="1" ht="14.15" customHeight="1">
      <c r="Z1145" s="439"/>
      <c r="AH1145" s="367"/>
      <c r="AJ1145" s="367"/>
      <c r="AK1145" s="367"/>
    </row>
    <row r="1146" spans="26:37" s="368" customFormat="1" ht="14.15" customHeight="1">
      <c r="Z1146" s="439"/>
      <c r="AH1146" s="367"/>
      <c r="AJ1146" s="367"/>
      <c r="AK1146" s="367"/>
    </row>
    <row r="1147" spans="26:37" s="368" customFormat="1" ht="14.15" customHeight="1">
      <c r="Z1147" s="439"/>
      <c r="AH1147" s="367"/>
      <c r="AJ1147" s="367"/>
      <c r="AK1147" s="367"/>
    </row>
    <row r="1148" spans="26:37" s="368" customFormat="1" ht="14.15" customHeight="1">
      <c r="Z1148" s="439"/>
      <c r="AH1148" s="367"/>
      <c r="AJ1148" s="367"/>
      <c r="AK1148" s="367"/>
    </row>
    <row r="1149" spans="26:37" s="368" customFormat="1" ht="14.15" customHeight="1">
      <c r="Z1149" s="439"/>
      <c r="AH1149" s="367"/>
      <c r="AJ1149" s="367"/>
      <c r="AK1149" s="367"/>
    </row>
    <row r="1150" spans="26:37" s="368" customFormat="1" ht="14.15" customHeight="1">
      <c r="Z1150" s="439"/>
      <c r="AH1150" s="367"/>
      <c r="AJ1150" s="367"/>
      <c r="AK1150" s="367"/>
    </row>
    <row r="1151" spans="26:37" s="368" customFormat="1" ht="14.15" customHeight="1">
      <c r="Z1151" s="439"/>
      <c r="AH1151" s="367"/>
      <c r="AJ1151" s="367"/>
      <c r="AK1151" s="367"/>
    </row>
    <row r="1152" spans="26:37" s="368" customFormat="1" ht="14.15" customHeight="1">
      <c r="Z1152" s="439"/>
      <c r="AH1152" s="367"/>
      <c r="AJ1152" s="367"/>
      <c r="AK1152" s="367"/>
    </row>
    <row r="1153" spans="26:37" s="368" customFormat="1" ht="14.15" customHeight="1">
      <c r="Z1153" s="439"/>
      <c r="AH1153" s="367"/>
      <c r="AJ1153" s="367"/>
      <c r="AK1153" s="367"/>
    </row>
    <row r="1154" spans="26:37" s="368" customFormat="1" ht="14.15" customHeight="1">
      <c r="Z1154" s="439"/>
      <c r="AH1154" s="367"/>
      <c r="AJ1154" s="367"/>
      <c r="AK1154" s="367"/>
    </row>
    <row r="1155" spans="26:37" s="368" customFormat="1" ht="14.15" customHeight="1">
      <c r="Z1155" s="439"/>
      <c r="AH1155" s="367"/>
      <c r="AJ1155" s="367"/>
      <c r="AK1155" s="367"/>
    </row>
    <row r="1156" spans="26:37" s="368" customFormat="1" ht="14.15" customHeight="1">
      <c r="Z1156" s="439"/>
      <c r="AH1156" s="367"/>
      <c r="AJ1156" s="367"/>
      <c r="AK1156" s="367"/>
    </row>
    <row r="1157" spans="26:37" s="368" customFormat="1" ht="14.15" customHeight="1">
      <c r="Z1157" s="439"/>
      <c r="AH1157" s="367"/>
      <c r="AJ1157" s="367"/>
      <c r="AK1157" s="367"/>
    </row>
    <row r="1158" spans="26:37" s="368" customFormat="1" ht="14.15" customHeight="1">
      <c r="Z1158" s="439"/>
      <c r="AH1158" s="367"/>
      <c r="AJ1158" s="367"/>
      <c r="AK1158" s="367"/>
    </row>
    <row r="1159" spans="26:37" s="368" customFormat="1" ht="14.15" customHeight="1">
      <c r="Z1159" s="439"/>
      <c r="AH1159" s="367"/>
      <c r="AJ1159" s="367"/>
      <c r="AK1159" s="367"/>
    </row>
    <row r="1160" spans="26:37" s="368" customFormat="1" ht="14.15" customHeight="1">
      <c r="Z1160" s="439"/>
      <c r="AH1160" s="367"/>
      <c r="AJ1160" s="367"/>
      <c r="AK1160" s="367"/>
    </row>
    <row r="1161" spans="26:37" s="368" customFormat="1" ht="14.15" customHeight="1">
      <c r="Z1161" s="439"/>
      <c r="AH1161" s="367"/>
      <c r="AJ1161" s="367"/>
      <c r="AK1161" s="367"/>
    </row>
    <row r="1162" spans="26:37" s="368" customFormat="1" ht="14.15" customHeight="1">
      <c r="Z1162" s="439"/>
      <c r="AH1162" s="367"/>
      <c r="AJ1162" s="367"/>
      <c r="AK1162" s="367"/>
    </row>
    <row r="1163" spans="26:37" s="368" customFormat="1" ht="14.15" customHeight="1">
      <c r="Z1163" s="439"/>
      <c r="AH1163" s="367"/>
      <c r="AJ1163" s="367"/>
      <c r="AK1163" s="367"/>
    </row>
    <row r="1164" spans="26:37" s="368" customFormat="1" ht="14.15" customHeight="1">
      <c r="Z1164" s="439"/>
      <c r="AH1164" s="367"/>
      <c r="AJ1164" s="367"/>
      <c r="AK1164" s="367"/>
    </row>
    <row r="1165" spans="26:37" s="368" customFormat="1" ht="14.15" customHeight="1">
      <c r="Z1165" s="439"/>
      <c r="AH1165" s="367"/>
      <c r="AJ1165" s="367"/>
      <c r="AK1165" s="367"/>
    </row>
    <row r="1166" spans="26:37" s="368" customFormat="1" ht="14.15" customHeight="1">
      <c r="Z1166" s="439"/>
      <c r="AH1166" s="367"/>
      <c r="AJ1166" s="367"/>
      <c r="AK1166" s="367"/>
    </row>
    <row r="1167" spans="26:37" s="368" customFormat="1" ht="14.15" customHeight="1">
      <c r="Z1167" s="439"/>
      <c r="AH1167" s="367"/>
      <c r="AJ1167" s="367"/>
      <c r="AK1167" s="367"/>
    </row>
    <row r="1168" spans="26:37" s="368" customFormat="1" ht="14.15" customHeight="1">
      <c r="Z1168" s="439"/>
      <c r="AH1168" s="367"/>
      <c r="AJ1168" s="367"/>
      <c r="AK1168" s="367"/>
    </row>
    <row r="1169" spans="26:37" s="368" customFormat="1" ht="14.15" customHeight="1">
      <c r="Z1169" s="439"/>
      <c r="AH1169" s="367"/>
      <c r="AJ1169" s="367"/>
      <c r="AK1169" s="367"/>
    </row>
    <row r="1170" spans="26:37" s="368" customFormat="1" ht="14.15" customHeight="1">
      <c r="Z1170" s="439"/>
      <c r="AH1170" s="367"/>
      <c r="AJ1170" s="367"/>
      <c r="AK1170" s="367"/>
    </row>
    <row r="1171" spans="26:37" s="368" customFormat="1" ht="14.15" customHeight="1">
      <c r="Z1171" s="439"/>
      <c r="AH1171" s="367"/>
      <c r="AJ1171" s="367"/>
      <c r="AK1171" s="367"/>
    </row>
    <row r="1172" spans="26:37" s="368" customFormat="1" ht="14.15" customHeight="1">
      <c r="Z1172" s="439"/>
      <c r="AH1172" s="367"/>
      <c r="AJ1172" s="367"/>
      <c r="AK1172" s="367"/>
    </row>
    <row r="1173" spans="26:37" s="368" customFormat="1" ht="14.15" customHeight="1">
      <c r="Z1173" s="439"/>
      <c r="AH1173" s="367"/>
      <c r="AJ1173" s="367"/>
      <c r="AK1173" s="367"/>
    </row>
    <row r="1174" spans="26:37" s="368" customFormat="1" ht="14.15" customHeight="1">
      <c r="Z1174" s="439"/>
      <c r="AH1174" s="367"/>
      <c r="AJ1174" s="367"/>
      <c r="AK1174" s="367"/>
    </row>
    <row r="1175" spans="26:37" s="368" customFormat="1" ht="14.15" customHeight="1">
      <c r="Z1175" s="439"/>
      <c r="AH1175" s="367"/>
      <c r="AJ1175" s="367"/>
      <c r="AK1175" s="367"/>
    </row>
    <row r="1176" spans="26:37" s="368" customFormat="1" ht="14.15" customHeight="1">
      <c r="Z1176" s="439"/>
      <c r="AH1176" s="367"/>
      <c r="AJ1176" s="367"/>
      <c r="AK1176" s="367"/>
    </row>
    <row r="1177" spans="26:37" s="368" customFormat="1" ht="14.15" customHeight="1">
      <c r="Z1177" s="439"/>
      <c r="AH1177" s="367"/>
      <c r="AJ1177" s="367"/>
      <c r="AK1177" s="367"/>
    </row>
    <row r="1178" spans="26:37" s="368" customFormat="1" ht="14.15" customHeight="1">
      <c r="Z1178" s="439"/>
      <c r="AH1178" s="367"/>
      <c r="AJ1178" s="367"/>
      <c r="AK1178" s="367"/>
    </row>
    <row r="1179" spans="26:37" s="368" customFormat="1" ht="14.15" customHeight="1">
      <c r="Z1179" s="439"/>
      <c r="AH1179" s="367"/>
      <c r="AJ1179" s="367"/>
      <c r="AK1179" s="367"/>
    </row>
    <row r="1180" spans="26:37" s="368" customFormat="1" ht="14.15" customHeight="1">
      <c r="Z1180" s="439"/>
      <c r="AH1180" s="367"/>
      <c r="AJ1180" s="367"/>
      <c r="AK1180" s="367"/>
    </row>
    <row r="1181" spans="26:37" s="368" customFormat="1" ht="14.15" customHeight="1">
      <c r="Z1181" s="439"/>
      <c r="AH1181" s="367"/>
      <c r="AJ1181" s="367"/>
      <c r="AK1181" s="367"/>
    </row>
    <row r="1182" spans="26:37" s="368" customFormat="1" ht="14.15" customHeight="1">
      <c r="Z1182" s="439"/>
      <c r="AH1182" s="367"/>
      <c r="AJ1182" s="367"/>
      <c r="AK1182" s="367"/>
    </row>
    <row r="1183" spans="26:37" s="368" customFormat="1" ht="14.15" customHeight="1">
      <c r="Z1183" s="439"/>
      <c r="AH1183" s="367"/>
      <c r="AJ1183" s="367"/>
      <c r="AK1183" s="367"/>
    </row>
    <row r="1184" spans="26:37" s="368" customFormat="1" ht="14.15" customHeight="1">
      <c r="Z1184" s="439"/>
      <c r="AH1184" s="367"/>
      <c r="AJ1184" s="367"/>
      <c r="AK1184" s="367"/>
    </row>
    <row r="1185" spans="26:37" s="368" customFormat="1" ht="14.15" customHeight="1">
      <c r="Z1185" s="439"/>
      <c r="AH1185" s="367"/>
      <c r="AJ1185" s="367"/>
      <c r="AK1185" s="367"/>
    </row>
    <row r="1186" spans="26:37" s="368" customFormat="1" ht="14.15" customHeight="1">
      <c r="Z1186" s="439"/>
      <c r="AH1186" s="367"/>
      <c r="AJ1186" s="367"/>
      <c r="AK1186" s="367"/>
    </row>
    <row r="1187" spans="26:37" s="368" customFormat="1" ht="14.15" customHeight="1">
      <c r="Z1187" s="439"/>
      <c r="AH1187" s="367"/>
      <c r="AJ1187" s="367"/>
      <c r="AK1187" s="367"/>
    </row>
    <row r="1188" spans="26:37" s="368" customFormat="1" ht="14.15" customHeight="1">
      <c r="Z1188" s="439"/>
      <c r="AH1188" s="367"/>
      <c r="AJ1188" s="367"/>
      <c r="AK1188" s="367"/>
    </row>
    <row r="1189" spans="26:37" s="368" customFormat="1" ht="14.15" customHeight="1">
      <c r="Z1189" s="439"/>
      <c r="AH1189" s="367"/>
      <c r="AJ1189" s="367"/>
      <c r="AK1189" s="367"/>
    </row>
    <row r="1190" spans="26:37" s="368" customFormat="1" ht="14.15" customHeight="1">
      <c r="Z1190" s="439"/>
      <c r="AH1190" s="367"/>
      <c r="AJ1190" s="367"/>
      <c r="AK1190" s="367"/>
    </row>
    <row r="1191" spans="26:37" s="368" customFormat="1" ht="14.15" customHeight="1">
      <c r="Z1191" s="439"/>
      <c r="AH1191" s="367"/>
      <c r="AJ1191" s="367"/>
      <c r="AK1191" s="367"/>
    </row>
    <row r="1192" spans="26:37" s="368" customFormat="1" ht="14.15" customHeight="1">
      <c r="Z1192" s="439"/>
      <c r="AH1192" s="367"/>
      <c r="AJ1192" s="367"/>
      <c r="AK1192" s="367"/>
    </row>
    <row r="1193" spans="26:37" s="368" customFormat="1" ht="14.15" customHeight="1">
      <c r="Z1193" s="439"/>
      <c r="AH1193" s="367"/>
      <c r="AJ1193" s="367"/>
      <c r="AK1193" s="367"/>
    </row>
    <row r="1194" spans="26:37" s="368" customFormat="1" ht="14.15" customHeight="1">
      <c r="Z1194" s="439"/>
      <c r="AH1194" s="367"/>
      <c r="AJ1194" s="367"/>
      <c r="AK1194" s="367"/>
    </row>
    <row r="1195" spans="26:37" s="368" customFormat="1" ht="14.15" customHeight="1">
      <c r="Z1195" s="439"/>
      <c r="AH1195" s="367"/>
      <c r="AJ1195" s="367"/>
      <c r="AK1195" s="367"/>
    </row>
    <row r="1196" spans="26:37" s="368" customFormat="1" ht="14.15" customHeight="1">
      <c r="Z1196" s="439"/>
      <c r="AH1196" s="367"/>
      <c r="AJ1196" s="367"/>
      <c r="AK1196" s="367"/>
    </row>
    <row r="1197" spans="26:37" s="368" customFormat="1" ht="14.15" customHeight="1">
      <c r="Z1197" s="439"/>
      <c r="AH1197" s="367"/>
      <c r="AJ1197" s="367"/>
      <c r="AK1197" s="367"/>
    </row>
    <row r="1198" spans="26:37" s="368" customFormat="1" ht="14.15" customHeight="1">
      <c r="Z1198" s="439"/>
      <c r="AH1198" s="367"/>
      <c r="AJ1198" s="367"/>
      <c r="AK1198" s="367"/>
    </row>
    <row r="1199" spans="26:37" s="368" customFormat="1" ht="14.15" customHeight="1">
      <c r="Z1199" s="439"/>
      <c r="AH1199" s="367"/>
      <c r="AJ1199" s="367"/>
      <c r="AK1199" s="367"/>
    </row>
    <row r="1200" spans="26:37" s="368" customFormat="1" ht="14.15" customHeight="1">
      <c r="Z1200" s="439"/>
      <c r="AH1200" s="367"/>
      <c r="AJ1200" s="367"/>
      <c r="AK1200" s="367"/>
    </row>
    <row r="1201" spans="26:37" s="368" customFormat="1" ht="14.15" customHeight="1">
      <c r="Z1201" s="439"/>
      <c r="AH1201" s="367"/>
      <c r="AJ1201" s="367"/>
      <c r="AK1201" s="367"/>
    </row>
    <row r="1202" spans="26:37" s="368" customFormat="1" ht="14.15" customHeight="1">
      <c r="Z1202" s="439"/>
      <c r="AH1202" s="367"/>
      <c r="AJ1202" s="367"/>
      <c r="AK1202" s="367"/>
    </row>
    <row r="1203" spans="26:37" s="368" customFormat="1" ht="14.15" customHeight="1">
      <c r="Z1203" s="439"/>
      <c r="AH1203" s="367"/>
      <c r="AJ1203" s="367"/>
      <c r="AK1203" s="367"/>
    </row>
    <row r="1204" spans="26:37" s="368" customFormat="1" ht="14.15" customHeight="1">
      <c r="Z1204" s="439"/>
      <c r="AH1204" s="367"/>
      <c r="AJ1204" s="367"/>
      <c r="AK1204" s="367"/>
    </row>
    <row r="1205" spans="26:37" s="368" customFormat="1" ht="14.15" customHeight="1">
      <c r="Z1205" s="439"/>
      <c r="AH1205" s="367"/>
      <c r="AJ1205" s="367"/>
      <c r="AK1205" s="367"/>
    </row>
    <row r="1206" spans="26:37" s="368" customFormat="1" ht="14.15" customHeight="1">
      <c r="Z1206" s="439"/>
      <c r="AH1206" s="367"/>
      <c r="AJ1206" s="367"/>
      <c r="AK1206" s="367"/>
    </row>
    <row r="1207" spans="26:37" s="368" customFormat="1" ht="14.15" customHeight="1">
      <c r="Z1207" s="439"/>
      <c r="AH1207" s="367"/>
      <c r="AJ1207" s="367"/>
      <c r="AK1207" s="367"/>
    </row>
    <row r="1208" spans="26:37" s="368" customFormat="1" ht="14.15" customHeight="1">
      <c r="Z1208" s="439"/>
      <c r="AH1208" s="367"/>
      <c r="AJ1208" s="367"/>
      <c r="AK1208" s="367"/>
    </row>
    <row r="1209" spans="26:37" s="368" customFormat="1" ht="14.15" customHeight="1">
      <c r="Z1209" s="439"/>
      <c r="AH1209" s="367"/>
      <c r="AJ1209" s="367"/>
      <c r="AK1209" s="367"/>
    </row>
    <row r="1210" spans="26:37" s="368" customFormat="1" ht="14.15" customHeight="1">
      <c r="Z1210" s="439"/>
      <c r="AH1210" s="367"/>
      <c r="AJ1210" s="367"/>
      <c r="AK1210" s="367"/>
    </row>
    <row r="1211" spans="26:37" s="368" customFormat="1" ht="14.15" customHeight="1">
      <c r="Z1211" s="439"/>
      <c r="AH1211" s="367"/>
      <c r="AJ1211" s="367"/>
      <c r="AK1211" s="367"/>
    </row>
    <row r="1212" spans="26:37" s="368" customFormat="1" ht="14.15" customHeight="1">
      <c r="Z1212" s="439"/>
      <c r="AH1212" s="367"/>
      <c r="AJ1212" s="367"/>
      <c r="AK1212" s="367"/>
    </row>
    <row r="1213" spans="26:37" s="368" customFormat="1" ht="14.15" customHeight="1">
      <c r="Z1213" s="439"/>
      <c r="AH1213" s="367"/>
      <c r="AJ1213" s="367"/>
      <c r="AK1213" s="367"/>
    </row>
    <row r="1214" spans="26:37" s="368" customFormat="1" ht="14.15" customHeight="1">
      <c r="Z1214" s="439"/>
      <c r="AH1214" s="367"/>
      <c r="AJ1214" s="367"/>
      <c r="AK1214" s="367"/>
    </row>
    <row r="1215" spans="26:37" s="368" customFormat="1" ht="14.15" customHeight="1">
      <c r="Z1215" s="439"/>
      <c r="AH1215" s="367"/>
      <c r="AJ1215" s="367"/>
      <c r="AK1215" s="367"/>
    </row>
    <row r="1216" spans="26:37" s="368" customFormat="1" ht="14.15" customHeight="1">
      <c r="Z1216" s="439"/>
      <c r="AH1216" s="367"/>
      <c r="AJ1216" s="367"/>
      <c r="AK1216" s="367"/>
    </row>
    <row r="1217" spans="26:37" s="368" customFormat="1" ht="14.15" customHeight="1">
      <c r="Z1217" s="439"/>
      <c r="AH1217" s="367"/>
      <c r="AJ1217" s="367"/>
      <c r="AK1217" s="367"/>
    </row>
    <row r="1218" spans="26:37" s="368" customFormat="1" ht="14.15" customHeight="1">
      <c r="Z1218" s="439"/>
      <c r="AH1218" s="367"/>
      <c r="AJ1218" s="367"/>
      <c r="AK1218" s="367"/>
    </row>
    <row r="1219" spans="26:37" s="368" customFormat="1" ht="14.15" customHeight="1">
      <c r="Z1219" s="439"/>
      <c r="AH1219" s="367"/>
      <c r="AJ1219" s="367"/>
      <c r="AK1219" s="367"/>
    </row>
    <row r="1220" spans="26:37" s="368" customFormat="1" ht="14.15" customHeight="1">
      <c r="Z1220" s="439"/>
      <c r="AH1220" s="367"/>
      <c r="AJ1220" s="367"/>
      <c r="AK1220" s="367"/>
    </row>
    <row r="1221" spans="26:37" s="368" customFormat="1" ht="14.15" customHeight="1">
      <c r="Z1221" s="439"/>
      <c r="AH1221" s="367"/>
      <c r="AJ1221" s="367"/>
      <c r="AK1221" s="367"/>
    </row>
    <row r="1222" spans="26:37" s="368" customFormat="1" ht="14.15" customHeight="1">
      <c r="Z1222" s="439"/>
      <c r="AH1222" s="367"/>
      <c r="AJ1222" s="367"/>
      <c r="AK1222" s="367"/>
    </row>
    <row r="1223" spans="26:37" s="368" customFormat="1" ht="14.15" customHeight="1">
      <c r="Z1223" s="439"/>
      <c r="AH1223" s="367"/>
      <c r="AJ1223" s="367"/>
      <c r="AK1223" s="367"/>
    </row>
    <row r="1224" spans="26:37" s="368" customFormat="1" ht="14.15" customHeight="1">
      <c r="Z1224" s="439"/>
      <c r="AH1224" s="367"/>
      <c r="AJ1224" s="367"/>
      <c r="AK1224" s="367"/>
    </row>
    <row r="1225" spans="26:37" s="368" customFormat="1" ht="14.15" customHeight="1">
      <c r="Z1225" s="439"/>
      <c r="AH1225" s="367"/>
      <c r="AJ1225" s="367"/>
      <c r="AK1225" s="367"/>
    </row>
    <row r="1226" spans="26:37" s="368" customFormat="1" ht="14.15" customHeight="1">
      <c r="Z1226" s="439"/>
      <c r="AH1226" s="367"/>
      <c r="AJ1226" s="367"/>
      <c r="AK1226" s="367"/>
    </row>
    <row r="1227" spans="26:37" s="368" customFormat="1" ht="14.15" customHeight="1">
      <c r="Z1227" s="439"/>
      <c r="AH1227" s="367"/>
      <c r="AJ1227" s="367"/>
      <c r="AK1227" s="367"/>
    </row>
    <row r="1228" spans="26:37" s="368" customFormat="1" ht="14.15" customHeight="1">
      <c r="Z1228" s="439"/>
      <c r="AH1228" s="367"/>
      <c r="AJ1228" s="367"/>
      <c r="AK1228" s="367"/>
    </row>
    <row r="1229" spans="26:37" s="368" customFormat="1" ht="14.15" customHeight="1">
      <c r="Z1229" s="439"/>
      <c r="AH1229" s="367"/>
      <c r="AJ1229" s="367"/>
      <c r="AK1229" s="367"/>
    </row>
    <row r="1230" spans="26:37" s="368" customFormat="1" ht="14.15" customHeight="1">
      <c r="Z1230" s="439"/>
      <c r="AH1230" s="367"/>
      <c r="AJ1230" s="367"/>
      <c r="AK1230" s="367"/>
    </row>
    <row r="1231" spans="26:37" s="368" customFormat="1" ht="14.15" customHeight="1">
      <c r="Z1231" s="439"/>
      <c r="AH1231" s="367"/>
      <c r="AJ1231" s="367"/>
      <c r="AK1231" s="367"/>
    </row>
    <row r="1232" spans="26:37" s="368" customFormat="1" ht="14.15" customHeight="1">
      <c r="Z1232" s="439"/>
      <c r="AH1232" s="367"/>
      <c r="AJ1232" s="367"/>
      <c r="AK1232" s="367"/>
    </row>
    <row r="1233" spans="26:37" s="368" customFormat="1" ht="14.15" customHeight="1">
      <c r="Z1233" s="439"/>
      <c r="AH1233" s="367"/>
      <c r="AJ1233" s="367"/>
      <c r="AK1233" s="367"/>
    </row>
    <row r="1234" spans="26:37" s="368" customFormat="1" ht="14.15" customHeight="1">
      <c r="Z1234" s="439"/>
      <c r="AH1234" s="367"/>
      <c r="AJ1234" s="367"/>
      <c r="AK1234" s="367"/>
    </row>
    <row r="1235" spans="26:37" s="368" customFormat="1" ht="14.15" customHeight="1">
      <c r="Z1235" s="439"/>
      <c r="AH1235" s="367"/>
      <c r="AJ1235" s="367"/>
      <c r="AK1235" s="367"/>
    </row>
    <row r="1236" spans="26:37" s="368" customFormat="1" ht="14.15" customHeight="1">
      <c r="Z1236" s="439"/>
      <c r="AH1236" s="367"/>
      <c r="AJ1236" s="367"/>
      <c r="AK1236" s="367"/>
    </row>
    <row r="1237" spans="26:37" s="368" customFormat="1" ht="14.15" customHeight="1">
      <c r="Z1237" s="439"/>
      <c r="AH1237" s="367"/>
      <c r="AJ1237" s="367"/>
      <c r="AK1237" s="367"/>
    </row>
    <row r="1238" spans="26:37" s="368" customFormat="1" ht="14.15" customHeight="1">
      <c r="Z1238" s="439"/>
      <c r="AH1238" s="367"/>
      <c r="AJ1238" s="367"/>
      <c r="AK1238" s="367"/>
    </row>
    <row r="1239" spans="26:37" s="368" customFormat="1" ht="14.15" customHeight="1">
      <c r="Z1239" s="439"/>
      <c r="AH1239" s="367"/>
      <c r="AJ1239" s="367"/>
      <c r="AK1239" s="367"/>
    </row>
    <row r="1240" spans="26:37" s="368" customFormat="1" ht="14.15" customHeight="1">
      <c r="Z1240" s="439"/>
      <c r="AH1240" s="367"/>
      <c r="AJ1240" s="367"/>
      <c r="AK1240" s="367"/>
    </row>
    <row r="1241" spans="26:37" s="368" customFormat="1" ht="14.15" customHeight="1">
      <c r="Z1241" s="439"/>
      <c r="AH1241" s="367"/>
      <c r="AJ1241" s="367"/>
      <c r="AK1241" s="367"/>
    </row>
    <row r="1242" spans="26:37" s="368" customFormat="1" ht="14.15" customHeight="1">
      <c r="Z1242" s="439"/>
      <c r="AH1242" s="367"/>
      <c r="AJ1242" s="367"/>
      <c r="AK1242" s="367"/>
    </row>
    <row r="1243" spans="26:37" s="368" customFormat="1" ht="14.15" customHeight="1">
      <c r="Z1243" s="439"/>
      <c r="AH1243" s="367"/>
      <c r="AJ1243" s="367"/>
      <c r="AK1243" s="367"/>
    </row>
    <row r="1244" spans="26:37" s="368" customFormat="1" ht="14.15" customHeight="1">
      <c r="Z1244" s="439"/>
      <c r="AH1244" s="367"/>
      <c r="AJ1244" s="367"/>
      <c r="AK1244" s="367"/>
    </row>
    <row r="1245" spans="26:37" s="368" customFormat="1" ht="14.15" customHeight="1">
      <c r="Z1245" s="439"/>
      <c r="AH1245" s="367"/>
      <c r="AJ1245" s="367"/>
      <c r="AK1245" s="367"/>
    </row>
    <row r="1246" spans="26:37" s="368" customFormat="1" ht="14.15" customHeight="1">
      <c r="Z1246" s="439"/>
      <c r="AH1246" s="367"/>
      <c r="AJ1246" s="367"/>
      <c r="AK1246" s="367"/>
    </row>
    <row r="1247" spans="26:37" s="368" customFormat="1" ht="14.15" customHeight="1">
      <c r="Z1247" s="439"/>
      <c r="AH1247" s="367"/>
      <c r="AJ1247" s="367"/>
      <c r="AK1247" s="367"/>
    </row>
    <row r="1248" spans="26:37" s="368" customFormat="1" ht="14.15" customHeight="1">
      <c r="Z1248" s="439"/>
      <c r="AH1248" s="367"/>
      <c r="AJ1248" s="367"/>
      <c r="AK1248" s="367"/>
    </row>
    <row r="1249" spans="26:37" s="368" customFormat="1" ht="14.15" customHeight="1">
      <c r="Z1249" s="439"/>
      <c r="AH1249" s="367"/>
      <c r="AJ1249" s="367"/>
      <c r="AK1249" s="367"/>
    </row>
    <row r="1250" spans="26:37" s="368" customFormat="1" ht="14.15" customHeight="1">
      <c r="Z1250" s="439"/>
      <c r="AH1250" s="367"/>
      <c r="AJ1250" s="367"/>
      <c r="AK1250" s="367"/>
    </row>
    <row r="1251" spans="26:37" s="368" customFormat="1" ht="14.15" customHeight="1">
      <c r="Z1251" s="439"/>
      <c r="AH1251" s="367"/>
      <c r="AJ1251" s="367"/>
      <c r="AK1251" s="367"/>
    </row>
    <row r="1252" spans="26:37" s="368" customFormat="1" ht="14.15" customHeight="1">
      <c r="Z1252" s="439"/>
      <c r="AH1252" s="367"/>
      <c r="AJ1252" s="367"/>
      <c r="AK1252" s="367"/>
    </row>
    <row r="1253" spans="26:37" s="368" customFormat="1" ht="14.15" customHeight="1">
      <c r="Z1253" s="439"/>
      <c r="AH1253" s="367"/>
      <c r="AJ1253" s="367"/>
      <c r="AK1253" s="367"/>
    </row>
    <row r="1254" spans="26:37" s="368" customFormat="1" ht="14.15" customHeight="1">
      <c r="Z1254" s="439"/>
      <c r="AH1254" s="367"/>
      <c r="AJ1254" s="367"/>
      <c r="AK1254" s="367"/>
    </row>
    <row r="1255" spans="26:37" s="368" customFormat="1" ht="14.15" customHeight="1">
      <c r="Z1255" s="439"/>
      <c r="AH1255" s="367"/>
      <c r="AJ1255" s="367"/>
      <c r="AK1255" s="367"/>
    </row>
    <row r="1256" spans="26:37" s="368" customFormat="1" ht="14.15" customHeight="1">
      <c r="Z1256" s="439"/>
      <c r="AH1256" s="367"/>
      <c r="AJ1256" s="367"/>
      <c r="AK1256" s="367"/>
    </row>
    <row r="1257" spans="26:37" s="368" customFormat="1" ht="14.15" customHeight="1">
      <c r="Z1257" s="439"/>
      <c r="AH1257" s="367"/>
      <c r="AJ1257" s="367"/>
      <c r="AK1257" s="367"/>
    </row>
    <row r="1258" spans="26:37" s="368" customFormat="1" ht="14.15" customHeight="1">
      <c r="Z1258" s="439"/>
      <c r="AH1258" s="367"/>
      <c r="AJ1258" s="367"/>
      <c r="AK1258" s="367"/>
    </row>
    <row r="1259" spans="26:37" s="368" customFormat="1" ht="14.15" customHeight="1">
      <c r="Z1259" s="439"/>
      <c r="AH1259" s="367"/>
      <c r="AJ1259" s="367"/>
      <c r="AK1259" s="367"/>
    </row>
    <row r="1260" spans="26:37" s="368" customFormat="1" ht="14.15" customHeight="1">
      <c r="Z1260" s="439"/>
      <c r="AH1260" s="367"/>
      <c r="AJ1260" s="367"/>
      <c r="AK1260" s="367"/>
    </row>
    <row r="1261" spans="26:37" s="368" customFormat="1" ht="14.15" customHeight="1">
      <c r="Z1261" s="439"/>
      <c r="AH1261" s="367"/>
      <c r="AJ1261" s="367"/>
      <c r="AK1261" s="367"/>
    </row>
    <row r="1262" spans="26:37" s="368" customFormat="1" ht="14.15" customHeight="1">
      <c r="Z1262" s="439"/>
      <c r="AH1262" s="367"/>
      <c r="AJ1262" s="367"/>
      <c r="AK1262" s="367"/>
    </row>
    <row r="1263" spans="26:37" s="368" customFormat="1" ht="14.15" customHeight="1">
      <c r="Z1263" s="439"/>
      <c r="AH1263" s="367"/>
      <c r="AJ1263" s="367"/>
      <c r="AK1263" s="367"/>
    </row>
    <row r="1264" spans="26:37" s="368" customFormat="1" ht="14.15" customHeight="1">
      <c r="Z1264" s="439"/>
      <c r="AH1264" s="367"/>
      <c r="AJ1264" s="367"/>
      <c r="AK1264" s="367"/>
    </row>
    <row r="1265" spans="26:37" s="368" customFormat="1" ht="14.15" customHeight="1">
      <c r="Z1265" s="439"/>
      <c r="AH1265" s="367"/>
      <c r="AJ1265" s="367"/>
      <c r="AK1265" s="367"/>
    </row>
    <row r="1266" spans="26:37" s="368" customFormat="1" ht="14.15" customHeight="1">
      <c r="Z1266" s="439"/>
      <c r="AH1266" s="367"/>
      <c r="AJ1266" s="367"/>
      <c r="AK1266" s="367"/>
    </row>
    <row r="1267" spans="26:37" s="368" customFormat="1" ht="14.15" customHeight="1">
      <c r="Z1267" s="439"/>
      <c r="AH1267" s="367"/>
      <c r="AJ1267" s="367"/>
      <c r="AK1267" s="367"/>
    </row>
    <row r="1268" spans="26:37" s="368" customFormat="1" ht="14.15" customHeight="1">
      <c r="Z1268" s="439"/>
      <c r="AH1268" s="367"/>
      <c r="AJ1268" s="367"/>
      <c r="AK1268" s="367"/>
    </row>
    <row r="1269" spans="26:37" s="368" customFormat="1" ht="14.15" customHeight="1">
      <c r="Z1269" s="439"/>
      <c r="AH1269" s="367"/>
      <c r="AJ1269" s="367"/>
      <c r="AK1269" s="367"/>
    </row>
    <row r="1270" spans="26:37" s="368" customFormat="1" ht="14.15" customHeight="1">
      <c r="Z1270" s="439"/>
      <c r="AH1270" s="367"/>
      <c r="AJ1270" s="367"/>
      <c r="AK1270" s="367"/>
    </row>
    <row r="1271" spans="26:37" s="368" customFormat="1" ht="14.15" customHeight="1">
      <c r="Z1271" s="439"/>
      <c r="AH1271" s="367"/>
      <c r="AJ1271" s="367"/>
      <c r="AK1271" s="367"/>
    </row>
    <row r="1272" spans="26:37" s="368" customFormat="1" ht="14.15" customHeight="1">
      <c r="Z1272" s="439"/>
      <c r="AH1272" s="367"/>
      <c r="AJ1272" s="367"/>
      <c r="AK1272" s="367"/>
    </row>
    <row r="1273" spans="26:37" s="368" customFormat="1" ht="14.15" customHeight="1">
      <c r="Z1273" s="439"/>
      <c r="AH1273" s="367"/>
      <c r="AJ1273" s="367"/>
      <c r="AK1273" s="367"/>
    </row>
    <row r="1274" spans="26:37" s="368" customFormat="1" ht="14.15" customHeight="1">
      <c r="Z1274" s="439"/>
      <c r="AH1274" s="367"/>
      <c r="AJ1274" s="367"/>
      <c r="AK1274" s="367"/>
    </row>
    <row r="1275" spans="26:37" s="368" customFormat="1" ht="14.15" customHeight="1">
      <c r="Z1275" s="439"/>
      <c r="AH1275" s="367"/>
      <c r="AJ1275" s="367"/>
      <c r="AK1275" s="367"/>
    </row>
    <row r="1276" spans="26:37" s="368" customFormat="1" ht="14.15" customHeight="1">
      <c r="Z1276" s="439"/>
      <c r="AH1276" s="367"/>
      <c r="AJ1276" s="367"/>
      <c r="AK1276" s="367"/>
    </row>
    <row r="1277" spans="26:37" s="368" customFormat="1" ht="14.15" customHeight="1">
      <c r="Z1277" s="439"/>
      <c r="AH1277" s="367"/>
      <c r="AJ1277" s="367"/>
      <c r="AK1277" s="367"/>
    </row>
    <row r="1278" spans="26:37" s="368" customFormat="1" ht="14.15" customHeight="1">
      <c r="Z1278" s="439"/>
      <c r="AH1278" s="367"/>
      <c r="AJ1278" s="367"/>
      <c r="AK1278" s="367"/>
    </row>
    <row r="1279" spans="26:37" s="368" customFormat="1" ht="14.15" customHeight="1">
      <c r="Z1279" s="439"/>
      <c r="AH1279" s="367"/>
      <c r="AJ1279" s="367"/>
      <c r="AK1279" s="367"/>
    </row>
    <row r="1280" spans="26:37" s="368" customFormat="1" ht="14.15" customHeight="1">
      <c r="Z1280" s="439"/>
      <c r="AH1280" s="367"/>
      <c r="AJ1280" s="367"/>
      <c r="AK1280" s="367"/>
    </row>
    <row r="1281" spans="26:37" s="368" customFormat="1" ht="14.15" customHeight="1">
      <c r="Z1281" s="439"/>
      <c r="AH1281" s="367"/>
      <c r="AJ1281" s="367"/>
      <c r="AK1281" s="367"/>
    </row>
    <row r="1282" spans="26:37" s="368" customFormat="1" ht="14.15" customHeight="1">
      <c r="Z1282" s="439"/>
      <c r="AH1282" s="367"/>
      <c r="AJ1282" s="367"/>
      <c r="AK1282" s="367"/>
    </row>
    <row r="1283" spans="26:37" s="368" customFormat="1" ht="14.15" customHeight="1">
      <c r="Z1283" s="439"/>
      <c r="AH1283" s="367"/>
      <c r="AJ1283" s="367"/>
      <c r="AK1283" s="367"/>
    </row>
    <row r="1284" spans="26:37" s="368" customFormat="1" ht="14.15" customHeight="1">
      <c r="Z1284" s="439"/>
      <c r="AH1284" s="367"/>
      <c r="AJ1284" s="367"/>
      <c r="AK1284" s="367"/>
    </row>
    <row r="1285" spans="26:37" s="368" customFormat="1" ht="14.15" customHeight="1">
      <c r="Z1285" s="439"/>
      <c r="AH1285" s="367"/>
      <c r="AJ1285" s="367"/>
      <c r="AK1285" s="367"/>
    </row>
    <row r="1286" spans="26:37" s="368" customFormat="1" ht="14.15" customHeight="1">
      <c r="Z1286" s="439"/>
      <c r="AH1286" s="367"/>
      <c r="AJ1286" s="367"/>
      <c r="AK1286" s="367"/>
    </row>
    <row r="1287" spans="26:37" s="368" customFormat="1" ht="14.15" customHeight="1">
      <c r="Z1287" s="439"/>
      <c r="AH1287" s="367"/>
      <c r="AJ1287" s="367"/>
      <c r="AK1287" s="367"/>
    </row>
    <row r="1288" spans="26:37" s="368" customFormat="1" ht="14.15" customHeight="1">
      <c r="Z1288" s="439"/>
      <c r="AH1288" s="367"/>
      <c r="AJ1288" s="367"/>
      <c r="AK1288" s="367"/>
    </row>
    <row r="1289" spans="26:37" s="368" customFormat="1" ht="14.15" customHeight="1">
      <c r="Z1289" s="439"/>
      <c r="AH1289" s="367"/>
      <c r="AJ1289" s="367"/>
      <c r="AK1289" s="367"/>
    </row>
    <row r="1290" spans="26:37" s="368" customFormat="1" ht="14.15" customHeight="1">
      <c r="Z1290" s="439"/>
      <c r="AH1290" s="367"/>
      <c r="AJ1290" s="367"/>
      <c r="AK1290" s="367"/>
    </row>
    <row r="1291" spans="26:37" s="368" customFormat="1" ht="14.15" customHeight="1">
      <c r="Z1291" s="439"/>
      <c r="AH1291" s="367"/>
      <c r="AJ1291" s="367"/>
      <c r="AK1291" s="367"/>
    </row>
    <row r="1292" spans="26:37" s="368" customFormat="1" ht="14.15" customHeight="1">
      <c r="Z1292" s="439"/>
      <c r="AH1292" s="367"/>
      <c r="AJ1292" s="367"/>
      <c r="AK1292" s="367"/>
    </row>
    <row r="1293" spans="26:37" s="368" customFormat="1" ht="14.15" customHeight="1">
      <c r="Z1293" s="439"/>
      <c r="AH1293" s="367"/>
      <c r="AJ1293" s="367"/>
      <c r="AK1293" s="367"/>
    </row>
    <row r="1294" spans="26:37" s="368" customFormat="1" ht="14.15" customHeight="1">
      <c r="Z1294" s="439"/>
      <c r="AH1294" s="367"/>
      <c r="AJ1294" s="367"/>
      <c r="AK1294" s="367"/>
    </row>
    <row r="1295" spans="26:37" s="368" customFormat="1" ht="14.15" customHeight="1">
      <c r="Z1295" s="439"/>
      <c r="AH1295" s="367"/>
      <c r="AJ1295" s="367"/>
      <c r="AK1295" s="367"/>
    </row>
    <row r="1296" spans="26:37" s="368" customFormat="1" ht="14.15" customHeight="1">
      <c r="Z1296" s="439"/>
      <c r="AH1296" s="367"/>
      <c r="AJ1296" s="367"/>
      <c r="AK1296" s="367"/>
    </row>
    <row r="1297" spans="26:37" s="368" customFormat="1" ht="14.15" customHeight="1">
      <c r="Z1297" s="439"/>
      <c r="AH1297" s="367"/>
      <c r="AJ1297" s="367"/>
      <c r="AK1297" s="367"/>
    </row>
    <row r="1298" spans="26:37" s="368" customFormat="1" ht="14.15" customHeight="1">
      <c r="Z1298" s="439"/>
      <c r="AH1298" s="367"/>
      <c r="AJ1298" s="367"/>
      <c r="AK1298" s="367"/>
    </row>
    <row r="1299" spans="26:37" s="368" customFormat="1" ht="14.15" customHeight="1">
      <c r="Z1299" s="439"/>
      <c r="AH1299" s="367"/>
      <c r="AJ1299" s="367"/>
      <c r="AK1299" s="367"/>
    </row>
    <row r="1300" spans="26:37" s="368" customFormat="1" ht="14.15" customHeight="1">
      <c r="Z1300" s="439"/>
      <c r="AH1300" s="367"/>
      <c r="AJ1300" s="367"/>
      <c r="AK1300" s="367"/>
    </row>
    <row r="1301" spans="26:37" s="368" customFormat="1" ht="14.15" customHeight="1">
      <c r="Z1301" s="439"/>
      <c r="AH1301" s="367"/>
      <c r="AJ1301" s="367"/>
      <c r="AK1301" s="367"/>
    </row>
    <row r="1302" spans="26:37" s="368" customFormat="1" ht="14.15" customHeight="1">
      <c r="Z1302" s="439"/>
      <c r="AH1302" s="367"/>
      <c r="AJ1302" s="367"/>
      <c r="AK1302" s="367"/>
    </row>
    <row r="1303" spans="26:37" s="368" customFormat="1" ht="14.15" customHeight="1">
      <c r="Z1303" s="439"/>
      <c r="AH1303" s="367"/>
      <c r="AJ1303" s="367"/>
      <c r="AK1303" s="367"/>
    </row>
    <row r="1304" spans="26:37" s="368" customFormat="1" ht="14.15" customHeight="1">
      <c r="Z1304" s="439"/>
      <c r="AH1304" s="367"/>
      <c r="AJ1304" s="367"/>
      <c r="AK1304" s="367"/>
    </row>
    <row r="1305" spans="26:37" s="368" customFormat="1" ht="14.15" customHeight="1">
      <c r="Z1305" s="439"/>
      <c r="AH1305" s="367"/>
      <c r="AJ1305" s="367"/>
      <c r="AK1305" s="367"/>
    </row>
    <row r="1306" spans="26:37" s="368" customFormat="1" ht="14.15" customHeight="1">
      <c r="Z1306" s="439"/>
      <c r="AH1306" s="367"/>
      <c r="AJ1306" s="367"/>
      <c r="AK1306" s="367"/>
    </row>
    <row r="1307" spans="26:37" s="368" customFormat="1" ht="14.15" customHeight="1">
      <c r="Z1307" s="439"/>
      <c r="AH1307" s="367"/>
      <c r="AJ1307" s="367"/>
      <c r="AK1307" s="367"/>
    </row>
    <row r="1308" spans="26:37" s="368" customFormat="1" ht="14.15" customHeight="1">
      <c r="Z1308" s="439"/>
      <c r="AH1308" s="367"/>
      <c r="AJ1308" s="367"/>
      <c r="AK1308" s="367"/>
    </row>
    <row r="1309" spans="26:37" s="368" customFormat="1" ht="14.15" customHeight="1">
      <c r="Z1309" s="439"/>
      <c r="AH1309" s="367"/>
      <c r="AJ1309" s="367"/>
      <c r="AK1309" s="367"/>
    </row>
    <row r="1310" spans="26:37" s="368" customFormat="1" ht="14.15" customHeight="1">
      <c r="Z1310" s="439"/>
      <c r="AH1310" s="367"/>
      <c r="AJ1310" s="367"/>
      <c r="AK1310" s="367"/>
    </row>
    <row r="1311" spans="26:37" s="368" customFormat="1" ht="14.15" customHeight="1">
      <c r="Z1311" s="439"/>
      <c r="AH1311" s="367"/>
      <c r="AJ1311" s="367"/>
      <c r="AK1311" s="367"/>
    </row>
    <row r="1312" spans="26:37" s="368" customFormat="1" ht="14.15" customHeight="1">
      <c r="Z1312" s="439"/>
      <c r="AH1312" s="367"/>
      <c r="AJ1312" s="367"/>
      <c r="AK1312" s="367"/>
    </row>
    <row r="1313" spans="26:37" s="368" customFormat="1" ht="14.15" customHeight="1">
      <c r="Z1313" s="439"/>
      <c r="AH1313" s="367"/>
      <c r="AJ1313" s="367"/>
      <c r="AK1313" s="367"/>
    </row>
    <row r="1314" spans="26:37" s="368" customFormat="1" ht="14.15" customHeight="1">
      <c r="Z1314" s="439"/>
      <c r="AH1314" s="367"/>
      <c r="AJ1314" s="367"/>
      <c r="AK1314" s="367"/>
    </row>
    <row r="1315" spans="26:37" s="368" customFormat="1" ht="14.15" customHeight="1">
      <c r="Z1315" s="439"/>
      <c r="AH1315" s="367"/>
      <c r="AJ1315" s="367"/>
      <c r="AK1315" s="367"/>
    </row>
    <row r="1316" spans="26:37" s="368" customFormat="1" ht="14.15" customHeight="1">
      <c r="Z1316" s="439"/>
      <c r="AH1316" s="367"/>
      <c r="AJ1316" s="367"/>
      <c r="AK1316" s="367"/>
    </row>
    <row r="1317" spans="26:37" s="368" customFormat="1" ht="14.15" customHeight="1">
      <c r="Z1317" s="439"/>
      <c r="AH1317" s="367"/>
      <c r="AJ1317" s="367"/>
      <c r="AK1317" s="367"/>
    </row>
    <row r="1318" spans="26:37" s="368" customFormat="1" ht="14.15" customHeight="1">
      <c r="Z1318" s="439"/>
      <c r="AH1318" s="367"/>
      <c r="AJ1318" s="367"/>
      <c r="AK1318" s="367"/>
    </row>
    <row r="1319" spans="26:37" s="368" customFormat="1" ht="14.15" customHeight="1">
      <c r="Z1319" s="439"/>
      <c r="AH1319" s="367"/>
      <c r="AJ1319" s="367"/>
      <c r="AK1319" s="367"/>
    </row>
    <row r="1320" spans="26:37" s="368" customFormat="1" ht="14.15" customHeight="1">
      <c r="Z1320" s="439"/>
      <c r="AH1320" s="367"/>
      <c r="AJ1320" s="367"/>
      <c r="AK1320" s="367"/>
    </row>
    <row r="1321" spans="26:37" s="368" customFormat="1" ht="14.15" customHeight="1">
      <c r="Z1321" s="439"/>
      <c r="AH1321" s="367"/>
      <c r="AJ1321" s="367"/>
      <c r="AK1321" s="367"/>
    </row>
    <row r="1322" spans="26:37" s="368" customFormat="1" ht="14.15" customHeight="1">
      <c r="Z1322" s="439"/>
      <c r="AH1322" s="367"/>
      <c r="AJ1322" s="367"/>
      <c r="AK1322" s="367"/>
    </row>
    <row r="1323" spans="26:37" s="368" customFormat="1" ht="14.15" customHeight="1">
      <c r="Z1323" s="439"/>
      <c r="AH1323" s="367"/>
      <c r="AJ1323" s="367"/>
      <c r="AK1323" s="367"/>
    </row>
    <row r="1324" spans="26:37" s="368" customFormat="1" ht="14.15" customHeight="1">
      <c r="Z1324" s="439"/>
      <c r="AH1324" s="367"/>
      <c r="AJ1324" s="367"/>
      <c r="AK1324" s="367"/>
    </row>
    <row r="1325" spans="26:37" s="368" customFormat="1" ht="14.15" customHeight="1">
      <c r="Z1325" s="439"/>
      <c r="AH1325" s="367"/>
      <c r="AJ1325" s="367"/>
      <c r="AK1325" s="367"/>
    </row>
    <row r="1326" spans="26:37" s="368" customFormat="1" ht="14.15" customHeight="1">
      <c r="Z1326" s="439"/>
      <c r="AH1326" s="367"/>
      <c r="AJ1326" s="367"/>
      <c r="AK1326" s="367"/>
    </row>
    <row r="1327" spans="26:37" s="368" customFormat="1" ht="14.15" customHeight="1">
      <c r="Z1327" s="439"/>
      <c r="AH1327" s="367"/>
      <c r="AJ1327" s="367"/>
      <c r="AK1327" s="367"/>
    </row>
    <row r="1328" spans="26:37" s="368" customFormat="1" ht="14.15" customHeight="1">
      <c r="Z1328" s="439"/>
      <c r="AH1328" s="367"/>
      <c r="AJ1328" s="367"/>
      <c r="AK1328" s="367"/>
    </row>
    <row r="1329" spans="26:37" s="368" customFormat="1" ht="14.15" customHeight="1">
      <c r="Z1329" s="439"/>
      <c r="AH1329" s="367"/>
      <c r="AJ1329" s="367"/>
      <c r="AK1329" s="367"/>
    </row>
    <row r="1330" spans="26:37" s="368" customFormat="1" ht="14.15" customHeight="1">
      <c r="Z1330" s="439"/>
      <c r="AH1330" s="367"/>
      <c r="AJ1330" s="367"/>
      <c r="AK1330" s="367"/>
    </row>
    <row r="1331" spans="26:37" s="368" customFormat="1" ht="14.15" customHeight="1">
      <c r="Z1331" s="439"/>
      <c r="AH1331" s="367"/>
      <c r="AJ1331" s="367"/>
      <c r="AK1331" s="367"/>
    </row>
    <row r="1332" spans="26:37" s="368" customFormat="1" ht="14.15" customHeight="1">
      <c r="Z1332" s="439"/>
      <c r="AH1332" s="367"/>
      <c r="AJ1332" s="367"/>
      <c r="AK1332" s="367"/>
    </row>
    <row r="1333" spans="26:37" s="368" customFormat="1" ht="14.15" customHeight="1">
      <c r="Z1333" s="439"/>
      <c r="AH1333" s="367"/>
      <c r="AJ1333" s="367"/>
      <c r="AK1333" s="367"/>
    </row>
    <row r="1334" spans="26:37" s="368" customFormat="1" ht="14.15" customHeight="1">
      <c r="Z1334" s="439"/>
      <c r="AH1334" s="367"/>
      <c r="AJ1334" s="367"/>
      <c r="AK1334" s="367"/>
    </row>
    <row r="1335" spans="26:37" s="368" customFormat="1" ht="14.15" customHeight="1">
      <c r="Z1335" s="439"/>
      <c r="AH1335" s="367"/>
      <c r="AJ1335" s="367"/>
      <c r="AK1335" s="367"/>
    </row>
    <row r="1336" spans="26:37" s="368" customFormat="1" ht="14.15" customHeight="1">
      <c r="Z1336" s="439"/>
      <c r="AH1336" s="367"/>
      <c r="AJ1336" s="367"/>
      <c r="AK1336" s="367"/>
    </row>
    <row r="1337" spans="26:37" s="368" customFormat="1" ht="14.15" customHeight="1">
      <c r="Z1337" s="439"/>
      <c r="AH1337" s="367"/>
      <c r="AJ1337" s="367"/>
      <c r="AK1337" s="367"/>
    </row>
    <row r="1338" spans="26:37" s="368" customFormat="1" ht="14.15" customHeight="1">
      <c r="Z1338" s="439"/>
      <c r="AH1338" s="367"/>
      <c r="AJ1338" s="367"/>
      <c r="AK1338" s="367"/>
    </row>
    <row r="1339" spans="26:37" s="368" customFormat="1" ht="14.15" customHeight="1">
      <c r="Z1339" s="439"/>
      <c r="AH1339" s="367"/>
      <c r="AJ1339" s="367"/>
      <c r="AK1339" s="367"/>
    </row>
    <row r="1340" spans="26:37" s="368" customFormat="1" ht="14.15" customHeight="1">
      <c r="Z1340" s="439"/>
      <c r="AH1340" s="367"/>
      <c r="AJ1340" s="367"/>
      <c r="AK1340" s="367"/>
    </row>
    <row r="1341" spans="26:37" s="368" customFormat="1" ht="14.15" customHeight="1">
      <c r="Z1341" s="439"/>
      <c r="AH1341" s="367"/>
      <c r="AJ1341" s="367"/>
      <c r="AK1341" s="367"/>
    </row>
    <row r="1342" spans="26:37" s="368" customFormat="1" ht="14.15" customHeight="1">
      <c r="Z1342" s="439"/>
      <c r="AH1342" s="367"/>
      <c r="AJ1342" s="367"/>
      <c r="AK1342" s="367"/>
    </row>
    <row r="1343" spans="26:37" s="368" customFormat="1" ht="14.15" customHeight="1">
      <c r="Z1343" s="439"/>
      <c r="AH1343" s="367"/>
      <c r="AJ1343" s="367"/>
      <c r="AK1343" s="367"/>
    </row>
    <row r="1344" spans="26:37" s="368" customFormat="1" ht="14.15" customHeight="1">
      <c r="Z1344" s="439"/>
      <c r="AH1344" s="367"/>
      <c r="AJ1344" s="367"/>
      <c r="AK1344" s="367"/>
    </row>
    <row r="1345" spans="26:37" s="368" customFormat="1" ht="14.15" customHeight="1">
      <c r="Z1345" s="439"/>
      <c r="AH1345" s="367"/>
      <c r="AJ1345" s="367"/>
      <c r="AK1345" s="367"/>
    </row>
    <row r="1346" spans="26:37" s="368" customFormat="1" ht="14.15" customHeight="1">
      <c r="Z1346" s="439"/>
      <c r="AH1346" s="367"/>
      <c r="AJ1346" s="367"/>
      <c r="AK1346" s="367"/>
    </row>
    <row r="1347" spans="26:37" s="368" customFormat="1" ht="14.15" customHeight="1">
      <c r="Z1347" s="439"/>
      <c r="AH1347" s="367"/>
      <c r="AJ1347" s="367"/>
      <c r="AK1347" s="367"/>
    </row>
    <row r="1348" spans="26:37" s="368" customFormat="1" ht="14.15" customHeight="1">
      <c r="Z1348" s="439"/>
      <c r="AH1348" s="367"/>
      <c r="AJ1348" s="367"/>
      <c r="AK1348" s="367"/>
    </row>
    <row r="1349" spans="26:37" s="368" customFormat="1" ht="14.15" customHeight="1">
      <c r="Z1349" s="439"/>
      <c r="AH1349" s="367"/>
      <c r="AJ1349" s="367"/>
      <c r="AK1349" s="367"/>
    </row>
    <row r="1350" spans="26:37" s="368" customFormat="1" ht="14.15" customHeight="1">
      <c r="Z1350" s="439"/>
      <c r="AH1350" s="367"/>
      <c r="AJ1350" s="367"/>
      <c r="AK1350" s="367"/>
    </row>
    <row r="1351" spans="26:37" s="368" customFormat="1" ht="14.15" customHeight="1">
      <c r="Z1351" s="439"/>
      <c r="AH1351" s="367"/>
      <c r="AJ1351" s="367"/>
      <c r="AK1351" s="367"/>
    </row>
    <row r="1352" spans="26:37" s="368" customFormat="1" ht="14.15" customHeight="1">
      <c r="Z1352" s="439"/>
      <c r="AH1352" s="367"/>
      <c r="AJ1352" s="367"/>
      <c r="AK1352" s="367"/>
    </row>
    <row r="1353" spans="26:37" s="368" customFormat="1" ht="14.15" customHeight="1">
      <c r="Z1353" s="439"/>
      <c r="AH1353" s="367"/>
      <c r="AJ1353" s="367"/>
      <c r="AK1353" s="367"/>
    </row>
    <row r="1354" spans="26:37" s="368" customFormat="1" ht="14.15" customHeight="1">
      <c r="Z1354" s="439"/>
      <c r="AH1354" s="367"/>
      <c r="AJ1354" s="367"/>
      <c r="AK1354" s="367"/>
    </row>
    <row r="1355" spans="26:37" s="368" customFormat="1" ht="14.15" customHeight="1">
      <c r="Z1355" s="439"/>
      <c r="AH1355" s="367"/>
      <c r="AJ1355" s="367"/>
      <c r="AK1355" s="367"/>
    </row>
    <row r="1356" spans="26:37" s="368" customFormat="1" ht="14.15" customHeight="1">
      <c r="Z1356" s="439"/>
      <c r="AH1356" s="367"/>
      <c r="AJ1356" s="367"/>
      <c r="AK1356" s="367"/>
    </row>
    <row r="1357" spans="26:37" s="368" customFormat="1" ht="14.15" customHeight="1">
      <c r="Z1357" s="439"/>
      <c r="AH1357" s="367"/>
      <c r="AJ1357" s="367"/>
      <c r="AK1357" s="367"/>
    </row>
    <row r="1358" spans="26:37" s="368" customFormat="1" ht="14.15" customHeight="1">
      <c r="Z1358" s="439"/>
      <c r="AH1358" s="367"/>
      <c r="AJ1358" s="367"/>
      <c r="AK1358" s="367"/>
    </row>
    <row r="1359" spans="26:37" s="368" customFormat="1" ht="14.15" customHeight="1">
      <c r="Z1359" s="439"/>
      <c r="AH1359" s="367"/>
      <c r="AJ1359" s="367"/>
      <c r="AK1359" s="367"/>
    </row>
    <row r="1360" spans="26:37" s="368" customFormat="1" ht="14.15" customHeight="1">
      <c r="Z1360" s="439"/>
      <c r="AH1360" s="367"/>
      <c r="AJ1360" s="367"/>
      <c r="AK1360" s="367"/>
    </row>
    <row r="1361" spans="26:37" s="368" customFormat="1" ht="14.15" customHeight="1">
      <c r="Z1361" s="439"/>
      <c r="AH1361" s="367"/>
      <c r="AJ1361" s="367"/>
      <c r="AK1361" s="367"/>
    </row>
    <row r="1362" spans="26:37" s="368" customFormat="1" ht="14.15" customHeight="1">
      <c r="Z1362" s="439"/>
      <c r="AH1362" s="367"/>
      <c r="AJ1362" s="367"/>
      <c r="AK1362" s="367"/>
    </row>
    <row r="1363" spans="26:37" s="368" customFormat="1" ht="14.15" customHeight="1">
      <c r="Z1363" s="439"/>
      <c r="AH1363" s="367"/>
      <c r="AJ1363" s="367"/>
      <c r="AK1363" s="367"/>
    </row>
    <row r="1364" spans="26:37" s="368" customFormat="1" ht="14.15" customHeight="1">
      <c r="Z1364" s="439"/>
      <c r="AH1364" s="367"/>
      <c r="AJ1364" s="367"/>
      <c r="AK1364" s="367"/>
    </row>
    <row r="1365" spans="26:37" s="368" customFormat="1" ht="14.15" customHeight="1">
      <c r="Z1365" s="439"/>
      <c r="AH1365" s="367"/>
      <c r="AJ1365" s="367"/>
      <c r="AK1365" s="367"/>
    </row>
    <row r="1366" spans="26:37" s="368" customFormat="1" ht="14.15" customHeight="1">
      <c r="Z1366" s="439"/>
      <c r="AH1366" s="367"/>
      <c r="AJ1366" s="367"/>
      <c r="AK1366" s="367"/>
    </row>
    <row r="1367" spans="26:37" s="368" customFormat="1" ht="14.15" customHeight="1">
      <c r="Z1367" s="439"/>
      <c r="AH1367" s="367"/>
      <c r="AJ1367" s="367"/>
      <c r="AK1367" s="367"/>
    </row>
    <row r="1368" spans="26:37" s="368" customFormat="1" ht="14.15" customHeight="1">
      <c r="Z1368" s="439"/>
      <c r="AH1368" s="367"/>
      <c r="AJ1368" s="367"/>
      <c r="AK1368" s="367"/>
    </row>
    <row r="1369" spans="26:37" s="368" customFormat="1" ht="14.15" customHeight="1">
      <c r="Z1369" s="439"/>
      <c r="AH1369" s="367"/>
      <c r="AJ1369" s="367"/>
      <c r="AK1369" s="367"/>
    </row>
    <row r="1370" spans="26:37" s="368" customFormat="1" ht="14.15" customHeight="1">
      <c r="Z1370" s="439"/>
      <c r="AH1370" s="367"/>
      <c r="AJ1370" s="367"/>
      <c r="AK1370" s="367"/>
    </row>
    <row r="1371" spans="26:37" s="368" customFormat="1" ht="14.15" customHeight="1">
      <c r="Z1371" s="439"/>
      <c r="AH1371" s="367"/>
      <c r="AJ1371" s="367"/>
      <c r="AK1371" s="367"/>
    </row>
    <row r="1372" spans="26:37" s="368" customFormat="1" ht="14.15" customHeight="1">
      <c r="Z1372" s="439"/>
      <c r="AH1372" s="367"/>
      <c r="AJ1372" s="367"/>
      <c r="AK1372" s="367"/>
    </row>
    <row r="1373" spans="26:37" s="368" customFormat="1" ht="14.15" customHeight="1">
      <c r="Z1373" s="439"/>
      <c r="AH1373" s="367"/>
      <c r="AJ1373" s="367"/>
      <c r="AK1373" s="367"/>
    </row>
    <row r="1374" spans="26:37" s="368" customFormat="1" ht="14.15" customHeight="1">
      <c r="Z1374" s="439"/>
      <c r="AH1374" s="367"/>
      <c r="AJ1374" s="367"/>
      <c r="AK1374" s="367"/>
    </row>
    <row r="1375" spans="26:37" s="368" customFormat="1" ht="14.15" customHeight="1">
      <c r="Z1375" s="439"/>
      <c r="AH1375" s="367"/>
      <c r="AJ1375" s="367"/>
      <c r="AK1375" s="367"/>
    </row>
    <row r="1376" spans="26:37" s="368" customFormat="1" ht="14.15" customHeight="1">
      <c r="Z1376" s="439"/>
      <c r="AH1376" s="367"/>
      <c r="AJ1376" s="367"/>
      <c r="AK1376" s="367"/>
    </row>
    <row r="1377" spans="26:37" s="368" customFormat="1" ht="14.15" customHeight="1">
      <c r="Z1377" s="439"/>
      <c r="AH1377" s="367"/>
      <c r="AJ1377" s="367"/>
      <c r="AK1377" s="367"/>
    </row>
    <row r="1378" spans="26:37" s="368" customFormat="1" ht="14.15" customHeight="1">
      <c r="Z1378" s="439"/>
      <c r="AH1378" s="367"/>
      <c r="AJ1378" s="367"/>
      <c r="AK1378" s="367"/>
    </row>
    <row r="1379" spans="26:37" s="368" customFormat="1" ht="14.15" customHeight="1">
      <c r="Z1379" s="439"/>
      <c r="AH1379" s="367"/>
      <c r="AJ1379" s="367"/>
      <c r="AK1379" s="367"/>
    </row>
    <row r="1380" spans="26:37" s="368" customFormat="1" ht="14.15" customHeight="1">
      <c r="Z1380" s="439"/>
      <c r="AH1380" s="367"/>
      <c r="AJ1380" s="367"/>
      <c r="AK1380" s="367"/>
    </row>
    <row r="1381" spans="26:37" s="368" customFormat="1" ht="14.15" customHeight="1">
      <c r="Z1381" s="439"/>
      <c r="AH1381" s="367"/>
      <c r="AJ1381" s="367"/>
      <c r="AK1381" s="367"/>
    </row>
    <row r="1382" spans="26:37" s="368" customFormat="1" ht="14.15" customHeight="1">
      <c r="Z1382" s="439"/>
      <c r="AH1382" s="367"/>
      <c r="AJ1382" s="367"/>
      <c r="AK1382" s="367"/>
    </row>
    <row r="1383" spans="26:37" s="368" customFormat="1" ht="14.15" customHeight="1">
      <c r="Z1383" s="439"/>
      <c r="AH1383" s="367"/>
      <c r="AJ1383" s="367"/>
      <c r="AK1383" s="367"/>
    </row>
    <row r="1384" spans="26:37" s="368" customFormat="1" ht="14.15" customHeight="1">
      <c r="Z1384" s="439"/>
      <c r="AH1384" s="367"/>
      <c r="AJ1384" s="367"/>
      <c r="AK1384" s="367"/>
    </row>
    <row r="1385" spans="26:37" s="368" customFormat="1" ht="14.15" customHeight="1">
      <c r="Z1385" s="439"/>
      <c r="AH1385" s="367"/>
      <c r="AJ1385" s="367"/>
      <c r="AK1385" s="367"/>
    </row>
    <row r="1386" spans="26:37" s="368" customFormat="1" ht="14.15" customHeight="1">
      <c r="Z1386" s="439"/>
      <c r="AH1386" s="367"/>
      <c r="AJ1386" s="367"/>
      <c r="AK1386" s="367"/>
    </row>
    <row r="1387" spans="26:37" s="368" customFormat="1" ht="14.15" customHeight="1">
      <c r="Z1387" s="439"/>
      <c r="AH1387" s="367"/>
      <c r="AJ1387" s="367"/>
      <c r="AK1387" s="367"/>
    </row>
    <row r="1388" spans="26:37" s="368" customFormat="1" ht="14.15" customHeight="1">
      <c r="Z1388" s="439"/>
      <c r="AH1388" s="367"/>
      <c r="AJ1388" s="367"/>
      <c r="AK1388" s="367"/>
    </row>
    <row r="1389" spans="26:37" s="368" customFormat="1" ht="14.15" customHeight="1">
      <c r="Z1389" s="439"/>
      <c r="AH1389" s="367"/>
      <c r="AJ1389" s="367"/>
      <c r="AK1389" s="367"/>
    </row>
    <row r="1390" spans="26:37" s="368" customFormat="1" ht="14.15" customHeight="1">
      <c r="Z1390" s="439"/>
      <c r="AH1390" s="367"/>
      <c r="AJ1390" s="367"/>
      <c r="AK1390" s="367"/>
    </row>
    <row r="1391" spans="26:37" s="368" customFormat="1" ht="14.15" customHeight="1">
      <c r="Z1391" s="439"/>
      <c r="AH1391" s="367"/>
      <c r="AJ1391" s="367"/>
      <c r="AK1391" s="367"/>
    </row>
    <row r="1392" spans="26:37" s="368" customFormat="1" ht="14.15" customHeight="1">
      <c r="Z1392" s="439"/>
      <c r="AH1392" s="367"/>
      <c r="AJ1392" s="367"/>
      <c r="AK1392" s="367"/>
    </row>
    <row r="1393" spans="26:37" s="368" customFormat="1" ht="14.15" customHeight="1">
      <c r="Z1393" s="439"/>
      <c r="AH1393" s="367"/>
      <c r="AJ1393" s="367"/>
      <c r="AK1393" s="367"/>
    </row>
    <row r="1394" spans="26:37" s="368" customFormat="1" ht="14.15" customHeight="1">
      <c r="Z1394" s="439"/>
      <c r="AH1394" s="367"/>
      <c r="AJ1394" s="367"/>
      <c r="AK1394" s="367"/>
    </row>
    <row r="1395" spans="26:37" s="368" customFormat="1" ht="14.15" customHeight="1">
      <c r="Z1395" s="439"/>
      <c r="AH1395" s="367"/>
      <c r="AJ1395" s="367"/>
      <c r="AK1395" s="367"/>
    </row>
    <row r="1396" spans="26:37" s="368" customFormat="1" ht="14.15" customHeight="1">
      <c r="Z1396" s="439"/>
      <c r="AH1396" s="367"/>
      <c r="AJ1396" s="367"/>
      <c r="AK1396" s="367"/>
    </row>
    <row r="1397" spans="26:37" s="368" customFormat="1" ht="14.15" customHeight="1">
      <c r="Z1397" s="439"/>
      <c r="AH1397" s="367"/>
      <c r="AJ1397" s="367"/>
      <c r="AK1397" s="367"/>
    </row>
    <row r="1398" spans="26:37" s="368" customFormat="1" ht="14.15" customHeight="1">
      <c r="Z1398" s="439"/>
      <c r="AH1398" s="367"/>
      <c r="AJ1398" s="367"/>
      <c r="AK1398" s="367"/>
    </row>
    <row r="1399" spans="26:37" s="368" customFormat="1" ht="14.15" customHeight="1">
      <c r="Z1399" s="439"/>
      <c r="AH1399" s="367"/>
      <c r="AJ1399" s="367"/>
      <c r="AK1399" s="367"/>
    </row>
    <row r="1400" spans="26:37" s="368" customFormat="1" ht="14.15" customHeight="1">
      <c r="Z1400" s="439"/>
      <c r="AH1400" s="367"/>
      <c r="AJ1400" s="367"/>
      <c r="AK1400" s="367"/>
    </row>
    <row r="1401" spans="26:37" s="368" customFormat="1" ht="14.15" customHeight="1">
      <c r="Z1401" s="439"/>
      <c r="AH1401" s="367"/>
      <c r="AJ1401" s="367"/>
      <c r="AK1401" s="367"/>
    </row>
    <row r="1402" spans="26:37" s="368" customFormat="1" ht="14.15" customHeight="1">
      <c r="Z1402" s="439"/>
      <c r="AH1402" s="367"/>
      <c r="AJ1402" s="367"/>
      <c r="AK1402" s="367"/>
    </row>
    <row r="1403" spans="26:37" s="368" customFormat="1" ht="14.15" customHeight="1">
      <c r="Z1403" s="439"/>
      <c r="AH1403" s="367"/>
      <c r="AJ1403" s="367"/>
      <c r="AK1403" s="367"/>
    </row>
    <row r="1404" spans="26:37" s="368" customFormat="1" ht="14.15" customHeight="1">
      <c r="Z1404" s="439"/>
      <c r="AH1404" s="367"/>
      <c r="AJ1404" s="367"/>
      <c r="AK1404" s="367"/>
    </row>
    <row r="1405" spans="26:37" s="368" customFormat="1" ht="14.15" customHeight="1">
      <c r="Z1405" s="439"/>
      <c r="AH1405" s="367"/>
      <c r="AJ1405" s="367"/>
      <c r="AK1405" s="367"/>
    </row>
    <row r="1406" spans="26:37" s="368" customFormat="1" ht="14.15" customHeight="1">
      <c r="Z1406" s="439"/>
      <c r="AH1406" s="367"/>
      <c r="AJ1406" s="367"/>
      <c r="AK1406" s="367"/>
    </row>
    <row r="1407" spans="26:37" s="368" customFormat="1" ht="14.15" customHeight="1">
      <c r="Z1407" s="439"/>
      <c r="AH1407" s="367"/>
      <c r="AJ1407" s="367"/>
      <c r="AK1407" s="367"/>
    </row>
    <row r="1408" spans="26:37" s="368" customFormat="1" ht="14.15" customHeight="1">
      <c r="Z1408" s="439"/>
      <c r="AH1408" s="367"/>
      <c r="AJ1408" s="367"/>
      <c r="AK1408" s="367"/>
    </row>
    <row r="1409" spans="26:37" s="368" customFormat="1" ht="14.15" customHeight="1">
      <c r="Z1409" s="439"/>
      <c r="AH1409" s="367"/>
      <c r="AJ1409" s="367"/>
      <c r="AK1409" s="367"/>
    </row>
    <row r="1410" spans="26:37" s="368" customFormat="1" ht="14.15" customHeight="1">
      <c r="Z1410" s="439"/>
      <c r="AH1410" s="367"/>
      <c r="AJ1410" s="367"/>
      <c r="AK1410" s="367"/>
    </row>
    <row r="1411" spans="26:37" s="368" customFormat="1" ht="14.15" customHeight="1">
      <c r="Z1411" s="439"/>
      <c r="AH1411" s="367"/>
      <c r="AJ1411" s="367"/>
      <c r="AK1411" s="367"/>
    </row>
    <row r="1412" spans="26:37" s="368" customFormat="1" ht="14.15" customHeight="1">
      <c r="Z1412" s="439"/>
      <c r="AH1412" s="367"/>
      <c r="AJ1412" s="367"/>
      <c r="AK1412" s="367"/>
    </row>
    <row r="1413" spans="26:37" s="368" customFormat="1" ht="14.15" customHeight="1">
      <c r="Z1413" s="439"/>
      <c r="AH1413" s="367"/>
      <c r="AJ1413" s="367"/>
      <c r="AK1413" s="367"/>
    </row>
    <row r="1414" spans="26:37" s="368" customFormat="1" ht="14.15" customHeight="1">
      <c r="Z1414" s="439"/>
      <c r="AH1414" s="367"/>
      <c r="AJ1414" s="367"/>
      <c r="AK1414" s="367"/>
    </row>
    <row r="1415" spans="26:37" s="368" customFormat="1" ht="14.15" customHeight="1">
      <c r="Z1415" s="439"/>
      <c r="AH1415" s="367"/>
      <c r="AJ1415" s="367"/>
      <c r="AK1415" s="367"/>
    </row>
    <row r="1416" spans="26:37" s="368" customFormat="1" ht="14.15" customHeight="1">
      <c r="Z1416" s="439"/>
      <c r="AH1416" s="367"/>
      <c r="AJ1416" s="367"/>
      <c r="AK1416" s="367"/>
    </row>
    <row r="1417" spans="26:37" s="368" customFormat="1" ht="14.15" customHeight="1">
      <c r="Z1417" s="439"/>
      <c r="AH1417" s="367"/>
      <c r="AJ1417" s="367"/>
      <c r="AK1417" s="367"/>
    </row>
    <row r="1418" spans="26:37" s="368" customFormat="1" ht="14.15" customHeight="1">
      <c r="Z1418" s="439"/>
      <c r="AH1418" s="367"/>
      <c r="AJ1418" s="367"/>
      <c r="AK1418" s="367"/>
    </row>
    <row r="1419" spans="26:37" s="368" customFormat="1" ht="14.15" customHeight="1">
      <c r="Z1419" s="439"/>
      <c r="AH1419" s="367"/>
      <c r="AJ1419" s="367"/>
      <c r="AK1419" s="367"/>
    </row>
    <row r="1420" spans="26:37" s="368" customFormat="1" ht="14.15" customHeight="1">
      <c r="Z1420" s="439"/>
      <c r="AH1420" s="367"/>
      <c r="AJ1420" s="367"/>
      <c r="AK1420" s="367"/>
    </row>
    <row r="1421" spans="26:37" s="368" customFormat="1" ht="14.15" customHeight="1">
      <c r="Z1421" s="439"/>
      <c r="AH1421" s="367"/>
      <c r="AJ1421" s="367"/>
      <c r="AK1421" s="367"/>
    </row>
    <row r="1422" spans="26:37" s="368" customFormat="1" ht="14.15" customHeight="1">
      <c r="Z1422" s="439"/>
      <c r="AH1422" s="367"/>
      <c r="AJ1422" s="367"/>
      <c r="AK1422" s="367"/>
    </row>
    <row r="1423" spans="26:37" s="368" customFormat="1" ht="14.15" customHeight="1">
      <c r="Z1423" s="439"/>
      <c r="AH1423" s="367"/>
      <c r="AJ1423" s="367"/>
      <c r="AK1423" s="367"/>
    </row>
    <row r="1424" spans="26:37" s="368" customFormat="1" ht="14.15" customHeight="1">
      <c r="Z1424" s="439"/>
      <c r="AH1424" s="367"/>
      <c r="AJ1424" s="367"/>
      <c r="AK1424" s="367"/>
    </row>
    <row r="1425" spans="26:37" s="368" customFormat="1" ht="14.15" customHeight="1">
      <c r="Z1425" s="439"/>
      <c r="AH1425" s="367"/>
      <c r="AJ1425" s="367"/>
      <c r="AK1425" s="367"/>
    </row>
    <row r="1426" spans="26:37" s="368" customFormat="1" ht="14.15" customHeight="1">
      <c r="Z1426" s="439"/>
      <c r="AH1426" s="367"/>
      <c r="AJ1426" s="367"/>
      <c r="AK1426" s="367"/>
    </row>
    <row r="1427" spans="26:37" s="368" customFormat="1" ht="14.15" customHeight="1">
      <c r="Z1427" s="439"/>
      <c r="AH1427" s="367"/>
      <c r="AJ1427" s="367"/>
      <c r="AK1427" s="367"/>
    </row>
    <row r="1428" spans="26:37" s="368" customFormat="1" ht="14.15" customHeight="1">
      <c r="Z1428" s="439"/>
      <c r="AH1428" s="367"/>
      <c r="AJ1428" s="367"/>
      <c r="AK1428" s="367"/>
    </row>
    <row r="1429" spans="26:37" s="368" customFormat="1" ht="14.15" customHeight="1">
      <c r="Z1429" s="439"/>
      <c r="AH1429" s="367"/>
      <c r="AJ1429" s="367"/>
      <c r="AK1429" s="367"/>
    </row>
    <row r="1430" spans="26:37" s="368" customFormat="1" ht="14.15" customHeight="1">
      <c r="Z1430" s="439"/>
      <c r="AH1430" s="367"/>
      <c r="AJ1430" s="367"/>
      <c r="AK1430" s="367"/>
    </row>
    <row r="1431" spans="26:37" s="368" customFormat="1" ht="14.15" customHeight="1">
      <c r="Z1431" s="439"/>
      <c r="AH1431" s="367"/>
      <c r="AJ1431" s="367"/>
      <c r="AK1431" s="367"/>
    </row>
    <row r="1432" spans="26:37" s="368" customFormat="1" ht="14.15" customHeight="1">
      <c r="Z1432" s="439"/>
      <c r="AH1432" s="367"/>
      <c r="AJ1432" s="367"/>
      <c r="AK1432" s="367"/>
    </row>
    <row r="1433" spans="26:37" s="368" customFormat="1" ht="14.15" customHeight="1">
      <c r="Z1433" s="439"/>
      <c r="AH1433" s="367"/>
      <c r="AJ1433" s="367"/>
      <c r="AK1433" s="367"/>
    </row>
    <row r="1434" spans="26:37" s="368" customFormat="1" ht="14.15" customHeight="1">
      <c r="Z1434" s="439"/>
      <c r="AH1434" s="367"/>
      <c r="AJ1434" s="367"/>
      <c r="AK1434" s="367"/>
    </row>
    <row r="1435" spans="26:37" s="368" customFormat="1" ht="14.15" customHeight="1">
      <c r="Z1435" s="439"/>
      <c r="AH1435" s="367"/>
      <c r="AJ1435" s="367"/>
      <c r="AK1435" s="367"/>
    </row>
    <row r="1436" spans="26:37" s="368" customFormat="1" ht="14.15" customHeight="1">
      <c r="Z1436" s="439"/>
      <c r="AH1436" s="367"/>
      <c r="AJ1436" s="367"/>
      <c r="AK1436" s="367"/>
    </row>
    <row r="1437" spans="26:37" s="368" customFormat="1" ht="14.15" customHeight="1">
      <c r="Z1437" s="439"/>
      <c r="AH1437" s="367"/>
      <c r="AJ1437" s="367"/>
      <c r="AK1437" s="367"/>
    </row>
    <row r="1438" spans="26:37" s="368" customFormat="1" ht="14.15" customHeight="1">
      <c r="Z1438" s="439"/>
      <c r="AH1438" s="367"/>
      <c r="AJ1438" s="367"/>
      <c r="AK1438" s="367"/>
    </row>
    <row r="1439" spans="26:37" s="368" customFormat="1" ht="14.15" customHeight="1">
      <c r="Z1439" s="439"/>
      <c r="AH1439" s="367"/>
      <c r="AJ1439" s="367"/>
      <c r="AK1439" s="367"/>
    </row>
    <row r="1440" spans="26:37" s="368" customFormat="1" ht="14.15" customHeight="1">
      <c r="Z1440" s="439"/>
      <c r="AH1440" s="367"/>
      <c r="AJ1440" s="367"/>
      <c r="AK1440" s="367"/>
    </row>
    <row r="1441" spans="26:37" s="368" customFormat="1" ht="14.15" customHeight="1">
      <c r="Z1441" s="439"/>
      <c r="AH1441" s="367"/>
      <c r="AJ1441" s="367"/>
      <c r="AK1441" s="367"/>
    </row>
    <row r="1442" spans="26:37" s="368" customFormat="1" ht="14.15" customHeight="1">
      <c r="Z1442" s="439"/>
      <c r="AH1442" s="367"/>
      <c r="AJ1442" s="367"/>
      <c r="AK1442" s="367"/>
    </row>
    <row r="1443" spans="26:37" s="368" customFormat="1" ht="14.15" customHeight="1">
      <c r="Z1443" s="439"/>
      <c r="AH1443" s="367"/>
      <c r="AJ1443" s="367"/>
      <c r="AK1443" s="367"/>
    </row>
    <row r="1444" spans="26:37" s="368" customFormat="1" ht="14.15" customHeight="1">
      <c r="Z1444" s="439"/>
      <c r="AH1444" s="367"/>
      <c r="AJ1444" s="367"/>
      <c r="AK1444" s="367"/>
    </row>
    <row r="1445" spans="26:37" s="368" customFormat="1" ht="14.15" customHeight="1">
      <c r="Z1445" s="439"/>
      <c r="AH1445" s="367"/>
      <c r="AJ1445" s="367"/>
      <c r="AK1445" s="367"/>
    </row>
    <row r="1446" spans="26:37" s="368" customFormat="1" ht="14.15" customHeight="1">
      <c r="Z1446" s="439"/>
      <c r="AH1446" s="367"/>
      <c r="AJ1446" s="367"/>
      <c r="AK1446" s="367"/>
    </row>
    <row r="1447" spans="26:37" s="368" customFormat="1" ht="14.15" customHeight="1">
      <c r="Z1447" s="439"/>
      <c r="AH1447" s="367"/>
      <c r="AJ1447" s="367"/>
      <c r="AK1447" s="367"/>
    </row>
    <row r="1448" spans="26:37" s="368" customFormat="1" ht="14.15" customHeight="1">
      <c r="Z1448" s="439"/>
      <c r="AH1448" s="367"/>
      <c r="AJ1448" s="367"/>
      <c r="AK1448" s="367"/>
    </row>
    <row r="1449" spans="26:37" s="368" customFormat="1" ht="14.15" customHeight="1">
      <c r="Z1449" s="439"/>
      <c r="AH1449" s="367"/>
      <c r="AJ1449" s="367"/>
      <c r="AK1449" s="367"/>
    </row>
    <row r="1450" spans="26:37" s="368" customFormat="1" ht="14.15" customHeight="1">
      <c r="Z1450" s="439"/>
      <c r="AH1450" s="367"/>
      <c r="AJ1450" s="367"/>
      <c r="AK1450" s="367"/>
    </row>
    <row r="1451" spans="26:37" s="368" customFormat="1" ht="14.15" customHeight="1">
      <c r="Z1451" s="439"/>
      <c r="AH1451" s="367"/>
      <c r="AJ1451" s="367"/>
      <c r="AK1451" s="367"/>
    </row>
    <row r="1452" spans="26:37" s="368" customFormat="1" ht="14.15" customHeight="1">
      <c r="Z1452" s="439"/>
      <c r="AH1452" s="367"/>
      <c r="AJ1452" s="367"/>
      <c r="AK1452" s="367"/>
    </row>
    <row r="1453" spans="26:37" s="368" customFormat="1" ht="14.15" customHeight="1">
      <c r="Z1453" s="439"/>
      <c r="AH1453" s="367"/>
      <c r="AJ1453" s="367"/>
      <c r="AK1453" s="367"/>
    </row>
    <row r="1454" spans="26:37" s="368" customFormat="1" ht="14.15" customHeight="1">
      <c r="Z1454" s="439"/>
      <c r="AH1454" s="367"/>
      <c r="AJ1454" s="367"/>
      <c r="AK1454" s="367"/>
    </row>
    <row r="1455" spans="26:37" s="368" customFormat="1" ht="14.15" customHeight="1">
      <c r="Z1455" s="439"/>
      <c r="AH1455" s="367"/>
      <c r="AJ1455" s="367"/>
      <c r="AK1455" s="367"/>
    </row>
    <row r="1456" spans="26:37" s="368" customFormat="1" ht="14.15" customHeight="1">
      <c r="Z1456" s="439"/>
      <c r="AH1456" s="367"/>
      <c r="AJ1456" s="367"/>
      <c r="AK1456" s="367"/>
    </row>
    <row r="1457" spans="26:37" s="368" customFormat="1" ht="14.15" customHeight="1">
      <c r="Z1457" s="439"/>
      <c r="AH1457" s="367"/>
      <c r="AJ1457" s="367"/>
      <c r="AK1457" s="367"/>
    </row>
    <row r="1458" spans="26:37" s="368" customFormat="1" ht="14.15" customHeight="1">
      <c r="Z1458" s="439"/>
      <c r="AH1458" s="367"/>
      <c r="AJ1458" s="367"/>
      <c r="AK1458" s="367"/>
    </row>
    <row r="1459" spans="26:37" s="368" customFormat="1" ht="14.15" customHeight="1">
      <c r="Z1459" s="439"/>
      <c r="AH1459" s="367"/>
      <c r="AJ1459" s="367"/>
      <c r="AK1459" s="367"/>
    </row>
    <row r="1460" spans="26:37" s="368" customFormat="1" ht="14.15" customHeight="1">
      <c r="Z1460" s="439"/>
      <c r="AH1460" s="367"/>
      <c r="AJ1460" s="367"/>
      <c r="AK1460" s="367"/>
    </row>
    <row r="1461" spans="26:37" s="368" customFormat="1" ht="14.15" customHeight="1">
      <c r="Z1461" s="439"/>
      <c r="AH1461" s="367"/>
      <c r="AJ1461" s="367"/>
      <c r="AK1461" s="367"/>
    </row>
    <row r="1462" spans="26:37" s="368" customFormat="1" ht="14.15" customHeight="1">
      <c r="Z1462" s="439"/>
      <c r="AH1462" s="367"/>
      <c r="AJ1462" s="367"/>
      <c r="AK1462" s="367"/>
    </row>
    <row r="1463" spans="26:37" s="368" customFormat="1" ht="14.15" customHeight="1">
      <c r="Z1463" s="439"/>
      <c r="AH1463" s="367"/>
      <c r="AJ1463" s="367"/>
      <c r="AK1463" s="367"/>
    </row>
    <row r="1464" spans="26:37" s="368" customFormat="1" ht="14.15" customHeight="1">
      <c r="Z1464" s="439"/>
      <c r="AH1464" s="367"/>
      <c r="AJ1464" s="367"/>
      <c r="AK1464" s="367"/>
    </row>
    <row r="1465" spans="26:37" s="368" customFormat="1" ht="14.15" customHeight="1">
      <c r="Z1465" s="439"/>
      <c r="AH1465" s="367"/>
      <c r="AJ1465" s="367"/>
      <c r="AK1465" s="367"/>
    </row>
    <row r="1466" spans="26:37" s="368" customFormat="1" ht="14.15" customHeight="1">
      <c r="Z1466" s="439"/>
      <c r="AH1466" s="367"/>
      <c r="AJ1466" s="367"/>
      <c r="AK1466" s="367"/>
    </row>
    <row r="1467" spans="26:37" s="368" customFormat="1" ht="14.15" customHeight="1">
      <c r="Z1467" s="439"/>
      <c r="AH1467" s="367"/>
      <c r="AJ1467" s="367"/>
      <c r="AK1467" s="367"/>
    </row>
    <row r="1468" spans="26:37" s="368" customFormat="1" ht="14.15" customHeight="1">
      <c r="Z1468" s="439"/>
      <c r="AH1468" s="367"/>
      <c r="AJ1468" s="367"/>
      <c r="AK1468" s="367"/>
    </row>
    <row r="1469" spans="26:37" s="368" customFormat="1" ht="14.15" customHeight="1">
      <c r="Z1469" s="439"/>
      <c r="AH1469" s="367"/>
      <c r="AJ1469" s="367"/>
      <c r="AK1469" s="367"/>
    </row>
    <row r="1470" spans="26:37" s="368" customFormat="1" ht="14.15" customHeight="1">
      <c r="Z1470" s="439"/>
      <c r="AH1470" s="367"/>
      <c r="AJ1470" s="367"/>
      <c r="AK1470" s="367"/>
    </row>
    <row r="1471" spans="26:37" s="368" customFormat="1" ht="14.15" customHeight="1">
      <c r="Z1471" s="439"/>
      <c r="AH1471" s="367"/>
      <c r="AJ1471" s="367"/>
      <c r="AK1471" s="367"/>
    </row>
    <row r="1472" spans="26:37" s="368" customFormat="1" ht="14.15" customHeight="1">
      <c r="Z1472" s="439"/>
      <c r="AH1472" s="367"/>
      <c r="AJ1472" s="367"/>
      <c r="AK1472" s="367"/>
    </row>
    <row r="1473" spans="26:37" s="368" customFormat="1" ht="14.15" customHeight="1">
      <c r="Z1473" s="439"/>
      <c r="AH1473" s="367"/>
      <c r="AJ1473" s="367"/>
      <c r="AK1473" s="367"/>
    </row>
    <row r="1474" spans="26:37" s="368" customFormat="1" ht="14.15" customHeight="1">
      <c r="Z1474" s="439"/>
      <c r="AH1474" s="367"/>
      <c r="AJ1474" s="367"/>
      <c r="AK1474" s="367"/>
    </row>
    <row r="1475" spans="26:37" s="368" customFormat="1" ht="14.15" customHeight="1">
      <c r="Z1475" s="439"/>
      <c r="AH1475" s="367"/>
      <c r="AJ1475" s="367"/>
      <c r="AK1475" s="367"/>
    </row>
    <row r="1476" spans="26:37" s="368" customFormat="1" ht="14.15" customHeight="1">
      <c r="Z1476" s="439"/>
      <c r="AH1476" s="367"/>
      <c r="AJ1476" s="367"/>
      <c r="AK1476" s="367"/>
    </row>
    <row r="1477" spans="26:37" s="368" customFormat="1" ht="14.15" customHeight="1">
      <c r="Z1477" s="439"/>
      <c r="AH1477" s="367"/>
      <c r="AJ1477" s="367"/>
      <c r="AK1477" s="367"/>
    </row>
    <row r="1478" spans="26:37" s="368" customFormat="1" ht="14.15" customHeight="1">
      <c r="Z1478" s="439"/>
      <c r="AH1478" s="367"/>
      <c r="AJ1478" s="367"/>
      <c r="AK1478" s="367"/>
    </row>
    <row r="1479" spans="26:37" s="368" customFormat="1" ht="14.15" customHeight="1">
      <c r="Z1479" s="439"/>
      <c r="AH1479" s="367"/>
      <c r="AJ1479" s="367"/>
      <c r="AK1479" s="367"/>
    </row>
    <row r="1480" spans="26:37" s="368" customFormat="1" ht="14.15" customHeight="1">
      <c r="Z1480" s="439"/>
      <c r="AH1480" s="367"/>
      <c r="AJ1480" s="367"/>
      <c r="AK1480" s="367"/>
    </row>
    <row r="1481" spans="26:37" s="368" customFormat="1" ht="14.15" customHeight="1">
      <c r="Z1481" s="439"/>
      <c r="AH1481" s="367"/>
      <c r="AJ1481" s="367"/>
      <c r="AK1481" s="367"/>
    </row>
    <row r="1482" spans="26:37" s="368" customFormat="1" ht="14.15" customHeight="1">
      <c r="Z1482" s="439"/>
      <c r="AH1482" s="367"/>
      <c r="AJ1482" s="367"/>
      <c r="AK1482" s="367"/>
    </row>
    <row r="1483" spans="26:37" s="368" customFormat="1" ht="14.15" customHeight="1">
      <c r="Z1483" s="439"/>
      <c r="AH1483" s="367"/>
      <c r="AJ1483" s="367"/>
      <c r="AK1483" s="367"/>
    </row>
    <row r="1484" spans="26:37" s="368" customFormat="1" ht="14.15" customHeight="1">
      <c r="Z1484" s="439"/>
      <c r="AH1484" s="367"/>
      <c r="AJ1484" s="367"/>
      <c r="AK1484" s="367"/>
    </row>
    <row r="1485" spans="26:37" s="368" customFormat="1" ht="14.15" customHeight="1">
      <c r="Z1485" s="439"/>
      <c r="AH1485" s="367"/>
      <c r="AJ1485" s="367"/>
      <c r="AK1485" s="367"/>
    </row>
    <row r="1486" spans="26:37" s="368" customFormat="1" ht="14.15" customHeight="1">
      <c r="Z1486" s="439"/>
      <c r="AH1486" s="367"/>
      <c r="AJ1486" s="367"/>
      <c r="AK1486" s="367"/>
    </row>
    <row r="1487" spans="26:37" s="368" customFormat="1" ht="14.15" customHeight="1">
      <c r="Z1487" s="439"/>
      <c r="AH1487" s="367"/>
      <c r="AJ1487" s="367"/>
      <c r="AK1487" s="367"/>
    </row>
    <row r="1488" spans="26:37" s="368" customFormat="1" ht="14.15" customHeight="1">
      <c r="Z1488" s="439"/>
      <c r="AH1488" s="367"/>
      <c r="AJ1488" s="367"/>
      <c r="AK1488" s="367"/>
    </row>
    <row r="1489" spans="26:37" s="368" customFormat="1" ht="14.15" customHeight="1">
      <c r="Z1489" s="439"/>
      <c r="AH1489" s="367"/>
      <c r="AJ1489" s="367"/>
      <c r="AK1489" s="367"/>
    </row>
    <row r="1490" spans="26:37" s="368" customFormat="1" ht="14.15" customHeight="1">
      <c r="Z1490" s="439"/>
      <c r="AH1490" s="367"/>
      <c r="AJ1490" s="367"/>
      <c r="AK1490" s="367"/>
    </row>
    <row r="1491" spans="26:37" s="368" customFormat="1" ht="14.15" customHeight="1">
      <c r="Z1491" s="439"/>
      <c r="AH1491" s="367"/>
      <c r="AJ1491" s="367"/>
      <c r="AK1491" s="367"/>
    </row>
    <row r="1492" spans="26:37" s="368" customFormat="1" ht="14.15" customHeight="1">
      <c r="Z1492" s="439"/>
      <c r="AH1492" s="367"/>
      <c r="AJ1492" s="367"/>
      <c r="AK1492" s="367"/>
    </row>
    <row r="1493" spans="26:37" s="368" customFormat="1" ht="14.15" customHeight="1">
      <c r="Z1493" s="439"/>
      <c r="AH1493" s="367"/>
      <c r="AJ1493" s="367"/>
      <c r="AK1493" s="367"/>
    </row>
    <row r="1494" spans="26:37" s="368" customFormat="1" ht="14.15" customHeight="1">
      <c r="Z1494" s="439"/>
      <c r="AH1494" s="367"/>
      <c r="AJ1494" s="367"/>
      <c r="AK1494" s="367"/>
    </row>
    <row r="1495" spans="26:37" s="368" customFormat="1" ht="14.15" customHeight="1">
      <c r="Z1495" s="439"/>
      <c r="AH1495" s="367"/>
      <c r="AJ1495" s="367"/>
      <c r="AK1495" s="367"/>
    </row>
    <row r="1496" spans="26:37" s="368" customFormat="1" ht="14.15" customHeight="1">
      <c r="Z1496" s="439"/>
      <c r="AH1496" s="367"/>
      <c r="AJ1496" s="367"/>
      <c r="AK1496" s="367"/>
    </row>
    <row r="1497" spans="26:37" s="368" customFormat="1" ht="14.15" customHeight="1">
      <c r="Z1497" s="439"/>
      <c r="AH1497" s="367"/>
      <c r="AJ1497" s="367"/>
      <c r="AK1497" s="367"/>
    </row>
    <row r="1498" spans="26:37" s="368" customFormat="1" ht="14.15" customHeight="1">
      <c r="Z1498" s="439"/>
      <c r="AH1498" s="367"/>
      <c r="AJ1498" s="367"/>
      <c r="AK1498" s="367"/>
    </row>
    <row r="1499" spans="26:37" s="368" customFormat="1" ht="14.15" customHeight="1">
      <c r="Z1499" s="439"/>
      <c r="AH1499" s="367"/>
      <c r="AJ1499" s="367"/>
      <c r="AK1499" s="367"/>
    </row>
    <row r="1500" spans="26:37" s="368" customFormat="1" ht="14.15" customHeight="1">
      <c r="Z1500" s="439"/>
      <c r="AH1500" s="367"/>
      <c r="AJ1500" s="367"/>
      <c r="AK1500" s="367"/>
    </row>
    <row r="1501" spans="26:37" s="368" customFormat="1" ht="14.15" customHeight="1">
      <c r="Z1501" s="439"/>
      <c r="AH1501" s="367"/>
      <c r="AJ1501" s="367"/>
      <c r="AK1501" s="367"/>
    </row>
    <row r="1502" spans="26:37" s="368" customFormat="1" ht="14.15" customHeight="1">
      <c r="Z1502" s="439"/>
      <c r="AH1502" s="367"/>
      <c r="AJ1502" s="367"/>
      <c r="AK1502" s="367"/>
    </row>
    <row r="1503" spans="26:37" s="368" customFormat="1" ht="14.15" customHeight="1">
      <c r="Z1503" s="439"/>
      <c r="AH1503" s="367"/>
      <c r="AJ1503" s="367"/>
      <c r="AK1503" s="367"/>
    </row>
    <row r="1504" spans="26:37" s="368" customFormat="1" ht="14.15" customHeight="1">
      <c r="Z1504" s="439"/>
      <c r="AH1504" s="367"/>
      <c r="AJ1504" s="367"/>
      <c r="AK1504" s="367"/>
    </row>
    <row r="1505" spans="26:37" s="368" customFormat="1" ht="14.15" customHeight="1">
      <c r="Z1505" s="439"/>
      <c r="AH1505" s="367"/>
      <c r="AJ1505" s="367"/>
      <c r="AK1505" s="367"/>
    </row>
    <row r="1506" spans="26:37" s="368" customFormat="1" ht="14.15" customHeight="1">
      <c r="Z1506" s="439"/>
      <c r="AH1506" s="367"/>
      <c r="AJ1506" s="367"/>
      <c r="AK1506" s="367"/>
    </row>
    <row r="1507" spans="26:37" s="368" customFormat="1" ht="14.15" customHeight="1">
      <c r="Z1507" s="439"/>
      <c r="AH1507" s="367"/>
      <c r="AJ1507" s="367"/>
      <c r="AK1507" s="367"/>
    </row>
    <row r="1508" spans="26:37" s="368" customFormat="1" ht="14.15" customHeight="1">
      <c r="Z1508" s="439"/>
      <c r="AH1508" s="367"/>
      <c r="AJ1508" s="367"/>
      <c r="AK1508" s="367"/>
    </row>
    <row r="1509" spans="26:37" s="368" customFormat="1" ht="14.15" customHeight="1">
      <c r="Z1509" s="439"/>
      <c r="AH1509" s="367"/>
      <c r="AJ1509" s="367"/>
      <c r="AK1509" s="367"/>
    </row>
    <row r="1510" spans="26:37" s="368" customFormat="1" ht="14.15" customHeight="1">
      <c r="Z1510" s="439"/>
      <c r="AH1510" s="367"/>
      <c r="AJ1510" s="367"/>
      <c r="AK1510" s="367"/>
    </row>
    <row r="1511" spans="26:37" s="368" customFormat="1" ht="14.15" customHeight="1">
      <c r="Z1511" s="439"/>
      <c r="AH1511" s="367"/>
      <c r="AJ1511" s="367"/>
      <c r="AK1511" s="367"/>
    </row>
    <row r="1512" spans="26:37" s="368" customFormat="1" ht="14.15" customHeight="1">
      <c r="Z1512" s="439"/>
      <c r="AH1512" s="367"/>
      <c r="AJ1512" s="367"/>
      <c r="AK1512" s="367"/>
    </row>
    <row r="1513" spans="26:37" s="368" customFormat="1" ht="14.15" customHeight="1">
      <c r="Z1513" s="439"/>
      <c r="AH1513" s="367"/>
      <c r="AJ1513" s="367"/>
      <c r="AK1513" s="367"/>
    </row>
    <row r="1514" spans="26:37" s="368" customFormat="1" ht="14.15" customHeight="1">
      <c r="Z1514" s="439"/>
      <c r="AH1514" s="367"/>
      <c r="AJ1514" s="367"/>
      <c r="AK1514" s="367"/>
    </row>
    <row r="1515" spans="26:37" s="368" customFormat="1" ht="14.15" customHeight="1">
      <c r="Z1515" s="439"/>
      <c r="AH1515" s="367"/>
      <c r="AJ1515" s="367"/>
      <c r="AK1515" s="367"/>
    </row>
    <row r="1516" spans="26:37" s="368" customFormat="1" ht="14.15" customHeight="1">
      <c r="Z1516" s="439"/>
      <c r="AH1516" s="367"/>
      <c r="AJ1516" s="367"/>
      <c r="AK1516" s="367"/>
    </row>
    <row r="1517" spans="26:37" s="368" customFormat="1" ht="14.15" customHeight="1">
      <c r="Z1517" s="439"/>
      <c r="AH1517" s="367"/>
      <c r="AJ1517" s="367"/>
      <c r="AK1517" s="367"/>
    </row>
    <row r="1518" spans="26:37" s="368" customFormat="1" ht="14.15" customHeight="1">
      <c r="Z1518" s="439"/>
      <c r="AH1518" s="367"/>
      <c r="AJ1518" s="367"/>
      <c r="AK1518" s="367"/>
    </row>
    <row r="1519" spans="26:37" s="368" customFormat="1" ht="14.15" customHeight="1">
      <c r="Z1519" s="439"/>
      <c r="AH1519" s="367"/>
      <c r="AJ1519" s="367"/>
      <c r="AK1519" s="367"/>
    </row>
    <row r="1520" spans="26:37" s="368" customFormat="1" ht="14.15" customHeight="1">
      <c r="Z1520" s="439"/>
      <c r="AH1520" s="367"/>
      <c r="AJ1520" s="367"/>
      <c r="AK1520" s="367"/>
    </row>
    <row r="1521" spans="26:37" s="368" customFormat="1" ht="14.15" customHeight="1">
      <c r="Z1521" s="439"/>
      <c r="AH1521" s="367"/>
      <c r="AJ1521" s="367"/>
      <c r="AK1521" s="367"/>
    </row>
    <row r="1522" spans="26:37" s="368" customFormat="1" ht="14.15" customHeight="1">
      <c r="Z1522" s="439"/>
      <c r="AH1522" s="367"/>
      <c r="AJ1522" s="367"/>
      <c r="AK1522" s="367"/>
    </row>
    <row r="1523" spans="26:37" s="368" customFormat="1" ht="14.15" customHeight="1">
      <c r="Z1523" s="439"/>
      <c r="AH1523" s="367"/>
      <c r="AJ1523" s="367"/>
      <c r="AK1523" s="367"/>
    </row>
    <row r="1524" spans="26:37" s="368" customFormat="1" ht="14.15" customHeight="1">
      <c r="Z1524" s="439"/>
      <c r="AH1524" s="367"/>
      <c r="AJ1524" s="367"/>
      <c r="AK1524" s="367"/>
    </row>
    <row r="1525" spans="26:37" s="368" customFormat="1" ht="14.15" customHeight="1">
      <c r="Z1525" s="439"/>
      <c r="AH1525" s="367"/>
      <c r="AJ1525" s="367"/>
      <c r="AK1525" s="367"/>
    </row>
    <row r="1526" spans="26:37" s="368" customFormat="1" ht="14.15" customHeight="1">
      <c r="Z1526" s="439"/>
      <c r="AH1526" s="367"/>
      <c r="AJ1526" s="367"/>
      <c r="AK1526" s="367"/>
    </row>
    <row r="1527" spans="26:37" s="368" customFormat="1" ht="14.15" customHeight="1">
      <c r="Z1527" s="439"/>
      <c r="AH1527" s="367"/>
      <c r="AJ1527" s="367"/>
      <c r="AK1527" s="367"/>
    </row>
    <row r="1528" spans="26:37" s="368" customFormat="1" ht="14.15" customHeight="1">
      <c r="Z1528" s="439"/>
      <c r="AH1528" s="367"/>
      <c r="AJ1528" s="367"/>
      <c r="AK1528" s="367"/>
    </row>
    <row r="1529" spans="26:37" s="368" customFormat="1" ht="14.15" customHeight="1">
      <c r="Z1529" s="439"/>
      <c r="AH1529" s="367"/>
      <c r="AJ1529" s="367"/>
      <c r="AK1529" s="367"/>
    </row>
    <row r="1530" spans="26:37" s="368" customFormat="1" ht="14.15" customHeight="1">
      <c r="Z1530" s="439"/>
      <c r="AH1530" s="367"/>
      <c r="AJ1530" s="367"/>
      <c r="AK1530" s="367"/>
    </row>
    <row r="1531" spans="26:37" s="368" customFormat="1" ht="14.15" customHeight="1">
      <c r="Z1531" s="439"/>
      <c r="AH1531" s="367"/>
      <c r="AJ1531" s="367"/>
      <c r="AK1531" s="367"/>
    </row>
    <row r="1532" spans="26:37" s="368" customFormat="1" ht="14.15" customHeight="1">
      <c r="Z1532" s="439"/>
      <c r="AH1532" s="367"/>
      <c r="AJ1532" s="367"/>
      <c r="AK1532" s="367"/>
    </row>
    <row r="1533" spans="26:37" s="368" customFormat="1" ht="14.15" customHeight="1">
      <c r="Z1533" s="439"/>
      <c r="AH1533" s="367"/>
      <c r="AJ1533" s="367"/>
      <c r="AK1533" s="367"/>
    </row>
    <row r="1534" spans="26:37" s="368" customFormat="1" ht="14.15" customHeight="1">
      <c r="Z1534" s="439"/>
      <c r="AH1534" s="367"/>
      <c r="AJ1534" s="367"/>
      <c r="AK1534" s="367"/>
    </row>
    <row r="1535" spans="26:37" s="368" customFormat="1" ht="14.15" customHeight="1">
      <c r="Z1535" s="439"/>
      <c r="AH1535" s="367"/>
      <c r="AJ1535" s="367"/>
      <c r="AK1535" s="367"/>
    </row>
    <row r="1536" spans="26:37" s="368" customFormat="1" ht="14.15" customHeight="1">
      <c r="Z1536" s="439"/>
      <c r="AH1536" s="367"/>
      <c r="AJ1536" s="367"/>
      <c r="AK1536" s="367"/>
    </row>
    <row r="1537" spans="26:37" s="368" customFormat="1" ht="14.15" customHeight="1">
      <c r="Z1537" s="439"/>
      <c r="AH1537" s="367"/>
      <c r="AJ1537" s="367"/>
      <c r="AK1537" s="367"/>
    </row>
    <row r="1538" spans="26:37" s="368" customFormat="1" ht="14.15" customHeight="1">
      <c r="Z1538" s="439"/>
      <c r="AH1538" s="367"/>
      <c r="AJ1538" s="367"/>
      <c r="AK1538" s="367"/>
    </row>
    <row r="1539" spans="26:37" s="368" customFormat="1" ht="14.15" customHeight="1">
      <c r="Z1539" s="439"/>
      <c r="AH1539" s="367"/>
      <c r="AJ1539" s="367"/>
      <c r="AK1539" s="367"/>
    </row>
    <row r="1540" spans="26:37" s="368" customFormat="1" ht="14.15" customHeight="1">
      <c r="Z1540" s="439"/>
      <c r="AH1540" s="367"/>
      <c r="AJ1540" s="367"/>
      <c r="AK1540" s="367"/>
    </row>
    <row r="1541" spans="26:37" s="368" customFormat="1" ht="14.15" customHeight="1">
      <c r="Z1541" s="439"/>
      <c r="AH1541" s="367"/>
      <c r="AJ1541" s="367"/>
      <c r="AK1541" s="367"/>
    </row>
    <row r="1542" spans="26:37" s="368" customFormat="1" ht="14.15" customHeight="1">
      <c r="Z1542" s="439"/>
      <c r="AH1542" s="367"/>
      <c r="AJ1542" s="367"/>
      <c r="AK1542" s="367"/>
    </row>
    <row r="1543" spans="26:37" s="368" customFormat="1" ht="14.15" customHeight="1">
      <c r="Z1543" s="439"/>
      <c r="AH1543" s="367"/>
      <c r="AJ1543" s="367"/>
      <c r="AK1543" s="367"/>
    </row>
    <row r="1544" spans="26:37" s="368" customFormat="1" ht="14.15" customHeight="1">
      <c r="Z1544" s="439"/>
      <c r="AH1544" s="367"/>
      <c r="AJ1544" s="367"/>
      <c r="AK1544" s="367"/>
    </row>
    <row r="1545" spans="26:37" s="368" customFormat="1" ht="14.15" customHeight="1">
      <c r="Z1545" s="439"/>
      <c r="AH1545" s="367"/>
      <c r="AJ1545" s="367"/>
      <c r="AK1545" s="367"/>
    </row>
    <row r="1546" spans="26:37" s="368" customFormat="1" ht="14.15" customHeight="1">
      <c r="Z1546" s="439"/>
      <c r="AH1546" s="367"/>
      <c r="AJ1546" s="367"/>
      <c r="AK1546" s="367"/>
    </row>
    <row r="1547" spans="26:37" s="368" customFormat="1" ht="14.15" customHeight="1">
      <c r="Z1547" s="439"/>
      <c r="AH1547" s="367"/>
      <c r="AJ1547" s="367"/>
      <c r="AK1547" s="367"/>
    </row>
    <row r="1548" spans="26:37" s="368" customFormat="1" ht="14.15" customHeight="1">
      <c r="Z1548" s="439"/>
      <c r="AH1548" s="367"/>
      <c r="AJ1548" s="367"/>
      <c r="AK1548" s="367"/>
    </row>
    <row r="1549" spans="26:37" s="368" customFormat="1" ht="14.15" customHeight="1">
      <c r="Z1549" s="439"/>
      <c r="AH1549" s="367"/>
      <c r="AJ1549" s="367"/>
      <c r="AK1549" s="367"/>
    </row>
    <row r="1550" spans="26:37" s="368" customFormat="1" ht="14.15" customHeight="1">
      <c r="Z1550" s="439"/>
      <c r="AH1550" s="367"/>
      <c r="AJ1550" s="367"/>
      <c r="AK1550" s="367"/>
    </row>
    <row r="1551" spans="26:37" s="368" customFormat="1" ht="14.15" customHeight="1">
      <c r="Z1551" s="439"/>
      <c r="AH1551" s="367"/>
      <c r="AJ1551" s="367"/>
      <c r="AK1551" s="367"/>
    </row>
    <row r="1552" spans="26:37" s="368" customFormat="1" ht="14.15" customHeight="1">
      <c r="Z1552" s="439"/>
      <c r="AH1552" s="367"/>
      <c r="AJ1552" s="367"/>
      <c r="AK1552" s="367"/>
    </row>
    <row r="1553" spans="26:37" s="368" customFormat="1" ht="14.15" customHeight="1">
      <c r="Z1553" s="439"/>
      <c r="AH1553" s="367"/>
      <c r="AJ1553" s="367"/>
      <c r="AK1553" s="367"/>
    </row>
    <row r="1554" spans="26:37" s="368" customFormat="1" ht="14.15" customHeight="1">
      <c r="Z1554" s="439"/>
      <c r="AH1554" s="367"/>
      <c r="AJ1554" s="367"/>
      <c r="AK1554" s="367"/>
    </row>
    <row r="1555" spans="26:37" s="368" customFormat="1" ht="14.15" customHeight="1">
      <c r="Z1555" s="439"/>
      <c r="AH1555" s="367"/>
      <c r="AJ1555" s="367"/>
      <c r="AK1555" s="367"/>
    </row>
    <row r="1556" spans="26:37" s="368" customFormat="1" ht="14.15" customHeight="1">
      <c r="Z1556" s="439"/>
      <c r="AH1556" s="367"/>
      <c r="AJ1556" s="367"/>
      <c r="AK1556" s="367"/>
    </row>
    <row r="1557" spans="26:37" s="368" customFormat="1" ht="14.15" customHeight="1">
      <c r="Z1557" s="439"/>
      <c r="AH1557" s="367"/>
      <c r="AJ1557" s="367"/>
      <c r="AK1557" s="367"/>
    </row>
    <row r="1558" spans="26:37" s="368" customFormat="1" ht="14.15" customHeight="1">
      <c r="Z1558" s="439"/>
      <c r="AH1558" s="367"/>
      <c r="AJ1558" s="367"/>
      <c r="AK1558" s="367"/>
    </row>
    <row r="1559" spans="26:37" s="368" customFormat="1" ht="14.15" customHeight="1">
      <c r="Z1559" s="439"/>
      <c r="AH1559" s="367"/>
      <c r="AJ1559" s="367"/>
      <c r="AK1559" s="367"/>
    </row>
    <row r="1560" spans="26:37" s="368" customFormat="1" ht="14.15" customHeight="1">
      <c r="Z1560" s="439"/>
      <c r="AH1560" s="367"/>
      <c r="AJ1560" s="367"/>
      <c r="AK1560" s="367"/>
    </row>
    <row r="1561" spans="26:37" s="368" customFormat="1" ht="14.15" customHeight="1">
      <c r="Z1561" s="439"/>
      <c r="AH1561" s="367"/>
      <c r="AJ1561" s="367"/>
      <c r="AK1561" s="367"/>
    </row>
    <row r="1562" spans="26:37" s="368" customFormat="1" ht="14.15" customHeight="1">
      <c r="Z1562" s="439"/>
      <c r="AH1562" s="367"/>
      <c r="AJ1562" s="367"/>
      <c r="AK1562" s="367"/>
    </row>
    <row r="1563" spans="26:37" s="368" customFormat="1" ht="14.15" customHeight="1">
      <c r="Z1563" s="439"/>
      <c r="AH1563" s="367"/>
      <c r="AJ1563" s="367"/>
      <c r="AK1563" s="367"/>
    </row>
    <row r="1564" spans="26:37" s="368" customFormat="1" ht="14.15" customHeight="1">
      <c r="Z1564" s="439"/>
      <c r="AH1564" s="367"/>
      <c r="AJ1564" s="367"/>
      <c r="AK1564" s="367"/>
    </row>
    <row r="1565" spans="26:37" s="368" customFormat="1" ht="14.15" customHeight="1">
      <c r="Z1565" s="439"/>
      <c r="AH1565" s="367"/>
      <c r="AJ1565" s="367"/>
      <c r="AK1565" s="367"/>
    </row>
    <row r="1566" spans="26:37" s="368" customFormat="1" ht="14.15" customHeight="1">
      <c r="Z1566" s="439"/>
      <c r="AH1566" s="367"/>
      <c r="AJ1566" s="367"/>
      <c r="AK1566" s="367"/>
    </row>
    <row r="1567" spans="26:37" s="368" customFormat="1" ht="14.15" customHeight="1">
      <c r="Z1567" s="439"/>
      <c r="AH1567" s="367"/>
      <c r="AJ1567" s="367"/>
      <c r="AK1567" s="367"/>
    </row>
    <row r="1568" spans="26:37" s="368" customFormat="1" ht="14.15" customHeight="1">
      <c r="Z1568" s="439"/>
      <c r="AH1568" s="367"/>
      <c r="AJ1568" s="367"/>
      <c r="AK1568" s="367"/>
    </row>
    <row r="1569" spans="26:37" s="368" customFormat="1" ht="14.15" customHeight="1">
      <c r="Z1569" s="439"/>
      <c r="AH1569" s="367"/>
      <c r="AJ1569" s="367"/>
      <c r="AK1569" s="367"/>
    </row>
    <row r="1570" spans="26:37" s="368" customFormat="1" ht="14.15" customHeight="1">
      <c r="Z1570" s="439"/>
      <c r="AH1570" s="367"/>
      <c r="AJ1570" s="367"/>
      <c r="AK1570" s="367"/>
    </row>
    <row r="1571" spans="26:37" s="368" customFormat="1" ht="14.15" customHeight="1">
      <c r="Z1571" s="439"/>
      <c r="AH1571" s="367"/>
      <c r="AJ1571" s="367"/>
      <c r="AK1571" s="367"/>
    </row>
    <row r="1572" spans="26:37" s="368" customFormat="1" ht="14.15" customHeight="1">
      <c r="Z1572" s="439"/>
      <c r="AH1572" s="367"/>
      <c r="AJ1572" s="367"/>
      <c r="AK1572" s="367"/>
    </row>
    <row r="1573" spans="26:37" s="368" customFormat="1" ht="14.15" customHeight="1">
      <c r="Z1573" s="439"/>
      <c r="AH1573" s="367"/>
      <c r="AJ1573" s="367"/>
      <c r="AK1573" s="367"/>
    </row>
    <row r="1574" spans="26:37" s="368" customFormat="1" ht="14.15" customHeight="1">
      <c r="Z1574" s="439"/>
      <c r="AH1574" s="367"/>
      <c r="AJ1574" s="367"/>
      <c r="AK1574" s="367"/>
    </row>
    <row r="1575" spans="26:37" s="368" customFormat="1" ht="14.15" customHeight="1">
      <c r="Z1575" s="439"/>
      <c r="AH1575" s="367"/>
      <c r="AJ1575" s="367"/>
      <c r="AK1575" s="367"/>
    </row>
    <row r="1576" spans="26:37" s="368" customFormat="1" ht="14.15" customHeight="1">
      <c r="Z1576" s="439"/>
      <c r="AH1576" s="367"/>
      <c r="AJ1576" s="367"/>
      <c r="AK1576" s="367"/>
    </row>
    <row r="1577" spans="26:37" s="368" customFormat="1" ht="14.15" customHeight="1">
      <c r="Z1577" s="439"/>
      <c r="AH1577" s="367"/>
      <c r="AJ1577" s="367"/>
      <c r="AK1577" s="367"/>
    </row>
    <row r="1578" spans="26:37" s="368" customFormat="1" ht="14.15" customHeight="1">
      <c r="Z1578" s="439"/>
      <c r="AH1578" s="367"/>
      <c r="AJ1578" s="367"/>
      <c r="AK1578" s="367"/>
    </row>
    <row r="1579" spans="26:37" s="368" customFormat="1" ht="14.15" customHeight="1">
      <c r="Z1579" s="439"/>
      <c r="AH1579" s="367"/>
      <c r="AJ1579" s="367"/>
      <c r="AK1579" s="367"/>
    </row>
    <row r="1580" spans="26:37" s="368" customFormat="1" ht="14.15" customHeight="1">
      <c r="Z1580" s="439"/>
      <c r="AH1580" s="367"/>
      <c r="AJ1580" s="367"/>
      <c r="AK1580" s="367"/>
    </row>
    <row r="1581" spans="26:37" s="368" customFormat="1" ht="14.15" customHeight="1">
      <c r="Z1581" s="439"/>
      <c r="AH1581" s="367"/>
      <c r="AJ1581" s="367"/>
      <c r="AK1581" s="367"/>
    </row>
    <row r="1582" spans="26:37" s="368" customFormat="1" ht="14.15" customHeight="1">
      <c r="Z1582" s="439"/>
      <c r="AH1582" s="367"/>
      <c r="AJ1582" s="367"/>
      <c r="AK1582" s="367"/>
    </row>
    <row r="1583" spans="26:37" s="368" customFormat="1" ht="14.15" customHeight="1">
      <c r="Z1583" s="439"/>
      <c r="AH1583" s="367"/>
      <c r="AJ1583" s="367"/>
      <c r="AK1583" s="367"/>
    </row>
    <row r="1584" spans="26:37" s="368" customFormat="1" ht="14.15" customHeight="1">
      <c r="Z1584" s="439"/>
      <c r="AH1584" s="367"/>
      <c r="AJ1584" s="367"/>
      <c r="AK1584" s="367"/>
    </row>
    <row r="1585" spans="26:37" s="368" customFormat="1" ht="14.15" customHeight="1">
      <c r="Z1585" s="439"/>
      <c r="AH1585" s="367"/>
      <c r="AJ1585" s="367"/>
      <c r="AK1585" s="367"/>
    </row>
    <row r="1586" spans="26:37" s="368" customFormat="1" ht="14.15" customHeight="1">
      <c r="Z1586" s="439"/>
      <c r="AH1586" s="367"/>
      <c r="AJ1586" s="367"/>
      <c r="AK1586" s="367"/>
    </row>
    <row r="1587" spans="26:37" s="368" customFormat="1" ht="14.15" customHeight="1">
      <c r="Z1587" s="439"/>
      <c r="AH1587" s="367"/>
      <c r="AJ1587" s="367"/>
      <c r="AK1587" s="367"/>
    </row>
    <row r="1588" spans="26:37" s="368" customFormat="1" ht="14.15" customHeight="1">
      <c r="Z1588" s="439"/>
      <c r="AH1588" s="367"/>
      <c r="AJ1588" s="367"/>
      <c r="AK1588" s="367"/>
    </row>
    <row r="1589" spans="26:37" s="368" customFormat="1" ht="14.15" customHeight="1">
      <c r="Z1589" s="439"/>
      <c r="AH1589" s="367"/>
      <c r="AJ1589" s="367"/>
      <c r="AK1589" s="367"/>
    </row>
    <row r="1590" spans="26:37" s="368" customFormat="1" ht="14.15" customHeight="1">
      <c r="Z1590" s="439"/>
      <c r="AH1590" s="367"/>
      <c r="AJ1590" s="367"/>
      <c r="AK1590" s="367"/>
    </row>
    <row r="1591" spans="26:37" s="368" customFormat="1" ht="14.15" customHeight="1">
      <c r="Z1591" s="439"/>
      <c r="AH1591" s="367"/>
      <c r="AJ1591" s="367"/>
      <c r="AK1591" s="367"/>
    </row>
    <row r="1592" spans="26:37" s="368" customFormat="1" ht="14.15" customHeight="1">
      <c r="Z1592" s="439"/>
      <c r="AH1592" s="367"/>
      <c r="AJ1592" s="367"/>
      <c r="AK1592" s="367"/>
    </row>
    <row r="1593" spans="26:37" s="368" customFormat="1" ht="14.15" customHeight="1">
      <c r="Z1593" s="439"/>
      <c r="AH1593" s="367"/>
      <c r="AJ1593" s="367"/>
      <c r="AK1593" s="367"/>
    </row>
    <row r="1594" spans="26:37" s="368" customFormat="1" ht="14.15" customHeight="1">
      <c r="Z1594" s="439"/>
      <c r="AH1594" s="367"/>
      <c r="AJ1594" s="367"/>
      <c r="AK1594" s="367"/>
    </row>
    <row r="1595" spans="26:37" s="368" customFormat="1" ht="14.15" customHeight="1">
      <c r="Z1595" s="439"/>
      <c r="AH1595" s="367"/>
      <c r="AJ1595" s="367"/>
      <c r="AK1595" s="367"/>
    </row>
    <row r="1596" spans="26:37" s="368" customFormat="1" ht="14.15" customHeight="1">
      <c r="Z1596" s="439"/>
      <c r="AH1596" s="367"/>
      <c r="AJ1596" s="367"/>
      <c r="AK1596" s="367"/>
    </row>
    <row r="1597" spans="26:37" s="368" customFormat="1" ht="14.15" customHeight="1">
      <c r="Z1597" s="439"/>
      <c r="AH1597" s="367"/>
      <c r="AJ1597" s="367"/>
      <c r="AK1597" s="367"/>
    </row>
    <row r="1598" spans="26:37" s="368" customFormat="1" ht="14.15" customHeight="1">
      <c r="Z1598" s="439"/>
      <c r="AH1598" s="367"/>
      <c r="AJ1598" s="367"/>
      <c r="AK1598" s="367"/>
    </row>
    <row r="1599" spans="26:37" s="368" customFormat="1" ht="14.15" customHeight="1">
      <c r="Z1599" s="439"/>
      <c r="AH1599" s="367"/>
      <c r="AJ1599" s="367"/>
      <c r="AK1599" s="367"/>
    </row>
    <row r="1600" spans="26:37" s="368" customFormat="1" ht="14.15" customHeight="1">
      <c r="Z1600" s="439"/>
      <c r="AH1600" s="367"/>
      <c r="AJ1600" s="367"/>
      <c r="AK1600" s="367"/>
    </row>
    <row r="1601" spans="26:37" s="368" customFormat="1" ht="14.15" customHeight="1">
      <c r="Z1601" s="439"/>
      <c r="AH1601" s="367"/>
      <c r="AJ1601" s="367"/>
      <c r="AK1601" s="367"/>
    </row>
    <row r="1602" spans="26:37" s="368" customFormat="1" ht="14.15" customHeight="1">
      <c r="Z1602" s="439"/>
      <c r="AH1602" s="367"/>
      <c r="AJ1602" s="367"/>
      <c r="AK1602" s="367"/>
    </row>
    <row r="1603" spans="26:37" s="368" customFormat="1" ht="14.15" customHeight="1">
      <c r="Z1603" s="439"/>
      <c r="AH1603" s="367"/>
      <c r="AJ1603" s="367"/>
      <c r="AK1603" s="367"/>
    </row>
    <row r="1604" spans="26:37" s="368" customFormat="1" ht="14.15" customHeight="1">
      <c r="Z1604" s="439"/>
      <c r="AH1604" s="367"/>
      <c r="AJ1604" s="367"/>
      <c r="AK1604" s="367"/>
    </row>
    <row r="1605" spans="26:37" s="368" customFormat="1" ht="14.15" customHeight="1">
      <c r="Z1605" s="439"/>
      <c r="AH1605" s="367"/>
      <c r="AJ1605" s="367"/>
      <c r="AK1605" s="367"/>
    </row>
    <row r="1606" spans="26:37" s="368" customFormat="1" ht="14.15" customHeight="1">
      <c r="Z1606" s="439"/>
      <c r="AH1606" s="367"/>
      <c r="AJ1606" s="367"/>
      <c r="AK1606" s="367"/>
    </row>
    <row r="1607" spans="26:37" s="368" customFormat="1" ht="14.15" customHeight="1">
      <c r="Z1607" s="439"/>
      <c r="AH1607" s="367"/>
      <c r="AJ1607" s="367"/>
      <c r="AK1607" s="367"/>
    </row>
    <row r="1608" spans="26:37" s="368" customFormat="1" ht="14.15" customHeight="1">
      <c r="Z1608" s="439"/>
      <c r="AH1608" s="367"/>
      <c r="AJ1608" s="367"/>
      <c r="AK1608" s="367"/>
    </row>
    <row r="1609" spans="26:37" s="368" customFormat="1" ht="14.15" customHeight="1">
      <c r="Z1609" s="439"/>
      <c r="AH1609" s="367"/>
      <c r="AJ1609" s="367"/>
      <c r="AK1609" s="367"/>
    </row>
    <row r="1610" spans="26:37" s="368" customFormat="1" ht="14.15" customHeight="1">
      <c r="Z1610" s="439"/>
      <c r="AH1610" s="367"/>
      <c r="AJ1610" s="367"/>
      <c r="AK1610" s="367"/>
    </row>
    <row r="1611" spans="26:37" s="368" customFormat="1" ht="14.15" customHeight="1">
      <c r="Z1611" s="439"/>
      <c r="AH1611" s="367"/>
      <c r="AJ1611" s="367"/>
      <c r="AK1611" s="367"/>
    </row>
    <row r="1612" spans="26:37" s="368" customFormat="1" ht="14.15" customHeight="1">
      <c r="Z1612" s="439"/>
      <c r="AH1612" s="367"/>
      <c r="AJ1612" s="367"/>
      <c r="AK1612" s="367"/>
    </row>
    <row r="1613" spans="26:37" s="368" customFormat="1" ht="14.15" customHeight="1">
      <c r="Z1613" s="439"/>
      <c r="AH1613" s="367"/>
      <c r="AJ1613" s="367"/>
      <c r="AK1613" s="367"/>
    </row>
    <row r="1614" spans="26:37" s="368" customFormat="1" ht="14.15" customHeight="1">
      <c r="Z1614" s="439"/>
      <c r="AH1614" s="367"/>
      <c r="AJ1614" s="367"/>
      <c r="AK1614" s="367"/>
    </row>
    <row r="1615" spans="26:37" s="368" customFormat="1" ht="14.15" customHeight="1">
      <c r="Z1615" s="439"/>
      <c r="AH1615" s="367"/>
      <c r="AJ1615" s="367"/>
      <c r="AK1615" s="367"/>
    </row>
    <row r="1616" spans="26:37" s="368" customFormat="1" ht="14.15" customHeight="1">
      <c r="Z1616" s="439"/>
      <c r="AH1616" s="367"/>
      <c r="AJ1616" s="367"/>
      <c r="AK1616" s="367"/>
    </row>
    <row r="1617" spans="26:37" s="368" customFormat="1" ht="14.15" customHeight="1">
      <c r="Z1617" s="439"/>
      <c r="AH1617" s="367"/>
      <c r="AJ1617" s="367"/>
      <c r="AK1617" s="367"/>
    </row>
    <row r="1618" spans="26:37" s="368" customFormat="1" ht="14.15" customHeight="1">
      <c r="Z1618" s="439"/>
      <c r="AH1618" s="367"/>
      <c r="AJ1618" s="367"/>
      <c r="AK1618" s="367"/>
    </row>
    <row r="1619" spans="26:37" s="368" customFormat="1" ht="14.15" customHeight="1">
      <c r="Z1619" s="439"/>
      <c r="AH1619" s="367"/>
      <c r="AJ1619" s="367"/>
      <c r="AK1619" s="367"/>
    </row>
    <row r="1620" spans="26:37" s="368" customFormat="1" ht="14.15" customHeight="1">
      <c r="Z1620" s="439"/>
      <c r="AH1620" s="367"/>
      <c r="AJ1620" s="367"/>
      <c r="AK1620" s="367"/>
    </row>
    <row r="1621" spans="26:37" s="368" customFormat="1" ht="14.15" customHeight="1">
      <c r="Z1621" s="439"/>
      <c r="AH1621" s="367"/>
      <c r="AJ1621" s="367"/>
      <c r="AK1621" s="367"/>
    </row>
    <row r="1622" spans="26:37" s="368" customFormat="1" ht="14.15" customHeight="1">
      <c r="Z1622" s="439"/>
      <c r="AH1622" s="367"/>
      <c r="AJ1622" s="367"/>
      <c r="AK1622" s="367"/>
    </row>
    <row r="1623" spans="26:37" s="368" customFormat="1" ht="14.15" customHeight="1">
      <c r="Z1623" s="439"/>
      <c r="AH1623" s="367"/>
      <c r="AJ1623" s="367"/>
      <c r="AK1623" s="367"/>
    </row>
    <row r="1624" spans="26:37" s="368" customFormat="1" ht="14.15" customHeight="1">
      <c r="Z1624" s="439"/>
      <c r="AH1624" s="367"/>
      <c r="AJ1624" s="367"/>
      <c r="AK1624" s="367"/>
    </row>
    <row r="1625" spans="26:37" s="368" customFormat="1" ht="14.15" customHeight="1">
      <c r="Z1625" s="439"/>
      <c r="AH1625" s="367"/>
      <c r="AJ1625" s="367"/>
      <c r="AK1625" s="367"/>
    </row>
    <row r="1626" spans="26:37" s="368" customFormat="1" ht="14.15" customHeight="1">
      <c r="Z1626" s="439"/>
      <c r="AH1626" s="367"/>
      <c r="AJ1626" s="367"/>
      <c r="AK1626" s="367"/>
    </row>
    <row r="1627" spans="26:37" s="368" customFormat="1" ht="14.15" customHeight="1">
      <c r="Z1627" s="439"/>
      <c r="AH1627" s="367"/>
      <c r="AJ1627" s="367"/>
      <c r="AK1627" s="367"/>
    </row>
    <row r="1628" spans="26:37" s="368" customFormat="1" ht="14.15" customHeight="1">
      <c r="Z1628" s="439"/>
      <c r="AH1628" s="367"/>
      <c r="AJ1628" s="367"/>
      <c r="AK1628" s="367"/>
    </row>
    <row r="1629" spans="26:37" s="368" customFormat="1" ht="14.15" customHeight="1">
      <c r="Z1629" s="439"/>
      <c r="AH1629" s="367"/>
      <c r="AJ1629" s="367"/>
      <c r="AK1629" s="367"/>
    </row>
    <row r="1630" spans="26:37" s="368" customFormat="1" ht="14.15" customHeight="1">
      <c r="Z1630" s="439"/>
      <c r="AH1630" s="367"/>
      <c r="AJ1630" s="367"/>
      <c r="AK1630" s="367"/>
    </row>
    <row r="1631" spans="26:37" s="368" customFormat="1" ht="14.15" customHeight="1">
      <c r="Z1631" s="439"/>
      <c r="AH1631" s="367"/>
      <c r="AJ1631" s="367"/>
      <c r="AK1631" s="367"/>
    </row>
    <row r="1632" spans="26:37" s="368" customFormat="1" ht="14.15" customHeight="1">
      <c r="Z1632" s="439"/>
      <c r="AH1632" s="367"/>
      <c r="AJ1632" s="367"/>
      <c r="AK1632" s="367"/>
    </row>
    <row r="1633" spans="26:37" s="368" customFormat="1" ht="14.15" customHeight="1">
      <c r="Z1633" s="439"/>
      <c r="AH1633" s="367"/>
      <c r="AJ1633" s="367"/>
      <c r="AK1633" s="367"/>
    </row>
    <row r="1634" spans="26:37" s="368" customFormat="1" ht="14.15" customHeight="1">
      <c r="Z1634" s="439"/>
      <c r="AH1634" s="367"/>
      <c r="AJ1634" s="367"/>
      <c r="AK1634" s="367"/>
    </row>
    <row r="1635" spans="26:37" s="368" customFormat="1" ht="14.15" customHeight="1">
      <c r="Z1635" s="439"/>
      <c r="AH1635" s="367"/>
      <c r="AJ1635" s="367"/>
      <c r="AK1635" s="367"/>
    </row>
    <row r="1636" spans="26:37" s="368" customFormat="1" ht="14.15" customHeight="1">
      <c r="Z1636" s="439"/>
      <c r="AH1636" s="367"/>
      <c r="AJ1636" s="367"/>
      <c r="AK1636" s="367"/>
    </row>
    <row r="1637" spans="26:37" s="368" customFormat="1" ht="14.15" customHeight="1">
      <c r="Z1637" s="439"/>
      <c r="AH1637" s="367"/>
      <c r="AJ1637" s="367"/>
      <c r="AK1637" s="367"/>
    </row>
    <row r="1638" spans="26:37" s="368" customFormat="1" ht="14.15" customHeight="1">
      <c r="Z1638" s="439"/>
      <c r="AH1638" s="367"/>
      <c r="AJ1638" s="367"/>
      <c r="AK1638" s="367"/>
    </row>
    <row r="1639" spans="26:37" s="368" customFormat="1" ht="14.15" customHeight="1">
      <c r="Z1639" s="439"/>
      <c r="AH1639" s="367"/>
      <c r="AJ1639" s="367"/>
      <c r="AK1639" s="367"/>
    </row>
    <row r="1640" spans="26:37" s="368" customFormat="1" ht="14.15" customHeight="1">
      <c r="Z1640" s="439"/>
      <c r="AH1640" s="367"/>
      <c r="AJ1640" s="367"/>
      <c r="AK1640" s="367"/>
    </row>
    <row r="1641" spans="26:37" s="368" customFormat="1" ht="14.15" customHeight="1">
      <c r="Z1641" s="439"/>
      <c r="AH1641" s="367"/>
      <c r="AJ1641" s="367"/>
      <c r="AK1641" s="367"/>
    </row>
    <row r="1642" spans="26:37" s="368" customFormat="1" ht="14.15" customHeight="1">
      <c r="Z1642" s="439"/>
      <c r="AH1642" s="367"/>
      <c r="AJ1642" s="367"/>
      <c r="AK1642" s="367"/>
    </row>
    <row r="1643" spans="26:37" s="368" customFormat="1" ht="14.15" customHeight="1">
      <c r="Z1643" s="439"/>
      <c r="AH1643" s="367"/>
      <c r="AJ1643" s="367"/>
      <c r="AK1643" s="367"/>
    </row>
    <row r="1644" spans="26:37" s="368" customFormat="1" ht="14.15" customHeight="1">
      <c r="Z1644" s="439"/>
      <c r="AH1644" s="367"/>
      <c r="AJ1644" s="367"/>
      <c r="AK1644" s="367"/>
    </row>
    <row r="1645" spans="26:37" s="368" customFormat="1" ht="14.15" customHeight="1">
      <c r="Z1645" s="439"/>
      <c r="AH1645" s="367"/>
      <c r="AJ1645" s="367"/>
      <c r="AK1645" s="367"/>
    </row>
    <row r="1646" spans="26:37" s="368" customFormat="1" ht="14.15" customHeight="1">
      <c r="Z1646" s="439"/>
      <c r="AH1646" s="367"/>
      <c r="AJ1646" s="367"/>
      <c r="AK1646" s="367"/>
    </row>
    <row r="1647" spans="26:37" s="368" customFormat="1" ht="14.15" customHeight="1">
      <c r="Z1647" s="439"/>
      <c r="AH1647" s="367"/>
      <c r="AJ1647" s="367"/>
      <c r="AK1647" s="367"/>
    </row>
    <row r="1648" spans="26:37" s="368" customFormat="1" ht="14.15" customHeight="1">
      <c r="Z1648" s="439"/>
      <c r="AH1648" s="367"/>
      <c r="AJ1648" s="367"/>
      <c r="AK1648" s="367"/>
    </row>
    <row r="1649" spans="26:37" s="368" customFormat="1" ht="14.15" customHeight="1">
      <c r="Z1649" s="439"/>
      <c r="AH1649" s="367"/>
      <c r="AJ1649" s="367"/>
      <c r="AK1649" s="367"/>
    </row>
    <row r="1650" spans="26:37" s="368" customFormat="1" ht="14.15" customHeight="1">
      <c r="Z1650" s="439"/>
      <c r="AH1650" s="367"/>
      <c r="AJ1650" s="367"/>
      <c r="AK1650" s="367"/>
    </row>
    <row r="1651" spans="26:37" s="368" customFormat="1" ht="14.15" customHeight="1">
      <c r="Z1651" s="439"/>
      <c r="AH1651" s="367"/>
      <c r="AJ1651" s="367"/>
      <c r="AK1651" s="367"/>
    </row>
    <row r="1652" spans="26:37" s="368" customFormat="1" ht="14.15" customHeight="1">
      <c r="Z1652" s="439"/>
      <c r="AH1652" s="367"/>
      <c r="AJ1652" s="367"/>
      <c r="AK1652" s="367"/>
    </row>
    <row r="1653" spans="26:37" s="368" customFormat="1" ht="14.15" customHeight="1">
      <c r="Z1653" s="439"/>
      <c r="AH1653" s="367"/>
      <c r="AJ1653" s="367"/>
      <c r="AK1653" s="367"/>
    </row>
    <row r="1654" spans="26:37" s="368" customFormat="1" ht="14.15" customHeight="1">
      <c r="Z1654" s="439"/>
      <c r="AH1654" s="367"/>
      <c r="AJ1654" s="367"/>
      <c r="AK1654" s="367"/>
    </row>
    <row r="1655" spans="26:37" s="368" customFormat="1" ht="14.15" customHeight="1">
      <c r="Z1655" s="439"/>
      <c r="AH1655" s="367"/>
      <c r="AJ1655" s="367"/>
      <c r="AK1655" s="367"/>
    </row>
    <row r="1656" spans="26:37" s="368" customFormat="1" ht="14.15" customHeight="1">
      <c r="Z1656" s="439"/>
      <c r="AH1656" s="367"/>
      <c r="AJ1656" s="367"/>
      <c r="AK1656" s="367"/>
    </row>
    <row r="1657" spans="26:37" s="368" customFormat="1" ht="14.15" customHeight="1">
      <c r="Z1657" s="439"/>
      <c r="AH1657" s="367"/>
      <c r="AJ1657" s="367"/>
      <c r="AK1657" s="367"/>
    </row>
    <row r="1658" spans="26:37" s="368" customFormat="1" ht="14.15" customHeight="1">
      <c r="Z1658" s="439"/>
      <c r="AH1658" s="367"/>
      <c r="AJ1658" s="367"/>
      <c r="AK1658" s="367"/>
    </row>
    <row r="1659" spans="26:37" s="368" customFormat="1" ht="14.15" customHeight="1">
      <c r="Z1659" s="439"/>
      <c r="AH1659" s="367"/>
      <c r="AJ1659" s="367"/>
      <c r="AK1659" s="367"/>
    </row>
    <row r="1660" spans="26:37" s="368" customFormat="1" ht="14.15" customHeight="1">
      <c r="Z1660" s="439"/>
      <c r="AH1660" s="367"/>
      <c r="AJ1660" s="367"/>
      <c r="AK1660" s="367"/>
    </row>
    <row r="1661" spans="26:37" s="368" customFormat="1" ht="14.15" customHeight="1">
      <c r="Z1661" s="439"/>
      <c r="AH1661" s="367"/>
      <c r="AJ1661" s="367"/>
      <c r="AK1661" s="367"/>
    </row>
    <row r="1662" spans="26:37" s="368" customFormat="1" ht="14.15" customHeight="1">
      <c r="Z1662" s="439"/>
      <c r="AH1662" s="367"/>
      <c r="AJ1662" s="367"/>
      <c r="AK1662" s="367"/>
    </row>
    <row r="1663" spans="26:37" s="368" customFormat="1" ht="14.15" customHeight="1">
      <c r="Z1663" s="439"/>
      <c r="AH1663" s="367"/>
      <c r="AJ1663" s="367"/>
      <c r="AK1663" s="367"/>
    </row>
    <row r="1664" spans="26:37" s="368" customFormat="1" ht="14.15" customHeight="1">
      <c r="Z1664" s="439"/>
      <c r="AH1664" s="367"/>
      <c r="AJ1664" s="367"/>
      <c r="AK1664" s="367"/>
    </row>
    <row r="1665" spans="26:37" s="368" customFormat="1" ht="14.15" customHeight="1">
      <c r="Z1665" s="439"/>
      <c r="AH1665" s="367"/>
      <c r="AJ1665" s="367"/>
      <c r="AK1665" s="367"/>
    </row>
    <row r="1666" spans="26:37" s="368" customFormat="1" ht="14.15" customHeight="1">
      <c r="Z1666" s="439"/>
      <c r="AH1666" s="367"/>
      <c r="AJ1666" s="367"/>
      <c r="AK1666" s="367"/>
    </row>
    <row r="1667" spans="26:37" s="368" customFormat="1" ht="14.15" customHeight="1">
      <c r="Z1667" s="439"/>
      <c r="AH1667" s="367"/>
      <c r="AJ1667" s="367"/>
      <c r="AK1667" s="367"/>
    </row>
    <row r="1668" spans="26:37" s="368" customFormat="1" ht="14.15" customHeight="1">
      <c r="Z1668" s="439"/>
      <c r="AH1668" s="367"/>
      <c r="AJ1668" s="367"/>
      <c r="AK1668" s="367"/>
    </row>
    <row r="1669" spans="26:37" s="368" customFormat="1" ht="14.15" customHeight="1">
      <c r="Z1669" s="439"/>
      <c r="AH1669" s="367"/>
      <c r="AJ1669" s="367"/>
      <c r="AK1669" s="367"/>
    </row>
    <row r="1670" spans="26:37" s="368" customFormat="1" ht="14.15" customHeight="1">
      <c r="Z1670" s="439"/>
      <c r="AH1670" s="367"/>
      <c r="AJ1670" s="367"/>
      <c r="AK1670" s="367"/>
    </row>
    <row r="1671" spans="26:37" s="368" customFormat="1" ht="14.15" customHeight="1">
      <c r="Z1671" s="439"/>
      <c r="AH1671" s="367"/>
      <c r="AJ1671" s="367"/>
      <c r="AK1671" s="367"/>
    </row>
    <row r="1672" spans="26:37" s="368" customFormat="1" ht="14.15" customHeight="1">
      <c r="Z1672" s="439"/>
      <c r="AH1672" s="367"/>
      <c r="AJ1672" s="367"/>
      <c r="AK1672" s="367"/>
    </row>
    <row r="1673" spans="26:37" s="368" customFormat="1" ht="14.15" customHeight="1">
      <c r="Z1673" s="439"/>
      <c r="AH1673" s="367"/>
      <c r="AJ1673" s="367"/>
      <c r="AK1673" s="367"/>
    </row>
    <row r="1674" spans="26:37" s="368" customFormat="1" ht="14.15" customHeight="1">
      <c r="Z1674" s="439"/>
      <c r="AH1674" s="367"/>
      <c r="AJ1674" s="367"/>
      <c r="AK1674" s="367"/>
    </row>
    <row r="1675" spans="26:37" s="368" customFormat="1" ht="14.15" customHeight="1">
      <c r="Z1675" s="439"/>
      <c r="AH1675" s="367"/>
      <c r="AJ1675" s="367"/>
      <c r="AK1675" s="367"/>
    </row>
    <row r="1676" spans="26:37" s="368" customFormat="1" ht="14.15" customHeight="1">
      <c r="Z1676" s="439"/>
      <c r="AH1676" s="367"/>
      <c r="AJ1676" s="367"/>
      <c r="AK1676" s="367"/>
    </row>
    <row r="1677" spans="26:37" s="368" customFormat="1" ht="14.15" customHeight="1">
      <c r="Z1677" s="439"/>
      <c r="AH1677" s="367"/>
      <c r="AJ1677" s="367"/>
      <c r="AK1677" s="367"/>
    </row>
    <row r="1678" spans="26:37" s="368" customFormat="1" ht="14.15" customHeight="1">
      <c r="Z1678" s="439"/>
      <c r="AH1678" s="367"/>
      <c r="AJ1678" s="367"/>
      <c r="AK1678" s="367"/>
    </row>
    <row r="1679" spans="26:37" s="368" customFormat="1" ht="14.15" customHeight="1">
      <c r="Z1679" s="439"/>
      <c r="AH1679" s="367"/>
      <c r="AJ1679" s="367"/>
      <c r="AK1679" s="367"/>
    </row>
    <row r="1680" spans="26:37" s="368" customFormat="1" ht="14.15" customHeight="1">
      <c r="Z1680" s="439"/>
      <c r="AH1680" s="367"/>
      <c r="AJ1680" s="367"/>
      <c r="AK1680" s="367"/>
    </row>
    <row r="1681" spans="26:37" s="368" customFormat="1" ht="14.15" customHeight="1">
      <c r="Z1681" s="439"/>
      <c r="AH1681" s="367"/>
      <c r="AJ1681" s="367"/>
      <c r="AK1681" s="367"/>
    </row>
    <row r="1682" spans="26:37" s="368" customFormat="1" ht="14.15" customHeight="1">
      <c r="Z1682" s="439"/>
      <c r="AH1682" s="367"/>
      <c r="AJ1682" s="367"/>
      <c r="AK1682" s="367"/>
    </row>
    <row r="1683" spans="26:37" s="368" customFormat="1" ht="14.15" customHeight="1">
      <c r="Z1683" s="439"/>
      <c r="AH1683" s="367"/>
      <c r="AJ1683" s="367"/>
      <c r="AK1683" s="367"/>
    </row>
    <row r="1684" spans="26:37" s="368" customFormat="1" ht="14.15" customHeight="1">
      <c r="Z1684" s="439"/>
      <c r="AH1684" s="367"/>
      <c r="AJ1684" s="367"/>
      <c r="AK1684" s="367"/>
    </row>
    <row r="1685" spans="26:37" s="368" customFormat="1" ht="14.15" customHeight="1">
      <c r="Z1685" s="439"/>
      <c r="AH1685" s="367"/>
      <c r="AJ1685" s="367"/>
      <c r="AK1685" s="367"/>
    </row>
    <row r="1686" spans="26:37" s="368" customFormat="1" ht="14.15" customHeight="1">
      <c r="Z1686" s="439"/>
      <c r="AH1686" s="367"/>
      <c r="AJ1686" s="367"/>
      <c r="AK1686" s="367"/>
    </row>
    <row r="1687" spans="26:37" s="368" customFormat="1" ht="14.15" customHeight="1">
      <c r="Z1687" s="439"/>
      <c r="AH1687" s="367"/>
      <c r="AJ1687" s="367"/>
      <c r="AK1687" s="367"/>
    </row>
    <row r="1688" spans="26:37" s="368" customFormat="1" ht="14.15" customHeight="1">
      <c r="Z1688" s="439"/>
      <c r="AH1688" s="367"/>
      <c r="AJ1688" s="367"/>
      <c r="AK1688" s="367"/>
    </row>
    <row r="1689" spans="26:37" s="368" customFormat="1" ht="14.15" customHeight="1">
      <c r="Z1689" s="439"/>
      <c r="AH1689" s="367"/>
      <c r="AJ1689" s="367"/>
      <c r="AK1689" s="367"/>
    </row>
    <row r="1690" spans="26:37" s="368" customFormat="1" ht="14.15" customHeight="1">
      <c r="Z1690" s="439"/>
      <c r="AH1690" s="367"/>
      <c r="AJ1690" s="367"/>
      <c r="AK1690" s="367"/>
    </row>
    <row r="1691" spans="26:37" s="368" customFormat="1" ht="14.15" customHeight="1">
      <c r="Z1691" s="439"/>
      <c r="AH1691" s="367"/>
      <c r="AJ1691" s="367"/>
      <c r="AK1691" s="367"/>
    </row>
    <row r="1692" spans="26:37" s="368" customFormat="1" ht="14.15" customHeight="1">
      <c r="Z1692" s="439"/>
      <c r="AH1692" s="367"/>
      <c r="AJ1692" s="367"/>
      <c r="AK1692" s="367"/>
    </row>
    <row r="1693" spans="26:37" s="368" customFormat="1" ht="14.15" customHeight="1">
      <c r="Z1693" s="439"/>
      <c r="AH1693" s="367"/>
      <c r="AJ1693" s="367"/>
      <c r="AK1693" s="367"/>
    </row>
    <row r="1694" spans="26:37" s="368" customFormat="1" ht="14.15" customHeight="1">
      <c r="Z1694" s="439"/>
      <c r="AH1694" s="367"/>
      <c r="AJ1694" s="367"/>
      <c r="AK1694" s="367"/>
    </row>
    <row r="1695" spans="26:37" s="368" customFormat="1" ht="14.15" customHeight="1">
      <c r="Z1695" s="439"/>
      <c r="AH1695" s="367"/>
      <c r="AJ1695" s="367"/>
      <c r="AK1695" s="367"/>
    </row>
    <row r="1696" spans="26:37" s="368" customFormat="1" ht="14.15" customHeight="1">
      <c r="Z1696" s="439"/>
      <c r="AH1696" s="367"/>
      <c r="AJ1696" s="367"/>
      <c r="AK1696" s="367"/>
    </row>
    <row r="1697" spans="26:37" s="368" customFormat="1" ht="14.15" customHeight="1">
      <c r="Z1697" s="439"/>
      <c r="AH1697" s="367"/>
      <c r="AJ1697" s="367"/>
      <c r="AK1697" s="367"/>
    </row>
    <row r="1698" spans="26:37" s="368" customFormat="1" ht="14.15" customHeight="1">
      <c r="Z1698" s="439"/>
      <c r="AH1698" s="367"/>
      <c r="AJ1698" s="367"/>
      <c r="AK1698" s="367"/>
    </row>
    <row r="1699" spans="26:37" s="368" customFormat="1" ht="14.15" customHeight="1">
      <c r="Z1699" s="439"/>
      <c r="AH1699" s="367"/>
      <c r="AJ1699" s="367"/>
      <c r="AK1699" s="367"/>
    </row>
    <row r="1700" spans="26:37" s="368" customFormat="1" ht="14.15" customHeight="1">
      <c r="Z1700" s="439"/>
      <c r="AH1700" s="367"/>
      <c r="AJ1700" s="367"/>
      <c r="AK1700" s="367"/>
    </row>
    <row r="1701" spans="26:37" s="368" customFormat="1" ht="14.15" customHeight="1">
      <c r="Z1701" s="439"/>
      <c r="AH1701" s="367"/>
      <c r="AJ1701" s="367"/>
      <c r="AK1701" s="367"/>
    </row>
    <row r="1702" spans="26:37" s="368" customFormat="1" ht="14.15" customHeight="1">
      <c r="Z1702" s="439"/>
      <c r="AH1702" s="367"/>
      <c r="AJ1702" s="367"/>
      <c r="AK1702" s="367"/>
    </row>
    <row r="1703" spans="26:37" s="368" customFormat="1" ht="14.15" customHeight="1">
      <c r="Z1703" s="439"/>
      <c r="AH1703" s="367"/>
      <c r="AJ1703" s="367"/>
      <c r="AK1703" s="367"/>
    </row>
    <row r="1704" spans="26:37" s="368" customFormat="1" ht="14.15" customHeight="1">
      <c r="Z1704" s="439"/>
      <c r="AH1704" s="367"/>
      <c r="AJ1704" s="367"/>
      <c r="AK1704" s="367"/>
    </row>
    <row r="1705" spans="26:37" s="368" customFormat="1" ht="14.15" customHeight="1">
      <c r="Z1705" s="439"/>
      <c r="AH1705" s="367"/>
      <c r="AJ1705" s="367"/>
      <c r="AK1705" s="367"/>
    </row>
    <row r="1706" spans="26:37" s="368" customFormat="1" ht="14.15" customHeight="1">
      <c r="Z1706" s="439"/>
      <c r="AH1706" s="367"/>
      <c r="AJ1706" s="367"/>
      <c r="AK1706" s="367"/>
    </row>
    <row r="1707" spans="26:37" s="368" customFormat="1" ht="14.15" customHeight="1">
      <c r="Z1707" s="439"/>
      <c r="AH1707" s="367"/>
      <c r="AJ1707" s="367"/>
      <c r="AK1707" s="367"/>
    </row>
    <row r="1708" spans="26:37" s="368" customFormat="1" ht="14.15" customHeight="1">
      <c r="Z1708" s="439"/>
      <c r="AH1708" s="367"/>
      <c r="AJ1708" s="367"/>
      <c r="AK1708" s="367"/>
    </row>
    <row r="1709" spans="26:37" s="368" customFormat="1" ht="14.15" customHeight="1">
      <c r="Z1709" s="439"/>
      <c r="AH1709" s="367"/>
      <c r="AJ1709" s="367"/>
      <c r="AK1709" s="367"/>
    </row>
    <row r="1710" spans="26:37" s="368" customFormat="1" ht="14.15" customHeight="1">
      <c r="Z1710" s="439"/>
      <c r="AH1710" s="367"/>
      <c r="AJ1710" s="367"/>
      <c r="AK1710" s="367"/>
    </row>
    <row r="1711" spans="26:37" s="368" customFormat="1" ht="14.15" customHeight="1">
      <c r="Z1711" s="439"/>
      <c r="AH1711" s="367"/>
      <c r="AJ1711" s="367"/>
      <c r="AK1711" s="367"/>
    </row>
    <row r="1712" spans="26:37" s="368" customFormat="1" ht="14.15" customHeight="1">
      <c r="Z1712" s="439"/>
      <c r="AH1712" s="367"/>
      <c r="AJ1712" s="367"/>
      <c r="AK1712" s="367"/>
    </row>
    <row r="1713" spans="26:37" s="368" customFormat="1" ht="14.15" customHeight="1">
      <c r="Z1713" s="439"/>
      <c r="AH1713" s="367"/>
      <c r="AJ1713" s="367"/>
      <c r="AK1713" s="367"/>
    </row>
    <row r="1714" spans="26:37" s="368" customFormat="1" ht="14.15" customHeight="1">
      <c r="Z1714" s="439"/>
      <c r="AH1714" s="367"/>
      <c r="AJ1714" s="367"/>
      <c r="AK1714" s="367"/>
    </row>
    <row r="1715" spans="26:37" s="368" customFormat="1" ht="14.15" customHeight="1">
      <c r="Z1715" s="439"/>
      <c r="AH1715" s="367"/>
      <c r="AJ1715" s="367"/>
      <c r="AK1715" s="367"/>
    </row>
    <row r="1716" spans="26:37" s="368" customFormat="1" ht="14.15" customHeight="1">
      <c r="Z1716" s="439"/>
      <c r="AH1716" s="367"/>
      <c r="AJ1716" s="367"/>
      <c r="AK1716" s="367"/>
    </row>
    <row r="1717" spans="26:37" s="368" customFormat="1" ht="14.15" customHeight="1">
      <c r="Z1717" s="439"/>
      <c r="AH1717" s="367"/>
      <c r="AJ1717" s="367"/>
      <c r="AK1717" s="367"/>
    </row>
    <row r="1718" spans="26:37" s="368" customFormat="1" ht="14.15" customHeight="1">
      <c r="Z1718" s="439"/>
      <c r="AH1718" s="367"/>
      <c r="AJ1718" s="367"/>
      <c r="AK1718" s="367"/>
    </row>
    <row r="1719" spans="26:37" s="368" customFormat="1" ht="14.15" customHeight="1">
      <c r="Z1719" s="439"/>
      <c r="AH1719" s="367"/>
      <c r="AJ1719" s="367"/>
      <c r="AK1719" s="367"/>
    </row>
    <row r="1720" spans="26:37" s="368" customFormat="1" ht="14.15" customHeight="1">
      <c r="Z1720" s="439"/>
      <c r="AH1720" s="367"/>
      <c r="AJ1720" s="367"/>
      <c r="AK1720" s="367"/>
    </row>
    <row r="1721" spans="26:37" s="368" customFormat="1" ht="14.15" customHeight="1">
      <c r="Z1721" s="439"/>
      <c r="AH1721" s="367"/>
      <c r="AJ1721" s="367"/>
      <c r="AK1721" s="367"/>
    </row>
    <row r="1722" spans="26:37" s="368" customFormat="1" ht="14.15" customHeight="1">
      <c r="Z1722" s="439"/>
      <c r="AH1722" s="367"/>
      <c r="AJ1722" s="367"/>
      <c r="AK1722" s="367"/>
    </row>
    <row r="1723" spans="26:37" s="368" customFormat="1" ht="14.15" customHeight="1">
      <c r="Z1723" s="439"/>
      <c r="AH1723" s="367"/>
      <c r="AJ1723" s="367"/>
      <c r="AK1723" s="367"/>
    </row>
    <row r="1724" spans="26:37" s="368" customFormat="1" ht="14.15" customHeight="1">
      <c r="Z1724" s="439"/>
      <c r="AH1724" s="367"/>
      <c r="AJ1724" s="367"/>
      <c r="AK1724" s="367"/>
    </row>
    <row r="1725" spans="26:37" s="368" customFormat="1" ht="14.15" customHeight="1">
      <c r="Z1725" s="439"/>
      <c r="AH1725" s="367"/>
      <c r="AJ1725" s="367"/>
      <c r="AK1725" s="367"/>
    </row>
    <row r="1726" spans="26:37" s="368" customFormat="1" ht="14.15" customHeight="1">
      <c r="Z1726" s="439"/>
      <c r="AH1726" s="367"/>
      <c r="AJ1726" s="367"/>
      <c r="AK1726" s="367"/>
    </row>
    <row r="1727" spans="26:37" s="368" customFormat="1" ht="14.15" customHeight="1">
      <c r="Z1727" s="439"/>
      <c r="AH1727" s="367"/>
      <c r="AJ1727" s="367"/>
      <c r="AK1727" s="367"/>
    </row>
    <row r="1728" spans="26:37" s="368" customFormat="1" ht="14.15" customHeight="1">
      <c r="Z1728" s="439"/>
      <c r="AH1728" s="367"/>
      <c r="AJ1728" s="367"/>
      <c r="AK1728" s="367"/>
    </row>
    <row r="1729" spans="26:37" s="368" customFormat="1" ht="14.15" customHeight="1">
      <c r="Z1729" s="439"/>
      <c r="AH1729" s="367"/>
      <c r="AJ1729" s="367"/>
      <c r="AK1729" s="367"/>
    </row>
    <row r="1730" spans="26:37" s="368" customFormat="1" ht="14.15" customHeight="1">
      <c r="Z1730" s="439"/>
      <c r="AH1730" s="367"/>
      <c r="AJ1730" s="367"/>
      <c r="AK1730" s="367"/>
    </row>
    <row r="1731" spans="26:37" s="368" customFormat="1" ht="14.15" customHeight="1">
      <c r="Z1731" s="439"/>
      <c r="AH1731" s="367"/>
      <c r="AJ1731" s="367"/>
      <c r="AK1731" s="367"/>
    </row>
    <row r="1732" spans="26:37" s="368" customFormat="1" ht="14.15" customHeight="1">
      <c r="Z1732" s="439"/>
      <c r="AH1732" s="367"/>
      <c r="AJ1732" s="367"/>
      <c r="AK1732" s="367"/>
    </row>
    <row r="1733" spans="26:37" s="368" customFormat="1" ht="14.15" customHeight="1">
      <c r="Z1733" s="439"/>
      <c r="AH1733" s="367"/>
      <c r="AJ1733" s="367"/>
      <c r="AK1733" s="367"/>
    </row>
    <row r="1734" spans="26:37" s="368" customFormat="1" ht="14.15" customHeight="1">
      <c r="Z1734" s="439"/>
      <c r="AH1734" s="367"/>
      <c r="AJ1734" s="367"/>
      <c r="AK1734" s="367"/>
    </row>
    <row r="1735" spans="26:37" s="368" customFormat="1" ht="14.15" customHeight="1">
      <c r="Z1735" s="439"/>
      <c r="AH1735" s="367"/>
      <c r="AJ1735" s="367"/>
      <c r="AK1735" s="367"/>
    </row>
    <row r="1736" spans="26:37" s="368" customFormat="1" ht="14.15" customHeight="1">
      <c r="Z1736" s="439"/>
      <c r="AH1736" s="367"/>
      <c r="AJ1736" s="367"/>
      <c r="AK1736" s="367"/>
    </row>
    <row r="1737" spans="26:37" s="368" customFormat="1" ht="14.15" customHeight="1">
      <c r="Z1737" s="439"/>
      <c r="AH1737" s="367"/>
      <c r="AJ1737" s="367"/>
      <c r="AK1737" s="367"/>
    </row>
    <row r="1738" spans="26:37" s="368" customFormat="1" ht="14.15" customHeight="1">
      <c r="Z1738" s="439"/>
      <c r="AH1738" s="367"/>
      <c r="AJ1738" s="367"/>
      <c r="AK1738" s="367"/>
    </row>
    <row r="1739" spans="26:37" s="368" customFormat="1" ht="14.15" customHeight="1">
      <c r="Z1739" s="439"/>
      <c r="AH1739" s="367"/>
      <c r="AJ1739" s="367"/>
      <c r="AK1739" s="367"/>
    </row>
    <row r="1740" spans="26:37" s="368" customFormat="1" ht="14.15" customHeight="1">
      <c r="Z1740" s="439"/>
      <c r="AH1740" s="367"/>
      <c r="AJ1740" s="367"/>
      <c r="AK1740" s="367"/>
    </row>
    <row r="1741" spans="26:37" s="368" customFormat="1" ht="14.15" customHeight="1">
      <c r="Z1741" s="439"/>
      <c r="AH1741" s="367"/>
      <c r="AJ1741" s="367"/>
      <c r="AK1741" s="367"/>
    </row>
    <row r="1742" spans="26:37" s="368" customFormat="1" ht="14.15" customHeight="1">
      <c r="Z1742" s="439"/>
      <c r="AH1742" s="367"/>
      <c r="AJ1742" s="367"/>
      <c r="AK1742" s="367"/>
    </row>
    <row r="1743" spans="26:37" s="368" customFormat="1" ht="14.15" customHeight="1">
      <c r="Z1743" s="439"/>
      <c r="AH1743" s="367"/>
      <c r="AJ1743" s="367"/>
      <c r="AK1743" s="367"/>
    </row>
    <row r="1744" spans="26:37" s="368" customFormat="1" ht="14.15" customHeight="1">
      <c r="Z1744" s="439"/>
      <c r="AH1744" s="367"/>
      <c r="AJ1744" s="367"/>
      <c r="AK1744" s="367"/>
    </row>
    <row r="1745" spans="26:37" s="368" customFormat="1" ht="14.15" customHeight="1">
      <c r="Z1745" s="439"/>
      <c r="AH1745" s="367"/>
      <c r="AJ1745" s="367"/>
      <c r="AK1745" s="367"/>
    </row>
    <row r="1746" spans="26:37" s="368" customFormat="1" ht="14.15" customHeight="1">
      <c r="Z1746" s="439"/>
      <c r="AH1746" s="367"/>
      <c r="AJ1746" s="367"/>
      <c r="AK1746" s="367"/>
    </row>
    <row r="1747" spans="26:37" s="368" customFormat="1" ht="14.15" customHeight="1">
      <c r="Z1747" s="439"/>
      <c r="AH1747" s="367"/>
      <c r="AJ1747" s="367"/>
      <c r="AK1747" s="367"/>
    </row>
    <row r="1748" spans="26:37" s="368" customFormat="1" ht="14.15" customHeight="1">
      <c r="Z1748" s="439"/>
      <c r="AH1748" s="367"/>
      <c r="AJ1748" s="367"/>
      <c r="AK1748" s="367"/>
    </row>
    <row r="1749" spans="26:37" s="368" customFormat="1" ht="14.15" customHeight="1">
      <c r="Z1749" s="439"/>
      <c r="AH1749" s="367"/>
      <c r="AJ1749" s="367"/>
      <c r="AK1749" s="367"/>
    </row>
    <row r="1750" spans="26:37" s="368" customFormat="1" ht="14.15" customHeight="1">
      <c r="Z1750" s="439"/>
      <c r="AH1750" s="367"/>
      <c r="AJ1750" s="367"/>
      <c r="AK1750" s="367"/>
    </row>
    <row r="1751" spans="26:37" s="368" customFormat="1" ht="14.15" customHeight="1">
      <c r="Z1751" s="439"/>
      <c r="AH1751" s="367"/>
      <c r="AJ1751" s="367"/>
      <c r="AK1751" s="367"/>
    </row>
    <row r="1752" spans="26:37" s="368" customFormat="1" ht="14.15" customHeight="1">
      <c r="Z1752" s="439"/>
      <c r="AH1752" s="367"/>
      <c r="AJ1752" s="367"/>
      <c r="AK1752" s="367"/>
    </row>
    <row r="1753" spans="26:37" s="368" customFormat="1" ht="14.15" customHeight="1">
      <c r="Z1753" s="439"/>
      <c r="AH1753" s="367"/>
      <c r="AJ1753" s="367"/>
      <c r="AK1753" s="367"/>
    </row>
    <row r="1754" spans="26:37" s="368" customFormat="1" ht="14.15" customHeight="1">
      <c r="Z1754" s="439"/>
      <c r="AH1754" s="367"/>
      <c r="AJ1754" s="367"/>
      <c r="AK1754" s="367"/>
    </row>
    <row r="1755" spans="26:37" s="368" customFormat="1" ht="14.15" customHeight="1">
      <c r="Z1755" s="439"/>
      <c r="AH1755" s="367"/>
      <c r="AJ1755" s="367"/>
      <c r="AK1755" s="367"/>
    </row>
    <row r="1756" spans="26:37" s="368" customFormat="1" ht="14.15" customHeight="1">
      <c r="Z1756" s="439"/>
      <c r="AH1756" s="367"/>
      <c r="AJ1756" s="367"/>
      <c r="AK1756" s="367"/>
    </row>
    <row r="1757" spans="26:37" s="368" customFormat="1" ht="14.15" customHeight="1">
      <c r="Z1757" s="439"/>
      <c r="AH1757" s="367"/>
      <c r="AJ1757" s="367"/>
      <c r="AK1757" s="367"/>
    </row>
    <row r="1758" spans="26:37" s="368" customFormat="1" ht="14.15" customHeight="1">
      <c r="Z1758" s="439"/>
      <c r="AH1758" s="367"/>
      <c r="AJ1758" s="367"/>
      <c r="AK1758" s="367"/>
    </row>
    <row r="1759" spans="26:37" s="368" customFormat="1" ht="14.15" customHeight="1">
      <c r="Z1759" s="439"/>
      <c r="AH1759" s="367"/>
      <c r="AJ1759" s="367"/>
      <c r="AK1759" s="367"/>
    </row>
    <row r="1760" spans="26:37" s="368" customFormat="1" ht="14.15" customHeight="1">
      <c r="Z1760" s="439"/>
      <c r="AH1760" s="367"/>
      <c r="AJ1760" s="367"/>
      <c r="AK1760" s="367"/>
    </row>
    <row r="1761" spans="26:37" s="368" customFormat="1" ht="14.15" customHeight="1">
      <c r="Z1761" s="439"/>
      <c r="AH1761" s="367"/>
      <c r="AJ1761" s="367"/>
      <c r="AK1761" s="367"/>
    </row>
    <row r="1762" spans="26:37" s="368" customFormat="1" ht="14.15" customHeight="1">
      <c r="Z1762" s="439"/>
      <c r="AH1762" s="367"/>
      <c r="AJ1762" s="367"/>
      <c r="AK1762" s="367"/>
    </row>
    <row r="1763" spans="26:37" s="368" customFormat="1" ht="14.15" customHeight="1">
      <c r="Z1763" s="439"/>
      <c r="AH1763" s="367"/>
      <c r="AJ1763" s="367"/>
      <c r="AK1763" s="367"/>
    </row>
    <row r="1764" spans="26:37" s="368" customFormat="1" ht="14.15" customHeight="1">
      <c r="Z1764" s="439"/>
      <c r="AH1764" s="367"/>
      <c r="AJ1764" s="367"/>
      <c r="AK1764" s="367"/>
    </row>
    <row r="1765" spans="26:37" s="368" customFormat="1" ht="14.15" customHeight="1">
      <c r="Z1765" s="439"/>
      <c r="AH1765" s="367"/>
      <c r="AJ1765" s="367"/>
      <c r="AK1765" s="367"/>
    </row>
    <row r="1766" spans="26:37" s="368" customFormat="1" ht="14.15" customHeight="1">
      <c r="Z1766" s="439"/>
      <c r="AH1766" s="367"/>
      <c r="AJ1766" s="367"/>
      <c r="AK1766" s="367"/>
    </row>
    <row r="1767" spans="26:37" s="368" customFormat="1" ht="14.15" customHeight="1">
      <c r="Z1767" s="439"/>
      <c r="AH1767" s="367"/>
      <c r="AJ1767" s="367"/>
      <c r="AK1767" s="367"/>
    </row>
    <row r="1768" spans="26:37" s="368" customFormat="1" ht="14.15" customHeight="1">
      <c r="Z1768" s="439"/>
      <c r="AH1768" s="367"/>
      <c r="AJ1768" s="367"/>
      <c r="AK1768" s="367"/>
    </row>
    <row r="1769" spans="26:37" s="368" customFormat="1" ht="14.15" customHeight="1">
      <c r="Z1769" s="439"/>
      <c r="AH1769" s="367"/>
      <c r="AJ1769" s="367"/>
      <c r="AK1769" s="367"/>
    </row>
    <row r="1770" spans="26:37" s="368" customFormat="1" ht="14.15" customHeight="1">
      <c r="Z1770" s="439"/>
      <c r="AH1770" s="367"/>
      <c r="AJ1770" s="367"/>
      <c r="AK1770" s="367"/>
    </row>
    <row r="1771" spans="26:37" s="368" customFormat="1" ht="14.15" customHeight="1">
      <c r="Z1771" s="439"/>
      <c r="AH1771" s="367"/>
      <c r="AJ1771" s="367"/>
      <c r="AK1771" s="367"/>
    </row>
    <row r="1772" spans="26:37" s="368" customFormat="1" ht="14.15" customHeight="1">
      <c r="Z1772" s="439"/>
      <c r="AH1772" s="367"/>
      <c r="AJ1772" s="367"/>
      <c r="AK1772" s="367"/>
    </row>
    <row r="1773" spans="26:37" s="368" customFormat="1" ht="14.15" customHeight="1">
      <c r="Z1773" s="439"/>
      <c r="AH1773" s="367"/>
      <c r="AJ1773" s="367"/>
      <c r="AK1773" s="367"/>
    </row>
    <row r="1774" spans="26:37" s="368" customFormat="1" ht="14.15" customHeight="1">
      <c r="Z1774" s="439"/>
      <c r="AH1774" s="367"/>
      <c r="AJ1774" s="367"/>
      <c r="AK1774" s="367"/>
    </row>
    <row r="1775" spans="26:37" s="368" customFormat="1" ht="14.15" customHeight="1">
      <c r="Z1775" s="439"/>
      <c r="AH1775" s="367"/>
      <c r="AJ1775" s="367"/>
      <c r="AK1775" s="367"/>
    </row>
    <row r="1776" spans="26:37" s="368" customFormat="1" ht="14.15" customHeight="1">
      <c r="Z1776" s="439"/>
      <c r="AH1776" s="367"/>
      <c r="AJ1776" s="367"/>
      <c r="AK1776" s="367"/>
    </row>
    <row r="1777" spans="26:37" s="368" customFormat="1" ht="14.15" customHeight="1">
      <c r="Z1777" s="439"/>
      <c r="AH1777" s="367"/>
      <c r="AJ1777" s="367"/>
      <c r="AK1777" s="367"/>
    </row>
    <row r="1778" spans="26:37" s="368" customFormat="1" ht="14.15" customHeight="1">
      <c r="Z1778" s="439"/>
      <c r="AH1778" s="367"/>
      <c r="AJ1778" s="367"/>
      <c r="AK1778" s="367"/>
    </row>
    <row r="1779" spans="26:37" s="368" customFormat="1" ht="14.15" customHeight="1">
      <c r="Z1779" s="439"/>
      <c r="AH1779" s="367"/>
      <c r="AJ1779" s="367"/>
      <c r="AK1779" s="367"/>
    </row>
    <row r="1780" spans="26:37" s="368" customFormat="1" ht="14.15" customHeight="1">
      <c r="Z1780" s="439"/>
      <c r="AH1780" s="367"/>
      <c r="AJ1780" s="367"/>
      <c r="AK1780" s="367"/>
    </row>
    <row r="1781" spans="26:37" s="368" customFormat="1" ht="14.15" customHeight="1">
      <c r="Z1781" s="439"/>
      <c r="AH1781" s="367"/>
      <c r="AJ1781" s="367"/>
      <c r="AK1781" s="367"/>
    </row>
    <row r="1782" spans="26:37" s="368" customFormat="1" ht="14.15" customHeight="1">
      <c r="Z1782" s="439"/>
      <c r="AH1782" s="367"/>
      <c r="AJ1782" s="367"/>
      <c r="AK1782" s="367"/>
    </row>
    <row r="1783" spans="26:37" s="368" customFormat="1" ht="14.15" customHeight="1">
      <c r="Z1783" s="439"/>
      <c r="AH1783" s="367"/>
      <c r="AJ1783" s="367"/>
      <c r="AK1783" s="367"/>
    </row>
    <row r="1784" spans="26:37" s="368" customFormat="1" ht="14.15" customHeight="1">
      <c r="Z1784" s="439"/>
      <c r="AH1784" s="367"/>
      <c r="AJ1784" s="367"/>
      <c r="AK1784" s="367"/>
    </row>
    <row r="1785" spans="26:37" s="368" customFormat="1" ht="14.15" customHeight="1">
      <c r="Z1785" s="439"/>
      <c r="AH1785" s="367"/>
      <c r="AJ1785" s="367"/>
      <c r="AK1785" s="367"/>
    </row>
    <row r="1786" spans="26:37" s="368" customFormat="1" ht="14.15" customHeight="1">
      <c r="Z1786" s="439"/>
      <c r="AH1786" s="367"/>
      <c r="AJ1786" s="367"/>
      <c r="AK1786" s="367"/>
    </row>
    <row r="1787" spans="26:37" s="368" customFormat="1" ht="14.15" customHeight="1">
      <c r="Z1787" s="439"/>
      <c r="AH1787" s="367"/>
      <c r="AJ1787" s="367"/>
      <c r="AK1787" s="367"/>
    </row>
    <row r="1788" spans="26:37" s="368" customFormat="1" ht="14.15" customHeight="1">
      <c r="Z1788" s="439"/>
      <c r="AH1788" s="367"/>
      <c r="AJ1788" s="367"/>
      <c r="AK1788" s="367"/>
    </row>
    <row r="1789" spans="26:37" s="368" customFormat="1" ht="14.15" customHeight="1">
      <c r="Z1789" s="439"/>
      <c r="AH1789" s="367"/>
      <c r="AJ1789" s="367"/>
      <c r="AK1789" s="367"/>
    </row>
    <row r="1790" spans="26:37" s="368" customFormat="1" ht="14.15" customHeight="1">
      <c r="Z1790" s="439"/>
      <c r="AH1790" s="367"/>
      <c r="AJ1790" s="367"/>
      <c r="AK1790" s="367"/>
    </row>
    <row r="1791" spans="26:37" s="368" customFormat="1" ht="14.15" customHeight="1">
      <c r="Z1791" s="439"/>
      <c r="AH1791" s="367"/>
      <c r="AJ1791" s="367"/>
      <c r="AK1791" s="367"/>
    </row>
    <row r="1792" spans="26:37" s="368" customFormat="1" ht="14.15" customHeight="1">
      <c r="Z1792" s="439"/>
      <c r="AH1792" s="367"/>
      <c r="AJ1792" s="367"/>
      <c r="AK1792" s="367"/>
    </row>
    <row r="1793" spans="26:37" s="368" customFormat="1" ht="14.15" customHeight="1">
      <c r="Z1793" s="439"/>
      <c r="AH1793" s="367"/>
      <c r="AJ1793" s="367"/>
      <c r="AK1793" s="367"/>
    </row>
    <row r="1794" spans="26:37" s="368" customFormat="1" ht="14.15" customHeight="1">
      <c r="Z1794" s="439"/>
      <c r="AH1794" s="367"/>
      <c r="AJ1794" s="367"/>
      <c r="AK1794" s="367"/>
    </row>
    <row r="1795" spans="26:37" s="368" customFormat="1" ht="14.15" customHeight="1">
      <c r="Z1795" s="439"/>
      <c r="AH1795" s="367"/>
      <c r="AJ1795" s="367"/>
      <c r="AK1795" s="367"/>
    </row>
    <row r="1796" spans="26:37" s="368" customFormat="1" ht="14.15" customHeight="1">
      <c r="Z1796" s="439"/>
      <c r="AH1796" s="367"/>
      <c r="AJ1796" s="367"/>
      <c r="AK1796" s="367"/>
    </row>
    <row r="1797" spans="26:37" s="368" customFormat="1" ht="14.15" customHeight="1">
      <c r="Z1797" s="439"/>
      <c r="AH1797" s="367"/>
      <c r="AJ1797" s="367"/>
      <c r="AK1797" s="367"/>
    </row>
    <row r="1798" spans="26:37" s="368" customFormat="1" ht="14.15" customHeight="1">
      <c r="Z1798" s="439"/>
      <c r="AH1798" s="367"/>
      <c r="AJ1798" s="367"/>
      <c r="AK1798" s="367"/>
    </row>
    <row r="1799" spans="26:37" s="368" customFormat="1" ht="14.15" customHeight="1">
      <c r="Z1799" s="439"/>
      <c r="AH1799" s="367"/>
      <c r="AJ1799" s="367"/>
      <c r="AK1799" s="367"/>
    </row>
    <row r="1800" spans="26:37" s="368" customFormat="1" ht="14.15" customHeight="1">
      <c r="Z1800" s="439"/>
      <c r="AH1800" s="367"/>
      <c r="AJ1800" s="367"/>
      <c r="AK1800" s="367"/>
    </row>
    <row r="1801" spans="26:37" s="368" customFormat="1" ht="14.15" customHeight="1">
      <c r="Z1801" s="439"/>
      <c r="AH1801" s="367"/>
      <c r="AJ1801" s="367"/>
      <c r="AK1801" s="367"/>
    </row>
    <row r="1802" spans="26:37" s="368" customFormat="1" ht="14.15" customHeight="1">
      <c r="Z1802" s="439"/>
      <c r="AH1802" s="367"/>
      <c r="AJ1802" s="367"/>
      <c r="AK1802" s="367"/>
    </row>
    <row r="1803" spans="26:37" s="368" customFormat="1" ht="14.15" customHeight="1">
      <c r="Z1803" s="439"/>
      <c r="AH1803" s="367"/>
      <c r="AJ1803" s="367"/>
      <c r="AK1803" s="367"/>
    </row>
    <row r="1804" spans="26:37" s="368" customFormat="1" ht="14.15" customHeight="1">
      <c r="Z1804" s="439"/>
      <c r="AH1804" s="367"/>
      <c r="AJ1804" s="367"/>
      <c r="AK1804" s="367"/>
    </row>
    <row r="1805" spans="26:37" s="368" customFormat="1" ht="14.15" customHeight="1">
      <c r="Z1805" s="439"/>
      <c r="AH1805" s="367"/>
      <c r="AJ1805" s="367"/>
      <c r="AK1805" s="367"/>
    </row>
    <row r="1806" spans="26:37" s="368" customFormat="1" ht="14.15" customHeight="1">
      <c r="Z1806" s="439"/>
      <c r="AH1806" s="367"/>
      <c r="AJ1806" s="367"/>
      <c r="AK1806" s="367"/>
    </row>
    <row r="1807" spans="26:37" s="368" customFormat="1" ht="14.15" customHeight="1">
      <c r="Z1807" s="439"/>
      <c r="AH1807" s="367"/>
      <c r="AJ1807" s="367"/>
      <c r="AK1807" s="367"/>
    </row>
    <row r="1808" spans="26:37" s="368" customFormat="1" ht="14.15" customHeight="1">
      <c r="Z1808" s="439"/>
      <c r="AH1808" s="367"/>
      <c r="AJ1808" s="367"/>
      <c r="AK1808" s="367"/>
    </row>
    <row r="1809" spans="26:37" s="368" customFormat="1" ht="14.15" customHeight="1">
      <c r="Z1809" s="439"/>
      <c r="AH1809" s="367"/>
      <c r="AJ1809" s="367"/>
      <c r="AK1809" s="367"/>
    </row>
    <row r="1810" spans="26:37" s="368" customFormat="1" ht="14.15" customHeight="1">
      <c r="Z1810" s="439"/>
      <c r="AH1810" s="367"/>
      <c r="AJ1810" s="367"/>
      <c r="AK1810" s="367"/>
    </row>
    <row r="1811" spans="26:37" s="368" customFormat="1" ht="14.15" customHeight="1">
      <c r="Z1811" s="439"/>
      <c r="AH1811" s="367"/>
      <c r="AJ1811" s="367"/>
      <c r="AK1811" s="367"/>
    </row>
    <row r="1812" spans="26:37" s="368" customFormat="1" ht="14.15" customHeight="1">
      <c r="Z1812" s="439"/>
      <c r="AH1812" s="367"/>
      <c r="AJ1812" s="367"/>
      <c r="AK1812" s="367"/>
    </row>
    <row r="1813" spans="26:37" s="368" customFormat="1" ht="14.15" customHeight="1">
      <c r="Z1813" s="439"/>
      <c r="AH1813" s="367"/>
      <c r="AJ1813" s="367"/>
      <c r="AK1813" s="367"/>
    </row>
    <row r="1814" spans="26:37" s="368" customFormat="1" ht="14.15" customHeight="1">
      <c r="Z1814" s="439"/>
      <c r="AH1814" s="367"/>
      <c r="AJ1814" s="367"/>
      <c r="AK1814" s="367"/>
    </row>
    <row r="1815" spans="26:37" s="368" customFormat="1" ht="14.15" customHeight="1">
      <c r="Z1815" s="439"/>
      <c r="AH1815" s="367"/>
      <c r="AJ1815" s="367"/>
      <c r="AK1815" s="367"/>
    </row>
    <row r="1816" spans="26:37" s="368" customFormat="1" ht="14.15" customHeight="1">
      <c r="Z1816" s="439"/>
      <c r="AH1816" s="367"/>
      <c r="AJ1816" s="367"/>
      <c r="AK1816" s="367"/>
    </row>
    <row r="1817" spans="26:37" s="368" customFormat="1" ht="14.15" customHeight="1">
      <c r="Z1817" s="439"/>
      <c r="AH1817" s="367"/>
      <c r="AJ1817" s="367"/>
      <c r="AK1817" s="367"/>
    </row>
    <row r="1818" spans="26:37" s="368" customFormat="1" ht="14.15" customHeight="1">
      <c r="Z1818" s="439"/>
      <c r="AH1818" s="367"/>
      <c r="AJ1818" s="367"/>
      <c r="AK1818" s="367"/>
    </row>
    <row r="1819" spans="26:37" s="368" customFormat="1" ht="14.15" customHeight="1">
      <c r="Z1819" s="439"/>
      <c r="AH1819" s="367"/>
      <c r="AJ1819" s="367"/>
      <c r="AK1819" s="367"/>
    </row>
    <row r="1820" spans="26:37" s="368" customFormat="1" ht="14.15" customHeight="1">
      <c r="Z1820" s="439"/>
      <c r="AH1820" s="367"/>
      <c r="AJ1820" s="367"/>
      <c r="AK1820" s="367"/>
    </row>
    <row r="1821" spans="26:37" s="368" customFormat="1" ht="14.15" customHeight="1">
      <c r="Z1821" s="439"/>
      <c r="AH1821" s="367"/>
      <c r="AJ1821" s="367"/>
      <c r="AK1821" s="367"/>
    </row>
    <row r="1822" spans="26:37" s="368" customFormat="1" ht="14.15" customHeight="1">
      <c r="Z1822" s="439"/>
      <c r="AH1822" s="367"/>
      <c r="AJ1822" s="367"/>
      <c r="AK1822" s="367"/>
    </row>
    <row r="1823" spans="26:37" s="368" customFormat="1" ht="14.15" customHeight="1">
      <c r="Z1823" s="439"/>
      <c r="AH1823" s="367"/>
      <c r="AJ1823" s="367"/>
      <c r="AK1823" s="367"/>
    </row>
    <row r="1824" spans="26:37" s="368" customFormat="1" ht="14.15" customHeight="1">
      <c r="Z1824" s="439"/>
      <c r="AH1824" s="367"/>
      <c r="AJ1824" s="367"/>
      <c r="AK1824" s="367"/>
    </row>
    <row r="1825" spans="26:37" s="368" customFormat="1" ht="14.15" customHeight="1">
      <c r="Z1825" s="439"/>
      <c r="AH1825" s="367"/>
      <c r="AJ1825" s="367"/>
      <c r="AK1825" s="367"/>
    </row>
    <row r="1826" spans="26:37" s="368" customFormat="1" ht="14.15" customHeight="1">
      <c r="Z1826" s="439"/>
      <c r="AH1826" s="367"/>
      <c r="AJ1826" s="367"/>
      <c r="AK1826" s="367"/>
    </row>
    <row r="1827" spans="26:37" s="368" customFormat="1" ht="14.15" customHeight="1">
      <c r="Z1827" s="439"/>
      <c r="AH1827" s="367"/>
      <c r="AJ1827" s="367"/>
      <c r="AK1827" s="367"/>
    </row>
    <row r="1828" spans="26:37" s="368" customFormat="1" ht="14.15" customHeight="1">
      <c r="Z1828" s="439"/>
      <c r="AH1828" s="367"/>
      <c r="AJ1828" s="367"/>
      <c r="AK1828" s="367"/>
    </row>
    <row r="1829" spans="26:37" s="368" customFormat="1" ht="14.15" customHeight="1">
      <c r="Z1829" s="439"/>
      <c r="AH1829" s="367"/>
      <c r="AJ1829" s="367"/>
      <c r="AK1829" s="367"/>
    </row>
    <row r="1830" spans="26:37" s="368" customFormat="1" ht="14.15" customHeight="1">
      <c r="Z1830" s="439"/>
      <c r="AH1830" s="367"/>
      <c r="AJ1830" s="367"/>
      <c r="AK1830" s="367"/>
    </row>
    <row r="1831" spans="26:37" s="368" customFormat="1" ht="14.15" customHeight="1">
      <c r="Z1831" s="439"/>
      <c r="AH1831" s="367"/>
      <c r="AJ1831" s="367"/>
      <c r="AK1831" s="367"/>
    </row>
    <row r="1832" spans="26:37" s="368" customFormat="1" ht="14.15" customHeight="1">
      <c r="Z1832" s="439"/>
      <c r="AH1832" s="367"/>
      <c r="AJ1832" s="367"/>
      <c r="AK1832" s="367"/>
    </row>
    <row r="1833" spans="26:37" s="368" customFormat="1" ht="14.15" customHeight="1">
      <c r="Z1833" s="439"/>
      <c r="AH1833" s="367"/>
      <c r="AJ1833" s="367"/>
      <c r="AK1833" s="367"/>
    </row>
    <row r="1834" spans="26:37" s="368" customFormat="1" ht="14.15" customHeight="1">
      <c r="Z1834" s="439"/>
      <c r="AH1834" s="367"/>
      <c r="AJ1834" s="367"/>
      <c r="AK1834" s="367"/>
    </row>
    <row r="1835" spans="26:37" s="368" customFormat="1" ht="14.15" customHeight="1">
      <c r="Z1835" s="439"/>
      <c r="AH1835" s="367"/>
      <c r="AJ1835" s="367"/>
      <c r="AK1835" s="367"/>
    </row>
    <row r="1836" spans="26:37" s="368" customFormat="1" ht="14.15" customHeight="1">
      <c r="Z1836" s="439"/>
      <c r="AH1836" s="367"/>
      <c r="AJ1836" s="367"/>
      <c r="AK1836" s="367"/>
    </row>
    <row r="1837" spans="26:37" s="368" customFormat="1" ht="14.15" customHeight="1">
      <c r="Z1837" s="439"/>
      <c r="AH1837" s="367"/>
      <c r="AJ1837" s="367"/>
      <c r="AK1837" s="367"/>
    </row>
    <row r="1838" spans="26:37" s="368" customFormat="1" ht="14.15" customHeight="1">
      <c r="Z1838" s="439"/>
      <c r="AH1838" s="367"/>
      <c r="AJ1838" s="367"/>
      <c r="AK1838" s="367"/>
    </row>
    <row r="1839" spans="26:37" s="368" customFormat="1" ht="14.15" customHeight="1">
      <c r="Z1839" s="439"/>
      <c r="AH1839" s="367"/>
      <c r="AJ1839" s="367"/>
      <c r="AK1839" s="367"/>
    </row>
    <row r="1840" spans="26:37" s="368" customFormat="1" ht="14.15" customHeight="1">
      <c r="Z1840" s="439"/>
      <c r="AH1840" s="367"/>
      <c r="AJ1840" s="367"/>
      <c r="AK1840" s="367"/>
    </row>
    <row r="1841" spans="26:37" s="368" customFormat="1" ht="14.15" customHeight="1">
      <c r="Z1841" s="439"/>
      <c r="AH1841" s="367"/>
      <c r="AJ1841" s="367"/>
      <c r="AK1841" s="367"/>
    </row>
    <row r="1842" spans="26:37" s="368" customFormat="1" ht="14.15" customHeight="1">
      <c r="Z1842" s="439"/>
      <c r="AH1842" s="367"/>
      <c r="AJ1842" s="367"/>
      <c r="AK1842" s="367"/>
    </row>
    <row r="1843" spans="26:37" s="368" customFormat="1" ht="14.15" customHeight="1">
      <c r="Z1843" s="439"/>
      <c r="AH1843" s="367"/>
      <c r="AJ1843" s="367"/>
      <c r="AK1843" s="367"/>
    </row>
    <row r="1844" spans="26:37" s="368" customFormat="1" ht="14.15" customHeight="1">
      <c r="Z1844" s="439"/>
      <c r="AH1844" s="367"/>
      <c r="AJ1844" s="367"/>
      <c r="AK1844" s="367"/>
    </row>
    <row r="1845" spans="26:37" s="368" customFormat="1" ht="14.15" customHeight="1">
      <c r="Z1845" s="439"/>
      <c r="AH1845" s="367"/>
      <c r="AJ1845" s="367"/>
      <c r="AK1845" s="367"/>
    </row>
    <row r="1846" spans="26:37" s="368" customFormat="1" ht="14.15" customHeight="1">
      <c r="Z1846" s="439"/>
      <c r="AH1846" s="367"/>
      <c r="AJ1846" s="367"/>
      <c r="AK1846" s="367"/>
    </row>
    <row r="1847" spans="26:37" s="368" customFormat="1" ht="14.15" customHeight="1">
      <c r="Z1847" s="439"/>
      <c r="AH1847" s="367"/>
      <c r="AJ1847" s="367"/>
      <c r="AK1847" s="367"/>
    </row>
    <row r="1848" spans="26:37" s="368" customFormat="1" ht="14.15" customHeight="1">
      <c r="Z1848" s="439"/>
      <c r="AH1848" s="367"/>
      <c r="AJ1848" s="367"/>
      <c r="AK1848" s="367"/>
    </row>
    <row r="1849" spans="26:37" s="368" customFormat="1" ht="14.15" customHeight="1">
      <c r="Z1849" s="439"/>
      <c r="AH1849" s="367"/>
      <c r="AJ1849" s="367"/>
      <c r="AK1849" s="367"/>
    </row>
    <row r="1850" spans="26:37" s="368" customFormat="1" ht="14.15" customHeight="1">
      <c r="Z1850" s="439"/>
      <c r="AH1850" s="367"/>
      <c r="AJ1850" s="367"/>
      <c r="AK1850" s="367"/>
    </row>
    <row r="1851" spans="26:37" s="368" customFormat="1" ht="14.15" customHeight="1">
      <c r="Z1851" s="439"/>
      <c r="AH1851" s="367"/>
      <c r="AJ1851" s="367"/>
      <c r="AK1851" s="367"/>
    </row>
    <row r="1852" spans="26:37" s="368" customFormat="1" ht="14.15" customHeight="1">
      <c r="Z1852" s="439"/>
      <c r="AH1852" s="367"/>
      <c r="AJ1852" s="367"/>
      <c r="AK1852" s="367"/>
    </row>
    <row r="1853" spans="26:37" s="368" customFormat="1" ht="14.15" customHeight="1">
      <c r="Z1853" s="439"/>
      <c r="AH1853" s="367"/>
      <c r="AJ1853" s="367"/>
      <c r="AK1853" s="367"/>
    </row>
    <row r="1854" spans="26:37" s="368" customFormat="1" ht="14.15" customHeight="1">
      <c r="Z1854" s="439"/>
      <c r="AH1854" s="367"/>
      <c r="AJ1854" s="367"/>
      <c r="AK1854" s="367"/>
    </row>
    <row r="1855" spans="26:37" s="368" customFormat="1" ht="14.15" customHeight="1">
      <c r="Z1855" s="439"/>
      <c r="AH1855" s="367"/>
      <c r="AJ1855" s="367"/>
      <c r="AK1855" s="367"/>
    </row>
    <row r="1856" spans="26:37" s="368" customFormat="1" ht="14.15" customHeight="1">
      <c r="Z1856" s="439"/>
      <c r="AH1856" s="367"/>
      <c r="AJ1856" s="367"/>
      <c r="AK1856" s="367"/>
    </row>
    <row r="1857" spans="26:37" s="368" customFormat="1" ht="14.15" customHeight="1">
      <c r="Z1857" s="439"/>
      <c r="AH1857" s="367"/>
      <c r="AJ1857" s="367"/>
      <c r="AK1857" s="367"/>
    </row>
    <row r="1858" spans="26:37" s="368" customFormat="1" ht="14.15" customHeight="1">
      <c r="Z1858" s="439"/>
      <c r="AH1858" s="367"/>
      <c r="AJ1858" s="367"/>
      <c r="AK1858" s="367"/>
    </row>
    <row r="1859" spans="26:37" s="368" customFormat="1" ht="14.15" customHeight="1">
      <c r="Z1859" s="439"/>
      <c r="AH1859" s="367"/>
      <c r="AJ1859" s="367"/>
      <c r="AK1859" s="367"/>
    </row>
    <row r="1860" spans="26:37" s="368" customFormat="1" ht="14.15" customHeight="1">
      <c r="Z1860" s="439"/>
      <c r="AH1860" s="367"/>
      <c r="AJ1860" s="367"/>
      <c r="AK1860" s="367"/>
    </row>
    <row r="1861" spans="26:37" s="368" customFormat="1" ht="14.15" customHeight="1">
      <c r="Z1861" s="439"/>
      <c r="AH1861" s="367"/>
      <c r="AJ1861" s="367"/>
      <c r="AK1861" s="367"/>
    </row>
    <row r="1862" spans="26:37" s="368" customFormat="1" ht="14.15" customHeight="1">
      <c r="Z1862" s="439"/>
      <c r="AH1862" s="367"/>
      <c r="AJ1862" s="367"/>
      <c r="AK1862" s="367"/>
    </row>
    <row r="1863" spans="26:37" s="368" customFormat="1" ht="14.15" customHeight="1">
      <c r="Z1863" s="439"/>
      <c r="AH1863" s="367"/>
      <c r="AJ1863" s="367"/>
      <c r="AK1863" s="367"/>
    </row>
    <row r="1864" spans="26:37" s="368" customFormat="1" ht="14.15" customHeight="1">
      <c r="Z1864" s="439"/>
      <c r="AH1864" s="367"/>
      <c r="AJ1864" s="367"/>
      <c r="AK1864" s="367"/>
    </row>
    <row r="1865" spans="26:37" s="368" customFormat="1" ht="14.15" customHeight="1">
      <c r="Z1865" s="439"/>
      <c r="AH1865" s="367"/>
      <c r="AJ1865" s="367"/>
      <c r="AK1865" s="367"/>
    </row>
    <row r="1866" spans="26:37" s="368" customFormat="1" ht="14.15" customHeight="1">
      <c r="Z1866" s="439"/>
      <c r="AH1866" s="367"/>
      <c r="AJ1866" s="367"/>
      <c r="AK1866" s="367"/>
    </row>
    <row r="1867" spans="26:37" s="368" customFormat="1" ht="14.15" customHeight="1">
      <c r="Z1867" s="439"/>
      <c r="AH1867" s="367"/>
      <c r="AJ1867" s="367"/>
      <c r="AK1867" s="367"/>
    </row>
    <row r="1868" spans="26:37" s="368" customFormat="1" ht="14.15" customHeight="1">
      <c r="Z1868" s="439"/>
      <c r="AH1868" s="367"/>
      <c r="AJ1868" s="367"/>
      <c r="AK1868" s="367"/>
    </row>
    <row r="1869" spans="26:37" s="368" customFormat="1" ht="14.15" customHeight="1">
      <c r="Z1869" s="439"/>
      <c r="AH1869" s="367"/>
      <c r="AJ1869" s="367"/>
      <c r="AK1869" s="367"/>
    </row>
    <row r="1870" spans="26:37" s="368" customFormat="1" ht="14.15" customHeight="1">
      <c r="Z1870" s="439"/>
      <c r="AH1870" s="367"/>
      <c r="AJ1870" s="367"/>
      <c r="AK1870" s="367"/>
    </row>
    <row r="1871" spans="26:37" s="368" customFormat="1" ht="14.15" customHeight="1">
      <c r="Z1871" s="439"/>
      <c r="AH1871" s="367"/>
      <c r="AJ1871" s="367"/>
      <c r="AK1871" s="367"/>
    </row>
    <row r="1872" spans="26:37" s="368" customFormat="1" ht="14.15" customHeight="1">
      <c r="Z1872" s="439"/>
      <c r="AH1872" s="367"/>
      <c r="AJ1872" s="367"/>
      <c r="AK1872" s="367"/>
    </row>
    <row r="1873" spans="26:37" s="368" customFormat="1" ht="14.15" customHeight="1">
      <c r="Z1873" s="439"/>
      <c r="AH1873" s="367"/>
      <c r="AJ1873" s="367"/>
      <c r="AK1873" s="367"/>
    </row>
    <row r="1874" spans="26:37" s="368" customFormat="1" ht="14.15" customHeight="1">
      <c r="Z1874" s="439"/>
      <c r="AH1874" s="367"/>
      <c r="AJ1874" s="367"/>
      <c r="AK1874" s="367"/>
    </row>
    <row r="1875" spans="26:37" s="368" customFormat="1" ht="14.15" customHeight="1">
      <c r="Z1875" s="439"/>
      <c r="AH1875" s="367"/>
      <c r="AJ1875" s="367"/>
      <c r="AK1875" s="367"/>
    </row>
    <row r="1876" spans="26:37" s="368" customFormat="1" ht="14.15" customHeight="1">
      <c r="Z1876" s="439"/>
      <c r="AH1876" s="367"/>
      <c r="AJ1876" s="367"/>
      <c r="AK1876" s="367"/>
    </row>
    <row r="1877" spans="26:37" s="368" customFormat="1" ht="14.15" customHeight="1">
      <c r="Z1877" s="439"/>
      <c r="AH1877" s="367"/>
      <c r="AJ1877" s="367"/>
      <c r="AK1877" s="367"/>
    </row>
    <row r="1878" spans="26:37" s="368" customFormat="1" ht="14.15" customHeight="1">
      <c r="Z1878" s="439"/>
      <c r="AH1878" s="367"/>
      <c r="AJ1878" s="367"/>
      <c r="AK1878" s="367"/>
    </row>
    <row r="1879" spans="26:37" s="368" customFormat="1" ht="14.15" customHeight="1">
      <c r="Z1879" s="439"/>
      <c r="AH1879" s="367"/>
      <c r="AJ1879" s="367"/>
      <c r="AK1879" s="367"/>
    </row>
    <row r="1880" spans="26:37" s="368" customFormat="1" ht="14.15" customHeight="1">
      <c r="Z1880" s="439"/>
      <c r="AH1880" s="367"/>
      <c r="AJ1880" s="367"/>
      <c r="AK1880" s="367"/>
    </row>
    <row r="1881" spans="26:37" s="368" customFormat="1" ht="14.15" customHeight="1">
      <c r="Z1881" s="439"/>
      <c r="AH1881" s="367"/>
      <c r="AJ1881" s="367"/>
      <c r="AK1881" s="367"/>
    </row>
    <row r="1882" spans="26:37" s="368" customFormat="1" ht="14.15" customHeight="1">
      <c r="Z1882" s="439"/>
      <c r="AH1882" s="367"/>
      <c r="AJ1882" s="367"/>
      <c r="AK1882" s="367"/>
    </row>
    <row r="1883" spans="26:37" s="368" customFormat="1" ht="14.15" customHeight="1">
      <c r="Z1883" s="439"/>
      <c r="AH1883" s="367"/>
      <c r="AJ1883" s="367"/>
      <c r="AK1883" s="367"/>
    </row>
    <row r="1884" spans="26:37" s="368" customFormat="1" ht="14.15" customHeight="1">
      <c r="Z1884" s="439"/>
      <c r="AH1884" s="367"/>
      <c r="AJ1884" s="367"/>
      <c r="AK1884" s="367"/>
    </row>
    <row r="1885" spans="26:37" s="368" customFormat="1" ht="14.15" customHeight="1">
      <c r="Z1885" s="439"/>
      <c r="AH1885" s="367"/>
      <c r="AJ1885" s="367"/>
      <c r="AK1885" s="367"/>
    </row>
    <row r="1886" spans="26:37" s="368" customFormat="1" ht="14.15" customHeight="1">
      <c r="Z1886" s="439"/>
      <c r="AH1886" s="367"/>
      <c r="AJ1886" s="367"/>
      <c r="AK1886" s="367"/>
    </row>
    <row r="1887" spans="26:37" s="368" customFormat="1" ht="14.15" customHeight="1">
      <c r="Z1887" s="439"/>
      <c r="AH1887" s="367"/>
      <c r="AJ1887" s="367"/>
      <c r="AK1887" s="367"/>
    </row>
    <row r="1888" spans="26:37" s="368" customFormat="1" ht="14.15" customHeight="1">
      <c r="Z1888" s="439"/>
      <c r="AH1888" s="367"/>
      <c r="AJ1888" s="367"/>
      <c r="AK1888" s="367"/>
    </row>
    <row r="1889" spans="26:37" s="368" customFormat="1" ht="14.15" customHeight="1">
      <c r="Z1889" s="439"/>
      <c r="AH1889" s="367"/>
      <c r="AJ1889" s="367"/>
      <c r="AK1889" s="367"/>
    </row>
    <row r="1890" spans="26:37" s="368" customFormat="1" ht="14.15" customHeight="1">
      <c r="Z1890" s="439"/>
      <c r="AH1890" s="367"/>
      <c r="AJ1890" s="367"/>
      <c r="AK1890" s="367"/>
    </row>
    <row r="1891" spans="26:37" s="368" customFormat="1" ht="14.15" customHeight="1">
      <c r="Z1891" s="439"/>
      <c r="AH1891" s="367"/>
      <c r="AJ1891" s="367"/>
      <c r="AK1891" s="367"/>
    </row>
    <row r="1892" spans="26:37" s="368" customFormat="1" ht="14.15" customHeight="1">
      <c r="Z1892" s="439"/>
      <c r="AH1892" s="367"/>
      <c r="AJ1892" s="367"/>
      <c r="AK1892" s="367"/>
    </row>
    <row r="1893" spans="26:37" s="368" customFormat="1" ht="14.15" customHeight="1">
      <c r="Z1893" s="439"/>
      <c r="AH1893" s="367"/>
      <c r="AJ1893" s="367"/>
      <c r="AK1893" s="367"/>
    </row>
    <row r="1894" spans="26:37" s="368" customFormat="1" ht="14.15" customHeight="1">
      <c r="Z1894" s="439"/>
      <c r="AH1894" s="367"/>
      <c r="AJ1894" s="367"/>
      <c r="AK1894" s="367"/>
    </row>
    <row r="1895" spans="26:37" s="368" customFormat="1" ht="14.15" customHeight="1">
      <c r="Z1895" s="439"/>
      <c r="AH1895" s="367"/>
      <c r="AJ1895" s="367"/>
      <c r="AK1895" s="367"/>
    </row>
    <row r="1896" spans="26:37" s="368" customFormat="1" ht="14.15" customHeight="1">
      <c r="Z1896" s="439"/>
      <c r="AH1896" s="367"/>
      <c r="AJ1896" s="367"/>
      <c r="AK1896" s="367"/>
    </row>
    <row r="1897" spans="26:37" s="368" customFormat="1" ht="14.15" customHeight="1">
      <c r="Z1897" s="439"/>
      <c r="AH1897" s="367"/>
      <c r="AJ1897" s="367"/>
      <c r="AK1897" s="367"/>
    </row>
    <row r="1898" spans="26:37" s="368" customFormat="1" ht="14.15" customHeight="1">
      <c r="Z1898" s="439"/>
      <c r="AH1898" s="367"/>
      <c r="AJ1898" s="367"/>
      <c r="AK1898" s="367"/>
    </row>
    <row r="1899" spans="26:37" s="368" customFormat="1" ht="14.15" customHeight="1">
      <c r="Z1899" s="439"/>
      <c r="AH1899" s="367"/>
      <c r="AJ1899" s="367"/>
      <c r="AK1899" s="367"/>
    </row>
    <row r="1900" spans="26:37" s="368" customFormat="1" ht="14.15" customHeight="1">
      <c r="Z1900" s="439"/>
      <c r="AH1900" s="367"/>
      <c r="AJ1900" s="367"/>
      <c r="AK1900" s="367"/>
    </row>
    <row r="1901" spans="26:37" s="368" customFormat="1" ht="14.15" customHeight="1">
      <c r="Z1901" s="439"/>
      <c r="AH1901" s="367"/>
      <c r="AJ1901" s="367"/>
      <c r="AK1901" s="367"/>
    </row>
    <row r="1902" spans="26:37" s="368" customFormat="1" ht="14.15" customHeight="1">
      <c r="Z1902" s="439"/>
      <c r="AH1902" s="367"/>
      <c r="AJ1902" s="367"/>
      <c r="AK1902" s="367"/>
    </row>
    <row r="1903" spans="26:37" s="368" customFormat="1" ht="14.15" customHeight="1">
      <c r="Z1903" s="439"/>
      <c r="AH1903" s="367"/>
      <c r="AJ1903" s="367"/>
      <c r="AK1903" s="367"/>
    </row>
    <row r="1904" spans="26:37" s="368" customFormat="1" ht="14.15" customHeight="1">
      <c r="Z1904" s="439"/>
      <c r="AH1904" s="367"/>
      <c r="AJ1904" s="367"/>
      <c r="AK1904" s="367"/>
    </row>
    <row r="1905" spans="26:37" s="368" customFormat="1" ht="14.15" customHeight="1">
      <c r="Z1905" s="439"/>
      <c r="AH1905" s="367"/>
      <c r="AJ1905" s="367"/>
      <c r="AK1905" s="367"/>
    </row>
    <row r="1906" spans="26:37" s="368" customFormat="1" ht="14.15" customHeight="1">
      <c r="Z1906" s="439"/>
      <c r="AH1906" s="367"/>
      <c r="AJ1906" s="367"/>
      <c r="AK1906" s="367"/>
    </row>
    <row r="1907" spans="26:37" s="368" customFormat="1" ht="14.15" customHeight="1">
      <c r="Z1907" s="439"/>
      <c r="AH1907" s="367"/>
      <c r="AJ1907" s="367"/>
      <c r="AK1907" s="367"/>
    </row>
    <row r="1908" spans="26:37" s="368" customFormat="1" ht="14.15" customHeight="1">
      <c r="Z1908" s="439"/>
      <c r="AH1908" s="367"/>
      <c r="AJ1908" s="367"/>
      <c r="AK1908" s="367"/>
    </row>
    <row r="1909" spans="26:37" s="368" customFormat="1" ht="14.15" customHeight="1">
      <c r="Z1909" s="439"/>
      <c r="AH1909" s="367"/>
      <c r="AJ1909" s="367"/>
      <c r="AK1909" s="367"/>
    </row>
    <row r="1910" spans="26:37" s="368" customFormat="1" ht="14.15" customHeight="1">
      <c r="Z1910" s="439"/>
      <c r="AH1910" s="367"/>
      <c r="AJ1910" s="367"/>
      <c r="AK1910" s="367"/>
    </row>
    <row r="1911" spans="26:37" s="368" customFormat="1" ht="14.15" customHeight="1">
      <c r="Z1911" s="439"/>
      <c r="AH1911" s="367"/>
      <c r="AJ1911" s="367"/>
      <c r="AK1911" s="367"/>
    </row>
    <row r="1912" spans="26:37" s="368" customFormat="1" ht="14.15" customHeight="1">
      <c r="Z1912" s="439"/>
      <c r="AH1912" s="367"/>
      <c r="AJ1912" s="367"/>
      <c r="AK1912" s="367"/>
    </row>
    <row r="1913" spans="26:37" s="368" customFormat="1" ht="14.15" customHeight="1">
      <c r="Z1913" s="439"/>
      <c r="AH1913" s="367"/>
      <c r="AJ1913" s="367"/>
      <c r="AK1913" s="367"/>
    </row>
    <row r="1914" spans="26:37" s="368" customFormat="1" ht="14.15" customHeight="1">
      <c r="Z1914" s="439"/>
      <c r="AH1914" s="367"/>
      <c r="AJ1914" s="367"/>
      <c r="AK1914" s="367"/>
    </row>
    <row r="1915" spans="26:37" s="368" customFormat="1" ht="14.15" customHeight="1">
      <c r="Z1915" s="439"/>
      <c r="AH1915" s="367"/>
      <c r="AJ1915" s="367"/>
      <c r="AK1915" s="367"/>
    </row>
    <row r="1916" spans="26:37" s="368" customFormat="1" ht="14.15" customHeight="1">
      <c r="Z1916" s="439"/>
      <c r="AH1916" s="367"/>
      <c r="AJ1916" s="367"/>
      <c r="AK1916" s="367"/>
    </row>
    <row r="1917" spans="26:37" s="368" customFormat="1" ht="14.15" customHeight="1">
      <c r="Z1917" s="439"/>
      <c r="AH1917" s="367"/>
      <c r="AJ1917" s="367"/>
      <c r="AK1917" s="367"/>
    </row>
    <row r="1918" spans="26:37" s="368" customFormat="1" ht="14.15" customHeight="1">
      <c r="Z1918" s="439"/>
      <c r="AH1918" s="367"/>
      <c r="AJ1918" s="367"/>
      <c r="AK1918" s="367"/>
    </row>
    <row r="1919" spans="26:37" s="368" customFormat="1" ht="14.15" customHeight="1">
      <c r="Z1919" s="439"/>
      <c r="AH1919" s="367"/>
      <c r="AJ1919" s="367"/>
      <c r="AK1919" s="367"/>
    </row>
    <row r="1920" spans="26:37" s="368" customFormat="1" ht="14.15" customHeight="1">
      <c r="Z1920" s="439"/>
      <c r="AH1920" s="367"/>
      <c r="AJ1920" s="367"/>
      <c r="AK1920" s="367"/>
    </row>
    <row r="1921" spans="26:37" s="368" customFormat="1" ht="14.15" customHeight="1">
      <c r="Z1921" s="439"/>
      <c r="AH1921" s="367"/>
      <c r="AJ1921" s="367"/>
      <c r="AK1921" s="367"/>
    </row>
    <row r="1922" spans="26:37" s="368" customFormat="1" ht="14.15" customHeight="1">
      <c r="Z1922" s="439"/>
      <c r="AH1922" s="367"/>
      <c r="AJ1922" s="367"/>
      <c r="AK1922" s="367"/>
    </row>
    <row r="1923" spans="26:37" s="368" customFormat="1" ht="14.15" customHeight="1">
      <c r="Z1923" s="439"/>
      <c r="AH1923" s="367"/>
      <c r="AJ1923" s="367"/>
      <c r="AK1923" s="367"/>
    </row>
    <row r="1924" spans="26:37" s="368" customFormat="1" ht="14.15" customHeight="1">
      <c r="Z1924" s="439"/>
      <c r="AH1924" s="367"/>
      <c r="AJ1924" s="367"/>
      <c r="AK1924" s="367"/>
    </row>
    <row r="1925" spans="26:37" s="368" customFormat="1" ht="14.15" customHeight="1">
      <c r="Z1925" s="439"/>
      <c r="AH1925" s="367"/>
      <c r="AJ1925" s="367"/>
      <c r="AK1925" s="367"/>
    </row>
    <row r="1926" spans="26:37" s="368" customFormat="1" ht="14.15" customHeight="1">
      <c r="Z1926" s="439"/>
      <c r="AH1926" s="367"/>
      <c r="AJ1926" s="367"/>
      <c r="AK1926" s="367"/>
    </row>
    <row r="1927" spans="26:37" s="368" customFormat="1" ht="14.15" customHeight="1">
      <c r="Z1927" s="439"/>
      <c r="AH1927" s="367"/>
      <c r="AJ1927" s="367"/>
      <c r="AK1927" s="367"/>
    </row>
    <row r="1928" spans="26:37" s="368" customFormat="1" ht="14.15" customHeight="1">
      <c r="Z1928" s="439"/>
      <c r="AH1928" s="367"/>
      <c r="AJ1928" s="367"/>
      <c r="AK1928" s="367"/>
    </row>
    <row r="1929" spans="26:37" s="368" customFormat="1" ht="14.15" customHeight="1">
      <c r="Z1929" s="439"/>
      <c r="AH1929" s="367"/>
      <c r="AJ1929" s="367"/>
      <c r="AK1929" s="367"/>
    </row>
    <row r="1930" spans="26:37" s="368" customFormat="1" ht="14.15" customHeight="1">
      <c r="Z1930" s="439"/>
      <c r="AH1930" s="367"/>
      <c r="AJ1930" s="367"/>
      <c r="AK1930" s="367"/>
    </row>
    <row r="1931" spans="26:37" s="368" customFormat="1" ht="14.15" customHeight="1">
      <c r="Z1931" s="439"/>
      <c r="AH1931" s="367"/>
      <c r="AJ1931" s="367"/>
      <c r="AK1931" s="367"/>
    </row>
    <row r="1932" spans="26:37" s="368" customFormat="1" ht="14.15" customHeight="1">
      <c r="Z1932" s="439"/>
      <c r="AH1932" s="367"/>
      <c r="AJ1932" s="367"/>
      <c r="AK1932" s="367"/>
    </row>
    <row r="1933" spans="26:37" s="368" customFormat="1" ht="14.15" customHeight="1">
      <c r="Z1933" s="439"/>
      <c r="AH1933" s="367"/>
      <c r="AJ1933" s="367"/>
      <c r="AK1933" s="367"/>
    </row>
    <row r="1934" spans="26:37" s="368" customFormat="1" ht="14.15" customHeight="1">
      <c r="Z1934" s="439"/>
      <c r="AH1934" s="367"/>
      <c r="AJ1934" s="367"/>
      <c r="AK1934" s="367"/>
    </row>
    <row r="1935" spans="26:37" s="368" customFormat="1" ht="14.15" customHeight="1">
      <c r="Z1935" s="439"/>
      <c r="AH1935" s="367"/>
      <c r="AJ1935" s="367"/>
      <c r="AK1935" s="367"/>
    </row>
    <row r="1936" spans="26:37" s="368" customFormat="1" ht="14.15" customHeight="1">
      <c r="Z1936" s="439"/>
      <c r="AH1936" s="367"/>
      <c r="AJ1936" s="367"/>
      <c r="AK1936" s="367"/>
    </row>
    <row r="1937" spans="26:37" s="368" customFormat="1" ht="14.15" customHeight="1">
      <c r="Z1937" s="439"/>
      <c r="AH1937" s="367"/>
      <c r="AJ1937" s="367"/>
      <c r="AK1937" s="367"/>
    </row>
    <row r="1938" spans="26:37" s="368" customFormat="1" ht="14.15" customHeight="1">
      <c r="Z1938" s="439"/>
      <c r="AH1938" s="367"/>
      <c r="AJ1938" s="367"/>
      <c r="AK1938" s="367"/>
    </row>
    <row r="1939" spans="26:37" s="368" customFormat="1" ht="14.15" customHeight="1">
      <c r="Z1939" s="439"/>
      <c r="AH1939" s="367"/>
      <c r="AJ1939" s="367"/>
      <c r="AK1939" s="367"/>
    </row>
    <row r="1940" spans="26:37" s="368" customFormat="1" ht="14.15" customHeight="1">
      <c r="Z1940" s="439"/>
      <c r="AH1940" s="367"/>
      <c r="AJ1940" s="367"/>
      <c r="AK1940" s="367"/>
    </row>
    <row r="1941" spans="26:37" s="368" customFormat="1" ht="14.15" customHeight="1">
      <c r="Z1941" s="439"/>
      <c r="AH1941" s="367"/>
      <c r="AJ1941" s="367"/>
      <c r="AK1941" s="367"/>
    </row>
    <row r="1942" spans="26:37" s="368" customFormat="1" ht="14.15" customHeight="1">
      <c r="Z1942" s="439"/>
      <c r="AH1942" s="367"/>
      <c r="AJ1942" s="367"/>
      <c r="AK1942" s="367"/>
    </row>
    <row r="1943" spans="26:37" s="368" customFormat="1" ht="14.15" customHeight="1">
      <c r="Z1943" s="439"/>
      <c r="AH1943" s="367"/>
      <c r="AJ1943" s="367"/>
      <c r="AK1943" s="367"/>
    </row>
    <row r="1944" spans="26:37" s="368" customFormat="1" ht="14.15" customHeight="1">
      <c r="Z1944" s="439"/>
      <c r="AH1944" s="367"/>
      <c r="AJ1944" s="367"/>
      <c r="AK1944" s="367"/>
    </row>
    <row r="1945" spans="26:37" s="368" customFormat="1" ht="14.15" customHeight="1">
      <c r="Z1945" s="439"/>
      <c r="AH1945" s="367"/>
      <c r="AJ1945" s="367"/>
      <c r="AK1945" s="367"/>
    </row>
    <row r="1946" spans="26:37" s="368" customFormat="1" ht="14.15" customHeight="1">
      <c r="Z1946" s="439"/>
      <c r="AH1946" s="367"/>
      <c r="AJ1946" s="367"/>
      <c r="AK1946" s="367"/>
    </row>
    <row r="1947" spans="26:37" s="368" customFormat="1" ht="14.15" customHeight="1">
      <c r="Z1947" s="439"/>
      <c r="AH1947" s="367"/>
      <c r="AJ1947" s="367"/>
      <c r="AK1947" s="367"/>
    </row>
    <row r="1948" spans="26:37" s="368" customFormat="1" ht="14.15" customHeight="1">
      <c r="Z1948" s="439"/>
      <c r="AH1948" s="367"/>
      <c r="AJ1948" s="367"/>
      <c r="AK1948" s="367"/>
    </row>
    <row r="1949" spans="26:37" s="368" customFormat="1" ht="14.15" customHeight="1">
      <c r="Z1949" s="439"/>
      <c r="AH1949" s="367"/>
      <c r="AJ1949" s="367"/>
      <c r="AK1949" s="367"/>
    </row>
    <row r="1950" spans="26:37" s="368" customFormat="1" ht="14.15" customHeight="1">
      <c r="Z1950" s="439"/>
      <c r="AH1950" s="367"/>
      <c r="AJ1950" s="367"/>
      <c r="AK1950" s="367"/>
    </row>
    <row r="1951" spans="26:37" s="368" customFormat="1" ht="14.15" customHeight="1">
      <c r="Z1951" s="439"/>
      <c r="AH1951" s="367"/>
      <c r="AJ1951" s="367"/>
      <c r="AK1951" s="367"/>
    </row>
    <row r="1952" spans="26:37" s="368" customFormat="1" ht="14.15" customHeight="1">
      <c r="Z1952" s="439"/>
      <c r="AH1952" s="367"/>
      <c r="AJ1952" s="367"/>
      <c r="AK1952" s="367"/>
    </row>
    <row r="1953" spans="26:37" s="368" customFormat="1" ht="14.15" customHeight="1">
      <c r="Z1953" s="439"/>
      <c r="AH1953" s="367"/>
      <c r="AJ1953" s="367"/>
      <c r="AK1953" s="367"/>
    </row>
    <row r="1954" spans="26:37" s="368" customFormat="1" ht="14.15" customHeight="1">
      <c r="Z1954" s="439"/>
      <c r="AH1954" s="367"/>
      <c r="AJ1954" s="367"/>
      <c r="AK1954" s="367"/>
    </row>
    <row r="1955" spans="26:37" s="368" customFormat="1" ht="14.15" customHeight="1">
      <c r="Z1955" s="439"/>
      <c r="AH1955" s="367"/>
      <c r="AJ1955" s="367"/>
      <c r="AK1955" s="367"/>
    </row>
    <row r="1956" spans="26:37" s="368" customFormat="1" ht="14.15" customHeight="1">
      <c r="Z1956" s="439"/>
      <c r="AH1956" s="367"/>
      <c r="AJ1956" s="367"/>
      <c r="AK1956" s="367"/>
    </row>
    <row r="1957" spans="26:37" s="368" customFormat="1" ht="14.15" customHeight="1">
      <c r="Z1957" s="439"/>
      <c r="AH1957" s="367"/>
      <c r="AJ1957" s="367"/>
      <c r="AK1957" s="367"/>
    </row>
    <row r="1958" spans="26:37" s="368" customFormat="1" ht="14.15" customHeight="1">
      <c r="Z1958" s="439"/>
      <c r="AH1958" s="367"/>
      <c r="AJ1958" s="367"/>
      <c r="AK1958" s="367"/>
    </row>
    <row r="1959" spans="26:37" s="368" customFormat="1" ht="14.15" customHeight="1">
      <c r="Z1959" s="439"/>
      <c r="AH1959" s="367"/>
      <c r="AJ1959" s="367"/>
      <c r="AK1959" s="367"/>
    </row>
    <row r="1960" spans="26:37" s="368" customFormat="1" ht="14.15" customHeight="1">
      <c r="Z1960" s="439"/>
      <c r="AH1960" s="367"/>
      <c r="AJ1960" s="367"/>
      <c r="AK1960" s="367"/>
    </row>
    <row r="1961" spans="26:37" s="368" customFormat="1" ht="14.15" customHeight="1">
      <c r="Z1961" s="439"/>
      <c r="AH1961" s="367"/>
      <c r="AJ1961" s="367"/>
      <c r="AK1961" s="367"/>
    </row>
    <row r="1962" spans="26:37" s="368" customFormat="1" ht="14.15" customHeight="1">
      <c r="Z1962" s="439"/>
      <c r="AH1962" s="367"/>
      <c r="AJ1962" s="367"/>
      <c r="AK1962" s="367"/>
    </row>
    <row r="1963" spans="26:37" s="368" customFormat="1" ht="14.15" customHeight="1">
      <c r="Z1963" s="439"/>
      <c r="AH1963" s="367"/>
      <c r="AJ1963" s="367"/>
      <c r="AK1963" s="367"/>
    </row>
    <row r="1964" spans="26:37" s="368" customFormat="1" ht="14.15" customHeight="1">
      <c r="Z1964" s="439"/>
      <c r="AH1964" s="367"/>
      <c r="AJ1964" s="367"/>
      <c r="AK1964" s="367"/>
    </row>
    <row r="1965" spans="26:37" s="368" customFormat="1" ht="14.15" customHeight="1">
      <c r="Z1965" s="439"/>
      <c r="AH1965" s="367"/>
      <c r="AJ1965" s="367"/>
      <c r="AK1965" s="367"/>
    </row>
    <row r="1966" spans="26:37" s="368" customFormat="1" ht="14.15" customHeight="1">
      <c r="Z1966" s="439"/>
      <c r="AH1966" s="367"/>
      <c r="AJ1966" s="367"/>
      <c r="AK1966" s="367"/>
    </row>
    <row r="1967" spans="26:37" s="368" customFormat="1" ht="14.15" customHeight="1">
      <c r="Z1967" s="439"/>
      <c r="AH1967" s="367"/>
      <c r="AJ1967" s="367"/>
      <c r="AK1967" s="367"/>
    </row>
    <row r="1968" spans="26:37" s="368" customFormat="1" ht="14.15" customHeight="1">
      <c r="Z1968" s="439"/>
      <c r="AH1968" s="367"/>
      <c r="AJ1968" s="367"/>
      <c r="AK1968" s="367"/>
    </row>
    <row r="1969" spans="26:37" s="368" customFormat="1" ht="14.15" customHeight="1">
      <c r="Z1969" s="439"/>
      <c r="AH1969" s="367"/>
      <c r="AJ1969" s="367"/>
      <c r="AK1969" s="367"/>
    </row>
    <row r="1970" spans="26:37" s="368" customFormat="1" ht="14.15" customHeight="1">
      <c r="Z1970" s="439"/>
      <c r="AH1970" s="367"/>
      <c r="AJ1970" s="367"/>
      <c r="AK1970" s="367"/>
    </row>
    <row r="1971" spans="26:37" s="368" customFormat="1" ht="14.15" customHeight="1">
      <c r="Z1971" s="439"/>
      <c r="AH1971" s="367"/>
      <c r="AJ1971" s="367"/>
      <c r="AK1971" s="367"/>
    </row>
    <row r="1972" spans="26:37" s="368" customFormat="1" ht="14.15" customHeight="1">
      <c r="Z1972" s="439"/>
      <c r="AH1972" s="367"/>
      <c r="AJ1972" s="367"/>
      <c r="AK1972" s="367"/>
    </row>
    <row r="1973" spans="26:37" s="368" customFormat="1" ht="14.15" customHeight="1">
      <c r="Z1973" s="439"/>
      <c r="AH1973" s="367"/>
      <c r="AJ1973" s="367"/>
      <c r="AK1973" s="367"/>
    </row>
    <row r="1974" spans="26:37" s="368" customFormat="1" ht="14.15" customHeight="1">
      <c r="Z1974" s="439"/>
      <c r="AH1974" s="367"/>
      <c r="AJ1974" s="367"/>
      <c r="AK1974" s="367"/>
    </row>
    <row r="1975" spans="26:37" s="368" customFormat="1" ht="14.15" customHeight="1">
      <c r="Z1975" s="439"/>
      <c r="AH1975" s="367"/>
      <c r="AJ1975" s="367"/>
      <c r="AK1975" s="367"/>
    </row>
    <row r="1976" spans="26:37" s="368" customFormat="1" ht="14.15" customHeight="1">
      <c r="Z1976" s="439"/>
      <c r="AH1976" s="367"/>
      <c r="AJ1976" s="367"/>
      <c r="AK1976" s="367"/>
    </row>
    <row r="1977" spans="26:37" s="368" customFormat="1" ht="14.15" customHeight="1">
      <c r="Z1977" s="439"/>
      <c r="AH1977" s="367"/>
      <c r="AJ1977" s="367"/>
      <c r="AK1977" s="367"/>
    </row>
    <row r="1978" spans="26:37" s="368" customFormat="1" ht="14.15" customHeight="1">
      <c r="Z1978" s="439"/>
      <c r="AH1978" s="367"/>
      <c r="AJ1978" s="367"/>
      <c r="AK1978" s="367"/>
    </row>
    <row r="1979" spans="26:37" s="368" customFormat="1" ht="14.15" customHeight="1">
      <c r="Z1979" s="439"/>
      <c r="AH1979" s="367"/>
      <c r="AJ1979" s="367"/>
      <c r="AK1979" s="367"/>
    </row>
    <row r="1980" spans="26:37" s="368" customFormat="1" ht="14.15" customHeight="1">
      <c r="Z1980" s="439"/>
      <c r="AH1980" s="367"/>
      <c r="AJ1980" s="367"/>
      <c r="AK1980" s="367"/>
    </row>
    <row r="1981" spans="26:37" s="368" customFormat="1" ht="14.15" customHeight="1">
      <c r="Z1981" s="439"/>
      <c r="AH1981" s="367"/>
      <c r="AJ1981" s="367"/>
      <c r="AK1981" s="367"/>
    </row>
    <row r="1982" spans="26:37" s="368" customFormat="1" ht="14.15" customHeight="1">
      <c r="Z1982" s="439"/>
      <c r="AH1982" s="367"/>
      <c r="AJ1982" s="367"/>
      <c r="AK1982" s="367"/>
    </row>
    <row r="1983" spans="26:37" s="368" customFormat="1" ht="14.15" customHeight="1">
      <c r="Z1983" s="439"/>
      <c r="AH1983" s="367"/>
      <c r="AJ1983" s="367"/>
      <c r="AK1983" s="367"/>
    </row>
    <row r="1984" spans="26:37" s="368" customFormat="1" ht="14.15" customHeight="1">
      <c r="Z1984" s="439"/>
      <c r="AH1984" s="367"/>
      <c r="AJ1984" s="367"/>
      <c r="AK1984" s="367"/>
    </row>
    <row r="1985" spans="26:37" s="368" customFormat="1" ht="14.15" customHeight="1">
      <c r="Z1985" s="439"/>
      <c r="AH1985" s="367"/>
      <c r="AJ1985" s="367"/>
      <c r="AK1985" s="367"/>
    </row>
    <row r="1986" spans="26:37" s="368" customFormat="1" ht="14.15" customHeight="1">
      <c r="Z1986" s="439"/>
      <c r="AH1986" s="367"/>
      <c r="AJ1986" s="367"/>
      <c r="AK1986" s="367"/>
    </row>
    <row r="1987" spans="26:37" s="368" customFormat="1" ht="14.15" customHeight="1">
      <c r="Z1987" s="439"/>
      <c r="AH1987" s="367"/>
      <c r="AJ1987" s="367"/>
      <c r="AK1987" s="367"/>
    </row>
    <row r="1988" spans="26:37" s="368" customFormat="1" ht="14.15" customHeight="1">
      <c r="Z1988" s="439"/>
      <c r="AH1988" s="367"/>
      <c r="AJ1988" s="367"/>
      <c r="AK1988" s="367"/>
    </row>
    <row r="1989" spans="26:37" s="368" customFormat="1" ht="14.15" customHeight="1">
      <c r="Z1989" s="439"/>
      <c r="AH1989" s="367"/>
      <c r="AJ1989" s="367"/>
      <c r="AK1989" s="367"/>
    </row>
    <row r="1990" spans="26:37" s="368" customFormat="1" ht="14.15" customHeight="1">
      <c r="Z1990" s="439"/>
      <c r="AH1990" s="367"/>
      <c r="AJ1990" s="367"/>
      <c r="AK1990" s="367"/>
    </row>
    <row r="1991" spans="26:37" s="368" customFormat="1" ht="14.15" customHeight="1">
      <c r="Z1991" s="439"/>
      <c r="AH1991" s="367"/>
      <c r="AJ1991" s="367"/>
      <c r="AK1991" s="367"/>
    </row>
    <row r="1992" spans="26:37" s="368" customFormat="1" ht="14.15" customHeight="1">
      <c r="Z1992" s="439"/>
      <c r="AH1992" s="367"/>
      <c r="AJ1992" s="367"/>
      <c r="AK1992" s="367"/>
    </row>
    <row r="1993" spans="26:37" s="368" customFormat="1" ht="14.15" customHeight="1">
      <c r="Z1993" s="439"/>
      <c r="AH1993" s="367"/>
      <c r="AJ1993" s="367"/>
      <c r="AK1993" s="367"/>
    </row>
    <row r="1994" spans="26:37" s="368" customFormat="1" ht="14.15" customHeight="1">
      <c r="Z1994" s="439"/>
      <c r="AH1994" s="367"/>
      <c r="AJ1994" s="367"/>
      <c r="AK1994" s="367"/>
    </row>
    <row r="1995" spans="26:37" s="368" customFormat="1" ht="14.15" customHeight="1">
      <c r="Z1995" s="439"/>
      <c r="AH1995" s="367"/>
      <c r="AJ1995" s="367"/>
      <c r="AK1995" s="367"/>
    </row>
    <row r="1996" spans="26:37" s="368" customFormat="1" ht="14.15" customHeight="1">
      <c r="Z1996" s="439"/>
      <c r="AH1996" s="367"/>
      <c r="AJ1996" s="367"/>
      <c r="AK1996" s="367"/>
    </row>
    <row r="1997" spans="26:37" s="368" customFormat="1" ht="14.15" customHeight="1">
      <c r="Z1997" s="439"/>
      <c r="AH1997" s="367"/>
      <c r="AJ1997" s="367"/>
      <c r="AK1997" s="367"/>
    </row>
    <row r="1998" spans="26:37" s="368" customFormat="1" ht="14.15" customHeight="1">
      <c r="Z1998" s="439"/>
      <c r="AH1998" s="367"/>
      <c r="AJ1998" s="367"/>
      <c r="AK1998" s="367"/>
    </row>
    <row r="1999" spans="26:37" s="368" customFormat="1" ht="14.15" customHeight="1">
      <c r="Z1999" s="439"/>
      <c r="AH1999" s="367"/>
      <c r="AJ1999" s="367"/>
      <c r="AK1999" s="367"/>
    </row>
    <row r="2000" spans="26:37" s="368" customFormat="1" ht="14.15" customHeight="1">
      <c r="Z2000" s="439"/>
      <c r="AH2000" s="367"/>
      <c r="AJ2000" s="367"/>
      <c r="AK2000" s="367"/>
    </row>
    <row r="2001" spans="26:37" s="368" customFormat="1" ht="14.15" customHeight="1">
      <c r="Z2001" s="439"/>
      <c r="AH2001" s="367"/>
      <c r="AJ2001" s="367"/>
      <c r="AK2001" s="367"/>
    </row>
    <row r="2002" spans="26:37" s="368" customFormat="1" ht="14.15" customHeight="1">
      <c r="Z2002" s="439"/>
      <c r="AH2002" s="367"/>
      <c r="AJ2002" s="367"/>
      <c r="AK2002" s="367"/>
    </row>
    <row r="2003" spans="26:37" s="368" customFormat="1" ht="14.15" customHeight="1">
      <c r="Z2003" s="439"/>
      <c r="AH2003" s="367"/>
      <c r="AJ2003" s="367"/>
      <c r="AK2003" s="367"/>
    </row>
    <row r="2004" spans="26:37" s="368" customFormat="1" ht="14.15" customHeight="1">
      <c r="Z2004" s="439"/>
      <c r="AH2004" s="367"/>
      <c r="AJ2004" s="367"/>
      <c r="AK2004" s="367"/>
    </row>
    <row r="2005" spans="26:37" s="368" customFormat="1" ht="14.15" customHeight="1">
      <c r="Z2005" s="439"/>
      <c r="AH2005" s="367"/>
      <c r="AJ2005" s="367"/>
      <c r="AK2005" s="367"/>
    </row>
    <row r="2006" spans="26:37" s="368" customFormat="1" ht="14.15" customHeight="1">
      <c r="Z2006" s="439"/>
      <c r="AH2006" s="367"/>
      <c r="AJ2006" s="367"/>
      <c r="AK2006" s="367"/>
    </row>
    <row r="2007" spans="26:37" s="368" customFormat="1" ht="14.15" customHeight="1">
      <c r="Z2007" s="439"/>
      <c r="AH2007" s="367"/>
      <c r="AJ2007" s="367"/>
      <c r="AK2007" s="367"/>
    </row>
    <row r="2008" spans="26:37" s="368" customFormat="1" ht="14.15" customHeight="1">
      <c r="Z2008" s="439"/>
      <c r="AH2008" s="367"/>
      <c r="AJ2008" s="367"/>
      <c r="AK2008" s="367"/>
    </row>
    <row r="2009" spans="26:37" s="368" customFormat="1" ht="14.15" customHeight="1">
      <c r="Z2009" s="439"/>
      <c r="AH2009" s="367"/>
      <c r="AJ2009" s="367"/>
      <c r="AK2009" s="367"/>
    </row>
    <row r="2010" spans="26:37" s="368" customFormat="1" ht="14.15" customHeight="1">
      <c r="Z2010" s="439"/>
      <c r="AH2010" s="367"/>
      <c r="AJ2010" s="367"/>
      <c r="AK2010" s="367"/>
    </row>
    <row r="2011" spans="26:37" s="368" customFormat="1" ht="14.15" customHeight="1">
      <c r="Z2011" s="439"/>
      <c r="AH2011" s="367"/>
      <c r="AJ2011" s="367"/>
      <c r="AK2011" s="367"/>
    </row>
    <row r="2012" spans="26:37" s="368" customFormat="1" ht="14.15" customHeight="1">
      <c r="Z2012" s="439"/>
      <c r="AH2012" s="367"/>
      <c r="AJ2012" s="367"/>
      <c r="AK2012" s="367"/>
    </row>
    <row r="2013" spans="26:37" s="368" customFormat="1" ht="14.15" customHeight="1">
      <c r="Z2013" s="439"/>
      <c r="AH2013" s="367"/>
      <c r="AJ2013" s="367"/>
      <c r="AK2013" s="367"/>
    </row>
    <row r="2014" spans="26:37" s="368" customFormat="1" ht="14.15" customHeight="1">
      <c r="Z2014" s="439"/>
      <c r="AH2014" s="367"/>
      <c r="AJ2014" s="367"/>
      <c r="AK2014" s="367"/>
    </row>
    <row r="2015" spans="26:37" s="368" customFormat="1" ht="14.15" customHeight="1">
      <c r="Z2015" s="439"/>
      <c r="AH2015" s="367"/>
      <c r="AJ2015" s="367"/>
      <c r="AK2015" s="367"/>
    </row>
    <row r="2016" spans="26:37" s="368" customFormat="1" ht="14.15" customHeight="1">
      <c r="Z2016" s="439"/>
      <c r="AH2016" s="367"/>
      <c r="AJ2016" s="367"/>
      <c r="AK2016" s="367"/>
    </row>
    <row r="2017" spans="26:37" s="368" customFormat="1" ht="14.15" customHeight="1">
      <c r="Z2017" s="439"/>
      <c r="AH2017" s="367"/>
      <c r="AJ2017" s="367"/>
      <c r="AK2017" s="367"/>
    </row>
    <row r="2018" spans="26:37" s="368" customFormat="1" ht="14.15" customHeight="1">
      <c r="Z2018" s="439"/>
      <c r="AH2018" s="367"/>
      <c r="AJ2018" s="367"/>
      <c r="AK2018" s="367"/>
    </row>
    <row r="2019" spans="26:37" s="368" customFormat="1" ht="14.15" customHeight="1">
      <c r="Z2019" s="439"/>
      <c r="AH2019" s="367"/>
      <c r="AJ2019" s="367"/>
      <c r="AK2019" s="367"/>
    </row>
    <row r="2020" spans="26:37" s="368" customFormat="1" ht="14.15" customHeight="1">
      <c r="Z2020" s="439"/>
      <c r="AH2020" s="367"/>
      <c r="AJ2020" s="367"/>
      <c r="AK2020" s="367"/>
    </row>
    <row r="2021" spans="26:37" s="368" customFormat="1" ht="14.15" customHeight="1">
      <c r="Z2021" s="439"/>
      <c r="AH2021" s="367"/>
      <c r="AJ2021" s="367"/>
      <c r="AK2021" s="367"/>
    </row>
    <row r="2022" spans="26:37" s="368" customFormat="1" ht="14.15" customHeight="1">
      <c r="Z2022" s="439"/>
      <c r="AH2022" s="367"/>
      <c r="AJ2022" s="367"/>
      <c r="AK2022" s="367"/>
    </row>
    <row r="2023" spans="26:37" s="368" customFormat="1" ht="14.15" customHeight="1">
      <c r="Z2023" s="439"/>
      <c r="AH2023" s="367"/>
      <c r="AJ2023" s="367"/>
      <c r="AK2023" s="367"/>
    </row>
    <row r="2024" spans="26:37" s="368" customFormat="1" ht="14.15" customHeight="1">
      <c r="Z2024" s="439"/>
      <c r="AH2024" s="367"/>
      <c r="AJ2024" s="367"/>
      <c r="AK2024" s="367"/>
    </row>
    <row r="2025" spans="26:37" s="368" customFormat="1" ht="14.15" customHeight="1">
      <c r="Z2025" s="439"/>
      <c r="AH2025" s="367"/>
      <c r="AJ2025" s="367"/>
      <c r="AK2025" s="367"/>
    </row>
    <row r="2026" spans="26:37" s="368" customFormat="1" ht="14.15" customHeight="1">
      <c r="Z2026" s="439"/>
      <c r="AH2026" s="367"/>
      <c r="AJ2026" s="367"/>
      <c r="AK2026" s="367"/>
    </row>
    <row r="2027" spans="26:37" s="368" customFormat="1" ht="14.15" customHeight="1">
      <c r="Z2027" s="439"/>
      <c r="AH2027" s="367"/>
      <c r="AJ2027" s="367"/>
      <c r="AK2027" s="367"/>
    </row>
    <row r="2028" spans="26:37" s="368" customFormat="1" ht="14.15" customHeight="1">
      <c r="Z2028" s="439"/>
      <c r="AH2028" s="367"/>
      <c r="AJ2028" s="367"/>
      <c r="AK2028" s="367"/>
    </row>
    <row r="2029" spans="26:37" s="368" customFormat="1" ht="14.15" customHeight="1">
      <c r="Z2029" s="439"/>
      <c r="AH2029" s="367"/>
      <c r="AJ2029" s="367"/>
      <c r="AK2029" s="367"/>
    </row>
    <row r="2030" spans="26:37" s="368" customFormat="1" ht="14.15" customHeight="1">
      <c r="Z2030" s="439"/>
      <c r="AH2030" s="367"/>
      <c r="AJ2030" s="367"/>
      <c r="AK2030" s="367"/>
    </row>
    <row r="2031" spans="26:37" s="368" customFormat="1" ht="14.15" customHeight="1">
      <c r="Z2031" s="439"/>
      <c r="AH2031" s="367"/>
      <c r="AJ2031" s="367"/>
      <c r="AK2031" s="367"/>
    </row>
    <row r="2032" spans="26:37" s="368" customFormat="1" ht="14.15" customHeight="1">
      <c r="Z2032" s="439"/>
      <c r="AH2032" s="367"/>
      <c r="AJ2032" s="367"/>
      <c r="AK2032" s="367"/>
    </row>
    <row r="2033" spans="26:37" s="368" customFormat="1" ht="14.15" customHeight="1">
      <c r="Z2033" s="439"/>
      <c r="AH2033" s="367"/>
      <c r="AJ2033" s="367"/>
      <c r="AK2033" s="367"/>
    </row>
    <row r="2034" spans="26:37" s="368" customFormat="1" ht="14.15" customHeight="1">
      <c r="Z2034" s="439"/>
      <c r="AH2034" s="367"/>
      <c r="AJ2034" s="367"/>
      <c r="AK2034" s="367"/>
    </row>
    <row r="2035" spans="26:37" s="368" customFormat="1" ht="14.15" customHeight="1">
      <c r="Z2035" s="439"/>
      <c r="AH2035" s="367"/>
      <c r="AJ2035" s="367"/>
      <c r="AK2035" s="367"/>
    </row>
    <row r="2036" spans="26:37" s="368" customFormat="1" ht="14.15" customHeight="1">
      <c r="Z2036" s="439"/>
      <c r="AH2036" s="367"/>
      <c r="AJ2036" s="367"/>
      <c r="AK2036" s="367"/>
    </row>
    <row r="2037" spans="26:37" s="368" customFormat="1" ht="14.15" customHeight="1">
      <c r="Z2037" s="439"/>
      <c r="AH2037" s="367"/>
      <c r="AJ2037" s="367"/>
      <c r="AK2037" s="367"/>
    </row>
    <row r="2038" spans="26:37" s="368" customFormat="1" ht="14.15" customHeight="1">
      <c r="Z2038" s="439"/>
      <c r="AH2038" s="367"/>
      <c r="AJ2038" s="367"/>
      <c r="AK2038" s="367"/>
    </row>
    <row r="2039" spans="26:37" s="368" customFormat="1" ht="14.15" customHeight="1">
      <c r="Z2039" s="439"/>
      <c r="AH2039" s="367"/>
      <c r="AJ2039" s="367"/>
      <c r="AK2039" s="367"/>
    </row>
    <row r="2040" spans="26:37" s="368" customFormat="1" ht="14.15" customHeight="1">
      <c r="Z2040" s="439"/>
      <c r="AH2040" s="367"/>
      <c r="AJ2040" s="367"/>
      <c r="AK2040" s="367"/>
    </row>
    <row r="2041" spans="26:37" s="368" customFormat="1" ht="14.15" customHeight="1">
      <c r="Z2041" s="439"/>
      <c r="AH2041" s="367"/>
      <c r="AJ2041" s="367"/>
      <c r="AK2041" s="367"/>
    </row>
    <row r="2042" spans="26:37" s="368" customFormat="1" ht="14.15" customHeight="1">
      <c r="Z2042" s="439"/>
      <c r="AH2042" s="367"/>
      <c r="AJ2042" s="367"/>
      <c r="AK2042" s="367"/>
    </row>
    <row r="2043" spans="26:37" s="368" customFormat="1" ht="14.15" customHeight="1">
      <c r="Z2043" s="439"/>
      <c r="AH2043" s="367"/>
      <c r="AJ2043" s="367"/>
      <c r="AK2043" s="367"/>
    </row>
    <row r="2044" spans="26:37" s="368" customFormat="1" ht="14.15" customHeight="1">
      <c r="Z2044" s="439"/>
      <c r="AH2044" s="367"/>
      <c r="AJ2044" s="367"/>
      <c r="AK2044" s="367"/>
    </row>
    <row r="2045" spans="26:37" s="368" customFormat="1" ht="14.15" customHeight="1">
      <c r="Z2045" s="439"/>
      <c r="AH2045" s="367"/>
      <c r="AJ2045" s="367"/>
      <c r="AK2045" s="367"/>
    </row>
    <row r="2046" spans="26:37" s="368" customFormat="1" ht="14.15" customHeight="1">
      <c r="Z2046" s="439"/>
      <c r="AH2046" s="367"/>
      <c r="AJ2046" s="367"/>
      <c r="AK2046" s="367"/>
    </row>
    <row r="2047" spans="26:37" s="368" customFormat="1" ht="14.15" customHeight="1">
      <c r="Z2047" s="439"/>
      <c r="AH2047" s="367"/>
      <c r="AJ2047" s="367"/>
      <c r="AK2047" s="367"/>
    </row>
    <row r="2048" spans="26:37" s="368" customFormat="1" ht="14.15" customHeight="1">
      <c r="Z2048" s="439"/>
      <c r="AH2048" s="367"/>
      <c r="AJ2048" s="367"/>
      <c r="AK2048" s="367"/>
    </row>
    <row r="2049" spans="26:37" s="368" customFormat="1" ht="14.15" customHeight="1">
      <c r="Z2049" s="439"/>
      <c r="AH2049" s="367"/>
      <c r="AJ2049" s="367"/>
      <c r="AK2049" s="367"/>
    </row>
    <row r="2050" spans="26:37" s="368" customFormat="1" ht="14.15" customHeight="1">
      <c r="Z2050" s="439"/>
      <c r="AH2050" s="367"/>
      <c r="AJ2050" s="367"/>
      <c r="AK2050" s="367"/>
    </row>
    <row r="2051" spans="26:37" s="368" customFormat="1" ht="14.15" customHeight="1">
      <c r="Z2051" s="439"/>
      <c r="AH2051" s="367"/>
      <c r="AJ2051" s="367"/>
      <c r="AK2051" s="367"/>
    </row>
    <row r="2052" spans="26:37" s="368" customFormat="1" ht="14.15" customHeight="1">
      <c r="Z2052" s="439"/>
      <c r="AH2052" s="367"/>
      <c r="AJ2052" s="367"/>
      <c r="AK2052" s="367"/>
    </row>
    <row r="2053" spans="26:37" s="368" customFormat="1" ht="14.15" customHeight="1">
      <c r="Z2053" s="439"/>
      <c r="AH2053" s="367"/>
      <c r="AJ2053" s="367"/>
      <c r="AK2053" s="367"/>
    </row>
    <row r="2054" spans="26:37" s="368" customFormat="1" ht="14.15" customHeight="1">
      <c r="Z2054" s="439"/>
      <c r="AH2054" s="367"/>
      <c r="AJ2054" s="367"/>
      <c r="AK2054" s="367"/>
    </row>
    <row r="2055" spans="26:37" s="368" customFormat="1" ht="14.15" customHeight="1">
      <c r="Z2055" s="439"/>
      <c r="AH2055" s="367"/>
      <c r="AJ2055" s="367"/>
      <c r="AK2055" s="367"/>
    </row>
    <row r="2056" spans="26:37" s="368" customFormat="1" ht="14.15" customHeight="1">
      <c r="Z2056" s="439"/>
      <c r="AH2056" s="367"/>
      <c r="AJ2056" s="367"/>
      <c r="AK2056" s="367"/>
    </row>
    <row r="2057" spans="26:37" s="368" customFormat="1" ht="14.15" customHeight="1">
      <c r="Z2057" s="439"/>
      <c r="AH2057" s="367"/>
      <c r="AJ2057" s="367"/>
      <c r="AK2057" s="367"/>
    </row>
    <row r="2058" spans="26:37" s="368" customFormat="1" ht="14.15" customHeight="1">
      <c r="Z2058" s="439"/>
      <c r="AH2058" s="367"/>
      <c r="AJ2058" s="367"/>
      <c r="AK2058" s="367"/>
    </row>
    <row r="2059" spans="26:37" s="368" customFormat="1" ht="14.15" customHeight="1">
      <c r="Z2059" s="439"/>
      <c r="AH2059" s="367"/>
      <c r="AJ2059" s="367"/>
      <c r="AK2059" s="367"/>
    </row>
    <row r="2060" spans="26:37" s="368" customFormat="1" ht="14.15" customHeight="1">
      <c r="Z2060" s="439"/>
      <c r="AH2060" s="367"/>
      <c r="AJ2060" s="367"/>
      <c r="AK2060" s="367"/>
    </row>
    <row r="2061" spans="26:37" s="368" customFormat="1" ht="14.15" customHeight="1">
      <c r="Z2061" s="439"/>
      <c r="AH2061" s="367"/>
      <c r="AJ2061" s="367"/>
      <c r="AK2061" s="367"/>
    </row>
    <row r="2062" spans="26:37" s="368" customFormat="1" ht="14.15" customHeight="1">
      <c r="Z2062" s="439"/>
      <c r="AH2062" s="367"/>
      <c r="AJ2062" s="367"/>
      <c r="AK2062" s="367"/>
    </row>
    <row r="2063" spans="26:37" s="368" customFormat="1" ht="14.15" customHeight="1">
      <c r="Z2063" s="439"/>
      <c r="AH2063" s="367"/>
      <c r="AJ2063" s="367"/>
      <c r="AK2063" s="367"/>
    </row>
    <row r="2064" spans="26:37" s="368" customFormat="1" ht="14.15" customHeight="1">
      <c r="Z2064" s="439"/>
      <c r="AH2064" s="367"/>
      <c r="AJ2064" s="367"/>
      <c r="AK2064" s="367"/>
    </row>
    <row r="2065" spans="26:37" s="368" customFormat="1" ht="14.15" customHeight="1">
      <c r="Z2065" s="439"/>
      <c r="AH2065" s="367"/>
      <c r="AJ2065" s="367"/>
      <c r="AK2065" s="367"/>
    </row>
    <row r="2066" spans="26:37" s="368" customFormat="1" ht="14.15" customHeight="1">
      <c r="Z2066" s="439"/>
      <c r="AH2066" s="367"/>
      <c r="AJ2066" s="367"/>
      <c r="AK2066" s="367"/>
    </row>
    <row r="2067" spans="26:37" s="368" customFormat="1" ht="14.15" customHeight="1">
      <c r="Z2067" s="439"/>
      <c r="AH2067" s="367"/>
      <c r="AJ2067" s="367"/>
      <c r="AK2067" s="367"/>
    </row>
    <row r="2068" spans="26:37" s="368" customFormat="1" ht="14.15" customHeight="1">
      <c r="Z2068" s="439"/>
      <c r="AH2068" s="367"/>
      <c r="AJ2068" s="367"/>
      <c r="AK2068" s="367"/>
    </row>
    <row r="2069" spans="26:37" s="368" customFormat="1" ht="14.15" customHeight="1">
      <c r="Z2069" s="439"/>
      <c r="AH2069" s="367"/>
      <c r="AJ2069" s="367"/>
      <c r="AK2069" s="367"/>
    </row>
    <row r="2070" spans="26:37" s="368" customFormat="1" ht="14.15" customHeight="1">
      <c r="Z2070" s="439"/>
      <c r="AH2070" s="367"/>
      <c r="AJ2070" s="367"/>
      <c r="AK2070" s="367"/>
    </row>
    <row r="2071" spans="26:37" s="368" customFormat="1" ht="14.15" customHeight="1">
      <c r="Z2071" s="439"/>
      <c r="AH2071" s="367"/>
      <c r="AJ2071" s="367"/>
      <c r="AK2071" s="367"/>
    </row>
    <row r="2072" spans="26:37" s="368" customFormat="1" ht="14.15" customHeight="1">
      <c r="Z2072" s="439"/>
      <c r="AH2072" s="367"/>
      <c r="AJ2072" s="367"/>
      <c r="AK2072" s="367"/>
    </row>
    <row r="2073" spans="26:37" s="368" customFormat="1" ht="14.15" customHeight="1">
      <c r="Z2073" s="439"/>
      <c r="AH2073" s="367"/>
      <c r="AJ2073" s="367"/>
      <c r="AK2073" s="367"/>
    </row>
    <row r="2074" spans="26:37" s="368" customFormat="1" ht="14.15" customHeight="1">
      <c r="Z2074" s="439"/>
      <c r="AH2074" s="367"/>
      <c r="AJ2074" s="367"/>
      <c r="AK2074" s="367"/>
    </row>
    <row r="2075" spans="26:37" s="368" customFormat="1" ht="14.15" customHeight="1">
      <c r="Z2075" s="439"/>
      <c r="AH2075" s="367"/>
      <c r="AJ2075" s="367"/>
      <c r="AK2075" s="367"/>
    </row>
    <row r="2076" spans="26:37" s="368" customFormat="1" ht="14.15" customHeight="1">
      <c r="Z2076" s="439"/>
      <c r="AH2076" s="367"/>
      <c r="AJ2076" s="367"/>
      <c r="AK2076" s="367"/>
    </row>
    <row r="2077" spans="26:37" s="368" customFormat="1" ht="14.15" customHeight="1">
      <c r="Z2077" s="439"/>
      <c r="AH2077" s="367"/>
      <c r="AJ2077" s="367"/>
      <c r="AK2077" s="367"/>
    </row>
    <row r="2078" spans="26:37" s="368" customFormat="1" ht="14.15" customHeight="1">
      <c r="Z2078" s="439"/>
      <c r="AH2078" s="367"/>
      <c r="AJ2078" s="367"/>
      <c r="AK2078" s="367"/>
    </row>
    <row r="2079" spans="26:37" s="368" customFormat="1" ht="14.15" customHeight="1">
      <c r="Z2079" s="439"/>
      <c r="AH2079" s="367"/>
      <c r="AJ2079" s="367"/>
      <c r="AK2079" s="367"/>
    </row>
    <row r="2080" spans="26:37" s="368" customFormat="1" ht="14.15" customHeight="1">
      <c r="Z2080" s="439"/>
      <c r="AH2080" s="367"/>
      <c r="AJ2080" s="367"/>
      <c r="AK2080" s="367"/>
    </row>
    <row r="2081" spans="26:37" s="368" customFormat="1" ht="14.15" customHeight="1">
      <c r="Z2081" s="439"/>
      <c r="AH2081" s="367"/>
      <c r="AJ2081" s="367"/>
      <c r="AK2081" s="367"/>
    </row>
    <row r="2082" spans="26:37" s="368" customFormat="1" ht="14.15" customHeight="1">
      <c r="Z2082" s="439"/>
      <c r="AH2082" s="367"/>
      <c r="AJ2082" s="367"/>
      <c r="AK2082" s="367"/>
    </row>
    <row r="2083" spans="26:37" s="368" customFormat="1" ht="14.15" customHeight="1">
      <c r="Z2083" s="439"/>
      <c r="AH2083" s="367"/>
      <c r="AJ2083" s="367"/>
      <c r="AK2083" s="367"/>
    </row>
    <row r="2084" spans="26:37" s="368" customFormat="1" ht="14.15" customHeight="1">
      <c r="Z2084" s="439"/>
      <c r="AH2084" s="367"/>
      <c r="AJ2084" s="367"/>
      <c r="AK2084" s="367"/>
    </row>
    <row r="2085" spans="26:37" s="368" customFormat="1" ht="14.15" customHeight="1">
      <c r="Z2085" s="439"/>
      <c r="AH2085" s="367"/>
      <c r="AJ2085" s="367"/>
      <c r="AK2085" s="367"/>
    </row>
    <row r="2086" spans="26:37" s="368" customFormat="1" ht="14.15" customHeight="1">
      <c r="Z2086" s="439"/>
      <c r="AH2086" s="367"/>
      <c r="AJ2086" s="367"/>
      <c r="AK2086" s="367"/>
    </row>
    <row r="2087" spans="26:37" s="368" customFormat="1" ht="14.15" customHeight="1">
      <c r="Z2087" s="439"/>
      <c r="AH2087" s="367"/>
      <c r="AJ2087" s="367"/>
      <c r="AK2087" s="367"/>
    </row>
    <row r="2088" spans="26:37" s="368" customFormat="1" ht="14.15" customHeight="1">
      <c r="Z2088" s="439"/>
      <c r="AH2088" s="367"/>
      <c r="AJ2088" s="367"/>
      <c r="AK2088" s="367"/>
    </row>
    <row r="2089" spans="26:37" s="368" customFormat="1" ht="14.15" customHeight="1">
      <c r="Z2089" s="439"/>
      <c r="AH2089" s="367"/>
      <c r="AJ2089" s="367"/>
      <c r="AK2089" s="367"/>
    </row>
    <row r="2090" spans="26:37" s="368" customFormat="1" ht="14.15" customHeight="1">
      <c r="Z2090" s="439"/>
      <c r="AH2090" s="367"/>
      <c r="AJ2090" s="367"/>
      <c r="AK2090" s="367"/>
    </row>
    <row r="2091" spans="26:37" s="368" customFormat="1" ht="14.15" customHeight="1">
      <c r="Z2091" s="439"/>
      <c r="AH2091" s="367"/>
      <c r="AJ2091" s="367"/>
      <c r="AK2091" s="367"/>
    </row>
    <row r="2092" spans="26:37" s="368" customFormat="1" ht="14.15" customHeight="1">
      <c r="Z2092" s="439"/>
      <c r="AH2092" s="367"/>
      <c r="AJ2092" s="367"/>
      <c r="AK2092" s="367"/>
    </row>
    <row r="2093" spans="26:37" s="368" customFormat="1" ht="14.15" customHeight="1">
      <c r="Z2093" s="439"/>
      <c r="AH2093" s="367"/>
      <c r="AJ2093" s="367"/>
      <c r="AK2093" s="367"/>
    </row>
    <row r="2094" spans="26:37" s="368" customFormat="1" ht="14.15" customHeight="1">
      <c r="Z2094" s="439"/>
      <c r="AH2094" s="367"/>
      <c r="AJ2094" s="367"/>
      <c r="AK2094" s="367"/>
    </row>
    <row r="2095" spans="26:37" s="368" customFormat="1" ht="14.15" customHeight="1">
      <c r="Z2095" s="439"/>
      <c r="AH2095" s="367"/>
      <c r="AJ2095" s="367"/>
      <c r="AK2095" s="367"/>
    </row>
    <row r="2096" spans="26:37" s="368" customFormat="1" ht="14.15" customHeight="1">
      <c r="Z2096" s="439"/>
      <c r="AH2096" s="367"/>
      <c r="AJ2096" s="367"/>
      <c r="AK2096" s="367"/>
    </row>
    <row r="2097" spans="26:37" s="368" customFormat="1" ht="14.15" customHeight="1">
      <c r="Z2097" s="439"/>
      <c r="AH2097" s="367"/>
      <c r="AJ2097" s="367"/>
      <c r="AK2097" s="367"/>
    </row>
    <row r="2098" spans="26:37" s="368" customFormat="1" ht="14.15" customHeight="1">
      <c r="Z2098" s="439"/>
      <c r="AH2098" s="367"/>
      <c r="AJ2098" s="367"/>
      <c r="AK2098" s="367"/>
    </row>
    <row r="2099" spans="26:37" s="368" customFormat="1" ht="14.15" customHeight="1">
      <c r="Z2099" s="439"/>
      <c r="AH2099" s="367"/>
      <c r="AJ2099" s="367"/>
      <c r="AK2099" s="367"/>
    </row>
    <row r="2100" spans="26:37" s="368" customFormat="1" ht="14.15" customHeight="1">
      <c r="Z2100" s="439"/>
      <c r="AH2100" s="367"/>
      <c r="AJ2100" s="367"/>
      <c r="AK2100" s="367"/>
    </row>
    <row r="2101" spans="26:37" s="368" customFormat="1" ht="14.15" customHeight="1">
      <c r="Z2101" s="439"/>
      <c r="AH2101" s="367"/>
      <c r="AJ2101" s="367"/>
      <c r="AK2101" s="367"/>
    </row>
    <row r="2102" spans="26:37" s="368" customFormat="1" ht="14.15" customHeight="1">
      <c r="Z2102" s="439"/>
      <c r="AH2102" s="367"/>
      <c r="AJ2102" s="367"/>
      <c r="AK2102" s="367"/>
    </row>
    <row r="2103" spans="26:37" s="368" customFormat="1" ht="14.15" customHeight="1">
      <c r="Z2103" s="439"/>
      <c r="AH2103" s="367"/>
      <c r="AJ2103" s="367"/>
      <c r="AK2103" s="367"/>
    </row>
    <row r="2104" spans="26:37" s="368" customFormat="1" ht="14.15" customHeight="1">
      <c r="Z2104" s="439"/>
      <c r="AH2104" s="367"/>
      <c r="AJ2104" s="367"/>
      <c r="AK2104" s="367"/>
    </row>
    <row r="2105" spans="26:37" s="368" customFormat="1" ht="14.15" customHeight="1">
      <c r="Z2105" s="439"/>
      <c r="AH2105" s="367"/>
      <c r="AJ2105" s="367"/>
      <c r="AK2105" s="367"/>
    </row>
    <row r="2106" spans="26:37" s="368" customFormat="1" ht="14.15" customHeight="1">
      <c r="Z2106" s="439"/>
      <c r="AH2106" s="367"/>
      <c r="AJ2106" s="367"/>
      <c r="AK2106" s="367"/>
    </row>
    <row r="2107" spans="26:37" s="368" customFormat="1" ht="14.15" customHeight="1">
      <c r="Z2107" s="439"/>
      <c r="AH2107" s="367"/>
      <c r="AJ2107" s="367"/>
      <c r="AK2107" s="367"/>
    </row>
    <row r="2108" spans="26:37" s="368" customFormat="1" ht="14.15" customHeight="1">
      <c r="Z2108" s="439"/>
      <c r="AH2108" s="367"/>
      <c r="AJ2108" s="367"/>
      <c r="AK2108" s="367"/>
    </row>
    <row r="2109" spans="26:37" s="368" customFormat="1" ht="14.15" customHeight="1">
      <c r="Z2109" s="439"/>
      <c r="AH2109" s="367"/>
      <c r="AJ2109" s="367"/>
      <c r="AK2109" s="367"/>
    </row>
    <row r="2110" spans="26:37" s="368" customFormat="1" ht="14.15" customHeight="1">
      <c r="Z2110" s="439"/>
      <c r="AH2110" s="367"/>
      <c r="AJ2110" s="367"/>
      <c r="AK2110" s="367"/>
    </row>
    <row r="2111" spans="26:37" s="368" customFormat="1" ht="14.15" customHeight="1">
      <c r="Z2111" s="439"/>
      <c r="AH2111" s="367"/>
      <c r="AJ2111" s="367"/>
      <c r="AK2111" s="367"/>
    </row>
    <row r="2112" spans="26:37" s="368" customFormat="1" ht="14.15" customHeight="1">
      <c r="Z2112" s="439"/>
      <c r="AH2112" s="367"/>
      <c r="AJ2112" s="367"/>
      <c r="AK2112" s="367"/>
    </row>
    <row r="2113" spans="26:37" s="368" customFormat="1" ht="14.15" customHeight="1">
      <c r="Z2113" s="439"/>
      <c r="AH2113" s="367"/>
      <c r="AJ2113" s="367"/>
      <c r="AK2113" s="367"/>
    </row>
    <row r="2114" spans="26:37" s="368" customFormat="1" ht="14.15" customHeight="1">
      <c r="Z2114" s="439"/>
      <c r="AH2114" s="367"/>
      <c r="AJ2114" s="367"/>
      <c r="AK2114" s="367"/>
    </row>
    <row r="2115" spans="26:37" s="368" customFormat="1" ht="14.15" customHeight="1">
      <c r="Z2115" s="439"/>
      <c r="AH2115" s="367"/>
      <c r="AJ2115" s="367"/>
      <c r="AK2115" s="367"/>
    </row>
    <row r="2116" spans="26:37" s="368" customFormat="1" ht="14.15" customHeight="1">
      <c r="Z2116" s="439"/>
      <c r="AH2116" s="367"/>
      <c r="AJ2116" s="367"/>
      <c r="AK2116" s="367"/>
    </row>
    <row r="2117" spans="26:37" s="368" customFormat="1" ht="14.15" customHeight="1">
      <c r="Z2117" s="439"/>
      <c r="AH2117" s="367"/>
      <c r="AJ2117" s="367"/>
      <c r="AK2117" s="367"/>
    </row>
    <row r="2118" spans="26:37" s="368" customFormat="1" ht="14.15" customHeight="1">
      <c r="Z2118" s="439"/>
      <c r="AH2118" s="367"/>
      <c r="AJ2118" s="367"/>
      <c r="AK2118" s="367"/>
    </row>
    <row r="2119" spans="26:37" s="368" customFormat="1" ht="14.15" customHeight="1">
      <c r="Z2119" s="439"/>
      <c r="AH2119" s="367"/>
      <c r="AJ2119" s="367"/>
      <c r="AK2119" s="367"/>
    </row>
    <row r="2120" spans="26:37" s="368" customFormat="1" ht="14.15" customHeight="1">
      <c r="Z2120" s="439"/>
      <c r="AH2120" s="367"/>
      <c r="AJ2120" s="367"/>
      <c r="AK2120" s="367"/>
    </row>
    <row r="2121" spans="26:37" s="368" customFormat="1" ht="14.15" customHeight="1">
      <c r="Z2121" s="439"/>
      <c r="AH2121" s="367"/>
      <c r="AJ2121" s="367"/>
      <c r="AK2121" s="367"/>
    </row>
    <row r="2122" spans="26:37" s="368" customFormat="1" ht="14.15" customHeight="1">
      <c r="Z2122" s="439"/>
      <c r="AH2122" s="367"/>
      <c r="AJ2122" s="367"/>
      <c r="AK2122" s="367"/>
    </row>
    <row r="2123" spans="26:37" s="368" customFormat="1" ht="14.15" customHeight="1">
      <c r="Z2123" s="439"/>
      <c r="AH2123" s="367"/>
      <c r="AJ2123" s="367"/>
      <c r="AK2123" s="367"/>
    </row>
    <row r="2124" spans="26:37" s="368" customFormat="1" ht="14.15" customHeight="1">
      <c r="Z2124" s="439"/>
      <c r="AH2124" s="367"/>
      <c r="AJ2124" s="367"/>
      <c r="AK2124" s="367"/>
    </row>
    <row r="2125" spans="26:37" s="368" customFormat="1" ht="14.15" customHeight="1">
      <c r="Z2125" s="439"/>
      <c r="AH2125" s="367"/>
      <c r="AJ2125" s="367"/>
      <c r="AK2125" s="367"/>
    </row>
    <row r="2126" spans="26:37" s="368" customFormat="1" ht="14.15" customHeight="1">
      <c r="Z2126" s="439"/>
      <c r="AH2126" s="367"/>
      <c r="AJ2126" s="367"/>
      <c r="AK2126" s="367"/>
    </row>
    <row r="2127" spans="26:37" s="368" customFormat="1" ht="14.15" customHeight="1">
      <c r="Z2127" s="439"/>
      <c r="AH2127" s="367"/>
      <c r="AJ2127" s="367"/>
      <c r="AK2127" s="367"/>
    </row>
    <row r="2128" spans="26:37" s="368" customFormat="1" ht="14.15" customHeight="1">
      <c r="Z2128" s="439"/>
      <c r="AH2128" s="367"/>
      <c r="AJ2128" s="367"/>
      <c r="AK2128" s="367"/>
    </row>
    <row r="2129" spans="26:37" s="368" customFormat="1" ht="14.15" customHeight="1">
      <c r="Z2129" s="439"/>
      <c r="AH2129" s="367"/>
      <c r="AJ2129" s="367"/>
      <c r="AK2129" s="367"/>
    </row>
    <row r="2130" spans="26:37" s="368" customFormat="1" ht="14.15" customHeight="1">
      <c r="Z2130" s="439"/>
      <c r="AH2130" s="367"/>
      <c r="AJ2130" s="367"/>
      <c r="AK2130" s="367"/>
    </row>
    <row r="2131" spans="26:37" s="368" customFormat="1" ht="14.15" customHeight="1">
      <c r="Z2131" s="439"/>
      <c r="AH2131" s="367"/>
      <c r="AJ2131" s="367"/>
      <c r="AK2131" s="367"/>
    </row>
    <row r="2132" spans="26:37" s="368" customFormat="1" ht="14.15" customHeight="1">
      <c r="Z2132" s="439"/>
      <c r="AH2132" s="367"/>
      <c r="AJ2132" s="367"/>
      <c r="AK2132" s="367"/>
    </row>
    <row r="2133" spans="26:37" s="368" customFormat="1" ht="14.15" customHeight="1">
      <c r="Z2133" s="439"/>
      <c r="AH2133" s="367"/>
      <c r="AJ2133" s="367"/>
      <c r="AK2133" s="367"/>
    </row>
    <row r="2134" spans="26:37" s="368" customFormat="1" ht="14.15" customHeight="1">
      <c r="Z2134" s="439"/>
      <c r="AH2134" s="367"/>
      <c r="AJ2134" s="367"/>
      <c r="AK2134" s="367"/>
    </row>
    <row r="2135" spans="26:37" s="368" customFormat="1" ht="14.15" customHeight="1">
      <c r="Z2135" s="439"/>
      <c r="AH2135" s="367"/>
      <c r="AJ2135" s="367"/>
      <c r="AK2135" s="367"/>
    </row>
    <row r="2136" spans="26:37" s="368" customFormat="1" ht="14.15" customHeight="1">
      <c r="Z2136" s="439"/>
      <c r="AH2136" s="367"/>
      <c r="AJ2136" s="367"/>
      <c r="AK2136" s="367"/>
    </row>
    <row r="2137" spans="26:37" s="368" customFormat="1" ht="14.15" customHeight="1">
      <c r="Z2137" s="439"/>
      <c r="AH2137" s="367"/>
      <c r="AJ2137" s="367"/>
      <c r="AK2137" s="367"/>
    </row>
    <row r="2138" spans="26:37" s="368" customFormat="1" ht="14.15" customHeight="1">
      <c r="Z2138" s="439"/>
      <c r="AH2138" s="367"/>
      <c r="AJ2138" s="367"/>
      <c r="AK2138" s="367"/>
    </row>
    <row r="2139" spans="26:37" s="368" customFormat="1" ht="14.15" customHeight="1">
      <c r="Z2139" s="439"/>
      <c r="AH2139" s="367"/>
      <c r="AJ2139" s="367"/>
      <c r="AK2139" s="367"/>
    </row>
    <row r="2140" spans="26:37" s="368" customFormat="1" ht="14.15" customHeight="1">
      <c r="Z2140" s="439"/>
      <c r="AH2140" s="367"/>
      <c r="AJ2140" s="367"/>
      <c r="AK2140" s="367"/>
    </row>
    <row r="2141" spans="26:37" s="368" customFormat="1" ht="14.15" customHeight="1">
      <c r="Z2141" s="439"/>
      <c r="AH2141" s="367"/>
      <c r="AJ2141" s="367"/>
      <c r="AK2141" s="367"/>
    </row>
    <row r="2142" spans="26:37" s="368" customFormat="1" ht="14.15" customHeight="1">
      <c r="Z2142" s="439"/>
      <c r="AH2142" s="367"/>
      <c r="AJ2142" s="367"/>
      <c r="AK2142" s="367"/>
    </row>
    <row r="2143" spans="26:37" s="368" customFormat="1" ht="14.15" customHeight="1">
      <c r="Z2143" s="439"/>
      <c r="AH2143" s="367"/>
      <c r="AJ2143" s="367"/>
      <c r="AK2143" s="367"/>
    </row>
    <row r="2144" spans="26:37" s="368" customFormat="1" ht="14.15" customHeight="1">
      <c r="Z2144" s="439"/>
      <c r="AH2144" s="367"/>
      <c r="AJ2144" s="367"/>
      <c r="AK2144" s="367"/>
    </row>
    <row r="2145" spans="26:37" s="368" customFormat="1" ht="14.15" customHeight="1">
      <c r="Z2145" s="439"/>
      <c r="AH2145" s="367"/>
      <c r="AJ2145" s="367"/>
      <c r="AK2145" s="367"/>
    </row>
    <row r="2146" spans="26:37" s="368" customFormat="1" ht="14.15" customHeight="1">
      <c r="Z2146" s="439"/>
      <c r="AH2146" s="367"/>
      <c r="AJ2146" s="367"/>
      <c r="AK2146" s="367"/>
    </row>
    <row r="2147" spans="26:37" s="368" customFormat="1" ht="14.15" customHeight="1">
      <c r="Z2147" s="439"/>
      <c r="AH2147" s="367"/>
      <c r="AJ2147" s="367"/>
      <c r="AK2147" s="367"/>
    </row>
    <row r="2148" spans="26:37" s="368" customFormat="1" ht="14.15" customHeight="1">
      <c r="Z2148" s="439"/>
      <c r="AH2148" s="367"/>
      <c r="AJ2148" s="367"/>
      <c r="AK2148" s="367"/>
    </row>
    <row r="2149" spans="26:37" s="368" customFormat="1" ht="14.15" customHeight="1">
      <c r="Z2149" s="439"/>
      <c r="AH2149" s="367"/>
      <c r="AJ2149" s="367"/>
      <c r="AK2149" s="367"/>
    </row>
    <row r="2150" spans="26:37" s="368" customFormat="1" ht="14.15" customHeight="1">
      <c r="Z2150" s="439"/>
      <c r="AH2150" s="367"/>
      <c r="AJ2150" s="367"/>
      <c r="AK2150" s="367"/>
    </row>
    <row r="2151" spans="26:37" s="368" customFormat="1" ht="14.15" customHeight="1">
      <c r="Z2151" s="439"/>
      <c r="AH2151" s="367"/>
      <c r="AJ2151" s="367"/>
      <c r="AK2151" s="367"/>
    </row>
    <row r="2152" spans="26:37" s="368" customFormat="1" ht="14.15" customHeight="1">
      <c r="Z2152" s="439"/>
      <c r="AH2152" s="367"/>
      <c r="AJ2152" s="367"/>
      <c r="AK2152" s="367"/>
    </row>
    <row r="2153" spans="26:37" s="368" customFormat="1" ht="14.15" customHeight="1">
      <c r="Z2153" s="439"/>
      <c r="AH2153" s="367"/>
      <c r="AJ2153" s="367"/>
      <c r="AK2153" s="367"/>
    </row>
    <row r="2154" spans="26:37" s="368" customFormat="1" ht="14.15" customHeight="1">
      <c r="Z2154" s="439"/>
      <c r="AH2154" s="367"/>
      <c r="AJ2154" s="367"/>
      <c r="AK2154" s="367"/>
    </row>
    <row r="2155" spans="26:37" s="368" customFormat="1" ht="14.15" customHeight="1">
      <c r="Z2155" s="439"/>
      <c r="AH2155" s="367"/>
      <c r="AJ2155" s="367"/>
      <c r="AK2155" s="367"/>
    </row>
    <row r="2156" spans="26:37" s="368" customFormat="1" ht="14.15" customHeight="1">
      <c r="Z2156" s="439"/>
      <c r="AH2156" s="367"/>
      <c r="AJ2156" s="367"/>
      <c r="AK2156" s="367"/>
    </row>
    <row r="2157" spans="26:37" s="368" customFormat="1" ht="14.15" customHeight="1">
      <c r="Z2157" s="439"/>
      <c r="AH2157" s="367"/>
      <c r="AJ2157" s="367"/>
      <c r="AK2157" s="367"/>
    </row>
    <row r="2158" spans="26:37" s="368" customFormat="1" ht="14.15" customHeight="1">
      <c r="Z2158" s="439"/>
      <c r="AH2158" s="367"/>
      <c r="AJ2158" s="367"/>
      <c r="AK2158" s="367"/>
    </row>
    <row r="2159" spans="26:37" s="368" customFormat="1" ht="14.15" customHeight="1">
      <c r="Z2159" s="439"/>
      <c r="AH2159" s="367"/>
      <c r="AJ2159" s="367"/>
      <c r="AK2159" s="367"/>
    </row>
    <row r="2160" spans="26:37" s="368" customFormat="1" ht="14.15" customHeight="1">
      <c r="Z2160" s="439"/>
      <c r="AH2160" s="367"/>
      <c r="AJ2160" s="367"/>
      <c r="AK2160" s="367"/>
    </row>
    <row r="2161" spans="26:37" s="368" customFormat="1" ht="14.15" customHeight="1">
      <c r="Z2161" s="439"/>
      <c r="AH2161" s="367"/>
      <c r="AJ2161" s="367"/>
      <c r="AK2161" s="367"/>
    </row>
    <row r="2162" spans="26:37" s="368" customFormat="1" ht="14.15" customHeight="1">
      <c r="Z2162" s="439"/>
      <c r="AH2162" s="367"/>
      <c r="AJ2162" s="367"/>
      <c r="AK2162" s="367"/>
    </row>
    <row r="2163" spans="26:37" s="368" customFormat="1" ht="14.15" customHeight="1">
      <c r="Z2163" s="439"/>
      <c r="AH2163" s="367"/>
      <c r="AJ2163" s="367"/>
      <c r="AK2163" s="367"/>
    </row>
    <row r="2164" spans="26:37" s="368" customFormat="1" ht="14.15" customHeight="1">
      <c r="Z2164" s="439"/>
      <c r="AH2164" s="367"/>
      <c r="AJ2164" s="367"/>
      <c r="AK2164" s="367"/>
    </row>
    <row r="2165" spans="26:37" s="368" customFormat="1" ht="14.15" customHeight="1">
      <c r="Z2165" s="439"/>
      <c r="AH2165" s="367"/>
      <c r="AJ2165" s="367"/>
      <c r="AK2165" s="367"/>
    </row>
    <row r="2166" spans="26:37" s="368" customFormat="1" ht="14.15" customHeight="1">
      <c r="Z2166" s="439"/>
      <c r="AH2166" s="367"/>
      <c r="AJ2166" s="367"/>
      <c r="AK2166" s="367"/>
    </row>
    <row r="2167" spans="26:37" s="368" customFormat="1" ht="14.15" customHeight="1">
      <c r="Z2167" s="439"/>
      <c r="AH2167" s="367"/>
      <c r="AJ2167" s="367"/>
      <c r="AK2167" s="367"/>
    </row>
    <row r="2168" spans="26:37" s="368" customFormat="1" ht="14.15" customHeight="1">
      <c r="Z2168" s="439"/>
      <c r="AH2168" s="367"/>
      <c r="AJ2168" s="367"/>
      <c r="AK2168" s="367"/>
    </row>
    <row r="2169" spans="26:37" s="368" customFormat="1" ht="14.15" customHeight="1">
      <c r="Z2169" s="439"/>
      <c r="AH2169" s="367"/>
      <c r="AJ2169" s="367"/>
      <c r="AK2169" s="367"/>
    </row>
    <row r="2170" spans="26:37" s="368" customFormat="1" ht="14.15" customHeight="1">
      <c r="Z2170" s="439"/>
      <c r="AH2170" s="367"/>
      <c r="AJ2170" s="367"/>
      <c r="AK2170" s="367"/>
    </row>
    <row r="2171" spans="26:37" s="368" customFormat="1" ht="14.15" customHeight="1">
      <c r="Z2171" s="439"/>
      <c r="AH2171" s="367"/>
      <c r="AJ2171" s="367"/>
      <c r="AK2171" s="367"/>
    </row>
    <row r="2172" spans="26:37" s="368" customFormat="1" ht="14.15" customHeight="1">
      <c r="Z2172" s="439"/>
      <c r="AH2172" s="367"/>
      <c r="AJ2172" s="367"/>
      <c r="AK2172" s="367"/>
    </row>
    <row r="2173" spans="26:37" s="368" customFormat="1" ht="14.15" customHeight="1">
      <c r="Z2173" s="439"/>
      <c r="AH2173" s="367"/>
      <c r="AJ2173" s="367"/>
      <c r="AK2173" s="367"/>
    </row>
    <row r="2174" spans="26:37" s="368" customFormat="1" ht="14.15" customHeight="1">
      <c r="Z2174" s="439"/>
      <c r="AH2174" s="367"/>
      <c r="AJ2174" s="367"/>
      <c r="AK2174" s="367"/>
    </row>
    <row r="2175" spans="26:37" s="368" customFormat="1" ht="14.15" customHeight="1">
      <c r="Z2175" s="439"/>
      <c r="AH2175" s="367"/>
      <c r="AJ2175" s="367"/>
      <c r="AK2175" s="367"/>
    </row>
    <row r="2176" spans="26:37" s="368" customFormat="1" ht="14.15" customHeight="1">
      <c r="Z2176" s="439"/>
      <c r="AH2176" s="367"/>
      <c r="AJ2176" s="367"/>
      <c r="AK2176" s="367"/>
    </row>
    <row r="2177" spans="26:37" s="368" customFormat="1" ht="14.15" customHeight="1">
      <c r="Z2177" s="439"/>
      <c r="AH2177" s="367"/>
      <c r="AJ2177" s="367"/>
      <c r="AK2177" s="367"/>
    </row>
    <row r="2178" spans="26:37" s="368" customFormat="1" ht="14.15" customHeight="1">
      <c r="Z2178" s="439"/>
      <c r="AH2178" s="367"/>
      <c r="AJ2178" s="367"/>
      <c r="AK2178" s="367"/>
    </row>
    <row r="2179" spans="26:37" s="368" customFormat="1" ht="14.15" customHeight="1">
      <c r="Z2179" s="439"/>
      <c r="AH2179" s="367"/>
      <c r="AJ2179" s="367"/>
      <c r="AK2179" s="367"/>
    </row>
    <row r="2180" spans="26:37" s="368" customFormat="1" ht="14.15" customHeight="1">
      <c r="Z2180" s="439"/>
      <c r="AH2180" s="367"/>
      <c r="AJ2180" s="367"/>
      <c r="AK2180" s="367"/>
    </row>
    <row r="2181" spans="26:37" s="368" customFormat="1" ht="14.15" customHeight="1">
      <c r="Z2181" s="439"/>
      <c r="AH2181" s="367"/>
      <c r="AJ2181" s="367"/>
      <c r="AK2181" s="367"/>
    </row>
    <row r="2182" spans="26:37" s="368" customFormat="1" ht="14.15" customHeight="1">
      <c r="Z2182" s="439"/>
      <c r="AH2182" s="367"/>
      <c r="AJ2182" s="367"/>
      <c r="AK2182" s="367"/>
    </row>
    <row r="2183" spans="26:37" s="368" customFormat="1" ht="14.15" customHeight="1">
      <c r="Z2183" s="439"/>
      <c r="AH2183" s="367"/>
      <c r="AJ2183" s="367"/>
      <c r="AK2183" s="367"/>
    </row>
    <row r="2184" spans="26:37" s="368" customFormat="1" ht="14.15" customHeight="1">
      <c r="Z2184" s="439"/>
      <c r="AH2184" s="367"/>
      <c r="AJ2184" s="367"/>
      <c r="AK2184" s="367"/>
    </row>
    <row r="2185" spans="26:37" s="368" customFormat="1" ht="14.15" customHeight="1">
      <c r="Z2185" s="439"/>
      <c r="AH2185" s="367"/>
      <c r="AJ2185" s="367"/>
      <c r="AK2185" s="367"/>
    </row>
    <row r="2186" spans="26:37" s="368" customFormat="1" ht="14.15" customHeight="1">
      <c r="Z2186" s="439"/>
      <c r="AH2186" s="367"/>
      <c r="AJ2186" s="367"/>
      <c r="AK2186" s="367"/>
    </row>
    <row r="2187" spans="26:37" s="368" customFormat="1" ht="14.15" customHeight="1">
      <c r="Z2187" s="439"/>
      <c r="AH2187" s="367"/>
      <c r="AJ2187" s="367"/>
      <c r="AK2187" s="367"/>
    </row>
    <row r="2188" spans="26:37" s="368" customFormat="1" ht="14.15" customHeight="1">
      <c r="Z2188" s="439"/>
      <c r="AH2188" s="367"/>
      <c r="AJ2188" s="367"/>
      <c r="AK2188" s="367"/>
    </row>
    <row r="2189" spans="26:37" s="368" customFormat="1" ht="14.15" customHeight="1">
      <c r="Z2189" s="439"/>
      <c r="AH2189" s="367"/>
      <c r="AJ2189" s="367"/>
      <c r="AK2189" s="367"/>
    </row>
    <row r="2190" spans="26:37" s="368" customFormat="1" ht="14.15" customHeight="1">
      <c r="Z2190" s="439"/>
      <c r="AH2190" s="367"/>
      <c r="AJ2190" s="367"/>
      <c r="AK2190" s="367"/>
    </row>
    <row r="2191" spans="26:37" s="368" customFormat="1" ht="14.15" customHeight="1">
      <c r="Z2191" s="439"/>
      <c r="AH2191" s="367"/>
      <c r="AJ2191" s="367"/>
      <c r="AK2191" s="367"/>
    </row>
    <row r="2192" spans="26:37" s="368" customFormat="1" ht="14.15" customHeight="1">
      <c r="Z2192" s="439"/>
      <c r="AH2192" s="367"/>
      <c r="AJ2192" s="367"/>
      <c r="AK2192" s="367"/>
    </row>
    <row r="2193" spans="26:37" s="368" customFormat="1" ht="14.15" customHeight="1">
      <c r="Z2193" s="439"/>
      <c r="AH2193" s="367"/>
      <c r="AJ2193" s="367"/>
      <c r="AK2193" s="367"/>
    </row>
    <row r="2194" spans="26:37" s="368" customFormat="1" ht="14.15" customHeight="1">
      <c r="Z2194" s="439"/>
      <c r="AH2194" s="367"/>
      <c r="AJ2194" s="367"/>
      <c r="AK2194" s="367"/>
    </row>
    <row r="2195" spans="26:37" s="368" customFormat="1" ht="14.15" customHeight="1">
      <c r="Z2195" s="439"/>
      <c r="AH2195" s="367"/>
      <c r="AJ2195" s="367"/>
      <c r="AK2195" s="367"/>
    </row>
    <row r="2196" spans="26:37" s="368" customFormat="1" ht="14.15" customHeight="1">
      <c r="Z2196" s="439"/>
      <c r="AH2196" s="367"/>
      <c r="AJ2196" s="367"/>
      <c r="AK2196" s="367"/>
    </row>
    <row r="2197" spans="26:37" s="368" customFormat="1" ht="14.15" customHeight="1">
      <c r="Z2197" s="439"/>
      <c r="AH2197" s="367"/>
      <c r="AJ2197" s="367"/>
      <c r="AK2197" s="367"/>
    </row>
    <row r="2198" spans="26:37" s="368" customFormat="1" ht="14.15" customHeight="1">
      <c r="Z2198" s="439"/>
      <c r="AH2198" s="367"/>
      <c r="AJ2198" s="367"/>
      <c r="AK2198" s="367"/>
    </row>
    <row r="2199" spans="26:37" s="368" customFormat="1" ht="14.15" customHeight="1">
      <c r="Z2199" s="439"/>
      <c r="AH2199" s="367"/>
      <c r="AJ2199" s="367"/>
      <c r="AK2199" s="367"/>
    </row>
    <row r="2200" spans="26:37" s="368" customFormat="1" ht="14.15" customHeight="1">
      <c r="Z2200" s="439"/>
      <c r="AH2200" s="367"/>
      <c r="AJ2200" s="367"/>
      <c r="AK2200" s="367"/>
    </row>
    <row r="2201" spans="26:37" s="368" customFormat="1" ht="14.15" customHeight="1">
      <c r="Z2201" s="439"/>
      <c r="AH2201" s="367"/>
      <c r="AJ2201" s="367"/>
      <c r="AK2201" s="367"/>
    </row>
    <row r="2202" spans="26:37" s="368" customFormat="1" ht="14.15" customHeight="1">
      <c r="Z2202" s="439"/>
      <c r="AH2202" s="367"/>
      <c r="AJ2202" s="367"/>
      <c r="AK2202" s="367"/>
    </row>
    <row r="2203" spans="26:37" s="368" customFormat="1" ht="14.15" customHeight="1">
      <c r="Z2203" s="439"/>
      <c r="AH2203" s="367"/>
      <c r="AJ2203" s="367"/>
      <c r="AK2203" s="367"/>
    </row>
    <row r="2204" spans="26:37" s="368" customFormat="1" ht="14.15" customHeight="1">
      <c r="Z2204" s="439"/>
      <c r="AH2204" s="367"/>
      <c r="AJ2204" s="367"/>
      <c r="AK2204" s="367"/>
    </row>
    <row r="2205" spans="26:37" s="368" customFormat="1" ht="14.15" customHeight="1">
      <c r="Z2205" s="439"/>
      <c r="AH2205" s="367"/>
      <c r="AJ2205" s="367"/>
      <c r="AK2205" s="367"/>
    </row>
    <row r="2206" spans="26:37" s="368" customFormat="1" ht="14.15" customHeight="1">
      <c r="Z2206" s="439"/>
      <c r="AH2206" s="367"/>
      <c r="AJ2206" s="367"/>
      <c r="AK2206" s="367"/>
    </row>
    <row r="2207" spans="26:37" s="368" customFormat="1" ht="14.15" customHeight="1">
      <c r="Z2207" s="439"/>
      <c r="AH2207" s="367"/>
      <c r="AJ2207" s="367"/>
      <c r="AK2207" s="367"/>
    </row>
    <row r="2208" spans="26:37" s="368" customFormat="1" ht="14.15" customHeight="1">
      <c r="Z2208" s="439"/>
      <c r="AH2208" s="367"/>
      <c r="AJ2208" s="367"/>
      <c r="AK2208" s="367"/>
    </row>
    <row r="2209" spans="26:37" s="368" customFormat="1" ht="14.15" customHeight="1">
      <c r="Z2209" s="439"/>
      <c r="AH2209" s="367"/>
      <c r="AJ2209" s="367"/>
      <c r="AK2209" s="367"/>
    </row>
    <row r="2210" spans="26:37" s="368" customFormat="1" ht="14.15" customHeight="1">
      <c r="Z2210" s="439"/>
      <c r="AH2210" s="367"/>
      <c r="AJ2210" s="367"/>
      <c r="AK2210" s="367"/>
    </row>
    <row r="2211" spans="26:37" s="368" customFormat="1" ht="14.15" customHeight="1">
      <c r="Z2211" s="439"/>
      <c r="AH2211" s="367"/>
      <c r="AJ2211" s="367"/>
      <c r="AK2211" s="367"/>
    </row>
    <row r="2212" spans="26:37" s="368" customFormat="1" ht="14.15" customHeight="1">
      <c r="Z2212" s="439"/>
      <c r="AH2212" s="367"/>
      <c r="AJ2212" s="367"/>
      <c r="AK2212" s="367"/>
    </row>
    <row r="2213" spans="26:37" s="368" customFormat="1" ht="14.15" customHeight="1">
      <c r="Z2213" s="439"/>
      <c r="AH2213" s="367"/>
      <c r="AJ2213" s="367"/>
      <c r="AK2213" s="367"/>
    </row>
    <row r="2214" spans="26:37" s="368" customFormat="1" ht="14.15" customHeight="1">
      <c r="Z2214" s="439"/>
      <c r="AH2214" s="367"/>
      <c r="AJ2214" s="367"/>
      <c r="AK2214" s="367"/>
    </row>
    <row r="2215" spans="26:37" s="368" customFormat="1" ht="14.15" customHeight="1">
      <c r="Z2215" s="439"/>
      <c r="AH2215" s="367"/>
      <c r="AJ2215" s="367"/>
      <c r="AK2215" s="367"/>
    </row>
    <row r="2216" spans="26:37" s="368" customFormat="1" ht="14.15" customHeight="1">
      <c r="Z2216" s="439"/>
      <c r="AH2216" s="367"/>
      <c r="AJ2216" s="367"/>
      <c r="AK2216" s="367"/>
    </row>
    <row r="2217" spans="26:37" s="368" customFormat="1" ht="14.15" customHeight="1">
      <c r="Z2217" s="439"/>
      <c r="AH2217" s="367"/>
      <c r="AJ2217" s="367"/>
      <c r="AK2217" s="367"/>
    </row>
    <row r="2218" spans="26:37" s="368" customFormat="1" ht="14.15" customHeight="1">
      <c r="Z2218" s="439"/>
      <c r="AH2218" s="367"/>
      <c r="AJ2218" s="367"/>
      <c r="AK2218" s="367"/>
    </row>
    <row r="2219" spans="26:37" s="368" customFormat="1" ht="14.15" customHeight="1">
      <c r="Z2219" s="439"/>
      <c r="AH2219" s="367"/>
      <c r="AJ2219" s="367"/>
      <c r="AK2219" s="367"/>
    </row>
    <row r="2220" spans="26:37" s="368" customFormat="1" ht="14.15" customHeight="1">
      <c r="Z2220" s="439"/>
      <c r="AH2220" s="367"/>
      <c r="AJ2220" s="367"/>
      <c r="AK2220" s="367"/>
    </row>
    <row r="2221" spans="26:37" s="368" customFormat="1" ht="14.15" customHeight="1">
      <c r="Z2221" s="439"/>
      <c r="AH2221" s="367"/>
      <c r="AJ2221" s="367"/>
      <c r="AK2221" s="367"/>
    </row>
    <row r="2222" spans="26:37" s="368" customFormat="1" ht="14.15" customHeight="1">
      <c r="Z2222" s="439"/>
      <c r="AH2222" s="367"/>
      <c r="AJ2222" s="367"/>
      <c r="AK2222" s="367"/>
    </row>
    <row r="2223" spans="26:37" s="368" customFormat="1" ht="14.15" customHeight="1">
      <c r="Z2223" s="439"/>
      <c r="AH2223" s="367"/>
      <c r="AJ2223" s="367"/>
      <c r="AK2223" s="367"/>
    </row>
    <row r="2224" spans="26:37" s="368" customFormat="1" ht="14.15" customHeight="1">
      <c r="Z2224" s="439"/>
      <c r="AH2224" s="367"/>
      <c r="AJ2224" s="367"/>
      <c r="AK2224" s="367"/>
    </row>
    <row r="2225" spans="26:37" s="368" customFormat="1" ht="14.15" customHeight="1">
      <c r="Z2225" s="439"/>
      <c r="AH2225" s="367"/>
      <c r="AJ2225" s="367"/>
      <c r="AK2225" s="367"/>
    </row>
    <row r="2226" spans="26:37" s="368" customFormat="1" ht="14.15" customHeight="1">
      <c r="Z2226" s="439"/>
      <c r="AH2226" s="367"/>
      <c r="AJ2226" s="367"/>
      <c r="AK2226" s="367"/>
    </row>
    <row r="2227" spans="26:37" s="368" customFormat="1" ht="14.15" customHeight="1">
      <c r="Z2227" s="439"/>
      <c r="AH2227" s="367"/>
      <c r="AJ2227" s="367"/>
      <c r="AK2227" s="367"/>
    </row>
    <row r="2228" spans="26:37" s="368" customFormat="1" ht="14.15" customHeight="1">
      <c r="Z2228" s="439"/>
      <c r="AH2228" s="367"/>
      <c r="AJ2228" s="367"/>
      <c r="AK2228" s="367"/>
    </row>
    <row r="2229" spans="26:37" s="368" customFormat="1" ht="14.15" customHeight="1">
      <c r="Z2229" s="439"/>
      <c r="AH2229" s="367"/>
      <c r="AJ2229" s="367"/>
      <c r="AK2229" s="367"/>
    </row>
    <row r="2230" spans="26:37" s="368" customFormat="1" ht="14.15" customHeight="1">
      <c r="Z2230" s="439"/>
      <c r="AH2230" s="367"/>
      <c r="AJ2230" s="367"/>
      <c r="AK2230" s="367"/>
    </row>
    <row r="2231" spans="26:37" s="368" customFormat="1" ht="14.15" customHeight="1">
      <c r="Z2231" s="439"/>
      <c r="AH2231" s="367"/>
      <c r="AJ2231" s="367"/>
      <c r="AK2231" s="367"/>
    </row>
    <row r="2232" spans="26:37" s="368" customFormat="1" ht="14.15" customHeight="1">
      <c r="Z2232" s="439"/>
      <c r="AH2232" s="367"/>
      <c r="AJ2232" s="367"/>
      <c r="AK2232" s="367"/>
    </row>
    <row r="2233" spans="26:37" s="368" customFormat="1" ht="14.15" customHeight="1">
      <c r="Z2233" s="439"/>
      <c r="AH2233" s="367"/>
      <c r="AJ2233" s="367"/>
      <c r="AK2233" s="367"/>
    </row>
    <row r="2234" spans="26:37" s="368" customFormat="1" ht="14.15" customHeight="1">
      <c r="Z2234" s="439"/>
      <c r="AH2234" s="367"/>
      <c r="AJ2234" s="367"/>
      <c r="AK2234" s="367"/>
    </row>
    <row r="2235" spans="26:37" s="368" customFormat="1" ht="14.15" customHeight="1">
      <c r="Z2235" s="439"/>
      <c r="AH2235" s="367"/>
      <c r="AJ2235" s="367"/>
      <c r="AK2235" s="367"/>
    </row>
    <row r="2236" spans="26:37" s="368" customFormat="1" ht="14.15" customHeight="1">
      <c r="Z2236" s="439"/>
      <c r="AH2236" s="367"/>
      <c r="AJ2236" s="367"/>
      <c r="AK2236" s="367"/>
    </row>
    <row r="2237" spans="26:37" s="368" customFormat="1" ht="14.15" customHeight="1">
      <c r="Z2237" s="439"/>
      <c r="AH2237" s="367"/>
      <c r="AJ2237" s="367"/>
      <c r="AK2237" s="367"/>
    </row>
    <row r="2238" spans="26:37" s="368" customFormat="1" ht="14.15" customHeight="1">
      <c r="Z2238" s="439"/>
      <c r="AH2238" s="367"/>
      <c r="AJ2238" s="367"/>
      <c r="AK2238" s="367"/>
    </row>
    <row r="2239" spans="26:37" s="368" customFormat="1" ht="14.15" customHeight="1">
      <c r="Z2239" s="439"/>
      <c r="AH2239" s="367"/>
      <c r="AJ2239" s="367"/>
      <c r="AK2239" s="367"/>
    </row>
    <row r="2240" spans="26:37" s="368" customFormat="1" ht="14.15" customHeight="1">
      <c r="Z2240" s="439"/>
      <c r="AH2240" s="367"/>
      <c r="AJ2240" s="367"/>
      <c r="AK2240" s="367"/>
    </row>
    <row r="2241" spans="26:37" s="368" customFormat="1" ht="14.15" customHeight="1">
      <c r="Z2241" s="439"/>
      <c r="AH2241" s="367"/>
      <c r="AJ2241" s="367"/>
      <c r="AK2241" s="367"/>
    </row>
    <row r="2242" spans="26:37" s="368" customFormat="1" ht="14.15" customHeight="1">
      <c r="Z2242" s="439"/>
      <c r="AH2242" s="367"/>
      <c r="AJ2242" s="367"/>
      <c r="AK2242" s="367"/>
    </row>
    <row r="2243" spans="26:37" s="368" customFormat="1" ht="14.15" customHeight="1">
      <c r="Z2243" s="439"/>
      <c r="AH2243" s="367"/>
      <c r="AJ2243" s="367"/>
      <c r="AK2243" s="367"/>
    </row>
    <row r="2244" spans="26:37" s="368" customFormat="1" ht="14.15" customHeight="1">
      <c r="Z2244" s="439"/>
      <c r="AH2244" s="367"/>
      <c r="AJ2244" s="367"/>
      <c r="AK2244" s="367"/>
    </row>
    <row r="2245" spans="26:37" s="368" customFormat="1" ht="14.15" customHeight="1">
      <c r="Z2245" s="439"/>
      <c r="AH2245" s="367"/>
      <c r="AJ2245" s="367"/>
      <c r="AK2245" s="367"/>
    </row>
    <row r="2246" spans="26:37" s="368" customFormat="1" ht="14.15" customHeight="1">
      <c r="Z2246" s="439"/>
      <c r="AH2246" s="367"/>
      <c r="AJ2246" s="367"/>
      <c r="AK2246" s="367"/>
    </row>
    <row r="2247" spans="26:37" s="368" customFormat="1" ht="14.15" customHeight="1">
      <c r="Z2247" s="439"/>
      <c r="AH2247" s="367"/>
      <c r="AJ2247" s="367"/>
      <c r="AK2247" s="367"/>
    </row>
    <row r="2248" spans="26:37" s="368" customFormat="1" ht="14.15" customHeight="1">
      <c r="Z2248" s="439"/>
      <c r="AH2248" s="367"/>
      <c r="AJ2248" s="367"/>
      <c r="AK2248" s="367"/>
    </row>
    <row r="2249" spans="26:37" s="368" customFormat="1" ht="14.15" customHeight="1">
      <c r="Z2249" s="439"/>
      <c r="AH2249" s="367"/>
      <c r="AJ2249" s="367"/>
      <c r="AK2249" s="367"/>
    </row>
    <row r="2250" spans="26:37" s="368" customFormat="1" ht="14.15" customHeight="1">
      <c r="Z2250" s="439"/>
      <c r="AH2250" s="367"/>
      <c r="AJ2250" s="367"/>
      <c r="AK2250" s="367"/>
    </row>
    <row r="2251" spans="26:37" s="368" customFormat="1" ht="14.15" customHeight="1">
      <c r="Z2251" s="439"/>
      <c r="AH2251" s="367"/>
      <c r="AJ2251" s="367"/>
      <c r="AK2251" s="367"/>
    </row>
    <row r="2252" spans="26:37" s="368" customFormat="1" ht="14.15" customHeight="1">
      <c r="Z2252" s="439"/>
      <c r="AH2252" s="367"/>
      <c r="AJ2252" s="367"/>
      <c r="AK2252" s="367"/>
    </row>
    <row r="2253" spans="26:37" s="368" customFormat="1" ht="14.15" customHeight="1">
      <c r="Z2253" s="439"/>
      <c r="AH2253" s="367"/>
      <c r="AJ2253" s="367"/>
      <c r="AK2253" s="367"/>
    </row>
    <row r="2254" spans="26:37" s="368" customFormat="1" ht="14.15" customHeight="1">
      <c r="Z2254" s="439"/>
      <c r="AH2254" s="367"/>
      <c r="AJ2254" s="367"/>
      <c r="AK2254" s="367"/>
    </row>
    <row r="2255" spans="26:37" s="368" customFormat="1" ht="14.15" customHeight="1">
      <c r="Z2255" s="439"/>
      <c r="AH2255" s="367"/>
      <c r="AJ2255" s="367"/>
      <c r="AK2255" s="367"/>
    </row>
    <row r="2256" spans="26:37" s="368" customFormat="1" ht="14.15" customHeight="1">
      <c r="Z2256" s="439"/>
      <c r="AH2256" s="367"/>
      <c r="AJ2256" s="367"/>
      <c r="AK2256" s="367"/>
    </row>
    <row r="2257" spans="26:37" s="368" customFormat="1" ht="14.15" customHeight="1">
      <c r="Z2257" s="439"/>
      <c r="AH2257" s="367"/>
      <c r="AJ2257" s="367"/>
      <c r="AK2257" s="367"/>
    </row>
    <row r="2258" spans="26:37" s="368" customFormat="1" ht="14.15" customHeight="1">
      <c r="Z2258" s="439"/>
      <c r="AH2258" s="367"/>
      <c r="AJ2258" s="367"/>
      <c r="AK2258" s="367"/>
    </row>
    <row r="2259" spans="26:37" s="368" customFormat="1" ht="14.15" customHeight="1">
      <c r="Z2259" s="439"/>
      <c r="AH2259" s="367"/>
      <c r="AJ2259" s="367"/>
      <c r="AK2259" s="367"/>
    </row>
    <row r="2260" spans="26:37" s="368" customFormat="1" ht="14.15" customHeight="1">
      <c r="Z2260" s="439"/>
      <c r="AH2260" s="367"/>
      <c r="AJ2260" s="367"/>
      <c r="AK2260" s="367"/>
    </row>
    <row r="2261" spans="26:37" s="368" customFormat="1" ht="14.15" customHeight="1">
      <c r="Z2261" s="439"/>
      <c r="AH2261" s="367"/>
      <c r="AJ2261" s="367"/>
      <c r="AK2261" s="367"/>
    </row>
    <row r="2262" spans="26:37" s="368" customFormat="1" ht="14.15" customHeight="1">
      <c r="Z2262" s="439"/>
      <c r="AH2262" s="367"/>
      <c r="AJ2262" s="367"/>
      <c r="AK2262" s="367"/>
    </row>
    <row r="2263" spans="26:37" s="368" customFormat="1" ht="14.15" customHeight="1">
      <c r="Z2263" s="439"/>
      <c r="AH2263" s="367"/>
      <c r="AJ2263" s="367"/>
      <c r="AK2263" s="367"/>
    </row>
    <row r="2264" spans="26:37" s="368" customFormat="1" ht="14.15" customHeight="1">
      <c r="Z2264" s="439"/>
      <c r="AH2264" s="367"/>
      <c r="AJ2264" s="367"/>
      <c r="AK2264" s="367"/>
    </row>
    <row r="2265" spans="26:37" s="368" customFormat="1" ht="14.15" customHeight="1">
      <c r="Z2265" s="439"/>
      <c r="AH2265" s="367"/>
      <c r="AJ2265" s="367"/>
      <c r="AK2265" s="367"/>
    </row>
    <row r="2266" spans="26:37" s="368" customFormat="1" ht="14.15" customHeight="1">
      <c r="Z2266" s="439"/>
      <c r="AH2266" s="367"/>
      <c r="AJ2266" s="367"/>
      <c r="AK2266" s="367"/>
    </row>
    <row r="2267" spans="26:37" s="368" customFormat="1" ht="14.15" customHeight="1">
      <c r="Z2267" s="439"/>
      <c r="AH2267" s="367"/>
      <c r="AJ2267" s="367"/>
      <c r="AK2267" s="367"/>
    </row>
    <row r="2268" spans="26:37" s="368" customFormat="1" ht="14.15" customHeight="1">
      <c r="Z2268" s="439"/>
      <c r="AH2268" s="367"/>
      <c r="AJ2268" s="367"/>
      <c r="AK2268" s="367"/>
    </row>
    <row r="2269" spans="26:37" s="368" customFormat="1" ht="14.15" customHeight="1">
      <c r="Z2269" s="439"/>
      <c r="AH2269" s="367"/>
      <c r="AJ2269" s="367"/>
      <c r="AK2269" s="367"/>
    </row>
    <row r="2270" spans="26:37" s="368" customFormat="1" ht="14.15" customHeight="1">
      <c r="Z2270" s="439"/>
      <c r="AH2270" s="367"/>
      <c r="AJ2270" s="367"/>
      <c r="AK2270" s="367"/>
    </row>
    <row r="2271" spans="26:37" s="368" customFormat="1" ht="14.15" customHeight="1">
      <c r="Z2271" s="439"/>
      <c r="AH2271" s="367"/>
      <c r="AJ2271" s="367"/>
      <c r="AK2271" s="367"/>
    </row>
    <row r="2272" spans="26:37" s="368" customFormat="1" ht="14.15" customHeight="1">
      <c r="Z2272" s="439"/>
      <c r="AH2272" s="367"/>
      <c r="AJ2272" s="367"/>
      <c r="AK2272" s="367"/>
    </row>
    <row r="2273" spans="26:37" s="368" customFormat="1" ht="14.15" customHeight="1">
      <c r="Z2273" s="439"/>
      <c r="AH2273" s="367"/>
      <c r="AJ2273" s="367"/>
      <c r="AK2273" s="367"/>
    </row>
    <row r="2274" spans="26:37" s="368" customFormat="1" ht="14.15" customHeight="1">
      <c r="Z2274" s="439"/>
      <c r="AH2274" s="367"/>
      <c r="AJ2274" s="367"/>
      <c r="AK2274" s="367"/>
    </row>
    <row r="2275" spans="26:37" s="368" customFormat="1" ht="14.15" customHeight="1">
      <c r="Z2275" s="439"/>
      <c r="AH2275" s="367"/>
      <c r="AJ2275" s="367"/>
      <c r="AK2275" s="367"/>
    </row>
    <row r="2276" spans="26:37" s="368" customFormat="1" ht="14.15" customHeight="1">
      <c r="Z2276" s="439"/>
      <c r="AH2276" s="367"/>
      <c r="AJ2276" s="367"/>
      <c r="AK2276" s="367"/>
    </row>
    <row r="2277" spans="26:37" s="368" customFormat="1" ht="14.15" customHeight="1">
      <c r="Z2277" s="439"/>
      <c r="AH2277" s="367"/>
      <c r="AJ2277" s="367"/>
      <c r="AK2277" s="367"/>
    </row>
    <row r="2278" spans="26:37" s="368" customFormat="1" ht="14.15" customHeight="1">
      <c r="Z2278" s="439"/>
      <c r="AH2278" s="367"/>
      <c r="AJ2278" s="367"/>
      <c r="AK2278" s="367"/>
    </row>
    <row r="2279" spans="26:37" s="368" customFormat="1" ht="14.15" customHeight="1">
      <c r="Z2279" s="439"/>
      <c r="AH2279" s="367"/>
      <c r="AJ2279" s="367"/>
      <c r="AK2279" s="367"/>
    </row>
    <row r="2280" spans="26:37" s="368" customFormat="1" ht="14.15" customHeight="1">
      <c r="Z2280" s="439"/>
      <c r="AH2280" s="367"/>
      <c r="AJ2280" s="367"/>
      <c r="AK2280" s="367"/>
    </row>
    <row r="2281" spans="26:37" s="368" customFormat="1" ht="14.15" customHeight="1">
      <c r="Z2281" s="439"/>
      <c r="AH2281" s="367"/>
      <c r="AJ2281" s="367"/>
      <c r="AK2281" s="367"/>
    </row>
    <row r="2282" spans="26:37" s="368" customFormat="1" ht="14.15" customHeight="1">
      <c r="Z2282" s="439"/>
      <c r="AH2282" s="367"/>
      <c r="AJ2282" s="367"/>
      <c r="AK2282" s="367"/>
    </row>
    <row r="2283" spans="26:37" s="368" customFormat="1" ht="14.15" customHeight="1">
      <c r="Z2283" s="439"/>
      <c r="AH2283" s="367"/>
      <c r="AJ2283" s="367"/>
      <c r="AK2283" s="367"/>
    </row>
    <row r="2284" spans="26:37" s="368" customFormat="1" ht="14.15" customHeight="1">
      <c r="Z2284" s="439"/>
      <c r="AH2284" s="367"/>
      <c r="AJ2284" s="367"/>
      <c r="AK2284" s="367"/>
    </row>
    <row r="2285" spans="26:37" s="368" customFormat="1" ht="14.15" customHeight="1">
      <c r="Z2285" s="439"/>
      <c r="AH2285" s="367"/>
      <c r="AJ2285" s="367"/>
      <c r="AK2285" s="367"/>
    </row>
    <row r="2286" spans="26:37" s="368" customFormat="1" ht="14.15" customHeight="1">
      <c r="Z2286" s="439"/>
      <c r="AH2286" s="367"/>
      <c r="AJ2286" s="367"/>
      <c r="AK2286" s="367"/>
    </row>
    <row r="2287" spans="26:37" s="368" customFormat="1" ht="14.15" customHeight="1">
      <c r="Z2287" s="439"/>
      <c r="AH2287" s="367"/>
      <c r="AJ2287" s="367"/>
      <c r="AK2287" s="367"/>
    </row>
    <row r="2288" spans="26:37" s="368" customFormat="1" ht="14.15" customHeight="1">
      <c r="Z2288" s="439"/>
      <c r="AH2288" s="367"/>
      <c r="AJ2288" s="367"/>
      <c r="AK2288" s="367"/>
    </row>
    <row r="2289" spans="26:37" s="368" customFormat="1" ht="14.15" customHeight="1">
      <c r="Z2289" s="439"/>
      <c r="AH2289" s="367"/>
      <c r="AJ2289" s="367"/>
      <c r="AK2289" s="367"/>
    </row>
    <row r="2290" spans="26:37" s="368" customFormat="1" ht="14.15" customHeight="1">
      <c r="Z2290" s="439"/>
      <c r="AH2290" s="367"/>
      <c r="AJ2290" s="367"/>
      <c r="AK2290" s="367"/>
    </row>
    <row r="2291" spans="26:37" s="368" customFormat="1" ht="14.15" customHeight="1">
      <c r="Z2291" s="439"/>
      <c r="AH2291" s="367"/>
      <c r="AJ2291" s="367"/>
      <c r="AK2291" s="367"/>
    </row>
    <row r="2292" spans="26:37" s="368" customFormat="1" ht="14.15" customHeight="1">
      <c r="Z2292" s="439"/>
      <c r="AH2292" s="367"/>
      <c r="AJ2292" s="367"/>
      <c r="AK2292" s="367"/>
    </row>
    <row r="2293" spans="26:37" s="368" customFormat="1" ht="14.15" customHeight="1">
      <c r="Z2293" s="439"/>
      <c r="AH2293" s="367"/>
      <c r="AJ2293" s="367"/>
      <c r="AK2293" s="367"/>
    </row>
    <row r="2294" spans="26:37" s="368" customFormat="1" ht="14.15" customHeight="1">
      <c r="Z2294" s="439"/>
      <c r="AH2294" s="367"/>
      <c r="AJ2294" s="367"/>
      <c r="AK2294" s="367"/>
    </row>
    <row r="2295" spans="26:37" s="368" customFormat="1" ht="14.15" customHeight="1">
      <c r="Z2295" s="439"/>
      <c r="AH2295" s="367"/>
      <c r="AJ2295" s="367"/>
      <c r="AK2295" s="367"/>
    </row>
    <row r="2296" spans="26:37" s="368" customFormat="1" ht="14.15" customHeight="1">
      <c r="Z2296" s="439"/>
      <c r="AH2296" s="367"/>
      <c r="AJ2296" s="367"/>
      <c r="AK2296" s="367"/>
    </row>
    <row r="2297" spans="26:37" s="368" customFormat="1" ht="14.15" customHeight="1">
      <c r="Z2297" s="439"/>
      <c r="AH2297" s="367"/>
      <c r="AJ2297" s="367"/>
      <c r="AK2297" s="367"/>
    </row>
    <row r="2298" spans="26:37" s="368" customFormat="1" ht="14.15" customHeight="1">
      <c r="Z2298" s="439"/>
      <c r="AH2298" s="367"/>
      <c r="AJ2298" s="367"/>
      <c r="AK2298" s="367"/>
    </row>
    <row r="2299" spans="26:37" s="368" customFormat="1" ht="14.15" customHeight="1">
      <c r="Z2299" s="439"/>
      <c r="AH2299" s="367"/>
      <c r="AJ2299" s="367"/>
      <c r="AK2299" s="367"/>
    </row>
    <row r="2300" spans="26:37" s="368" customFormat="1" ht="14.15" customHeight="1">
      <c r="Z2300" s="439"/>
      <c r="AH2300" s="367"/>
      <c r="AJ2300" s="367"/>
      <c r="AK2300" s="367"/>
    </row>
    <row r="2301" spans="26:37" s="368" customFormat="1" ht="14.15" customHeight="1">
      <c r="Z2301" s="439"/>
      <c r="AH2301" s="367"/>
      <c r="AJ2301" s="367"/>
      <c r="AK2301" s="367"/>
    </row>
    <row r="2302" spans="26:37" s="368" customFormat="1" ht="14.15" customHeight="1">
      <c r="Z2302" s="439"/>
      <c r="AH2302" s="367"/>
      <c r="AJ2302" s="367"/>
      <c r="AK2302" s="367"/>
    </row>
    <row r="2303" spans="26:37" s="368" customFormat="1" ht="14.15" customHeight="1">
      <c r="Z2303" s="439"/>
      <c r="AH2303" s="367"/>
      <c r="AJ2303" s="367"/>
      <c r="AK2303" s="367"/>
    </row>
    <row r="2304" spans="26:37" s="368" customFormat="1" ht="14.15" customHeight="1">
      <c r="Z2304" s="439"/>
      <c r="AH2304" s="367"/>
      <c r="AJ2304" s="367"/>
      <c r="AK2304" s="367"/>
    </row>
    <row r="2305" spans="26:37" s="368" customFormat="1" ht="14.15" customHeight="1">
      <c r="Z2305" s="439"/>
      <c r="AH2305" s="367"/>
      <c r="AJ2305" s="367"/>
      <c r="AK2305" s="367"/>
    </row>
    <row r="2306" spans="26:37" s="368" customFormat="1" ht="14.15" customHeight="1">
      <c r="Z2306" s="439"/>
      <c r="AH2306" s="367"/>
      <c r="AJ2306" s="367"/>
      <c r="AK2306" s="367"/>
    </row>
    <row r="2307" spans="26:37" s="368" customFormat="1" ht="14.15" customHeight="1">
      <c r="Z2307" s="439"/>
      <c r="AH2307" s="367"/>
      <c r="AJ2307" s="367"/>
      <c r="AK2307" s="367"/>
    </row>
    <row r="2308" spans="26:37" s="368" customFormat="1" ht="14.15" customHeight="1">
      <c r="Z2308" s="439"/>
      <c r="AH2308" s="367"/>
      <c r="AJ2308" s="367"/>
      <c r="AK2308" s="367"/>
    </row>
    <row r="2309" spans="26:37" s="368" customFormat="1" ht="14.15" customHeight="1">
      <c r="Z2309" s="439"/>
      <c r="AH2309" s="367"/>
      <c r="AJ2309" s="367"/>
      <c r="AK2309" s="367"/>
    </row>
    <row r="2310" spans="26:37" s="368" customFormat="1" ht="14.15" customHeight="1">
      <c r="Z2310" s="439"/>
      <c r="AH2310" s="367"/>
      <c r="AJ2310" s="367"/>
      <c r="AK2310" s="367"/>
    </row>
    <row r="2311" spans="26:37" s="368" customFormat="1" ht="14.15" customHeight="1">
      <c r="Z2311" s="439"/>
      <c r="AH2311" s="367"/>
      <c r="AJ2311" s="367"/>
      <c r="AK2311" s="367"/>
    </row>
    <row r="2312" spans="26:37" s="368" customFormat="1" ht="14.15" customHeight="1">
      <c r="Z2312" s="439"/>
      <c r="AH2312" s="367"/>
      <c r="AJ2312" s="367"/>
      <c r="AK2312" s="367"/>
    </row>
    <row r="2313" spans="26:37" s="368" customFormat="1" ht="14.15" customHeight="1">
      <c r="Z2313" s="439"/>
      <c r="AH2313" s="367"/>
      <c r="AJ2313" s="367"/>
      <c r="AK2313" s="367"/>
    </row>
    <row r="2314" spans="26:37" s="368" customFormat="1" ht="14.15" customHeight="1">
      <c r="Z2314" s="439"/>
      <c r="AH2314" s="367"/>
      <c r="AJ2314" s="367"/>
      <c r="AK2314" s="367"/>
    </row>
    <row r="2315" spans="26:37" s="368" customFormat="1" ht="14.15" customHeight="1">
      <c r="Z2315" s="439"/>
      <c r="AH2315" s="367"/>
      <c r="AJ2315" s="367"/>
      <c r="AK2315" s="367"/>
    </row>
    <row r="2316" spans="26:37" s="368" customFormat="1" ht="14.15" customHeight="1">
      <c r="Z2316" s="439"/>
      <c r="AH2316" s="367"/>
      <c r="AJ2316" s="367"/>
      <c r="AK2316" s="367"/>
    </row>
    <row r="2317" spans="26:37" s="368" customFormat="1" ht="14.15" customHeight="1">
      <c r="Z2317" s="439"/>
      <c r="AH2317" s="367"/>
      <c r="AJ2317" s="367"/>
      <c r="AK2317" s="367"/>
    </row>
    <row r="2318" spans="26:37" s="368" customFormat="1" ht="14.15" customHeight="1">
      <c r="Z2318" s="439"/>
      <c r="AH2318" s="367"/>
      <c r="AJ2318" s="367"/>
      <c r="AK2318" s="367"/>
    </row>
    <row r="2319" spans="26:37" s="368" customFormat="1" ht="14.15" customHeight="1">
      <c r="Z2319" s="439"/>
      <c r="AH2319" s="367"/>
      <c r="AJ2319" s="367"/>
      <c r="AK2319" s="367"/>
    </row>
    <row r="2320" spans="26:37" s="368" customFormat="1" ht="14.15" customHeight="1">
      <c r="Z2320" s="439"/>
      <c r="AH2320" s="367"/>
      <c r="AJ2320" s="367"/>
      <c r="AK2320" s="367"/>
    </row>
    <row r="2321" spans="26:37" s="368" customFormat="1" ht="14.15" customHeight="1">
      <c r="Z2321" s="439"/>
      <c r="AH2321" s="367"/>
      <c r="AJ2321" s="367"/>
      <c r="AK2321" s="367"/>
    </row>
    <row r="2322" spans="26:37" s="368" customFormat="1" ht="14.15" customHeight="1">
      <c r="Z2322" s="439"/>
      <c r="AH2322" s="367"/>
      <c r="AJ2322" s="367"/>
      <c r="AK2322" s="367"/>
    </row>
    <row r="2323" spans="26:37" s="368" customFormat="1" ht="14.15" customHeight="1">
      <c r="Z2323" s="439"/>
      <c r="AH2323" s="367"/>
      <c r="AJ2323" s="367"/>
      <c r="AK2323" s="367"/>
    </row>
    <row r="2324" spans="26:37" s="368" customFormat="1" ht="14.15" customHeight="1">
      <c r="Z2324" s="439"/>
      <c r="AH2324" s="367"/>
      <c r="AJ2324" s="367"/>
      <c r="AK2324" s="367"/>
    </row>
    <row r="2325" spans="26:37" s="368" customFormat="1" ht="14.15" customHeight="1">
      <c r="Z2325" s="439"/>
      <c r="AH2325" s="367"/>
      <c r="AJ2325" s="367"/>
      <c r="AK2325" s="367"/>
    </row>
    <row r="2326" spans="26:37" s="368" customFormat="1" ht="14.15" customHeight="1">
      <c r="Z2326" s="439"/>
      <c r="AH2326" s="367"/>
      <c r="AJ2326" s="367"/>
      <c r="AK2326" s="367"/>
    </row>
    <row r="2327" spans="26:37" s="368" customFormat="1" ht="14.15" customHeight="1">
      <c r="Z2327" s="439"/>
      <c r="AH2327" s="367"/>
      <c r="AJ2327" s="367"/>
      <c r="AK2327" s="367"/>
    </row>
    <row r="2328" spans="26:37" s="368" customFormat="1" ht="14.15" customHeight="1">
      <c r="Z2328" s="439"/>
      <c r="AH2328" s="367"/>
      <c r="AJ2328" s="367"/>
      <c r="AK2328" s="367"/>
    </row>
    <row r="2329" spans="26:37" s="368" customFormat="1" ht="14.15" customHeight="1">
      <c r="Z2329" s="439"/>
      <c r="AH2329" s="367"/>
      <c r="AJ2329" s="367"/>
      <c r="AK2329" s="367"/>
    </row>
    <row r="2330" spans="26:37" s="368" customFormat="1" ht="14.15" customHeight="1">
      <c r="Z2330" s="439"/>
      <c r="AH2330" s="367"/>
      <c r="AJ2330" s="367"/>
      <c r="AK2330" s="367"/>
    </row>
    <row r="2331" spans="26:37" s="368" customFormat="1" ht="14.15" customHeight="1">
      <c r="Z2331" s="439"/>
      <c r="AH2331" s="367"/>
      <c r="AJ2331" s="367"/>
      <c r="AK2331" s="367"/>
    </row>
    <row r="2332" spans="26:37" s="368" customFormat="1" ht="14.15" customHeight="1">
      <c r="Z2332" s="439"/>
      <c r="AH2332" s="367"/>
      <c r="AJ2332" s="367"/>
      <c r="AK2332" s="367"/>
    </row>
    <row r="2333" spans="26:37" s="368" customFormat="1" ht="14.15" customHeight="1">
      <c r="Z2333" s="439"/>
      <c r="AH2333" s="367"/>
      <c r="AJ2333" s="367"/>
      <c r="AK2333" s="367"/>
    </row>
    <row r="2334" spans="26:37" s="368" customFormat="1" ht="14.15" customHeight="1">
      <c r="Z2334" s="439"/>
      <c r="AH2334" s="367"/>
      <c r="AJ2334" s="367"/>
      <c r="AK2334" s="367"/>
    </row>
    <row r="2335" spans="26:37" s="368" customFormat="1" ht="14.15" customHeight="1">
      <c r="Z2335" s="439"/>
      <c r="AH2335" s="367"/>
      <c r="AJ2335" s="367"/>
      <c r="AK2335" s="367"/>
    </row>
    <row r="2336" spans="26:37" s="368" customFormat="1" ht="14.15" customHeight="1">
      <c r="Z2336" s="439"/>
      <c r="AH2336" s="367"/>
      <c r="AJ2336" s="367"/>
      <c r="AK2336" s="367"/>
    </row>
    <row r="2337" spans="26:37" s="368" customFormat="1" ht="14.15" customHeight="1">
      <c r="Z2337" s="439"/>
      <c r="AH2337" s="367"/>
      <c r="AJ2337" s="367"/>
      <c r="AK2337" s="367"/>
    </row>
    <row r="2338" spans="26:37" s="368" customFormat="1" ht="14.15" customHeight="1">
      <c r="Z2338" s="439"/>
      <c r="AH2338" s="367"/>
      <c r="AJ2338" s="367"/>
      <c r="AK2338" s="367"/>
    </row>
    <row r="2339" spans="26:37" s="368" customFormat="1" ht="14.15" customHeight="1">
      <c r="Z2339" s="439"/>
      <c r="AH2339" s="367"/>
      <c r="AJ2339" s="367"/>
      <c r="AK2339" s="367"/>
    </row>
    <row r="2340" spans="26:37" s="368" customFormat="1" ht="14.15" customHeight="1">
      <c r="Z2340" s="439"/>
      <c r="AH2340" s="367"/>
      <c r="AJ2340" s="367"/>
      <c r="AK2340" s="367"/>
    </row>
    <row r="2341" spans="26:37" s="368" customFormat="1" ht="14.15" customHeight="1">
      <c r="Z2341" s="439"/>
      <c r="AH2341" s="367"/>
      <c r="AJ2341" s="367"/>
      <c r="AK2341" s="367"/>
    </row>
    <row r="2342" spans="26:37" s="368" customFormat="1" ht="14.15" customHeight="1">
      <c r="Z2342" s="439"/>
      <c r="AH2342" s="367"/>
      <c r="AJ2342" s="367"/>
      <c r="AK2342" s="367"/>
    </row>
    <row r="2343" spans="26:37" s="368" customFormat="1" ht="14.15" customHeight="1">
      <c r="Z2343" s="439"/>
      <c r="AH2343" s="367"/>
      <c r="AJ2343" s="367"/>
      <c r="AK2343" s="367"/>
    </row>
    <row r="2344" spans="26:37" s="368" customFormat="1" ht="14.15" customHeight="1">
      <c r="Z2344" s="439"/>
      <c r="AH2344" s="367"/>
      <c r="AJ2344" s="367"/>
      <c r="AK2344" s="367"/>
    </row>
    <row r="2345" spans="26:37" s="368" customFormat="1" ht="14.15" customHeight="1">
      <c r="Z2345" s="439"/>
      <c r="AH2345" s="367"/>
      <c r="AJ2345" s="367"/>
      <c r="AK2345" s="367"/>
    </row>
    <row r="2346" spans="26:37" s="368" customFormat="1" ht="14.15" customHeight="1">
      <c r="Z2346" s="439"/>
      <c r="AH2346" s="367"/>
      <c r="AJ2346" s="367"/>
      <c r="AK2346" s="367"/>
    </row>
    <row r="2347" spans="26:37" s="368" customFormat="1" ht="14.15" customHeight="1">
      <c r="Z2347" s="439"/>
      <c r="AH2347" s="367"/>
      <c r="AJ2347" s="367"/>
      <c r="AK2347" s="367"/>
    </row>
    <row r="2348" spans="26:37" s="368" customFormat="1" ht="14.15" customHeight="1">
      <c r="Z2348" s="439"/>
      <c r="AH2348" s="367"/>
      <c r="AJ2348" s="367"/>
      <c r="AK2348" s="367"/>
    </row>
    <row r="2349" spans="26:37" s="368" customFormat="1" ht="14.15" customHeight="1">
      <c r="Z2349" s="439"/>
      <c r="AH2349" s="367"/>
      <c r="AJ2349" s="367"/>
      <c r="AK2349" s="367"/>
    </row>
    <row r="2350" spans="26:37" s="368" customFormat="1" ht="14.15" customHeight="1">
      <c r="Z2350" s="439"/>
      <c r="AH2350" s="367"/>
      <c r="AJ2350" s="367"/>
      <c r="AK2350" s="367"/>
    </row>
    <row r="2351" spans="26:37" s="368" customFormat="1" ht="14.15" customHeight="1">
      <c r="Z2351" s="439"/>
      <c r="AH2351" s="367"/>
      <c r="AJ2351" s="367"/>
      <c r="AK2351" s="367"/>
    </row>
    <row r="2352" spans="26:37" s="368" customFormat="1" ht="14.15" customHeight="1">
      <c r="Z2352" s="439"/>
      <c r="AH2352" s="367"/>
      <c r="AJ2352" s="367"/>
      <c r="AK2352" s="367"/>
    </row>
    <row r="2353" spans="26:37" s="368" customFormat="1" ht="14.15" customHeight="1">
      <c r="Z2353" s="439"/>
      <c r="AH2353" s="367"/>
      <c r="AJ2353" s="367"/>
      <c r="AK2353" s="367"/>
    </row>
    <row r="2354" spans="26:37" s="368" customFormat="1" ht="14.15" customHeight="1">
      <c r="Z2354" s="439"/>
      <c r="AH2354" s="367"/>
      <c r="AJ2354" s="367"/>
      <c r="AK2354" s="367"/>
    </row>
    <row r="2355" spans="26:37" s="368" customFormat="1" ht="14.15" customHeight="1">
      <c r="Z2355" s="439"/>
      <c r="AH2355" s="367"/>
      <c r="AJ2355" s="367"/>
      <c r="AK2355" s="367"/>
    </row>
    <row r="2356" spans="26:37" s="368" customFormat="1" ht="14.15" customHeight="1">
      <c r="Z2356" s="439"/>
      <c r="AH2356" s="367"/>
      <c r="AJ2356" s="367"/>
      <c r="AK2356" s="367"/>
    </row>
    <row r="2357" spans="26:37" s="368" customFormat="1" ht="14.15" customHeight="1">
      <c r="Z2357" s="439"/>
      <c r="AH2357" s="367"/>
      <c r="AJ2357" s="367"/>
      <c r="AK2357" s="367"/>
    </row>
    <row r="2358" spans="26:37" s="368" customFormat="1" ht="14.15" customHeight="1">
      <c r="Z2358" s="439"/>
      <c r="AH2358" s="367"/>
      <c r="AJ2358" s="367"/>
      <c r="AK2358" s="367"/>
    </row>
    <row r="2359" spans="26:37" s="368" customFormat="1" ht="14.15" customHeight="1">
      <c r="Z2359" s="439"/>
      <c r="AH2359" s="367"/>
      <c r="AJ2359" s="367"/>
      <c r="AK2359" s="367"/>
    </row>
    <row r="2360" spans="26:37" s="368" customFormat="1" ht="14.15" customHeight="1">
      <c r="Z2360" s="439"/>
      <c r="AH2360" s="367"/>
      <c r="AJ2360" s="367"/>
      <c r="AK2360" s="367"/>
    </row>
    <row r="2361" spans="26:37" s="368" customFormat="1" ht="14.15" customHeight="1">
      <c r="Z2361" s="439"/>
      <c r="AH2361" s="367"/>
      <c r="AJ2361" s="367"/>
      <c r="AK2361" s="367"/>
    </row>
    <row r="2362" spans="26:37" s="368" customFormat="1" ht="14.15" customHeight="1">
      <c r="Z2362" s="439"/>
      <c r="AH2362" s="367"/>
      <c r="AJ2362" s="367"/>
      <c r="AK2362" s="367"/>
    </row>
    <row r="2363" spans="26:37" s="368" customFormat="1" ht="14.15" customHeight="1">
      <c r="Z2363" s="439"/>
      <c r="AH2363" s="367"/>
      <c r="AJ2363" s="367"/>
      <c r="AK2363" s="367"/>
    </row>
    <row r="2364" spans="26:37" s="368" customFormat="1" ht="14.15" customHeight="1">
      <c r="Z2364" s="439"/>
      <c r="AH2364" s="367"/>
      <c r="AJ2364" s="367"/>
      <c r="AK2364" s="367"/>
    </row>
    <row r="2365" spans="26:37" s="368" customFormat="1" ht="14.15" customHeight="1">
      <c r="Z2365" s="439"/>
      <c r="AH2365" s="367"/>
      <c r="AJ2365" s="367"/>
      <c r="AK2365" s="367"/>
    </row>
    <row r="2366" spans="26:37" s="368" customFormat="1" ht="14.15" customHeight="1">
      <c r="Z2366" s="439"/>
      <c r="AH2366" s="367"/>
      <c r="AJ2366" s="367"/>
      <c r="AK2366" s="367"/>
    </row>
    <row r="2367" spans="26:37" s="368" customFormat="1" ht="14.15" customHeight="1">
      <c r="Z2367" s="439"/>
      <c r="AH2367" s="367"/>
      <c r="AJ2367" s="367"/>
      <c r="AK2367" s="367"/>
    </row>
    <row r="2368" spans="26:37" s="368" customFormat="1" ht="14.15" customHeight="1">
      <c r="Z2368" s="439"/>
      <c r="AH2368" s="367"/>
      <c r="AJ2368" s="367"/>
      <c r="AK2368" s="367"/>
    </row>
    <row r="2369" spans="26:37" s="368" customFormat="1" ht="14.15" customHeight="1">
      <c r="Z2369" s="439"/>
      <c r="AH2369" s="367"/>
      <c r="AJ2369" s="367"/>
      <c r="AK2369" s="367"/>
    </row>
    <row r="2370" spans="26:37" s="368" customFormat="1" ht="14.15" customHeight="1">
      <c r="Z2370" s="439"/>
      <c r="AH2370" s="367"/>
      <c r="AJ2370" s="367"/>
      <c r="AK2370" s="367"/>
    </row>
    <row r="2371" spans="26:37" s="368" customFormat="1" ht="14.15" customHeight="1">
      <c r="Z2371" s="439"/>
      <c r="AH2371" s="367"/>
      <c r="AJ2371" s="367"/>
      <c r="AK2371" s="367"/>
    </row>
    <row r="2372" spans="26:37" s="368" customFormat="1" ht="14.15" customHeight="1">
      <c r="Z2372" s="439"/>
      <c r="AH2372" s="367"/>
      <c r="AJ2372" s="367"/>
      <c r="AK2372" s="367"/>
    </row>
    <row r="2373" spans="26:37" s="368" customFormat="1" ht="14.15" customHeight="1">
      <c r="Z2373" s="439"/>
      <c r="AH2373" s="367"/>
      <c r="AJ2373" s="367"/>
      <c r="AK2373" s="367"/>
    </row>
    <row r="2374" spans="26:37" s="368" customFormat="1" ht="14.15" customHeight="1">
      <c r="Z2374" s="439"/>
      <c r="AH2374" s="367"/>
      <c r="AJ2374" s="367"/>
      <c r="AK2374" s="367"/>
    </row>
    <row r="2375" spans="26:37" s="368" customFormat="1" ht="14.15" customHeight="1">
      <c r="Z2375" s="439"/>
      <c r="AH2375" s="367"/>
      <c r="AJ2375" s="367"/>
      <c r="AK2375" s="367"/>
    </row>
    <row r="2376" spans="26:37" s="368" customFormat="1" ht="14.15" customHeight="1">
      <c r="Z2376" s="439"/>
      <c r="AH2376" s="367"/>
      <c r="AJ2376" s="367"/>
      <c r="AK2376" s="367"/>
    </row>
    <row r="2377" spans="26:37" s="368" customFormat="1" ht="14.15" customHeight="1">
      <c r="Z2377" s="439"/>
      <c r="AH2377" s="367"/>
      <c r="AJ2377" s="367"/>
      <c r="AK2377" s="367"/>
    </row>
    <row r="2378" spans="26:37" s="368" customFormat="1" ht="14.15" customHeight="1">
      <c r="Z2378" s="439"/>
      <c r="AH2378" s="367"/>
      <c r="AJ2378" s="367"/>
      <c r="AK2378" s="367"/>
    </row>
    <row r="2379" spans="26:37" s="368" customFormat="1" ht="14.15" customHeight="1">
      <c r="Z2379" s="439"/>
      <c r="AH2379" s="367"/>
      <c r="AJ2379" s="367"/>
      <c r="AK2379" s="367"/>
    </row>
    <row r="2380" spans="26:37" s="368" customFormat="1" ht="14.15" customHeight="1">
      <c r="Z2380" s="439"/>
      <c r="AH2380" s="367"/>
      <c r="AJ2380" s="367"/>
      <c r="AK2380" s="367"/>
    </row>
    <row r="2381" spans="26:37" s="368" customFormat="1" ht="14.15" customHeight="1">
      <c r="Z2381" s="439"/>
      <c r="AH2381" s="367"/>
      <c r="AJ2381" s="367"/>
      <c r="AK2381" s="367"/>
    </row>
    <row r="2382" spans="26:37" s="368" customFormat="1" ht="14.15" customHeight="1">
      <c r="Z2382" s="439"/>
      <c r="AH2382" s="367"/>
      <c r="AJ2382" s="367"/>
      <c r="AK2382" s="367"/>
    </row>
    <row r="2383" spans="26:37" s="368" customFormat="1" ht="14.15" customHeight="1">
      <c r="Z2383" s="439"/>
      <c r="AH2383" s="367"/>
      <c r="AJ2383" s="367"/>
      <c r="AK2383" s="367"/>
    </row>
    <row r="2384" spans="26:37" s="368" customFormat="1" ht="14.15" customHeight="1">
      <c r="Z2384" s="439"/>
      <c r="AH2384" s="367"/>
      <c r="AJ2384" s="367"/>
      <c r="AK2384" s="367"/>
    </row>
    <row r="2385" spans="26:37" s="368" customFormat="1" ht="14.15" customHeight="1">
      <c r="Z2385" s="439"/>
      <c r="AH2385" s="367"/>
      <c r="AJ2385" s="367"/>
      <c r="AK2385" s="367"/>
    </row>
    <row r="2386" spans="26:37" s="368" customFormat="1" ht="14.15" customHeight="1">
      <c r="Z2386" s="439"/>
      <c r="AH2386" s="367"/>
      <c r="AJ2386" s="367"/>
      <c r="AK2386" s="367"/>
    </row>
    <row r="2387" spans="26:37" s="368" customFormat="1" ht="14.15" customHeight="1">
      <c r="Z2387" s="439"/>
      <c r="AH2387" s="367"/>
      <c r="AJ2387" s="367"/>
      <c r="AK2387" s="367"/>
    </row>
    <row r="2388" spans="26:37" s="368" customFormat="1" ht="14.15" customHeight="1">
      <c r="Z2388" s="439"/>
      <c r="AH2388" s="367"/>
      <c r="AJ2388" s="367"/>
      <c r="AK2388" s="367"/>
    </row>
    <row r="2389" spans="26:37" s="368" customFormat="1" ht="14.15" customHeight="1">
      <c r="Z2389" s="439"/>
      <c r="AH2389" s="367"/>
      <c r="AJ2389" s="367"/>
      <c r="AK2389" s="367"/>
    </row>
    <row r="2390" spans="26:37" s="368" customFormat="1" ht="14.15" customHeight="1">
      <c r="Z2390" s="439"/>
      <c r="AH2390" s="367"/>
      <c r="AJ2390" s="367"/>
      <c r="AK2390" s="367"/>
    </row>
    <row r="2391" spans="26:37" s="368" customFormat="1" ht="14.15" customHeight="1">
      <c r="Z2391" s="439"/>
      <c r="AH2391" s="367"/>
      <c r="AJ2391" s="367"/>
      <c r="AK2391" s="367"/>
    </row>
    <row r="2392" spans="26:37" s="368" customFormat="1" ht="14.15" customHeight="1">
      <c r="Z2392" s="439"/>
      <c r="AH2392" s="367"/>
      <c r="AJ2392" s="367"/>
      <c r="AK2392" s="367"/>
    </row>
    <row r="2393" spans="26:37" s="368" customFormat="1" ht="14.15" customHeight="1">
      <c r="Z2393" s="439"/>
      <c r="AH2393" s="367"/>
      <c r="AJ2393" s="367"/>
      <c r="AK2393" s="367"/>
    </row>
    <row r="2394" spans="26:37" s="368" customFormat="1" ht="14.15" customHeight="1">
      <c r="Z2394" s="439"/>
      <c r="AH2394" s="367"/>
      <c r="AJ2394" s="367"/>
      <c r="AK2394" s="367"/>
    </row>
    <row r="2395" spans="26:37" s="368" customFormat="1" ht="14.15" customHeight="1">
      <c r="Z2395" s="439"/>
      <c r="AH2395" s="367"/>
      <c r="AJ2395" s="367"/>
      <c r="AK2395" s="367"/>
    </row>
    <row r="2396" spans="26:37" s="368" customFormat="1" ht="14.15" customHeight="1">
      <c r="Z2396" s="439"/>
      <c r="AH2396" s="367"/>
      <c r="AJ2396" s="367"/>
      <c r="AK2396" s="367"/>
    </row>
    <row r="2397" spans="26:37" s="368" customFormat="1" ht="14.15" customHeight="1">
      <c r="Z2397" s="439"/>
      <c r="AH2397" s="367"/>
      <c r="AJ2397" s="367"/>
      <c r="AK2397" s="367"/>
    </row>
    <row r="2398" spans="26:37" s="368" customFormat="1" ht="14.15" customHeight="1">
      <c r="Z2398" s="439"/>
      <c r="AH2398" s="367"/>
      <c r="AJ2398" s="367"/>
      <c r="AK2398" s="367"/>
    </row>
    <row r="2399" spans="26:37" s="368" customFormat="1" ht="14.15" customHeight="1">
      <c r="Z2399" s="439"/>
      <c r="AH2399" s="367"/>
      <c r="AJ2399" s="367"/>
      <c r="AK2399" s="367"/>
    </row>
    <row r="2400" spans="26:37" s="368" customFormat="1" ht="14.15" customHeight="1">
      <c r="Z2400" s="439"/>
      <c r="AH2400" s="367"/>
      <c r="AJ2400" s="367"/>
      <c r="AK2400" s="367"/>
    </row>
    <row r="2401" spans="26:37" s="368" customFormat="1" ht="14.15" customHeight="1">
      <c r="Z2401" s="439"/>
      <c r="AH2401" s="367"/>
      <c r="AJ2401" s="367"/>
      <c r="AK2401" s="367"/>
    </row>
    <row r="2402" spans="26:37" s="368" customFormat="1" ht="14.15" customHeight="1">
      <c r="Z2402" s="439"/>
      <c r="AH2402" s="367"/>
      <c r="AJ2402" s="367"/>
      <c r="AK2402" s="367"/>
    </row>
    <row r="2403" spans="26:37" s="368" customFormat="1" ht="14.15" customHeight="1">
      <c r="Z2403" s="439"/>
      <c r="AH2403" s="367"/>
      <c r="AJ2403" s="367"/>
      <c r="AK2403" s="367"/>
    </row>
    <row r="2404" spans="26:37" s="368" customFormat="1" ht="14.15" customHeight="1">
      <c r="Z2404" s="439"/>
      <c r="AH2404" s="367"/>
      <c r="AJ2404" s="367"/>
      <c r="AK2404" s="367"/>
    </row>
    <row r="2405" spans="26:37" s="368" customFormat="1" ht="14.15" customHeight="1">
      <c r="Z2405" s="439"/>
      <c r="AH2405" s="367"/>
      <c r="AJ2405" s="367"/>
      <c r="AK2405" s="367"/>
    </row>
    <row r="2406" spans="26:37" s="368" customFormat="1" ht="14.15" customHeight="1">
      <c r="Z2406" s="439"/>
      <c r="AH2406" s="367"/>
      <c r="AJ2406" s="367"/>
      <c r="AK2406" s="367"/>
    </row>
    <row r="2407" spans="26:37" s="368" customFormat="1" ht="14.15" customHeight="1">
      <c r="Z2407" s="439"/>
      <c r="AH2407" s="367"/>
      <c r="AJ2407" s="367"/>
      <c r="AK2407" s="367"/>
    </row>
    <row r="2408" spans="26:37" s="368" customFormat="1" ht="14.15" customHeight="1">
      <c r="Z2408" s="439"/>
      <c r="AH2408" s="367"/>
      <c r="AJ2408" s="367"/>
      <c r="AK2408" s="367"/>
    </row>
    <row r="2409" spans="26:37" s="368" customFormat="1" ht="14.15" customHeight="1">
      <c r="Z2409" s="439"/>
      <c r="AH2409" s="367"/>
      <c r="AJ2409" s="367"/>
      <c r="AK2409" s="367"/>
    </row>
    <row r="2410" spans="26:37" s="368" customFormat="1" ht="14.15" customHeight="1">
      <c r="Z2410" s="439"/>
      <c r="AH2410" s="367"/>
      <c r="AJ2410" s="367"/>
      <c r="AK2410" s="367"/>
    </row>
    <row r="2411" spans="26:37" s="368" customFormat="1" ht="14.15" customHeight="1">
      <c r="Z2411" s="439"/>
      <c r="AH2411" s="367"/>
      <c r="AJ2411" s="367"/>
      <c r="AK2411" s="367"/>
    </row>
    <row r="2412" spans="26:37" s="368" customFormat="1" ht="14.15" customHeight="1">
      <c r="Z2412" s="439"/>
      <c r="AH2412" s="367"/>
      <c r="AJ2412" s="367"/>
      <c r="AK2412" s="367"/>
    </row>
    <row r="2413" spans="26:37" s="368" customFormat="1" ht="14.15" customHeight="1">
      <c r="Z2413" s="439"/>
      <c r="AH2413" s="367"/>
      <c r="AJ2413" s="367"/>
      <c r="AK2413" s="367"/>
    </row>
    <row r="2414" spans="26:37" s="368" customFormat="1" ht="14.15" customHeight="1">
      <c r="Z2414" s="439"/>
      <c r="AH2414" s="367"/>
      <c r="AJ2414" s="367"/>
      <c r="AK2414" s="367"/>
    </row>
    <row r="2415" spans="26:37" s="368" customFormat="1" ht="14.15" customHeight="1">
      <c r="Z2415" s="439"/>
      <c r="AH2415" s="367"/>
      <c r="AJ2415" s="367"/>
      <c r="AK2415" s="367"/>
    </row>
    <row r="2416" spans="26:37" s="368" customFormat="1" ht="14.15" customHeight="1">
      <c r="Z2416" s="439"/>
      <c r="AH2416" s="367"/>
      <c r="AJ2416" s="367"/>
      <c r="AK2416" s="367"/>
    </row>
    <row r="2417" spans="26:37" s="368" customFormat="1" ht="14.15" customHeight="1">
      <c r="Z2417" s="439"/>
      <c r="AH2417" s="367"/>
      <c r="AJ2417" s="367"/>
      <c r="AK2417" s="367"/>
    </row>
    <row r="2418" spans="26:37" s="368" customFormat="1" ht="14.15" customHeight="1">
      <c r="Z2418" s="439"/>
      <c r="AH2418" s="367"/>
      <c r="AJ2418" s="367"/>
      <c r="AK2418" s="367"/>
    </row>
    <row r="2419" spans="26:37" s="368" customFormat="1" ht="14.15" customHeight="1">
      <c r="Z2419" s="439"/>
      <c r="AH2419" s="367"/>
      <c r="AJ2419" s="367"/>
      <c r="AK2419" s="367"/>
    </row>
    <row r="2420" spans="26:37" s="368" customFormat="1" ht="14.15" customHeight="1">
      <c r="Z2420" s="439"/>
      <c r="AH2420" s="367"/>
      <c r="AJ2420" s="367"/>
      <c r="AK2420" s="367"/>
    </row>
    <row r="2421" spans="26:37" s="368" customFormat="1" ht="14.15" customHeight="1">
      <c r="Z2421" s="439"/>
      <c r="AH2421" s="367"/>
      <c r="AJ2421" s="367"/>
      <c r="AK2421" s="367"/>
    </row>
    <row r="2422" spans="26:37" s="368" customFormat="1" ht="14.15" customHeight="1">
      <c r="Z2422" s="439"/>
      <c r="AH2422" s="367"/>
      <c r="AJ2422" s="367"/>
      <c r="AK2422" s="367"/>
    </row>
    <row r="2423" spans="26:37" s="368" customFormat="1" ht="14.15" customHeight="1">
      <c r="Z2423" s="439"/>
      <c r="AH2423" s="367"/>
      <c r="AJ2423" s="367"/>
      <c r="AK2423" s="367"/>
    </row>
    <row r="2424" spans="26:37" s="368" customFormat="1" ht="14.15" customHeight="1">
      <c r="Z2424" s="439"/>
      <c r="AH2424" s="367"/>
      <c r="AJ2424" s="367"/>
      <c r="AK2424" s="367"/>
    </row>
    <row r="2425" spans="26:37" s="368" customFormat="1" ht="14.15" customHeight="1">
      <c r="Z2425" s="439"/>
      <c r="AH2425" s="367"/>
      <c r="AJ2425" s="367"/>
      <c r="AK2425" s="367"/>
    </row>
    <row r="2426" spans="26:37" s="368" customFormat="1" ht="14.15" customHeight="1">
      <c r="Z2426" s="439"/>
      <c r="AH2426" s="367"/>
      <c r="AJ2426" s="367"/>
      <c r="AK2426" s="367"/>
    </row>
    <row r="2427" spans="26:37" s="368" customFormat="1" ht="14.15" customHeight="1">
      <c r="Z2427" s="439"/>
      <c r="AH2427" s="367"/>
      <c r="AJ2427" s="367"/>
      <c r="AK2427" s="367"/>
    </row>
    <row r="2428" spans="26:37" s="368" customFormat="1" ht="14.15" customHeight="1">
      <c r="Z2428" s="439"/>
      <c r="AH2428" s="367"/>
      <c r="AJ2428" s="367"/>
      <c r="AK2428" s="367"/>
    </row>
    <row r="2429" spans="26:37" s="368" customFormat="1" ht="14.15" customHeight="1">
      <c r="Z2429" s="439"/>
      <c r="AH2429" s="367"/>
      <c r="AJ2429" s="367"/>
      <c r="AK2429" s="367"/>
    </row>
    <row r="2430" spans="26:37" s="368" customFormat="1" ht="14.15" customHeight="1">
      <c r="Z2430" s="439"/>
      <c r="AH2430" s="367"/>
      <c r="AJ2430" s="367"/>
      <c r="AK2430" s="367"/>
    </row>
    <row r="2431" spans="26:37" s="368" customFormat="1" ht="14.15" customHeight="1">
      <c r="Z2431" s="439"/>
      <c r="AH2431" s="367"/>
      <c r="AJ2431" s="367"/>
      <c r="AK2431" s="367"/>
    </row>
    <row r="2432" spans="26:37" s="368" customFormat="1" ht="14.15" customHeight="1">
      <c r="Z2432" s="439"/>
      <c r="AH2432" s="367"/>
      <c r="AJ2432" s="367"/>
      <c r="AK2432" s="367"/>
    </row>
    <row r="2433" spans="26:37" s="368" customFormat="1" ht="14.15" customHeight="1">
      <c r="Z2433" s="439"/>
      <c r="AH2433" s="367"/>
      <c r="AJ2433" s="367"/>
      <c r="AK2433" s="367"/>
    </row>
    <row r="2434" spans="26:37" s="368" customFormat="1" ht="14.15" customHeight="1">
      <c r="Z2434" s="439"/>
      <c r="AH2434" s="367"/>
      <c r="AJ2434" s="367"/>
      <c r="AK2434" s="367"/>
    </row>
    <row r="2435" spans="26:37" s="368" customFormat="1" ht="14.15" customHeight="1">
      <c r="Z2435" s="439"/>
      <c r="AH2435" s="367"/>
      <c r="AJ2435" s="367"/>
      <c r="AK2435" s="367"/>
    </row>
    <row r="2436" spans="26:37" s="368" customFormat="1" ht="14.15" customHeight="1">
      <c r="Z2436" s="439"/>
      <c r="AH2436" s="367"/>
      <c r="AJ2436" s="367"/>
      <c r="AK2436" s="367"/>
    </row>
    <row r="2437" spans="26:37" s="368" customFormat="1" ht="14.15" customHeight="1">
      <c r="Z2437" s="439"/>
      <c r="AH2437" s="367"/>
      <c r="AJ2437" s="367"/>
      <c r="AK2437" s="367"/>
    </row>
    <row r="2438" spans="26:37" s="368" customFormat="1" ht="14.15" customHeight="1">
      <c r="Z2438" s="439"/>
      <c r="AH2438" s="367"/>
      <c r="AJ2438" s="367"/>
      <c r="AK2438" s="367"/>
    </row>
    <row r="2439" spans="26:37" s="368" customFormat="1" ht="14.15" customHeight="1">
      <c r="Z2439" s="439"/>
      <c r="AH2439" s="367"/>
      <c r="AJ2439" s="367"/>
      <c r="AK2439" s="367"/>
    </row>
    <row r="2440" spans="26:37" s="368" customFormat="1" ht="14.15" customHeight="1">
      <c r="Z2440" s="439"/>
      <c r="AH2440" s="367"/>
      <c r="AJ2440" s="367"/>
      <c r="AK2440" s="367"/>
    </row>
    <row r="2441" spans="26:37" s="368" customFormat="1" ht="14.15" customHeight="1">
      <c r="Z2441" s="439"/>
      <c r="AH2441" s="367"/>
      <c r="AJ2441" s="367"/>
      <c r="AK2441" s="367"/>
    </row>
    <row r="2442" spans="26:37" s="368" customFormat="1" ht="14.15" customHeight="1">
      <c r="Z2442" s="439"/>
      <c r="AH2442" s="367"/>
      <c r="AJ2442" s="367"/>
      <c r="AK2442" s="367"/>
    </row>
    <row r="2443" spans="26:37" s="368" customFormat="1" ht="14.15" customHeight="1">
      <c r="Z2443" s="439"/>
      <c r="AH2443" s="367"/>
      <c r="AJ2443" s="367"/>
      <c r="AK2443" s="367"/>
    </row>
    <row r="2444" spans="26:37" s="368" customFormat="1" ht="14.15" customHeight="1">
      <c r="Z2444" s="439"/>
      <c r="AH2444" s="367"/>
      <c r="AJ2444" s="367"/>
      <c r="AK2444" s="367"/>
    </row>
    <row r="2445" spans="26:37" s="368" customFormat="1" ht="14.15" customHeight="1">
      <c r="Z2445" s="439"/>
      <c r="AH2445" s="367"/>
      <c r="AJ2445" s="367"/>
      <c r="AK2445" s="367"/>
    </row>
    <row r="2446" spans="26:37" s="368" customFormat="1" ht="14.15" customHeight="1">
      <c r="Z2446" s="439"/>
      <c r="AH2446" s="367"/>
      <c r="AJ2446" s="367"/>
      <c r="AK2446" s="367"/>
    </row>
    <row r="2447" spans="26:37" s="368" customFormat="1" ht="14.15" customHeight="1">
      <c r="Z2447" s="439"/>
      <c r="AH2447" s="367"/>
      <c r="AJ2447" s="367"/>
      <c r="AK2447" s="367"/>
    </row>
    <row r="2448" spans="26:37" s="368" customFormat="1" ht="14.15" customHeight="1">
      <c r="Z2448" s="439"/>
      <c r="AH2448" s="367"/>
      <c r="AJ2448" s="367"/>
      <c r="AK2448" s="367"/>
    </row>
    <row r="2449" spans="26:37" s="368" customFormat="1" ht="14.15" customHeight="1">
      <c r="Z2449" s="439"/>
      <c r="AH2449" s="367"/>
      <c r="AJ2449" s="367"/>
      <c r="AK2449" s="367"/>
    </row>
    <row r="2450" spans="26:37" s="368" customFormat="1" ht="14.15" customHeight="1">
      <c r="Z2450" s="439"/>
      <c r="AH2450" s="367"/>
      <c r="AJ2450" s="367"/>
      <c r="AK2450" s="367"/>
    </row>
    <row r="2451" spans="26:37" s="368" customFormat="1" ht="14.15" customHeight="1">
      <c r="Z2451" s="439"/>
      <c r="AH2451" s="367"/>
      <c r="AJ2451" s="367"/>
      <c r="AK2451" s="367"/>
    </row>
    <row r="2452" spans="26:37" s="368" customFormat="1" ht="14.15" customHeight="1">
      <c r="Z2452" s="439"/>
      <c r="AH2452" s="367"/>
      <c r="AJ2452" s="367"/>
      <c r="AK2452" s="367"/>
    </row>
    <row r="2453" spans="26:37" s="368" customFormat="1" ht="14.15" customHeight="1">
      <c r="Z2453" s="439"/>
      <c r="AH2453" s="367"/>
      <c r="AJ2453" s="367"/>
      <c r="AK2453" s="367"/>
    </row>
    <row r="2454" spans="26:37" s="368" customFormat="1" ht="14.15" customHeight="1">
      <c r="Z2454" s="439"/>
      <c r="AH2454" s="367"/>
      <c r="AJ2454" s="367"/>
      <c r="AK2454" s="367"/>
    </row>
    <row r="2455" spans="26:37" s="368" customFormat="1" ht="14.15" customHeight="1">
      <c r="Z2455" s="439"/>
      <c r="AH2455" s="367"/>
      <c r="AJ2455" s="367"/>
      <c r="AK2455" s="367"/>
    </row>
    <row r="2456" spans="26:37" s="368" customFormat="1" ht="14.15" customHeight="1">
      <c r="Z2456" s="439"/>
      <c r="AH2456" s="367"/>
      <c r="AJ2456" s="367"/>
      <c r="AK2456" s="367"/>
    </row>
    <row r="2457" spans="26:37" s="368" customFormat="1" ht="14.15" customHeight="1">
      <c r="Z2457" s="439"/>
      <c r="AH2457" s="367"/>
      <c r="AJ2457" s="367"/>
      <c r="AK2457" s="367"/>
    </row>
    <row r="2458" spans="26:37" s="368" customFormat="1" ht="14.15" customHeight="1">
      <c r="Z2458" s="439"/>
      <c r="AH2458" s="367"/>
      <c r="AJ2458" s="367"/>
      <c r="AK2458" s="367"/>
    </row>
    <row r="2459" spans="26:37" s="368" customFormat="1" ht="14.15" customHeight="1">
      <c r="Z2459" s="439"/>
      <c r="AH2459" s="367"/>
      <c r="AJ2459" s="367"/>
      <c r="AK2459" s="367"/>
    </row>
    <row r="2460" spans="26:37" s="368" customFormat="1" ht="14.15" customHeight="1">
      <c r="Z2460" s="439"/>
      <c r="AH2460" s="367"/>
      <c r="AJ2460" s="367"/>
      <c r="AK2460" s="367"/>
    </row>
    <row r="2461" spans="26:37" s="368" customFormat="1" ht="14.15" customHeight="1">
      <c r="Z2461" s="439"/>
      <c r="AH2461" s="367"/>
      <c r="AJ2461" s="367"/>
      <c r="AK2461" s="367"/>
    </row>
    <row r="2462" spans="26:37" s="368" customFormat="1" ht="14.15" customHeight="1">
      <c r="Z2462" s="439"/>
      <c r="AH2462" s="367"/>
      <c r="AJ2462" s="367"/>
      <c r="AK2462" s="367"/>
    </row>
    <row r="2463" spans="26:37" s="368" customFormat="1" ht="14.15" customHeight="1">
      <c r="Z2463" s="439"/>
      <c r="AH2463" s="367"/>
      <c r="AJ2463" s="367"/>
      <c r="AK2463" s="367"/>
    </row>
    <row r="2464" spans="26:37" s="368" customFormat="1" ht="14.15" customHeight="1">
      <c r="Z2464" s="439"/>
      <c r="AH2464" s="367"/>
      <c r="AJ2464" s="367"/>
      <c r="AK2464" s="367"/>
    </row>
    <row r="2465" spans="26:37" s="368" customFormat="1" ht="14.15" customHeight="1">
      <c r="Z2465" s="439"/>
      <c r="AH2465" s="367"/>
      <c r="AJ2465" s="367"/>
      <c r="AK2465" s="367"/>
    </row>
    <row r="2466" spans="26:37" s="368" customFormat="1" ht="14.15" customHeight="1">
      <c r="Z2466" s="439"/>
      <c r="AH2466" s="367"/>
      <c r="AJ2466" s="367"/>
      <c r="AK2466" s="367"/>
    </row>
    <row r="2467" spans="26:37" s="368" customFormat="1" ht="14.15" customHeight="1">
      <c r="Z2467" s="439"/>
      <c r="AH2467" s="367"/>
      <c r="AJ2467" s="367"/>
      <c r="AK2467" s="367"/>
    </row>
    <row r="2468" spans="26:37" s="368" customFormat="1" ht="14.15" customHeight="1">
      <c r="Z2468" s="439"/>
      <c r="AH2468" s="367"/>
      <c r="AJ2468" s="367"/>
      <c r="AK2468" s="367"/>
    </row>
    <row r="2469" spans="26:37" s="368" customFormat="1" ht="14.15" customHeight="1">
      <c r="Z2469" s="439"/>
      <c r="AH2469" s="367"/>
      <c r="AJ2469" s="367"/>
      <c r="AK2469" s="367"/>
    </row>
    <row r="2470" spans="26:37" s="368" customFormat="1" ht="14.15" customHeight="1">
      <c r="Z2470" s="439"/>
      <c r="AH2470" s="367"/>
      <c r="AJ2470" s="367"/>
      <c r="AK2470" s="367"/>
    </row>
    <row r="2471" spans="26:37" s="368" customFormat="1" ht="14.15" customHeight="1">
      <c r="Z2471" s="439"/>
      <c r="AH2471" s="367"/>
      <c r="AJ2471" s="367"/>
      <c r="AK2471" s="367"/>
    </row>
    <row r="2472" spans="26:37" s="368" customFormat="1" ht="14.15" customHeight="1">
      <c r="Z2472" s="439"/>
      <c r="AH2472" s="367"/>
      <c r="AJ2472" s="367"/>
      <c r="AK2472" s="367"/>
    </row>
    <row r="2473" spans="26:37" s="368" customFormat="1" ht="14.15" customHeight="1">
      <c r="Z2473" s="439"/>
      <c r="AH2473" s="367"/>
      <c r="AJ2473" s="367"/>
      <c r="AK2473" s="367"/>
    </row>
    <row r="2474" spans="26:37" s="368" customFormat="1" ht="14.15" customHeight="1">
      <c r="Z2474" s="439"/>
      <c r="AH2474" s="367"/>
      <c r="AJ2474" s="367"/>
      <c r="AK2474" s="367"/>
    </row>
    <row r="2475" spans="26:37" s="368" customFormat="1" ht="14.15" customHeight="1">
      <c r="Z2475" s="439"/>
      <c r="AH2475" s="367"/>
      <c r="AJ2475" s="367"/>
      <c r="AK2475" s="367"/>
    </row>
    <row r="2476" spans="26:37" s="368" customFormat="1" ht="14.15" customHeight="1">
      <c r="Z2476" s="439"/>
      <c r="AH2476" s="367"/>
      <c r="AJ2476" s="367"/>
      <c r="AK2476" s="367"/>
    </row>
    <row r="2477" spans="26:37" s="368" customFormat="1" ht="14.15" customHeight="1">
      <c r="Z2477" s="439"/>
      <c r="AH2477" s="367"/>
      <c r="AJ2477" s="367"/>
      <c r="AK2477" s="367"/>
    </row>
    <row r="2478" spans="26:37" s="368" customFormat="1" ht="14.15" customHeight="1">
      <c r="Z2478" s="439"/>
      <c r="AH2478" s="367"/>
      <c r="AJ2478" s="367"/>
      <c r="AK2478" s="367"/>
    </row>
    <row r="2479" spans="26:37" s="368" customFormat="1" ht="14.15" customHeight="1">
      <c r="Z2479" s="439"/>
      <c r="AH2479" s="367"/>
      <c r="AJ2479" s="367"/>
      <c r="AK2479" s="367"/>
    </row>
    <row r="2480" spans="26:37" s="368" customFormat="1" ht="14.15" customHeight="1">
      <c r="Z2480" s="439"/>
      <c r="AH2480" s="367"/>
      <c r="AJ2480" s="367"/>
      <c r="AK2480" s="367"/>
    </row>
    <row r="2481" spans="26:37" s="368" customFormat="1" ht="14.15" customHeight="1">
      <c r="Z2481" s="439"/>
      <c r="AH2481" s="367"/>
      <c r="AJ2481" s="367"/>
      <c r="AK2481" s="367"/>
    </row>
    <row r="2482" spans="26:37" s="368" customFormat="1" ht="14.15" customHeight="1">
      <c r="Z2482" s="439"/>
      <c r="AH2482" s="367"/>
      <c r="AJ2482" s="367"/>
      <c r="AK2482" s="367"/>
    </row>
    <row r="2483" spans="26:37" s="368" customFormat="1" ht="14.15" customHeight="1">
      <c r="Z2483" s="439"/>
      <c r="AH2483" s="367"/>
      <c r="AJ2483" s="367"/>
      <c r="AK2483" s="367"/>
    </row>
    <row r="2484" spans="26:37" s="368" customFormat="1" ht="14.15" customHeight="1">
      <c r="Z2484" s="439"/>
      <c r="AH2484" s="367"/>
      <c r="AJ2484" s="367"/>
      <c r="AK2484" s="367"/>
    </row>
    <row r="2485" spans="26:37" s="368" customFormat="1" ht="14.15" customHeight="1">
      <c r="Z2485" s="439"/>
      <c r="AH2485" s="367"/>
      <c r="AJ2485" s="367"/>
      <c r="AK2485" s="367"/>
    </row>
    <row r="2486" spans="26:37" s="368" customFormat="1" ht="14.15" customHeight="1">
      <c r="Z2486" s="439"/>
      <c r="AH2486" s="367"/>
      <c r="AJ2486" s="367"/>
      <c r="AK2486" s="367"/>
    </row>
    <row r="2487" spans="26:37" s="368" customFormat="1" ht="14.15" customHeight="1">
      <c r="Z2487" s="439"/>
      <c r="AH2487" s="367"/>
      <c r="AJ2487" s="367"/>
      <c r="AK2487" s="367"/>
    </row>
    <row r="2488" spans="26:37" s="368" customFormat="1" ht="14.15" customHeight="1">
      <c r="Z2488" s="439"/>
      <c r="AH2488" s="367"/>
      <c r="AJ2488" s="367"/>
      <c r="AK2488" s="367"/>
    </row>
    <row r="2489" spans="26:37" s="368" customFormat="1" ht="14.15" customHeight="1">
      <c r="Z2489" s="439"/>
      <c r="AH2489" s="367"/>
      <c r="AJ2489" s="367"/>
      <c r="AK2489" s="367"/>
    </row>
    <row r="2490" spans="26:37" s="368" customFormat="1" ht="14.15" customHeight="1">
      <c r="Z2490" s="439"/>
      <c r="AH2490" s="367"/>
      <c r="AJ2490" s="367"/>
      <c r="AK2490" s="367"/>
    </row>
    <row r="2491" spans="26:37" s="368" customFormat="1" ht="14.15" customHeight="1">
      <c r="Z2491" s="439"/>
      <c r="AH2491" s="367"/>
      <c r="AJ2491" s="367"/>
      <c r="AK2491" s="367"/>
    </row>
    <row r="2492" spans="26:37" s="368" customFormat="1" ht="14.15" customHeight="1">
      <c r="Z2492" s="439"/>
      <c r="AH2492" s="367"/>
      <c r="AJ2492" s="367"/>
      <c r="AK2492" s="367"/>
    </row>
    <row r="2493" spans="26:37" s="368" customFormat="1" ht="14.15" customHeight="1">
      <c r="Z2493" s="439"/>
      <c r="AH2493" s="367"/>
      <c r="AJ2493" s="367"/>
      <c r="AK2493" s="367"/>
    </row>
    <row r="2494" spans="26:37" s="368" customFormat="1" ht="14.15" customHeight="1">
      <c r="Z2494" s="439"/>
      <c r="AH2494" s="367"/>
      <c r="AJ2494" s="367"/>
      <c r="AK2494" s="367"/>
    </row>
    <row r="2495" spans="26:37" s="368" customFormat="1" ht="14.15" customHeight="1">
      <c r="Z2495" s="439"/>
      <c r="AH2495" s="367"/>
      <c r="AJ2495" s="367"/>
      <c r="AK2495" s="367"/>
    </row>
    <row r="2496" spans="26:37" s="368" customFormat="1" ht="14.15" customHeight="1">
      <c r="Z2496" s="439"/>
      <c r="AH2496" s="367"/>
      <c r="AJ2496" s="367"/>
      <c r="AK2496" s="367"/>
    </row>
    <row r="2497" spans="26:37" s="368" customFormat="1" ht="14.15" customHeight="1">
      <c r="Z2497" s="439"/>
      <c r="AH2497" s="367"/>
      <c r="AJ2497" s="367"/>
      <c r="AK2497" s="367"/>
    </row>
    <row r="2498" spans="26:37" s="368" customFormat="1" ht="14.15" customHeight="1">
      <c r="Z2498" s="439"/>
      <c r="AH2498" s="367"/>
      <c r="AJ2498" s="367"/>
      <c r="AK2498" s="367"/>
    </row>
    <row r="2499" spans="26:37" s="368" customFormat="1" ht="14.15" customHeight="1">
      <c r="Z2499" s="439"/>
      <c r="AH2499" s="367"/>
      <c r="AJ2499" s="367"/>
      <c r="AK2499" s="367"/>
    </row>
    <row r="2500" spans="26:37" s="368" customFormat="1" ht="14.15" customHeight="1">
      <c r="Z2500" s="439"/>
      <c r="AH2500" s="367"/>
      <c r="AJ2500" s="367"/>
      <c r="AK2500" s="367"/>
    </row>
    <row r="2501" spans="26:37" s="368" customFormat="1" ht="14.15" customHeight="1">
      <c r="Z2501" s="439"/>
      <c r="AH2501" s="367"/>
      <c r="AJ2501" s="367"/>
      <c r="AK2501" s="367"/>
    </row>
    <row r="2502" spans="26:37" s="368" customFormat="1" ht="14.15" customHeight="1">
      <c r="Z2502" s="439"/>
      <c r="AH2502" s="367"/>
      <c r="AJ2502" s="367"/>
      <c r="AK2502" s="367"/>
    </row>
    <row r="2503" spans="26:37" s="368" customFormat="1" ht="14.15" customHeight="1">
      <c r="Z2503" s="439"/>
      <c r="AH2503" s="367"/>
      <c r="AJ2503" s="367"/>
      <c r="AK2503" s="367"/>
    </row>
    <row r="2504" spans="26:37" s="368" customFormat="1" ht="14.15" customHeight="1">
      <c r="Z2504" s="439"/>
      <c r="AH2504" s="367"/>
      <c r="AJ2504" s="367"/>
      <c r="AK2504" s="367"/>
    </row>
    <row r="2505" spans="26:37" s="368" customFormat="1" ht="14.15" customHeight="1">
      <c r="Z2505" s="439"/>
      <c r="AH2505" s="367"/>
      <c r="AJ2505" s="367"/>
      <c r="AK2505" s="367"/>
    </row>
    <row r="2506" spans="26:37" s="368" customFormat="1" ht="14.15" customHeight="1">
      <c r="Z2506" s="439"/>
      <c r="AH2506" s="367"/>
      <c r="AJ2506" s="367"/>
      <c r="AK2506" s="367"/>
    </row>
    <row r="2507" spans="26:37" s="368" customFormat="1" ht="14.15" customHeight="1">
      <c r="Z2507" s="439"/>
      <c r="AH2507" s="367"/>
      <c r="AJ2507" s="367"/>
      <c r="AK2507" s="367"/>
    </row>
    <row r="2508" spans="26:37" s="368" customFormat="1" ht="14.15" customHeight="1">
      <c r="Z2508" s="439"/>
      <c r="AH2508" s="367"/>
      <c r="AJ2508" s="367"/>
      <c r="AK2508" s="367"/>
    </row>
    <row r="2509" spans="26:37" s="368" customFormat="1" ht="14.15" customHeight="1">
      <c r="Z2509" s="439"/>
      <c r="AH2509" s="367"/>
      <c r="AJ2509" s="367"/>
      <c r="AK2509" s="367"/>
    </row>
    <row r="2510" spans="26:37" s="368" customFormat="1" ht="14.15" customHeight="1">
      <c r="Z2510" s="439"/>
      <c r="AH2510" s="367"/>
      <c r="AJ2510" s="367"/>
      <c r="AK2510" s="367"/>
    </row>
    <row r="2511" spans="26:37" s="368" customFormat="1" ht="14.15" customHeight="1">
      <c r="Z2511" s="439"/>
      <c r="AH2511" s="367"/>
      <c r="AJ2511" s="367"/>
      <c r="AK2511" s="367"/>
    </row>
    <row r="2512" spans="26:37" s="368" customFormat="1" ht="14.15" customHeight="1">
      <c r="Z2512" s="439"/>
      <c r="AH2512" s="367"/>
      <c r="AJ2512" s="367"/>
      <c r="AK2512" s="367"/>
    </row>
    <row r="2513" spans="26:37" s="368" customFormat="1" ht="14.15" customHeight="1">
      <c r="Z2513" s="439"/>
      <c r="AH2513" s="367"/>
      <c r="AJ2513" s="367"/>
      <c r="AK2513" s="367"/>
    </row>
    <row r="2514" spans="26:37" s="368" customFormat="1" ht="14.15" customHeight="1">
      <c r="Z2514" s="439"/>
      <c r="AH2514" s="367"/>
      <c r="AJ2514" s="367"/>
      <c r="AK2514" s="367"/>
    </row>
    <row r="2515" spans="26:37" s="368" customFormat="1" ht="14.15" customHeight="1">
      <c r="Z2515" s="439"/>
      <c r="AH2515" s="367"/>
      <c r="AJ2515" s="367"/>
      <c r="AK2515" s="367"/>
    </row>
    <row r="2516" spans="26:37" s="368" customFormat="1" ht="14.15" customHeight="1">
      <c r="Z2516" s="439"/>
      <c r="AH2516" s="367"/>
      <c r="AJ2516" s="367"/>
      <c r="AK2516" s="367"/>
    </row>
    <row r="2517" spans="26:37" s="368" customFormat="1" ht="14.15" customHeight="1">
      <c r="Z2517" s="439"/>
      <c r="AH2517" s="367"/>
      <c r="AJ2517" s="367"/>
      <c r="AK2517" s="367"/>
    </row>
    <row r="2518" spans="26:37" s="368" customFormat="1" ht="14.15" customHeight="1">
      <c r="Z2518" s="439"/>
      <c r="AH2518" s="367"/>
      <c r="AJ2518" s="367"/>
      <c r="AK2518" s="367"/>
    </row>
    <row r="2519" spans="26:37" s="368" customFormat="1" ht="14.15" customHeight="1">
      <c r="Z2519" s="439"/>
      <c r="AH2519" s="367"/>
      <c r="AJ2519" s="367"/>
      <c r="AK2519" s="367"/>
    </row>
    <row r="2520" spans="26:37" s="368" customFormat="1" ht="14.15" customHeight="1">
      <c r="Z2520" s="439"/>
      <c r="AH2520" s="367"/>
      <c r="AJ2520" s="367"/>
      <c r="AK2520" s="367"/>
    </row>
    <row r="2521" spans="26:37" s="368" customFormat="1" ht="14.15" customHeight="1">
      <c r="Z2521" s="439"/>
      <c r="AH2521" s="367"/>
      <c r="AJ2521" s="367"/>
      <c r="AK2521" s="367"/>
    </row>
    <row r="2522" spans="26:37" s="368" customFormat="1" ht="14.15" customHeight="1">
      <c r="Z2522" s="439"/>
      <c r="AH2522" s="367"/>
      <c r="AJ2522" s="367"/>
      <c r="AK2522" s="367"/>
    </row>
    <row r="2523" spans="26:37" s="368" customFormat="1" ht="14.15" customHeight="1">
      <c r="Z2523" s="439"/>
      <c r="AH2523" s="367"/>
      <c r="AJ2523" s="367"/>
      <c r="AK2523" s="367"/>
    </row>
    <row r="2524" spans="26:37" s="368" customFormat="1" ht="14.15" customHeight="1">
      <c r="Z2524" s="439"/>
      <c r="AH2524" s="367"/>
      <c r="AJ2524" s="367"/>
      <c r="AK2524" s="367"/>
    </row>
    <row r="2525" spans="26:37" s="368" customFormat="1" ht="14.15" customHeight="1">
      <c r="Z2525" s="439"/>
      <c r="AH2525" s="367"/>
      <c r="AJ2525" s="367"/>
      <c r="AK2525" s="367"/>
    </row>
    <row r="2526" spans="26:37" s="368" customFormat="1" ht="14.15" customHeight="1">
      <c r="Z2526" s="439"/>
      <c r="AH2526" s="367"/>
      <c r="AJ2526" s="367"/>
      <c r="AK2526" s="367"/>
    </row>
    <row r="2527" spans="26:37" s="368" customFormat="1" ht="14.15" customHeight="1">
      <c r="Z2527" s="439"/>
      <c r="AH2527" s="367"/>
      <c r="AJ2527" s="367"/>
      <c r="AK2527" s="367"/>
    </row>
    <row r="2528" spans="26:37" s="368" customFormat="1" ht="14.15" customHeight="1">
      <c r="Z2528" s="439"/>
      <c r="AH2528" s="367"/>
      <c r="AJ2528" s="367"/>
      <c r="AK2528" s="367"/>
    </row>
    <row r="2529" spans="26:37" s="368" customFormat="1" ht="14.15" customHeight="1">
      <c r="Z2529" s="439"/>
      <c r="AH2529" s="367"/>
      <c r="AJ2529" s="367"/>
      <c r="AK2529" s="367"/>
    </row>
    <row r="2530" spans="26:37" s="368" customFormat="1" ht="14.15" customHeight="1">
      <c r="Z2530" s="439"/>
      <c r="AH2530" s="367"/>
      <c r="AJ2530" s="367"/>
      <c r="AK2530" s="367"/>
    </row>
    <row r="2531" spans="26:37" s="368" customFormat="1" ht="14.15" customHeight="1">
      <c r="Z2531" s="439"/>
      <c r="AH2531" s="367"/>
      <c r="AJ2531" s="367"/>
      <c r="AK2531" s="367"/>
    </row>
    <row r="2532" spans="26:37" s="368" customFormat="1" ht="14.15" customHeight="1">
      <c r="Z2532" s="439"/>
      <c r="AH2532" s="367"/>
      <c r="AJ2532" s="367"/>
      <c r="AK2532" s="367"/>
    </row>
    <row r="2533" spans="26:37" s="368" customFormat="1" ht="14.15" customHeight="1">
      <c r="Z2533" s="439"/>
      <c r="AH2533" s="367"/>
      <c r="AJ2533" s="367"/>
      <c r="AK2533" s="367"/>
    </row>
    <row r="2534" spans="26:37" s="368" customFormat="1" ht="14.15" customHeight="1">
      <c r="Z2534" s="439"/>
      <c r="AH2534" s="367"/>
      <c r="AJ2534" s="367"/>
      <c r="AK2534" s="367"/>
    </row>
    <row r="2535" spans="26:37" s="368" customFormat="1" ht="14.15" customHeight="1">
      <c r="Z2535" s="439"/>
      <c r="AH2535" s="367"/>
      <c r="AJ2535" s="367"/>
      <c r="AK2535" s="367"/>
    </row>
    <row r="2536" spans="26:37" s="368" customFormat="1" ht="14.15" customHeight="1">
      <c r="Z2536" s="439"/>
      <c r="AH2536" s="367"/>
      <c r="AJ2536" s="367"/>
      <c r="AK2536" s="367"/>
    </row>
    <row r="2537" spans="26:37" s="368" customFormat="1" ht="14.15" customHeight="1">
      <c r="Z2537" s="439"/>
      <c r="AH2537" s="367"/>
      <c r="AJ2537" s="367"/>
      <c r="AK2537" s="367"/>
    </row>
    <row r="2538" spans="26:37" s="368" customFormat="1" ht="14.15" customHeight="1">
      <c r="Z2538" s="439"/>
      <c r="AH2538" s="367"/>
      <c r="AJ2538" s="367"/>
      <c r="AK2538" s="367"/>
    </row>
    <row r="2539" spans="26:37" s="368" customFormat="1" ht="14.15" customHeight="1">
      <c r="Z2539" s="439"/>
      <c r="AH2539" s="367"/>
      <c r="AJ2539" s="367"/>
      <c r="AK2539" s="367"/>
    </row>
    <row r="2540" spans="26:37" s="368" customFormat="1" ht="14.15" customHeight="1">
      <c r="Z2540" s="439"/>
      <c r="AH2540" s="367"/>
      <c r="AJ2540" s="367"/>
      <c r="AK2540" s="367"/>
    </row>
    <row r="2541" spans="26:37" s="368" customFormat="1" ht="14.15" customHeight="1">
      <c r="Z2541" s="439"/>
      <c r="AH2541" s="367"/>
      <c r="AJ2541" s="367"/>
      <c r="AK2541" s="367"/>
    </row>
    <row r="2542" spans="26:37" s="368" customFormat="1" ht="14.15" customHeight="1">
      <c r="Z2542" s="439"/>
      <c r="AH2542" s="367"/>
      <c r="AJ2542" s="367"/>
      <c r="AK2542" s="367"/>
    </row>
    <row r="2543" spans="26:37" s="368" customFormat="1" ht="14.15" customHeight="1">
      <c r="Z2543" s="439"/>
      <c r="AH2543" s="367"/>
      <c r="AJ2543" s="367"/>
      <c r="AK2543" s="367"/>
    </row>
    <row r="2544" spans="26:37" s="368" customFormat="1" ht="14.15" customHeight="1">
      <c r="Z2544" s="439"/>
      <c r="AH2544" s="367"/>
      <c r="AJ2544" s="367"/>
      <c r="AK2544" s="367"/>
    </row>
    <row r="2545" spans="26:37" s="368" customFormat="1" ht="14.15" customHeight="1">
      <c r="Z2545" s="439"/>
      <c r="AH2545" s="367"/>
      <c r="AJ2545" s="367"/>
      <c r="AK2545" s="367"/>
    </row>
    <row r="2546" spans="26:37" s="368" customFormat="1" ht="14.15" customHeight="1">
      <c r="Z2546" s="439"/>
      <c r="AH2546" s="367"/>
      <c r="AJ2546" s="367"/>
      <c r="AK2546" s="367"/>
    </row>
    <row r="2547" spans="26:37" s="368" customFormat="1" ht="14.15" customHeight="1">
      <c r="Z2547" s="439"/>
      <c r="AH2547" s="367"/>
      <c r="AJ2547" s="367"/>
      <c r="AK2547" s="367"/>
    </row>
    <row r="2548" spans="26:37" s="368" customFormat="1" ht="14.15" customHeight="1">
      <c r="Z2548" s="439"/>
      <c r="AH2548" s="367"/>
      <c r="AJ2548" s="367"/>
      <c r="AK2548" s="367"/>
    </row>
    <row r="2549" spans="26:37" s="368" customFormat="1" ht="14.15" customHeight="1">
      <c r="Z2549" s="439"/>
      <c r="AH2549" s="367"/>
      <c r="AJ2549" s="367"/>
      <c r="AK2549" s="367"/>
    </row>
    <row r="2550" spans="26:37" s="368" customFormat="1" ht="14.15" customHeight="1">
      <c r="Z2550" s="439"/>
      <c r="AH2550" s="367"/>
      <c r="AJ2550" s="367"/>
      <c r="AK2550" s="367"/>
    </row>
    <row r="2551" spans="26:37" s="368" customFormat="1" ht="14.15" customHeight="1">
      <c r="Z2551" s="439"/>
      <c r="AH2551" s="367"/>
      <c r="AJ2551" s="367"/>
      <c r="AK2551" s="367"/>
    </row>
    <row r="2552" spans="26:37" s="368" customFormat="1" ht="14.15" customHeight="1">
      <c r="Z2552" s="439"/>
      <c r="AH2552" s="367"/>
      <c r="AJ2552" s="367"/>
      <c r="AK2552" s="367"/>
    </row>
    <row r="2553" spans="26:37" s="368" customFormat="1" ht="14.15" customHeight="1">
      <c r="Z2553" s="439"/>
      <c r="AH2553" s="367"/>
      <c r="AJ2553" s="367"/>
      <c r="AK2553" s="367"/>
    </row>
    <row r="2554" spans="26:37" s="368" customFormat="1" ht="14.15" customHeight="1">
      <c r="Z2554" s="439"/>
      <c r="AH2554" s="367"/>
      <c r="AJ2554" s="367"/>
      <c r="AK2554" s="367"/>
    </row>
    <row r="2555" spans="26:37" s="368" customFormat="1" ht="14.15" customHeight="1">
      <c r="Z2555" s="439"/>
      <c r="AH2555" s="367"/>
      <c r="AJ2555" s="367"/>
      <c r="AK2555" s="367"/>
    </row>
    <row r="2556" spans="26:37" s="368" customFormat="1" ht="14.15" customHeight="1">
      <c r="Z2556" s="439"/>
      <c r="AH2556" s="367"/>
      <c r="AJ2556" s="367"/>
      <c r="AK2556" s="367"/>
    </row>
    <row r="2557" spans="26:37" s="368" customFormat="1" ht="14.15" customHeight="1">
      <c r="Z2557" s="439"/>
      <c r="AH2557" s="367"/>
      <c r="AJ2557" s="367"/>
      <c r="AK2557" s="367"/>
    </row>
    <row r="2558" spans="26:37" s="368" customFormat="1" ht="14.15" customHeight="1">
      <c r="Z2558" s="439"/>
      <c r="AH2558" s="367"/>
      <c r="AJ2558" s="367"/>
      <c r="AK2558" s="367"/>
    </row>
    <row r="2559" spans="26:37" s="368" customFormat="1" ht="14.15" customHeight="1">
      <c r="Z2559" s="439"/>
      <c r="AH2559" s="367"/>
      <c r="AJ2559" s="367"/>
      <c r="AK2559" s="367"/>
    </row>
    <row r="2560" spans="26:37" s="368" customFormat="1" ht="14.15" customHeight="1">
      <c r="Z2560" s="439"/>
      <c r="AH2560" s="367"/>
      <c r="AJ2560" s="367"/>
      <c r="AK2560" s="367"/>
    </row>
    <row r="2561" spans="26:37" s="368" customFormat="1" ht="14.15" customHeight="1">
      <c r="Z2561" s="439"/>
      <c r="AH2561" s="367"/>
      <c r="AJ2561" s="367"/>
      <c r="AK2561" s="367"/>
    </row>
    <row r="2562" spans="26:37" s="368" customFormat="1" ht="14.15" customHeight="1">
      <c r="Z2562" s="439"/>
      <c r="AH2562" s="367"/>
      <c r="AJ2562" s="367"/>
      <c r="AK2562" s="367"/>
    </row>
    <row r="2563" spans="26:37" s="368" customFormat="1" ht="14.15" customHeight="1">
      <c r="Z2563" s="439"/>
      <c r="AH2563" s="367"/>
      <c r="AJ2563" s="367"/>
      <c r="AK2563" s="367"/>
    </row>
    <row r="2564" spans="26:37" s="368" customFormat="1" ht="14.15" customHeight="1">
      <c r="Z2564" s="439"/>
      <c r="AH2564" s="367"/>
      <c r="AJ2564" s="367"/>
      <c r="AK2564" s="367"/>
    </row>
    <row r="2565" spans="26:37" s="368" customFormat="1" ht="14.15" customHeight="1">
      <c r="Z2565" s="439"/>
      <c r="AH2565" s="367"/>
      <c r="AJ2565" s="367"/>
      <c r="AK2565" s="367"/>
    </row>
    <row r="2566" spans="26:37" s="368" customFormat="1" ht="14.15" customHeight="1">
      <c r="Z2566" s="439"/>
      <c r="AH2566" s="367"/>
      <c r="AJ2566" s="367"/>
      <c r="AK2566" s="367"/>
    </row>
    <row r="2567" spans="26:37" s="368" customFormat="1" ht="14.15" customHeight="1">
      <c r="Z2567" s="439"/>
      <c r="AH2567" s="367"/>
      <c r="AJ2567" s="367"/>
      <c r="AK2567" s="367"/>
    </row>
    <row r="2568" spans="26:37" s="368" customFormat="1" ht="14.15" customHeight="1">
      <c r="Z2568" s="439"/>
      <c r="AH2568" s="367"/>
      <c r="AJ2568" s="367"/>
      <c r="AK2568" s="367"/>
    </row>
    <row r="2569" spans="26:37" s="368" customFormat="1" ht="14.15" customHeight="1">
      <c r="Z2569" s="439"/>
      <c r="AH2569" s="367"/>
      <c r="AJ2569" s="367"/>
      <c r="AK2569" s="367"/>
    </row>
    <row r="2570" spans="26:37" s="368" customFormat="1" ht="14.15" customHeight="1">
      <c r="Z2570" s="439"/>
      <c r="AH2570" s="367"/>
      <c r="AJ2570" s="367"/>
      <c r="AK2570" s="367"/>
    </row>
    <row r="2571" spans="26:37" s="368" customFormat="1" ht="14.15" customHeight="1">
      <c r="Z2571" s="439"/>
      <c r="AH2571" s="367"/>
      <c r="AJ2571" s="367"/>
      <c r="AK2571" s="367"/>
    </row>
    <row r="2572" spans="26:37" s="368" customFormat="1" ht="14.15" customHeight="1">
      <c r="Z2572" s="439"/>
      <c r="AH2572" s="367"/>
      <c r="AJ2572" s="367"/>
      <c r="AK2572" s="367"/>
    </row>
    <row r="2573" spans="26:37" s="368" customFormat="1" ht="14.15" customHeight="1">
      <c r="Z2573" s="439"/>
      <c r="AH2573" s="367"/>
      <c r="AJ2573" s="367"/>
      <c r="AK2573" s="367"/>
    </row>
    <row r="2574" spans="26:37" s="368" customFormat="1" ht="14.15" customHeight="1">
      <c r="Z2574" s="439"/>
      <c r="AH2574" s="367"/>
      <c r="AJ2574" s="367"/>
      <c r="AK2574" s="367"/>
    </row>
    <row r="2575" spans="26:37" s="368" customFormat="1" ht="14.15" customHeight="1">
      <c r="Z2575" s="439"/>
      <c r="AH2575" s="367"/>
      <c r="AJ2575" s="367"/>
      <c r="AK2575" s="367"/>
    </row>
    <row r="2576" spans="26:37" s="368" customFormat="1" ht="14.15" customHeight="1">
      <c r="Z2576" s="439"/>
      <c r="AH2576" s="367"/>
      <c r="AJ2576" s="367"/>
      <c r="AK2576" s="367"/>
    </row>
    <row r="2577" spans="26:37" s="368" customFormat="1" ht="14.15" customHeight="1">
      <c r="Z2577" s="439"/>
      <c r="AH2577" s="367"/>
      <c r="AJ2577" s="367"/>
      <c r="AK2577" s="367"/>
    </row>
    <row r="2578" spans="26:37" s="368" customFormat="1" ht="14.15" customHeight="1">
      <c r="Z2578" s="439"/>
      <c r="AH2578" s="367"/>
      <c r="AJ2578" s="367"/>
      <c r="AK2578" s="367"/>
    </row>
    <row r="2579" spans="26:37" s="368" customFormat="1" ht="14.15" customHeight="1">
      <c r="Z2579" s="439"/>
      <c r="AH2579" s="367"/>
      <c r="AJ2579" s="367"/>
      <c r="AK2579" s="367"/>
    </row>
    <row r="2580" spans="26:37" s="368" customFormat="1" ht="14.15" customHeight="1">
      <c r="Z2580" s="439"/>
      <c r="AH2580" s="367"/>
      <c r="AJ2580" s="367"/>
      <c r="AK2580" s="367"/>
    </row>
    <row r="2581" spans="26:37" s="368" customFormat="1" ht="14.15" customHeight="1">
      <c r="Z2581" s="439"/>
      <c r="AH2581" s="367"/>
      <c r="AJ2581" s="367"/>
      <c r="AK2581" s="367"/>
    </row>
    <row r="2582" spans="26:37" s="368" customFormat="1" ht="14.15" customHeight="1">
      <c r="Z2582" s="439"/>
      <c r="AH2582" s="367"/>
      <c r="AJ2582" s="367"/>
      <c r="AK2582" s="367"/>
    </row>
    <row r="2583" spans="26:37" s="368" customFormat="1" ht="14.15" customHeight="1">
      <c r="Z2583" s="439"/>
      <c r="AH2583" s="367"/>
      <c r="AJ2583" s="367"/>
      <c r="AK2583" s="367"/>
    </row>
    <row r="2584" spans="26:37" s="368" customFormat="1" ht="14.15" customHeight="1">
      <c r="Z2584" s="439"/>
      <c r="AH2584" s="367"/>
      <c r="AJ2584" s="367"/>
      <c r="AK2584" s="367"/>
    </row>
    <row r="2585" spans="26:37" s="368" customFormat="1" ht="14.15" customHeight="1">
      <c r="Z2585" s="439"/>
      <c r="AH2585" s="367"/>
      <c r="AJ2585" s="367"/>
      <c r="AK2585" s="367"/>
    </row>
    <row r="2586" spans="26:37" s="368" customFormat="1" ht="14.15" customHeight="1">
      <c r="Z2586" s="439"/>
      <c r="AH2586" s="367"/>
      <c r="AJ2586" s="367"/>
      <c r="AK2586" s="367"/>
    </row>
    <row r="2587" spans="26:37" s="368" customFormat="1" ht="14.15" customHeight="1">
      <c r="Z2587" s="439"/>
      <c r="AH2587" s="367"/>
      <c r="AJ2587" s="367"/>
      <c r="AK2587" s="367"/>
    </row>
    <row r="2588" spans="26:37" s="368" customFormat="1" ht="14.15" customHeight="1">
      <c r="Z2588" s="439"/>
      <c r="AH2588" s="367"/>
      <c r="AJ2588" s="367"/>
      <c r="AK2588" s="367"/>
    </row>
    <row r="2589" spans="26:37" s="368" customFormat="1" ht="14.15" customHeight="1">
      <c r="Z2589" s="439"/>
      <c r="AH2589" s="367"/>
      <c r="AJ2589" s="367"/>
      <c r="AK2589" s="367"/>
    </row>
    <row r="2590" spans="26:37" s="368" customFormat="1" ht="14.15" customHeight="1">
      <c r="Z2590" s="439"/>
      <c r="AH2590" s="367"/>
      <c r="AJ2590" s="367"/>
      <c r="AK2590" s="367"/>
    </row>
    <row r="2591" spans="26:37" s="368" customFormat="1" ht="14.15" customHeight="1">
      <c r="Z2591" s="439"/>
      <c r="AH2591" s="367"/>
      <c r="AJ2591" s="367"/>
      <c r="AK2591" s="367"/>
    </row>
    <row r="2592" spans="26:37" s="368" customFormat="1" ht="14.15" customHeight="1">
      <c r="Z2592" s="439"/>
      <c r="AH2592" s="367"/>
      <c r="AJ2592" s="367"/>
      <c r="AK2592" s="367"/>
    </row>
    <row r="2593" spans="26:37" s="368" customFormat="1" ht="14.15" customHeight="1">
      <c r="Z2593" s="439"/>
      <c r="AH2593" s="367"/>
      <c r="AJ2593" s="367"/>
      <c r="AK2593" s="367"/>
    </row>
    <row r="2594" spans="26:37" s="368" customFormat="1" ht="14.15" customHeight="1">
      <c r="Z2594" s="439"/>
      <c r="AH2594" s="367"/>
      <c r="AJ2594" s="367"/>
      <c r="AK2594" s="367"/>
    </row>
    <row r="2595" spans="26:37" s="368" customFormat="1" ht="14.15" customHeight="1">
      <c r="Z2595" s="439"/>
      <c r="AH2595" s="367"/>
      <c r="AJ2595" s="367"/>
      <c r="AK2595" s="367"/>
    </row>
    <row r="2596" spans="26:37" s="368" customFormat="1" ht="14.15" customHeight="1">
      <c r="Z2596" s="439"/>
      <c r="AH2596" s="367"/>
      <c r="AJ2596" s="367"/>
      <c r="AK2596" s="367"/>
    </row>
    <row r="2597" spans="26:37" s="368" customFormat="1" ht="14.15" customHeight="1">
      <c r="Z2597" s="439"/>
      <c r="AH2597" s="367"/>
      <c r="AJ2597" s="367"/>
      <c r="AK2597" s="367"/>
    </row>
    <row r="2598" spans="26:37" s="368" customFormat="1" ht="14.15" customHeight="1">
      <c r="Z2598" s="439"/>
      <c r="AH2598" s="367"/>
      <c r="AJ2598" s="367"/>
      <c r="AK2598" s="367"/>
    </row>
    <row r="2599" spans="26:37" s="368" customFormat="1" ht="14.15" customHeight="1">
      <c r="Z2599" s="439"/>
      <c r="AH2599" s="367"/>
      <c r="AJ2599" s="367"/>
      <c r="AK2599" s="367"/>
    </row>
    <row r="2600" spans="26:37" s="368" customFormat="1" ht="14.15" customHeight="1">
      <c r="Z2600" s="439"/>
      <c r="AH2600" s="367"/>
      <c r="AJ2600" s="367"/>
      <c r="AK2600" s="367"/>
    </row>
    <row r="2601" spans="26:37" s="368" customFormat="1" ht="14.15" customHeight="1">
      <c r="Z2601" s="439"/>
      <c r="AH2601" s="367"/>
      <c r="AJ2601" s="367"/>
      <c r="AK2601" s="367"/>
    </row>
    <row r="2602" spans="26:37" s="368" customFormat="1" ht="14.15" customHeight="1">
      <c r="Z2602" s="439"/>
      <c r="AH2602" s="367"/>
      <c r="AJ2602" s="367"/>
      <c r="AK2602" s="367"/>
    </row>
    <row r="2603" spans="26:37" s="368" customFormat="1" ht="14.15" customHeight="1">
      <c r="Z2603" s="439"/>
      <c r="AH2603" s="367"/>
      <c r="AJ2603" s="367"/>
      <c r="AK2603" s="367"/>
    </row>
    <row r="2604" spans="26:37" s="368" customFormat="1" ht="14.15" customHeight="1">
      <c r="Z2604" s="439"/>
      <c r="AH2604" s="367"/>
      <c r="AJ2604" s="367"/>
      <c r="AK2604" s="367"/>
    </row>
    <row r="2605" spans="26:37" s="368" customFormat="1" ht="14.15" customHeight="1">
      <c r="Z2605" s="439"/>
      <c r="AH2605" s="367"/>
      <c r="AJ2605" s="367"/>
      <c r="AK2605" s="367"/>
    </row>
    <row r="2606" spans="26:37" s="368" customFormat="1" ht="14.15" customHeight="1">
      <c r="Z2606" s="439"/>
      <c r="AH2606" s="367"/>
      <c r="AJ2606" s="367"/>
      <c r="AK2606" s="367"/>
    </row>
    <row r="2607" spans="26:37" s="368" customFormat="1" ht="14.15" customHeight="1">
      <c r="Z2607" s="439"/>
      <c r="AH2607" s="367"/>
      <c r="AJ2607" s="367"/>
      <c r="AK2607" s="367"/>
    </row>
    <row r="2608" spans="26:37" s="368" customFormat="1" ht="14.15" customHeight="1">
      <c r="Z2608" s="439"/>
      <c r="AH2608" s="367"/>
      <c r="AJ2608" s="367"/>
      <c r="AK2608" s="367"/>
    </row>
    <row r="2609" spans="26:37" s="368" customFormat="1" ht="14.15" customHeight="1">
      <c r="Z2609" s="439"/>
      <c r="AH2609" s="367"/>
      <c r="AJ2609" s="367"/>
      <c r="AK2609" s="367"/>
    </row>
    <row r="2610" spans="26:37" s="368" customFormat="1" ht="14.15" customHeight="1">
      <c r="Z2610" s="439"/>
      <c r="AH2610" s="367"/>
      <c r="AJ2610" s="367"/>
      <c r="AK2610" s="367"/>
    </row>
    <row r="2611" spans="26:37" s="368" customFormat="1" ht="14.15" customHeight="1">
      <c r="Z2611" s="439"/>
      <c r="AH2611" s="367"/>
      <c r="AJ2611" s="367"/>
      <c r="AK2611" s="367"/>
    </row>
    <row r="2612" spans="26:37" s="368" customFormat="1" ht="14.15" customHeight="1">
      <c r="Z2612" s="439"/>
      <c r="AH2612" s="367"/>
      <c r="AJ2612" s="367"/>
      <c r="AK2612" s="367"/>
    </row>
    <row r="2613" spans="26:37" s="368" customFormat="1" ht="14.15" customHeight="1">
      <c r="Z2613" s="439"/>
      <c r="AH2613" s="367"/>
      <c r="AJ2613" s="367"/>
      <c r="AK2613" s="367"/>
    </row>
    <row r="2614" spans="26:37" s="368" customFormat="1" ht="14.15" customHeight="1">
      <c r="Z2614" s="439"/>
      <c r="AH2614" s="367"/>
      <c r="AJ2614" s="367"/>
      <c r="AK2614" s="367"/>
    </row>
    <row r="2615" spans="26:37" s="368" customFormat="1" ht="14.15" customHeight="1">
      <c r="Z2615" s="439"/>
      <c r="AH2615" s="367"/>
      <c r="AJ2615" s="367"/>
      <c r="AK2615" s="367"/>
    </row>
    <row r="2616" spans="26:37" s="368" customFormat="1" ht="14.15" customHeight="1">
      <c r="Z2616" s="439"/>
      <c r="AH2616" s="367"/>
      <c r="AJ2616" s="367"/>
      <c r="AK2616" s="367"/>
    </row>
    <row r="2617" spans="26:37" s="368" customFormat="1" ht="14.15" customHeight="1">
      <c r="Z2617" s="439"/>
      <c r="AH2617" s="367"/>
      <c r="AJ2617" s="367"/>
      <c r="AK2617" s="367"/>
    </row>
    <row r="2618" spans="26:37" s="368" customFormat="1" ht="14.15" customHeight="1">
      <c r="Z2618" s="439"/>
      <c r="AH2618" s="367"/>
      <c r="AJ2618" s="367"/>
      <c r="AK2618" s="367"/>
    </row>
    <row r="2619" spans="26:37" s="368" customFormat="1" ht="14.15" customHeight="1">
      <c r="Z2619" s="439"/>
      <c r="AH2619" s="367"/>
      <c r="AJ2619" s="367"/>
      <c r="AK2619" s="367"/>
    </row>
    <row r="2620" spans="26:37" s="368" customFormat="1" ht="14.15" customHeight="1">
      <c r="Z2620" s="439"/>
      <c r="AH2620" s="367"/>
      <c r="AJ2620" s="367"/>
      <c r="AK2620" s="367"/>
    </row>
    <row r="2621" spans="26:37" s="368" customFormat="1" ht="14.15" customHeight="1">
      <c r="Z2621" s="439"/>
      <c r="AH2621" s="367"/>
      <c r="AJ2621" s="367"/>
      <c r="AK2621" s="367"/>
    </row>
    <row r="2622" spans="26:37" s="368" customFormat="1" ht="14.15" customHeight="1">
      <c r="Z2622" s="439"/>
      <c r="AH2622" s="367"/>
      <c r="AJ2622" s="367"/>
      <c r="AK2622" s="367"/>
    </row>
    <row r="2623" spans="26:37" s="368" customFormat="1" ht="14.15" customHeight="1">
      <c r="Z2623" s="439"/>
      <c r="AH2623" s="367"/>
      <c r="AJ2623" s="367"/>
      <c r="AK2623" s="367"/>
    </row>
    <row r="2624" spans="26:37" s="368" customFormat="1" ht="14.15" customHeight="1">
      <c r="Z2624" s="439"/>
      <c r="AH2624" s="367"/>
      <c r="AJ2624" s="367"/>
      <c r="AK2624" s="367"/>
    </row>
    <row r="2625" spans="26:37" s="368" customFormat="1" ht="14.15" customHeight="1">
      <c r="Z2625" s="439"/>
      <c r="AH2625" s="367"/>
      <c r="AJ2625" s="367"/>
      <c r="AK2625" s="367"/>
    </row>
    <row r="2626" spans="26:37" s="368" customFormat="1" ht="14.15" customHeight="1">
      <c r="Z2626" s="439"/>
      <c r="AH2626" s="367"/>
      <c r="AJ2626" s="367"/>
      <c r="AK2626" s="367"/>
    </row>
    <row r="2627" spans="26:37" s="368" customFormat="1" ht="14.15" customHeight="1">
      <c r="Z2627" s="439"/>
      <c r="AH2627" s="367"/>
      <c r="AJ2627" s="367"/>
      <c r="AK2627" s="367"/>
    </row>
    <row r="2628" spans="26:37" s="368" customFormat="1" ht="14.15" customHeight="1">
      <c r="Z2628" s="439"/>
      <c r="AH2628" s="367"/>
      <c r="AJ2628" s="367"/>
      <c r="AK2628" s="367"/>
    </row>
    <row r="2629" spans="26:37" s="368" customFormat="1" ht="14.15" customHeight="1">
      <c r="Z2629" s="439"/>
      <c r="AH2629" s="367"/>
      <c r="AJ2629" s="367"/>
      <c r="AK2629" s="367"/>
    </row>
    <row r="2630" spans="26:37" s="368" customFormat="1" ht="14.15" customHeight="1">
      <c r="Z2630" s="439"/>
      <c r="AH2630" s="367"/>
      <c r="AJ2630" s="367"/>
      <c r="AK2630" s="367"/>
    </row>
    <row r="2631" spans="26:37" s="368" customFormat="1" ht="14.15" customHeight="1">
      <c r="Z2631" s="439"/>
      <c r="AH2631" s="367"/>
      <c r="AJ2631" s="367"/>
      <c r="AK2631" s="367"/>
    </row>
    <row r="2632" spans="26:37" s="368" customFormat="1" ht="14.15" customHeight="1">
      <c r="Z2632" s="439"/>
      <c r="AH2632" s="367"/>
      <c r="AJ2632" s="367"/>
      <c r="AK2632" s="367"/>
    </row>
    <row r="2633" spans="26:37" s="368" customFormat="1" ht="14.15" customHeight="1">
      <c r="Z2633" s="439"/>
      <c r="AH2633" s="367"/>
      <c r="AJ2633" s="367"/>
      <c r="AK2633" s="367"/>
    </row>
    <row r="2634" spans="26:37" s="368" customFormat="1" ht="14.15" customHeight="1">
      <c r="Z2634" s="439"/>
      <c r="AH2634" s="367"/>
      <c r="AJ2634" s="367"/>
      <c r="AK2634" s="367"/>
    </row>
    <row r="2635" spans="26:37" s="368" customFormat="1" ht="14.15" customHeight="1">
      <c r="Z2635" s="439"/>
      <c r="AH2635" s="367"/>
      <c r="AJ2635" s="367"/>
      <c r="AK2635" s="367"/>
    </row>
    <row r="2636" spans="26:37" s="368" customFormat="1" ht="14.15" customHeight="1">
      <c r="Z2636" s="439"/>
      <c r="AH2636" s="367"/>
      <c r="AJ2636" s="367"/>
      <c r="AK2636" s="367"/>
    </row>
    <row r="2637" spans="26:37" s="368" customFormat="1" ht="14.15" customHeight="1">
      <c r="Z2637" s="439"/>
      <c r="AH2637" s="367"/>
      <c r="AJ2637" s="367"/>
      <c r="AK2637" s="367"/>
    </row>
    <row r="2638" spans="26:37" s="368" customFormat="1" ht="14.15" customHeight="1">
      <c r="Z2638" s="439"/>
      <c r="AH2638" s="367"/>
      <c r="AJ2638" s="367"/>
      <c r="AK2638" s="367"/>
    </row>
    <row r="2639" spans="26:37" s="368" customFormat="1" ht="14.15" customHeight="1">
      <c r="Z2639" s="439"/>
      <c r="AH2639" s="367"/>
      <c r="AJ2639" s="367"/>
      <c r="AK2639" s="367"/>
    </row>
    <row r="2640" spans="26:37" s="368" customFormat="1" ht="14.15" customHeight="1">
      <c r="Z2640" s="439"/>
      <c r="AH2640" s="367"/>
      <c r="AJ2640" s="367"/>
      <c r="AK2640" s="367"/>
    </row>
    <row r="2641" spans="26:37" s="368" customFormat="1" ht="14.15" customHeight="1">
      <c r="Z2641" s="439"/>
      <c r="AH2641" s="367"/>
      <c r="AJ2641" s="367"/>
      <c r="AK2641" s="367"/>
    </row>
    <row r="2642" spans="26:37" s="368" customFormat="1" ht="14.15" customHeight="1">
      <c r="Z2642" s="439"/>
      <c r="AH2642" s="367"/>
      <c r="AJ2642" s="367"/>
      <c r="AK2642" s="367"/>
    </row>
    <row r="2643" spans="26:37" s="368" customFormat="1" ht="14.15" customHeight="1">
      <c r="Z2643" s="439"/>
      <c r="AH2643" s="367"/>
      <c r="AJ2643" s="367"/>
      <c r="AK2643" s="367"/>
    </row>
    <row r="2644" spans="26:37" s="368" customFormat="1" ht="14.15" customHeight="1">
      <c r="Z2644" s="439"/>
      <c r="AH2644" s="367"/>
      <c r="AJ2644" s="367"/>
      <c r="AK2644" s="367"/>
    </row>
    <row r="2645" spans="26:37" s="368" customFormat="1" ht="14.15" customHeight="1">
      <c r="Z2645" s="439"/>
      <c r="AH2645" s="367"/>
      <c r="AJ2645" s="367"/>
      <c r="AK2645" s="367"/>
    </row>
    <row r="2646" spans="26:37" s="368" customFormat="1" ht="14.15" customHeight="1">
      <c r="Z2646" s="439"/>
      <c r="AH2646" s="367"/>
      <c r="AJ2646" s="367"/>
      <c r="AK2646" s="367"/>
    </row>
    <row r="2647" spans="26:37" s="368" customFormat="1" ht="14.15" customHeight="1">
      <c r="Z2647" s="439"/>
      <c r="AH2647" s="367"/>
      <c r="AJ2647" s="367"/>
      <c r="AK2647" s="367"/>
    </row>
    <row r="2648" spans="26:37" s="368" customFormat="1" ht="14.15" customHeight="1">
      <c r="Z2648" s="439"/>
      <c r="AH2648" s="367"/>
      <c r="AJ2648" s="367"/>
      <c r="AK2648" s="367"/>
    </row>
    <row r="2649" spans="26:37" s="368" customFormat="1" ht="14.15" customHeight="1">
      <c r="Z2649" s="439"/>
      <c r="AH2649" s="367"/>
      <c r="AJ2649" s="367"/>
      <c r="AK2649" s="367"/>
    </row>
    <row r="2650" spans="26:37" s="368" customFormat="1" ht="14.15" customHeight="1">
      <c r="Z2650" s="439"/>
      <c r="AH2650" s="367"/>
      <c r="AJ2650" s="367"/>
      <c r="AK2650" s="367"/>
    </row>
    <row r="2651" spans="26:37" s="368" customFormat="1" ht="14.15" customHeight="1">
      <c r="Z2651" s="439"/>
      <c r="AH2651" s="367"/>
      <c r="AJ2651" s="367"/>
      <c r="AK2651" s="367"/>
    </row>
    <row r="2652" spans="26:37" s="368" customFormat="1" ht="14.15" customHeight="1">
      <c r="Z2652" s="439"/>
      <c r="AH2652" s="367"/>
      <c r="AJ2652" s="367"/>
      <c r="AK2652" s="367"/>
    </row>
    <row r="2653" spans="26:37" s="368" customFormat="1" ht="14.15" customHeight="1">
      <c r="Z2653" s="439"/>
      <c r="AH2653" s="367"/>
      <c r="AJ2653" s="367"/>
      <c r="AK2653" s="367"/>
    </row>
    <row r="2654" spans="26:37" s="368" customFormat="1" ht="14.15" customHeight="1">
      <c r="Z2654" s="439"/>
      <c r="AH2654" s="367"/>
      <c r="AJ2654" s="367"/>
      <c r="AK2654" s="367"/>
    </row>
    <row r="2655" spans="26:37" s="368" customFormat="1" ht="14.15" customHeight="1">
      <c r="Z2655" s="439"/>
      <c r="AH2655" s="367"/>
      <c r="AJ2655" s="367"/>
      <c r="AK2655" s="367"/>
    </row>
    <row r="2656" spans="26:37" s="368" customFormat="1" ht="14.15" customHeight="1">
      <c r="Z2656" s="439"/>
      <c r="AH2656" s="367"/>
      <c r="AJ2656" s="367"/>
      <c r="AK2656" s="367"/>
    </row>
    <row r="2657" spans="26:37" s="368" customFormat="1" ht="14.15" customHeight="1">
      <c r="Z2657" s="439"/>
      <c r="AH2657" s="367"/>
      <c r="AJ2657" s="367"/>
      <c r="AK2657" s="367"/>
    </row>
    <row r="2658" spans="26:37" s="368" customFormat="1" ht="14.15" customHeight="1">
      <c r="Z2658" s="439"/>
      <c r="AH2658" s="367"/>
      <c r="AJ2658" s="367"/>
      <c r="AK2658" s="367"/>
    </row>
    <row r="2659" spans="26:37" s="368" customFormat="1" ht="14.15" customHeight="1">
      <c r="Z2659" s="439"/>
      <c r="AH2659" s="367"/>
      <c r="AJ2659" s="367"/>
      <c r="AK2659" s="367"/>
    </row>
    <row r="2660" spans="26:37" s="368" customFormat="1" ht="14.15" customHeight="1">
      <c r="Z2660" s="439"/>
      <c r="AH2660" s="367"/>
      <c r="AJ2660" s="367"/>
      <c r="AK2660" s="367"/>
    </row>
    <row r="2661" spans="26:37" s="368" customFormat="1" ht="14.15" customHeight="1">
      <c r="Z2661" s="439"/>
      <c r="AH2661" s="367"/>
      <c r="AJ2661" s="367"/>
      <c r="AK2661" s="367"/>
    </row>
    <row r="2662" spans="26:37" s="368" customFormat="1" ht="14.15" customHeight="1">
      <c r="Z2662" s="439"/>
      <c r="AH2662" s="367"/>
      <c r="AJ2662" s="367"/>
      <c r="AK2662" s="367"/>
    </row>
    <row r="2663" spans="26:37" s="368" customFormat="1" ht="14.15" customHeight="1">
      <c r="Z2663" s="439"/>
      <c r="AH2663" s="367"/>
      <c r="AJ2663" s="367"/>
      <c r="AK2663" s="367"/>
    </row>
    <row r="2664" spans="26:37" s="368" customFormat="1" ht="14.15" customHeight="1">
      <c r="Z2664" s="439"/>
      <c r="AH2664" s="367"/>
      <c r="AJ2664" s="367"/>
      <c r="AK2664" s="367"/>
    </row>
    <row r="2665" spans="26:37" s="368" customFormat="1" ht="14.15" customHeight="1">
      <c r="Z2665" s="439"/>
      <c r="AH2665" s="367"/>
      <c r="AJ2665" s="367"/>
      <c r="AK2665" s="367"/>
    </row>
    <row r="2666" spans="26:37" s="368" customFormat="1" ht="14.15" customHeight="1">
      <c r="Z2666" s="439"/>
      <c r="AH2666" s="367"/>
      <c r="AJ2666" s="367"/>
      <c r="AK2666" s="367"/>
    </row>
    <row r="2667" spans="26:37" s="368" customFormat="1" ht="14.15" customHeight="1">
      <c r="Z2667" s="439"/>
      <c r="AH2667" s="367"/>
      <c r="AJ2667" s="367"/>
      <c r="AK2667" s="367"/>
    </row>
    <row r="2668" spans="26:37" s="368" customFormat="1" ht="14.15" customHeight="1">
      <c r="Z2668" s="439"/>
      <c r="AH2668" s="367"/>
      <c r="AJ2668" s="367"/>
      <c r="AK2668" s="367"/>
    </row>
    <row r="2669" spans="26:37" s="368" customFormat="1" ht="14.15" customHeight="1">
      <c r="Z2669" s="439"/>
      <c r="AH2669" s="367"/>
      <c r="AJ2669" s="367"/>
      <c r="AK2669" s="367"/>
    </row>
    <row r="2670" spans="26:37" s="368" customFormat="1" ht="14.15" customHeight="1">
      <c r="Z2670" s="439"/>
      <c r="AH2670" s="367"/>
      <c r="AJ2670" s="367"/>
      <c r="AK2670" s="367"/>
    </row>
    <row r="2671" spans="26:37" s="368" customFormat="1" ht="14.15" customHeight="1">
      <c r="Z2671" s="439"/>
      <c r="AH2671" s="367"/>
      <c r="AJ2671" s="367"/>
      <c r="AK2671" s="367"/>
    </row>
    <row r="2672" spans="26:37" s="368" customFormat="1" ht="14.15" customHeight="1">
      <c r="Z2672" s="439"/>
      <c r="AH2672" s="367"/>
      <c r="AJ2672" s="367"/>
      <c r="AK2672" s="367"/>
    </row>
    <row r="2673" spans="26:37" s="368" customFormat="1" ht="14.15" customHeight="1">
      <c r="Z2673" s="439"/>
      <c r="AH2673" s="367"/>
      <c r="AJ2673" s="367"/>
      <c r="AK2673" s="367"/>
    </row>
    <row r="2674" spans="26:37" s="368" customFormat="1" ht="14.15" customHeight="1">
      <c r="Z2674" s="439"/>
      <c r="AH2674" s="367"/>
      <c r="AJ2674" s="367"/>
      <c r="AK2674" s="367"/>
    </row>
    <row r="2675" spans="26:37" s="368" customFormat="1" ht="14.15" customHeight="1">
      <c r="Z2675" s="439"/>
      <c r="AH2675" s="367"/>
      <c r="AJ2675" s="367"/>
      <c r="AK2675" s="367"/>
    </row>
    <row r="2676" spans="26:37" s="368" customFormat="1" ht="14.15" customHeight="1">
      <c r="Z2676" s="439"/>
      <c r="AH2676" s="367"/>
      <c r="AJ2676" s="367"/>
      <c r="AK2676" s="367"/>
    </row>
    <row r="2677" spans="26:37" s="368" customFormat="1" ht="14.15" customHeight="1">
      <c r="Z2677" s="439"/>
      <c r="AH2677" s="367"/>
      <c r="AJ2677" s="367"/>
      <c r="AK2677" s="367"/>
    </row>
    <row r="2678" spans="26:37" s="368" customFormat="1" ht="14.15" customHeight="1">
      <c r="Z2678" s="439"/>
      <c r="AH2678" s="367"/>
      <c r="AJ2678" s="367"/>
      <c r="AK2678" s="367"/>
    </row>
    <row r="2679" spans="26:37" s="368" customFormat="1" ht="14.15" customHeight="1">
      <c r="Z2679" s="439"/>
      <c r="AH2679" s="367"/>
      <c r="AJ2679" s="367"/>
      <c r="AK2679" s="367"/>
    </row>
    <row r="2680" spans="26:37" s="368" customFormat="1" ht="14.15" customHeight="1">
      <c r="Z2680" s="439"/>
      <c r="AH2680" s="367"/>
      <c r="AJ2680" s="367"/>
      <c r="AK2680" s="367"/>
    </row>
    <row r="2681" spans="26:37" s="368" customFormat="1" ht="14.15" customHeight="1">
      <c r="Z2681" s="439"/>
      <c r="AH2681" s="367"/>
      <c r="AJ2681" s="367"/>
      <c r="AK2681" s="367"/>
    </row>
    <row r="2682" spans="26:37" s="368" customFormat="1" ht="14.15" customHeight="1">
      <c r="Z2682" s="439"/>
      <c r="AH2682" s="367"/>
      <c r="AJ2682" s="367"/>
      <c r="AK2682" s="367"/>
    </row>
    <row r="2683" spans="26:37" s="368" customFormat="1" ht="14.15" customHeight="1">
      <c r="Z2683" s="439"/>
      <c r="AH2683" s="367"/>
      <c r="AJ2683" s="367"/>
      <c r="AK2683" s="367"/>
    </row>
    <row r="2684" spans="26:37" s="368" customFormat="1" ht="14.15" customHeight="1">
      <c r="Z2684" s="439"/>
      <c r="AH2684" s="367"/>
      <c r="AJ2684" s="367"/>
      <c r="AK2684" s="367"/>
    </row>
    <row r="2685" spans="26:37" s="368" customFormat="1" ht="14.15" customHeight="1">
      <c r="Z2685" s="439"/>
      <c r="AH2685" s="367"/>
      <c r="AJ2685" s="367"/>
      <c r="AK2685" s="367"/>
    </row>
    <row r="2686" spans="26:37" s="368" customFormat="1" ht="14.15" customHeight="1">
      <c r="Z2686" s="439"/>
      <c r="AH2686" s="367"/>
      <c r="AJ2686" s="367"/>
      <c r="AK2686" s="367"/>
    </row>
    <row r="2687" spans="26:37" s="368" customFormat="1" ht="14.15" customHeight="1">
      <c r="Z2687" s="439"/>
      <c r="AH2687" s="367"/>
      <c r="AJ2687" s="367"/>
      <c r="AK2687" s="367"/>
    </row>
    <row r="2688" spans="26:37" s="368" customFormat="1" ht="14.15" customHeight="1">
      <c r="Z2688" s="439"/>
      <c r="AH2688" s="367"/>
      <c r="AJ2688" s="367"/>
      <c r="AK2688" s="367"/>
    </row>
    <row r="2689" spans="26:37" s="368" customFormat="1" ht="14.15" customHeight="1">
      <c r="Z2689" s="439"/>
      <c r="AH2689" s="367"/>
      <c r="AJ2689" s="367"/>
      <c r="AK2689" s="367"/>
    </row>
    <row r="2690" spans="26:37" s="368" customFormat="1" ht="14.15" customHeight="1">
      <c r="Z2690" s="439"/>
      <c r="AH2690" s="367"/>
      <c r="AJ2690" s="367"/>
      <c r="AK2690" s="367"/>
    </row>
    <row r="2691" spans="26:37" s="368" customFormat="1" ht="14.15" customHeight="1">
      <c r="Z2691" s="439"/>
      <c r="AH2691" s="367"/>
      <c r="AJ2691" s="367"/>
      <c r="AK2691" s="367"/>
    </row>
    <row r="2692" spans="26:37" s="368" customFormat="1" ht="14.15" customHeight="1">
      <c r="Z2692" s="439"/>
      <c r="AH2692" s="367"/>
      <c r="AJ2692" s="367"/>
      <c r="AK2692" s="367"/>
    </row>
    <row r="2693" spans="26:37" s="368" customFormat="1" ht="14.15" customHeight="1">
      <c r="Z2693" s="439"/>
      <c r="AH2693" s="367"/>
      <c r="AJ2693" s="367"/>
      <c r="AK2693" s="367"/>
    </row>
    <row r="2694" spans="26:37" s="368" customFormat="1" ht="14.15" customHeight="1">
      <c r="Z2694" s="439"/>
      <c r="AH2694" s="367"/>
      <c r="AJ2694" s="367"/>
      <c r="AK2694" s="367"/>
    </row>
    <row r="2695" spans="26:37" s="368" customFormat="1" ht="14.15" customHeight="1">
      <c r="Z2695" s="439"/>
      <c r="AH2695" s="367"/>
      <c r="AJ2695" s="367"/>
      <c r="AK2695" s="367"/>
    </row>
    <row r="2696" spans="26:37" s="368" customFormat="1" ht="14.15" customHeight="1">
      <c r="Z2696" s="439"/>
      <c r="AH2696" s="367"/>
      <c r="AJ2696" s="367"/>
      <c r="AK2696" s="367"/>
    </row>
    <row r="2697" spans="26:37" s="368" customFormat="1" ht="14.15" customHeight="1">
      <c r="Z2697" s="439"/>
      <c r="AH2697" s="367"/>
      <c r="AJ2697" s="367"/>
      <c r="AK2697" s="367"/>
    </row>
    <row r="2698" spans="26:37" s="368" customFormat="1" ht="14.15" customHeight="1">
      <c r="Z2698" s="439"/>
      <c r="AH2698" s="367"/>
      <c r="AJ2698" s="367"/>
      <c r="AK2698" s="367"/>
    </row>
    <row r="2699" spans="26:37" s="368" customFormat="1" ht="14.15" customHeight="1">
      <c r="Z2699" s="439"/>
      <c r="AH2699" s="367"/>
      <c r="AJ2699" s="367"/>
      <c r="AK2699" s="367"/>
    </row>
    <row r="2700" spans="26:37" s="368" customFormat="1" ht="14.15" customHeight="1">
      <c r="Z2700" s="439"/>
      <c r="AH2700" s="367"/>
      <c r="AJ2700" s="367"/>
      <c r="AK2700" s="367"/>
    </row>
    <row r="2701" spans="26:37" s="368" customFormat="1" ht="14.15" customHeight="1">
      <c r="Z2701" s="439"/>
      <c r="AH2701" s="367"/>
      <c r="AJ2701" s="367"/>
      <c r="AK2701" s="367"/>
    </row>
    <row r="2702" spans="26:37" s="368" customFormat="1" ht="14.15" customHeight="1">
      <c r="Z2702" s="439"/>
      <c r="AH2702" s="367"/>
      <c r="AJ2702" s="367"/>
      <c r="AK2702" s="367"/>
    </row>
    <row r="2703" spans="26:37" s="368" customFormat="1" ht="14.15" customHeight="1">
      <c r="Z2703" s="439"/>
      <c r="AH2703" s="367"/>
      <c r="AJ2703" s="367"/>
      <c r="AK2703" s="367"/>
    </row>
    <row r="2704" spans="26:37" s="368" customFormat="1" ht="14.15" customHeight="1">
      <c r="Z2704" s="439"/>
      <c r="AH2704" s="367"/>
      <c r="AJ2704" s="367"/>
      <c r="AK2704" s="367"/>
    </row>
    <row r="2705" spans="26:37" s="368" customFormat="1" ht="14.15" customHeight="1">
      <c r="Z2705" s="439"/>
      <c r="AH2705" s="367"/>
      <c r="AJ2705" s="367"/>
      <c r="AK2705" s="367"/>
    </row>
    <row r="2706" spans="26:37" s="368" customFormat="1" ht="14.15" customHeight="1">
      <c r="Z2706" s="439"/>
      <c r="AH2706" s="367"/>
      <c r="AJ2706" s="367"/>
      <c r="AK2706" s="367"/>
    </row>
    <row r="2707" spans="26:37" s="368" customFormat="1" ht="14.15" customHeight="1">
      <c r="Z2707" s="439"/>
      <c r="AH2707" s="367"/>
      <c r="AJ2707" s="367"/>
      <c r="AK2707" s="367"/>
    </row>
    <row r="2708" spans="26:37" s="368" customFormat="1" ht="14.15" customHeight="1">
      <c r="Z2708" s="439"/>
      <c r="AH2708" s="367"/>
      <c r="AJ2708" s="367"/>
      <c r="AK2708" s="367"/>
    </row>
    <row r="2709" spans="26:37" s="368" customFormat="1" ht="14.15" customHeight="1">
      <c r="Z2709" s="439"/>
      <c r="AH2709" s="367"/>
      <c r="AJ2709" s="367"/>
      <c r="AK2709" s="367"/>
    </row>
    <row r="2710" spans="26:37" s="368" customFormat="1" ht="14.15" customHeight="1">
      <c r="Z2710" s="439"/>
      <c r="AH2710" s="367"/>
      <c r="AJ2710" s="367"/>
      <c r="AK2710" s="367"/>
    </row>
    <row r="2711" spans="26:37" s="368" customFormat="1" ht="14.15" customHeight="1">
      <c r="Z2711" s="439"/>
      <c r="AH2711" s="367"/>
      <c r="AJ2711" s="367"/>
      <c r="AK2711" s="367"/>
    </row>
    <row r="2712" spans="26:37" s="368" customFormat="1" ht="14.15" customHeight="1">
      <c r="Z2712" s="439"/>
      <c r="AH2712" s="367"/>
      <c r="AJ2712" s="367"/>
      <c r="AK2712" s="367"/>
    </row>
    <row r="2713" spans="26:37" s="368" customFormat="1" ht="14.15" customHeight="1">
      <c r="Z2713" s="439"/>
      <c r="AH2713" s="367"/>
      <c r="AJ2713" s="367"/>
      <c r="AK2713" s="367"/>
    </row>
    <row r="2714" spans="26:37" s="368" customFormat="1" ht="14.15" customHeight="1">
      <c r="Z2714" s="439"/>
      <c r="AH2714" s="367"/>
      <c r="AJ2714" s="367"/>
      <c r="AK2714" s="367"/>
    </row>
    <row r="2715" spans="26:37" s="368" customFormat="1" ht="14.15" customHeight="1">
      <c r="Z2715" s="439"/>
      <c r="AH2715" s="367"/>
      <c r="AJ2715" s="367"/>
      <c r="AK2715" s="367"/>
    </row>
    <row r="2716" spans="26:37" s="368" customFormat="1" ht="14.15" customHeight="1">
      <c r="Z2716" s="439"/>
      <c r="AH2716" s="367"/>
      <c r="AJ2716" s="367"/>
      <c r="AK2716" s="367"/>
    </row>
    <row r="2717" spans="26:37" s="368" customFormat="1" ht="14.15" customHeight="1">
      <c r="Z2717" s="439"/>
      <c r="AH2717" s="367"/>
      <c r="AJ2717" s="367"/>
      <c r="AK2717" s="367"/>
    </row>
    <row r="2718" spans="26:37" s="368" customFormat="1" ht="14.15" customHeight="1">
      <c r="Z2718" s="439"/>
      <c r="AH2718" s="367"/>
      <c r="AJ2718" s="367"/>
      <c r="AK2718" s="367"/>
    </row>
    <row r="2719" spans="26:37" s="368" customFormat="1" ht="14.15" customHeight="1">
      <c r="Z2719" s="439"/>
      <c r="AH2719" s="367"/>
      <c r="AJ2719" s="367"/>
      <c r="AK2719" s="367"/>
    </row>
    <row r="2720" spans="26:37" s="368" customFormat="1" ht="14.15" customHeight="1">
      <c r="Z2720" s="439"/>
      <c r="AH2720" s="367"/>
      <c r="AJ2720" s="367"/>
      <c r="AK2720" s="367"/>
    </row>
    <row r="2721" spans="26:37" s="368" customFormat="1" ht="14.15" customHeight="1">
      <c r="Z2721" s="439"/>
      <c r="AH2721" s="367"/>
      <c r="AJ2721" s="367"/>
      <c r="AK2721" s="367"/>
    </row>
    <row r="2722" spans="26:37" s="368" customFormat="1" ht="14.15" customHeight="1">
      <c r="Z2722" s="439"/>
      <c r="AH2722" s="367"/>
      <c r="AJ2722" s="367"/>
      <c r="AK2722" s="367"/>
    </row>
    <row r="2723" spans="26:37" s="368" customFormat="1" ht="14.15" customHeight="1">
      <c r="Z2723" s="439"/>
      <c r="AH2723" s="367"/>
      <c r="AJ2723" s="367"/>
      <c r="AK2723" s="367"/>
    </row>
    <row r="2724" spans="26:37" s="368" customFormat="1" ht="14.15" customHeight="1">
      <c r="Z2724" s="439"/>
      <c r="AH2724" s="367"/>
      <c r="AJ2724" s="367"/>
      <c r="AK2724" s="367"/>
    </row>
    <row r="2725" spans="26:37" s="368" customFormat="1" ht="14.15" customHeight="1">
      <c r="Z2725" s="439"/>
      <c r="AH2725" s="367"/>
      <c r="AJ2725" s="367"/>
      <c r="AK2725" s="367"/>
    </row>
    <row r="2726" spans="26:37" s="368" customFormat="1" ht="14.15" customHeight="1">
      <c r="Z2726" s="439"/>
      <c r="AH2726" s="367"/>
      <c r="AJ2726" s="367"/>
      <c r="AK2726" s="367"/>
    </row>
    <row r="2727" spans="26:37" s="368" customFormat="1" ht="14.15" customHeight="1">
      <c r="Z2727" s="439"/>
      <c r="AH2727" s="367"/>
      <c r="AJ2727" s="367"/>
      <c r="AK2727" s="367"/>
    </row>
    <row r="2728" spans="26:37" s="368" customFormat="1" ht="14.15" customHeight="1">
      <c r="Z2728" s="439"/>
      <c r="AH2728" s="367"/>
      <c r="AJ2728" s="367"/>
      <c r="AK2728" s="367"/>
    </row>
    <row r="2729" spans="26:37" s="368" customFormat="1" ht="14.15" customHeight="1">
      <c r="Z2729" s="439"/>
      <c r="AH2729" s="367"/>
      <c r="AJ2729" s="367"/>
      <c r="AK2729" s="367"/>
    </row>
    <row r="2730" spans="26:37" s="368" customFormat="1" ht="14.15" customHeight="1">
      <c r="Z2730" s="439"/>
      <c r="AH2730" s="367"/>
      <c r="AJ2730" s="367"/>
      <c r="AK2730" s="367"/>
    </row>
    <row r="2731" spans="26:37" s="368" customFormat="1" ht="14.15" customHeight="1">
      <c r="Z2731" s="439"/>
      <c r="AH2731" s="367"/>
      <c r="AJ2731" s="367"/>
      <c r="AK2731" s="367"/>
    </row>
    <row r="2732" spans="26:37" s="368" customFormat="1" ht="14.15" customHeight="1">
      <c r="Z2732" s="439"/>
      <c r="AH2732" s="367"/>
      <c r="AJ2732" s="367"/>
      <c r="AK2732" s="367"/>
    </row>
    <row r="2733" spans="26:37" s="368" customFormat="1" ht="14.15" customHeight="1">
      <c r="Z2733" s="439"/>
      <c r="AH2733" s="367"/>
      <c r="AJ2733" s="367"/>
      <c r="AK2733" s="367"/>
    </row>
    <row r="2734" spans="26:37" s="368" customFormat="1" ht="14.15" customHeight="1">
      <c r="Z2734" s="439"/>
      <c r="AH2734" s="367"/>
      <c r="AJ2734" s="367"/>
      <c r="AK2734" s="367"/>
    </row>
    <row r="2735" spans="26:37" s="368" customFormat="1" ht="14.15" customHeight="1">
      <c r="Z2735" s="439"/>
      <c r="AH2735" s="367"/>
      <c r="AJ2735" s="367"/>
      <c r="AK2735" s="367"/>
    </row>
    <row r="2736" spans="26:37" s="368" customFormat="1" ht="14.15" customHeight="1">
      <c r="Z2736" s="439"/>
      <c r="AH2736" s="367"/>
      <c r="AJ2736" s="367"/>
      <c r="AK2736" s="367"/>
    </row>
    <row r="2737" spans="26:37" s="368" customFormat="1" ht="14.15" customHeight="1">
      <c r="Z2737" s="439"/>
      <c r="AH2737" s="367"/>
      <c r="AJ2737" s="367"/>
      <c r="AK2737" s="367"/>
    </row>
    <row r="2738" spans="26:37" s="368" customFormat="1" ht="14.15" customHeight="1">
      <c r="Z2738" s="439"/>
      <c r="AH2738" s="367"/>
      <c r="AJ2738" s="367"/>
      <c r="AK2738" s="367"/>
    </row>
    <row r="2739" spans="26:37" s="368" customFormat="1" ht="14.15" customHeight="1">
      <c r="Z2739" s="439"/>
      <c r="AH2739" s="367"/>
      <c r="AJ2739" s="367"/>
      <c r="AK2739" s="367"/>
    </row>
    <row r="2740" spans="26:37" s="368" customFormat="1" ht="14.15" customHeight="1">
      <c r="Z2740" s="439"/>
      <c r="AH2740" s="367"/>
      <c r="AJ2740" s="367"/>
      <c r="AK2740" s="367"/>
    </row>
    <row r="2741" spans="26:37" s="368" customFormat="1" ht="14.15" customHeight="1">
      <c r="Z2741" s="439"/>
      <c r="AH2741" s="367"/>
      <c r="AJ2741" s="367"/>
      <c r="AK2741" s="367"/>
    </row>
    <row r="2742" spans="26:37" s="368" customFormat="1" ht="14.15" customHeight="1">
      <c r="Z2742" s="439"/>
      <c r="AH2742" s="367"/>
      <c r="AJ2742" s="367"/>
      <c r="AK2742" s="367"/>
    </row>
    <row r="2743" spans="26:37" s="368" customFormat="1" ht="14.15" customHeight="1">
      <c r="Z2743" s="439"/>
      <c r="AH2743" s="367"/>
      <c r="AJ2743" s="367"/>
      <c r="AK2743" s="367"/>
    </row>
    <row r="2744" spans="26:37" s="368" customFormat="1" ht="14.15" customHeight="1">
      <c r="Z2744" s="439"/>
      <c r="AH2744" s="367"/>
      <c r="AJ2744" s="367"/>
      <c r="AK2744" s="367"/>
    </row>
    <row r="2745" spans="26:37" s="368" customFormat="1" ht="14.15" customHeight="1">
      <c r="Z2745" s="439"/>
      <c r="AH2745" s="367"/>
      <c r="AJ2745" s="367"/>
      <c r="AK2745" s="367"/>
    </row>
    <row r="2746" spans="26:37" s="368" customFormat="1" ht="14.15" customHeight="1">
      <c r="Z2746" s="439"/>
      <c r="AH2746" s="367"/>
      <c r="AJ2746" s="367"/>
      <c r="AK2746" s="367"/>
    </row>
    <row r="2747" spans="26:37" s="368" customFormat="1" ht="14.15" customHeight="1">
      <c r="Z2747" s="439"/>
      <c r="AH2747" s="367"/>
      <c r="AJ2747" s="367"/>
      <c r="AK2747" s="367"/>
    </row>
    <row r="2748" spans="26:37" s="368" customFormat="1" ht="14.15" customHeight="1">
      <c r="Z2748" s="439"/>
      <c r="AH2748" s="367"/>
      <c r="AJ2748" s="367"/>
      <c r="AK2748" s="367"/>
    </row>
    <row r="2749" spans="26:37" s="368" customFormat="1" ht="14.15" customHeight="1">
      <c r="Z2749" s="439"/>
      <c r="AH2749" s="367"/>
      <c r="AJ2749" s="367"/>
      <c r="AK2749" s="367"/>
    </row>
    <row r="2750" spans="26:37" s="368" customFormat="1" ht="14.15" customHeight="1">
      <c r="Z2750" s="439"/>
      <c r="AH2750" s="367"/>
      <c r="AJ2750" s="367"/>
      <c r="AK2750" s="367"/>
    </row>
    <row r="2751" spans="26:37" s="368" customFormat="1" ht="14.15" customHeight="1">
      <c r="Z2751" s="439"/>
      <c r="AH2751" s="367"/>
      <c r="AJ2751" s="367"/>
      <c r="AK2751" s="367"/>
    </row>
    <row r="2752" spans="26:37" s="368" customFormat="1" ht="14.15" customHeight="1">
      <c r="Z2752" s="439"/>
      <c r="AH2752" s="367"/>
      <c r="AJ2752" s="367"/>
      <c r="AK2752" s="367"/>
    </row>
    <row r="2753" spans="26:37" s="368" customFormat="1" ht="14.15" customHeight="1">
      <c r="Z2753" s="439"/>
      <c r="AH2753" s="367"/>
      <c r="AJ2753" s="367"/>
      <c r="AK2753" s="367"/>
    </row>
    <row r="2754" spans="26:37" s="368" customFormat="1" ht="14.15" customHeight="1">
      <c r="Z2754" s="439"/>
      <c r="AH2754" s="367"/>
      <c r="AJ2754" s="367"/>
      <c r="AK2754" s="367"/>
    </row>
    <row r="2755" spans="26:37" s="368" customFormat="1" ht="14.15" customHeight="1">
      <c r="Z2755" s="439"/>
      <c r="AH2755" s="367"/>
      <c r="AJ2755" s="367"/>
      <c r="AK2755" s="367"/>
    </row>
    <row r="2756" spans="26:37" s="368" customFormat="1" ht="14.15" customHeight="1">
      <c r="Z2756" s="439"/>
      <c r="AH2756" s="367"/>
      <c r="AJ2756" s="367"/>
      <c r="AK2756" s="367"/>
    </row>
    <row r="2757" spans="26:37" s="368" customFormat="1" ht="14.15" customHeight="1">
      <c r="Z2757" s="439"/>
      <c r="AH2757" s="367"/>
      <c r="AJ2757" s="367"/>
      <c r="AK2757" s="367"/>
    </row>
    <row r="2758" spans="26:37" s="368" customFormat="1" ht="14.15" customHeight="1">
      <c r="Z2758" s="439"/>
      <c r="AH2758" s="367"/>
      <c r="AJ2758" s="367"/>
      <c r="AK2758" s="367"/>
    </row>
    <row r="2759" spans="26:37" s="368" customFormat="1" ht="14.15" customHeight="1">
      <c r="Z2759" s="439"/>
      <c r="AH2759" s="367"/>
      <c r="AJ2759" s="367"/>
      <c r="AK2759" s="367"/>
    </row>
    <row r="2760" spans="26:37" s="368" customFormat="1" ht="14.15" customHeight="1">
      <c r="Z2760" s="439"/>
      <c r="AH2760" s="367"/>
      <c r="AJ2760" s="367"/>
      <c r="AK2760" s="367"/>
    </row>
    <row r="2761" spans="26:37" s="368" customFormat="1" ht="14.15" customHeight="1">
      <c r="Z2761" s="439"/>
      <c r="AH2761" s="367"/>
      <c r="AJ2761" s="367"/>
      <c r="AK2761" s="367"/>
    </row>
    <row r="2762" spans="26:37" s="368" customFormat="1" ht="14.15" customHeight="1">
      <c r="Z2762" s="439"/>
      <c r="AH2762" s="367"/>
      <c r="AJ2762" s="367"/>
      <c r="AK2762" s="367"/>
    </row>
    <row r="2763" spans="26:37" s="368" customFormat="1" ht="14.15" customHeight="1">
      <c r="Z2763" s="439"/>
      <c r="AH2763" s="367"/>
      <c r="AJ2763" s="367"/>
      <c r="AK2763" s="367"/>
    </row>
    <row r="2764" spans="26:37" s="368" customFormat="1" ht="14.15" customHeight="1">
      <c r="Z2764" s="439"/>
      <c r="AH2764" s="367"/>
      <c r="AJ2764" s="367"/>
      <c r="AK2764" s="367"/>
    </row>
    <row r="2765" spans="26:37" s="368" customFormat="1" ht="14.15" customHeight="1">
      <c r="Z2765" s="439"/>
      <c r="AH2765" s="367"/>
      <c r="AJ2765" s="367"/>
      <c r="AK2765" s="367"/>
    </row>
    <row r="2766" spans="26:37" s="368" customFormat="1" ht="14.15" customHeight="1">
      <c r="Z2766" s="439"/>
      <c r="AH2766" s="367"/>
      <c r="AJ2766" s="367"/>
      <c r="AK2766" s="367"/>
    </row>
    <row r="2767" spans="26:37" s="368" customFormat="1" ht="14.15" customHeight="1">
      <c r="Z2767" s="439"/>
      <c r="AH2767" s="367"/>
      <c r="AJ2767" s="367"/>
      <c r="AK2767" s="367"/>
    </row>
    <row r="2768" spans="26:37" s="368" customFormat="1" ht="14.15" customHeight="1">
      <c r="Z2768" s="439"/>
      <c r="AH2768" s="367"/>
      <c r="AJ2768" s="367"/>
      <c r="AK2768" s="367"/>
    </row>
    <row r="2769" spans="26:37" s="368" customFormat="1" ht="14.15" customHeight="1">
      <c r="Z2769" s="439"/>
      <c r="AH2769" s="367"/>
      <c r="AJ2769" s="367"/>
      <c r="AK2769" s="367"/>
    </row>
    <row r="2770" spans="26:37" s="368" customFormat="1" ht="14.15" customHeight="1">
      <c r="Z2770" s="439"/>
      <c r="AH2770" s="367"/>
      <c r="AJ2770" s="367"/>
      <c r="AK2770" s="367"/>
    </row>
    <row r="2771" spans="26:37" s="368" customFormat="1" ht="14.15" customHeight="1">
      <c r="Z2771" s="439"/>
      <c r="AH2771" s="367"/>
      <c r="AJ2771" s="367"/>
      <c r="AK2771" s="367"/>
    </row>
    <row r="2772" spans="26:37" s="368" customFormat="1" ht="14.15" customHeight="1">
      <c r="Z2772" s="439"/>
      <c r="AH2772" s="367"/>
      <c r="AJ2772" s="367"/>
      <c r="AK2772" s="367"/>
    </row>
    <row r="2773" spans="26:37" s="368" customFormat="1" ht="14.15" customHeight="1">
      <c r="Z2773" s="439"/>
      <c r="AH2773" s="367"/>
      <c r="AJ2773" s="367"/>
      <c r="AK2773" s="367"/>
    </row>
    <row r="2774" spans="26:37" s="368" customFormat="1" ht="14.15" customHeight="1">
      <c r="Z2774" s="439"/>
      <c r="AH2774" s="367"/>
      <c r="AJ2774" s="367"/>
      <c r="AK2774" s="367"/>
    </row>
    <row r="2775" spans="26:37" s="368" customFormat="1" ht="14.15" customHeight="1">
      <c r="Z2775" s="439"/>
      <c r="AH2775" s="367"/>
      <c r="AJ2775" s="367"/>
      <c r="AK2775" s="367"/>
    </row>
    <row r="2776" spans="26:37" s="368" customFormat="1" ht="14.15" customHeight="1">
      <c r="Z2776" s="439"/>
      <c r="AH2776" s="367"/>
      <c r="AJ2776" s="367"/>
      <c r="AK2776" s="367"/>
    </row>
    <row r="2777" spans="26:37" s="368" customFormat="1" ht="14.15" customHeight="1">
      <c r="Z2777" s="439"/>
      <c r="AH2777" s="367"/>
      <c r="AJ2777" s="367"/>
      <c r="AK2777" s="367"/>
    </row>
    <row r="2778" spans="26:37" s="368" customFormat="1" ht="14.15" customHeight="1">
      <c r="Z2778" s="439"/>
      <c r="AH2778" s="367"/>
      <c r="AJ2778" s="367"/>
      <c r="AK2778" s="367"/>
    </row>
    <row r="2779" spans="26:37" s="368" customFormat="1" ht="14.15" customHeight="1">
      <c r="Z2779" s="439"/>
      <c r="AH2779" s="367"/>
      <c r="AJ2779" s="367"/>
      <c r="AK2779" s="367"/>
    </row>
    <row r="2780" spans="26:37" s="368" customFormat="1" ht="14.15" customHeight="1">
      <c r="Z2780" s="439"/>
      <c r="AH2780" s="367"/>
      <c r="AJ2780" s="367"/>
      <c r="AK2780" s="367"/>
    </row>
    <row r="2781" spans="26:37" s="368" customFormat="1" ht="14.15" customHeight="1">
      <c r="Z2781" s="439"/>
      <c r="AH2781" s="367"/>
      <c r="AJ2781" s="367"/>
      <c r="AK2781" s="367"/>
    </row>
    <row r="2782" spans="26:37" s="368" customFormat="1" ht="14.15" customHeight="1">
      <c r="Z2782" s="439"/>
      <c r="AH2782" s="367"/>
      <c r="AJ2782" s="367"/>
      <c r="AK2782" s="367"/>
    </row>
    <row r="2783" spans="26:37" s="368" customFormat="1" ht="14.15" customHeight="1">
      <c r="Z2783" s="439"/>
      <c r="AH2783" s="367"/>
      <c r="AJ2783" s="367"/>
      <c r="AK2783" s="367"/>
    </row>
    <row r="2784" spans="26:37" s="368" customFormat="1" ht="14.15" customHeight="1">
      <c r="Z2784" s="439"/>
      <c r="AH2784" s="367"/>
      <c r="AJ2784" s="367"/>
      <c r="AK2784" s="367"/>
    </row>
    <row r="2785" spans="26:37" s="368" customFormat="1" ht="14.15" customHeight="1">
      <c r="Z2785" s="439"/>
      <c r="AH2785" s="367"/>
      <c r="AJ2785" s="367"/>
      <c r="AK2785" s="367"/>
    </row>
    <row r="2786" spans="26:37" s="368" customFormat="1" ht="14.15" customHeight="1">
      <c r="Z2786" s="439"/>
      <c r="AH2786" s="367"/>
      <c r="AJ2786" s="367"/>
      <c r="AK2786" s="367"/>
    </row>
    <row r="2787" spans="26:37" s="368" customFormat="1" ht="14.15" customHeight="1">
      <c r="Z2787" s="439"/>
      <c r="AH2787" s="367"/>
      <c r="AJ2787" s="367"/>
      <c r="AK2787" s="367"/>
    </row>
    <row r="2788" spans="26:37" s="368" customFormat="1" ht="14.15" customHeight="1">
      <c r="Z2788" s="439"/>
      <c r="AH2788" s="367"/>
      <c r="AJ2788" s="367"/>
      <c r="AK2788" s="367"/>
    </row>
    <row r="2789" spans="26:37" s="368" customFormat="1" ht="14.15" customHeight="1">
      <c r="Z2789" s="439"/>
      <c r="AH2789" s="367"/>
      <c r="AJ2789" s="367"/>
      <c r="AK2789" s="367"/>
    </row>
    <row r="2790" spans="26:37" s="368" customFormat="1" ht="14.15" customHeight="1">
      <c r="Z2790" s="439"/>
      <c r="AH2790" s="367"/>
      <c r="AJ2790" s="367"/>
      <c r="AK2790" s="367"/>
    </row>
    <row r="2791" spans="26:37" s="368" customFormat="1" ht="14.15" customHeight="1">
      <c r="Z2791" s="439"/>
      <c r="AH2791" s="367"/>
      <c r="AJ2791" s="367"/>
      <c r="AK2791" s="367"/>
    </row>
    <row r="2792" spans="26:37" s="368" customFormat="1" ht="14.15" customHeight="1">
      <c r="Z2792" s="439"/>
      <c r="AH2792" s="367"/>
      <c r="AJ2792" s="367"/>
      <c r="AK2792" s="367"/>
    </row>
    <row r="2793" spans="26:37" s="368" customFormat="1" ht="14.15" customHeight="1">
      <c r="Z2793" s="439"/>
      <c r="AH2793" s="367"/>
      <c r="AJ2793" s="367"/>
      <c r="AK2793" s="367"/>
    </row>
    <row r="2794" spans="26:37" s="368" customFormat="1" ht="14.15" customHeight="1">
      <c r="Z2794" s="439"/>
      <c r="AH2794" s="367"/>
      <c r="AJ2794" s="367"/>
      <c r="AK2794" s="367"/>
    </row>
    <row r="2795" spans="26:37" s="368" customFormat="1" ht="14.15" customHeight="1">
      <c r="Z2795" s="439"/>
      <c r="AH2795" s="367"/>
      <c r="AJ2795" s="367"/>
      <c r="AK2795" s="367"/>
    </row>
    <row r="2796" spans="26:37" s="368" customFormat="1" ht="14.15" customHeight="1">
      <c r="Z2796" s="439"/>
      <c r="AH2796" s="367"/>
      <c r="AJ2796" s="367"/>
      <c r="AK2796" s="367"/>
    </row>
    <row r="2797" spans="26:37" s="368" customFormat="1" ht="14.15" customHeight="1">
      <c r="Z2797" s="439"/>
      <c r="AH2797" s="367"/>
      <c r="AJ2797" s="367"/>
      <c r="AK2797" s="367"/>
    </row>
    <row r="2798" spans="26:37" s="368" customFormat="1" ht="14.15" customHeight="1">
      <c r="Z2798" s="439"/>
      <c r="AH2798" s="367"/>
      <c r="AJ2798" s="367"/>
      <c r="AK2798" s="367"/>
    </row>
    <row r="2799" spans="26:37" s="368" customFormat="1" ht="14.15" customHeight="1">
      <c r="Z2799" s="439"/>
      <c r="AH2799" s="367"/>
      <c r="AJ2799" s="367"/>
      <c r="AK2799" s="367"/>
    </row>
    <row r="2800" spans="26:37" s="368" customFormat="1" ht="14.15" customHeight="1">
      <c r="Z2800" s="439"/>
      <c r="AH2800" s="367"/>
      <c r="AJ2800" s="367"/>
      <c r="AK2800" s="367"/>
    </row>
    <row r="2801" spans="26:37" s="368" customFormat="1" ht="14.15" customHeight="1">
      <c r="Z2801" s="439"/>
      <c r="AH2801" s="367"/>
      <c r="AJ2801" s="367"/>
      <c r="AK2801" s="367"/>
    </row>
    <row r="2802" spans="26:37" s="368" customFormat="1" ht="14.15" customHeight="1">
      <c r="Z2802" s="439"/>
      <c r="AH2802" s="367"/>
      <c r="AJ2802" s="367"/>
      <c r="AK2802" s="367"/>
    </row>
    <row r="2803" spans="26:37" s="368" customFormat="1" ht="14.15" customHeight="1">
      <c r="Z2803" s="439"/>
      <c r="AH2803" s="367"/>
      <c r="AJ2803" s="367"/>
      <c r="AK2803" s="367"/>
    </row>
    <row r="2804" spans="26:37" s="368" customFormat="1" ht="14.15" customHeight="1">
      <c r="Z2804" s="439"/>
      <c r="AH2804" s="367"/>
      <c r="AJ2804" s="367"/>
      <c r="AK2804" s="367"/>
    </row>
    <row r="2805" spans="26:37" s="368" customFormat="1" ht="14.15" customHeight="1">
      <c r="Z2805" s="439"/>
      <c r="AH2805" s="367"/>
      <c r="AJ2805" s="367"/>
      <c r="AK2805" s="367"/>
    </row>
    <row r="2806" spans="26:37" s="368" customFormat="1" ht="14.15" customHeight="1">
      <c r="Z2806" s="439"/>
      <c r="AH2806" s="367"/>
      <c r="AJ2806" s="367"/>
      <c r="AK2806" s="367"/>
    </row>
    <row r="2807" spans="26:37" s="368" customFormat="1" ht="14.15" customHeight="1">
      <c r="Z2807" s="439"/>
      <c r="AH2807" s="367"/>
      <c r="AJ2807" s="367"/>
      <c r="AK2807" s="367"/>
    </row>
    <row r="2808" spans="26:37" s="368" customFormat="1" ht="14.15" customHeight="1">
      <c r="Z2808" s="439"/>
      <c r="AH2808" s="367"/>
      <c r="AJ2808" s="367"/>
      <c r="AK2808" s="367"/>
    </row>
    <row r="2809" spans="26:37" s="368" customFormat="1" ht="14.15" customHeight="1">
      <c r="Z2809" s="439"/>
      <c r="AH2809" s="367"/>
      <c r="AJ2809" s="367"/>
      <c r="AK2809" s="367"/>
    </row>
    <row r="2810" spans="26:37" s="368" customFormat="1" ht="14.15" customHeight="1">
      <c r="Z2810" s="439"/>
      <c r="AH2810" s="367"/>
      <c r="AJ2810" s="367"/>
      <c r="AK2810" s="367"/>
    </row>
    <row r="2811" spans="26:37" s="368" customFormat="1" ht="14.15" customHeight="1">
      <c r="Z2811" s="439"/>
      <c r="AH2811" s="367"/>
      <c r="AJ2811" s="367"/>
      <c r="AK2811" s="367"/>
    </row>
    <row r="2812" spans="26:37" s="368" customFormat="1" ht="14.15" customHeight="1">
      <c r="Z2812" s="439"/>
      <c r="AH2812" s="367"/>
      <c r="AJ2812" s="367"/>
      <c r="AK2812" s="367"/>
    </row>
    <row r="2813" spans="26:37" s="368" customFormat="1" ht="14.15" customHeight="1">
      <c r="Z2813" s="439"/>
      <c r="AH2813" s="367"/>
      <c r="AJ2813" s="367"/>
      <c r="AK2813" s="367"/>
    </row>
    <row r="2814" spans="26:37" s="368" customFormat="1" ht="14.15" customHeight="1">
      <c r="Z2814" s="439"/>
      <c r="AH2814" s="367"/>
      <c r="AJ2814" s="367"/>
      <c r="AK2814" s="367"/>
    </row>
    <row r="2815" spans="26:37" s="368" customFormat="1" ht="14.15" customHeight="1">
      <c r="Z2815" s="439"/>
      <c r="AH2815" s="367"/>
      <c r="AJ2815" s="367"/>
      <c r="AK2815" s="367"/>
    </row>
    <row r="2816" spans="26:37" s="368" customFormat="1" ht="14.15" customHeight="1">
      <c r="Z2816" s="439"/>
      <c r="AH2816" s="367"/>
      <c r="AJ2816" s="367"/>
      <c r="AK2816" s="367"/>
    </row>
    <row r="2817" spans="26:37" s="368" customFormat="1" ht="14.15" customHeight="1">
      <c r="Z2817" s="439"/>
      <c r="AH2817" s="367"/>
      <c r="AJ2817" s="367"/>
      <c r="AK2817" s="367"/>
    </row>
    <row r="2818" spans="26:37" s="368" customFormat="1" ht="14.15" customHeight="1">
      <c r="Z2818" s="439"/>
      <c r="AH2818" s="367"/>
      <c r="AJ2818" s="367"/>
      <c r="AK2818" s="367"/>
    </row>
    <row r="2819" spans="26:37" s="368" customFormat="1" ht="14.15" customHeight="1">
      <c r="Z2819" s="439"/>
      <c r="AH2819" s="367"/>
      <c r="AJ2819" s="367"/>
      <c r="AK2819" s="367"/>
    </row>
    <row r="2820" spans="26:37" s="368" customFormat="1" ht="14.15" customHeight="1">
      <c r="Z2820" s="439"/>
      <c r="AH2820" s="367"/>
      <c r="AJ2820" s="367"/>
      <c r="AK2820" s="367"/>
    </row>
    <row r="2821" spans="26:37" s="368" customFormat="1" ht="14.15" customHeight="1">
      <c r="Z2821" s="439"/>
      <c r="AH2821" s="367"/>
      <c r="AJ2821" s="367"/>
      <c r="AK2821" s="367"/>
    </row>
    <row r="2822" spans="26:37" s="368" customFormat="1" ht="14.15" customHeight="1">
      <c r="Z2822" s="439"/>
      <c r="AH2822" s="367"/>
      <c r="AJ2822" s="367"/>
      <c r="AK2822" s="367"/>
    </row>
    <row r="2823" spans="26:37" s="368" customFormat="1" ht="14.15" customHeight="1">
      <c r="Z2823" s="439"/>
      <c r="AH2823" s="367"/>
      <c r="AJ2823" s="367"/>
      <c r="AK2823" s="367"/>
    </row>
    <row r="2824" spans="26:37" s="368" customFormat="1" ht="14.15" customHeight="1">
      <c r="Z2824" s="439"/>
      <c r="AH2824" s="367"/>
      <c r="AJ2824" s="367"/>
      <c r="AK2824" s="367"/>
    </row>
    <row r="2825" spans="26:37" s="368" customFormat="1" ht="14.15" customHeight="1">
      <c r="Z2825" s="439"/>
      <c r="AH2825" s="367"/>
      <c r="AJ2825" s="367"/>
      <c r="AK2825" s="367"/>
    </row>
    <row r="2826" spans="26:37" s="368" customFormat="1" ht="14.15" customHeight="1">
      <c r="Z2826" s="439"/>
      <c r="AH2826" s="367"/>
      <c r="AJ2826" s="367"/>
      <c r="AK2826" s="367"/>
    </row>
    <row r="2827" spans="26:37" s="368" customFormat="1" ht="14.15" customHeight="1">
      <c r="Z2827" s="439"/>
      <c r="AH2827" s="367"/>
      <c r="AJ2827" s="367"/>
      <c r="AK2827" s="367"/>
    </row>
    <row r="2828" spans="26:37" s="368" customFormat="1" ht="14.15" customHeight="1">
      <c r="Z2828" s="439"/>
      <c r="AH2828" s="367"/>
      <c r="AJ2828" s="367"/>
      <c r="AK2828" s="367"/>
    </row>
    <row r="2829" spans="26:37" s="368" customFormat="1" ht="14.15" customHeight="1">
      <c r="Z2829" s="439"/>
      <c r="AH2829" s="367"/>
      <c r="AJ2829" s="367"/>
      <c r="AK2829" s="367"/>
    </row>
    <row r="2830" spans="26:37" s="368" customFormat="1" ht="14.15" customHeight="1">
      <c r="Z2830" s="439"/>
      <c r="AH2830" s="367"/>
      <c r="AJ2830" s="367"/>
      <c r="AK2830" s="367"/>
    </row>
    <row r="2831" spans="26:37" s="368" customFormat="1" ht="14.15" customHeight="1">
      <c r="Z2831" s="439"/>
      <c r="AH2831" s="367"/>
      <c r="AJ2831" s="367"/>
      <c r="AK2831" s="367"/>
    </row>
    <row r="2832" spans="26:37" s="368" customFormat="1" ht="14.15" customHeight="1">
      <c r="Z2832" s="439"/>
      <c r="AH2832" s="367"/>
      <c r="AJ2832" s="367"/>
      <c r="AK2832" s="367"/>
    </row>
    <row r="2833" spans="26:37" s="368" customFormat="1" ht="14.15" customHeight="1">
      <c r="Z2833" s="439"/>
      <c r="AH2833" s="367"/>
      <c r="AJ2833" s="367"/>
      <c r="AK2833" s="367"/>
    </row>
    <row r="2834" spans="26:37" s="368" customFormat="1" ht="14.15" customHeight="1">
      <c r="Z2834" s="439"/>
      <c r="AH2834" s="367"/>
      <c r="AJ2834" s="367"/>
      <c r="AK2834" s="367"/>
    </row>
    <row r="2835" spans="26:37" s="368" customFormat="1" ht="14.15" customHeight="1">
      <c r="Z2835" s="439"/>
      <c r="AH2835" s="367"/>
      <c r="AJ2835" s="367"/>
      <c r="AK2835" s="367"/>
    </row>
    <row r="2836" spans="26:37" s="368" customFormat="1" ht="14.15" customHeight="1">
      <c r="Z2836" s="439"/>
      <c r="AH2836" s="367"/>
      <c r="AJ2836" s="367"/>
      <c r="AK2836" s="367"/>
    </row>
    <row r="2837" spans="26:37" s="368" customFormat="1" ht="14.15" customHeight="1">
      <c r="Z2837" s="439"/>
      <c r="AH2837" s="367"/>
      <c r="AJ2837" s="367"/>
      <c r="AK2837" s="367"/>
    </row>
    <row r="2838" spans="26:37" s="368" customFormat="1" ht="14.15" customHeight="1">
      <c r="Z2838" s="439"/>
      <c r="AH2838" s="367"/>
      <c r="AJ2838" s="367"/>
      <c r="AK2838" s="367"/>
    </row>
    <row r="2839" spans="26:37" s="368" customFormat="1" ht="14.15" customHeight="1">
      <c r="Z2839" s="439"/>
      <c r="AH2839" s="367"/>
      <c r="AJ2839" s="367"/>
      <c r="AK2839" s="367"/>
    </row>
    <row r="2840" spans="26:37" s="368" customFormat="1" ht="14.15" customHeight="1">
      <c r="Z2840" s="439"/>
      <c r="AH2840" s="367"/>
      <c r="AJ2840" s="367"/>
      <c r="AK2840" s="367"/>
    </row>
    <row r="2841" spans="26:37" s="368" customFormat="1" ht="14.15" customHeight="1">
      <c r="Z2841" s="439"/>
      <c r="AH2841" s="367"/>
      <c r="AJ2841" s="367"/>
      <c r="AK2841" s="367"/>
    </row>
    <row r="2842" spans="26:37" s="368" customFormat="1" ht="14.15" customHeight="1">
      <c r="Z2842" s="439"/>
      <c r="AH2842" s="367"/>
      <c r="AJ2842" s="367"/>
      <c r="AK2842" s="367"/>
    </row>
    <row r="2843" spans="26:37" s="368" customFormat="1" ht="14.15" customHeight="1">
      <c r="Z2843" s="439"/>
      <c r="AH2843" s="367"/>
      <c r="AJ2843" s="367"/>
      <c r="AK2843" s="367"/>
    </row>
    <row r="2844" spans="26:37" s="368" customFormat="1" ht="14.15" customHeight="1">
      <c r="Z2844" s="439"/>
      <c r="AH2844" s="367"/>
      <c r="AJ2844" s="367"/>
      <c r="AK2844" s="367"/>
    </row>
    <row r="2845" spans="26:37" s="368" customFormat="1" ht="14.15" customHeight="1">
      <c r="Z2845" s="439"/>
      <c r="AH2845" s="367"/>
      <c r="AJ2845" s="367"/>
      <c r="AK2845" s="367"/>
    </row>
    <row r="2846" spans="26:37" s="368" customFormat="1" ht="14.15" customHeight="1">
      <c r="Z2846" s="439"/>
      <c r="AH2846" s="367"/>
      <c r="AJ2846" s="367"/>
      <c r="AK2846" s="367"/>
    </row>
    <row r="2847" spans="26:37" s="368" customFormat="1" ht="14.15" customHeight="1">
      <c r="Z2847" s="439"/>
      <c r="AH2847" s="367"/>
      <c r="AJ2847" s="367"/>
      <c r="AK2847" s="367"/>
    </row>
    <row r="2848" spans="26:37" s="368" customFormat="1" ht="14.15" customHeight="1">
      <c r="Z2848" s="439"/>
      <c r="AH2848" s="367"/>
      <c r="AJ2848" s="367"/>
      <c r="AK2848" s="367"/>
    </row>
    <row r="2849" spans="26:37" s="368" customFormat="1" ht="14.15" customHeight="1">
      <c r="Z2849" s="439"/>
      <c r="AH2849" s="367"/>
      <c r="AJ2849" s="367"/>
      <c r="AK2849" s="367"/>
    </row>
    <row r="2850" spans="26:37" s="368" customFormat="1" ht="14.15" customHeight="1">
      <c r="Z2850" s="439"/>
      <c r="AH2850" s="367"/>
      <c r="AJ2850" s="367"/>
      <c r="AK2850" s="367"/>
    </row>
    <row r="2851" spans="26:37" s="368" customFormat="1" ht="14.15" customHeight="1">
      <c r="Z2851" s="439"/>
      <c r="AH2851" s="367"/>
      <c r="AJ2851" s="367"/>
      <c r="AK2851" s="367"/>
    </row>
    <row r="2852" spans="26:37" s="368" customFormat="1" ht="14.15" customHeight="1">
      <c r="Z2852" s="439"/>
      <c r="AH2852" s="367"/>
      <c r="AJ2852" s="367"/>
      <c r="AK2852" s="367"/>
    </row>
    <row r="2853" spans="26:37" s="368" customFormat="1" ht="14.15" customHeight="1">
      <c r="Z2853" s="439"/>
      <c r="AH2853" s="367"/>
      <c r="AJ2853" s="367"/>
      <c r="AK2853" s="367"/>
    </row>
    <row r="2854" spans="26:37" s="368" customFormat="1" ht="14.15" customHeight="1">
      <c r="Z2854" s="439"/>
      <c r="AH2854" s="367"/>
      <c r="AJ2854" s="367"/>
      <c r="AK2854" s="367"/>
    </row>
    <row r="2855" spans="26:37" s="368" customFormat="1" ht="14.15" customHeight="1">
      <c r="Z2855" s="439"/>
      <c r="AH2855" s="367"/>
      <c r="AJ2855" s="367"/>
      <c r="AK2855" s="367"/>
    </row>
    <row r="2856" spans="26:37" s="368" customFormat="1" ht="14.15" customHeight="1">
      <c r="Z2856" s="439"/>
      <c r="AH2856" s="367"/>
      <c r="AJ2856" s="367"/>
      <c r="AK2856" s="367"/>
    </row>
    <row r="2857" spans="26:37" s="368" customFormat="1" ht="14.15" customHeight="1">
      <c r="Z2857" s="439"/>
      <c r="AH2857" s="367"/>
      <c r="AJ2857" s="367"/>
      <c r="AK2857" s="367"/>
    </row>
    <row r="2858" spans="26:37" s="368" customFormat="1" ht="14.15" customHeight="1">
      <c r="Z2858" s="439"/>
      <c r="AH2858" s="367"/>
      <c r="AJ2858" s="367"/>
      <c r="AK2858" s="367"/>
    </row>
    <row r="2859" spans="26:37" s="368" customFormat="1" ht="14.15" customHeight="1">
      <c r="Z2859" s="439"/>
      <c r="AH2859" s="367"/>
      <c r="AJ2859" s="367"/>
      <c r="AK2859" s="367"/>
    </row>
    <row r="2860" spans="26:37" s="368" customFormat="1" ht="14.15" customHeight="1">
      <c r="Z2860" s="439"/>
      <c r="AH2860" s="367"/>
      <c r="AJ2860" s="367"/>
      <c r="AK2860" s="367"/>
    </row>
    <row r="2861" spans="26:37" s="368" customFormat="1" ht="14.15" customHeight="1">
      <c r="Z2861" s="439"/>
      <c r="AH2861" s="367"/>
      <c r="AJ2861" s="367"/>
      <c r="AK2861" s="367"/>
    </row>
    <row r="2862" spans="26:37" s="368" customFormat="1" ht="14.15" customHeight="1">
      <c r="Z2862" s="439"/>
      <c r="AH2862" s="367"/>
      <c r="AJ2862" s="367"/>
      <c r="AK2862" s="367"/>
    </row>
    <row r="2863" spans="26:37" s="368" customFormat="1" ht="14.15" customHeight="1">
      <c r="Z2863" s="439"/>
      <c r="AH2863" s="367"/>
      <c r="AJ2863" s="367"/>
      <c r="AK2863" s="367"/>
    </row>
    <row r="2864" spans="26:37" s="368" customFormat="1" ht="14.15" customHeight="1">
      <c r="Z2864" s="439"/>
      <c r="AH2864" s="367"/>
      <c r="AJ2864" s="367"/>
      <c r="AK2864" s="367"/>
    </row>
    <row r="2865" spans="26:37" s="368" customFormat="1" ht="14.15" customHeight="1">
      <c r="Z2865" s="439"/>
      <c r="AH2865" s="367"/>
      <c r="AJ2865" s="367"/>
      <c r="AK2865" s="367"/>
    </row>
    <row r="2866" spans="26:37" s="368" customFormat="1" ht="14.15" customHeight="1">
      <c r="Z2866" s="439"/>
      <c r="AH2866" s="367"/>
      <c r="AJ2866" s="367"/>
      <c r="AK2866" s="367"/>
    </row>
    <row r="2867" spans="26:37" s="368" customFormat="1" ht="14.15" customHeight="1">
      <c r="Z2867" s="439"/>
      <c r="AH2867" s="367"/>
      <c r="AJ2867" s="367"/>
      <c r="AK2867" s="367"/>
    </row>
    <row r="2868" spans="26:37" s="368" customFormat="1" ht="14.15" customHeight="1">
      <c r="Z2868" s="439"/>
      <c r="AH2868" s="367"/>
      <c r="AJ2868" s="367"/>
      <c r="AK2868" s="367"/>
    </row>
    <row r="2869" spans="26:37" s="368" customFormat="1" ht="14.15" customHeight="1">
      <c r="Z2869" s="439"/>
      <c r="AH2869" s="367"/>
      <c r="AJ2869" s="367"/>
      <c r="AK2869" s="367"/>
    </row>
    <row r="2870" spans="26:37" s="368" customFormat="1" ht="14.15" customHeight="1">
      <c r="Z2870" s="439"/>
      <c r="AH2870" s="367"/>
      <c r="AJ2870" s="367"/>
      <c r="AK2870" s="367"/>
    </row>
    <row r="2871" spans="26:37" s="368" customFormat="1" ht="14.15" customHeight="1">
      <c r="Z2871" s="439"/>
      <c r="AH2871" s="367"/>
      <c r="AJ2871" s="367"/>
      <c r="AK2871" s="367"/>
    </row>
    <row r="2872" spans="26:37" s="368" customFormat="1" ht="14.15" customHeight="1">
      <c r="Z2872" s="439"/>
      <c r="AH2872" s="367"/>
      <c r="AJ2872" s="367"/>
      <c r="AK2872" s="367"/>
    </row>
    <row r="2873" spans="26:37" s="368" customFormat="1" ht="14.15" customHeight="1">
      <c r="Z2873" s="439"/>
      <c r="AH2873" s="367"/>
      <c r="AJ2873" s="367"/>
      <c r="AK2873" s="367"/>
    </row>
    <row r="2874" spans="26:37" s="368" customFormat="1" ht="14.15" customHeight="1">
      <c r="Z2874" s="439"/>
      <c r="AH2874" s="367"/>
      <c r="AJ2874" s="367"/>
      <c r="AK2874" s="367"/>
    </row>
    <row r="2875" spans="26:37" s="368" customFormat="1" ht="14.15" customHeight="1">
      <c r="Z2875" s="439"/>
      <c r="AH2875" s="367"/>
      <c r="AJ2875" s="367"/>
      <c r="AK2875" s="367"/>
    </row>
    <row r="2876" spans="26:37" s="368" customFormat="1" ht="14.15" customHeight="1">
      <c r="Z2876" s="439"/>
      <c r="AH2876" s="367"/>
      <c r="AJ2876" s="367"/>
      <c r="AK2876" s="367"/>
    </row>
    <row r="2877" spans="26:37" s="368" customFormat="1" ht="14.15" customHeight="1">
      <c r="Z2877" s="439"/>
      <c r="AH2877" s="367"/>
      <c r="AJ2877" s="367"/>
      <c r="AK2877" s="367"/>
    </row>
    <row r="2878" spans="26:37" s="368" customFormat="1" ht="14.15" customHeight="1">
      <c r="Z2878" s="439"/>
      <c r="AH2878" s="367"/>
      <c r="AJ2878" s="367"/>
      <c r="AK2878" s="367"/>
    </row>
    <row r="2879" spans="26:37" s="368" customFormat="1" ht="14.15" customHeight="1">
      <c r="Z2879" s="439"/>
      <c r="AH2879" s="367"/>
      <c r="AJ2879" s="367"/>
      <c r="AK2879" s="367"/>
    </row>
    <row r="2880" spans="26:37" s="368" customFormat="1" ht="14.15" customHeight="1">
      <c r="Z2880" s="439"/>
      <c r="AH2880" s="367"/>
      <c r="AJ2880" s="367"/>
      <c r="AK2880" s="367"/>
    </row>
    <row r="2881" spans="26:37" s="368" customFormat="1" ht="14.15" customHeight="1">
      <c r="Z2881" s="439"/>
      <c r="AH2881" s="367"/>
      <c r="AJ2881" s="367"/>
      <c r="AK2881" s="367"/>
    </row>
    <row r="2882" spans="26:37" s="368" customFormat="1" ht="14.15" customHeight="1">
      <c r="Z2882" s="439"/>
      <c r="AH2882" s="367"/>
      <c r="AJ2882" s="367"/>
      <c r="AK2882" s="367"/>
    </row>
    <row r="2883" spans="26:37" s="368" customFormat="1" ht="14.15" customHeight="1">
      <c r="Z2883" s="439"/>
      <c r="AH2883" s="367"/>
      <c r="AJ2883" s="367"/>
      <c r="AK2883" s="367"/>
    </row>
    <row r="2884" spans="26:37" s="368" customFormat="1" ht="14.15" customHeight="1">
      <c r="Z2884" s="439"/>
      <c r="AH2884" s="367"/>
      <c r="AJ2884" s="367"/>
      <c r="AK2884" s="367"/>
    </row>
    <row r="2885" spans="26:37" s="368" customFormat="1" ht="14.15" customHeight="1">
      <c r="Z2885" s="439"/>
      <c r="AH2885" s="367"/>
      <c r="AJ2885" s="367"/>
      <c r="AK2885" s="367"/>
    </row>
    <row r="2886" spans="26:37" s="368" customFormat="1" ht="14.15" customHeight="1">
      <c r="Z2886" s="439"/>
      <c r="AH2886" s="367"/>
      <c r="AJ2886" s="367"/>
      <c r="AK2886" s="367"/>
    </row>
    <row r="2887" spans="26:37" s="368" customFormat="1" ht="14.15" customHeight="1">
      <c r="Z2887" s="439"/>
      <c r="AH2887" s="367"/>
      <c r="AJ2887" s="367"/>
      <c r="AK2887" s="367"/>
    </row>
    <row r="2888" spans="26:37" s="368" customFormat="1" ht="14.15" customHeight="1">
      <c r="Z2888" s="439"/>
      <c r="AH2888" s="367"/>
      <c r="AJ2888" s="367"/>
      <c r="AK2888" s="367"/>
    </row>
    <row r="2889" spans="26:37" s="368" customFormat="1" ht="14.15" customHeight="1">
      <c r="Z2889" s="439"/>
      <c r="AH2889" s="367"/>
      <c r="AJ2889" s="367"/>
      <c r="AK2889" s="367"/>
    </row>
    <row r="2890" spans="26:37" s="368" customFormat="1" ht="14.15" customHeight="1">
      <c r="Z2890" s="439"/>
      <c r="AH2890" s="367"/>
      <c r="AJ2890" s="367"/>
      <c r="AK2890" s="367"/>
    </row>
    <row r="2891" spans="26:37" s="368" customFormat="1" ht="14.15" customHeight="1">
      <c r="Z2891" s="439"/>
      <c r="AH2891" s="367"/>
      <c r="AJ2891" s="367"/>
      <c r="AK2891" s="367"/>
    </row>
    <row r="2892" spans="26:37" s="368" customFormat="1" ht="14.15" customHeight="1">
      <c r="Z2892" s="439"/>
      <c r="AH2892" s="367"/>
      <c r="AJ2892" s="367"/>
      <c r="AK2892" s="367"/>
    </row>
    <row r="2893" spans="26:37" s="368" customFormat="1" ht="14.15" customHeight="1">
      <c r="Z2893" s="439"/>
      <c r="AH2893" s="367"/>
      <c r="AJ2893" s="367"/>
      <c r="AK2893" s="367"/>
    </row>
    <row r="2894" spans="26:37" s="368" customFormat="1" ht="14.15" customHeight="1">
      <c r="Z2894" s="439"/>
      <c r="AH2894" s="367"/>
      <c r="AJ2894" s="367"/>
      <c r="AK2894" s="367"/>
    </row>
    <row r="2895" spans="26:37" s="368" customFormat="1" ht="14.15" customHeight="1">
      <c r="Z2895" s="439"/>
      <c r="AH2895" s="367"/>
      <c r="AJ2895" s="367"/>
      <c r="AK2895" s="367"/>
    </row>
    <row r="2896" spans="26:37" s="368" customFormat="1" ht="14.15" customHeight="1">
      <c r="Z2896" s="439"/>
      <c r="AH2896" s="367"/>
      <c r="AJ2896" s="367"/>
      <c r="AK2896" s="367"/>
    </row>
    <row r="2897" spans="26:37" s="368" customFormat="1" ht="14.15" customHeight="1">
      <c r="Z2897" s="439"/>
      <c r="AH2897" s="367"/>
      <c r="AJ2897" s="367"/>
      <c r="AK2897" s="367"/>
    </row>
    <row r="2898" spans="26:37" s="368" customFormat="1" ht="14.15" customHeight="1">
      <c r="Z2898" s="439"/>
      <c r="AH2898" s="367"/>
      <c r="AJ2898" s="367"/>
      <c r="AK2898" s="367"/>
    </row>
    <row r="2899" spans="26:37" s="368" customFormat="1" ht="14.15" customHeight="1">
      <c r="Z2899" s="439"/>
      <c r="AH2899" s="367"/>
      <c r="AJ2899" s="367"/>
      <c r="AK2899" s="367"/>
    </row>
    <row r="2900" spans="26:37" s="368" customFormat="1" ht="14.15" customHeight="1">
      <c r="Z2900" s="439"/>
      <c r="AH2900" s="367"/>
      <c r="AJ2900" s="367"/>
      <c r="AK2900" s="367"/>
    </row>
    <row r="2901" spans="26:37" s="368" customFormat="1" ht="14.15" customHeight="1">
      <c r="Z2901" s="439"/>
      <c r="AH2901" s="367"/>
      <c r="AJ2901" s="367"/>
      <c r="AK2901" s="367"/>
    </row>
    <row r="2902" spans="26:37" s="368" customFormat="1" ht="14.15" customHeight="1">
      <c r="Z2902" s="439"/>
      <c r="AH2902" s="367"/>
      <c r="AJ2902" s="367"/>
      <c r="AK2902" s="367"/>
    </row>
    <row r="2903" spans="26:37" s="368" customFormat="1" ht="14.15" customHeight="1">
      <c r="Z2903" s="439"/>
      <c r="AH2903" s="367"/>
      <c r="AJ2903" s="367"/>
      <c r="AK2903" s="367"/>
    </row>
    <row r="2904" spans="26:37" s="368" customFormat="1" ht="14.15" customHeight="1">
      <c r="Z2904" s="439"/>
      <c r="AH2904" s="367"/>
      <c r="AJ2904" s="367"/>
      <c r="AK2904" s="367"/>
    </row>
    <row r="2905" spans="26:37" s="368" customFormat="1" ht="14.15" customHeight="1">
      <c r="Z2905" s="439"/>
      <c r="AH2905" s="367"/>
      <c r="AJ2905" s="367"/>
      <c r="AK2905" s="367"/>
    </row>
    <row r="2906" spans="26:37" s="368" customFormat="1" ht="14.15" customHeight="1">
      <c r="Z2906" s="439"/>
      <c r="AH2906" s="367"/>
      <c r="AJ2906" s="367"/>
      <c r="AK2906" s="367"/>
    </row>
    <row r="2907" spans="26:37" s="368" customFormat="1" ht="14.15" customHeight="1">
      <c r="Z2907" s="439"/>
      <c r="AH2907" s="367"/>
      <c r="AJ2907" s="367"/>
      <c r="AK2907" s="367"/>
    </row>
    <row r="2908" spans="26:37" s="368" customFormat="1" ht="14.15" customHeight="1">
      <c r="Z2908" s="439"/>
      <c r="AH2908" s="367"/>
      <c r="AJ2908" s="367"/>
      <c r="AK2908" s="367"/>
    </row>
    <row r="2909" spans="26:37" s="368" customFormat="1" ht="14.15" customHeight="1">
      <c r="Z2909" s="439"/>
      <c r="AH2909" s="367"/>
      <c r="AJ2909" s="367"/>
      <c r="AK2909" s="367"/>
    </row>
    <row r="2910" spans="26:37" s="368" customFormat="1" ht="14.15" customHeight="1">
      <c r="Z2910" s="439"/>
      <c r="AH2910" s="367"/>
      <c r="AJ2910" s="367"/>
      <c r="AK2910" s="367"/>
    </row>
    <row r="2911" spans="26:37" s="368" customFormat="1" ht="14.15" customHeight="1">
      <c r="Z2911" s="439"/>
      <c r="AH2911" s="367"/>
      <c r="AJ2911" s="367"/>
      <c r="AK2911" s="367"/>
    </row>
    <row r="2912" spans="26:37" s="368" customFormat="1" ht="14.15" customHeight="1">
      <c r="Z2912" s="439"/>
      <c r="AH2912" s="367"/>
      <c r="AJ2912" s="367"/>
      <c r="AK2912" s="367"/>
    </row>
    <row r="2913" spans="26:37" s="368" customFormat="1" ht="14.15" customHeight="1">
      <c r="Z2913" s="439"/>
      <c r="AH2913" s="367"/>
      <c r="AJ2913" s="367"/>
      <c r="AK2913" s="367"/>
    </row>
    <row r="2914" spans="26:37" s="368" customFormat="1" ht="14.15" customHeight="1">
      <c r="Z2914" s="439"/>
      <c r="AH2914" s="367"/>
      <c r="AJ2914" s="367"/>
      <c r="AK2914" s="367"/>
    </row>
    <row r="2915" spans="26:37" s="368" customFormat="1" ht="14.15" customHeight="1">
      <c r="Z2915" s="439"/>
      <c r="AH2915" s="367"/>
      <c r="AJ2915" s="367"/>
      <c r="AK2915" s="367"/>
    </row>
    <row r="2916" spans="26:37" s="368" customFormat="1" ht="14.15" customHeight="1">
      <c r="Z2916" s="439"/>
      <c r="AH2916" s="367"/>
      <c r="AJ2916" s="367"/>
      <c r="AK2916" s="367"/>
    </row>
    <row r="2917" spans="26:37" s="368" customFormat="1" ht="14.15" customHeight="1">
      <c r="Z2917" s="439"/>
      <c r="AH2917" s="367"/>
      <c r="AJ2917" s="367"/>
      <c r="AK2917" s="367"/>
    </row>
    <row r="2918" spans="26:37" s="368" customFormat="1" ht="14.15" customHeight="1">
      <c r="Z2918" s="439"/>
      <c r="AH2918" s="367"/>
      <c r="AJ2918" s="367"/>
      <c r="AK2918" s="367"/>
    </row>
    <row r="2919" spans="26:37" s="368" customFormat="1" ht="14.15" customHeight="1">
      <c r="Z2919" s="439"/>
      <c r="AH2919" s="367"/>
      <c r="AJ2919" s="367"/>
      <c r="AK2919" s="367"/>
    </row>
    <row r="2920" spans="26:37" s="368" customFormat="1" ht="14.15" customHeight="1">
      <c r="Z2920" s="439"/>
      <c r="AH2920" s="367"/>
      <c r="AJ2920" s="367"/>
      <c r="AK2920" s="367"/>
    </row>
    <row r="2921" spans="26:37" s="368" customFormat="1" ht="14.15" customHeight="1">
      <c r="Z2921" s="439"/>
      <c r="AH2921" s="367"/>
      <c r="AJ2921" s="367"/>
      <c r="AK2921" s="367"/>
    </row>
    <row r="2922" spans="26:37" s="368" customFormat="1" ht="14.15" customHeight="1">
      <c r="Z2922" s="439"/>
      <c r="AH2922" s="367"/>
      <c r="AJ2922" s="367"/>
      <c r="AK2922" s="367"/>
    </row>
    <row r="2923" spans="26:37" s="368" customFormat="1" ht="14.15" customHeight="1">
      <c r="Z2923" s="439"/>
      <c r="AH2923" s="367"/>
      <c r="AJ2923" s="367"/>
      <c r="AK2923" s="367"/>
    </row>
    <row r="2924" spans="26:37" s="368" customFormat="1" ht="14.15" customHeight="1">
      <c r="Z2924" s="439"/>
      <c r="AH2924" s="367"/>
      <c r="AJ2924" s="367"/>
      <c r="AK2924" s="367"/>
    </row>
    <row r="2925" spans="26:37" s="368" customFormat="1" ht="14.15" customHeight="1">
      <c r="Z2925" s="439"/>
      <c r="AH2925" s="367"/>
      <c r="AJ2925" s="367"/>
      <c r="AK2925" s="367"/>
    </row>
    <row r="2926" spans="26:37" s="368" customFormat="1" ht="14.15" customHeight="1">
      <c r="Z2926" s="439"/>
      <c r="AH2926" s="367"/>
      <c r="AJ2926" s="367"/>
      <c r="AK2926" s="367"/>
    </row>
    <row r="2927" spans="26:37" s="368" customFormat="1" ht="14.15" customHeight="1">
      <c r="Z2927" s="439"/>
      <c r="AH2927" s="367"/>
      <c r="AJ2927" s="367"/>
      <c r="AK2927" s="367"/>
    </row>
    <row r="2928" spans="26:37" s="368" customFormat="1" ht="14.15" customHeight="1">
      <c r="Z2928" s="439"/>
      <c r="AH2928" s="367"/>
      <c r="AJ2928" s="367"/>
      <c r="AK2928" s="367"/>
    </row>
    <row r="2929" spans="26:37" s="368" customFormat="1" ht="14.15" customHeight="1">
      <c r="Z2929" s="439"/>
      <c r="AH2929" s="367"/>
      <c r="AJ2929" s="367"/>
      <c r="AK2929" s="367"/>
    </row>
    <row r="2930" spans="26:37" s="368" customFormat="1" ht="14.15" customHeight="1">
      <c r="Z2930" s="439"/>
      <c r="AH2930" s="367"/>
      <c r="AJ2930" s="367"/>
      <c r="AK2930" s="367"/>
    </row>
    <row r="2931" spans="26:37" s="368" customFormat="1" ht="14.15" customHeight="1">
      <c r="Z2931" s="439"/>
      <c r="AH2931" s="367"/>
      <c r="AJ2931" s="367"/>
      <c r="AK2931" s="367"/>
    </row>
    <row r="2932" spans="26:37" s="368" customFormat="1" ht="14.15" customHeight="1">
      <c r="Z2932" s="439"/>
      <c r="AH2932" s="367"/>
      <c r="AJ2932" s="367"/>
      <c r="AK2932" s="367"/>
    </row>
    <row r="2933" spans="26:37" s="368" customFormat="1" ht="14.15" customHeight="1">
      <c r="Z2933" s="439"/>
      <c r="AH2933" s="367"/>
      <c r="AJ2933" s="367"/>
      <c r="AK2933" s="367"/>
    </row>
    <row r="2934" spans="26:37" s="368" customFormat="1" ht="14.15" customHeight="1">
      <c r="Z2934" s="439"/>
      <c r="AH2934" s="367"/>
      <c r="AJ2934" s="367"/>
      <c r="AK2934" s="367"/>
    </row>
    <row r="2935" spans="26:37" s="368" customFormat="1" ht="14.15" customHeight="1">
      <c r="Z2935" s="439"/>
      <c r="AH2935" s="367"/>
      <c r="AJ2935" s="367"/>
      <c r="AK2935" s="367"/>
    </row>
    <row r="2936" spans="26:37" s="368" customFormat="1" ht="14.15" customHeight="1">
      <c r="Z2936" s="439"/>
      <c r="AH2936" s="367"/>
      <c r="AJ2936" s="367"/>
      <c r="AK2936" s="367"/>
    </row>
    <row r="2937" spans="26:37" s="368" customFormat="1" ht="14.15" customHeight="1">
      <c r="Z2937" s="439"/>
      <c r="AH2937" s="367"/>
      <c r="AJ2937" s="367"/>
      <c r="AK2937" s="367"/>
    </row>
    <row r="2938" spans="26:37" s="368" customFormat="1" ht="14.15" customHeight="1">
      <c r="Z2938" s="439"/>
      <c r="AH2938" s="367"/>
      <c r="AJ2938" s="367"/>
      <c r="AK2938" s="367"/>
    </row>
    <row r="2939" spans="26:37" s="368" customFormat="1" ht="14.15" customHeight="1">
      <c r="Z2939" s="439"/>
      <c r="AH2939" s="367"/>
      <c r="AJ2939" s="367"/>
      <c r="AK2939" s="367"/>
    </row>
    <row r="2940" spans="26:37" s="368" customFormat="1" ht="14.15" customHeight="1">
      <c r="Z2940" s="439"/>
      <c r="AH2940" s="367"/>
      <c r="AJ2940" s="367"/>
      <c r="AK2940" s="367"/>
    </row>
    <row r="2941" spans="26:37" s="368" customFormat="1" ht="14.15" customHeight="1">
      <c r="Z2941" s="439"/>
      <c r="AH2941" s="367"/>
      <c r="AJ2941" s="367"/>
      <c r="AK2941" s="367"/>
    </row>
    <row r="2942" spans="26:37" s="368" customFormat="1" ht="14.15" customHeight="1">
      <c r="Z2942" s="439"/>
      <c r="AH2942" s="367"/>
      <c r="AJ2942" s="367"/>
      <c r="AK2942" s="367"/>
    </row>
    <row r="2943" spans="26:37" s="368" customFormat="1" ht="14.15" customHeight="1">
      <c r="Z2943" s="439"/>
      <c r="AH2943" s="367"/>
      <c r="AJ2943" s="367"/>
      <c r="AK2943" s="367"/>
    </row>
    <row r="2944" spans="26:37" s="368" customFormat="1" ht="14.15" customHeight="1">
      <c r="Z2944" s="439"/>
      <c r="AH2944" s="367"/>
      <c r="AJ2944" s="367"/>
      <c r="AK2944" s="367"/>
    </row>
    <row r="2945" spans="26:37" s="368" customFormat="1" ht="14.15" customHeight="1">
      <c r="Z2945" s="439"/>
      <c r="AH2945" s="367"/>
      <c r="AJ2945" s="367"/>
      <c r="AK2945" s="367"/>
    </row>
    <row r="2946" spans="26:37" s="368" customFormat="1" ht="14.15" customHeight="1">
      <c r="Z2946" s="439"/>
      <c r="AH2946" s="367"/>
      <c r="AJ2946" s="367"/>
      <c r="AK2946" s="367"/>
    </row>
    <row r="2947" spans="26:37" s="368" customFormat="1" ht="14.15" customHeight="1">
      <c r="Z2947" s="439"/>
      <c r="AH2947" s="367"/>
      <c r="AJ2947" s="367"/>
      <c r="AK2947" s="367"/>
    </row>
    <row r="2948" spans="26:37" s="368" customFormat="1" ht="14.15" customHeight="1">
      <c r="Z2948" s="439"/>
      <c r="AH2948" s="367"/>
      <c r="AJ2948" s="367"/>
      <c r="AK2948" s="367"/>
    </row>
    <row r="2949" spans="26:37" s="368" customFormat="1" ht="14.15" customHeight="1">
      <c r="Z2949" s="439"/>
      <c r="AH2949" s="367"/>
      <c r="AJ2949" s="367"/>
      <c r="AK2949" s="367"/>
    </row>
    <row r="2950" spans="26:37" s="368" customFormat="1" ht="14.15" customHeight="1">
      <c r="Z2950" s="439"/>
      <c r="AH2950" s="367"/>
      <c r="AJ2950" s="367"/>
      <c r="AK2950" s="367"/>
    </row>
    <row r="2951" spans="26:37" s="368" customFormat="1" ht="14.15" customHeight="1">
      <c r="Z2951" s="439"/>
      <c r="AH2951" s="367"/>
      <c r="AJ2951" s="367"/>
      <c r="AK2951" s="367"/>
    </row>
    <row r="2952" spans="26:37" s="368" customFormat="1" ht="14.15" customHeight="1">
      <c r="Z2952" s="439"/>
      <c r="AH2952" s="367"/>
      <c r="AJ2952" s="367"/>
      <c r="AK2952" s="367"/>
    </row>
    <row r="2953" spans="26:37" s="368" customFormat="1" ht="14.15" customHeight="1">
      <c r="Z2953" s="439"/>
      <c r="AH2953" s="367"/>
      <c r="AJ2953" s="367"/>
      <c r="AK2953" s="367"/>
    </row>
    <row r="2954" spans="26:37" s="368" customFormat="1" ht="14.15" customHeight="1">
      <c r="Z2954" s="439"/>
      <c r="AH2954" s="367"/>
      <c r="AJ2954" s="367"/>
      <c r="AK2954" s="367"/>
    </row>
    <row r="2955" spans="26:37" s="368" customFormat="1" ht="14.15" customHeight="1">
      <c r="Z2955" s="439"/>
      <c r="AH2955" s="367"/>
      <c r="AJ2955" s="367"/>
      <c r="AK2955" s="367"/>
    </row>
    <row r="2956" spans="26:37" s="368" customFormat="1" ht="14.15" customHeight="1">
      <c r="Z2956" s="439"/>
      <c r="AH2956" s="367"/>
      <c r="AJ2956" s="367"/>
      <c r="AK2956" s="367"/>
    </row>
    <row r="2957" spans="26:37" s="368" customFormat="1" ht="14.15" customHeight="1">
      <c r="Z2957" s="439"/>
      <c r="AH2957" s="367"/>
      <c r="AJ2957" s="367"/>
      <c r="AK2957" s="367"/>
    </row>
    <row r="2958" spans="26:37" s="368" customFormat="1" ht="14.15" customHeight="1">
      <c r="Z2958" s="439"/>
      <c r="AH2958" s="367"/>
      <c r="AJ2958" s="367"/>
      <c r="AK2958" s="367"/>
    </row>
    <row r="2959" spans="26:37" s="368" customFormat="1" ht="14.15" customHeight="1">
      <c r="Z2959" s="439"/>
      <c r="AH2959" s="367"/>
      <c r="AJ2959" s="367"/>
      <c r="AK2959" s="367"/>
    </row>
    <row r="2960" spans="26:37" s="368" customFormat="1" ht="14.15" customHeight="1">
      <c r="Z2960" s="439"/>
      <c r="AH2960" s="367"/>
      <c r="AJ2960" s="367"/>
      <c r="AK2960" s="367"/>
    </row>
    <row r="2961" spans="26:37" s="368" customFormat="1" ht="14.15" customHeight="1">
      <c r="Z2961" s="439"/>
      <c r="AH2961" s="367"/>
      <c r="AJ2961" s="367"/>
      <c r="AK2961" s="367"/>
    </row>
    <row r="2962" spans="26:37" s="368" customFormat="1" ht="14.15" customHeight="1">
      <c r="Z2962" s="439"/>
      <c r="AH2962" s="367"/>
      <c r="AJ2962" s="367"/>
      <c r="AK2962" s="367"/>
    </row>
    <row r="2963" spans="26:37" s="368" customFormat="1" ht="14.15" customHeight="1">
      <c r="Z2963" s="439"/>
      <c r="AH2963" s="367"/>
      <c r="AJ2963" s="367"/>
      <c r="AK2963" s="367"/>
    </row>
    <row r="2964" spans="26:37" s="368" customFormat="1" ht="14.15" customHeight="1">
      <c r="Z2964" s="439"/>
      <c r="AH2964" s="367"/>
      <c r="AJ2964" s="367"/>
      <c r="AK2964" s="367"/>
    </row>
    <row r="2965" spans="26:37" s="368" customFormat="1" ht="14.15" customHeight="1">
      <c r="Z2965" s="439"/>
      <c r="AH2965" s="367"/>
      <c r="AJ2965" s="367"/>
      <c r="AK2965" s="367"/>
    </row>
    <row r="2966" spans="26:37" s="368" customFormat="1" ht="14.15" customHeight="1">
      <c r="Z2966" s="439"/>
      <c r="AH2966" s="367"/>
      <c r="AJ2966" s="367"/>
      <c r="AK2966" s="367"/>
    </row>
    <row r="2967" spans="26:37" s="368" customFormat="1" ht="14.15" customHeight="1">
      <c r="Z2967" s="439"/>
      <c r="AH2967" s="367"/>
      <c r="AJ2967" s="367"/>
      <c r="AK2967" s="367"/>
    </row>
    <row r="2968" spans="26:37" s="368" customFormat="1" ht="14.15" customHeight="1">
      <c r="Z2968" s="439"/>
      <c r="AH2968" s="367"/>
      <c r="AJ2968" s="367"/>
      <c r="AK2968" s="367"/>
    </row>
    <row r="2969" spans="26:37" s="368" customFormat="1" ht="14.15" customHeight="1">
      <c r="Z2969" s="439"/>
      <c r="AH2969" s="367"/>
      <c r="AJ2969" s="367"/>
      <c r="AK2969" s="367"/>
    </row>
    <row r="2970" spans="26:37" s="368" customFormat="1" ht="14.15" customHeight="1">
      <c r="Z2970" s="439"/>
      <c r="AH2970" s="367"/>
      <c r="AJ2970" s="367"/>
      <c r="AK2970" s="367"/>
    </row>
    <row r="2971" spans="26:37" s="368" customFormat="1" ht="14.15" customHeight="1">
      <c r="Z2971" s="439"/>
      <c r="AH2971" s="367"/>
      <c r="AJ2971" s="367"/>
      <c r="AK2971" s="367"/>
    </row>
    <row r="2972" spans="26:37" s="368" customFormat="1" ht="14.15" customHeight="1">
      <c r="Z2972" s="439"/>
      <c r="AH2972" s="367"/>
      <c r="AJ2972" s="367"/>
      <c r="AK2972" s="367"/>
    </row>
    <row r="2973" spans="26:37" s="368" customFormat="1" ht="14.15" customHeight="1">
      <c r="Z2973" s="439"/>
      <c r="AH2973" s="367"/>
      <c r="AJ2973" s="367"/>
      <c r="AK2973" s="367"/>
    </row>
    <row r="2974" spans="26:37" s="368" customFormat="1" ht="14.15" customHeight="1">
      <c r="Z2974" s="439"/>
      <c r="AH2974" s="367"/>
      <c r="AJ2974" s="367"/>
      <c r="AK2974" s="367"/>
    </row>
    <row r="2975" spans="26:37" s="368" customFormat="1" ht="14.15" customHeight="1">
      <c r="Z2975" s="439"/>
      <c r="AH2975" s="367"/>
      <c r="AJ2975" s="367"/>
      <c r="AK2975" s="367"/>
    </row>
    <row r="2976" spans="26:37" s="368" customFormat="1" ht="14.15" customHeight="1">
      <c r="Z2976" s="439"/>
      <c r="AH2976" s="367"/>
      <c r="AJ2976" s="367"/>
      <c r="AK2976" s="367"/>
    </row>
    <row r="2977" spans="26:37" s="368" customFormat="1" ht="14.15" customHeight="1">
      <c r="Z2977" s="439"/>
      <c r="AH2977" s="367"/>
      <c r="AJ2977" s="367"/>
      <c r="AK2977" s="367"/>
    </row>
    <row r="2978" spans="26:37" s="368" customFormat="1" ht="14.15" customHeight="1">
      <c r="Z2978" s="439"/>
      <c r="AH2978" s="367"/>
      <c r="AJ2978" s="367"/>
      <c r="AK2978" s="367"/>
    </row>
    <row r="2979" spans="26:37" s="368" customFormat="1" ht="14.15" customHeight="1">
      <c r="Z2979" s="439"/>
      <c r="AH2979" s="367"/>
      <c r="AJ2979" s="367"/>
      <c r="AK2979" s="367"/>
    </row>
    <row r="2980" spans="26:37" s="368" customFormat="1" ht="14.15" customHeight="1">
      <c r="Z2980" s="439"/>
      <c r="AH2980" s="367"/>
      <c r="AJ2980" s="367"/>
      <c r="AK2980" s="367"/>
    </row>
    <row r="2981" spans="26:37" s="368" customFormat="1" ht="14.15" customHeight="1">
      <c r="Z2981" s="439"/>
      <c r="AH2981" s="367"/>
      <c r="AJ2981" s="367"/>
      <c r="AK2981" s="367"/>
    </row>
    <row r="2982" spans="26:37" s="368" customFormat="1" ht="14.15" customHeight="1">
      <c r="Z2982" s="439"/>
      <c r="AH2982" s="367"/>
      <c r="AJ2982" s="367"/>
      <c r="AK2982" s="367"/>
    </row>
    <row r="2983" spans="26:37" s="368" customFormat="1" ht="14.15" customHeight="1">
      <c r="Z2983" s="439"/>
      <c r="AH2983" s="367"/>
      <c r="AJ2983" s="367"/>
      <c r="AK2983" s="367"/>
    </row>
    <row r="2984" spans="26:37" s="368" customFormat="1" ht="14.15" customHeight="1">
      <c r="Z2984" s="439"/>
      <c r="AH2984" s="367"/>
      <c r="AJ2984" s="367"/>
      <c r="AK2984" s="367"/>
    </row>
    <row r="2985" spans="26:37" s="368" customFormat="1" ht="14.15" customHeight="1">
      <c r="Z2985" s="439"/>
      <c r="AH2985" s="367"/>
      <c r="AJ2985" s="367"/>
      <c r="AK2985" s="367"/>
    </row>
    <row r="2986" spans="26:37" s="368" customFormat="1" ht="14.15" customHeight="1">
      <c r="Z2986" s="439"/>
      <c r="AH2986" s="367"/>
      <c r="AJ2986" s="367"/>
      <c r="AK2986" s="367"/>
    </row>
    <row r="2987" spans="26:37" s="368" customFormat="1" ht="14.15" customHeight="1">
      <c r="Z2987" s="439"/>
      <c r="AH2987" s="367"/>
      <c r="AJ2987" s="367"/>
      <c r="AK2987" s="367"/>
    </row>
    <row r="2988" spans="26:37" s="368" customFormat="1" ht="14.15" customHeight="1">
      <c r="Z2988" s="439"/>
      <c r="AH2988" s="367"/>
      <c r="AJ2988" s="367"/>
      <c r="AK2988" s="367"/>
    </row>
    <row r="2989" spans="26:37" s="368" customFormat="1" ht="14.15" customHeight="1">
      <c r="Z2989" s="439"/>
      <c r="AH2989" s="367"/>
      <c r="AJ2989" s="367"/>
      <c r="AK2989" s="367"/>
    </row>
    <row r="2990" spans="26:37" s="368" customFormat="1" ht="14.15" customHeight="1">
      <c r="Z2990" s="439"/>
      <c r="AH2990" s="367"/>
      <c r="AJ2990" s="367"/>
      <c r="AK2990" s="367"/>
    </row>
    <row r="2991" spans="26:37" s="368" customFormat="1" ht="14.15" customHeight="1">
      <c r="Z2991" s="439"/>
      <c r="AH2991" s="367"/>
      <c r="AJ2991" s="367"/>
      <c r="AK2991" s="367"/>
    </row>
    <row r="2992" spans="26:37" s="368" customFormat="1" ht="14.15" customHeight="1">
      <c r="Z2992" s="439"/>
      <c r="AH2992" s="367"/>
      <c r="AJ2992" s="367"/>
      <c r="AK2992" s="367"/>
    </row>
    <row r="2993" spans="26:37" s="368" customFormat="1" ht="14.15" customHeight="1">
      <c r="Z2993" s="439"/>
      <c r="AH2993" s="367"/>
      <c r="AJ2993" s="367"/>
      <c r="AK2993" s="367"/>
    </row>
    <row r="2994" spans="26:37" s="368" customFormat="1" ht="14.15" customHeight="1">
      <c r="Z2994" s="439"/>
      <c r="AH2994" s="367"/>
      <c r="AJ2994" s="367"/>
      <c r="AK2994" s="367"/>
    </row>
    <row r="2995" spans="26:37" s="368" customFormat="1" ht="14.15" customHeight="1">
      <c r="Z2995" s="439"/>
      <c r="AH2995" s="367"/>
      <c r="AJ2995" s="367"/>
      <c r="AK2995" s="367"/>
    </row>
    <row r="2996" spans="26:37" s="368" customFormat="1" ht="14.15" customHeight="1">
      <c r="Z2996" s="439"/>
      <c r="AH2996" s="367"/>
      <c r="AJ2996" s="367"/>
      <c r="AK2996" s="367"/>
    </row>
    <row r="2997" spans="26:37" s="368" customFormat="1" ht="14.15" customHeight="1">
      <c r="Z2997" s="439"/>
      <c r="AH2997" s="367"/>
      <c r="AJ2997" s="367"/>
      <c r="AK2997" s="367"/>
    </row>
    <row r="2998" spans="26:37" s="368" customFormat="1" ht="14.15" customHeight="1">
      <c r="Z2998" s="439"/>
      <c r="AH2998" s="367"/>
      <c r="AJ2998" s="367"/>
      <c r="AK2998" s="367"/>
    </row>
    <row r="2999" spans="26:37" s="368" customFormat="1" ht="14.15" customHeight="1">
      <c r="Z2999" s="439"/>
      <c r="AH2999" s="367"/>
      <c r="AJ2999" s="367"/>
      <c r="AK2999" s="367"/>
    </row>
    <row r="3000" spans="26:37" s="368" customFormat="1" ht="14.15" customHeight="1">
      <c r="Z3000" s="439"/>
      <c r="AH3000" s="367"/>
      <c r="AJ3000" s="367"/>
      <c r="AK3000" s="367"/>
    </row>
    <row r="3001" spans="26:37" s="368" customFormat="1" ht="14.15" customHeight="1">
      <c r="Z3001" s="439"/>
      <c r="AH3001" s="367"/>
      <c r="AJ3001" s="367"/>
      <c r="AK3001" s="367"/>
    </row>
    <row r="3002" spans="26:37" s="368" customFormat="1" ht="14.15" customHeight="1">
      <c r="Z3002" s="439"/>
      <c r="AH3002" s="367"/>
      <c r="AJ3002" s="367"/>
      <c r="AK3002" s="367"/>
    </row>
    <row r="3003" spans="26:37" s="368" customFormat="1" ht="14.15" customHeight="1">
      <c r="Z3003" s="439"/>
      <c r="AH3003" s="367"/>
      <c r="AJ3003" s="367"/>
      <c r="AK3003" s="367"/>
    </row>
    <row r="3004" spans="26:37" s="368" customFormat="1" ht="14.15" customHeight="1">
      <c r="Z3004" s="439"/>
      <c r="AH3004" s="367"/>
      <c r="AJ3004" s="367"/>
      <c r="AK3004" s="367"/>
    </row>
    <row r="3005" spans="26:37" s="368" customFormat="1" ht="14.15" customHeight="1">
      <c r="Z3005" s="439"/>
      <c r="AH3005" s="367"/>
      <c r="AJ3005" s="367"/>
      <c r="AK3005" s="367"/>
    </row>
    <row r="3006" spans="26:37" s="368" customFormat="1" ht="14.15" customHeight="1">
      <c r="Z3006" s="439"/>
      <c r="AH3006" s="367"/>
      <c r="AJ3006" s="367"/>
      <c r="AK3006" s="367"/>
    </row>
    <row r="3007" spans="26:37" s="368" customFormat="1" ht="14.15" customHeight="1">
      <c r="Z3007" s="439"/>
      <c r="AH3007" s="367"/>
      <c r="AJ3007" s="367"/>
      <c r="AK3007" s="367"/>
    </row>
    <row r="3008" spans="26:37" s="368" customFormat="1" ht="14.15" customHeight="1">
      <c r="Z3008" s="439"/>
      <c r="AH3008" s="367"/>
      <c r="AJ3008" s="367"/>
      <c r="AK3008" s="367"/>
    </row>
    <row r="3009" spans="26:37" s="368" customFormat="1" ht="14.15" customHeight="1">
      <c r="Z3009" s="439"/>
      <c r="AH3009" s="367"/>
      <c r="AJ3009" s="367"/>
      <c r="AK3009" s="367"/>
    </row>
    <row r="3010" spans="26:37" s="368" customFormat="1" ht="14.15" customHeight="1">
      <c r="Z3010" s="439"/>
      <c r="AH3010" s="367"/>
      <c r="AJ3010" s="367"/>
      <c r="AK3010" s="367"/>
    </row>
    <row r="3011" spans="26:37" s="368" customFormat="1" ht="14.15" customHeight="1">
      <c r="Z3011" s="439"/>
      <c r="AH3011" s="367"/>
      <c r="AJ3011" s="367"/>
      <c r="AK3011" s="367"/>
    </row>
    <row r="3012" spans="26:37" s="368" customFormat="1" ht="14.15" customHeight="1">
      <c r="Z3012" s="439"/>
      <c r="AH3012" s="367"/>
      <c r="AJ3012" s="367"/>
      <c r="AK3012" s="367"/>
    </row>
    <row r="3013" spans="26:37" s="368" customFormat="1" ht="14.15" customHeight="1">
      <c r="Z3013" s="439"/>
      <c r="AH3013" s="367"/>
      <c r="AJ3013" s="367"/>
      <c r="AK3013" s="367"/>
    </row>
    <row r="3014" spans="26:37" s="368" customFormat="1" ht="14.15" customHeight="1">
      <c r="Z3014" s="439"/>
      <c r="AH3014" s="367"/>
      <c r="AJ3014" s="367"/>
      <c r="AK3014" s="367"/>
    </row>
    <row r="3015" spans="26:37" s="368" customFormat="1" ht="14.15" customHeight="1">
      <c r="Z3015" s="439"/>
      <c r="AH3015" s="367"/>
      <c r="AJ3015" s="367"/>
      <c r="AK3015" s="367"/>
    </row>
    <row r="3016" spans="26:37" s="368" customFormat="1" ht="14.15" customHeight="1">
      <c r="Z3016" s="439"/>
      <c r="AH3016" s="367"/>
      <c r="AJ3016" s="367"/>
      <c r="AK3016" s="367"/>
    </row>
    <row r="3017" spans="26:37" s="368" customFormat="1" ht="14.15" customHeight="1">
      <c r="Z3017" s="439"/>
      <c r="AH3017" s="367"/>
      <c r="AJ3017" s="367"/>
      <c r="AK3017" s="367"/>
    </row>
    <row r="3018" spans="26:37" s="368" customFormat="1" ht="14.15" customHeight="1">
      <c r="Z3018" s="439"/>
      <c r="AH3018" s="367"/>
      <c r="AJ3018" s="367"/>
      <c r="AK3018" s="367"/>
    </row>
    <row r="3019" spans="26:37" s="368" customFormat="1" ht="14.15" customHeight="1">
      <c r="Z3019" s="439"/>
      <c r="AH3019" s="367"/>
      <c r="AJ3019" s="367"/>
      <c r="AK3019" s="367"/>
    </row>
    <row r="3020" spans="26:37" s="368" customFormat="1" ht="14.15" customHeight="1">
      <c r="Z3020" s="439"/>
      <c r="AH3020" s="367"/>
      <c r="AJ3020" s="367"/>
      <c r="AK3020" s="367"/>
    </row>
    <row r="3021" spans="26:37" s="368" customFormat="1" ht="14.15" customHeight="1">
      <c r="Z3021" s="439"/>
      <c r="AH3021" s="367"/>
      <c r="AJ3021" s="367"/>
      <c r="AK3021" s="367"/>
    </row>
    <row r="3022" spans="26:37" s="368" customFormat="1" ht="14.15" customHeight="1">
      <c r="Z3022" s="439"/>
      <c r="AH3022" s="367"/>
      <c r="AJ3022" s="367"/>
      <c r="AK3022" s="367"/>
    </row>
    <row r="3023" spans="26:37" s="368" customFormat="1" ht="14.15" customHeight="1">
      <c r="Z3023" s="439"/>
      <c r="AH3023" s="367"/>
      <c r="AJ3023" s="367"/>
      <c r="AK3023" s="367"/>
    </row>
    <row r="3024" spans="26:37" s="368" customFormat="1" ht="14.15" customHeight="1">
      <c r="Z3024" s="439"/>
      <c r="AH3024" s="367"/>
      <c r="AJ3024" s="367"/>
      <c r="AK3024" s="367"/>
    </row>
    <row r="3025" spans="26:37" s="368" customFormat="1" ht="14.15" customHeight="1">
      <c r="Z3025" s="439"/>
      <c r="AH3025" s="367"/>
      <c r="AJ3025" s="367"/>
      <c r="AK3025" s="367"/>
    </row>
    <row r="3026" spans="26:37" s="368" customFormat="1" ht="14.15" customHeight="1">
      <c r="Z3026" s="439"/>
      <c r="AH3026" s="367"/>
      <c r="AJ3026" s="367"/>
      <c r="AK3026" s="367"/>
    </row>
    <row r="3027" spans="26:37" s="368" customFormat="1" ht="14.15" customHeight="1">
      <c r="Z3027" s="439"/>
      <c r="AH3027" s="367"/>
      <c r="AJ3027" s="367"/>
      <c r="AK3027" s="367"/>
    </row>
    <row r="3028" spans="26:37" s="368" customFormat="1" ht="14.15" customHeight="1">
      <c r="Z3028" s="439"/>
      <c r="AH3028" s="367"/>
      <c r="AJ3028" s="367"/>
      <c r="AK3028" s="367"/>
    </row>
    <row r="3029" spans="26:37" s="368" customFormat="1" ht="14.15" customHeight="1">
      <c r="Z3029" s="439"/>
      <c r="AH3029" s="367"/>
      <c r="AJ3029" s="367"/>
      <c r="AK3029" s="367"/>
    </row>
    <row r="3030" spans="26:37" s="368" customFormat="1" ht="14.15" customHeight="1">
      <c r="Z3030" s="439"/>
      <c r="AH3030" s="367"/>
      <c r="AJ3030" s="367"/>
      <c r="AK3030" s="367"/>
    </row>
    <row r="3031" spans="26:37" s="368" customFormat="1" ht="14.15" customHeight="1">
      <c r="Z3031" s="439"/>
      <c r="AH3031" s="367"/>
      <c r="AJ3031" s="367"/>
      <c r="AK3031" s="367"/>
    </row>
    <row r="3032" spans="26:37" s="368" customFormat="1" ht="14.15" customHeight="1">
      <c r="Z3032" s="439"/>
      <c r="AH3032" s="367"/>
      <c r="AJ3032" s="367"/>
      <c r="AK3032" s="367"/>
    </row>
    <row r="3033" spans="26:37" s="368" customFormat="1" ht="14.15" customHeight="1">
      <c r="Z3033" s="439"/>
      <c r="AH3033" s="367"/>
      <c r="AJ3033" s="367"/>
      <c r="AK3033" s="367"/>
    </row>
    <row r="3034" spans="26:37" s="368" customFormat="1" ht="14.15" customHeight="1">
      <c r="Z3034" s="439"/>
      <c r="AH3034" s="367"/>
      <c r="AJ3034" s="367"/>
      <c r="AK3034" s="367"/>
    </row>
    <row r="3035" spans="26:37" s="368" customFormat="1" ht="14.15" customHeight="1">
      <c r="Z3035" s="439"/>
      <c r="AH3035" s="367"/>
      <c r="AJ3035" s="367"/>
      <c r="AK3035" s="367"/>
    </row>
    <row r="3036" spans="26:37" s="368" customFormat="1" ht="14.15" customHeight="1">
      <c r="Z3036" s="439"/>
      <c r="AH3036" s="367"/>
      <c r="AJ3036" s="367"/>
      <c r="AK3036" s="367"/>
    </row>
    <row r="3037" spans="26:37" s="368" customFormat="1" ht="14.15" customHeight="1">
      <c r="Z3037" s="439"/>
      <c r="AH3037" s="367"/>
      <c r="AJ3037" s="367"/>
      <c r="AK3037" s="367"/>
    </row>
    <row r="3038" spans="26:37" s="368" customFormat="1" ht="14.15" customHeight="1">
      <c r="Z3038" s="439"/>
      <c r="AH3038" s="367"/>
      <c r="AJ3038" s="367"/>
      <c r="AK3038" s="367"/>
    </row>
    <row r="3039" spans="26:37" s="368" customFormat="1" ht="14.15" customHeight="1">
      <c r="Z3039" s="439"/>
      <c r="AH3039" s="367"/>
      <c r="AJ3039" s="367"/>
      <c r="AK3039" s="367"/>
    </row>
    <row r="3040" spans="26:37" s="368" customFormat="1" ht="14.15" customHeight="1">
      <c r="Z3040" s="439"/>
      <c r="AH3040" s="367"/>
      <c r="AJ3040" s="367"/>
      <c r="AK3040" s="367"/>
    </row>
    <row r="3041" spans="26:37" s="368" customFormat="1" ht="14.15" customHeight="1">
      <c r="Z3041" s="439"/>
      <c r="AH3041" s="367"/>
      <c r="AJ3041" s="367"/>
      <c r="AK3041" s="367"/>
    </row>
    <row r="3042" spans="26:37" s="368" customFormat="1" ht="14.15" customHeight="1">
      <c r="Z3042" s="439"/>
      <c r="AH3042" s="367"/>
      <c r="AJ3042" s="367"/>
      <c r="AK3042" s="367"/>
    </row>
    <row r="3043" spans="26:37" s="368" customFormat="1" ht="14.15" customHeight="1">
      <c r="Z3043" s="439"/>
      <c r="AH3043" s="367"/>
      <c r="AJ3043" s="367"/>
      <c r="AK3043" s="367"/>
    </row>
    <row r="3044" spans="26:37" s="368" customFormat="1" ht="14.15" customHeight="1">
      <c r="Z3044" s="439"/>
      <c r="AH3044" s="367"/>
      <c r="AJ3044" s="367"/>
      <c r="AK3044" s="367"/>
    </row>
    <row r="3045" spans="26:37" s="368" customFormat="1" ht="14.15" customHeight="1">
      <c r="Z3045" s="439"/>
      <c r="AH3045" s="367"/>
      <c r="AJ3045" s="367"/>
      <c r="AK3045" s="367"/>
    </row>
    <row r="3046" spans="26:37" s="368" customFormat="1" ht="14.15" customHeight="1">
      <c r="Z3046" s="439"/>
      <c r="AH3046" s="367"/>
      <c r="AJ3046" s="367"/>
      <c r="AK3046" s="367"/>
    </row>
    <row r="3047" spans="26:37" s="368" customFormat="1" ht="14.15" customHeight="1">
      <c r="Z3047" s="439"/>
      <c r="AH3047" s="367"/>
      <c r="AJ3047" s="367"/>
      <c r="AK3047" s="367"/>
    </row>
    <row r="3048" spans="26:37" s="368" customFormat="1" ht="14.15" customHeight="1">
      <c r="Z3048" s="439"/>
      <c r="AH3048" s="367"/>
      <c r="AJ3048" s="367"/>
      <c r="AK3048" s="367"/>
    </row>
    <row r="3049" spans="26:37" s="368" customFormat="1" ht="14.15" customHeight="1">
      <c r="Z3049" s="439"/>
      <c r="AH3049" s="367"/>
      <c r="AJ3049" s="367"/>
      <c r="AK3049" s="367"/>
    </row>
    <row r="3050" spans="26:37" s="368" customFormat="1" ht="14.15" customHeight="1">
      <c r="Z3050" s="439"/>
      <c r="AH3050" s="367"/>
      <c r="AJ3050" s="367"/>
      <c r="AK3050" s="367"/>
    </row>
    <row r="3051" spans="26:37" s="368" customFormat="1" ht="14.15" customHeight="1">
      <c r="Z3051" s="439"/>
      <c r="AH3051" s="367"/>
      <c r="AJ3051" s="367"/>
      <c r="AK3051" s="367"/>
    </row>
    <row r="3052" spans="26:37" s="368" customFormat="1" ht="14.15" customHeight="1">
      <c r="Z3052" s="439"/>
      <c r="AH3052" s="367"/>
      <c r="AJ3052" s="367"/>
      <c r="AK3052" s="367"/>
    </row>
    <row r="3053" spans="26:37" s="368" customFormat="1" ht="14.15" customHeight="1">
      <c r="Z3053" s="439"/>
      <c r="AH3053" s="367"/>
      <c r="AJ3053" s="367"/>
      <c r="AK3053" s="367"/>
    </row>
    <row r="3054" spans="26:37" s="368" customFormat="1" ht="14.15" customHeight="1">
      <c r="Z3054" s="439"/>
      <c r="AH3054" s="367"/>
      <c r="AJ3054" s="367"/>
      <c r="AK3054" s="367"/>
    </row>
    <row r="3055" spans="26:37" s="368" customFormat="1" ht="14.15" customHeight="1">
      <c r="Z3055" s="439"/>
      <c r="AH3055" s="367"/>
      <c r="AJ3055" s="367"/>
      <c r="AK3055" s="367"/>
    </row>
    <row r="3056" spans="26:37" s="368" customFormat="1" ht="14.15" customHeight="1">
      <c r="Z3056" s="439"/>
      <c r="AH3056" s="367"/>
      <c r="AJ3056" s="367"/>
      <c r="AK3056" s="367"/>
    </row>
    <row r="3057" spans="26:37" s="368" customFormat="1" ht="14.15" customHeight="1">
      <c r="Z3057" s="439"/>
      <c r="AH3057" s="367"/>
      <c r="AJ3057" s="367"/>
      <c r="AK3057" s="367"/>
    </row>
    <row r="3058" spans="26:37" s="368" customFormat="1" ht="14.15" customHeight="1">
      <c r="Z3058" s="439"/>
      <c r="AH3058" s="367"/>
      <c r="AJ3058" s="367"/>
      <c r="AK3058" s="367"/>
    </row>
    <row r="3059" spans="26:37" s="368" customFormat="1" ht="14.15" customHeight="1">
      <c r="Z3059" s="439"/>
      <c r="AH3059" s="367"/>
      <c r="AJ3059" s="367"/>
      <c r="AK3059" s="367"/>
    </row>
    <row r="3060" spans="26:37" s="368" customFormat="1" ht="14.15" customHeight="1">
      <c r="Z3060" s="439"/>
      <c r="AH3060" s="367"/>
      <c r="AJ3060" s="367"/>
      <c r="AK3060" s="367"/>
    </row>
    <row r="3061" spans="26:37" s="368" customFormat="1" ht="14.15" customHeight="1">
      <c r="Z3061" s="439"/>
      <c r="AH3061" s="367"/>
      <c r="AJ3061" s="367"/>
      <c r="AK3061" s="367"/>
    </row>
    <row r="3062" spans="26:37" s="368" customFormat="1" ht="14.15" customHeight="1">
      <c r="Z3062" s="439"/>
      <c r="AH3062" s="367"/>
      <c r="AJ3062" s="367"/>
      <c r="AK3062" s="367"/>
    </row>
    <row r="3063" spans="26:37" s="368" customFormat="1" ht="14.15" customHeight="1">
      <c r="Z3063" s="439"/>
      <c r="AH3063" s="367"/>
      <c r="AJ3063" s="367"/>
      <c r="AK3063" s="367"/>
    </row>
    <row r="3064" spans="26:37" s="368" customFormat="1" ht="14.15" customHeight="1">
      <c r="Z3064" s="439"/>
      <c r="AH3064" s="367"/>
      <c r="AJ3064" s="367"/>
      <c r="AK3064" s="367"/>
    </row>
    <row r="3065" spans="26:37" s="368" customFormat="1" ht="14.15" customHeight="1">
      <c r="Z3065" s="439"/>
      <c r="AH3065" s="367"/>
      <c r="AJ3065" s="367"/>
      <c r="AK3065" s="367"/>
    </row>
    <row r="3066" spans="26:37" s="368" customFormat="1" ht="14.15" customHeight="1">
      <c r="Z3066" s="439"/>
      <c r="AH3066" s="367"/>
      <c r="AJ3066" s="367"/>
      <c r="AK3066" s="367"/>
    </row>
    <row r="3067" spans="26:37" s="368" customFormat="1" ht="14.15" customHeight="1">
      <c r="Z3067" s="439"/>
      <c r="AH3067" s="367"/>
      <c r="AJ3067" s="367"/>
      <c r="AK3067" s="367"/>
    </row>
    <row r="3068" spans="26:37" s="368" customFormat="1" ht="14.15" customHeight="1">
      <c r="Z3068" s="439"/>
      <c r="AH3068" s="367"/>
      <c r="AJ3068" s="367"/>
      <c r="AK3068" s="367"/>
    </row>
    <row r="3069" spans="26:37" s="368" customFormat="1" ht="14.15" customHeight="1">
      <c r="Z3069" s="439"/>
      <c r="AH3069" s="367"/>
      <c r="AJ3069" s="367"/>
      <c r="AK3069" s="367"/>
    </row>
    <row r="3070" spans="26:37" s="368" customFormat="1" ht="14.15" customHeight="1">
      <c r="Z3070" s="439"/>
      <c r="AH3070" s="367"/>
      <c r="AJ3070" s="367"/>
      <c r="AK3070" s="367"/>
    </row>
    <row r="3071" spans="26:37" s="368" customFormat="1" ht="14.15" customHeight="1">
      <c r="Z3071" s="439"/>
      <c r="AH3071" s="367"/>
      <c r="AJ3071" s="367"/>
      <c r="AK3071" s="367"/>
    </row>
    <row r="3072" spans="26:37" s="368" customFormat="1" ht="14.15" customHeight="1">
      <c r="Z3072" s="439"/>
      <c r="AH3072" s="367"/>
      <c r="AJ3072" s="367"/>
      <c r="AK3072" s="367"/>
    </row>
    <row r="3073" spans="26:37" s="368" customFormat="1" ht="14.15" customHeight="1">
      <c r="Z3073" s="439"/>
      <c r="AH3073" s="367"/>
      <c r="AJ3073" s="367"/>
      <c r="AK3073" s="367"/>
    </row>
    <row r="3074" spans="26:37" s="368" customFormat="1" ht="14.15" customHeight="1">
      <c r="Z3074" s="439"/>
      <c r="AH3074" s="367"/>
      <c r="AJ3074" s="367"/>
      <c r="AK3074" s="367"/>
    </row>
    <row r="3075" spans="26:37" s="368" customFormat="1" ht="14.15" customHeight="1">
      <c r="Z3075" s="439"/>
      <c r="AH3075" s="367"/>
      <c r="AJ3075" s="367"/>
      <c r="AK3075" s="367"/>
    </row>
    <row r="3076" spans="26:37" s="368" customFormat="1" ht="14.15" customHeight="1">
      <c r="Z3076" s="439"/>
      <c r="AH3076" s="367"/>
      <c r="AJ3076" s="367"/>
      <c r="AK3076" s="367"/>
    </row>
    <row r="3077" spans="26:37" s="368" customFormat="1" ht="14.15" customHeight="1">
      <c r="Z3077" s="439"/>
      <c r="AH3077" s="367"/>
      <c r="AJ3077" s="367"/>
      <c r="AK3077" s="367"/>
    </row>
    <row r="3078" spans="26:37" s="368" customFormat="1" ht="14.15" customHeight="1">
      <c r="Z3078" s="439"/>
      <c r="AH3078" s="367"/>
      <c r="AJ3078" s="367"/>
      <c r="AK3078" s="367"/>
    </row>
    <row r="3079" spans="26:37" s="368" customFormat="1" ht="14.15" customHeight="1">
      <c r="Z3079" s="439"/>
      <c r="AH3079" s="367"/>
      <c r="AJ3079" s="367"/>
      <c r="AK3079" s="367"/>
    </row>
    <row r="3080" spans="26:37" s="368" customFormat="1" ht="14.15" customHeight="1">
      <c r="Z3080" s="439"/>
      <c r="AH3080" s="367"/>
      <c r="AJ3080" s="367"/>
      <c r="AK3080" s="367"/>
    </row>
    <row r="3081" spans="26:37" s="368" customFormat="1" ht="14.15" customHeight="1">
      <c r="Z3081" s="439"/>
      <c r="AH3081" s="367"/>
      <c r="AJ3081" s="367"/>
      <c r="AK3081" s="367"/>
    </row>
    <row r="3082" spans="26:37" s="368" customFormat="1" ht="14.15" customHeight="1">
      <c r="Z3082" s="439"/>
      <c r="AH3082" s="367"/>
      <c r="AJ3082" s="367"/>
      <c r="AK3082" s="367"/>
    </row>
    <row r="3083" spans="26:37" s="368" customFormat="1" ht="14.15" customHeight="1">
      <c r="Z3083" s="439"/>
      <c r="AH3083" s="367"/>
      <c r="AJ3083" s="367"/>
      <c r="AK3083" s="367"/>
    </row>
    <row r="3084" spans="26:37" s="368" customFormat="1" ht="14.15" customHeight="1">
      <c r="Z3084" s="439"/>
      <c r="AH3084" s="367"/>
      <c r="AJ3084" s="367"/>
      <c r="AK3084" s="367"/>
    </row>
    <row r="3085" spans="26:37" s="368" customFormat="1" ht="14.15" customHeight="1">
      <c r="Z3085" s="439"/>
      <c r="AH3085" s="367"/>
      <c r="AJ3085" s="367"/>
      <c r="AK3085" s="367"/>
    </row>
    <row r="3086" spans="26:37" s="368" customFormat="1" ht="14.15" customHeight="1">
      <c r="Z3086" s="439"/>
      <c r="AH3086" s="367"/>
      <c r="AJ3086" s="367"/>
      <c r="AK3086" s="367"/>
    </row>
    <row r="3087" spans="26:37" s="368" customFormat="1" ht="14.15" customHeight="1">
      <c r="Z3087" s="439"/>
      <c r="AH3087" s="367"/>
      <c r="AJ3087" s="367"/>
      <c r="AK3087" s="367"/>
    </row>
    <row r="3088" spans="26:37" s="368" customFormat="1" ht="14.15" customHeight="1">
      <c r="Z3088" s="439"/>
      <c r="AH3088" s="367"/>
      <c r="AJ3088" s="367"/>
      <c r="AK3088" s="367"/>
    </row>
    <row r="3089" spans="26:37" s="368" customFormat="1" ht="14.15" customHeight="1">
      <c r="Z3089" s="439"/>
      <c r="AH3089" s="367"/>
      <c r="AJ3089" s="367"/>
      <c r="AK3089" s="367"/>
    </row>
    <row r="3090" spans="26:37" s="368" customFormat="1" ht="14.15" customHeight="1">
      <c r="Z3090" s="439"/>
      <c r="AH3090" s="367"/>
      <c r="AJ3090" s="367"/>
      <c r="AK3090" s="367"/>
    </row>
    <row r="3091" spans="26:37" s="368" customFormat="1" ht="14.15" customHeight="1">
      <c r="Z3091" s="439"/>
      <c r="AH3091" s="367"/>
      <c r="AJ3091" s="367"/>
      <c r="AK3091" s="367"/>
    </row>
    <row r="3092" spans="26:37" s="368" customFormat="1" ht="14.15" customHeight="1">
      <c r="Z3092" s="439"/>
      <c r="AH3092" s="367"/>
      <c r="AJ3092" s="367"/>
      <c r="AK3092" s="367"/>
    </row>
    <row r="3093" spans="26:37" s="368" customFormat="1" ht="14.15" customHeight="1">
      <c r="Z3093" s="439"/>
      <c r="AH3093" s="367"/>
      <c r="AJ3093" s="367"/>
      <c r="AK3093" s="367"/>
    </row>
    <row r="3094" spans="26:37" s="368" customFormat="1" ht="14.15" customHeight="1">
      <c r="Z3094" s="439"/>
      <c r="AH3094" s="367"/>
      <c r="AJ3094" s="367"/>
      <c r="AK3094" s="367"/>
    </row>
    <row r="3095" spans="26:37" s="368" customFormat="1" ht="14.15" customHeight="1">
      <c r="Z3095" s="439"/>
      <c r="AH3095" s="367"/>
      <c r="AJ3095" s="367"/>
      <c r="AK3095" s="367"/>
    </row>
    <row r="3096" spans="26:37" s="368" customFormat="1" ht="14.15" customHeight="1">
      <c r="Z3096" s="439"/>
      <c r="AH3096" s="367"/>
      <c r="AJ3096" s="367"/>
      <c r="AK3096" s="367"/>
    </row>
    <row r="3097" spans="26:37" s="368" customFormat="1" ht="14.15" customHeight="1">
      <c r="Z3097" s="439"/>
      <c r="AH3097" s="367"/>
      <c r="AJ3097" s="367"/>
      <c r="AK3097" s="367"/>
    </row>
    <row r="3098" spans="26:37" s="368" customFormat="1" ht="14.15" customHeight="1">
      <c r="Z3098" s="439"/>
      <c r="AH3098" s="367"/>
      <c r="AJ3098" s="367"/>
      <c r="AK3098" s="367"/>
    </row>
    <row r="3099" spans="26:37" s="368" customFormat="1" ht="14.15" customHeight="1">
      <c r="Z3099" s="439"/>
      <c r="AH3099" s="367"/>
      <c r="AJ3099" s="367"/>
      <c r="AK3099" s="367"/>
    </row>
    <row r="3100" spans="26:37" s="368" customFormat="1" ht="14.15" customHeight="1">
      <c r="Z3100" s="439"/>
      <c r="AH3100" s="367"/>
      <c r="AJ3100" s="367"/>
      <c r="AK3100" s="367"/>
    </row>
    <row r="3101" spans="26:37" s="368" customFormat="1" ht="14.15" customHeight="1">
      <c r="Z3101" s="439"/>
      <c r="AH3101" s="367"/>
      <c r="AJ3101" s="367"/>
      <c r="AK3101" s="367"/>
    </row>
    <row r="3102" spans="26:37" s="368" customFormat="1" ht="14.15" customHeight="1">
      <c r="Z3102" s="439"/>
      <c r="AH3102" s="367"/>
      <c r="AJ3102" s="367"/>
      <c r="AK3102" s="367"/>
    </row>
    <row r="3103" spans="26:37" s="368" customFormat="1" ht="14.15" customHeight="1">
      <c r="Z3103" s="439"/>
      <c r="AH3103" s="367"/>
      <c r="AJ3103" s="367"/>
      <c r="AK3103" s="367"/>
    </row>
    <row r="3104" spans="26:37" s="368" customFormat="1" ht="14.15" customHeight="1">
      <c r="Z3104" s="439"/>
      <c r="AH3104" s="367"/>
      <c r="AJ3104" s="367"/>
      <c r="AK3104" s="367"/>
    </row>
    <row r="3105" spans="26:37" s="368" customFormat="1" ht="14.15" customHeight="1">
      <c r="Z3105" s="439"/>
      <c r="AH3105" s="367"/>
      <c r="AJ3105" s="367"/>
      <c r="AK3105" s="367"/>
    </row>
    <row r="3106" spans="26:37" s="368" customFormat="1" ht="14.15" customHeight="1">
      <c r="Z3106" s="439"/>
      <c r="AH3106" s="367"/>
      <c r="AJ3106" s="367"/>
      <c r="AK3106" s="367"/>
    </row>
    <row r="3107" spans="26:37" s="368" customFormat="1" ht="14.15" customHeight="1">
      <c r="Z3107" s="439"/>
      <c r="AH3107" s="367"/>
      <c r="AJ3107" s="367"/>
      <c r="AK3107" s="367"/>
    </row>
    <row r="3108" spans="26:37" s="368" customFormat="1" ht="14.15" customHeight="1">
      <c r="Z3108" s="439"/>
      <c r="AH3108" s="367"/>
      <c r="AJ3108" s="367"/>
      <c r="AK3108" s="367"/>
    </row>
    <row r="3109" spans="26:37" s="368" customFormat="1" ht="14.15" customHeight="1">
      <c r="Z3109" s="439"/>
      <c r="AH3109" s="367"/>
      <c r="AJ3109" s="367"/>
      <c r="AK3109" s="367"/>
    </row>
    <row r="3110" spans="26:37" s="368" customFormat="1" ht="14.15" customHeight="1">
      <c r="Z3110" s="439"/>
      <c r="AH3110" s="367"/>
      <c r="AJ3110" s="367"/>
      <c r="AK3110" s="367"/>
    </row>
    <row r="3111" spans="26:37" s="368" customFormat="1" ht="14.15" customHeight="1">
      <c r="Z3111" s="439"/>
      <c r="AH3111" s="367"/>
      <c r="AJ3111" s="367"/>
      <c r="AK3111" s="367"/>
    </row>
    <row r="3112" spans="26:37" s="368" customFormat="1" ht="14.15" customHeight="1">
      <c r="Z3112" s="439"/>
      <c r="AH3112" s="367"/>
      <c r="AJ3112" s="367"/>
      <c r="AK3112" s="367"/>
    </row>
    <row r="3113" spans="26:37" s="368" customFormat="1" ht="14.15" customHeight="1">
      <c r="Z3113" s="439"/>
      <c r="AH3113" s="367"/>
      <c r="AJ3113" s="367"/>
      <c r="AK3113" s="367"/>
    </row>
    <row r="3114" spans="26:37" s="368" customFormat="1" ht="14.15" customHeight="1">
      <c r="Z3114" s="439"/>
      <c r="AH3114" s="367"/>
      <c r="AJ3114" s="367"/>
      <c r="AK3114" s="367"/>
    </row>
    <row r="3115" spans="26:37" s="368" customFormat="1" ht="14.15" customHeight="1">
      <c r="Z3115" s="439"/>
      <c r="AH3115" s="367"/>
      <c r="AJ3115" s="367"/>
      <c r="AK3115" s="367"/>
    </row>
    <row r="3116" spans="26:37" s="368" customFormat="1" ht="14.15" customHeight="1">
      <c r="Z3116" s="439"/>
      <c r="AH3116" s="367"/>
      <c r="AJ3116" s="367"/>
      <c r="AK3116" s="367"/>
    </row>
    <row r="3117" spans="26:37" s="368" customFormat="1" ht="14.15" customHeight="1">
      <c r="Z3117" s="439"/>
      <c r="AH3117" s="367"/>
      <c r="AJ3117" s="367"/>
      <c r="AK3117" s="367"/>
    </row>
    <row r="3118" spans="26:37" s="368" customFormat="1" ht="14.15" customHeight="1">
      <c r="Z3118" s="439"/>
      <c r="AH3118" s="367"/>
      <c r="AJ3118" s="367"/>
      <c r="AK3118" s="367"/>
    </row>
    <row r="3119" spans="26:37" s="368" customFormat="1" ht="14.15" customHeight="1">
      <c r="Z3119" s="439"/>
      <c r="AH3119" s="367"/>
      <c r="AJ3119" s="367"/>
      <c r="AK3119" s="367"/>
    </row>
    <row r="3120" spans="26:37" s="368" customFormat="1" ht="14.15" customHeight="1">
      <c r="Z3120" s="439"/>
      <c r="AH3120" s="367"/>
      <c r="AJ3120" s="367"/>
      <c r="AK3120" s="367"/>
    </row>
    <row r="3121" spans="26:37" s="368" customFormat="1" ht="14.15" customHeight="1">
      <c r="Z3121" s="439"/>
      <c r="AH3121" s="367"/>
      <c r="AJ3121" s="367"/>
      <c r="AK3121" s="367"/>
    </row>
    <row r="3122" spans="26:37" s="368" customFormat="1" ht="14.15" customHeight="1">
      <c r="Z3122" s="439"/>
      <c r="AH3122" s="367"/>
      <c r="AJ3122" s="367"/>
      <c r="AK3122" s="367"/>
    </row>
    <row r="3123" spans="26:37" s="368" customFormat="1" ht="14.15" customHeight="1">
      <c r="Z3123" s="439"/>
      <c r="AH3123" s="367"/>
      <c r="AJ3123" s="367"/>
      <c r="AK3123" s="367"/>
    </row>
    <row r="3124" spans="26:37" s="368" customFormat="1" ht="14.15" customHeight="1">
      <c r="Z3124" s="439"/>
      <c r="AH3124" s="367"/>
      <c r="AJ3124" s="367"/>
      <c r="AK3124" s="367"/>
    </row>
    <row r="3125" spans="26:37" s="368" customFormat="1" ht="14.15" customHeight="1">
      <c r="Z3125" s="439"/>
      <c r="AH3125" s="367"/>
      <c r="AJ3125" s="367"/>
      <c r="AK3125" s="367"/>
    </row>
    <row r="3126" spans="26:37" s="368" customFormat="1" ht="14.15" customHeight="1">
      <c r="Z3126" s="439"/>
      <c r="AH3126" s="367"/>
      <c r="AJ3126" s="367"/>
      <c r="AK3126" s="367"/>
    </row>
    <row r="3127" spans="26:37" s="368" customFormat="1" ht="14.15" customHeight="1">
      <c r="Z3127" s="439"/>
      <c r="AH3127" s="367"/>
      <c r="AJ3127" s="367"/>
      <c r="AK3127" s="367"/>
    </row>
    <row r="3128" spans="26:37" s="368" customFormat="1" ht="14.15" customHeight="1">
      <c r="Z3128" s="439"/>
      <c r="AH3128" s="367"/>
      <c r="AJ3128" s="367"/>
      <c r="AK3128" s="367"/>
    </row>
    <row r="3129" spans="26:37" s="368" customFormat="1" ht="14.15" customHeight="1">
      <c r="Z3129" s="439"/>
      <c r="AH3129" s="367"/>
      <c r="AJ3129" s="367"/>
      <c r="AK3129" s="367"/>
    </row>
    <row r="3130" spans="26:37" s="368" customFormat="1" ht="14.15" customHeight="1">
      <c r="Z3130" s="439"/>
      <c r="AH3130" s="367"/>
      <c r="AJ3130" s="367"/>
      <c r="AK3130" s="367"/>
    </row>
    <row r="3131" spans="26:37" s="368" customFormat="1" ht="14.15" customHeight="1">
      <c r="Z3131" s="439"/>
      <c r="AH3131" s="367"/>
      <c r="AJ3131" s="367"/>
      <c r="AK3131" s="367"/>
    </row>
    <row r="3132" spans="26:37" s="368" customFormat="1" ht="14.15" customHeight="1">
      <c r="Z3132" s="439"/>
      <c r="AH3132" s="367"/>
      <c r="AJ3132" s="367"/>
      <c r="AK3132" s="367"/>
    </row>
    <row r="3133" spans="26:37" s="368" customFormat="1" ht="14.15" customHeight="1">
      <c r="Z3133" s="439"/>
      <c r="AH3133" s="367"/>
      <c r="AJ3133" s="367"/>
      <c r="AK3133" s="367"/>
    </row>
    <row r="3134" spans="26:37" s="368" customFormat="1" ht="14.15" customHeight="1">
      <c r="Z3134" s="439"/>
      <c r="AH3134" s="367"/>
      <c r="AJ3134" s="367"/>
      <c r="AK3134" s="367"/>
    </row>
    <row r="3135" spans="26:37" s="368" customFormat="1" ht="14.15" customHeight="1">
      <c r="Z3135" s="439"/>
      <c r="AH3135" s="367"/>
      <c r="AJ3135" s="367"/>
      <c r="AK3135" s="367"/>
    </row>
    <row r="3136" spans="26:37" s="368" customFormat="1" ht="14.15" customHeight="1">
      <c r="Z3136" s="439"/>
      <c r="AH3136" s="367"/>
      <c r="AJ3136" s="367"/>
      <c r="AK3136" s="367"/>
    </row>
    <row r="3137" spans="26:37" s="368" customFormat="1" ht="14.15" customHeight="1">
      <c r="Z3137" s="439"/>
      <c r="AH3137" s="367"/>
      <c r="AJ3137" s="367"/>
      <c r="AK3137" s="367"/>
    </row>
    <row r="3138" spans="26:37" s="368" customFormat="1" ht="14.15" customHeight="1">
      <c r="Z3138" s="439"/>
      <c r="AH3138" s="367"/>
      <c r="AJ3138" s="367"/>
      <c r="AK3138" s="367"/>
    </row>
    <row r="3139" spans="26:37" s="368" customFormat="1" ht="14.15" customHeight="1">
      <c r="Z3139" s="439"/>
      <c r="AH3139" s="367"/>
      <c r="AJ3139" s="367"/>
      <c r="AK3139" s="367"/>
    </row>
    <row r="3140" spans="26:37" s="368" customFormat="1" ht="14.15" customHeight="1">
      <c r="Z3140" s="439"/>
      <c r="AH3140" s="367"/>
      <c r="AJ3140" s="367"/>
      <c r="AK3140" s="367"/>
    </row>
    <row r="3141" spans="26:37" s="368" customFormat="1" ht="14.15" customHeight="1">
      <c r="Z3141" s="439"/>
      <c r="AH3141" s="367"/>
      <c r="AJ3141" s="367"/>
      <c r="AK3141" s="367"/>
    </row>
    <row r="3142" spans="26:37" s="368" customFormat="1" ht="14.15" customHeight="1">
      <c r="Z3142" s="439"/>
      <c r="AH3142" s="367"/>
      <c r="AJ3142" s="367"/>
      <c r="AK3142" s="367"/>
    </row>
    <row r="3143" spans="26:37" s="368" customFormat="1" ht="14.15" customHeight="1">
      <c r="Z3143" s="439"/>
      <c r="AH3143" s="367"/>
      <c r="AJ3143" s="367"/>
      <c r="AK3143" s="367"/>
    </row>
    <row r="3144" spans="26:37" s="368" customFormat="1" ht="14.15" customHeight="1">
      <c r="Z3144" s="439"/>
      <c r="AH3144" s="367"/>
      <c r="AJ3144" s="367"/>
      <c r="AK3144" s="367"/>
    </row>
    <row r="3145" spans="26:37" s="368" customFormat="1" ht="14.15" customHeight="1">
      <c r="Z3145" s="439"/>
      <c r="AH3145" s="367"/>
      <c r="AJ3145" s="367"/>
      <c r="AK3145" s="367"/>
    </row>
    <row r="3146" spans="26:37" s="368" customFormat="1" ht="14.15" customHeight="1">
      <c r="Z3146" s="439"/>
      <c r="AH3146" s="367"/>
      <c r="AJ3146" s="367"/>
      <c r="AK3146" s="367"/>
    </row>
    <row r="3147" spans="26:37" s="368" customFormat="1" ht="14.15" customHeight="1">
      <c r="Z3147" s="439"/>
      <c r="AH3147" s="367"/>
      <c r="AJ3147" s="367"/>
      <c r="AK3147" s="367"/>
    </row>
    <row r="3148" spans="26:37" s="368" customFormat="1" ht="14.15" customHeight="1">
      <c r="Z3148" s="439"/>
      <c r="AH3148" s="367"/>
      <c r="AJ3148" s="367"/>
      <c r="AK3148" s="367"/>
    </row>
    <row r="3149" spans="26:37" s="368" customFormat="1" ht="14.15" customHeight="1">
      <c r="Z3149" s="439"/>
      <c r="AH3149" s="367"/>
      <c r="AJ3149" s="367"/>
      <c r="AK3149" s="367"/>
    </row>
    <row r="3150" spans="26:37" s="368" customFormat="1" ht="14.15" customHeight="1">
      <c r="Z3150" s="439"/>
      <c r="AH3150" s="367"/>
      <c r="AJ3150" s="367"/>
      <c r="AK3150" s="367"/>
    </row>
    <row r="3151" spans="26:37" s="368" customFormat="1" ht="14.15" customHeight="1">
      <c r="Z3151" s="439"/>
      <c r="AH3151" s="367"/>
      <c r="AJ3151" s="367"/>
      <c r="AK3151" s="367"/>
    </row>
    <row r="3152" spans="26:37" s="368" customFormat="1" ht="14.15" customHeight="1">
      <c r="Z3152" s="439"/>
      <c r="AH3152" s="367"/>
      <c r="AJ3152" s="367"/>
      <c r="AK3152" s="367"/>
    </row>
    <row r="3153" spans="26:37" s="368" customFormat="1" ht="14.15" customHeight="1">
      <c r="Z3153" s="439"/>
      <c r="AH3153" s="367"/>
      <c r="AJ3153" s="367"/>
      <c r="AK3153" s="367"/>
    </row>
    <row r="3154" spans="26:37" s="368" customFormat="1" ht="14.15" customHeight="1">
      <c r="Z3154" s="439"/>
      <c r="AH3154" s="367"/>
      <c r="AJ3154" s="367"/>
      <c r="AK3154" s="367"/>
    </row>
    <row r="3155" spans="26:37" s="368" customFormat="1" ht="14.15" customHeight="1">
      <c r="Z3155" s="439"/>
      <c r="AH3155" s="367"/>
      <c r="AJ3155" s="367"/>
      <c r="AK3155" s="367"/>
    </row>
    <row r="3156" spans="26:37" s="368" customFormat="1" ht="14.15" customHeight="1">
      <c r="Z3156" s="439"/>
      <c r="AH3156" s="367"/>
      <c r="AJ3156" s="367"/>
      <c r="AK3156" s="367"/>
    </row>
    <row r="3157" spans="26:37" s="368" customFormat="1" ht="14.15" customHeight="1">
      <c r="Z3157" s="439"/>
      <c r="AH3157" s="367"/>
      <c r="AJ3157" s="367"/>
      <c r="AK3157" s="367"/>
    </row>
    <row r="3158" spans="26:37" s="368" customFormat="1" ht="14.15" customHeight="1">
      <c r="Z3158" s="439"/>
      <c r="AH3158" s="367"/>
      <c r="AJ3158" s="367"/>
      <c r="AK3158" s="367"/>
    </row>
    <row r="3159" spans="26:37" s="368" customFormat="1" ht="14.15" customHeight="1">
      <c r="Z3159" s="439"/>
      <c r="AH3159" s="367"/>
      <c r="AJ3159" s="367"/>
      <c r="AK3159" s="367"/>
    </row>
    <row r="3160" spans="26:37" s="368" customFormat="1" ht="14.15" customHeight="1">
      <c r="Z3160" s="439"/>
      <c r="AH3160" s="367"/>
      <c r="AJ3160" s="367"/>
      <c r="AK3160" s="367"/>
    </row>
    <row r="3161" spans="26:37" s="368" customFormat="1" ht="14.15" customHeight="1">
      <c r="Z3161" s="439"/>
      <c r="AH3161" s="367"/>
      <c r="AJ3161" s="367"/>
      <c r="AK3161" s="367"/>
    </row>
    <row r="3162" spans="26:37" s="368" customFormat="1" ht="14.15" customHeight="1">
      <c r="Z3162" s="439"/>
      <c r="AH3162" s="367"/>
      <c r="AJ3162" s="367"/>
      <c r="AK3162" s="367"/>
    </row>
    <row r="3163" spans="26:37" s="368" customFormat="1" ht="14.15" customHeight="1">
      <c r="Z3163" s="439"/>
      <c r="AH3163" s="367"/>
      <c r="AJ3163" s="367"/>
      <c r="AK3163" s="367"/>
    </row>
    <row r="3164" spans="26:37" s="368" customFormat="1" ht="14.15" customHeight="1">
      <c r="Z3164" s="439"/>
      <c r="AH3164" s="367"/>
      <c r="AJ3164" s="367"/>
      <c r="AK3164" s="367"/>
    </row>
    <row r="3165" spans="26:37" s="368" customFormat="1" ht="14.15" customHeight="1">
      <c r="Z3165" s="439"/>
      <c r="AH3165" s="367"/>
      <c r="AJ3165" s="367"/>
      <c r="AK3165" s="367"/>
    </row>
    <row r="3166" spans="26:37" s="368" customFormat="1" ht="14.15" customHeight="1">
      <c r="Z3166" s="439"/>
      <c r="AH3166" s="367"/>
      <c r="AJ3166" s="367"/>
      <c r="AK3166" s="367"/>
    </row>
    <row r="3167" spans="26:37" s="368" customFormat="1" ht="14.15" customHeight="1">
      <c r="Z3167" s="439"/>
      <c r="AH3167" s="367"/>
      <c r="AJ3167" s="367"/>
      <c r="AK3167" s="367"/>
    </row>
    <row r="3168" spans="26:37" s="368" customFormat="1" ht="14.15" customHeight="1">
      <c r="Z3168" s="439"/>
      <c r="AH3168" s="367"/>
      <c r="AJ3168" s="367"/>
      <c r="AK3168" s="367"/>
    </row>
    <row r="3169" spans="26:37" s="368" customFormat="1" ht="14.15" customHeight="1">
      <c r="Z3169" s="439"/>
      <c r="AH3169" s="367"/>
      <c r="AJ3169" s="367"/>
      <c r="AK3169" s="367"/>
    </row>
    <row r="3170" spans="26:37" s="368" customFormat="1" ht="14.15" customHeight="1">
      <c r="Z3170" s="439"/>
      <c r="AH3170" s="367"/>
      <c r="AJ3170" s="367"/>
      <c r="AK3170" s="367"/>
    </row>
    <row r="3171" spans="26:37" s="368" customFormat="1" ht="14.15" customHeight="1">
      <c r="Z3171" s="439"/>
      <c r="AH3171" s="367"/>
      <c r="AJ3171" s="367"/>
      <c r="AK3171" s="367"/>
    </row>
    <row r="3172" spans="26:37" s="368" customFormat="1" ht="14.15" customHeight="1">
      <c r="Z3172" s="439"/>
      <c r="AH3172" s="367"/>
      <c r="AJ3172" s="367"/>
      <c r="AK3172" s="367"/>
    </row>
    <row r="3173" spans="26:37" s="368" customFormat="1" ht="14.15" customHeight="1">
      <c r="Z3173" s="439"/>
      <c r="AH3173" s="367"/>
      <c r="AJ3173" s="367"/>
      <c r="AK3173" s="367"/>
    </row>
    <row r="3174" spans="26:37" s="368" customFormat="1" ht="14.15" customHeight="1">
      <c r="Z3174" s="439"/>
      <c r="AH3174" s="367"/>
      <c r="AJ3174" s="367"/>
      <c r="AK3174" s="367"/>
    </row>
    <row r="3175" spans="26:37" s="368" customFormat="1" ht="14.15" customHeight="1">
      <c r="Z3175" s="439"/>
      <c r="AH3175" s="367"/>
      <c r="AJ3175" s="367"/>
      <c r="AK3175" s="367"/>
    </row>
    <row r="3176" spans="26:37" s="368" customFormat="1" ht="14.15" customHeight="1">
      <c r="Z3176" s="439"/>
      <c r="AH3176" s="367"/>
      <c r="AJ3176" s="367"/>
      <c r="AK3176" s="367"/>
    </row>
    <row r="3177" spans="26:37" s="368" customFormat="1" ht="14.15" customHeight="1">
      <c r="Z3177" s="439"/>
      <c r="AH3177" s="367"/>
      <c r="AJ3177" s="367"/>
      <c r="AK3177" s="367"/>
    </row>
    <row r="3178" spans="26:37" s="368" customFormat="1" ht="14.15" customHeight="1">
      <c r="Z3178" s="439"/>
      <c r="AH3178" s="367"/>
      <c r="AJ3178" s="367"/>
      <c r="AK3178" s="367"/>
    </row>
    <row r="3179" spans="26:37" s="368" customFormat="1" ht="14.15" customHeight="1">
      <c r="Z3179" s="439"/>
      <c r="AH3179" s="367"/>
      <c r="AJ3179" s="367"/>
      <c r="AK3179" s="367"/>
    </row>
    <row r="3180" spans="26:37" s="368" customFormat="1" ht="14.15" customHeight="1">
      <c r="Z3180" s="439"/>
      <c r="AH3180" s="367"/>
      <c r="AJ3180" s="367"/>
      <c r="AK3180" s="367"/>
    </row>
    <row r="3181" spans="26:37" s="368" customFormat="1" ht="14.15" customHeight="1">
      <c r="Z3181" s="439"/>
      <c r="AH3181" s="367"/>
      <c r="AJ3181" s="367"/>
      <c r="AK3181" s="367"/>
    </row>
    <row r="3182" spans="26:37" s="368" customFormat="1" ht="14.15" customHeight="1">
      <c r="Z3182" s="439"/>
      <c r="AH3182" s="367"/>
      <c r="AJ3182" s="367"/>
      <c r="AK3182" s="367"/>
    </row>
    <row r="3183" spans="26:37" s="368" customFormat="1" ht="14.15" customHeight="1">
      <c r="Z3183" s="439"/>
      <c r="AH3183" s="367"/>
      <c r="AJ3183" s="367"/>
      <c r="AK3183" s="367"/>
    </row>
    <row r="3184" spans="26:37" s="368" customFormat="1" ht="14.15" customHeight="1">
      <c r="Z3184" s="439"/>
      <c r="AH3184" s="367"/>
      <c r="AJ3184" s="367"/>
      <c r="AK3184" s="367"/>
    </row>
    <row r="3185" spans="26:37" s="368" customFormat="1" ht="14.15" customHeight="1">
      <c r="Z3185" s="439"/>
      <c r="AH3185" s="367"/>
      <c r="AJ3185" s="367"/>
      <c r="AK3185" s="367"/>
    </row>
    <row r="3186" spans="26:37" s="368" customFormat="1" ht="14.15" customHeight="1">
      <c r="Z3186" s="439"/>
      <c r="AH3186" s="367"/>
      <c r="AJ3186" s="367"/>
      <c r="AK3186" s="367"/>
    </row>
    <row r="3187" spans="26:37" s="368" customFormat="1" ht="14.15" customHeight="1">
      <c r="Z3187" s="439"/>
      <c r="AH3187" s="367"/>
      <c r="AJ3187" s="367"/>
      <c r="AK3187" s="367"/>
    </row>
    <row r="3188" spans="26:37" s="368" customFormat="1" ht="14.15" customHeight="1">
      <c r="Z3188" s="439"/>
      <c r="AH3188" s="367"/>
      <c r="AJ3188" s="367"/>
      <c r="AK3188" s="367"/>
    </row>
    <row r="3189" spans="26:37" s="368" customFormat="1" ht="14.15" customHeight="1">
      <c r="Z3189" s="439"/>
      <c r="AH3189" s="367"/>
      <c r="AJ3189" s="367"/>
      <c r="AK3189" s="367"/>
    </row>
    <row r="3190" spans="26:37" s="368" customFormat="1" ht="14.15" customHeight="1">
      <c r="Z3190" s="439"/>
      <c r="AH3190" s="367"/>
      <c r="AJ3190" s="367"/>
      <c r="AK3190" s="367"/>
    </row>
    <row r="3191" spans="26:37" s="368" customFormat="1" ht="14.15" customHeight="1">
      <c r="Z3191" s="439"/>
      <c r="AH3191" s="367"/>
      <c r="AJ3191" s="367"/>
      <c r="AK3191" s="367"/>
    </row>
    <row r="3192" spans="26:37" s="368" customFormat="1" ht="14.15" customHeight="1">
      <c r="Z3192" s="439"/>
      <c r="AH3192" s="367"/>
      <c r="AJ3192" s="367"/>
      <c r="AK3192" s="367"/>
    </row>
    <row r="3193" spans="26:37" s="368" customFormat="1" ht="14.15" customHeight="1">
      <c r="Z3193" s="439"/>
      <c r="AH3193" s="367"/>
      <c r="AJ3193" s="367"/>
      <c r="AK3193" s="367"/>
    </row>
    <row r="3194" spans="26:37" s="368" customFormat="1" ht="14.15" customHeight="1">
      <c r="Z3194" s="439"/>
      <c r="AH3194" s="367"/>
      <c r="AJ3194" s="367"/>
      <c r="AK3194" s="367"/>
    </row>
    <row r="3195" spans="26:37" s="368" customFormat="1" ht="14.15" customHeight="1">
      <c r="Z3195" s="439"/>
      <c r="AH3195" s="367"/>
      <c r="AJ3195" s="367"/>
      <c r="AK3195" s="367"/>
    </row>
    <row r="3196" spans="26:37" s="368" customFormat="1" ht="14.15" customHeight="1">
      <c r="Z3196" s="439"/>
      <c r="AH3196" s="367"/>
      <c r="AJ3196" s="367"/>
      <c r="AK3196" s="367"/>
    </row>
    <row r="3197" spans="26:37" s="368" customFormat="1" ht="14.15" customHeight="1">
      <c r="Z3197" s="439"/>
      <c r="AH3197" s="367"/>
      <c r="AJ3197" s="367"/>
      <c r="AK3197" s="367"/>
    </row>
    <row r="3198" spans="26:37" s="368" customFormat="1" ht="14.15" customHeight="1">
      <c r="Z3198" s="439"/>
      <c r="AH3198" s="367"/>
      <c r="AJ3198" s="367"/>
      <c r="AK3198" s="367"/>
    </row>
    <row r="3199" spans="26:37" s="368" customFormat="1" ht="14.15" customHeight="1">
      <c r="Z3199" s="439"/>
      <c r="AH3199" s="367"/>
      <c r="AJ3199" s="367"/>
      <c r="AK3199" s="367"/>
    </row>
    <row r="3200" spans="26:37" s="368" customFormat="1" ht="14.15" customHeight="1">
      <c r="Z3200" s="439"/>
      <c r="AH3200" s="367"/>
      <c r="AJ3200" s="367"/>
      <c r="AK3200" s="367"/>
    </row>
    <row r="3201" spans="26:37" s="368" customFormat="1" ht="14.15" customHeight="1">
      <c r="Z3201" s="439"/>
      <c r="AH3201" s="367"/>
      <c r="AJ3201" s="367"/>
      <c r="AK3201" s="367"/>
    </row>
    <row r="3202" spans="26:37" s="368" customFormat="1" ht="14.15" customHeight="1">
      <c r="Z3202" s="439"/>
      <c r="AH3202" s="367"/>
      <c r="AJ3202" s="367"/>
      <c r="AK3202" s="367"/>
    </row>
    <row r="3203" spans="26:37" s="368" customFormat="1" ht="14.15" customHeight="1">
      <c r="Z3203" s="439"/>
      <c r="AH3203" s="367"/>
      <c r="AJ3203" s="367"/>
      <c r="AK3203" s="367"/>
    </row>
    <row r="3204" spans="26:37" s="368" customFormat="1" ht="14.15" customHeight="1">
      <c r="Z3204" s="439"/>
      <c r="AH3204" s="367"/>
      <c r="AJ3204" s="367"/>
      <c r="AK3204" s="367"/>
    </row>
    <row r="3205" spans="26:37" s="368" customFormat="1" ht="14.15" customHeight="1">
      <c r="Z3205" s="439"/>
      <c r="AH3205" s="367"/>
      <c r="AJ3205" s="367"/>
      <c r="AK3205" s="367"/>
    </row>
    <row r="3206" spans="26:37" s="368" customFormat="1" ht="14.15" customHeight="1">
      <c r="Z3206" s="439"/>
      <c r="AH3206" s="367"/>
      <c r="AJ3206" s="367"/>
      <c r="AK3206" s="367"/>
    </row>
    <row r="3207" spans="26:37" s="368" customFormat="1" ht="14.15" customHeight="1">
      <c r="Z3207" s="439"/>
      <c r="AH3207" s="367"/>
      <c r="AJ3207" s="367"/>
      <c r="AK3207" s="367"/>
    </row>
    <row r="3208" spans="26:37" s="368" customFormat="1" ht="14.15" customHeight="1">
      <c r="Z3208" s="439"/>
      <c r="AH3208" s="367"/>
      <c r="AJ3208" s="367"/>
      <c r="AK3208" s="367"/>
    </row>
    <row r="3209" spans="26:37" s="368" customFormat="1" ht="14.15" customHeight="1">
      <c r="Z3209" s="439"/>
      <c r="AH3209" s="367"/>
      <c r="AJ3209" s="367"/>
      <c r="AK3209" s="367"/>
    </row>
    <row r="3210" spans="26:37" s="368" customFormat="1" ht="14.15" customHeight="1">
      <c r="Z3210" s="439"/>
      <c r="AH3210" s="367"/>
      <c r="AJ3210" s="367"/>
      <c r="AK3210" s="367"/>
    </row>
    <row r="3211" spans="26:37" s="368" customFormat="1" ht="14.15" customHeight="1">
      <c r="Z3211" s="439"/>
      <c r="AH3211" s="367"/>
      <c r="AJ3211" s="367"/>
      <c r="AK3211" s="367"/>
    </row>
    <row r="3212" spans="26:37" s="368" customFormat="1" ht="14.15" customHeight="1">
      <c r="Z3212" s="439"/>
      <c r="AH3212" s="367"/>
      <c r="AJ3212" s="367"/>
      <c r="AK3212" s="367"/>
    </row>
    <row r="3213" spans="26:37" s="368" customFormat="1" ht="14.15" customHeight="1">
      <c r="Z3213" s="439"/>
      <c r="AH3213" s="367"/>
      <c r="AJ3213" s="367"/>
      <c r="AK3213" s="367"/>
    </row>
    <row r="3214" spans="26:37" s="368" customFormat="1" ht="14.15" customHeight="1">
      <c r="Z3214" s="439"/>
      <c r="AH3214" s="367"/>
      <c r="AJ3214" s="367"/>
      <c r="AK3214" s="367"/>
    </row>
    <row r="3215" spans="26:37" s="368" customFormat="1" ht="14.15" customHeight="1">
      <c r="Z3215" s="439"/>
      <c r="AH3215" s="367"/>
      <c r="AJ3215" s="367"/>
      <c r="AK3215" s="367"/>
    </row>
    <row r="3216" spans="26:37" s="368" customFormat="1" ht="14.15" customHeight="1">
      <c r="Z3216" s="439"/>
      <c r="AH3216" s="367"/>
      <c r="AJ3216" s="367"/>
      <c r="AK3216" s="367"/>
    </row>
    <row r="3217" spans="26:37" s="368" customFormat="1" ht="14.15" customHeight="1">
      <c r="Z3217" s="439"/>
      <c r="AH3217" s="367"/>
      <c r="AJ3217" s="367"/>
      <c r="AK3217" s="367"/>
    </row>
    <row r="3218" spans="26:37" s="368" customFormat="1" ht="14.15" customHeight="1">
      <c r="Z3218" s="439"/>
      <c r="AH3218" s="367"/>
      <c r="AJ3218" s="367"/>
      <c r="AK3218" s="367"/>
    </row>
    <row r="3219" spans="26:37" s="368" customFormat="1" ht="14.15" customHeight="1">
      <c r="Z3219" s="439"/>
      <c r="AH3219" s="367"/>
      <c r="AJ3219" s="367"/>
      <c r="AK3219" s="367"/>
    </row>
    <row r="3220" spans="26:37" s="368" customFormat="1" ht="14.15" customHeight="1">
      <c r="Z3220" s="439"/>
      <c r="AH3220" s="367"/>
      <c r="AJ3220" s="367"/>
      <c r="AK3220" s="367"/>
    </row>
    <row r="3221" spans="26:37" s="368" customFormat="1" ht="14.15" customHeight="1">
      <c r="Z3221" s="439"/>
      <c r="AH3221" s="367"/>
      <c r="AJ3221" s="367"/>
      <c r="AK3221" s="367"/>
    </row>
    <row r="3222" spans="26:37" s="368" customFormat="1" ht="14.15" customHeight="1">
      <c r="Z3222" s="439"/>
      <c r="AH3222" s="367"/>
      <c r="AJ3222" s="367"/>
      <c r="AK3222" s="367"/>
    </row>
    <row r="3223" spans="26:37" s="368" customFormat="1" ht="14.15" customHeight="1">
      <c r="Z3223" s="439"/>
      <c r="AH3223" s="367"/>
      <c r="AJ3223" s="367"/>
      <c r="AK3223" s="367"/>
    </row>
    <row r="3224" spans="26:37" s="368" customFormat="1" ht="14.15" customHeight="1">
      <c r="Z3224" s="439"/>
      <c r="AH3224" s="367"/>
      <c r="AJ3224" s="367"/>
      <c r="AK3224" s="367"/>
    </row>
    <row r="3225" spans="26:37" s="368" customFormat="1" ht="14.15" customHeight="1">
      <c r="Z3225" s="439"/>
      <c r="AH3225" s="367"/>
      <c r="AJ3225" s="367"/>
      <c r="AK3225" s="367"/>
    </row>
    <row r="3226" spans="26:37" s="368" customFormat="1" ht="14.15" customHeight="1">
      <c r="Z3226" s="439"/>
      <c r="AH3226" s="367"/>
      <c r="AJ3226" s="367"/>
      <c r="AK3226" s="367"/>
    </row>
    <row r="3227" spans="26:37" s="368" customFormat="1" ht="14.15" customHeight="1">
      <c r="Z3227" s="439"/>
      <c r="AH3227" s="367"/>
      <c r="AJ3227" s="367"/>
      <c r="AK3227" s="367"/>
    </row>
    <row r="3228" spans="26:37" s="368" customFormat="1" ht="14.15" customHeight="1">
      <c r="Z3228" s="439"/>
      <c r="AH3228" s="367"/>
      <c r="AJ3228" s="367"/>
      <c r="AK3228" s="367"/>
    </row>
    <row r="3229" spans="26:37" s="368" customFormat="1" ht="14.15" customHeight="1">
      <c r="Z3229" s="439"/>
      <c r="AH3229" s="367"/>
      <c r="AJ3229" s="367"/>
      <c r="AK3229" s="367"/>
    </row>
    <row r="3230" spans="26:37" s="368" customFormat="1" ht="14.15" customHeight="1">
      <c r="Z3230" s="439"/>
      <c r="AH3230" s="367"/>
      <c r="AJ3230" s="367"/>
      <c r="AK3230" s="367"/>
    </row>
    <row r="3231" spans="26:37" s="368" customFormat="1" ht="14.15" customHeight="1">
      <c r="Z3231" s="439"/>
      <c r="AH3231" s="367"/>
      <c r="AJ3231" s="367"/>
      <c r="AK3231" s="367"/>
    </row>
    <row r="3232" spans="26:37" s="368" customFormat="1" ht="14.15" customHeight="1">
      <c r="Z3232" s="439"/>
      <c r="AH3232" s="367"/>
      <c r="AJ3232" s="367"/>
      <c r="AK3232" s="367"/>
    </row>
    <row r="3233" spans="26:37" s="368" customFormat="1" ht="14.15" customHeight="1">
      <c r="Z3233" s="439"/>
      <c r="AH3233" s="367"/>
      <c r="AJ3233" s="367"/>
      <c r="AK3233" s="367"/>
    </row>
    <row r="3234" spans="26:37" s="368" customFormat="1" ht="14.15" customHeight="1">
      <c r="Z3234" s="439"/>
      <c r="AH3234" s="367"/>
      <c r="AJ3234" s="367"/>
      <c r="AK3234" s="367"/>
    </row>
    <row r="3235" spans="26:37" s="368" customFormat="1" ht="14.15" customHeight="1">
      <c r="Z3235" s="439"/>
      <c r="AH3235" s="367"/>
      <c r="AJ3235" s="367"/>
      <c r="AK3235" s="367"/>
    </row>
    <row r="3236" spans="26:37" s="368" customFormat="1" ht="14.15" customHeight="1">
      <c r="Z3236" s="439"/>
      <c r="AH3236" s="367"/>
      <c r="AJ3236" s="367"/>
      <c r="AK3236" s="367"/>
    </row>
    <row r="3237" spans="26:37" s="368" customFormat="1" ht="14.15" customHeight="1">
      <c r="Z3237" s="439"/>
      <c r="AH3237" s="367"/>
      <c r="AJ3237" s="367"/>
      <c r="AK3237" s="367"/>
    </row>
    <row r="3238" spans="26:37" s="368" customFormat="1" ht="14.15" customHeight="1">
      <c r="Z3238" s="439"/>
      <c r="AH3238" s="367"/>
      <c r="AJ3238" s="367"/>
      <c r="AK3238" s="367"/>
    </row>
    <row r="3239" spans="26:37" s="368" customFormat="1" ht="14.15" customHeight="1">
      <c r="Z3239" s="439"/>
      <c r="AH3239" s="367"/>
      <c r="AJ3239" s="367"/>
      <c r="AK3239" s="367"/>
    </row>
    <row r="3240" spans="26:37" s="368" customFormat="1" ht="14.15" customHeight="1">
      <c r="Z3240" s="439"/>
      <c r="AH3240" s="367"/>
      <c r="AJ3240" s="367"/>
      <c r="AK3240" s="367"/>
    </row>
    <row r="3241" spans="26:37" s="368" customFormat="1" ht="14.15" customHeight="1">
      <c r="Z3241" s="439"/>
      <c r="AH3241" s="367"/>
      <c r="AJ3241" s="367"/>
      <c r="AK3241" s="367"/>
    </row>
    <row r="3242" spans="26:37" s="368" customFormat="1" ht="14.15" customHeight="1">
      <c r="Z3242" s="439"/>
      <c r="AH3242" s="367"/>
      <c r="AJ3242" s="367"/>
      <c r="AK3242" s="367"/>
    </row>
    <row r="3243" spans="26:37" s="368" customFormat="1" ht="14.15" customHeight="1">
      <c r="Z3243" s="439"/>
      <c r="AH3243" s="367"/>
      <c r="AJ3243" s="367"/>
      <c r="AK3243" s="367"/>
    </row>
    <row r="3244" spans="26:37" s="368" customFormat="1" ht="14.15" customHeight="1">
      <c r="Z3244" s="439"/>
      <c r="AH3244" s="367"/>
      <c r="AJ3244" s="367"/>
      <c r="AK3244" s="367"/>
    </row>
    <row r="3245" spans="26:37" s="368" customFormat="1" ht="14.15" customHeight="1">
      <c r="Z3245" s="439"/>
      <c r="AH3245" s="367"/>
      <c r="AJ3245" s="367"/>
      <c r="AK3245" s="367"/>
    </row>
    <row r="3246" spans="26:37" s="368" customFormat="1" ht="14.15" customHeight="1">
      <c r="Z3246" s="439"/>
      <c r="AH3246" s="367"/>
      <c r="AJ3246" s="367"/>
      <c r="AK3246" s="367"/>
    </row>
    <row r="3247" spans="26:37" s="368" customFormat="1" ht="14.15" customHeight="1">
      <c r="Z3247" s="439"/>
      <c r="AH3247" s="367"/>
      <c r="AJ3247" s="367"/>
      <c r="AK3247" s="367"/>
    </row>
    <row r="3248" spans="26:37" s="368" customFormat="1" ht="14.15" customHeight="1">
      <c r="Z3248" s="439"/>
      <c r="AH3248" s="367"/>
      <c r="AJ3248" s="367"/>
      <c r="AK3248" s="367"/>
    </row>
    <row r="3249" spans="26:37" s="368" customFormat="1" ht="14.15" customHeight="1">
      <c r="Z3249" s="439"/>
      <c r="AH3249" s="367"/>
      <c r="AJ3249" s="367"/>
      <c r="AK3249" s="367"/>
    </row>
    <row r="3250" spans="26:37" s="368" customFormat="1" ht="14.15" customHeight="1">
      <c r="Z3250" s="439"/>
      <c r="AH3250" s="367"/>
      <c r="AJ3250" s="367"/>
      <c r="AK3250" s="367"/>
    </row>
    <row r="3251" spans="26:37" s="368" customFormat="1" ht="14.15" customHeight="1">
      <c r="Z3251" s="439"/>
      <c r="AH3251" s="367"/>
      <c r="AJ3251" s="367"/>
      <c r="AK3251" s="367"/>
    </row>
    <row r="3252" spans="26:37" s="368" customFormat="1" ht="14.15" customHeight="1">
      <c r="Z3252" s="439"/>
      <c r="AH3252" s="367"/>
      <c r="AJ3252" s="367"/>
      <c r="AK3252" s="367"/>
    </row>
    <row r="3253" spans="26:37" s="368" customFormat="1" ht="14.15" customHeight="1">
      <c r="Z3253" s="439"/>
      <c r="AH3253" s="367"/>
      <c r="AJ3253" s="367"/>
      <c r="AK3253" s="367"/>
    </row>
    <row r="3254" spans="26:37" s="368" customFormat="1" ht="14.15" customHeight="1">
      <c r="Z3254" s="439"/>
      <c r="AH3254" s="367"/>
      <c r="AJ3254" s="367"/>
      <c r="AK3254" s="367"/>
    </row>
    <row r="3255" spans="26:37" s="368" customFormat="1" ht="14.15" customHeight="1">
      <c r="Z3255" s="439"/>
      <c r="AH3255" s="367"/>
      <c r="AJ3255" s="367"/>
      <c r="AK3255" s="367"/>
    </row>
    <row r="3256" spans="26:37" s="368" customFormat="1" ht="14.15" customHeight="1">
      <c r="Z3256" s="439"/>
      <c r="AH3256" s="367"/>
      <c r="AJ3256" s="367"/>
      <c r="AK3256" s="367"/>
    </row>
    <row r="3257" spans="26:37" s="368" customFormat="1" ht="14.15" customHeight="1">
      <c r="Z3257" s="439"/>
      <c r="AH3257" s="367"/>
      <c r="AJ3257" s="367"/>
      <c r="AK3257" s="367"/>
    </row>
    <row r="3258" spans="26:37" s="368" customFormat="1" ht="14.15" customHeight="1">
      <c r="Z3258" s="439"/>
      <c r="AH3258" s="367"/>
      <c r="AJ3258" s="367"/>
      <c r="AK3258" s="367"/>
    </row>
    <row r="3259" spans="26:37" s="368" customFormat="1" ht="14.15" customHeight="1">
      <c r="Z3259" s="439"/>
      <c r="AH3259" s="367"/>
      <c r="AJ3259" s="367"/>
      <c r="AK3259" s="367"/>
    </row>
    <row r="3260" spans="26:37" s="368" customFormat="1" ht="14.15" customHeight="1">
      <c r="Z3260" s="439"/>
      <c r="AH3260" s="367"/>
      <c r="AJ3260" s="367"/>
      <c r="AK3260" s="367"/>
    </row>
    <row r="3261" spans="26:37" s="368" customFormat="1" ht="14.15" customHeight="1">
      <c r="Z3261" s="439"/>
      <c r="AH3261" s="367"/>
      <c r="AJ3261" s="367"/>
      <c r="AK3261" s="367"/>
    </row>
    <row r="3262" spans="26:37" s="368" customFormat="1" ht="14.15" customHeight="1">
      <c r="Z3262" s="439"/>
      <c r="AH3262" s="367"/>
      <c r="AJ3262" s="367"/>
      <c r="AK3262" s="367"/>
    </row>
    <row r="3263" spans="26:37" s="368" customFormat="1" ht="14.15" customHeight="1">
      <c r="Z3263" s="439"/>
      <c r="AH3263" s="367"/>
      <c r="AJ3263" s="367"/>
      <c r="AK3263" s="367"/>
    </row>
    <row r="3264" spans="26:37" s="368" customFormat="1" ht="14.15" customHeight="1">
      <c r="Z3264" s="439"/>
      <c r="AH3264" s="367"/>
      <c r="AJ3264" s="367"/>
      <c r="AK3264" s="367"/>
    </row>
    <row r="3265" spans="26:37" s="368" customFormat="1" ht="14.15" customHeight="1">
      <c r="Z3265" s="439"/>
      <c r="AH3265" s="367"/>
      <c r="AJ3265" s="367"/>
      <c r="AK3265" s="367"/>
    </row>
    <row r="3266" spans="26:37" s="368" customFormat="1" ht="14.15" customHeight="1">
      <c r="Z3266" s="439"/>
      <c r="AH3266" s="367"/>
      <c r="AJ3266" s="367"/>
      <c r="AK3266" s="367"/>
    </row>
    <row r="3267" spans="26:37" s="368" customFormat="1" ht="14.15" customHeight="1">
      <c r="Z3267" s="439"/>
      <c r="AH3267" s="367"/>
      <c r="AJ3267" s="367"/>
      <c r="AK3267" s="367"/>
    </row>
    <row r="3268" spans="26:37" s="368" customFormat="1" ht="14.15" customHeight="1">
      <c r="Z3268" s="439"/>
      <c r="AH3268" s="367"/>
      <c r="AJ3268" s="367"/>
      <c r="AK3268" s="367"/>
    </row>
    <row r="3269" spans="26:37" s="368" customFormat="1" ht="14.15" customHeight="1">
      <c r="Z3269" s="439"/>
      <c r="AH3269" s="367"/>
      <c r="AJ3269" s="367"/>
      <c r="AK3269" s="367"/>
    </row>
    <row r="3270" spans="26:37" s="368" customFormat="1" ht="14.15" customHeight="1">
      <c r="Z3270" s="439"/>
      <c r="AH3270" s="367"/>
      <c r="AJ3270" s="367"/>
      <c r="AK3270" s="367"/>
    </row>
    <row r="3271" spans="26:37" s="368" customFormat="1" ht="14.15" customHeight="1">
      <c r="Z3271" s="439"/>
      <c r="AH3271" s="367"/>
      <c r="AJ3271" s="367"/>
      <c r="AK3271" s="367"/>
    </row>
    <row r="3272" spans="26:37" s="368" customFormat="1" ht="14.15" customHeight="1">
      <c r="Z3272" s="439"/>
      <c r="AH3272" s="367"/>
      <c r="AJ3272" s="367"/>
      <c r="AK3272" s="367"/>
    </row>
    <row r="3273" spans="26:37" s="368" customFormat="1" ht="14.15" customHeight="1">
      <c r="Z3273" s="439"/>
      <c r="AH3273" s="367"/>
      <c r="AJ3273" s="367"/>
      <c r="AK3273" s="367"/>
    </row>
    <row r="3274" spans="26:37" s="368" customFormat="1" ht="14.15" customHeight="1">
      <c r="Z3274" s="439"/>
      <c r="AH3274" s="367"/>
      <c r="AJ3274" s="367"/>
      <c r="AK3274" s="367"/>
    </row>
    <row r="3275" spans="26:37" s="368" customFormat="1" ht="14.15" customHeight="1">
      <c r="Z3275" s="439"/>
      <c r="AH3275" s="367"/>
      <c r="AJ3275" s="367"/>
      <c r="AK3275" s="367"/>
    </row>
    <row r="3276" spans="26:37" s="368" customFormat="1" ht="14.15" customHeight="1">
      <c r="Z3276" s="439"/>
      <c r="AH3276" s="367"/>
      <c r="AJ3276" s="367"/>
      <c r="AK3276" s="367"/>
    </row>
    <row r="3277" spans="26:37" s="368" customFormat="1" ht="14.15" customHeight="1">
      <c r="Z3277" s="439"/>
      <c r="AH3277" s="367"/>
      <c r="AJ3277" s="367"/>
      <c r="AK3277" s="367"/>
    </row>
    <row r="3278" spans="26:37" s="368" customFormat="1" ht="14.15" customHeight="1">
      <c r="Z3278" s="439"/>
      <c r="AH3278" s="367"/>
      <c r="AJ3278" s="367"/>
      <c r="AK3278" s="367"/>
    </row>
    <row r="3279" spans="26:37" s="368" customFormat="1" ht="14.15" customHeight="1">
      <c r="Z3279" s="439"/>
      <c r="AH3279" s="367"/>
      <c r="AJ3279" s="367"/>
      <c r="AK3279" s="367"/>
    </row>
    <row r="3280" spans="26:37" s="368" customFormat="1" ht="14.15" customHeight="1">
      <c r="Z3280" s="439"/>
      <c r="AH3280" s="367"/>
      <c r="AJ3280" s="367"/>
      <c r="AK3280" s="367"/>
    </row>
    <row r="3281" spans="26:37" s="368" customFormat="1" ht="14.15" customHeight="1">
      <c r="Z3281" s="439"/>
      <c r="AH3281" s="367"/>
      <c r="AJ3281" s="367"/>
      <c r="AK3281" s="367"/>
    </row>
    <row r="3282" spans="26:37" s="368" customFormat="1" ht="14.15" customHeight="1">
      <c r="Z3282" s="439"/>
      <c r="AH3282" s="367"/>
      <c r="AJ3282" s="367"/>
      <c r="AK3282" s="367"/>
    </row>
    <row r="3283" spans="26:37" s="368" customFormat="1" ht="14.15" customHeight="1">
      <c r="Z3283" s="439"/>
      <c r="AH3283" s="367"/>
      <c r="AJ3283" s="367"/>
      <c r="AK3283" s="367"/>
    </row>
    <row r="3284" spans="26:37" s="368" customFormat="1" ht="14.15" customHeight="1">
      <c r="Z3284" s="439"/>
      <c r="AH3284" s="367"/>
      <c r="AJ3284" s="367"/>
      <c r="AK3284" s="367"/>
    </row>
    <row r="3285" spans="26:37" s="368" customFormat="1" ht="14.15" customHeight="1">
      <c r="Z3285" s="439"/>
      <c r="AH3285" s="367"/>
      <c r="AJ3285" s="367"/>
      <c r="AK3285" s="367"/>
    </row>
    <row r="3286" spans="26:37" s="368" customFormat="1" ht="14.15" customHeight="1">
      <c r="Z3286" s="439"/>
      <c r="AH3286" s="367"/>
      <c r="AJ3286" s="367"/>
      <c r="AK3286" s="367"/>
    </row>
    <row r="3287" spans="26:37" s="368" customFormat="1" ht="14.15" customHeight="1">
      <c r="Z3287" s="439"/>
      <c r="AH3287" s="367"/>
      <c r="AJ3287" s="367"/>
      <c r="AK3287" s="367"/>
    </row>
    <row r="3288" spans="26:37" s="368" customFormat="1" ht="14.15" customHeight="1">
      <c r="Z3288" s="439"/>
      <c r="AH3288" s="367"/>
      <c r="AJ3288" s="367"/>
      <c r="AK3288" s="367"/>
    </row>
    <row r="3289" spans="26:37" s="368" customFormat="1" ht="14.15" customHeight="1">
      <c r="Z3289" s="439"/>
      <c r="AH3289" s="367"/>
      <c r="AJ3289" s="367"/>
      <c r="AK3289" s="367"/>
    </row>
    <row r="3290" spans="26:37" s="368" customFormat="1" ht="14.15" customHeight="1">
      <c r="Z3290" s="439"/>
      <c r="AH3290" s="367"/>
      <c r="AJ3290" s="367"/>
      <c r="AK3290" s="367"/>
    </row>
    <row r="3291" spans="26:37" s="368" customFormat="1" ht="14.15" customHeight="1">
      <c r="Z3291" s="439"/>
      <c r="AH3291" s="367"/>
      <c r="AJ3291" s="367"/>
      <c r="AK3291" s="367"/>
    </row>
    <row r="3292" spans="26:37" s="368" customFormat="1" ht="14.15" customHeight="1">
      <c r="Z3292" s="439"/>
      <c r="AH3292" s="367"/>
      <c r="AJ3292" s="367"/>
      <c r="AK3292" s="367"/>
    </row>
    <row r="3293" spans="26:37" s="368" customFormat="1" ht="14.15" customHeight="1">
      <c r="Z3293" s="439"/>
      <c r="AH3293" s="367"/>
      <c r="AJ3293" s="367"/>
      <c r="AK3293" s="367"/>
    </row>
    <row r="3294" spans="26:37" s="368" customFormat="1" ht="14.15" customHeight="1">
      <c r="Z3294" s="439"/>
      <c r="AH3294" s="367"/>
      <c r="AJ3294" s="367"/>
      <c r="AK3294" s="367"/>
    </row>
    <row r="3295" spans="26:37" s="368" customFormat="1" ht="14.15" customHeight="1">
      <c r="Z3295" s="439"/>
      <c r="AH3295" s="367"/>
      <c r="AJ3295" s="367"/>
      <c r="AK3295" s="367"/>
    </row>
    <row r="3296" spans="26:37" s="368" customFormat="1" ht="14.15" customHeight="1">
      <c r="Z3296" s="439"/>
      <c r="AH3296" s="367"/>
      <c r="AJ3296" s="367"/>
      <c r="AK3296" s="367"/>
    </row>
    <row r="3297" spans="26:37" s="368" customFormat="1" ht="14.15" customHeight="1">
      <c r="Z3297" s="439"/>
      <c r="AH3297" s="367"/>
      <c r="AJ3297" s="367"/>
      <c r="AK3297" s="367"/>
    </row>
    <row r="3298" spans="26:37" s="368" customFormat="1" ht="14.15" customHeight="1">
      <c r="Z3298" s="439"/>
      <c r="AH3298" s="367"/>
      <c r="AJ3298" s="367"/>
      <c r="AK3298" s="367"/>
    </row>
    <row r="3299" spans="26:37" s="368" customFormat="1" ht="14.15" customHeight="1">
      <c r="Z3299" s="439"/>
      <c r="AH3299" s="367"/>
      <c r="AJ3299" s="367"/>
      <c r="AK3299" s="367"/>
    </row>
    <row r="3300" spans="26:37" s="368" customFormat="1" ht="14.15" customHeight="1">
      <c r="Z3300" s="439"/>
      <c r="AH3300" s="367"/>
      <c r="AJ3300" s="367"/>
      <c r="AK3300" s="367"/>
    </row>
    <row r="3301" spans="26:37" s="368" customFormat="1" ht="14.15" customHeight="1">
      <c r="Z3301" s="439"/>
      <c r="AH3301" s="367"/>
      <c r="AJ3301" s="367"/>
      <c r="AK3301" s="367"/>
    </row>
    <row r="3302" spans="26:37" s="368" customFormat="1" ht="14.15" customHeight="1">
      <c r="Z3302" s="439"/>
      <c r="AH3302" s="367"/>
      <c r="AJ3302" s="367"/>
      <c r="AK3302" s="367"/>
    </row>
    <row r="3303" spans="26:37" s="368" customFormat="1" ht="14.15" customHeight="1">
      <c r="Z3303" s="439"/>
      <c r="AH3303" s="367"/>
      <c r="AJ3303" s="367"/>
      <c r="AK3303" s="367"/>
    </row>
    <row r="3304" spans="26:37" s="368" customFormat="1" ht="14.15" customHeight="1">
      <c r="Z3304" s="439"/>
      <c r="AH3304" s="367"/>
      <c r="AJ3304" s="367"/>
      <c r="AK3304" s="367"/>
    </row>
    <row r="3305" spans="26:37" s="368" customFormat="1" ht="14.15" customHeight="1">
      <c r="Z3305" s="439"/>
      <c r="AH3305" s="367"/>
      <c r="AJ3305" s="367"/>
      <c r="AK3305" s="367"/>
    </row>
    <row r="3306" spans="26:37" s="368" customFormat="1" ht="14.15" customHeight="1">
      <c r="Z3306" s="439"/>
      <c r="AH3306" s="367"/>
      <c r="AJ3306" s="367"/>
      <c r="AK3306" s="367"/>
    </row>
    <row r="3307" spans="26:37" s="368" customFormat="1" ht="14.15" customHeight="1">
      <c r="Z3307" s="439"/>
      <c r="AH3307" s="367"/>
      <c r="AJ3307" s="367"/>
      <c r="AK3307" s="367"/>
    </row>
    <row r="3308" spans="26:37" s="368" customFormat="1" ht="14.15" customHeight="1">
      <c r="Z3308" s="439"/>
      <c r="AH3308" s="367"/>
      <c r="AJ3308" s="367"/>
      <c r="AK3308" s="367"/>
    </row>
    <row r="3309" spans="26:37" s="368" customFormat="1" ht="14.15" customHeight="1">
      <c r="Z3309" s="439"/>
      <c r="AH3309" s="367"/>
      <c r="AJ3309" s="367"/>
      <c r="AK3309" s="367"/>
    </row>
    <row r="3310" spans="26:37" s="368" customFormat="1" ht="14.15" customHeight="1">
      <c r="Z3310" s="439"/>
      <c r="AH3310" s="367"/>
      <c r="AJ3310" s="367"/>
      <c r="AK3310" s="367"/>
    </row>
    <row r="3311" spans="26:37" s="368" customFormat="1" ht="14.15" customHeight="1">
      <c r="Z3311" s="439"/>
      <c r="AH3311" s="367"/>
      <c r="AJ3311" s="367"/>
      <c r="AK3311" s="367"/>
    </row>
    <row r="3312" spans="26:37" s="368" customFormat="1" ht="14.15" customHeight="1">
      <c r="Z3312" s="439"/>
      <c r="AH3312" s="367"/>
      <c r="AJ3312" s="367"/>
      <c r="AK3312" s="367"/>
    </row>
    <row r="3313" spans="26:37" s="368" customFormat="1" ht="14.15" customHeight="1">
      <c r="Z3313" s="439"/>
      <c r="AH3313" s="367"/>
      <c r="AJ3313" s="367"/>
      <c r="AK3313" s="367"/>
    </row>
    <row r="3314" spans="26:37" s="368" customFormat="1" ht="14.15" customHeight="1">
      <c r="Z3314" s="439"/>
      <c r="AH3314" s="367"/>
      <c r="AJ3314" s="367"/>
      <c r="AK3314" s="367"/>
    </row>
    <row r="3315" spans="26:37" s="368" customFormat="1" ht="14.15" customHeight="1">
      <c r="Z3315" s="439"/>
      <c r="AH3315" s="367"/>
      <c r="AJ3315" s="367"/>
      <c r="AK3315" s="367"/>
    </row>
    <row r="3316" spans="26:37" s="368" customFormat="1" ht="14.15" customHeight="1">
      <c r="Z3316" s="439"/>
      <c r="AH3316" s="367"/>
      <c r="AJ3316" s="367"/>
      <c r="AK3316" s="367"/>
    </row>
    <row r="3317" spans="26:37" s="368" customFormat="1" ht="14.15" customHeight="1">
      <c r="Z3317" s="439"/>
      <c r="AH3317" s="367"/>
      <c r="AJ3317" s="367"/>
      <c r="AK3317" s="367"/>
    </row>
    <row r="3318" spans="26:37" s="368" customFormat="1" ht="14.15" customHeight="1">
      <c r="Z3318" s="439"/>
      <c r="AH3318" s="367"/>
      <c r="AJ3318" s="367"/>
      <c r="AK3318" s="367"/>
    </row>
    <row r="3319" spans="26:37" s="368" customFormat="1" ht="14.15" customHeight="1">
      <c r="Z3319" s="439"/>
      <c r="AH3319" s="367"/>
      <c r="AJ3319" s="367"/>
      <c r="AK3319" s="367"/>
    </row>
    <row r="3320" spans="26:37" s="368" customFormat="1" ht="14.15" customHeight="1">
      <c r="Z3320" s="439"/>
      <c r="AH3320" s="367"/>
      <c r="AJ3320" s="367"/>
      <c r="AK3320" s="367"/>
    </row>
    <row r="3321" spans="26:37" s="368" customFormat="1" ht="14.15" customHeight="1">
      <c r="Z3321" s="439"/>
      <c r="AH3321" s="367"/>
      <c r="AJ3321" s="367"/>
      <c r="AK3321" s="367"/>
    </row>
    <row r="3322" spans="26:37" s="368" customFormat="1" ht="14.15" customHeight="1">
      <c r="Z3322" s="439"/>
      <c r="AH3322" s="367"/>
      <c r="AJ3322" s="367"/>
      <c r="AK3322" s="367"/>
    </row>
    <row r="3323" spans="26:37" s="368" customFormat="1" ht="14.15" customHeight="1">
      <c r="Z3323" s="439"/>
      <c r="AH3323" s="367"/>
      <c r="AJ3323" s="367"/>
      <c r="AK3323" s="367"/>
    </row>
    <row r="3324" spans="26:37" s="368" customFormat="1" ht="14.15" customHeight="1">
      <c r="Z3324" s="439"/>
      <c r="AH3324" s="367"/>
      <c r="AJ3324" s="367"/>
      <c r="AK3324" s="367"/>
    </row>
    <row r="3325" spans="26:37" s="368" customFormat="1" ht="14.15" customHeight="1">
      <c r="Z3325" s="439"/>
      <c r="AH3325" s="367"/>
      <c r="AJ3325" s="367"/>
      <c r="AK3325" s="367"/>
    </row>
    <row r="3326" spans="26:37" s="368" customFormat="1" ht="14.15" customHeight="1">
      <c r="Z3326" s="439"/>
      <c r="AH3326" s="367"/>
      <c r="AJ3326" s="367"/>
      <c r="AK3326" s="367"/>
    </row>
    <row r="3327" spans="26:37" s="368" customFormat="1" ht="14.15" customHeight="1">
      <c r="Z3327" s="439"/>
      <c r="AH3327" s="367"/>
      <c r="AJ3327" s="367"/>
      <c r="AK3327" s="367"/>
    </row>
    <row r="3328" spans="26:37" s="368" customFormat="1" ht="14.15" customHeight="1">
      <c r="Z3328" s="439"/>
      <c r="AH3328" s="367"/>
      <c r="AJ3328" s="367"/>
      <c r="AK3328" s="367"/>
    </row>
    <row r="3329" spans="26:37" s="368" customFormat="1" ht="14.15" customHeight="1">
      <c r="Z3329" s="439"/>
      <c r="AH3329" s="367"/>
      <c r="AJ3329" s="367"/>
      <c r="AK3329" s="367"/>
    </row>
    <row r="3330" spans="26:37" s="368" customFormat="1" ht="14.15" customHeight="1">
      <c r="Z3330" s="439"/>
      <c r="AH3330" s="367"/>
      <c r="AJ3330" s="367"/>
      <c r="AK3330" s="367"/>
    </row>
    <row r="3331" spans="26:37" s="368" customFormat="1" ht="14.15" customHeight="1">
      <c r="Z3331" s="439"/>
      <c r="AH3331" s="367"/>
      <c r="AJ3331" s="367"/>
      <c r="AK3331" s="367"/>
    </row>
    <row r="3332" spans="26:37" s="368" customFormat="1" ht="14.15" customHeight="1">
      <c r="Z3332" s="439"/>
      <c r="AH3332" s="367"/>
      <c r="AJ3332" s="367"/>
      <c r="AK3332" s="367"/>
    </row>
    <row r="3333" spans="26:37" s="368" customFormat="1" ht="14.15" customHeight="1">
      <c r="Z3333" s="439"/>
      <c r="AH3333" s="367"/>
      <c r="AJ3333" s="367"/>
      <c r="AK3333" s="367"/>
    </row>
    <row r="3334" spans="26:37" s="368" customFormat="1" ht="14.15" customHeight="1">
      <c r="Z3334" s="439"/>
      <c r="AH3334" s="367"/>
      <c r="AJ3334" s="367"/>
      <c r="AK3334" s="367"/>
    </row>
    <row r="3335" spans="26:37" s="368" customFormat="1" ht="14.15" customHeight="1">
      <c r="Z3335" s="439"/>
      <c r="AH3335" s="367"/>
      <c r="AJ3335" s="367"/>
      <c r="AK3335" s="367"/>
    </row>
    <row r="3336" spans="26:37" s="368" customFormat="1" ht="14.15" customHeight="1">
      <c r="Z3336" s="439"/>
      <c r="AH3336" s="367"/>
      <c r="AJ3336" s="367"/>
      <c r="AK3336" s="367"/>
    </row>
    <row r="3337" spans="26:37" s="368" customFormat="1" ht="14.15" customHeight="1">
      <c r="Z3337" s="439"/>
      <c r="AH3337" s="367"/>
      <c r="AJ3337" s="367"/>
      <c r="AK3337" s="367"/>
    </row>
    <row r="3338" spans="26:37" s="368" customFormat="1" ht="14.15" customHeight="1">
      <c r="Z3338" s="439"/>
      <c r="AH3338" s="367"/>
      <c r="AJ3338" s="367"/>
      <c r="AK3338" s="367"/>
    </row>
    <row r="3339" spans="26:37" s="368" customFormat="1" ht="14.15" customHeight="1">
      <c r="Z3339" s="439"/>
      <c r="AH3339" s="367"/>
      <c r="AJ3339" s="367"/>
      <c r="AK3339" s="367"/>
    </row>
    <row r="3340" spans="26:37" s="368" customFormat="1" ht="14.15" customHeight="1">
      <c r="Z3340" s="439"/>
      <c r="AH3340" s="367"/>
      <c r="AJ3340" s="367"/>
      <c r="AK3340" s="367"/>
    </row>
    <row r="3341" spans="26:37" s="368" customFormat="1" ht="14.15" customHeight="1">
      <c r="Z3341" s="439"/>
      <c r="AH3341" s="367"/>
      <c r="AJ3341" s="367"/>
      <c r="AK3341" s="367"/>
    </row>
    <row r="3342" spans="26:37" s="368" customFormat="1" ht="14.15" customHeight="1">
      <c r="Z3342" s="439"/>
      <c r="AH3342" s="367"/>
      <c r="AJ3342" s="367"/>
      <c r="AK3342" s="367"/>
    </row>
    <row r="3343" spans="26:37" s="368" customFormat="1" ht="14.15" customHeight="1">
      <c r="Z3343" s="439"/>
      <c r="AH3343" s="367"/>
      <c r="AJ3343" s="367"/>
      <c r="AK3343" s="367"/>
    </row>
    <row r="3344" spans="26:37" s="368" customFormat="1" ht="14.15" customHeight="1">
      <c r="Z3344" s="439"/>
      <c r="AH3344" s="367"/>
      <c r="AJ3344" s="367"/>
      <c r="AK3344" s="367"/>
    </row>
    <row r="3345" spans="26:37" s="368" customFormat="1" ht="14.15" customHeight="1">
      <c r="Z3345" s="439"/>
      <c r="AH3345" s="367"/>
      <c r="AJ3345" s="367"/>
      <c r="AK3345" s="367"/>
    </row>
    <row r="3346" spans="26:37" s="368" customFormat="1" ht="14.15" customHeight="1">
      <c r="Z3346" s="439"/>
      <c r="AH3346" s="367"/>
      <c r="AJ3346" s="367"/>
      <c r="AK3346" s="367"/>
    </row>
    <row r="3347" spans="26:37" s="368" customFormat="1" ht="14.15" customHeight="1">
      <c r="Z3347" s="439"/>
      <c r="AH3347" s="367"/>
      <c r="AJ3347" s="367"/>
      <c r="AK3347" s="367"/>
    </row>
    <row r="3348" spans="26:37" s="368" customFormat="1" ht="14.15" customHeight="1">
      <c r="Z3348" s="439"/>
      <c r="AH3348" s="367"/>
      <c r="AJ3348" s="367"/>
      <c r="AK3348" s="367"/>
    </row>
    <row r="3349" spans="26:37" s="368" customFormat="1" ht="14.15" customHeight="1">
      <c r="Z3349" s="439"/>
      <c r="AH3349" s="367"/>
      <c r="AJ3349" s="367"/>
      <c r="AK3349" s="367"/>
    </row>
    <row r="3350" spans="26:37" s="368" customFormat="1" ht="14.15" customHeight="1">
      <c r="Z3350" s="439"/>
      <c r="AH3350" s="367"/>
      <c r="AJ3350" s="367"/>
      <c r="AK3350" s="367"/>
    </row>
    <row r="3351" spans="26:37" s="368" customFormat="1" ht="14.15" customHeight="1">
      <c r="Z3351" s="439"/>
      <c r="AH3351" s="367"/>
      <c r="AJ3351" s="367"/>
      <c r="AK3351" s="367"/>
    </row>
    <row r="3352" spans="26:37" s="368" customFormat="1" ht="14.15" customHeight="1">
      <c r="Z3352" s="439"/>
      <c r="AH3352" s="367"/>
      <c r="AJ3352" s="367"/>
      <c r="AK3352" s="367"/>
    </row>
    <row r="3353" spans="26:37" s="368" customFormat="1" ht="14.15" customHeight="1">
      <c r="Z3353" s="439"/>
      <c r="AH3353" s="367"/>
      <c r="AJ3353" s="367"/>
      <c r="AK3353" s="367"/>
    </row>
    <row r="3354" spans="26:37" s="368" customFormat="1" ht="14.15" customHeight="1">
      <c r="Z3354" s="439"/>
      <c r="AH3354" s="367"/>
      <c r="AJ3354" s="367"/>
      <c r="AK3354" s="367"/>
    </row>
    <row r="3355" spans="26:37" s="368" customFormat="1" ht="14.15" customHeight="1">
      <c r="Z3355" s="439"/>
      <c r="AH3355" s="367"/>
      <c r="AJ3355" s="367"/>
      <c r="AK3355" s="367"/>
    </row>
    <row r="3356" spans="26:37" s="368" customFormat="1" ht="14.15" customHeight="1">
      <c r="Z3356" s="439"/>
      <c r="AH3356" s="367"/>
      <c r="AJ3356" s="367"/>
      <c r="AK3356" s="367"/>
    </row>
    <row r="3357" spans="26:37" s="368" customFormat="1" ht="14.15" customHeight="1">
      <c r="Z3357" s="439"/>
      <c r="AH3357" s="367"/>
      <c r="AJ3357" s="367"/>
      <c r="AK3357" s="367"/>
    </row>
    <row r="3358" spans="26:37" s="368" customFormat="1" ht="14.15" customHeight="1">
      <c r="Z3358" s="439"/>
      <c r="AH3358" s="367"/>
      <c r="AJ3358" s="367"/>
      <c r="AK3358" s="367"/>
    </row>
    <row r="3359" spans="26:37" s="368" customFormat="1" ht="14.15" customHeight="1">
      <c r="Z3359" s="439"/>
      <c r="AH3359" s="367"/>
      <c r="AJ3359" s="367"/>
      <c r="AK3359" s="367"/>
    </row>
    <row r="3360" spans="26:37" s="368" customFormat="1" ht="14.15" customHeight="1">
      <c r="Z3360" s="439"/>
      <c r="AH3360" s="367"/>
      <c r="AJ3360" s="367"/>
      <c r="AK3360" s="367"/>
    </row>
    <row r="3361" spans="26:37" s="368" customFormat="1" ht="14.15" customHeight="1">
      <c r="Z3361" s="439"/>
      <c r="AH3361" s="367"/>
      <c r="AJ3361" s="367"/>
      <c r="AK3361" s="367"/>
    </row>
    <row r="3362" spans="26:37" s="368" customFormat="1" ht="14.15" customHeight="1">
      <c r="Z3362" s="439"/>
      <c r="AH3362" s="367"/>
      <c r="AJ3362" s="367"/>
      <c r="AK3362" s="367"/>
    </row>
    <row r="3363" spans="26:37" s="368" customFormat="1" ht="14.15" customHeight="1">
      <c r="Z3363" s="439"/>
      <c r="AH3363" s="367"/>
      <c r="AJ3363" s="367"/>
      <c r="AK3363" s="367"/>
    </row>
    <row r="3364" spans="26:37" s="368" customFormat="1" ht="14.15" customHeight="1">
      <c r="Z3364" s="439"/>
      <c r="AH3364" s="367"/>
      <c r="AJ3364" s="367"/>
      <c r="AK3364" s="367"/>
    </row>
    <row r="3365" spans="26:37" s="368" customFormat="1" ht="14.15" customHeight="1">
      <c r="Z3365" s="439"/>
      <c r="AH3365" s="367"/>
      <c r="AJ3365" s="367"/>
      <c r="AK3365" s="367"/>
    </row>
    <row r="3366" spans="26:37" s="368" customFormat="1" ht="14.15" customHeight="1">
      <c r="Z3366" s="439"/>
      <c r="AH3366" s="367"/>
      <c r="AJ3366" s="367"/>
      <c r="AK3366" s="367"/>
    </row>
    <row r="3367" spans="26:37" s="368" customFormat="1" ht="14.15" customHeight="1">
      <c r="Z3367" s="439"/>
      <c r="AH3367" s="367"/>
      <c r="AJ3367" s="367"/>
      <c r="AK3367" s="367"/>
    </row>
    <row r="3368" spans="26:37" s="368" customFormat="1" ht="14.15" customHeight="1">
      <c r="Z3368" s="439"/>
      <c r="AH3368" s="367"/>
      <c r="AJ3368" s="367"/>
      <c r="AK3368" s="367"/>
    </row>
    <row r="3369" spans="26:37" s="368" customFormat="1" ht="14.15" customHeight="1">
      <c r="Z3369" s="439"/>
      <c r="AH3369" s="367"/>
      <c r="AJ3369" s="367"/>
      <c r="AK3369" s="367"/>
    </row>
    <row r="3370" spans="26:37" s="368" customFormat="1" ht="14.15" customHeight="1">
      <c r="Z3370" s="439"/>
      <c r="AH3370" s="367"/>
      <c r="AJ3370" s="367"/>
      <c r="AK3370" s="367"/>
    </row>
    <row r="3371" spans="26:37" s="368" customFormat="1" ht="14.15" customHeight="1">
      <c r="Z3371" s="439"/>
      <c r="AH3371" s="367"/>
      <c r="AJ3371" s="367"/>
      <c r="AK3371" s="367"/>
    </row>
    <row r="3372" spans="26:37" s="368" customFormat="1" ht="14.15" customHeight="1">
      <c r="Z3372" s="439"/>
      <c r="AH3372" s="367"/>
      <c r="AJ3372" s="367"/>
      <c r="AK3372" s="367"/>
    </row>
    <row r="3373" spans="26:37" s="368" customFormat="1" ht="14.15" customHeight="1">
      <c r="Z3373" s="439"/>
      <c r="AH3373" s="367"/>
      <c r="AJ3373" s="367"/>
      <c r="AK3373" s="367"/>
    </row>
    <row r="3374" spans="26:37" s="368" customFormat="1" ht="14.15" customHeight="1">
      <c r="Z3374" s="439"/>
      <c r="AH3374" s="367"/>
      <c r="AJ3374" s="367"/>
      <c r="AK3374" s="367"/>
    </row>
    <row r="3375" spans="26:37" s="368" customFormat="1" ht="14.15" customHeight="1">
      <c r="Z3375" s="439"/>
      <c r="AH3375" s="367"/>
      <c r="AJ3375" s="367"/>
      <c r="AK3375" s="367"/>
    </row>
    <row r="3376" spans="26:37" s="368" customFormat="1" ht="14.15" customHeight="1">
      <c r="Z3376" s="439"/>
      <c r="AH3376" s="367"/>
      <c r="AJ3376" s="367"/>
      <c r="AK3376" s="367"/>
    </row>
    <row r="3377" spans="26:37" s="368" customFormat="1" ht="14.15" customHeight="1">
      <c r="Z3377" s="439"/>
      <c r="AH3377" s="367"/>
      <c r="AJ3377" s="367"/>
      <c r="AK3377" s="367"/>
    </row>
    <row r="3378" spans="26:37" s="368" customFormat="1" ht="14.15" customHeight="1">
      <c r="Z3378" s="439"/>
      <c r="AH3378" s="367"/>
      <c r="AJ3378" s="367"/>
      <c r="AK3378" s="367"/>
    </row>
    <row r="3379" spans="26:37" s="368" customFormat="1" ht="14.15" customHeight="1">
      <c r="Z3379" s="439"/>
      <c r="AH3379" s="367"/>
      <c r="AJ3379" s="367"/>
      <c r="AK3379" s="367"/>
    </row>
    <row r="3380" spans="26:37" s="368" customFormat="1" ht="14.15" customHeight="1">
      <c r="Z3380" s="439"/>
      <c r="AH3380" s="367"/>
      <c r="AJ3380" s="367"/>
      <c r="AK3380" s="367"/>
    </row>
    <row r="3381" spans="26:37" s="368" customFormat="1" ht="14.15" customHeight="1">
      <c r="Z3381" s="439"/>
      <c r="AH3381" s="367"/>
      <c r="AJ3381" s="367"/>
      <c r="AK3381" s="367"/>
    </row>
    <row r="3382" spans="26:37" s="368" customFormat="1" ht="14.15" customHeight="1">
      <c r="Z3382" s="439"/>
      <c r="AH3382" s="367"/>
      <c r="AJ3382" s="367"/>
      <c r="AK3382" s="367"/>
    </row>
    <row r="3383" spans="26:37" s="368" customFormat="1" ht="14.15" customHeight="1">
      <c r="Z3383" s="439"/>
      <c r="AH3383" s="367"/>
      <c r="AJ3383" s="367"/>
      <c r="AK3383" s="367"/>
    </row>
    <row r="3384" spans="26:37" s="368" customFormat="1" ht="14.15" customHeight="1">
      <c r="Z3384" s="439"/>
      <c r="AH3384" s="367"/>
      <c r="AJ3384" s="367"/>
      <c r="AK3384" s="367"/>
    </row>
    <row r="3385" spans="26:37" s="368" customFormat="1" ht="14.15" customHeight="1">
      <c r="Z3385" s="439"/>
      <c r="AH3385" s="367"/>
      <c r="AJ3385" s="367"/>
      <c r="AK3385" s="367"/>
    </row>
    <row r="3386" spans="26:37" s="368" customFormat="1" ht="14.15" customHeight="1">
      <c r="Z3386" s="439"/>
      <c r="AH3386" s="367"/>
      <c r="AJ3386" s="367"/>
      <c r="AK3386" s="367"/>
    </row>
    <row r="3387" spans="26:37" s="368" customFormat="1" ht="14.15" customHeight="1">
      <c r="Z3387" s="439"/>
      <c r="AH3387" s="367"/>
      <c r="AJ3387" s="367"/>
      <c r="AK3387" s="367"/>
    </row>
    <row r="3388" spans="26:37" s="368" customFormat="1" ht="14.15" customHeight="1">
      <c r="Z3388" s="439"/>
      <c r="AH3388" s="367"/>
      <c r="AJ3388" s="367"/>
      <c r="AK3388" s="367"/>
    </row>
    <row r="3389" spans="26:37" s="368" customFormat="1" ht="14.15" customHeight="1">
      <c r="Z3389" s="439"/>
      <c r="AH3389" s="367"/>
      <c r="AJ3389" s="367"/>
      <c r="AK3389" s="367"/>
    </row>
    <row r="3390" spans="26:37" s="368" customFormat="1" ht="14.15" customHeight="1">
      <c r="Z3390" s="439"/>
      <c r="AH3390" s="367"/>
      <c r="AJ3390" s="367"/>
      <c r="AK3390" s="367"/>
    </row>
    <row r="3391" spans="26:37" s="368" customFormat="1" ht="14.15" customHeight="1">
      <c r="Z3391" s="439"/>
      <c r="AH3391" s="367"/>
      <c r="AJ3391" s="367"/>
      <c r="AK3391" s="367"/>
    </row>
    <row r="3392" spans="26:37" s="368" customFormat="1" ht="14.15" customHeight="1">
      <c r="Z3392" s="439"/>
      <c r="AH3392" s="367"/>
      <c r="AJ3392" s="367"/>
      <c r="AK3392" s="367"/>
    </row>
    <row r="3393" spans="26:37" s="368" customFormat="1" ht="14.15" customHeight="1">
      <c r="Z3393" s="439"/>
      <c r="AH3393" s="367"/>
      <c r="AJ3393" s="367"/>
      <c r="AK3393" s="367"/>
    </row>
    <row r="3394" spans="26:37" s="368" customFormat="1" ht="14.15" customHeight="1">
      <c r="Z3394" s="439"/>
      <c r="AH3394" s="367"/>
      <c r="AJ3394" s="367"/>
      <c r="AK3394" s="367"/>
    </row>
    <row r="3395" spans="26:37" s="368" customFormat="1" ht="14.15" customHeight="1">
      <c r="Z3395" s="439"/>
      <c r="AH3395" s="367"/>
      <c r="AJ3395" s="367"/>
      <c r="AK3395" s="367"/>
    </row>
    <row r="3396" spans="26:37" s="368" customFormat="1" ht="14.15" customHeight="1">
      <c r="Z3396" s="439"/>
      <c r="AH3396" s="367"/>
      <c r="AJ3396" s="367"/>
      <c r="AK3396" s="367"/>
    </row>
    <row r="3397" spans="26:37" s="368" customFormat="1" ht="14.15" customHeight="1">
      <c r="Z3397" s="439"/>
      <c r="AH3397" s="367"/>
      <c r="AJ3397" s="367"/>
      <c r="AK3397" s="367"/>
    </row>
    <row r="3398" spans="26:37" s="368" customFormat="1" ht="14.15" customHeight="1">
      <c r="Z3398" s="439"/>
      <c r="AH3398" s="367"/>
      <c r="AJ3398" s="367"/>
      <c r="AK3398" s="367"/>
    </row>
    <row r="3399" spans="26:37" s="368" customFormat="1" ht="14.15" customHeight="1">
      <c r="Z3399" s="439"/>
      <c r="AH3399" s="367"/>
      <c r="AJ3399" s="367"/>
      <c r="AK3399" s="367"/>
    </row>
    <row r="3400" spans="26:37" s="368" customFormat="1" ht="14.15" customHeight="1">
      <c r="Z3400" s="439"/>
      <c r="AH3400" s="367"/>
      <c r="AJ3400" s="367"/>
      <c r="AK3400" s="367"/>
    </row>
    <row r="3401" spans="26:37" s="368" customFormat="1" ht="14.15" customHeight="1">
      <c r="Z3401" s="439"/>
      <c r="AH3401" s="367"/>
      <c r="AJ3401" s="367"/>
      <c r="AK3401" s="367"/>
    </row>
    <row r="3402" spans="26:37" s="368" customFormat="1" ht="14.15" customHeight="1">
      <c r="Z3402" s="439"/>
      <c r="AH3402" s="367"/>
      <c r="AJ3402" s="367"/>
      <c r="AK3402" s="367"/>
    </row>
    <row r="3403" spans="26:37" s="368" customFormat="1" ht="14.15" customHeight="1">
      <c r="Z3403" s="439"/>
      <c r="AH3403" s="367"/>
      <c r="AJ3403" s="367"/>
      <c r="AK3403" s="367"/>
    </row>
    <row r="3404" spans="26:37" s="368" customFormat="1" ht="14.15" customHeight="1">
      <c r="Z3404" s="439"/>
      <c r="AH3404" s="367"/>
      <c r="AJ3404" s="367"/>
      <c r="AK3404" s="367"/>
    </row>
    <row r="3405" spans="26:37" s="368" customFormat="1" ht="14.15" customHeight="1">
      <c r="Z3405" s="439"/>
      <c r="AH3405" s="367"/>
      <c r="AJ3405" s="367"/>
      <c r="AK3405" s="367"/>
    </row>
    <row r="3406" spans="26:37" s="368" customFormat="1" ht="14.15" customHeight="1">
      <c r="Z3406" s="439"/>
      <c r="AH3406" s="367"/>
      <c r="AJ3406" s="367"/>
      <c r="AK3406" s="367"/>
    </row>
    <row r="3407" spans="26:37" s="368" customFormat="1" ht="14.15" customHeight="1">
      <c r="Z3407" s="439"/>
      <c r="AH3407" s="367"/>
      <c r="AJ3407" s="367"/>
      <c r="AK3407" s="367"/>
    </row>
    <row r="3408" spans="26:37" s="368" customFormat="1" ht="14.15" customHeight="1">
      <c r="Z3408" s="439"/>
      <c r="AH3408" s="367"/>
      <c r="AJ3408" s="367"/>
      <c r="AK3408" s="367"/>
    </row>
    <row r="3409" spans="26:37" s="368" customFormat="1" ht="14.15" customHeight="1">
      <c r="Z3409" s="439"/>
      <c r="AH3409" s="367"/>
      <c r="AJ3409" s="367"/>
      <c r="AK3409" s="367"/>
    </row>
    <row r="3410" spans="26:37" s="368" customFormat="1" ht="14.15" customHeight="1">
      <c r="Z3410" s="439"/>
      <c r="AH3410" s="367"/>
      <c r="AJ3410" s="367"/>
      <c r="AK3410" s="367"/>
    </row>
    <row r="3411" spans="26:37" s="368" customFormat="1" ht="14.15" customHeight="1">
      <c r="Z3411" s="439"/>
      <c r="AH3411" s="367"/>
      <c r="AJ3411" s="367"/>
      <c r="AK3411" s="367"/>
    </row>
    <row r="3412" spans="26:37" s="368" customFormat="1" ht="14.15" customHeight="1">
      <c r="Z3412" s="439"/>
      <c r="AH3412" s="367"/>
      <c r="AJ3412" s="367"/>
      <c r="AK3412" s="367"/>
    </row>
    <row r="3413" spans="26:37" s="368" customFormat="1" ht="14.15" customHeight="1">
      <c r="Z3413" s="439"/>
      <c r="AH3413" s="367"/>
      <c r="AJ3413" s="367"/>
      <c r="AK3413" s="367"/>
    </row>
    <row r="3414" spans="26:37" s="368" customFormat="1" ht="14.15" customHeight="1">
      <c r="Z3414" s="439"/>
      <c r="AH3414" s="367"/>
      <c r="AJ3414" s="367"/>
      <c r="AK3414" s="367"/>
    </row>
    <row r="3415" spans="26:37" s="368" customFormat="1" ht="14.15" customHeight="1">
      <c r="Z3415" s="439"/>
      <c r="AH3415" s="367"/>
      <c r="AJ3415" s="367"/>
      <c r="AK3415" s="367"/>
    </row>
    <row r="3416" spans="26:37" s="368" customFormat="1" ht="14.15" customHeight="1">
      <c r="Z3416" s="439"/>
      <c r="AH3416" s="367"/>
      <c r="AJ3416" s="367"/>
      <c r="AK3416" s="367"/>
    </row>
    <row r="3417" spans="26:37" s="368" customFormat="1" ht="14.15" customHeight="1">
      <c r="Z3417" s="439"/>
      <c r="AH3417" s="367"/>
      <c r="AJ3417" s="367"/>
      <c r="AK3417" s="367"/>
    </row>
    <row r="3418" spans="26:37" s="368" customFormat="1" ht="14.15" customHeight="1">
      <c r="Z3418" s="439"/>
      <c r="AH3418" s="367"/>
      <c r="AJ3418" s="367"/>
      <c r="AK3418" s="367"/>
    </row>
    <row r="3419" spans="26:37" s="368" customFormat="1" ht="14.15" customHeight="1">
      <c r="Z3419" s="439"/>
      <c r="AH3419" s="367"/>
      <c r="AJ3419" s="367"/>
      <c r="AK3419" s="367"/>
    </row>
    <row r="3420" spans="26:37" s="368" customFormat="1" ht="14.15" customHeight="1">
      <c r="Z3420" s="439"/>
      <c r="AH3420" s="367"/>
      <c r="AJ3420" s="367"/>
      <c r="AK3420" s="367"/>
    </row>
    <row r="3421" spans="26:37" s="368" customFormat="1" ht="14.15" customHeight="1">
      <c r="Z3421" s="439"/>
      <c r="AH3421" s="367"/>
      <c r="AJ3421" s="367"/>
      <c r="AK3421" s="367"/>
    </row>
    <row r="3422" spans="26:37" s="368" customFormat="1" ht="14.15" customHeight="1">
      <c r="Z3422" s="439"/>
      <c r="AH3422" s="367"/>
      <c r="AJ3422" s="367"/>
      <c r="AK3422" s="367"/>
    </row>
    <row r="3423" spans="26:37" s="368" customFormat="1" ht="14.15" customHeight="1">
      <c r="Z3423" s="439"/>
      <c r="AH3423" s="367"/>
      <c r="AJ3423" s="367"/>
      <c r="AK3423" s="367"/>
    </row>
    <row r="3424" spans="26:37" s="368" customFormat="1" ht="14.15" customHeight="1">
      <c r="Z3424" s="439"/>
      <c r="AH3424" s="367"/>
      <c r="AJ3424" s="367"/>
      <c r="AK3424" s="367"/>
    </row>
    <row r="3425" spans="26:37" s="368" customFormat="1" ht="14.15" customHeight="1">
      <c r="Z3425" s="439"/>
      <c r="AH3425" s="367"/>
      <c r="AJ3425" s="367"/>
      <c r="AK3425" s="367"/>
    </row>
    <row r="3426" spans="26:37" s="368" customFormat="1" ht="14.15" customHeight="1">
      <c r="Z3426" s="439"/>
      <c r="AH3426" s="367"/>
      <c r="AJ3426" s="367"/>
      <c r="AK3426" s="367"/>
    </row>
    <row r="3427" spans="26:37" s="368" customFormat="1" ht="14.15" customHeight="1">
      <c r="Z3427" s="439"/>
      <c r="AH3427" s="367"/>
      <c r="AJ3427" s="367"/>
      <c r="AK3427" s="367"/>
    </row>
    <row r="3428" spans="26:37" s="368" customFormat="1" ht="14.15" customHeight="1">
      <c r="Z3428" s="439"/>
      <c r="AH3428" s="367"/>
      <c r="AJ3428" s="367"/>
      <c r="AK3428" s="367"/>
    </row>
    <row r="3429" spans="26:37" s="368" customFormat="1" ht="14.15" customHeight="1">
      <c r="Z3429" s="439"/>
      <c r="AH3429" s="367"/>
      <c r="AJ3429" s="367"/>
      <c r="AK3429" s="367"/>
    </row>
    <row r="3430" spans="26:37" s="368" customFormat="1" ht="14.15" customHeight="1">
      <c r="Z3430" s="439"/>
      <c r="AH3430" s="367"/>
      <c r="AJ3430" s="367"/>
      <c r="AK3430" s="367"/>
    </row>
    <row r="3431" spans="26:37" s="368" customFormat="1" ht="14.15" customHeight="1">
      <c r="Z3431" s="439"/>
      <c r="AH3431" s="367"/>
      <c r="AJ3431" s="367"/>
      <c r="AK3431" s="367"/>
    </row>
    <row r="3432" spans="26:37" s="368" customFormat="1" ht="14.15" customHeight="1">
      <c r="Z3432" s="439"/>
      <c r="AH3432" s="367"/>
      <c r="AJ3432" s="367"/>
      <c r="AK3432" s="367"/>
    </row>
    <row r="3433" spans="26:37" s="368" customFormat="1" ht="14.15" customHeight="1">
      <c r="Z3433" s="439"/>
      <c r="AH3433" s="367"/>
      <c r="AJ3433" s="367"/>
      <c r="AK3433" s="367"/>
    </row>
    <row r="3434" spans="26:37" s="368" customFormat="1" ht="14.15" customHeight="1">
      <c r="Z3434" s="439"/>
      <c r="AH3434" s="367"/>
      <c r="AJ3434" s="367"/>
      <c r="AK3434" s="367"/>
    </row>
    <row r="3435" spans="26:37" s="368" customFormat="1" ht="14.15" customHeight="1">
      <c r="Z3435" s="439"/>
      <c r="AH3435" s="367"/>
      <c r="AJ3435" s="367"/>
      <c r="AK3435" s="367"/>
    </row>
    <row r="3436" spans="26:37" s="368" customFormat="1" ht="14.15" customHeight="1">
      <c r="Z3436" s="439"/>
      <c r="AH3436" s="367"/>
      <c r="AJ3436" s="367"/>
      <c r="AK3436" s="367"/>
    </row>
    <row r="3437" spans="26:37" s="368" customFormat="1" ht="14.15" customHeight="1">
      <c r="Z3437" s="439"/>
      <c r="AH3437" s="367"/>
      <c r="AJ3437" s="367"/>
      <c r="AK3437" s="367"/>
    </row>
    <row r="3438" spans="26:37" s="368" customFormat="1" ht="14.15" customHeight="1">
      <c r="Z3438" s="439"/>
      <c r="AH3438" s="367"/>
      <c r="AJ3438" s="367"/>
      <c r="AK3438" s="367"/>
    </row>
    <row r="3439" spans="26:37" s="368" customFormat="1" ht="14.15" customHeight="1">
      <c r="Z3439" s="439"/>
      <c r="AH3439" s="367"/>
      <c r="AJ3439" s="367"/>
      <c r="AK3439" s="367"/>
    </row>
    <row r="3440" spans="26:37" s="368" customFormat="1" ht="14.15" customHeight="1">
      <c r="Z3440" s="439"/>
      <c r="AH3440" s="367"/>
      <c r="AJ3440" s="367"/>
      <c r="AK3440" s="367"/>
    </row>
    <row r="3441" spans="26:37" s="368" customFormat="1" ht="14.15" customHeight="1">
      <c r="Z3441" s="439"/>
      <c r="AH3441" s="367"/>
      <c r="AJ3441" s="367"/>
      <c r="AK3441" s="367"/>
    </row>
    <row r="3442" spans="26:37" s="368" customFormat="1" ht="14.15" customHeight="1">
      <c r="Z3442" s="439"/>
      <c r="AH3442" s="367"/>
      <c r="AJ3442" s="367"/>
      <c r="AK3442" s="367"/>
    </row>
    <row r="3443" spans="26:37" s="368" customFormat="1" ht="14.15" customHeight="1">
      <c r="Z3443" s="439"/>
      <c r="AH3443" s="367"/>
      <c r="AJ3443" s="367"/>
      <c r="AK3443" s="367"/>
    </row>
    <row r="3444" spans="26:37" s="368" customFormat="1" ht="14.15" customHeight="1">
      <c r="Z3444" s="439"/>
      <c r="AH3444" s="367"/>
      <c r="AJ3444" s="367"/>
      <c r="AK3444" s="367"/>
    </row>
    <row r="3445" spans="26:37" s="368" customFormat="1" ht="14.15" customHeight="1">
      <c r="Z3445" s="439"/>
      <c r="AH3445" s="367"/>
      <c r="AJ3445" s="367"/>
      <c r="AK3445" s="367"/>
    </row>
    <row r="3446" spans="26:37" s="368" customFormat="1" ht="14.15" customHeight="1">
      <c r="Z3446" s="439"/>
      <c r="AH3446" s="367"/>
      <c r="AJ3446" s="367"/>
      <c r="AK3446" s="367"/>
    </row>
    <row r="3447" spans="26:37" s="368" customFormat="1" ht="14.15" customHeight="1">
      <c r="Z3447" s="439"/>
      <c r="AH3447" s="367"/>
      <c r="AJ3447" s="367"/>
      <c r="AK3447" s="367"/>
    </row>
    <row r="3448" spans="26:37" s="368" customFormat="1" ht="14.15" customHeight="1">
      <c r="Z3448" s="439"/>
      <c r="AH3448" s="367"/>
      <c r="AJ3448" s="367"/>
      <c r="AK3448" s="367"/>
    </row>
    <row r="3449" spans="26:37" s="368" customFormat="1" ht="14.15" customHeight="1">
      <c r="Z3449" s="439"/>
      <c r="AH3449" s="367"/>
      <c r="AJ3449" s="367"/>
      <c r="AK3449" s="367"/>
    </row>
    <row r="3450" spans="26:37" s="368" customFormat="1" ht="14.15" customHeight="1">
      <c r="Z3450" s="439"/>
      <c r="AH3450" s="367"/>
      <c r="AJ3450" s="367"/>
      <c r="AK3450" s="367"/>
    </row>
    <row r="3451" spans="26:37" s="368" customFormat="1" ht="14.15" customHeight="1">
      <c r="Z3451" s="439"/>
      <c r="AH3451" s="367"/>
      <c r="AJ3451" s="367"/>
      <c r="AK3451" s="367"/>
    </row>
    <row r="3452" spans="26:37" s="368" customFormat="1" ht="14.15" customHeight="1">
      <c r="Z3452" s="439"/>
      <c r="AH3452" s="367"/>
      <c r="AJ3452" s="367"/>
      <c r="AK3452" s="367"/>
    </row>
    <row r="3453" spans="26:37" s="368" customFormat="1" ht="14.15" customHeight="1">
      <c r="Z3453" s="439"/>
      <c r="AH3453" s="367"/>
      <c r="AJ3453" s="367"/>
      <c r="AK3453" s="367"/>
    </row>
    <row r="3454" spans="26:37" s="368" customFormat="1" ht="14.15" customHeight="1">
      <c r="Z3454" s="439"/>
      <c r="AH3454" s="367"/>
      <c r="AJ3454" s="367"/>
      <c r="AK3454" s="367"/>
    </row>
    <row r="3455" spans="26:37" s="368" customFormat="1" ht="14.15" customHeight="1">
      <c r="Z3455" s="439"/>
      <c r="AH3455" s="367"/>
      <c r="AJ3455" s="367"/>
      <c r="AK3455" s="367"/>
    </row>
    <row r="3456" spans="26:37" s="368" customFormat="1" ht="14.15" customHeight="1">
      <c r="Z3456" s="439"/>
      <c r="AH3456" s="367"/>
      <c r="AJ3456" s="367"/>
      <c r="AK3456" s="367"/>
    </row>
    <row r="3457" spans="26:37" s="368" customFormat="1" ht="14.15" customHeight="1">
      <c r="Z3457" s="439"/>
      <c r="AH3457" s="367"/>
      <c r="AJ3457" s="367"/>
      <c r="AK3457" s="367"/>
    </row>
    <row r="3458" spans="26:37" s="368" customFormat="1" ht="14.15" customHeight="1">
      <c r="Z3458" s="439"/>
      <c r="AH3458" s="367"/>
      <c r="AJ3458" s="367"/>
      <c r="AK3458" s="367"/>
    </row>
    <row r="3459" spans="26:37" s="368" customFormat="1" ht="14.15" customHeight="1">
      <c r="Z3459" s="439"/>
      <c r="AH3459" s="367"/>
      <c r="AJ3459" s="367"/>
      <c r="AK3459" s="367"/>
    </row>
    <row r="3460" spans="26:37" s="368" customFormat="1" ht="14.15" customHeight="1">
      <c r="Z3460" s="439"/>
      <c r="AH3460" s="367"/>
      <c r="AJ3460" s="367"/>
      <c r="AK3460" s="367"/>
    </row>
    <row r="3461" spans="26:37" s="368" customFormat="1" ht="14.15" customHeight="1">
      <c r="Z3461" s="439"/>
      <c r="AH3461" s="367"/>
      <c r="AJ3461" s="367"/>
      <c r="AK3461" s="367"/>
    </row>
    <row r="3462" spans="26:37" s="368" customFormat="1" ht="14.15" customHeight="1">
      <c r="Z3462" s="439"/>
      <c r="AH3462" s="367"/>
      <c r="AJ3462" s="367"/>
      <c r="AK3462" s="367"/>
    </row>
    <row r="3463" spans="26:37" s="368" customFormat="1" ht="14.15" customHeight="1">
      <c r="Z3463" s="439"/>
      <c r="AH3463" s="367"/>
      <c r="AJ3463" s="367"/>
      <c r="AK3463" s="367"/>
    </row>
    <row r="3464" spans="26:37" s="368" customFormat="1" ht="14.15" customHeight="1">
      <c r="Z3464" s="439"/>
      <c r="AH3464" s="367"/>
      <c r="AJ3464" s="367"/>
      <c r="AK3464" s="367"/>
    </row>
    <row r="3465" spans="26:37" s="368" customFormat="1" ht="14.15" customHeight="1">
      <c r="Z3465" s="439"/>
      <c r="AH3465" s="367"/>
      <c r="AJ3465" s="367"/>
      <c r="AK3465" s="367"/>
    </row>
    <row r="3466" spans="26:37" s="368" customFormat="1" ht="14.15" customHeight="1">
      <c r="Z3466" s="439"/>
      <c r="AH3466" s="367"/>
      <c r="AJ3466" s="367"/>
      <c r="AK3466" s="367"/>
    </row>
    <row r="3467" spans="26:37" s="368" customFormat="1" ht="14.15" customHeight="1">
      <c r="Z3467" s="439"/>
      <c r="AH3467" s="367"/>
      <c r="AJ3467" s="367"/>
      <c r="AK3467" s="367"/>
    </row>
    <row r="3468" spans="26:37" s="368" customFormat="1" ht="14.15" customHeight="1">
      <c r="Z3468" s="439"/>
      <c r="AH3468" s="367"/>
      <c r="AJ3468" s="367"/>
      <c r="AK3468" s="367"/>
    </row>
    <row r="3469" spans="26:37" s="368" customFormat="1" ht="14.15" customHeight="1">
      <c r="Z3469" s="439"/>
      <c r="AH3469" s="367"/>
      <c r="AJ3469" s="367"/>
      <c r="AK3469" s="367"/>
    </row>
    <row r="3470" spans="26:37" s="368" customFormat="1" ht="14.15" customHeight="1">
      <c r="Z3470" s="439"/>
      <c r="AH3470" s="367"/>
      <c r="AJ3470" s="367"/>
      <c r="AK3470" s="367"/>
    </row>
    <row r="3471" spans="26:37" s="368" customFormat="1" ht="14.15" customHeight="1">
      <c r="Z3471" s="439"/>
      <c r="AH3471" s="367"/>
      <c r="AJ3471" s="367"/>
      <c r="AK3471" s="367"/>
    </row>
    <row r="3472" spans="26:37" s="368" customFormat="1" ht="14.15" customHeight="1">
      <c r="Z3472" s="439"/>
      <c r="AH3472" s="367"/>
      <c r="AJ3472" s="367"/>
      <c r="AK3472" s="367"/>
    </row>
    <row r="3473" spans="26:37" s="368" customFormat="1" ht="14.15" customHeight="1">
      <c r="Z3473" s="439"/>
      <c r="AH3473" s="367"/>
      <c r="AJ3473" s="367"/>
      <c r="AK3473" s="367"/>
    </row>
    <row r="3474" spans="26:37" s="368" customFormat="1" ht="14.15" customHeight="1">
      <c r="Z3474" s="439"/>
      <c r="AH3474" s="367"/>
      <c r="AJ3474" s="367"/>
      <c r="AK3474" s="367"/>
    </row>
    <row r="3475" spans="26:37" s="368" customFormat="1" ht="14.15" customHeight="1">
      <c r="Z3475" s="439"/>
      <c r="AH3475" s="367"/>
      <c r="AJ3475" s="367"/>
      <c r="AK3475" s="367"/>
    </row>
    <row r="3476" spans="26:37" s="368" customFormat="1" ht="14.15" customHeight="1">
      <c r="Z3476" s="439"/>
      <c r="AH3476" s="367"/>
      <c r="AJ3476" s="367"/>
      <c r="AK3476" s="367"/>
    </row>
    <row r="3477" spans="26:37" s="368" customFormat="1" ht="14.15" customHeight="1">
      <c r="Z3477" s="439"/>
      <c r="AH3477" s="367"/>
      <c r="AJ3477" s="367"/>
      <c r="AK3477" s="367"/>
    </row>
    <row r="3478" spans="26:37" s="368" customFormat="1" ht="14.15" customHeight="1">
      <c r="Z3478" s="439"/>
      <c r="AH3478" s="367"/>
      <c r="AJ3478" s="367"/>
      <c r="AK3478" s="367"/>
    </row>
    <row r="3479" spans="26:37" s="368" customFormat="1" ht="14.15" customHeight="1">
      <c r="Z3479" s="439"/>
      <c r="AH3479" s="367"/>
      <c r="AJ3479" s="367"/>
      <c r="AK3479" s="367"/>
    </row>
    <row r="3480" spans="26:37" s="368" customFormat="1" ht="14.15" customHeight="1">
      <c r="Z3480" s="439"/>
      <c r="AH3480" s="367"/>
      <c r="AJ3480" s="367"/>
      <c r="AK3480" s="367"/>
    </row>
    <row r="3481" spans="26:37" s="368" customFormat="1" ht="14.15" customHeight="1">
      <c r="Z3481" s="439"/>
      <c r="AH3481" s="367"/>
      <c r="AJ3481" s="367"/>
      <c r="AK3481" s="367"/>
    </row>
    <row r="3482" spans="26:37" s="368" customFormat="1" ht="14.15" customHeight="1">
      <c r="Z3482" s="439"/>
      <c r="AH3482" s="367"/>
      <c r="AJ3482" s="367"/>
      <c r="AK3482" s="367"/>
    </row>
    <row r="3483" spans="26:37" s="368" customFormat="1" ht="14.15" customHeight="1">
      <c r="Z3483" s="439"/>
      <c r="AH3483" s="367"/>
      <c r="AJ3483" s="367"/>
      <c r="AK3483" s="367"/>
    </row>
    <row r="3484" spans="26:37" s="368" customFormat="1" ht="14.15" customHeight="1">
      <c r="Z3484" s="439"/>
      <c r="AH3484" s="367"/>
      <c r="AJ3484" s="367"/>
      <c r="AK3484" s="367"/>
    </row>
    <row r="3485" spans="26:37" s="368" customFormat="1" ht="14.15" customHeight="1">
      <c r="Z3485" s="439"/>
      <c r="AH3485" s="367"/>
      <c r="AJ3485" s="367"/>
      <c r="AK3485" s="367"/>
    </row>
    <row r="3486" spans="26:37" s="368" customFormat="1" ht="14.15" customHeight="1">
      <c r="Z3486" s="439"/>
      <c r="AH3486" s="367"/>
      <c r="AJ3486" s="367"/>
      <c r="AK3486" s="367"/>
    </row>
    <row r="3487" spans="26:37" s="368" customFormat="1" ht="14.15" customHeight="1">
      <c r="Z3487" s="439"/>
      <c r="AH3487" s="367"/>
      <c r="AJ3487" s="367"/>
      <c r="AK3487" s="367"/>
    </row>
    <row r="3488" spans="26:37" s="368" customFormat="1" ht="14.15" customHeight="1">
      <c r="Z3488" s="439"/>
      <c r="AH3488" s="367"/>
      <c r="AJ3488" s="367"/>
      <c r="AK3488" s="367"/>
    </row>
    <row r="3489" spans="26:37" s="368" customFormat="1" ht="14.15" customHeight="1">
      <c r="Z3489" s="439"/>
      <c r="AH3489" s="367"/>
      <c r="AJ3489" s="367"/>
      <c r="AK3489" s="367"/>
    </row>
    <row r="3490" spans="26:37" s="368" customFormat="1" ht="14.15" customHeight="1">
      <c r="Z3490" s="439"/>
      <c r="AH3490" s="367"/>
      <c r="AJ3490" s="367"/>
      <c r="AK3490" s="367"/>
    </row>
    <row r="3491" spans="26:37" s="368" customFormat="1" ht="14.15" customHeight="1">
      <c r="Z3491" s="439"/>
      <c r="AH3491" s="367"/>
      <c r="AJ3491" s="367"/>
      <c r="AK3491" s="367"/>
    </row>
    <row r="3492" spans="26:37" s="368" customFormat="1" ht="14.15" customHeight="1">
      <c r="Z3492" s="439"/>
      <c r="AH3492" s="367"/>
      <c r="AJ3492" s="367"/>
      <c r="AK3492" s="367"/>
    </row>
    <row r="3493" spans="26:37" s="368" customFormat="1" ht="14.15" customHeight="1">
      <c r="Z3493" s="439"/>
      <c r="AH3493" s="367"/>
      <c r="AJ3493" s="367"/>
      <c r="AK3493" s="367"/>
    </row>
    <row r="3494" spans="26:37" s="368" customFormat="1" ht="14.15" customHeight="1">
      <c r="Z3494" s="439"/>
      <c r="AH3494" s="367"/>
      <c r="AJ3494" s="367"/>
      <c r="AK3494" s="367"/>
    </row>
    <row r="3495" spans="26:37" s="368" customFormat="1" ht="14.15" customHeight="1">
      <c r="Z3495" s="439"/>
      <c r="AH3495" s="367"/>
      <c r="AJ3495" s="367"/>
      <c r="AK3495" s="367"/>
    </row>
    <row r="3496" spans="26:37" s="368" customFormat="1" ht="14.15" customHeight="1">
      <c r="Z3496" s="439"/>
      <c r="AH3496" s="367"/>
      <c r="AJ3496" s="367"/>
      <c r="AK3496" s="367"/>
    </row>
    <row r="3497" spans="26:37" s="368" customFormat="1" ht="14.15" customHeight="1">
      <c r="Z3497" s="439"/>
      <c r="AH3497" s="367"/>
      <c r="AJ3497" s="367"/>
      <c r="AK3497" s="367"/>
    </row>
    <row r="3498" spans="26:37" s="368" customFormat="1" ht="14.15" customHeight="1">
      <c r="Z3498" s="439"/>
      <c r="AH3498" s="367"/>
      <c r="AJ3498" s="367"/>
      <c r="AK3498" s="367"/>
    </row>
    <row r="3499" spans="26:37" s="368" customFormat="1" ht="14.15" customHeight="1">
      <c r="Z3499" s="439"/>
      <c r="AH3499" s="367"/>
      <c r="AJ3499" s="367"/>
      <c r="AK3499" s="367"/>
    </row>
    <row r="3500" spans="26:37" s="368" customFormat="1" ht="14.15" customHeight="1">
      <c r="Z3500" s="439"/>
      <c r="AH3500" s="367"/>
      <c r="AJ3500" s="367"/>
      <c r="AK3500" s="367"/>
    </row>
    <row r="3501" spans="26:37" s="368" customFormat="1" ht="14.15" customHeight="1">
      <c r="Z3501" s="439"/>
      <c r="AH3501" s="367"/>
      <c r="AJ3501" s="367"/>
      <c r="AK3501" s="367"/>
    </row>
    <row r="3502" spans="26:37" s="368" customFormat="1" ht="14.15" customHeight="1">
      <c r="Z3502" s="439"/>
      <c r="AH3502" s="367"/>
      <c r="AJ3502" s="367"/>
      <c r="AK3502" s="367"/>
    </row>
    <row r="3503" spans="26:37" s="368" customFormat="1" ht="14.15" customHeight="1">
      <c r="Z3503" s="439"/>
      <c r="AH3503" s="367"/>
      <c r="AJ3503" s="367"/>
      <c r="AK3503" s="367"/>
    </row>
    <row r="3504" spans="26:37" s="368" customFormat="1" ht="14.15" customHeight="1">
      <c r="Z3504" s="439"/>
      <c r="AH3504" s="367"/>
      <c r="AJ3504" s="367"/>
      <c r="AK3504" s="367"/>
    </row>
    <row r="3505" spans="26:37" s="368" customFormat="1" ht="14.15" customHeight="1">
      <c r="Z3505" s="439"/>
      <c r="AH3505" s="367"/>
      <c r="AJ3505" s="367"/>
      <c r="AK3505" s="367"/>
    </row>
    <row r="3506" spans="26:37" s="368" customFormat="1" ht="14.15" customHeight="1">
      <c r="Z3506" s="439"/>
      <c r="AH3506" s="367"/>
      <c r="AJ3506" s="367"/>
      <c r="AK3506" s="367"/>
    </row>
    <row r="3507" spans="26:37" s="368" customFormat="1" ht="14.15" customHeight="1">
      <c r="Z3507" s="439"/>
      <c r="AH3507" s="367"/>
      <c r="AJ3507" s="367"/>
      <c r="AK3507" s="367"/>
    </row>
    <row r="3508" spans="26:37" s="368" customFormat="1" ht="14.15" customHeight="1">
      <c r="Z3508" s="439"/>
      <c r="AH3508" s="367"/>
      <c r="AJ3508" s="367"/>
      <c r="AK3508" s="367"/>
    </row>
    <row r="3509" spans="26:37" s="368" customFormat="1" ht="14.15" customHeight="1">
      <c r="Z3509" s="439"/>
      <c r="AH3509" s="367"/>
      <c r="AJ3509" s="367"/>
      <c r="AK3509" s="367"/>
    </row>
    <row r="3510" spans="26:37" s="368" customFormat="1" ht="14.15" customHeight="1">
      <c r="Z3510" s="439"/>
      <c r="AH3510" s="367"/>
      <c r="AJ3510" s="367"/>
      <c r="AK3510" s="367"/>
    </row>
    <row r="3511" spans="26:37" s="368" customFormat="1" ht="14.15" customHeight="1">
      <c r="Z3511" s="439"/>
      <c r="AH3511" s="367"/>
      <c r="AJ3511" s="367"/>
      <c r="AK3511" s="367"/>
    </row>
    <row r="3512" spans="26:37" s="368" customFormat="1" ht="14.15" customHeight="1">
      <c r="Z3512" s="439"/>
      <c r="AH3512" s="367"/>
      <c r="AJ3512" s="367"/>
      <c r="AK3512" s="367"/>
    </row>
    <row r="3513" spans="26:37" s="368" customFormat="1" ht="14.15" customHeight="1">
      <c r="Z3513" s="439"/>
      <c r="AH3513" s="367"/>
      <c r="AJ3513" s="367"/>
      <c r="AK3513" s="367"/>
    </row>
    <row r="3514" spans="26:37" s="368" customFormat="1" ht="14.15" customHeight="1">
      <c r="Z3514" s="439"/>
      <c r="AH3514" s="367"/>
      <c r="AJ3514" s="367"/>
      <c r="AK3514" s="367"/>
    </row>
    <row r="3515" spans="26:37" s="368" customFormat="1" ht="14.15" customHeight="1">
      <c r="Z3515" s="439"/>
      <c r="AH3515" s="367"/>
      <c r="AJ3515" s="367"/>
      <c r="AK3515" s="367"/>
    </row>
    <row r="3516" spans="26:37" s="368" customFormat="1" ht="14.15" customHeight="1">
      <c r="Z3516" s="439"/>
      <c r="AH3516" s="367"/>
      <c r="AJ3516" s="367"/>
      <c r="AK3516" s="367"/>
    </row>
    <row r="3517" spans="26:37" s="368" customFormat="1" ht="14.15" customHeight="1">
      <c r="Z3517" s="439"/>
      <c r="AH3517" s="367"/>
      <c r="AJ3517" s="367"/>
      <c r="AK3517" s="367"/>
    </row>
    <row r="3518" spans="26:37" s="368" customFormat="1" ht="14.15" customHeight="1">
      <c r="Z3518" s="439"/>
      <c r="AH3518" s="367"/>
      <c r="AJ3518" s="367"/>
      <c r="AK3518" s="367"/>
    </row>
    <row r="3519" spans="26:37" s="368" customFormat="1" ht="14.15" customHeight="1">
      <c r="Z3519" s="439"/>
      <c r="AH3519" s="367"/>
      <c r="AJ3519" s="367"/>
      <c r="AK3519" s="367"/>
    </row>
    <row r="3520" spans="26:37" s="368" customFormat="1" ht="14.15" customHeight="1">
      <c r="Z3520" s="439"/>
      <c r="AH3520" s="367"/>
      <c r="AJ3520" s="367"/>
      <c r="AK3520" s="367"/>
    </row>
    <row r="3521" spans="26:37" s="368" customFormat="1" ht="14.15" customHeight="1">
      <c r="Z3521" s="439"/>
      <c r="AH3521" s="367"/>
      <c r="AJ3521" s="367"/>
      <c r="AK3521" s="367"/>
    </row>
    <row r="3522" spans="26:37" s="368" customFormat="1" ht="14.15" customHeight="1">
      <c r="Z3522" s="439"/>
      <c r="AH3522" s="367"/>
      <c r="AJ3522" s="367"/>
      <c r="AK3522" s="367"/>
    </row>
    <row r="3523" spans="26:37" s="368" customFormat="1" ht="14.15" customHeight="1">
      <c r="Z3523" s="439"/>
      <c r="AH3523" s="367"/>
      <c r="AJ3523" s="367"/>
      <c r="AK3523" s="367"/>
    </row>
    <row r="3524" spans="26:37" s="368" customFormat="1" ht="14.15" customHeight="1">
      <c r="Z3524" s="439"/>
      <c r="AH3524" s="367"/>
      <c r="AJ3524" s="367"/>
      <c r="AK3524" s="367"/>
    </row>
    <row r="3525" spans="26:37" s="368" customFormat="1" ht="14.15" customHeight="1">
      <c r="Z3525" s="439"/>
      <c r="AH3525" s="367"/>
      <c r="AJ3525" s="367"/>
      <c r="AK3525" s="367"/>
    </row>
    <row r="3526" spans="26:37" s="368" customFormat="1" ht="14.15" customHeight="1">
      <c r="Z3526" s="439"/>
      <c r="AH3526" s="367"/>
      <c r="AJ3526" s="367"/>
      <c r="AK3526" s="367"/>
    </row>
    <row r="3527" spans="26:37" s="368" customFormat="1" ht="14.15" customHeight="1">
      <c r="Z3527" s="439"/>
      <c r="AH3527" s="367"/>
      <c r="AJ3527" s="367"/>
      <c r="AK3527" s="367"/>
    </row>
    <row r="3528" spans="26:37" s="368" customFormat="1" ht="14.15" customHeight="1">
      <c r="Z3528" s="439"/>
      <c r="AH3528" s="367"/>
      <c r="AJ3528" s="367"/>
      <c r="AK3528" s="367"/>
    </row>
    <row r="3529" spans="26:37" s="368" customFormat="1" ht="14.15" customHeight="1">
      <c r="Z3529" s="439"/>
      <c r="AH3529" s="367"/>
      <c r="AJ3529" s="367"/>
      <c r="AK3529" s="367"/>
    </row>
    <row r="3530" spans="26:37" s="368" customFormat="1" ht="14.15" customHeight="1">
      <c r="Z3530" s="439"/>
      <c r="AH3530" s="367"/>
      <c r="AJ3530" s="367"/>
      <c r="AK3530" s="367"/>
    </row>
    <row r="3531" spans="26:37" s="368" customFormat="1" ht="14.15" customHeight="1">
      <c r="Z3531" s="439"/>
      <c r="AH3531" s="367"/>
      <c r="AJ3531" s="367"/>
      <c r="AK3531" s="367"/>
    </row>
    <row r="3532" spans="26:37" s="368" customFormat="1" ht="14.15" customHeight="1">
      <c r="Z3532" s="439"/>
      <c r="AH3532" s="367"/>
      <c r="AJ3532" s="367"/>
      <c r="AK3532" s="367"/>
    </row>
    <row r="3533" spans="26:37" s="368" customFormat="1" ht="14.15" customHeight="1">
      <c r="Z3533" s="439"/>
      <c r="AH3533" s="367"/>
      <c r="AJ3533" s="367"/>
      <c r="AK3533" s="367"/>
    </row>
    <row r="3534" spans="26:37" s="368" customFormat="1" ht="14.15" customHeight="1">
      <c r="Z3534" s="439"/>
      <c r="AH3534" s="367"/>
      <c r="AJ3534" s="367"/>
      <c r="AK3534" s="367"/>
    </row>
    <row r="3535" spans="26:37" s="368" customFormat="1" ht="14.15" customHeight="1">
      <c r="Z3535" s="439"/>
      <c r="AH3535" s="367"/>
      <c r="AJ3535" s="367"/>
      <c r="AK3535" s="367"/>
    </row>
    <row r="3536" spans="26:37" s="368" customFormat="1" ht="14.15" customHeight="1">
      <c r="Z3536" s="439"/>
      <c r="AH3536" s="367"/>
      <c r="AJ3536" s="367"/>
      <c r="AK3536" s="367"/>
    </row>
    <row r="3537" spans="26:37" s="368" customFormat="1" ht="14.15" customHeight="1">
      <c r="Z3537" s="439"/>
      <c r="AH3537" s="367"/>
      <c r="AJ3537" s="367"/>
      <c r="AK3537" s="367"/>
    </row>
    <row r="3538" spans="26:37" s="368" customFormat="1" ht="14.15" customHeight="1">
      <c r="Z3538" s="439"/>
      <c r="AH3538" s="367"/>
      <c r="AJ3538" s="367"/>
      <c r="AK3538" s="367"/>
    </row>
    <row r="3539" spans="26:37" s="368" customFormat="1" ht="14.15" customHeight="1">
      <c r="Z3539" s="439"/>
      <c r="AH3539" s="367"/>
      <c r="AJ3539" s="367"/>
      <c r="AK3539" s="367"/>
    </row>
    <row r="3540" spans="26:37" s="368" customFormat="1" ht="14.15" customHeight="1">
      <c r="Z3540" s="439"/>
      <c r="AH3540" s="367"/>
      <c r="AJ3540" s="367"/>
      <c r="AK3540" s="367"/>
    </row>
    <row r="3541" spans="26:37" s="368" customFormat="1" ht="14.15" customHeight="1">
      <c r="Z3541" s="439"/>
      <c r="AH3541" s="367"/>
      <c r="AJ3541" s="367"/>
      <c r="AK3541" s="367"/>
    </row>
    <row r="3542" spans="26:37" s="368" customFormat="1" ht="14.15" customHeight="1">
      <c r="Z3542" s="439"/>
      <c r="AH3542" s="367"/>
      <c r="AJ3542" s="367"/>
      <c r="AK3542" s="367"/>
    </row>
    <row r="3543" spans="26:37" s="368" customFormat="1" ht="14.15" customHeight="1">
      <c r="Z3543" s="439"/>
      <c r="AH3543" s="367"/>
      <c r="AJ3543" s="367"/>
      <c r="AK3543" s="367"/>
    </row>
    <row r="3544" spans="26:37" s="368" customFormat="1" ht="14.15" customHeight="1">
      <c r="Z3544" s="439"/>
      <c r="AH3544" s="367"/>
      <c r="AJ3544" s="367"/>
      <c r="AK3544" s="367"/>
    </row>
    <row r="3545" spans="26:37" s="368" customFormat="1" ht="14.15" customHeight="1">
      <c r="Z3545" s="439"/>
      <c r="AH3545" s="367"/>
      <c r="AJ3545" s="367"/>
      <c r="AK3545" s="367"/>
    </row>
    <row r="3546" spans="26:37" s="368" customFormat="1" ht="14.15" customHeight="1">
      <c r="Z3546" s="439"/>
      <c r="AH3546" s="367"/>
      <c r="AJ3546" s="367"/>
      <c r="AK3546" s="367"/>
    </row>
    <row r="3547" spans="26:37" s="368" customFormat="1" ht="14.15" customHeight="1">
      <c r="Z3547" s="439"/>
      <c r="AH3547" s="367"/>
      <c r="AJ3547" s="367"/>
      <c r="AK3547" s="367"/>
    </row>
    <row r="3548" spans="26:37" s="368" customFormat="1" ht="14.15" customHeight="1">
      <c r="Z3548" s="439"/>
      <c r="AH3548" s="367"/>
      <c r="AJ3548" s="367"/>
      <c r="AK3548" s="367"/>
    </row>
    <row r="3549" spans="26:37" s="368" customFormat="1" ht="14.15" customHeight="1">
      <c r="Z3549" s="439"/>
      <c r="AH3549" s="367"/>
      <c r="AJ3549" s="367"/>
      <c r="AK3549" s="367"/>
    </row>
    <row r="3550" spans="26:37" s="368" customFormat="1" ht="14.15" customHeight="1">
      <c r="Z3550" s="439"/>
      <c r="AH3550" s="367"/>
      <c r="AJ3550" s="367"/>
      <c r="AK3550" s="367"/>
    </row>
    <row r="3551" spans="26:37" s="368" customFormat="1" ht="14.15" customHeight="1">
      <c r="Z3551" s="439"/>
      <c r="AH3551" s="367"/>
      <c r="AJ3551" s="367"/>
      <c r="AK3551" s="367"/>
    </row>
    <row r="3552" spans="26:37" s="368" customFormat="1" ht="14.15" customHeight="1">
      <c r="Z3552" s="439"/>
      <c r="AH3552" s="367"/>
      <c r="AJ3552" s="367"/>
      <c r="AK3552" s="367"/>
    </row>
    <row r="3553" spans="26:37" s="368" customFormat="1" ht="14.15" customHeight="1">
      <c r="Z3553" s="439"/>
      <c r="AH3553" s="367"/>
      <c r="AJ3553" s="367"/>
      <c r="AK3553" s="367"/>
    </row>
    <row r="3554" spans="26:37" s="368" customFormat="1" ht="14.15" customHeight="1">
      <c r="Z3554" s="439"/>
      <c r="AH3554" s="367"/>
      <c r="AJ3554" s="367"/>
      <c r="AK3554" s="367"/>
    </row>
    <row r="3555" spans="26:37" s="368" customFormat="1" ht="14.15" customHeight="1">
      <c r="Z3555" s="439"/>
      <c r="AH3555" s="367"/>
      <c r="AJ3555" s="367"/>
      <c r="AK3555" s="367"/>
    </row>
    <row r="3556" spans="26:37" s="368" customFormat="1" ht="14.15" customHeight="1">
      <c r="Z3556" s="439"/>
      <c r="AH3556" s="367"/>
      <c r="AJ3556" s="367"/>
      <c r="AK3556" s="367"/>
    </row>
    <row r="3557" spans="26:37" s="368" customFormat="1" ht="14.15" customHeight="1">
      <c r="Z3557" s="439"/>
      <c r="AH3557" s="367"/>
      <c r="AJ3557" s="367"/>
      <c r="AK3557" s="367"/>
    </row>
    <row r="3558" spans="26:37" s="368" customFormat="1" ht="14.15" customHeight="1">
      <c r="Z3558" s="439"/>
      <c r="AH3558" s="367"/>
      <c r="AJ3558" s="367"/>
      <c r="AK3558" s="367"/>
    </row>
    <row r="3559" spans="26:37" s="368" customFormat="1" ht="14.15" customHeight="1">
      <c r="Z3559" s="439"/>
      <c r="AH3559" s="367"/>
      <c r="AJ3559" s="367"/>
      <c r="AK3559" s="367"/>
    </row>
    <row r="3560" spans="26:37" s="368" customFormat="1" ht="14.15" customHeight="1">
      <c r="Z3560" s="439"/>
      <c r="AH3560" s="367"/>
      <c r="AJ3560" s="367"/>
      <c r="AK3560" s="367"/>
    </row>
    <row r="3561" spans="26:37" s="368" customFormat="1" ht="14.15" customHeight="1">
      <c r="Z3561" s="439"/>
      <c r="AH3561" s="367"/>
      <c r="AJ3561" s="367"/>
      <c r="AK3561" s="367"/>
    </row>
    <row r="3562" spans="26:37" s="368" customFormat="1" ht="14.15" customHeight="1">
      <c r="Z3562" s="439"/>
      <c r="AH3562" s="367"/>
      <c r="AJ3562" s="367"/>
      <c r="AK3562" s="367"/>
    </row>
    <row r="3563" spans="26:37" s="368" customFormat="1" ht="14.15" customHeight="1">
      <c r="Z3563" s="439"/>
      <c r="AH3563" s="367"/>
      <c r="AJ3563" s="367"/>
      <c r="AK3563" s="367"/>
    </row>
    <row r="3564" spans="26:37" s="368" customFormat="1" ht="14.15" customHeight="1">
      <c r="Z3564" s="439"/>
      <c r="AH3564" s="367"/>
      <c r="AJ3564" s="367"/>
      <c r="AK3564" s="367"/>
    </row>
    <row r="3565" spans="26:37" s="368" customFormat="1" ht="14.15" customHeight="1">
      <c r="Z3565" s="439"/>
      <c r="AH3565" s="367"/>
      <c r="AJ3565" s="367"/>
      <c r="AK3565" s="367"/>
    </row>
    <row r="3566" spans="26:37" s="368" customFormat="1" ht="14.15" customHeight="1">
      <c r="Z3566" s="439"/>
      <c r="AH3566" s="367"/>
      <c r="AJ3566" s="367"/>
      <c r="AK3566" s="367"/>
    </row>
    <row r="3567" spans="26:37" s="368" customFormat="1" ht="14.15" customHeight="1">
      <c r="Z3567" s="439"/>
      <c r="AH3567" s="367"/>
      <c r="AJ3567" s="367"/>
      <c r="AK3567" s="367"/>
    </row>
    <row r="3568" spans="26:37" s="368" customFormat="1" ht="14.15" customHeight="1">
      <c r="Z3568" s="439"/>
      <c r="AH3568" s="367"/>
      <c r="AJ3568" s="367"/>
      <c r="AK3568" s="367"/>
    </row>
    <row r="3569" spans="26:37" s="368" customFormat="1" ht="14.15" customHeight="1">
      <c r="Z3569" s="439"/>
      <c r="AH3569" s="367"/>
      <c r="AJ3569" s="367"/>
      <c r="AK3569" s="367"/>
    </row>
    <row r="3570" spans="26:37" s="368" customFormat="1" ht="14.15" customHeight="1">
      <c r="Z3570" s="439"/>
      <c r="AH3570" s="367"/>
      <c r="AJ3570" s="367"/>
      <c r="AK3570" s="367"/>
    </row>
    <row r="3571" spans="26:37" s="368" customFormat="1" ht="14.15" customHeight="1">
      <c r="Z3571" s="439"/>
      <c r="AH3571" s="367"/>
      <c r="AJ3571" s="367"/>
      <c r="AK3571" s="367"/>
    </row>
    <row r="3572" spans="26:37" s="368" customFormat="1" ht="14.15" customHeight="1">
      <c r="Z3572" s="439"/>
      <c r="AH3572" s="367"/>
      <c r="AJ3572" s="367"/>
      <c r="AK3572" s="367"/>
    </row>
    <row r="3573" spans="26:37" s="368" customFormat="1" ht="14.15" customHeight="1">
      <c r="Z3573" s="439"/>
      <c r="AH3573" s="367"/>
      <c r="AJ3573" s="367"/>
      <c r="AK3573" s="367"/>
    </row>
    <row r="3574" spans="26:37" s="368" customFormat="1" ht="14.15" customHeight="1">
      <c r="Z3574" s="439"/>
      <c r="AH3574" s="367"/>
      <c r="AJ3574" s="367"/>
      <c r="AK3574" s="367"/>
    </row>
    <row r="3575" spans="26:37" s="368" customFormat="1" ht="14.15" customHeight="1">
      <c r="Z3575" s="439"/>
      <c r="AH3575" s="367"/>
      <c r="AJ3575" s="367"/>
      <c r="AK3575" s="367"/>
    </row>
    <row r="3576" spans="26:37" s="368" customFormat="1" ht="14.15" customHeight="1">
      <c r="Z3576" s="439"/>
      <c r="AH3576" s="367"/>
      <c r="AJ3576" s="367"/>
      <c r="AK3576" s="367"/>
    </row>
    <row r="3577" spans="26:37" s="368" customFormat="1" ht="14.15" customHeight="1">
      <c r="Z3577" s="439"/>
      <c r="AH3577" s="367"/>
      <c r="AJ3577" s="367"/>
      <c r="AK3577" s="367"/>
    </row>
    <row r="3578" spans="26:37" s="368" customFormat="1" ht="14.15" customHeight="1">
      <c r="Z3578" s="439"/>
      <c r="AH3578" s="367"/>
      <c r="AJ3578" s="367"/>
      <c r="AK3578" s="367"/>
    </row>
    <row r="3579" spans="26:37" s="368" customFormat="1" ht="14.15" customHeight="1">
      <c r="Z3579" s="439"/>
      <c r="AH3579" s="367"/>
      <c r="AJ3579" s="367"/>
      <c r="AK3579" s="367"/>
    </row>
    <row r="3580" spans="26:37" s="368" customFormat="1" ht="14.15" customHeight="1">
      <c r="Z3580" s="439"/>
      <c r="AH3580" s="367"/>
      <c r="AJ3580" s="367"/>
      <c r="AK3580" s="367"/>
    </row>
    <row r="3581" spans="26:37" s="368" customFormat="1" ht="14.15" customHeight="1">
      <c r="Z3581" s="439"/>
      <c r="AH3581" s="367"/>
      <c r="AJ3581" s="367"/>
      <c r="AK3581" s="367"/>
    </row>
    <row r="3582" spans="26:37" s="368" customFormat="1" ht="14.15" customHeight="1">
      <c r="Z3582" s="439"/>
      <c r="AH3582" s="367"/>
      <c r="AJ3582" s="367"/>
      <c r="AK3582" s="367"/>
    </row>
    <row r="3583" spans="26:37" s="368" customFormat="1" ht="14.15" customHeight="1">
      <c r="Z3583" s="439"/>
      <c r="AH3583" s="367"/>
      <c r="AJ3583" s="367"/>
      <c r="AK3583" s="367"/>
    </row>
    <row r="3584" spans="26:37" s="368" customFormat="1" ht="14.15" customHeight="1">
      <c r="Z3584" s="439"/>
      <c r="AH3584" s="367"/>
      <c r="AJ3584" s="367"/>
      <c r="AK3584" s="367"/>
    </row>
    <row r="3585" spans="26:37" s="368" customFormat="1" ht="14.15" customHeight="1">
      <c r="Z3585" s="439"/>
      <c r="AH3585" s="367"/>
      <c r="AJ3585" s="367"/>
      <c r="AK3585" s="367"/>
    </row>
    <row r="3586" spans="26:37" s="368" customFormat="1" ht="14.15" customHeight="1">
      <c r="Z3586" s="439"/>
      <c r="AH3586" s="367"/>
      <c r="AJ3586" s="367"/>
      <c r="AK3586" s="367"/>
    </row>
    <row r="3587" spans="26:37" s="368" customFormat="1" ht="14.15" customHeight="1">
      <c r="Z3587" s="439"/>
      <c r="AH3587" s="367"/>
      <c r="AJ3587" s="367"/>
      <c r="AK3587" s="367"/>
    </row>
    <row r="3588" spans="26:37" s="368" customFormat="1" ht="14.15" customHeight="1">
      <c r="Z3588" s="439"/>
      <c r="AH3588" s="367"/>
      <c r="AJ3588" s="367"/>
      <c r="AK3588" s="367"/>
    </row>
    <row r="3589" spans="26:37" s="368" customFormat="1" ht="14.15" customHeight="1">
      <c r="Z3589" s="439"/>
      <c r="AH3589" s="367"/>
      <c r="AJ3589" s="367"/>
      <c r="AK3589" s="367"/>
    </row>
    <row r="3590" spans="26:37" s="368" customFormat="1" ht="14.15" customHeight="1">
      <c r="Z3590" s="439"/>
      <c r="AH3590" s="367"/>
      <c r="AJ3590" s="367"/>
      <c r="AK3590" s="367"/>
    </row>
    <row r="3591" spans="26:37" s="368" customFormat="1" ht="14.15" customHeight="1">
      <c r="Z3591" s="439"/>
      <c r="AH3591" s="367"/>
      <c r="AJ3591" s="367"/>
      <c r="AK3591" s="367"/>
    </row>
    <row r="3592" spans="26:37" s="368" customFormat="1" ht="14.15" customHeight="1">
      <c r="Z3592" s="439"/>
      <c r="AH3592" s="367"/>
      <c r="AJ3592" s="367"/>
      <c r="AK3592" s="367"/>
    </row>
    <row r="3593" spans="26:37" s="368" customFormat="1" ht="14.15" customHeight="1">
      <c r="Z3593" s="439"/>
      <c r="AH3593" s="367"/>
      <c r="AJ3593" s="367"/>
      <c r="AK3593" s="367"/>
    </row>
    <row r="3594" spans="26:37" s="368" customFormat="1" ht="14.15" customHeight="1">
      <c r="Z3594" s="439"/>
      <c r="AH3594" s="367"/>
      <c r="AJ3594" s="367"/>
      <c r="AK3594" s="367"/>
    </row>
    <row r="3595" spans="26:37" s="368" customFormat="1" ht="14.15" customHeight="1">
      <c r="Z3595" s="439"/>
      <c r="AH3595" s="367"/>
      <c r="AJ3595" s="367"/>
      <c r="AK3595" s="367"/>
    </row>
    <row r="3596" spans="26:37" s="368" customFormat="1" ht="14.15" customHeight="1">
      <c r="Z3596" s="439"/>
      <c r="AH3596" s="367"/>
      <c r="AJ3596" s="367"/>
      <c r="AK3596" s="367"/>
    </row>
    <row r="3597" spans="26:37" s="368" customFormat="1" ht="14.15" customHeight="1">
      <c r="Z3597" s="439"/>
      <c r="AH3597" s="367"/>
      <c r="AJ3597" s="367"/>
      <c r="AK3597" s="367"/>
    </row>
    <row r="3598" spans="26:37" s="368" customFormat="1" ht="14.15" customHeight="1">
      <c r="Z3598" s="439"/>
      <c r="AH3598" s="367"/>
      <c r="AJ3598" s="367"/>
      <c r="AK3598" s="367"/>
    </row>
    <row r="3599" spans="26:37" s="368" customFormat="1" ht="14.15" customHeight="1">
      <c r="Z3599" s="439"/>
      <c r="AH3599" s="367"/>
      <c r="AJ3599" s="367"/>
      <c r="AK3599" s="367"/>
    </row>
    <row r="3600" spans="26:37" s="368" customFormat="1" ht="14.15" customHeight="1">
      <c r="Z3600" s="439"/>
      <c r="AH3600" s="367"/>
      <c r="AJ3600" s="367"/>
      <c r="AK3600" s="367"/>
    </row>
    <row r="3601" spans="26:37" s="368" customFormat="1" ht="14.15" customHeight="1">
      <c r="Z3601" s="439"/>
      <c r="AH3601" s="367"/>
      <c r="AJ3601" s="367"/>
      <c r="AK3601" s="367"/>
    </row>
    <row r="3602" spans="26:37" s="368" customFormat="1" ht="14.15" customHeight="1">
      <c r="Z3602" s="439"/>
      <c r="AH3602" s="367"/>
      <c r="AJ3602" s="367"/>
      <c r="AK3602" s="367"/>
    </row>
    <row r="3603" spans="26:37" s="368" customFormat="1" ht="14.15" customHeight="1">
      <c r="Z3603" s="439"/>
      <c r="AH3603" s="367"/>
      <c r="AJ3603" s="367"/>
      <c r="AK3603" s="367"/>
    </row>
    <row r="3604" spans="26:37" s="368" customFormat="1" ht="14.15" customHeight="1">
      <c r="Z3604" s="439"/>
      <c r="AH3604" s="367"/>
      <c r="AJ3604" s="367"/>
      <c r="AK3604" s="367"/>
    </row>
    <row r="3605" spans="26:37" s="368" customFormat="1" ht="14.15" customHeight="1">
      <c r="Z3605" s="439"/>
      <c r="AH3605" s="367"/>
      <c r="AJ3605" s="367"/>
      <c r="AK3605" s="367"/>
    </row>
    <row r="3606" spans="26:37" s="368" customFormat="1" ht="14.15" customHeight="1">
      <c r="Z3606" s="439"/>
      <c r="AH3606" s="367"/>
      <c r="AJ3606" s="367"/>
      <c r="AK3606" s="367"/>
    </row>
    <row r="3607" spans="26:37" s="368" customFormat="1" ht="14.15" customHeight="1">
      <c r="Z3607" s="439"/>
      <c r="AH3607" s="367"/>
      <c r="AJ3607" s="367"/>
      <c r="AK3607" s="367"/>
    </row>
    <row r="3608" spans="26:37" s="368" customFormat="1" ht="14.15" customHeight="1">
      <c r="Z3608" s="439"/>
      <c r="AH3608" s="367"/>
      <c r="AJ3608" s="367"/>
      <c r="AK3608" s="367"/>
    </row>
    <row r="3609" spans="26:37" s="368" customFormat="1" ht="14.15" customHeight="1">
      <c r="Z3609" s="439"/>
      <c r="AH3609" s="367"/>
      <c r="AJ3609" s="367"/>
      <c r="AK3609" s="367"/>
    </row>
    <row r="3610" spans="26:37" s="368" customFormat="1" ht="14.15" customHeight="1">
      <c r="Z3610" s="439"/>
      <c r="AH3610" s="367"/>
      <c r="AJ3610" s="367"/>
      <c r="AK3610" s="367"/>
    </row>
    <row r="3611" spans="26:37" s="368" customFormat="1" ht="14.15" customHeight="1">
      <c r="Z3611" s="439"/>
      <c r="AH3611" s="367"/>
      <c r="AJ3611" s="367"/>
      <c r="AK3611" s="367"/>
    </row>
    <row r="3612" spans="26:37" s="368" customFormat="1" ht="14.15" customHeight="1">
      <c r="Z3612" s="439"/>
      <c r="AH3612" s="367"/>
      <c r="AJ3612" s="367"/>
      <c r="AK3612" s="367"/>
    </row>
    <row r="3613" spans="26:37" s="368" customFormat="1" ht="14.15" customHeight="1">
      <c r="Z3613" s="439"/>
      <c r="AH3613" s="367"/>
      <c r="AJ3613" s="367"/>
      <c r="AK3613" s="367"/>
    </row>
    <row r="3614" spans="26:37" s="368" customFormat="1" ht="14.15" customHeight="1">
      <c r="Z3614" s="439"/>
      <c r="AH3614" s="367"/>
      <c r="AJ3614" s="367"/>
      <c r="AK3614" s="367"/>
    </row>
    <row r="3615" spans="26:37" s="368" customFormat="1" ht="14.15" customHeight="1">
      <c r="Z3615" s="439"/>
      <c r="AH3615" s="367"/>
      <c r="AJ3615" s="367"/>
      <c r="AK3615" s="367"/>
    </row>
    <row r="3616" spans="26:37" s="368" customFormat="1" ht="14.15" customHeight="1">
      <c r="Z3616" s="439"/>
      <c r="AH3616" s="367"/>
      <c r="AJ3616" s="367"/>
      <c r="AK3616" s="367"/>
    </row>
    <row r="3617" spans="26:37" s="368" customFormat="1" ht="14.15" customHeight="1">
      <c r="Z3617" s="439"/>
      <c r="AH3617" s="367"/>
      <c r="AJ3617" s="367"/>
      <c r="AK3617" s="367"/>
    </row>
    <row r="3618" spans="26:37" s="368" customFormat="1" ht="14.15" customHeight="1">
      <c r="Z3618" s="439"/>
      <c r="AH3618" s="367"/>
      <c r="AJ3618" s="367"/>
      <c r="AK3618" s="367"/>
    </row>
    <row r="3619" spans="26:37" s="368" customFormat="1" ht="14.15" customHeight="1">
      <c r="Z3619" s="439"/>
      <c r="AH3619" s="367"/>
      <c r="AJ3619" s="367"/>
      <c r="AK3619" s="367"/>
    </row>
    <row r="3620" spans="26:37" s="368" customFormat="1" ht="14.15" customHeight="1">
      <c r="Z3620" s="439"/>
      <c r="AH3620" s="367"/>
      <c r="AJ3620" s="367"/>
      <c r="AK3620" s="367"/>
    </row>
    <row r="3621" spans="26:37" s="368" customFormat="1" ht="14.15" customHeight="1">
      <c r="Z3621" s="439"/>
      <c r="AH3621" s="367"/>
      <c r="AJ3621" s="367"/>
      <c r="AK3621" s="367"/>
    </row>
    <row r="3622" spans="26:37" s="368" customFormat="1" ht="14.15" customHeight="1">
      <c r="Z3622" s="439"/>
      <c r="AH3622" s="367"/>
      <c r="AJ3622" s="367"/>
      <c r="AK3622" s="367"/>
    </row>
    <row r="3623" spans="26:37" s="368" customFormat="1" ht="14.15" customHeight="1">
      <c r="Z3623" s="439"/>
      <c r="AH3623" s="367"/>
      <c r="AJ3623" s="367"/>
      <c r="AK3623" s="367"/>
    </row>
    <row r="3624" spans="26:37" s="368" customFormat="1" ht="14.15" customHeight="1">
      <c r="Z3624" s="439"/>
      <c r="AH3624" s="367"/>
      <c r="AJ3624" s="367"/>
      <c r="AK3624" s="367"/>
    </row>
    <row r="3625" spans="26:37" s="368" customFormat="1" ht="14.15" customHeight="1">
      <c r="Z3625" s="439"/>
      <c r="AH3625" s="367"/>
      <c r="AJ3625" s="367"/>
      <c r="AK3625" s="367"/>
    </row>
    <row r="3626" spans="26:37" s="368" customFormat="1" ht="14.15" customHeight="1">
      <c r="Z3626" s="439"/>
      <c r="AH3626" s="367"/>
      <c r="AJ3626" s="367"/>
      <c r="AK3626" s="367"/>
    </row>
    <row r="3627" spans="26:37" s="368" customFormat="1" ht="14.15" customHeight="1">
      <c r="Z3627" s="439"/>
      <c r="AH3627" s="367"/>
      <c r="AJ3627" s="367"/>
      <c r="AK3627" s="367"/>
    </row>
    <row r="3628" spans="26:37" s="368" customFormat="1" ht="14.15" customHeight="1">
      <c r="Z3628" s="439"/>
      <c r="AH3628" s="367"/>
      <c r="AJ3628" s="367"/>
      <c r="AK3628" s="367"/>
    </row>
    <row r="3629" spans="26:37" s="368" customFormat="1" ht="14.15" customHeight="1">
      <c r="Z3629" s="439"/>
      <c r="AH3629" s="367"/>
      <c r="AJ3629" s="367"/>
      <c r="AK3629" s="367"/>
    </row>
    <row r="3630" spans="26:37" s="368" customFormat="1" ht="14.15" customHeight="1">
      <c r="Z3630" s="439"/>
      <c r="AH3630" s="367"/>
      <c r="AJ3630" s="367"/>
      <c r="AK3630" s="367"/>
    </row>
    <row r="3631" spans="26:37" s="368" customFormat="1" ht="14.15" customHeight="1">
      <c r="Z3631" s="439"/>
      <c r="AH3631" s="367"/>
      <c r="AJ3631" s="367"/>
      <c r="AK3631" s="367"/>
    </row>
    <row r="3632" spans="26:37" s="368" customFormat="1" ht="14.15" customHeight="1">
      <c r="Z3632" s="439"/>
      <c r="AH3632" s="367"/>
      <c r="AJ3632" s="367"/>
      <c r="AK3632" s="367"/>
    </row>
    <row r="3633" spans="26:37" s="368" customFormat="1" ht="14.15" customHeight="1">
      <c r="Z3633" s="439"/>
      <c r="AH3633" s="367"/>
      <c r="AJ3633" s="367"/>
      <c r="AK3633" s="367"/>
    </row>
    <row r="3634" spans="26:37" s="368" customFormat="1" ht="14.15" customHeight="1">
      <c r="Z3634" s="439"/>
      <c r="AH3634" s="367"/>
      <c r="AJ3634" s="367"/>
      <c r="AK3634" s="367"/>
    </row>
    <row r="3635" spans="26:37" s="368" customFormat="1" ht="14.15" customHeight="1">
      <c r="Z3635" s="439"/>
      <c r="AH3635" s="367"/>
      <c r="AJ3635" s="367"/>
      <c r="AK3635" s="367"/>
    </row>
    <row r="3636" spans="26:37" s="368" customFormat="1" ht="14.15" customHeight="1">
      <c r="Z3636" s="439"/>
      <c r="AH3636" s="367"/>
      <c r="AJ3636" s="367"/>
      <c r="AK3636" s="367"/>
    </row>
    <row r="3637" spans="26:37" s="368" customFormat="1" ht="14.15" customHeight="1">
      <c r="Z3637" s="439"/>
      <c r="AH3637" s="367"/>
      <c r="AJ3637" s="367"/>
      <c r="AK3637" s="367"/>
    </row>
    <row r="3638" spans="26:37" s="368" customFormat="1" ht="14.15" customHeight="1">
      <c r="Z3638" s="439"/>
      <c r="AH3638" s="367"/>
      <c r="AJ3638" s="367"/>
      <c r="AK3638" s="367"/>
    </row>
    <row r="3639" spans="26:37" s="368" customFormat="1" ht="14.15" customHeight="1">
      <c r="Z3639" s="439"/>
      <c r="AH3639" s="367"/>
      <c r="AJ3639" s="367"/>
      <c r="AK3639" s="367"/>
    </row>
    <row r="3640" spans="26:37" s="368" customFormat="1" ht="14.15" customHeight="1">
      <c r="Z3640" s="439"/>
      <c r="AH3640" s="367"/>
      <c r="AJ3640" s="367"/>
      <c r="AK3640" s="367"/>
    </row>
    <row r="3641" spans="26:37" s="368" customFormat="1" ht="14.15" customHeight="1">
      <c r="Z3641" s="439"/>
      <c r="AH3641" s="367"/>
      <c r="AJ3641" s="367"/>
      <c r="AK3641" s="367"/>
    </row>
    <row r="3642" spans="26:37" s="368" customFormat="1" ht="14.15" customHeight="1">
      <c r="Z3642" s="439"/>
      <c r="AH3642" s="367"/>
      <c r="AJ3642" s="367"/>
      <c r="AK3642" s="367"/>
    </row>
    <row r="3643" spans="26:37" s="368" customFormat="1" ht="14.15" customHeight="1">
      <c r="Z3643" s="439"/>
      <c r="AH3643" s="367"/>
      <c r="AJ3643" s="367"/>
      <c r="AK3643" s="367"/>
    </row>
    <row r="3644" spans="26:37" s="368" customFormat="1" ht="14.15" customHeight="1">
      <c r="Z3644" s="439"/>
      <c r="AH3644" s="367"/>
      <c r="AJ3644" s="367"/>
      <c r="AK3644" s="367"/>
    </row>
    <row r="3645" spans="26:37" s="368" customFormat="1" ht="14.15" customHeight="1">
      <c r="Z3645" s="439"/>
      <c r="AH3645" s="367"/>
      <c r="AJ3645" s="367"/>
      <c r="AK3645" s="367"/>
    </row>
    <row r="3646" spans="26:37" s="368" customFormat="1" ht="14.15" customHeight="1">
      <c r="Z3646" s="439"/>
      <c r="AH3646" s="367"/>
      <c r="AJ3646" s="367"/>
      <c r="AK3646" s="367"/>
    </row>
    <row r="3647" spans="26:37" s="368" customFormat="1" ht="14.15" customHeight="1">
      <c r="Z3647" s="439"/>
      <c r="AH3647" s="367"/>
      <c r="AJ3647" s="367"/>
      <c r="AK3647" s="367"/>
    </row>
    <row r="3648" spans="26:37" s="368" customFormat="1" ht="14.15" customHeight="1">
      <c r="Z3648" s="439"/>
      <c r="AH3648" s="367"/>
      <c r="AJ3648" s="367"/>
      <c r="AK3648" s="367"/>
    </row>
    <row r="3649" spans="26:37" s="368" customFormat="1" ht="14.15" customHeight="1">
      <c r="Z3649" s="439"/>
      <c r="AH3649" s="367"/>
      <c r="AJ3649" s="367"/>
      <c r="AK3649" s="367"/>
    </row>
    <row r="3650" spans="26:37" s="368" customFormat="1" ht="14.15" customHeight="1">
      <c r="Z3650" s="439"/>
      <c r="AH3650" s="367"/>
      <c r="AJ3650" s="367"/>
      <c r="AK3650" s="367"/>
    </row>
    <row r="3651" spans="26:37" s="368" customFormat="1" ht="14.15" customHeight="1">
      <c r="Z3651" s="439"/>
      <c r="AH3651" s="367"/>
      <c r="AJ3651" s="367"/>
      <c r="AK3651" s="367"/>
    </row>
    <row r="3652" spans="26:37" s="368" customFormat="1" ht="14.15" customHeight="1">
      <c r="Z3652" s="439"/>
      <c r="AH3652" s="367"/>
      <c r="AJ3652" s="367"/>
      <c r="AK3652" s="367"/>
    </row>
    <row r="3653" spans="26:37" s="368" customFormat="1" ht="14.15" customHeight="1">
      <c r="Z3653" s="439"/>
      <c r="AH3653" s="367"/>
      <c r="AJ3653" s="367"/>
      <c r="AK3653" s="367"/>
    </row>
    <row r="3654" spans="26:37" s="368" customFormat="1" ht="14.15" customHeight="1">
      <c r="Z3654" s="439"/>
      <c r="AH3654" s="367"/>
      <c r="AJ3654" s="367"/>
      <c r="AK3654" s="367"/>
    </row>
    <row r="3655" spans="26:37" s="368" customFormat="1" ht="14.15" customHeight="1">
      <c r="Z3655" s="439"/>
      <c r="AH3655" s="367"/>
      <c r="AJ3655" s="367"/>
      <c r="AK3655" s="367"/>
    </row>
    <row r="3656" spans="26:37" s="368" customFormat="1" ht="14.15" customHeight="1">
      <c r="Z3656" s="439"/>
      <c r="AH3656" s="367"/>
      <c r="AJ3656" s="367"/>
      <c r="AK3656" s="367"/>
    </row>
    <row r="3657" spans="26:37" s="368" customFormat="1" ht="14.15" customHeight="1">
      <c r="Z3657" s="439"/>
      <c r="AH3657" s="367"/>
      <c r="AJ3657" s="367"/>
      <c r="AK3657" s="367"/>
    </row>
    <row r="3658" spans="26:37" s="368" customFormat="1" ht="14.15" customHeight="1">
      <c r="Z3658" s="439"/>
      <c r="AH3658" s="367"/>
      <c r="AJ3658" s="367"/>
      <c r="AK3658" s="367"/>
    </row>
    <row r="3659" spans="26:37" s="368" customFormat="1" ht="14.15" customHeight="1">
      <c r="Z3659" s="439"/>
      <c r="AH3659" s="367"/>
      <c r="AJ3659" s="367"/>
      <c r="AK3659" s="367"/>
    </row>
    <row r="3660" spans="26:37" s="368" customFormat="1" ht="14.15" customHeight="1">
      <c r="Z3660" s="439"/>
      <c r="AH3660" s="367"/>
      <c r="AJ3660" s="367"/>
      <c r="AK3660" s="367"/>
    </row>
    <row r="3661" spans="26:37" s="368" customFormat="1" ht="14.15" customHeight="1">
      <c r="Z3661" s="439"/>
      <c r="AH3661" s="367"/>
      <c r="AJ3661" s="367"/>
      <c r="AK3661" s="367"/>
    </row>
    <row r="3662" spans="26:37" s="368" customFormat="1" ht="14.15" customHeight="1">
      <c r="Z3662" s="439"/>
      <c r="AH3662" s="367"/>
      <c r="AJ3662" s="367"/>
      <c r="AK3662" s="367"/>
    </row>
    <row r="3663" spans="26:37" s="368" customFormat="1" ht="14.15" customHeight="1">
      <c r="Z3663" s="439"/>
      <c r="AH3663" s="367"/>
      <c r="AJ3663" s="367"/>
      <c r="AK3663" s="367"/>
    </row>
    <row r="3664" spans="26:37" s="368" customFormat="1" ht="14.15" customHeight="1">
      <c r="Z3664" s="439"/>
      <c r="AH3664" s="367"/>
      <c r="AJ3664" s="367"/>
      <c r="AK3664" s="367"/>
    </row>
    <row r="3665" spans="26:37" s="368" customFormat="1" ht="14.15" customHeight="1">
      <c r="Z3665" s="439"/>
      <c r="AH3665" s="367"/>
      <c r="AJ3665" s="367"/>
      <c r="AK3665" s="367"/>
    </row>
    <row r="3666" spans="26:37" s="368" customFormat="1" ht="14.15" customHeight="1">
      <c r="Z3666" s="439"/>
      <c r="AH3666" s="367"/>
      <c r="AJ3666" s="367"/>
      <c r="AK3666" s="367"/>
    </row>
    <row r="3667" spans="26:37" s="368" customFormat="1" ht="14.15" customHeight="1">
      <c r="Z3667" s="439"/>
      <c r="AH3667" s="367"/>
      <c r="AJ3667" s="367"/>
      <c r="AK3667" s="367"/>
    </row>
    <row r="3668" spans="26:37" s="368" customFormat="1" ht="14.15" customHeight="1">
      <c r="Z3668" s="439"/>
      <c r="AH3668" s="367"/>
      <c r="AJ3668" s="367"/>
      <c r="AK3668" s="367"/>
    </row>
    <row r="3669" spans="26:37" s="368" customFormat="1" ht="14.15" customHeight="1">
      <c r="Z3669" s="439"/>
      <c r="AH3669" s="367"/>
      <c r="AJ3669" s="367"/>
      <c r="AK3669" s="367"/>
    </row>
    <row r="3670" spans="26:37" s="368" customFormat="1" ht="14.15" customHeight="1">
      <c r="Z3670" s="439"/>
      <c r="AH3670" s="367"/>
      <c r="AJ3670" s="367"/>
      <c r="AK3670" s="367"/>
    </row>
    <row r="3671" spans="26:37" s="368" customFormat="1" ht="14.15" customHeight="1">
      <c r="Z3671" s="439"/>
      <c r="AH3671" s="367"/>
      <c r="AJ3671" s="367"/>
      <c r="AK3671" s="367"/>
    </row>
    <row r="3672" spans="26:37" s="368" customFormat="1" ht="14.15" customHeight="1">
      <c r="Z3672" s="439"/>
      <c r="AH3672" s="367"/>
      <c r="AJ3672" s="367"/>
      <c r="AK3672" s="367"/>
    </row>
    <row r="3673" spans="26:37" s="368" customFormat="1" ht="14.15" customHeight="1">
      <c r="Z3673" s="439"/>
      <c r="AH3673" s="367"/>
      <c r="AJ3673" s="367"/>
      <c r="AK3673" s="367"/>
    </row>
    <row r="3674" spans="26:37" s="368" customFormat="1" ht="14.15" customHeight="1">
      <c r="Z3674" s="439"/>
      <c r="AH3674" s="367"/>
      <c r="AJ3674" s="367"/>
      <c r="AK3674" s="367"/>
    </row>
    <row r="3675" spans="26:37" s="368" customFormat="1" ht="14.15" customHeight="1">
      <c r="Z3675" s="439"/>
      <c r="AH3675" s="367"/>
      <c r="AJ3675" s="367"/>
      <c r="AK3675" s="367"/>
    </row>
    <row r="3676" spans="26:37" s="368" customFormat="1" ht="14.15" customHeight="1">
      <c r="Z3676" s="439"/>
      <c r="AH3676" s="367"/>
      <c r="AJ3676" s="367"/>
      <c r="AK3676" s="367"/>
    </row>
    <row r="3677" spans="26:37" s="368" customFormat="1" ht="14.15" customHeight="1">
      <c r="Z3677" s="439"/>
      <c r="AH3677" s="367"/>
      <c r="AJ3677" s="367"/>
      <c r="AK3677" s="367"/>
    </row>
    <row r="3678" spans="26:37" s="368" customFormat="1" ht="14.15" customHeight="1">
      <c r="Z3678" s="439"/>
      <c r="AH3678" s="367"/>
      <c r="AJ3678" s="367"/>
      <c r="AK3678" s="367"/>
    </row>
    <row r="3679" spans="26:37" s="368" customFormat="1" ht="14.15" customHeight="1">
      <c r="Z3679" s="439"/>
      <c r="AH3679" s="367"/>
      <c r="AJ3679" s="367"/>
      <c r="AK3679" s="367"/>
    </row>
    <row r="3680" spans="26:37" s="368" customFormat="1" ht="14.15" customHeight="1">
      <c r="Z3680" s="439"/>
      <c r="AH3680" s="367"/>
      <c r="AJ3680" s="367"/>
      <c r="AK3680" s="367"/>
    </row>
    <row r="3681" spans="26:37" s="368" customFormat="1" ht="14.15" customHeight="1">
      <c r="Z3681" s="439"/>
      <c r="AH3681" s="367"/>
      <c r="AJ3681" s="367"/>
      <c r="AK3681" s="367"/>
    </row>
    <row r="3682" spans="26:37" s="368" customFormat="1" ht="14.15" customHeight="1">
      <c r="Z3682" s="439"/>
      <c r="AH3682" s="367"/>
      <c r="AJ3682" s="367"/>
      <c r="AK3682" s="367"/>
    </row>
    <row r="3683" spans="26:37" s="368" customFormat="1" ht="14.15" customHeight="1">
      <c r="Z3683" s="439"/>
      <c r="AH3683" s="367"/>
      <c r="AJ3683" s="367"/>
      <c r="AK3683" s="367"/>
    </row>
    <row r="3684" spans="26:37" s="368" customFormat="1" ht="14.15" customHeight="1">
      <c r="Z3684" s="439"/>
      <c r="AH3684" s="367"/>
      <c r="AJ3684" s="367"/>
      <c r="AK3684" s="367"/>
    </row>
    <row r="3685" spans="26:37" s="368" customFormat="1" ht="14.15" customHeight="1">
      <c r="Z3685" s="439"/>
      <c r="AH3685" s="367"/>
      <c r="AJ3685" s="367"/>
      <c r="AK3685" s="367"/>
    </row>
    <row r="3686" spans="26:37" s="368" customFormat="1" ht="14.15" customHeight="1">
      <c r="Z3686" s="439"/>
      <c r="AH3686" s="367"/>
      <c r="AJ3686" s="367"/>
      <c r="AK3686" s="367"/>
    </row>
    <row r="3687" spans="26:37" s="368" customFormat="1" ht="14.15" customHeight="1">
      <c r="Z3687" s="439"/>
      <c r="AH3687" s="367"/>
      <c r="AJ3687" s="367"/>
      <c r="AK3687" s="367"/>
    </row>
    <row r="3688" spans="26:37" s="368" customFormat="1" ht="14.15" customHeight="1">
      <c r="Z3688" s="439"/>
      <c r="AH3688" s="367"/>
      <c r="AJ3688" s="367"/>
      <c r="AK3688" s="367"/>
    </row>
    <row r="3689" spans="26:37" s="368" customFormat="1" ht="14.15" customHeight="1">
      <c r="Z3689" s="439"/>
      <c r="AH3689" s="367"/>
      <c r="AJ3689" s="367"/>
      <c r="AK3689" s="367"/>
    </row>
    <row r="3690" spans="26:37" s="368" customFormat="1" ht="14.15" customHeight="1">
      <c r="Z3690" s="439"/>
      <c r="AH3690" s="367"/>
      <c r="AJ3690" s="367"/>
      <c r="AK3690" s="367"/>
    </row>
    <row r="3691" spans="26:37" s="368" customFormat="1" ht="14.15" customHeight="1">
      <c r="Z3691" s="439"/>
      <c r="AH3691" s="367"/>
      <c r="AJ3691" s="367"/>
      <c r="AK3691" s="367"/>
    </row>
    <row r="3692" spans="26:37" s="368" customFormat="1" ht="14.15" customHeight="1">
      <c r="Z3692" s="439"/>
      <c r="AH3692" s="367"/>
      <c r="AJ3692" s="367"/>
      <c r="AK3692" s="367"/>
    </row>
    <row r="3693" spans="26:37" s="368" customFormat="1" ht="14.15" customHeight="1">
      <c r="Z3693" s="439"/>
      <c r="AH3693" s="367"/>
      <c r="AJ3693" s="367"/>
      <c r="AK3693" s="367"/>
    </row>
    <row r="3694" spans="26:37" s="368" customFormat="1" ht="14.15" customHeight="1">
      <c r="Z3694" s="439"/>
      <c r="AH3694" s="367"/>
      <c r="AJ3694" s="367"/>
      <c r="AK3694" s="367"/>
    </row>
    <row r="3695" spans="26:37" s="368" customFormat="1" ht="14.15" customHeight="1">
      <c r="Z3695" s="439"/>
      <c r="AH3695" s="367"/>
      <c r="AJ3695" s="367"/>
      <c r="AK3695" s="367"/>
    </row>
    <row r="3696" spans="26:37" s="368" customFormat="1" ht="14.15" customHeight="1">
      <c r="Z3696" s="439"/>
      <c r="AH3696" s="367"/>
      <c r="AJ3696" s="367"/>
      <c r="AK3696" s="367"/>
    </row>
    <row r="3697" spans="26:37" s="368" customFormat="1" ht="14.15" customHeight="1">
      <c r="Z3697" s="439"/>
      <c r="AH3697" s="367"/>
      <c r="AJ3697" s="367"/>
      <c r="AK3697" s="367"/>
    </row>
    <row r="3698" spans="26:37" s="368" customFormat="1" ht="14.15" customHeight="1">
      <c r="Z3698" s="439"/>
      <c r="AH3698" s="367"/>
      <c r="AJ3698" s="367"/>
      <c r="AK3698" s="367"/>
    </row>
    <row r="3699" spans="26:37" s="368" customFormat="1" ht="14.15" customHeight="1">
      <c r="Z3699" s="439"/>
      <c r="AH3699" s="367"/>
      <c r="AJ3699" s="367"/>
      <c r="AK3699" s="367"/>
    </row>
    <row r="3700" spans="26:37" s="368" customFormat="1" ht="14.15" customHeight="1">
      <c r="Z3700" s="439"/>
      <c r="AH3700" s="367"/>
      <c r="AJ3700" s="367"/>
      <c r="AK3700" s="367"/>
    </row>
    <row r="3701" spans="26:37" s="368" customFormat="1" ht="14.15" customHeight="1">
      <c r="Z3701" s="439"/>
      <c r="AH3701" s="367"/>
      <c r="AJ3701" s="367"/>
      <c r="AK3701" s="367"/>
    </row>
    <row r="3702" spans="26:37" s="368" customFormat="1" ht="14.15" customHeight="1">
      <c r="Z3702" s="439"/>
      <c r="AH3702" s="367"/>
      <c r="AJ3702" s="367"/>
      <c r="AK3702" s="367"/>
    </row>
    <row r="3703" spans="26:37" s="368" customFormat="1" ht="14.15" customHeight="1">
      <c r="Z3703" s="439"/>
      <c r="AH3703" s="367"/>
      <c r="AJ3703" s="367"/>
      <c r="AK3703" s="367"/>
    </row>
    <row r="3704" spans="26:37" s="368" customFormat="1" ht="14.15" customHeight="1">
      <c r="Z3704" s="439"/>
      <c r="AH3704" s="367"/>
      <c r="AJ3704" s="367"/>
      <c r="AK3704" s="367"/>
    </row>
    <row r="3705" spans="26:37" s="368" customFormat="1" ht="14.15" customHeight="1">
      <c r="Z3705" s="439"/>
      <c r="AH3705" s="367"/>
      <c r="AJ3705" s="367"/>
      <c r="AK3705" s="367"/>
    </row>
    <row r="3706" spans="26:37" s="368" customFormat="1" ht="14.15" customHeight="1">
      <c r="Z3706" s="439"/>
      <c r="AH3706" s="367"/>
      <c r="AJ3706" s="367"/>
      <c r="AK3706" s="367"/>
    </row>
    <row r="3707" spans="26:37" s="368" customFormat="1" ht="14.15" customHeight="1">
      <c r="Z3707" s="439"/>
      <c r="AH3707" s="367"/>
      <c r="AJ3707" s="367"/>
      <c r="AK3707" s="367"/>
    </row>
    <row r="3708" spans="26:37" s="368" customFormat="1" ht="14.15" customHeight="1">
      <c r="Z3708" s="439"/>
      <c r="AH3708" s="367"/>
      <c r="AJ3708" s="367"/>
      <c r="AK3708" s="367"/>
    </row>
    <row r="3709" spans="26:37" s="368" customFormat="1" ht="14.15" customHeight="1">
      <c r="Z3709" s="439"/>
      <c r="AH3709" s="367"/>
      <c r="AJ3709" s="367"/>
      <c r="AK3709" s="367"/>
    </row>
    <row r="3710" spans="26:37" s="368" customFormat="1" ht="14.15" customHeight="1">
      <c r="Z3710" s="439"/>
      <c r="AH3710" s="367"/>
      <c r="AJ3710" s="367"/>
      <c r="AK3710" s="367"/>
    </row>
    <row r="3711" spans="26:37" s="368" customFormat="1" ht="14.15" customHeight="1">
      <c r="Z3711" s="439"/>
      <c r="AH3711" s="367"/>
      <c r="AJ3711" s="367"/>
      <c r="AK3711" s="367"/>
    </row>
    <row r="3712" spans="26:37" s="368" customFormat="1" ht="14.15" customHeight="1">
      <c r="Z3712" s="439"/>
      <c r="AH3712" s="367"/>
      <c r="AJ3712" s="367"/>
      <c r="AK3712" s="367"/>
    </row>
    <row r="3713" spans="26:37" s="368" customFormat="1" ht="14.15" customHeight="1">
      <c r="Z3713" s="439"/>
      <c r="AH3713" s="367"/>
      <c r="AJ3713" s="367"/>
      <c r="AK3713" s="367"/>
    </row>
    <row r="3714" spans="26:37" s="368" customFormat="1" ht="14.15" customHeight="1">
      <c r="Z3714" s="439"/>
      <c r="AH3714" s="367"/>
      <c r="AJ3714" s="367"/>
      <c r="AK3714" s="367"/>
    </row>
    <row r="3715" spans="26:37" s="368" customFormat="1" ht="14.15" customHeight="1">
      <c r="Z3715" s="439"/>
      <c r="AH3715" s="367"/>
      <c r="AJ3715" s="367"/>
      <c r="AK3715" s="367"/>
    </row>
    <row r="3716" spans="26:37" s="368" customFormat="1" ht="14.15" customHeight="1">
      <c r="Z3716" s="439"/>
      <c r="AH3716" s="367"/>
      <c r="AJ3716" s="367"/>
      <c r="AK3716" s="367"/>
    </row>
    <row r="3717" spans="26:37" s="368" customFormat="1" ht="14.15" customHeight="1">
      <c r="Z3717" s="439"/>
      <c r="AH3717" s="367"/>
      <c r="AJ3717" s="367"/>
      <c r="AK3717" s="367"/>
    </row>
    <row r="3718" spans="26:37" s="368" customFormat="1" ht="14.15" customHeight="1">
      <c r="Z3718" s="439"/>
      <c r="AH3718" s="367"/>
      <c r="AJ3718" s="367"/>
      <c r="AK3718" s="367"/>
    </row>
    <row r="3719" spans="26:37" s="368" customFormat="1" ht="14.15" customHeight="1">
      <c r="Z3719" s="439"/>
      <c r="AH3719" s="367"/>
      <c r="AJ3719" s="367"/>
      <c r="AK3719" s="367"/>
    </row>
    <row r="3720" spans="26:37" s="368" customFormat="1" ht="14.15" customHeight="1">
      <c r="Z3720" s="439"/>
      <c r="AH3720" s="367"/>
      <c r="AJ3720" s="367"/>
      <c r="AK3720" s="367"/>
    </row>
    <row r="3721" spans="26:37" s="368" customFormat="1" ht="14.15" customHeight="1">
      <c r="Z3721" s="439"/>
      <c r="AH3721" s="367"/>
      <c r="AJ3721" s="367"/>
      <c r="AK3721" s="367"/>
    </row>
    <row r="3722" spans="26:37" s="368" customFormat="1" ht="14.15" customHeight="1">
      <c r="Z3722" s="439"/>
      <c r="AH3722" s="367"/>
      <c r="AJ3722" s="367"/>
      <c r="AK3722" s="367"/>
    </row>
    <row r="3723" spans="26:37" s="368" customFormat="1" ht="14.15" customHeight="1">
      <c r="Z3723" s="439"/>
      <c r="AH3723" s="367"/>
      <c r="AJ3723" s="367"/>
      <c r="AK3723" s="367"/>
    </row>
    <row r="3724" spans="26:37" s="368" customFormat="1" ht="14.15" customHeight="1">
      <c r="Z3724" s="439"/>
      <c r="AH3724" s="367"/>
      <c r="AJ3724" s="367"/>
      <c r="AK3724" s="367"/>
    </row>
    <row r="3725" spans="26:37" s="368" customFormat="1" ht="14.15" customHeight="1">
      <c r="Z3725" s="439"/>
      <c r="AH3725" s="367"/>
      <c r="AJ3725" s="367"/>
      <c r="AK3725" s="367"/>
    </row>
    <row r="3726" spans="26:37" s="368" customFormat="1" ht="14.15" customHeight="1">
      <c r="Z3726" s="439"/>
      <c r="AH3726" s="367"/>
      <c r="AJ3726" s="367"/>
      <c r="AK3726" s="367"/>
    </row>
    <row r="3727" spans="26:37" s="368" customFormat="1" ht="14.15" customHeight="1">
      <c r="Z3727" s="439"/>
      <c r="AH3727" s="367"/>
      <c r="AJ3727" s="367"/>
      <c r="AK3727" s="367"/>
    </row>
    <row r="3728" spans="26:37" s="368" customFormat="1" ht="14.15" customHeight="1">
      <c r="Z3728" s="439"/>
      <c r="AH3728" s="367"/>
      <c r="AJ3728" s="367"/>
      <c r="AK3728" s="367"/>
    </row>
    <row r="3729" spans="26:37" s="368" customFormat="1" ht="14.15" customHeight="1">
      <c r="Z3729" s="439"/>
      <c r="AH3729" s="367"/>
      <c r="AJ3729" s="367"/>
      <c r="AK3729" s="367"/>
    </row>
    <row r="3730" spans="26:37" s="368" customFormat="1" ht="14.15" customHeight="1">
      <c r="Z3730" s="439"/>
      <c r="AH3730" s="367"/>
      <c r="AJ3730" s="367"/>
      <c r="AK3730" s="367"/>
    </row>
    <row r="3731" spans="26:37" s="368" customFormat="1" ht="14.15" customHeight="1">
      <c r="Z3731" s="439"/>
      <c r="AH3731" s="367"/>
      <c r="AJ3731" s="367"/>
      <c r="AK3731" s="367"/>
    </row>
    <row r="3732" spans="26:37" s="368" customFormat="1" ht="14.15" customHeight="1">
      <c r="Z3732" s="439"/>
      <c r="AH3732" s="367"/>
      <c r="AJ3732" s="367"/>
      <c r="AK3732" s="367"/>
    </row>
    <row r="3733" spans="26:37" s="368" customFormat="1" ht="14.15" customHeight="1">
      <c r="Z3733" s="439"/>
      <c r="AH3733" s="367"/>
      <c r="AJ3733" s="367"/>
      <c r="AK3733" s="367"/>
    </row>
    <row r="3734" spans="26:37" s="368" customFormat="1" ht="14.15" customHeight="1">
      <c r="Z3734" s="439"/>
      <c r="AH3734" s="367"/>
      <c r="AJ3734" s="367"/>
      <c r="AK3734" s="367"/>
    </row>
    <row r="3735" spans="26:37" s="368" customFormat="1" ht="14.15" customHeight="1">
      <c r="Z3735" s="439"/>
      <c r="AH3735" s="367"/>
      <c r="AJ3735" s="367"/>
      <c r="AK3735" s="367"/>
    </row>
    <row r="3736" spans="26:37" s="368" customFormat="1" ht="14.15" customHeight="1">
      <c r="Z3736" s="439"/>
      <c r="AH3736" s="367"/>
      <c r="AJ3736" s="367"/>
      <c r="AK3736" s="367"/>
    </row>
    <row r="3737" spans="26:37" s="368" customFormat="1" ht="14.15" customHeight="1">
      <c r="Z3737" s="439"/>
      <c r="AH3737" s="367"/>
      <c r="AJ3737" s="367"/>
      <c r="AK3737" s="367"/>
    </row>
    <row r="3738" spans="26:37" s="368" customFormat="1" ht="14.15" customHeight="1">
      <c r="Z3738" s="439"/>
      <c r="AH3738" s="367"/>
      <c r="AJ3738" s="367"/>
      <c r="AK3738" s="367"/>
    </row>
    <row r="3739" spans="26:37" s="368" customFormat="1" ht="14.15" customHeight="1">
      <c r="Z3739" s="439"/>
      <c r="AH3739" s="367"/>
      <c r="AJ3739" s="367"/>
      <c r="AK3739" s="367"/>
    </row>
    <row r="3740" spans="26:37" s="368" customFormat="1" ht="14.15" customHeight="1">
      <c r="Z3740" s="439"/>
      <c r="AH3740" s="367"/>
      <c r="AJ3740" s="367"/>
      <c r="AK3740" s="367"/>
    </row>
    <row r="3741" spans="26:37" s="368" customFormat="1" ht="14.15" customHeight="1">
      <c r="Z3741" s="439"/>
      <c r="AH3741" s="367"/>
      <c r="AJ3741" s="367"/>
      <c r="AK3741" s="367"/>
    </row>
    <row r="3742" spans="26:37" s="368" customFormat="1" ht="14.15" customHeight="1">
      <c r="Z3742" s="439"/>
      <c r="AH3742" s="367"/>
      <c r="AJ3742" s="367"/>
      <c r="AK3742" s="367"/>
    </row>
    <row r="3743" spans="26:37" s="368" customFormat="1" ht="14.15" customHeight="1">
      <c r="Z3743" s="439"/>
      <c r="AH3743" s="367"/>
      <c r="AJ3743" s="367"/>
      <c r="AK3743" s="367"/>
    </row>
    <row r="3744" spans="26:37" s="368" customFormat="1" ht="14.15" customHeight="1">
      <c r="Z3744" s="439"/>
      <c r="AH3744" s="367"/>
      <c r="AJ3744" s="367"/>
      <c r="AK3744" s="367"/>
    </row>
    <row r="3745" spans="26:37" s="368" customFormat="1" ht="14.15" customHeight="1">
      <c r="Z3745" s="439"/>
      <c r="AH3745" s="367"/>
      <c r="AJ3745" s="367"/>
      <c r="AK3745" s="367"/>
    </row>
    <row r="3746" spans="26:37" s="368" customFormat="1" ht="14.15" customHeight="1">
      <c r="Z3746" s="439"/>
      <c r="AH3746" s="367"/>
      <c r="AJ3746" s="367"/>
      <c r="AK3746" s="367"/>
    </row>
    <row r="3747" spans="26:37" s="368" customFormat="1" ht="14.15" customHeight="1">
      <c r="Z3747" s="439"/>
      <c r="AH3747" s="367"/>
      <c r="AJ3747" s="367"/>
      <c r="AK3747" s="367"/>
    </row>
    <row r="3748" spans="26:37" s="368" customFormat="1" ht="14.15" customHeight="1">
      <c r="Z3748" s="439"/>
      <c r="AH3748" s="367"/>
      <c r="AJ3748" s="367"/>
      <c r="AK3748" s="367"/>
    </row>
    <row r="3749" spans="26:37" s="368" customFormat="1" ht="14.15" customHeight="1">
      <c r="Z3749" s="439"/>
      <c r="AH3749" s="367"/>
      <c r="AJ3749" s="367"/>
      <c r="AK3749" s="367"/>
    </row>
    <row r="3750" spans="26:37" s="368" customFormat="1" ht="14.15" customHeight="1">
      <c r="Z3750" s="439"/>
      <c r="AH3750" s="367"/>
      <c r="AJ3750" s="367"/>
      <c r="AK3750" s="367"/>
    </row>
    <row r="3751" spans="26:37" s="368" customFormat="1" ht="14.15" customHeight="1">
      <c r="Z3751" s="439"/>
      <c r="AH3751" s="367"/>
      <c r="AJ3751" s="367"/>
      <c r="AK3751" s="367"/>
    </row>
    <row r="3752" spans="26:37" s="368" customFormat="1" ht="14.15" customHeight="1">
      <c r="Z3752" s="439"/>
      <c r="AH3752" s="367"/>
      <c r="AJ3752" s="367"/>
      <c r="AK3752" s="367"/>
    </row>
    <row r="3753" spans="26:37" s="368" customFormat="1" ht="14.15" customHeight="1">
      <c r="Z3753" s="439"/>
      <c r="AH3753" s="367"/>
      <c r="AJ3753" s="367"/>
      <c r="AK3753" s="367"/>
    </row>
    <row r="3754" spans="26:37" s="368" customFormat="1" ht="14.15" customHeight="1">
      <c r="Z3754" s="439"/>
      <c r="AH3754" s="367"/>
      <c r="AJ3754" s="367"/>
      <c r="AK3754" s="367"/>
    </row>
    <row r="3755" spans="26:37" s="368" customFormat="1" ht="14.15" customHeight="1">
      <c r="Z3755" s="439"/>
      <c r="AH3755" s="367"/>
      <c r="AJ3755" s="367"/>
      <c r="AK3755" s="367"/>
    </row>
    <row r="3756" spans="26:37" s="368" customFormat="1" ht="14.15" customHeight="1">
      <c r="Z3756" s="439"/>
      <c r="AH3756" s="367"/>
      <c r="AJ3756" s="367"/>
      <c r="AK3756" s="367"/>
    </row>
    <row r="3757" spans="26:37" s="368" customFormat="1" ht="14.15" customHeight="1">
      <c r="Z3757" s="439"/>
      <c r="AH3757" s="367"/>
      <c r="AJ3757" s="367"/>
      <c r="AK3757" s="367"/>
    </row>
    <row r="3758" spans="26:37" s="368" customFormat="1" ht="14.15" customHeight="1">
      <c r="Z3758" s="439"/>
      <c r="AH3758" s="367"/>
      <c r="AJ3758" s="367"/>
      <c r="AK3758" s="367"/>
    </row>
    <row r="3759" spans="26:37" s="368" customFormat="1" ht="14.15" customHeight="1">
      <c r="Z3759" s="439"/>
      <c r="AH3759" s="367"/>
      <c r="AJ3759" s="367"/>
      <c r="AK3759" s="367"/>
    </row>
    <row r="3760" spans="26:37" s="368" customFormat="1" ht="14.15" customHeight="1">
      <c r="Z3760" s="439"/>
      <c r="AH3760" s="367"/>
      <c r="AJ3760" s="367"/>
      <c r="AK3760" s="367"/>
    </row>
    <row r="3761" spans="26:37" s="368" customFormat="1" ht="14.15" customHeight="1">
      <c r="Z3761" s="439"/>
      <c r="AH3761" s="367"/>
      <c r="AJ3761" s="367"/>
      <c r="AK3761" s="367"/>
    </row>
    <row r="3762" spans="26:37" s="368" customFormat="1" ht="14.15" customHeight="1">
      <c r="Z3762" s="439"/>
      <c r="AH3762" s="367"/>
      <c r="AJ3762" s="367"/>
      <c r="AK3762" s="367"/>
    </row>
    <row r="3763" spans="26:37" s="368" customFormat="1" ht="14.15" customHeight="1">
      <c r="Z3763" s="439"/>
      <c r="AH3763" s="367"/>
      <c r="AJ3763" s="367"/>
      <c r="AK3763" s="367"/>
    </row>
    <row r="3764" spans="26:37" s="368" customFormat="1" ht="14.15" customHeight="1">
      <c r="Z3764" s="439"/>
      <c r="AH3764" s="367"/>
      <c r="AJ3764" s="367"/>
      <c r="AK3764" s="367"/>
    </row>
    <row r="3765" spans="26:37" s="368" customFormat="1" ht="14.15" customHeight="1">
      <c r="Z3765" s="439"/>
      <c r="AH3765" s="367"/>
      <c r="AJ3765" s="367"/>
      <c r="AK3765" s="367"/>
    </row>
    <row r="3766" spans="26:37" s="368" customFormat="1" ht="14.15" customHeight="1">
      <c r="Z3766" s="439"/>
      <c r="AH3766" s="367"/>
      <c r="AJ3766" s="367"/>
      <c r="AK3766" s="367"/>
    </row>
    <row r="3767" spans="26:37" s="368" customFormat="1" ht="14.15" customHeight="1">
      <c r="Z3767" s="439"/>
      <c r="AH3767" s="367"/>
      <c r="AJ3767" s="367"/>
      <c r="AK3767" s="367"/>
    </row>
    <row r="3768" spans="26:37" s="368" customFormat="1" ht="14.15" customHeight="1">
      <c r="Z3768" s="439"/>
      <c r="AH3768" s="367"/>
      <c r="AJ3768" s="367"/>
      <c r="AK3768" s="367"/>
    </row>
    <row r="3769" spans="26:37" s="368" customFormat="1" ht="14.15" customHeight="1">
      <c r="Z3769" s="439"/>
      <c r="AH3769" s="367"/>
      <c r="AJ3769" s="367"/>
      <c r="AK3769" s="367"/>
    </row>
    <row r="3770" spans="26:37" s="368" customFormat="1" ht="14.15" customHeight="1">
      <c r="Z3770" s="439"/>
      <c r="AH3770" s="367"/>
      <c r="AJ3770" s="367"/>
      <c r="AK3770" s="367"/>
    </row>
    <row r="3771" spans="26:37" s="368" customFormat="1" ht="14.15" customHeight="1">
      <c r="Z3771" s="439"/>
      <c r="AH3771" s="367"/>
      <c r="AJ3771" s="367"/>
      <c r="AK3771" s="367"/>
    </row>
    <row r="3772" spans="26:37" s="368" customFormat="1" ht="14.15" customHeight="1">
      <c r="Z3772" s="439"/>
      <c r="AH3772" s="367"/>
      <c r="AJ3772" s="367"/>
      <c r="AK3772" s="367"/>
    </row>
    <row r="3773" spans="26:37" s="368" customFormat="1" ht="14.15" customHeight="1">
      <c r="Z3773" s="439"/>
      <c r="AH3773" s="367"/>
      <c r="AJ3773" s="367"/>
      <c r="AK3773" s="367"/>
    </row>
    <row r="3774" spans="26:37" s="368" customFormat="1" ht="14.15" customHeight="1">
      <c r="Z3774" s="439"/>
      <c r="AH3774" s="367"/>
      <c r="AJ3774" s="367"/>
      <c r="AK3774" s="367"/>
    </row>
    <row r="3775" spans="26:37" s="368" customFormat="1" ht="14.15" customHeight="1">
      <c r="Z3775" s="439"/>
      <c r="AH3775" s="367"/>
      <c r="AJ3775" s="367"/>
      <c r="AK3775" s="367"/>
    </row>
    <row r="3776" spans="26:37" s="368" customFormat="1" ht="14.15" customHeight="1">
      <c r="Z3776" s="439"/>
      <c r="AH3776" s="367"/>
      <c r="AJ3776" s="367"/>
      <c r="AK3776" s="367"/>
    </row>
    <row r="3777" spans="26:37" s="368" customFormat="1" ht="14.15" customHeight="1">
      <c r="Z3777" s="439"/>
      <c r="AH3777" s="367"/>
      <c r="AJ3777" s="367"/>
      <c r="AK3777" s="367"/>
    </row>
    <row r="3778" spans="26:37" s="368" customFormat="1" ht="14.15" customHeight="1">
      <c r="Z3778" s="439"/>
      <c r="AH3778" s="367"/>
      <c r="AJ3778" s="367"/>
      <c r="AK3778" s="367"/>
    </row>
    <row r="3779" spans="26:37" s="368" customFormat="1" ht="14.15" customHeight="1">
      <c r="Z3779" s="439"/>
      <c r="AH3779" s="367"/>
      <c r="AJ3779" s="367"/>
      <c r="AK3779" s="367"/>
    </row>
    <row r="3780" spans="26:37" s="368" customFormat="1" ht="14.15" customHeight="1">
      <c r="Z3780" s="439"/>
      <c r="AH3780" s="367"/>
      <c r="AJ3780" s="367"/>
      <c r="AK3780" s="367"/>
    </row>
    <row r="3781" spans="26:37" s="368" customFormat="1" ht="14.15" customHeight="1">
      <c r="Z3781" s="439"/>
      <c r="AH3781" s="367"/>
      <c r="AJ3781" s="367"/>
      <c r="AK3781" s="367"/>
    </row>
    <row r="3782" spans="26:37" s="368" customFormat="1" ht="14.15" customHeight="1">
      <c r="Z3782" s="439"/>
      <c r="AH3782" s="367"/>
      <c r="AJ3782" s="367"/>
      <c r="AK3782" s="367"/>
    </row>
    <row r="3783" spans="26:37" s="368" customFormat="1" ht="14.15" customHeight="1">
      <c r="Z3783" s="439"/>
      <c r="AH3783" s="367"/>
      <c r="AJ3783" s="367"/>
      <c r="AK3783" s="367"/>
    </row>
    <row r="3784" spans="26:37" s="368" customFormat="1" ht="14.15" customHeight="1">
      <c r="Z3784" s="439"/>
      <c r="AH3784" s="367"/>
      <c r="AJ3784" s="367"/>
      <c r="AK3784" s="367"/>
    </row>
    <row r="3785" spans="26:37" s="368" customFormat="1" ht="14.15" customHeight="1">
      <c r="Z3785" s="439"/>
      <c r="AH3785" s="367"/>
      <c r="AJ3785" s="367"/>
      <c r="AK3785" s="367"/>
    </row>
    <row r="3786" spans="26:37" s="368" customFormat="1" ht="14.15" customHeight="1">
      <c r="Z3786" s="439"/>
      <c r="AH3786" s="367"/>
      <c r="AJ3786" s="367"/>
      <c r="AK3786" s="367"/>
    </row>
    <row r="3787" spans="26:37" s="368" customFormat="1" ht="14.15" customHeight="1">
      <c r="Z3787" s="439"/>
      <c r="AH3787" s="367"/>
      <c r="AJ3787" s="367"/>
      <c r="AK3787" s="367"/>
    </row>
    <row r="3788" spans="26:37" s="368" customFormat="1" ht="14.15" customHeight="1">
      <c r="Z3788" s="439"/>
      <c r="AH3788" s="367"/>
      <c r="AJ3788" s="367"/>
      <c r="AK3788" s="367"/>
    </row>
    <row r="3789" spans="26:37" s="368" customFormat="1" ht="14.15" customHeight="1">
      <c r="Z3789" s="439"/>
      <c r="AH3789" s="367"/>
      <c r="AJ3789" s="367"/>
      <c r="AK3789" s="367"/>
    </row>
    <row r="3790" spans="26:37" s="368" customFormat="1" ht="14.15" customHeight="1">
      <c r="Z3790" s="439"/>
      <c r="AH3790" s="367"/>
      <c r="AJ3790" s="367"/>
      <c r="AK3790" s="367"/>
    </row>
    <row r="3791" spans="26:37" s="368" customFormat="1" ht="14.15" customHeight="1">
      <c r="Z3791" s="439"/>
      <c r="AH3791" s="367"/>
      <c r="AJ3791" s="367"/>
      <c r="AK3791" s="367"/>
    </row>
    <row r="3792" spans="26:37" s="368" customFormat="1" ht="14.15" customHeight="1">
      <c r="Z3792" s="439"/>
      <c r="AH3792" s="367"/>
      <c r="AJ3792" s="367"/>
      <c r="AK3792" s="367"/>
    </row>
    <row r="3793" spans="26:37" s="368" customFormat="1" ht="14.15" customHeight="1">
      <c r="Z3793" s="439"/>
      <c r="AH3793" s="367"/>
      <c r="AJ3793" s="367"/>
      <c r="AK3793" s="367"/>
    </row>
    <row r="3794" spans="26:37" s="368" customFormat="1" ht="14.15" customHeight="1">
      <c r="Z3794" s="439"/>
      <c r="AH3794" s="367"/>
      <c r="AJ3794" s="367"/>
      <c r="AK3794" s="367"/>
    </row>
    <row r="3795" spans="26:37" s="368" customFormat="1" ht="14.15" customHeight="1">
      <c r="Z3795" s="439"/>
      <c r="AH3795" s="367"/>
      <c r="AJ3795" s="367"/>
      <c r="AK3795" s="367"/>
    </row>
    <row r="3796" spans="26:37" s="368" customFormat="1" ht="14.15" customHeight="1">
      <c r="Z3796" s="439"/>
      <c r="AH3796" s="367"/>
      <c r="AJ3796" s="367"/>
      <c r="AK3796" s="367"/>
    </row>
    <row r="3797" spans="26:37" s="368" customFormat="1" ht="14.15" customHeight="1">
      <c r="Z3797" s="439"/>
      <c r="AH3797" s="367"/>
      <c r="AJ3797" s="367"/>
      <c r="AK3797" s="367"/>
    </row>
    <row r="3798" spans="26:37" s="368" customFormat="1" ht="14.15" customHeight="1">
      <c r="Z3798" s="439"/>
      <c r="AH3798" s="367"/>
      <c r="AJ3798" s="367"/>
      <c r="AK3798" s="367"/>
    </row>
    <row r="3799" spans="26:37" s="368" customFormat="1" ht="14.15" customHeight="1">
      <c r="Z3799" s="439"/>
      <c r="AH3799" s="367"/>
      <c r="AJ3799" s="367"/>
      <c r="AK3799" s="367"/>
    </row>
    <row r="3800" spans="26:37" s="368" customFormat="1" ht="14.15" customHeight="1">
      <c r="Z3800" s="439"/>
      <c r="AH3800" s="367"/>
      <c r="AJ3800" s="367"/>
      <c r="AK3800" s="367"/>
    </row>
    <row r="3801" spans="26:37" s="368" customFormat="1" ht="14.15" customHeight="1">
      <c r="Z3801" s="439"/>
      <c r="AH3801" s="367"/>
      <c r="AJ3801" s="367"/>
      <c r="AK3801" s="367"/>
    </row>
    <row r="3802" spans="26:37" s="368" customFormat="1" ht="14.15" customHeight="1">
      <c r="Z3802" s="439"/>
      <c r="AH3802" s="367"/>
      <c r="AJ3802" s="367"/>
      <c r="AK3802" s="367"/>
    </row>
    <row r="3803" spans="26:37" s="368" customFormat="1" ht="14.15" customHeight="1">
      <c r="Z3803" s="439"/>
      <c r="AH3803" s="367"/>
      <c r="AJ3803" s="367"/>
      <c r="AK3803" s="367"/>
    </row>
    <row r="3804" spans="26:37" s="368" customFormat="1" ht="14.15" customHeight="1">
      <c r="Z3804" s="439"/>
      <c r="AH3804" s="367"/>
      <c r="AJ3804" s="367"/>
      <c r="AK3804" s="367"/>
    </row>
    <row r="3805" spans="26:37" s="368" customFormat="1" ht="14.15" customHeight="1">
      <c r="Z3805" s="439"/>
      <c r="AH3805" s="367"/>
      <c r="AJ3805" s="367"/>
      <c r="AK3805" s="367"/>
    </row>
    <row r="3806" spans="26:37" s="368" customFormat="1" ht="14.15" customHeight="1">
      <c r="Z3806" s="439"/>
      <c r="AH3806" s="367"/>
      <c r="AJ3806" s="367"/>
      <c r="AK3806" s="367"/>
    </row>
    <row r="3807" spans="26:37" s="368" customFormat="1" ht="14.15" customHeight="1">
      <c r="Z3807" s="439"/>
      <c r="AH3807" s="367"/>
      <c r="AJ3807" s="367"/>
      <c r="AK3807" s="367"/>
    </row>
    <row r="3808" spans="26:37" s="368" customFormat="1" ht="14.15" customHeight="1">
      <c r="Z3808" s="439"/>
      <c r="AH3808" s="367"/>
      <c r="AJ3808" s="367"/>
      <c r="AK3808" s="367"/>
    </row>
    <row r="3809" spans="26:37" s="368" customFormat="1" ht="14.15" customHeight="1">
      <c r="Z3809" s="439"/>
      <c r="AH3809" s="367"/>
      <c r="AJ3809" s="367"/>
      <c r="AK3809" s="367"/>
    </row>
    <row r="3810" spans="26:37" s="368" customFormat="1" ht="14.15" customHeight="1">
      <c r="Z3810" s="439"/>
      <c r="AH3810" s="367"/>
      <c r="AJ3810" s="367"/>
      <c r="AK3810" s="367"/>
    </row>
    <row r="3811" spans="26:37" s="368" customFormat="1" ht="14.15" customHeight="1">
      <c r="Z3811" s="439"/>
      <c r="AH3811" s="367"/>
      <c r="AJ3811" s="367"/>
      <c r="AK3811" s="367"/>
    </row>
    <row r="3812" spans="26:37" s="368" customFormat="1" ht="14.15" customHeight="1">
      <c r="Z3812" s="439"/>
      <c r="AH3812" s="367"/>
      <c r="AJ3812" s="367"/>
      <c r="AK3812" s="367"/>
    </row>
    <row r="3813" spans="26:37" s="368" customFormat="1" ht="14.15" customHeight="1">
      <c r="Z3813" s="439"/>
      <c r="AH3813" s="367"/>
      <c r="AJ3813" s="367"/>
      <c r="AK3813" s="367"/>
    </row>
    <row r="3814" spans="26:37" s="368" customFormat="1" ht="14.15" customHeight="1">
      <c r="Z3814" s="439"/>
      <c r="AH3814" s="367"/>
      <c r="AJ3814" s="367"/>
      <c r="AK3814" s="367"/>
    </row>
    <row r="3815" spans="26:37" s="368" customFormat="1" ht="14.15" customHeight="1">
      <c r="Z3815" s="439"/>
      <c r="AH3815" s="367"/>
      <c r="AJ3815" s="367"/>
      <c r="AK3815" s="367"/>
    </row>
    <row r="3816" spans="26:37" s="368" customFormat="1" ht="14.15" customHeight="1">
      <c r="Z3816" s="439"/>
      <c r="AH3816" s="367"/>
      <c r="AJ3816" s="367"/>
      <c r="AK3816" s="367"/>
    </row>
    <row r="3817" spans="26:37" s="368" customFormat="1" ht="14.15" customHeight="1">
      <c r="Z3817" s="439"/>
      <c r="AH3817" s="367"/>
      <c r="AJ3817" s="367"/>
      <c r="AK3817" s="367"/>
    </row>
    <row r="3818" spans="26:37" s="368" customFormat="1" ht="14.15" customHeight="1">
      <c r="Z3818" s="439"/>
      <c r="AH3818" s="367"/>
      <c r="AJ3818" s="367"/>
      <c r="AK3818" s="367"/>
    </row>
    <row r="3819" spans="26:37" s="368" customFormat="1" ht="14.15" customHeight="1">
      <c r="Z3819" s="439"/>
      <c r="AH3819" s="367"/>
      <c r="AJ3819" s="367"/>
      <c r="AK3819" s="367"/>
    </row>
    <row r="3820" spans="26:37" s="368" customFormat="1" ht="14.15" customHeight="1">
      <c r="Z3820" s="439"/>
      <c r="AH3820" s="367"/>
      <c r="AJ3820" s="367"/>
      <c r="AK3820" s="367"/>
    </row>
    <row r="3821" spans="26:37" s="368" customFormat="1" ht="14.15" customHeight="1">
      <c r="Z3821" s="439"/>
      <c r="AH3821" s="367"/>
      <c r="AJ3821" s="367"/>
      <c r="AK3821" s="367"/>
    </row>
    <row r="3822" spans="26:37" s="368" customFormat="1" ht="14.15" customHeight="1">
      <c r="Z3822" s="439"/>
      <c r="AH3822" s="367"/>
      <c r="AJ3822" s="367"/>
      <c r="AK3822" s="367"/>
    </row>
    <row r="3823" spans="26:37" s="368" customFormat="1" ht="14.15" customHeight="1">
      <c r="Z3823" s="439"/>
      <c r="AH3823" s="367"/>
      <c r="AJ3823" s="367"/>
      <c r="AK3823" s="367"/>
    </row>
    <row r="3824" spans="26:37" s="368" customFormat="1" ht="14.15" customHeight="1">
      <c r="Z3824" s="439"/>
      <c r="AH3824" s="367"/>
      <c r="AJ3824" s="367"/>
      <c r="AK3824" s="367"/>
    </row>
    <row r="3825" spans="26:37" s="368" customFormat="1" ht="14.15" customHeight="1">
      <c r="Z3825" s="439"/>
      <c r="AH3825" s="367"/>
      <c r="AJ3825" s="367"/>
      <c r="AK3825" s="367"/>
    </row>
    <row r="3826" spans="26:37" s="368" customFormat="1" ht="14.15" customHeight="1">
      <c r="Z3826" s="439"/>
      <c r="AH3826" s="367"/>
      <c r="AJ3826" s="367"/>
      <c r="AK3826" s="367"/>
    </row>
    <row r="3827" spans="26:37" s="368" customFormat="1" ht="14.15" customHeight="1">
      <c r="Z3827" s="439"/>
      <c r="AH3827" s="367"/>
      <c r="AJ3827" s="367"/>
      <c r="AK3827" s="367"/>
    </row>
    <row r="3828" spans="26:37" s="368" customFormat="1" ht="14.15" customHeight="1">
      <c r="Z3828" s="439"/>
      <c r="AH3828" s="367"/>
      <c r="AJ3828" s="367"/>
      <c r="AK3828" s="367"/>
    </row>
    <row r="3829" spans="26:37" s="368" customFormat="1" ht="14.15" customHeight="1">
      <c r="Z3829" s="439"/>
      <c r="AH3829" s="367"/>
      <c r="AJ3829" s="367"/>
      <c r="AK3829" s="367"/>
    </row>
    <row r="3830" spans="26:37" s="368" customFormat="1" ht="14.15" customHeight="1">
      <c r="Z3830" s="439"/>
      <c r="AH3830" s="367"/>
      <c r="AJ3830" s="367"/>
      <c r="AK3830" s="367"/>
    </row>
    <row r="3831" spans="26:37" s="368" customFormat="1" ht="14.15" customHeight="1">
      <c r="Z3831" s="439"/>
      <c r="AH3831" s="367"/>
      <c r="AJ3831" s="367"/>
      <c r="AK3831" s="367"/>
    </row>
    <row r="3832" spans="26:37" s="368" customFormat="1" ht="14.15" customHeight="1">
      <c r="Z3832" s="439"/>
      <c r="AH3832" s="367"/>
      <c r="AJ3832" s="367"/>
      <c r="AK3832" s="367"/>
    </row>
    <row r="3833" spans="26:37" s="368" customFormat="1" ht="14.15" customHeight="1">
      <c r="Z3833" s="439"/>
      <c r="AH3833" s="367"/>
      <c r="AJ3833" s="367"/>
      <c r="AK3833" s="367"/>
    </row>
    <row r="3834" spans="26:37" s="368" customFormat="1" ht="14.15" customHeight="1">
      <c r="Z3834" s="439"/>
      <c r="AH3834" s="367"/>
      <c r="AJ3834" s="367"/>
      <c r="AK3834" s="367"/>
    </row>
    <row r="3835" spans="26:37" s="368" customFormat="1" ht="14.15" customHeight="1">
      <c r="Z3835" s="439"/>
      <c r="AH3835" s="367"/>
      <c r="AJ3835" s="367"/>
      <c r="AK3835" s="367"/>
    </row>
    <row r="3836" spans="26:37" s="368" customFormat="1" ht="14.15" customHeight="1">
      <c r="Z3836" s="439"/>
      <c r="AH3836" s="367"/>
      <c r="AJ3836" s="367"/>
      <c r="AK3836" s="367"/>
    </row>
    <row r="3837" spans="26:37" s="368" customFormat="1" ht="14.15" customHeight="1">
      <c r="Z3837" s="439"/>
      <c r="AH3837" s="367"/>
      <c r="AJ3837" s="367"/>
      <c r="AK3837" s="367"/>
    </row>
    <row r="3838" spans="26:37" s="368" customFormat="1" ht="14.15" customHeight="1">
      <c r="Z3838" s="439"/>
      <c r="AH3838" s="367"/>
      <c r="AJ3838" s="367"/>
      <c r="AK3838" s="367"/>
    </row>
    <row r="3839" spans="26:37" s="368" customFormat="1" ht="14.15" customHeight="1">
      <c r="Z3839" s="439"/>
      <c r="AH3839" s="367"/>
      <c r="AJ3839" s="367"/>
      <c r="AK3839" s="367"/>
    </row>
    <row r="3840" spans="26:37" s="368" customFormat="1" ht="14.15" customHeight="1">
      <c r="Z3840" s="439"/>
      <c r="AH3840" s="367"/>
      <c r="AJ3840" s="367"/>
      <c r="AK3840" s="367"/>
    </row>
    <row r="3841" spans="26:37" s="368" customFormat="1" ht="14.15" customHeight="1">
      <c r="Z3841" s="439"/>
      <c r="AH3841" s="367"/>
      <c r="AJ3841" s="367"/>
      <c r="AK3841" s="367"/>
    </row>
    <row r="3842" spans="26:37" s="368" customFormat="1" ht="14.15" customHeight="1">
      <c r="Z3842" s="439"/>
      <c r="AH3842" s="367"/>
      <c r="AJ3842" s="367"/>
      <c r="AK3842" s="367"/>
    </row>
    <row r="3843" spans="26:37" s="368" customFormat="1" ht="14.15" customHeight="1">
      <c r="Z3843" s="439"/>
      <c r="AH3843" s="367"/>
      <c r="AJ3843" s="367"/>
      <c r="AK3843" s="367"/>
    </row>
    <row r="3844" spans="26:37" s="368" customFormat="1" ht="14.15" customHeight="1">
      <c r="Z3844" s="439"/>
      <c r="AH3844" s="367"/>
      <c r="AJ3844" s="367"/>
      <c r="AK3844" s="367"/>
    </row>
    <row r="3845" spans="26:37" s="368" customFormat="1" ht="14.15" customHeight="1">
      <c r="Z3845" s="439"/>
      <c r="AH3845" s="367"/>
      <c r="AJ3845" s="367"/>
      <c r="AK3845" s="367"/>
    </row>
    <row r="3846" spans="26:37" s="368" customFormat="1" ht="14.15" customHeight="1">
      <c r="Z3846" s="439"/>
      <c r="AH3846" s="367"/>
      <c r="AJ3846" s="367"/>
      <c r="AK3846" s="367"/>
    </row>
    <row r="3847" spans="26:37" s="368" customFormat="1" ht="14.15" customHeight="1">
      <c r="Z3847" s="439"/>
      <c r="AH3847" s="367"/>
      <c r="AJ3847" s="367"/>
      <c r="AK3847" s="367"/>
    </row>
    <row r="3848" spans="26:37" s="368" customFormat="1" ht="14.15" customHeight="1">
      <c r="Z3848" s="439"/>
      <c r="AH3848" s="367"/>
      <c r="AJ3848" s="367"/>
      <c r="AK3848" s="367"/>
    </row>
    <row r="3849" spans="26:37" s="368" customFormat="1" ht="14.15" customHeight="1">
      <c r="Z3849" s="439"/>
      <c r="AH3849" s="367"/>
      <c r="AJ3849" s="367"/>
      <c r="AK3849" s="367"/>
    </row>
    <row r="3850" spans="26:37" s="368" customFormat="1" ht="14.15" customHeight="1">
      <c r="Z3850" s="439"/>
      <c r="AH3850" s="367"/>
      <c r="AJ3850" s="367"/>
      <c r="AK3850" s="367"/>
    </row>
    <row r="3851" spans="26:37" s="368" customFormat="1" ht="14.15" customHeight="1">
      <c r="Z3851" s="439"/>
      <c r="AH3851" s="367"/>
      <c r="AJ3851" s="367"/>
      <c r="AK3851" s="367"/>
    </row>
    <row r="3852" spans="26:37" s="368" customFormat="1" ht="14.15" customHeight="1">
      <c r="Z3852" s="439"/>
      <c r="AH3852" s="367"/>
      <c r="AJ3852" s="367"/>
      <c r="AK3852" s="367"/>
    </row>
    <row r="3853" spans="26:37" s="368" customFormat="1" ht="14.15" customHeight="1">
      <c r="Z3853" s="439"/>
      <c r="AH3853" s="367"/>
      <c r="AJ3853" s="367"/>
      <c r="AK3853" s="367"/>
    </row>
    <row r="3854" spans="26:37" s="368" customFormat="1" ht="14.15" customHeight="1">
      <c r="Z3854" s="439"/>
      <c r="AH3854" s="367"/>
      <c r="AJ3854" s="367"/>
      <c r="AK3854" s="367"/>
    </row>
    <row r="3855" spans="26:37" s="368" customFormat="1" ht="14.15" customHeight="1">
      <c r="Z3855" s="439"/>
      <c r="AH3855" s="367"/>
      <c r="AJ3855" s="367"/>
      <c r="AK3855" s="367"/>
    </row>
    <row r="3856" spans="26:37" s="368" customFormat="1" ht="14.15" customHeight="1">
      <c r="Z3856" s="439"/>
      <c r="AH3856" s="367"/>
      <c r="AJ3856" s="367"/>
      <c r="AK3856" s="367"/>
    </row>
    <row r="3857" spans="26:37" s="368" customFormat="1" ht="14.15" customHeight="1">
      <c r="Z3857" s="439"/>
      <c r="AH3857" s="367"/>
      <c r="AJ3857" s="367"/>
      <c r="AK3857" s="367"/>
    </row>
    <row r="3858" spans="26:37" s="368" customFormat="1" ht="14.15" customHeight="1">
      <c r="Z3858" s="439"/>
      <c r="AH3858" s="367"/>
      <c r="AJ3858" s="367"/>
      <c r="AK3858" s="367"/>
    </row>
    <row r="3859" spans="26:37" s="368" customFormat="1" ht="14.15" customHeight="1">
      <c r="Z3859" s="439"/>
      <c r="AH3859" s="367"/>
      <c r="AJ3859" s="367"/>
      <c r="AK3859" s="367"/>
    </row>
    <row r="3860" spans="26:37" s="368" customFormat="1" ht="14.15" customHeight="1">
      <c r="Z3860" s="439"/>
      <c r="AH3860" s="367"/>
      <c r="AJ3860" s="367"/>
      <c r="AK3860" s="367"/>
    </row>
    <row r="3861" spans="26:37" s="368" customFormat="1" ht="14.15" customHeight="1">
      <c r="Z3861" s="439"/>
      <c r="AH3861" s="367"/>
      <c r="AJ3861" s="367"/>
      <c r="AK3861" s="367"/>
    </row>
    <row r="3862" spans="26:37" s="368" customFormat="1" ht="14.15" customHeight="1">
      <c r="Z3862" s="439"/>
      <c r="AH3862" s="367"/>
      <c r="AJ3862" s="367"/>
      <c r="AK3862" s="367"/>
    </row>
    <row r="3863" spans="26:37" s="368" customFormat="1" ht="14.15" customHeight="1">
      <c r="Z3863" s="439"/>
      <c r="AH3863" s="367"/>
      <c r="AJ3863" s="367"/>
      <c r="AK3863" s="367"/>
    </row>
    <row r="3864" spans="26:37" s="368" customFormat="1" ht="14.15" customHeight="1">
      <c r="Z3864" s="439"/>
      <c r="AH3864" s="367"/>
      <c r="AJ3864" s="367"/>
      <c r="AK3864" s="367"/>
    </row>
    <row r="3865" spans="26:37" s="368" customFormat="1" ht="14.15" customHeight="1">
      <c r="Z3865" s="439"/>
      <c r="AH3865" s="367"/>
      <c r="AJ3865" s="367"/>
      <c r="AK3865" s="367"/>
    </row>
    <row r="3866" spans="26:37" s="368" customFormat="1" ht="14.15" customHeight="1">
      <c r="Z3866" s="439"/>
      <c r="AH3866" s="367"/>
      <c r="AJ3866" s="367"/>
      <c r="AK3866" s="367"/>
    </row>
    <row r="3867" spans="26:37" s="368" customFormat="1" ht="14.15" customHeight="1">
      <c r="Z3867" s="439"/>
      <c r="AH3867" s="367"/>
      <c r="AJ3867" s="367"/>
      <c r="AK3867" s="367"/>
    </row>
    <row r="3868" spans="26:37" s="368" customFormat="1" ht="14.15" customHeight="1">
      <c r="Z3868" s="439"/>
      <c r="AH3868" s="367"/>
      <c r="AJ3868" s="367"/>
      <c r="AK3868" s="367"/>
    </row>
    <row r="3869" spans="26:37" s="368" customFormat="1" ht="14.15" customHeight="1">
      <c r="Z3869" s="439"/>
      <c r="AH3869" s="367"/>
      <c r="AJ3869" s="367"/>
      <c r="AK3869" s="367"/>
    </row>
    <row r="3870" spans="26:37" s="368" customFormat="1" ht="14.15" customHeight="1">
      <c r="Z3870" s="439"/>
      <c r="AH3870" s="367"/>
      <c r="AJ3870" s="367"/>
      <c r="AK3870" s="367"/>
    </row>
    <row r="3871" spans="26:37" s="368" customFormat="1" ht="14.15" customHeight="1">
      <c r="Z3871" s="439"/>
      <c r="AH3871" s="367"/>
      <c r="AJ3871" s="367"/>
      <c r="AK3871" s="367"/>
    </row>
    <row r="3872" spans="26:37" s="368" customFormat="1" ht="14.15" customHeight="1">
      <c r="Z3872" s="439"/>
      <c r="AH3872" s="367"/>
      <c r="AJ3872" s="367"/>
      <c r="AK3872" s="367"/>
    </row>
    <row r="3873" spans="26:37" s="368" customFormat="1" ht="14.15" customHeight="1">
      <c r="Z3873" s="439"/>
      <c r="AH3873" s="367"/>
      <c r="AJ3873" s="367"/>
      <c r="AK3873" s="367"/>
    </row>
    <row r="3874" spans="26:37" s="368" customFormat="1" ht="14.15" customHeight="1">
      <c r="Z3874" s="439"/>
      <c r="AH3874" s="367"/>
      <c r="AJ3874" s="367"/>
      <c r="AK3874" s="367"/>
    </row>
    <row r="3875" spans="26:37" s="368" customFormat="1" ht="14.15" customHeight="1">
      <c r="Z3875" s="439"/>
      <c r="AH3875" s="367"/>
      <c r="AJ3875" s="367"/>
      <c r="AK3875" s="367"/>
    </row>
    <row r="3876" spans="26:37" s="368" customFormat="1" ht="14.15" customHeight="1">
      <c r="Z3876" s="439"/>
      <c r="AH3876" s="367"/>
      <c r="AJ3876" s="367"/>
      <c r="AK3876" s="367"/>
    </row>
    <row r="3877" spans="26:37" s="368" customFormat="1" ht="14.15" customHeight="1">
      <c r="Z3877" s="439"/>
      <c r="AH3877" s="367"/>
      <c r="AJ3877" s="367"/>
      <c r="AK3877" s="367"/>
    </row>
    <row r="3878" spans="26:37" s="368" customFormat="1" ht="14.15" customHeight="1">
      <c r="Z3878" s="439"/>
      <c r="AH3878" s="367"/>
      <c r="AJ3878" s="367"/>
      <c r="AK3878" s="367"/>
    </row>
    <row r="3879" spans="26:37" s="368" customFormat="1" ht="14.15" customHeight="1">
      <c r="Z3879" s="439"/>
      <c r="AH3879" s="367"/>
      <c r="AJ3879" s="367"/>
      <c r="AK3879" s="367"/>
    </row>
    <row r="3880" spans="26:37" s="368" customFormat="1" ht="14.15" customHeight="1">
      <c r="Z3880" s="439"/>
      <c r="AH3880" s="367"/>
      <c r="AJ3880" s="367"/>
      <c r="AK3880" s="367"/>
    </row>
    <row r="3881" spans="26:37" s="368" customFormat="1" ht="14.15" customHeight="1">
      <c r="Z3881" s="439"/>
      <c r="AH3881" s="367"/>
      <c r="AJ3881" s="367"/>
      <c r="AK3881" s="367"/>
    </row>
    <row r="3882" spans="26:37" s="368" customFormat="1" ht="14.15" customHeight="1">
      <c r="Z3882" s="439"/>
      <c r="AH3882" s="367"/>
      <c r="AJ3882" s="367"/>
      <c r="AK3882" s="367"/>
    </row>
    <row r="3883" spans="26:37" s="368" customFormat="1" ht="14.15" customHeight="1">
      <c r="Z3883" s="439"/>
      <c r="AH3883" s="367"/>
      <c r="AJ3883" s="367"/>
      <c r="AK3883" s="367"/>
    </row>
    <row r="3884" spans="26:37" s="368" customFormat="1" ht="14.15" customHeight="1">
      <c r="Z3884" s="439"/>
      <c r="AH3884" s="367"/>
      <c r="AJ3884" s="367"/>
      <c r="AK3884" s="367"/>
    </row>
    <row r="3885" spans="26:37" s="368" customFormat="1" ht="14.15" customHeight="1">
      <c r="Z3885" s="439"/>
      <c r="AH3885" s="367"/>
      <c r="AJ3885" s="367"/>
      <c r="AK3885" s="367"/>
    </row>
    <row r="3886" spans="26:37" s="368" customFormat="1" ht="14.15" customHeight="1">
      <c r="Z3886" s="439"/>
      <c r="AH3886" s="367"/>
      <c r="AJ3886" s="367"/>
      <c r="AK3886" s="367"/>
    </row>
    <row r="3887" spans="26:37" s="368" customFormat="1" ht="14.15" customHeight="1">
      <c r="Z3887" s="439"/>
      <c r="AH3887" s="367"/>
      <c r="AJ3887" s="367"/>
      <c r="AK3887" s="367"/>
    </row>
    <row r="3888" spans="26:37" s="368" customFormat="1" ht="14.15" customHeight="1">
      <c r="Z3888" s="439"/>
      <c r="AH3888" s="367"/>
      <c r="AJ3888" s="367"/>
      <c r="AK3888" s="367"/>
    </row>
    <row r="3889" spans="26:37" s="368" customFormat="1" ht="14.15" customHeight="1">
      <c r="Z3889" s="439"/>
      <c r="AH3889" s="367"/>
      <c r="AJ3889" s="367"/>
      <c r="AK3889" s="367"/>
    </row>
    <row r="3890" spans="26:37" s="368" customFormat="1" ht="14.15" customHeight="1">
      <c r="Z3890" s="439"/>
      <c r="AH3890" s="367"/>
      <c r="AJ3890" s="367"/>
      <c r="AK3890" s="367"/>
    </row>
    <row r="3891" spans="26:37" s="368" customFormat="1" ht="14.15" customHeight="1">
      <c r="Z3891" s="439"/>
      <c r="AH3891" s="367"/>
      <c r="AJ3891" s="367"/>
      <c r="AK3891" s="367"/>
    </row>
    <row r="3892" spans="26:37" s="368" customFormat="1" ht="14.15" customHeight="1">
      <c r="Z3892" s="439"/>
      <c r="AH3892" s="367"/>
      <c r="AJ3892" s="367"/>
      <c r="AK3892" s="367"/>
    </row>
    <row r="3893" spans="26:37" s="368" customFormat="1" ht="14.15" customHeight="1">
      <c r="Z3893" s="439"/>
      <c r="AH3893" s="367"/>
      <c r="AJ3893" s="367"/>
      <c r="AK3893" s="367"/>
    </row>
    <row r="3894" spans="26:37" s="368" customFormat="1" ht="14.15" customHeight="1">
      <c r="Z3894" s="439"/>
      <c r="AH3894" s="367"/>
      <c r="AJ3894" s="367"/>
      <c r="AK3894" s="367"/>
    </row>
    <row r="3895" spans="26:37" s="368" customFormat="1" ht="14.15" customHeight="1">
      <c r="Z3895" s="439"/>
      <c r="AH3895" s="367"/>
      <c r="AJ3895" s="367"/>
      <c r="AK3895" s="367"/>
    </row>
    <row r="3896" spans="26:37" s="368" customFormat="1" ht="14.15" customHeight="1">
      <c r="Z3896" s="439"/>
      <c r="AH3896" s="367"/>
      <c r="AJ3896" s="367"/>
      <c r="AK3896" s="367"/>
    </row>
    <row r="3897" spans="26:37" s="368" customFormat="1" ht="14.15" customHeight="1">
      <c r="Z3897" s="439"/>
      <c r="AH3897" s="367"/>
      <c r="AJ3897" s="367"/>
      <c r="AK3897" s="367"/>
    </row>
    <row r="3898" spans="26:37" s="368" customFormat="1" ht="14.15" customHeight="1">
      <c r="Z3898" s="439"/>
      <c r="AH3898" s="367"/>
      <c r="AJ3898" s="367"/>
      <c r="AK3898" s="367"/>
    </row>
    <row r="3899" spans="26:37" s="368" customFormat="1" ht="14.15" customHeight="1">
      <c r="Z3899" s="439"/>
      <c r="AH3899" s="367"/>
      <c r="AJ3899" s="367"/>
      <c r="AK3899" s="367"/>
    </row>
    <row r="3900" spans="26:37" s="368" customFormat="1" ht="14.15" customHeight="1">
      <c r="Z3900" s="439"/>
      <c r="AH3900" s="367"/>
      <c r="AJ3900" s="367"/>
      <c r="AK3900" s="367"/>
    </row>
    <row r="3901" spans="26:37" s="368" customFormat="1" ht="14.15" customHeight="1">
      <c r="Z3901" s="439"/>
      <c r="AH3901" s="367"/>
      <c r="AJ3901" s="367"/>
      <c r="AK3901" s="367"/>
    </row>
    <row r="3902" spans="26:37" s="368" customFormat="1" ht="14.15" customHeight="1">
      <c r="Z3902" s="439"/>
      <c r="AH3902" s="367"/>
      <c r="AJ3902" s="367"/>
      <c r="AK3902" s="367"/>
    </row>
    <row r="3903" spans="26:37" s="368" customFormat="1" ht="14.15" customHeight="1">
      <c r="Z3903" s="439"/>
      <c r="AH3903" s="367"/>
      <c r="AJ3903" s="367"/>
      <c r="AK3903" s="367"/>
    </row>
    <row r="3904" spans="26:37" s="368" customFormat="1" ht="14.15" customHeight="1">
      <c r="Z3904" s="439"/>
      <c r="AH3904" s="367"/>
      <c r="AJ3904" s="367"/>
      <c r="AK3904" s="367"/>
    </row>
    <row r="3905" spans="26:37" s="368" customFormat="1" ht="14.15" customHeight="1">
      <c r="Z3905" s="439"/>
      <c r="AH3905" s="367"/>
      <c r="AJ3905" s="367"/>
      <c r="AK3905" s="367"/>
    </row>
    <row r="3906" spans="26:37" s="368" customFormat="1" ht="14.15" customHeight="1">
      <c r="Z3906" s="439"/>
      <c r="AH3906" s="367"/>
      <c r="AJ3906" s="367"/>
      <c r="AK3906" s="367"/>
    </row>
    <row r="3907" spans="26:37" s="368" customFormat="1" ht="14.15" customHeight="1">
      <c r="Z3907" s="439"/>
      <c r="AH3907" s="367"/>
      <c r="AJ3907" s="367"/>
      <c r="AK3907" s="367"/>
    </row>
    <row r="3908" spans="26:37" s="368" customFormat="1" ht="14.15" customHeight="1">
      <c r="Z3908" s="439"/>
      <c r="AH3908" s="367"/>
      <c r="AJ3908" s="367"/>
      <c r="AK3908" s="367"/>
    </row>
    <row r="3909" spans="26:37" s="368" customFormat="1" ht="14.15" customHeight="1">
      <c r="Z3909" s="439"/>
      <c r="AH3909" s="367"/>
      <c r="AJ3909" s="367"/>
      <c r="AK3909" s="367"/>
    </row>
    <row r="3910" spans="26:37" s="368" customFormat="1" ht="14.15" customHeight="1">
      <c r="Z3910" s="439"/>
      <c r="AH3910" s="367"/>
      <c r="AJ3910" s="367"/>
      <c r="AK3910" s="367"/>
    </row>
    <row r="3911" spans="26:37" s="368" customFormat="1" ht="14.15" customHeight="1">
      <c r="Z3911" s="439"/>
      <c r="AH3911" s="367"/>
      <c r="AJ3911" s="367"/>
      <c r="AK3911" s="367"/>
    </row>
    <row r="3912" spans="26:37" s="368" customFormat="1" ht="14.15" customHeight="1">
      <c r="Z3912" s="439"/>
      <c r="AH3912" s="367"/>
      <c r="AJ3912" s="367"/>
      <c r="AK3912" s="367"/>
    </row>
    <row r="3913" spans="26:37" s="368" customFormat="1" ht="14.15" customHeight="1">
      <c r="Z3913" s="439"/>
      <c r="AH3913" s="367"/>
      <c r="AJ3913" s="367"/>
      <c r="AK3913" s="367"/>
    </row>
    <row r="3914" spans="26:37" s="368" customFormat="1" ht="14.15" customHeight="1">
      <c r="Z3914" s="439"/>
      <c r="AH3914" s="367"/>
      <c r="AJ3914" s="367"/>
      <c r="AK3914" s="367"/>
    </row>
    <row r="3915" spans="26:37" s="368" customFormat="1" ht="14.15" customHeight="1">
      <c r="Z3915" s="439"/>
      <c r="AH3915" s="367"/>
      <c r="AJ3915" s="367"/>
      <c r="AK3915" s="367"/>
    </row>
    <row r="3916" spans="26:37" s="368" customFormat="1" ht="14.15" customHeight="1">
      <c r="Z3916" s="439"/>
      <c r="AH3916" s="367"/>
      <c r="AJ3916" s="367"/>
      <c r="AK3916" s="367"/>
    </row>
    <row r="3917" spans="26:37" s="368" customFormat="1" ht="14.15" customHeight="1">
      <c r="Z3917" s="439"/>
      <c r="AH3917" s="367"/>
      <c r="AJ3917" s="367"/>
      <c r="AK3917" s="367"/>
    </row>
    <row r="3918" spans="26:37" s="368" customFormat="1" ht="14.15" customHeight="1">
      <c r="Z3918" s="439"/>
      <c r="AH3918" s="367"/>
      <c r="AJ3918" s="367"/>
      <c r="AK3918" s="367"/>
    </row>
    <row r="3919" spans="26:37" s="368" customFormat="1" ht="14.15" customHeight="1">
      <c r="Z3919" s="439"/>
      <c r="AH3919" s="367"/>
      <c r="AJ3919" s="367"/>
      <c r="AK3919" s="367"/>
    </row>
    <row r="3920" spans="26:37" s="368" customFormat="1" ht="14.15" customHeight="1">
      <c r="Z3920" s="439"/>
      <c r="AH3920" s="367"/>
      <c r="AJ3920" s="367"/>
      <c r="AK3920" s="367"/>
    </row>
    <row r="3921" spans="26:37" s="368" customFormat="1" ht="14.15" customHeight="1">
      <c r="Z3921" s="439"/>
      <c r="AH3921" s="367"/>
      <c r="AJ3921" s="367"/>
      <c r="AK3921" s="367"/>
    </row>
    <row r="3922" spans="26:37" s="368" customFormat="1" ht="14.15" customHeight="1">
      <c r="Z3922" s="439"/>
      <c r="AH3922" s="367"/>
      <c r="AJ3922" s="367"/>
      <c r="AK3922" s="367"/>
    </row>
    <row r="3923" spans="26:37" s="368" customFormat="1" ht="14.15" customHeight="1">
      <c r="Z3923" s="439"/>
      <c r="AH3923" s="367"/>
      <c r="AJ3923" s="367"/>
      <c r="AK3923" s="367"/>
    </row>
    <row r="3924" spans="26:37" s="368" customFormat="1" ht="14.15" customHeight="1">
      <c r="Z3924" s="439"/>
      <c r="AH3924" s="367"/>
      <c r="AJ3924" s="367"/>
      <c r="AK3924" s="367"/>
    </row>
    <row r="3925" spans="26:37" s="368" customFormat="1" ht="14.15" customHeight="1">
      <c r="Z3925" s="439"/>
      <c r="AH3925" s="367"/>
      <c r="AJ3925" s="367"/>
      <c r="AK3925" s="367"/>
    </row>
    <row r="3926" spans="26:37" s="368" customFormat="1" ht="14.15" customHeight="1">
      <c r="Z3926" s="439"/>
      <c r="AH3926" s="367"/>
      <c r="AJ3926" s="367"/>
      <c r="AK3926" s="367"/>
    </row>
    <row r="3927" spans="26:37" s="368" customFormat="1" ht="14.15" customHeight="1">
      <c r="Z3927" s="439"/>
      <c r="AH3927" s="367"/>
      <c r="AJ3927" s="367"/>
      <c r="AK3927" s="367"/>
    </row>
    <row r="3928" spans="26:37" s="368" customFormat="1" ht="14.15" customHeight="1">
      <c r="Z3928" s="439"/>
      <c r="AH3928" s="367"/>
      <c r="AJ3928" s="367"/>
      <c r="AK3928" s="367"/>
    </row>
    <row r="3929" spans="26:37" s="368" customFormat="1" ht="14.15" customHeight="1">
      <c r="Z3929" s="439"/>
      <c r="AH3929" s="367"/>
      <c r="AJ3929" s="367"/>
      <c r="AK3929" s="367"/>
    </row>
    <row r="3930" spans="26:37" s="368" customFormat="1" ht="14.15" customHeight="1">
      <c r="Z3930" s="439"/>
      <c r="AH3930" s="367"/>
      <c r="AJ3930" s="367"/>
      <c r="AK3930" s="367"/>
    </row>
    <row r="3931" spans="26:37" s="368" customFormat="1" ht="14.15" customHeight="1">
      <c r="Z3931" s="439"/>
      <c r="AH3931" s="367"/>
      <c r="AJ3931" s="367"/>
      <c r="AK3931" s="367"/>
    </row>
    <row r="3932" spans="26:37" s="368" customFormat="1" ht="14.15" customHeight="1">
      <c r="Z3932" s="439"/>
      <c r="AH3932" s="367"/>
      <c r="AJ3932" s="367"/>
      <c r="AK3932" s="367"/>
    </row>
    <row r="3933" spans="26:37" s="368" customFormat="1" ht="14.15" customHeight="1">
      <c r="Z3933" s="439"/>
      <c r="AH3933" s="367"/>
      <c r="AJ3933" s="367"/>
      <c r="AK3933" s="367"/>
    </row>
    <row r="3934" spans="26:37" s="368" customFormat="1" ht="14.15" customHeight="1">
      <c r="Z3934" s="439"/>
      <c r="AH3934" s="367"/>
      <c r="AJ3934" s="367"/>
      <c r="AK3934" s="367"/>
    </row>
    <row r="3935" spans="26:37" s="368" customFormat="1" ht="14.15" customHeight="1">
      <c r="Z3935" s="439"/>
      <c r="AH3935" s="367"/>
      <c r="AJ3935" s="367"/>
      <c r="AK3935" s="367"/>
    </row>
    <row r="3936" spans="26:37" s="368" customFormat="1" ht="14.15" customHeight="1">
      <c r="Z3936" s="439"/>
      <c r="AH3936" s="367"/>
      <c r="AJ3936" s="367"/>
      <c r="AK3936" s="367"/>
    </row>
    <row r="3937" spans="26:37" s="368" customFormat="1" ht="14.15" customHeight="1">
      <c r="Z3937" s="439"/>
      <c r="AH3937" s="367"/>
      <c r="AJ3937" s="367"/>
      <c r="AK3937" s="367"/>
    </row>
    <row r="3938" spans="26:37" s="368" customFormat="1" ht="14.15" customHeight="1">
      <c r="Z3938" s="439"/>
      <c r="AH3938" s="367"/>
      <c r="AJ3938" s="367"/>
      <c r="AK3938" s="367"/>
    </row>
    <row r="3939" spans="26:37" s="368" customFormat="1" ht="14.15" customHeight="1">
      <c r="Z3939" s="439"/>
      <c r="AH3939" s="367"/>
      <c r="AJ3939" s="367"/>
      <c r="AK3939" s="367"/>
    </row>
    <row r="3940" spans="26:37" s="368" customFormat="1" ht="14.15" customHeight="1">
      <c r="Z3940" s="439"/>
      <c r="AH3940" s="367"/>
      <c r="AJ3940" s="367"/>
      <c r="AK3940" s="367"/>
    </row>
    <row r="3941" spans="26:37" s="368" customFormat="1" ht="14.15" customHeight="1">
      <c r="Z3941" s="439"/>
      <c r="AH3941" s="367"/>
      <c r="AJ3941" s="367"/>
      <c r="AK3941" s="367"/>
    </row>
    <row r="3942" spans="26:37" s="368" customFormat="1" ht="14.15" customHeight="1">
      <c r="Z3942" s="439"/>
      <c r="AH3942" s="367"/>
      <c r="AJ3942" s="367"/>
      <c r="AK3942" s="367"/>
    </row>
    <row r="3943" spans="26:37" s="368" customFormat="1" ht="14.15" customHeight="1">
      <c r="Z3943" s="439"/>
      <c r="AH3943" s="367"/>
      <c r="AJ3943" s="367"/>
      <c r="AK3943" s="367"/>
    </row>
    <row r="3944" spans="26:37" s="368" customFormat="1" ht="14.15" customHeight="1">
      <c r="Z3944" s="439"/>
      <c r="AH3944" s="367"/>
      <c r="AJ3944" s="367"/>
      <c r="AK3944" s="367"/>
    </row>
    <row r="3945" spans="26:37" s="368" customFormat="1" ht="14.15" customHeight="1">
      <c r="Z3945" s="439"/>
      <c r="AH3945" s="367"/>
      <c r="AJ3945" s="367"/>
      <c r="AK3945" s="367"/>
    </row>
    <row r="3946" spans="26:37" s="368" customFormat="1" ht="14.15" customHeight="1">
      <c r="Z3946" s="439"/>
      <c r="AH3946" s="367"/>
      <c r="AJ3946" s="367"/>
      <c r="AK3946" s="367"/>
    </row>
    <row r="3947" spans="26:37" s="368" customFormat="1" ht="14.15" customHeight="1">
      <c r="Z3947" s="439"/>
      <c r="AH3947" s="367"/>
      <c r="AJ3947" s="367"/>
      <c r="AK3947" s="367"/>
    </row>
    <row r="3948" spans="26:37" s="368" customFormat="1" ht="14.15" customHeight="1">
      <c r="Z3948" s="439"/>
      <c r="AH3948" s="367"/>
      <c r="AJ3948" s="367"/>
      <c r="AK3948" s="367"/>
    </row>
    <row r="3949" spans="26:37" s="368" customFormat="1" ht="14.15" customHeight="1">
      <c r="Z3949" s="439"/>
      <c r="AH3949" s="367"/>
      <c r="AJ3949" s="367"/>
      <c r="AK3949" s="367"/>
    </row>
    <row r="3950" spans="26:37" s="368" customFormat="1" ht="14.15" customHeight="1">
      <c r="Z3950" s="439"/>
      <c r="AH3950" s="367"/>
      <c r="AJ3950" s="367"/>
      <c r="AK3950" s="367"/>
    </row>
    <row r="3951" spans="26:37" s="368" customFormat="1" ht="14.15" customHeight="1">
      <c r="Z3951" s="439"/>
      <c r="AH3951" s="367"/>
      <c r="AJ3951" s="367"/>
      <c r="AK3951" s="367"/>
    </row>
    <row r="3952" spans="26:37" s="368" customFormat="1" ht="14.15" customHeight="1">
      <c r="Z3952" s="439"/>
      <c r="AH3952" s="367"/>
      <c r="AJ3952" s="367"/>
      <c r="AK3952" s="367"/>
    </row>
    <row r="3953" spans="26:37" s="368" customFormat="1" ht="14.15" customHeight="1">
      <c r="Z3953" s="439"/>
      <c r="AH3953" s="367"/>
      <c r="AJ3953" s="367"/>
      <c r="AK3953" s="367"/>
    </row>
    <row r="3954" spans="26:37" s="368" customFormat="1" ht="14.15" customHeight="1">
      <c r="Z3954" s="439"/>
      <c r="AH3954" s="367"/>
      <c r="AJ3954" s="367"/>
      <c r="AK3954" s="367"/>
    </row>
    <row r="3955" spans="26:37" s="368" customFormat="1" ht="14.15" customHeight="1">
      <c r="Z3955" s="439"/>
      <c r="AH3955" s="367"/>
      <c r="AJ3955" s="367"/>
      <c r="AK3955" s="367"/>
    </row>
    <row r="3956" spans="26:37" s="368" customFormat="1" ht="14.15" customHeight="1">
      <c r="Z3956" s="439"/>
      <c r="AH3956" s="367"/>
      <c r="AJ3956" s="367"/>
      <c r="AK3956" s="367"/>
    </row>
    <row r="3957" spans="26:37" s="368" customFormat="1" ht="14.15" customHeight="1">
      <c r="Z3957" s="439"/>
      <c r="AH3957" s="367"/>
      <c r="AJ3957" s="367"/>
      <c r="AK3957" s="367"/>
    </row>
    <row r="3958" spans="26:37" s="368" customFormat="1" ht="14.15" customHeight="1">
      <c r="Z3958" s="439"/>
      <c r="AH3958" s="367"/>
      <c r="AJ3958" s="367"/>
      <c r="AK3958" s="367"/>
    </row>
    <row r="3959" spans="26:37" s="368" customFormat="1" ht="14.15" customHeight="1">
      <c r="Z3959" s="439"/>
      <c r="AH3959" s="367"/>
      <c r="AJ3959" s="367"/>
      <c r="AK3959" s="367"/>
    </row>
    <row r="3960" spans="26:37" s="368" customFormat="1" ht="14.15" customHeight="1">
      <c r="Z3960" s="439"/>
      <c r="AH3960" s="367"/>
      <c r="AJ3960" s="367"/>
      <c r="AK3960" s="367"/>
    </row>
    <row r="3961" spans="26:37" s="368" customFormat="1" ht="14.15" customHeight="1">
      <c r="Z3961" s="439"/>
      <c r="AH3961" s="367"/>
      <c r="AJ3961" s="367"/>
      <c r="AK3961" s="367"/>
    </row>
    <row r="3962" spans="26:37" s="368" customFormat="1" ht="14.15" customHeight="1">
      <c r="Z3962" s="439"/>
      <c r="AH3962" s="367"/>
      <c r="AJ3962" s="367"/>
      <c r="AK3962" s="367"/>
    </row>
    <row r="3963" spans="26:37" s="368" customFormat="1" ht="14.15" customHeight="1">
      <c r="Z3963" s="439"/>
      <c r="AH3963" s="367"/>
      <c r="AJ3963" s="367"/>
      <c r="AK3963" s="367"/>
    </row>
    <row r="3964" spans="26:37" s="368" customFormat="1" ht="14.15" customHeight="1">
      <c r="Z3964" s="439"/>
      <c r="AH3964" s="367"/>
      <c r="AJ3964" s="367"/>
      <c r="AK3964" s="367"/>
    </row>
    <row r="3965" spans="26:37" s="368" customFormat="1" ht="14.15" customHeight="1">
      <c r="Z3965" s="439"/>
      <c r="AH3965" s="367"/>
      <c r="AJ3965" s="367"/>
      <c r="AK3965" s="367"/>
    </row>
    <row r="3966" spans="26:37" s="368" customFormat="1" ht="14.15" customHeight="1">
      <c r="Z3966" s="439"/>
      <c r="AH3966" s="367"/>
      <c r="AJ3966" s="367"/>
      <c r="AK3966" s="367"/>
    </row>
    <row r="3967" spans="26:37" s="368" customFormat="1" ht="14.15" customHeight="1">
      <c r="Z3967" s="439"/>
      <c r="AH3967" s="367"/>
      <c r="AJ3967" s="367"/>
      <c r="AK3967" s="367"/>
    </row>
    <row r="3968" spans="26:37" s="368" customFormat="1" ht="14.15" customHeight="1">
      <c r="Z3968" s="439"/>
      <c r="AH3968" s="367"/>
      <c r="AJ3968" s="367"/>
      <c r="AK3968" s="367"/>
    </row>
    <row r="3969" spans="26:37" s="368" customFormat="1" ht="14.15" customHeight="1">
      <c r="Z3969" s="439"/>
      <c r="AH3969" s="367"/>
      <c r="AJ3969" s="367"/>
      <c r="AK3969" s="367"/>
    </row>
    <row r="3970" spans="26:37" s="368" customFormat="1" ht="14.15" customHeight="1">
      <c r="Z3970" s="439"/>
      <c r="AH3970" s="367"/>
      <c r="AJ3970" s="367"/>
      <c r="AK3970" s="367"/>
    </row>
    <row r="3971" spans="26:37" s="368" customFormat="1" ht="14.15" customHeight="1">
      <c r="Z3971" s="439"/>
      <c r="AH3971" s="367"/>
      <c r="AJ3971" s="367"/>
      <c r="AK3971" s="367"/>
    </row>
    <row r="3972" spans="26:37" s="368" customFormat="1" ht="14.15" customHeight="1">
      <c r="Z3972" s="439"/>
      <c r="AH3972" s="367"/>
      <c r="AJ3972" s="367"/>
      <c r="AK3972" s="367"/>
    </row>
    <row r="3973" spans="26:37" s="368" customFormat="1" ht="14.15" customHeight="1">
      <c r="Z3973" s="439"/>
      <c r="AH3973" s="367"/>
      <c r="AJ3973" s="367"/>
      <c r="AK3973" s="367"/>
    </row>
    <row r="3974" spans="26:37" s="368" customFormat="1" ht="14.15" customHeight="1">
      <c r="Z3974" s="439"/>
      <c r="AH3974" s="367"/>
      <c r="AJ3974" s="367"/>
      <c r="AK3974" s="367"/>
    </row>
    <row r="3975" spans="26:37" s="368" customFormat="1" ht="14.15" customHeight="1">
      <c r="Z3975" s="439"/>
      <c r="AH3975" s="367"/>
      <c r="AJ3975" s="367"/>
      <c r="AK3975" s="367"/>
    </row>
    <row r="3976" spans="26:37" s="368" customFormat="1" ht="14.15" customHeight="1">
      <c r="Z3976" s="439"/>
      <c r="AH3976" s="367"/>
      <c r="AJ3976" s="367"/>
      <c r="AK3976" s="367"/>
    </row>
    <row r="3977" spans="26:37" s="368" customFormat="1" ht="14.15" customHeight="1">
      <c r="Z3977" s="439"/>
      <c r="AH3977" s="367"/>
      <c r="AJ3977" s="367"/>
      <c r="AK3977" s="367"/>
    </row>
    <row r="3978" spans="26:37" s="368" customFormat="1" ht="14.15" customHeight="1">
      <c r="Z3978" s="439"/>
      <c r="AH3978" s="367"/>
      <c r="AJ3978" s="367"/>
      <c r="AK3978" s="367"/>
    </row>
    <row r="3979" spans="26:37" s="368" customFormat="1" ht="14.15" customHeight="1">
      <c r="Z3979" s="439"/>
      <c r="AH3979" s="367"/>
      <c r="AJ3979" s="367"/>
      <c r="AK3979" s="367"/>
    </row>
    <row r="3980" spans="26:37" s="368" customFormat="1" ht="14.15" customHeight="1">
      <c r="Z3980" s="439"/>
      <c r="AH3980" s="367"/>
      <c r="AJ3980" s="367"/>
      <c r="AK3980" s="367"/>
    </row>
    <row r="3981" spans="26:37" s="368" customFormat="1" ht="14.15" customHeight="1">
      <c r="Z3981" s="439"/>
      <c r="AH3981" s="367"/>
      <c r="AJ3981" s="367"/>
      <c r="AK3981" s="367"/>
    </row>
    <row r="3982" spans="26:37" s="368" customFormat="1" ht="14.15" customHeight="1">
      <c r="Z3982" s="439"/>
      <c r="AH3982" s="367"/>
      <c r="AJ3982" s="367"/>
      <c r="AK3982" s="367"/>
    </row>
    <row r="3983" spans="26:37" s="368" customFormat="1" ht="14.15" customHeight="1">
      <c r="Z3983" s="439"/>
      <c r="AH3983" s="367"/>
      <c r="AJ3983" s="367"/>
      <c r="AK3983" s="367"/>
    </row>
    <row r="3984" spans="26:37" s="368" customFormat="1" ht="14.15" customHeight="1">
      <c r="Z3984" s="439"/>
      <c r="AH3984" s="367"/>
      <c r="AJ3984" s="367"/>
      <c r="AK3984" s="367"/>
    </row>
    <row r="3985" spans="26:37" s="368" customFormat="1" ht="14.15" customHeight="1">
      <c r="Z3985" s="439"/>
      <c r="AH3985" s="367"/>
      <c r="AJ3985" s="367"/>
      <c r="AK3985" s="367"/>
    </row>
    <row r="3986" spans="26:37" s="368" customFormat="1" ht="14.15" customHeight="1">
      <c r="Z3986" s="439"/>
      <c r="AH3986" s="367"/>
      <c r="AJ3986" s="367"/>
      <c r="AK3986" s="367"/>
    </row>
    <row r="3987" spans="26:37" s="368" customFormat="1" ht="14.15" customHeight="1">
      <c r="Z3987" s="439"/>
      <c r="AH3987" s="367"/>
      <c r="AJ3987" s="367"/>
      <c r="AK3987" s="367"/>
    </row>
    <row r="3988" spans="26:37" s="368" customFormat="1" ht="14.15" customHeight="1">
      <c r="Z3988" s="439"/>
      <c r="AH3988" s="367"/>
      <c r="AJ3988" s="367"/>
      <c r="AK3988" s="367"/>
    </row>
    <row r="3989" spans="26:37" s="368" customFormat="1" ht="14.15" customHeight="1">
      <c r="Z3989" s="439"/>
      <c r="AH3989" s="367"/>
      <c r="AJ3989" s="367"/>
      <c r="AK3989" s="367"/>
    </row>
    <row r="3990" spans="26:37" s="368" customFormat="1" ht="14.15" customHeight="1">
      <c r="Z3990" s="439"/>
      <c r="AH3990" s="367"/>
      <c r="AJ3990" s="367"/>
      <c r="AK3990" s="367"/>
    </row>
    <row r="3991" spans="26:37" s="368" customFormat="1" ht="14.15" customHeight="1">
      <c r="Z3991" s="439"/>
      <c r="AH3991" s="367"/>
      <c r="AJ3991" s="367"/>
      <c r="AK3991" s="367"/>
    </row>
    <row r="3992" spans="26:37" s="368" customFormat="1" ht="14.15" customHeight="1">
      <c r="Z3992" s="439"/>
      <c r="AH3992" s="367"/>
      <c r="AJ3992" s="367"/>
      <c r="AK3992" s="367"/>
    </row>
    <row r="3993" spans="26:37" s="368" customFormat="1" ht="14.15" customHeight="1">
      <c r="Z3993" s="439"/>
      <c r="AH3993" s="367"/>
      <c r="AJ3993" s="367"/>
      <c r="AK3993" s="367"/>
    </row>
    <row r="3994" spans="26:37" s="368" customFormat="1" ht="14.15" customHeight="1">
      <c r="Z3994" s="439"/>
      <c r="AH3994" s="367"/>
      <c r="AJ3994" s="367"/>
      <c r="AK3994" s="367"/>
    </row>
    <row r="3995" spans="26:37" s="368" customFormat="1" ht="14.15" customHeight="1">
      <c r="Z3995" s="439"/>
      <c r="AH3995" s="367"/>
      <c r="AJ3995" s="367"/>
      <c r="AK3995" s="367"/>
    </row>
    <row r="3996" spans="26:37" s="368" customFormat="1" ht="14.15" customHeight="1">
      <c r="Z3996" s="439"/>
      <c r="AH3996" s="367"/>
      <c r="AJ3996" s="367"/>
      <c r="AK3996" s="367"/>
    </row>
    <row r="3997" spans="26:37" s="368" customFormat="1" ht="14.15" customHeight="1">
      <c r="Z3997" s="439"/>
      <c r="AH3997" s="367"/>
      <c r="AJ3997" s="367"/>
      <c r="AK3997" s="367"/>
    </row>
    <row r="3998" spans="26:37" s="368" customFormat="1" ht="14.15" customHeight="1">
      <c r="Z3998" s="439"/>
      <c r="AH3998" s="367"/>
      <c r="AJ3998" s="367"/>
      <c r="AK3998" s="367"/>
    </row>
    <row r="3999" spans="26:37" s="368" customFormat="1" ht="14.15" customHeight="1">
      <c r="Z3999" s="439"/>
      <c r="AH3999" s="367"/>
      <c r="AJ3999" s="367"/>
      <c r="AK3999" s="367"/>
    </row>
    <row r="4000" spans="26:37" s="368" customFormat="1" ht="14.15" customHeight="1">
      <c r="Z4000" s="439"/>
      <c r="AH4000" s="367"/>
      <c r="AJ4000" s="367"/>
      <c r="AK4000" s="367"/>
    </row>
    <row r="4001" spans="26:37" s="368" customFormat="1" ht="14.15" customHeight="1">
      <c r="Z4001" s="439"/>
      <c r="AH4001" s="367"/>
      <c r="AJ4001" s="367"/>
      <c r="AK4001" s="367"/>
    </row>
    <row r="4002" spans="26:37" s="368" customFormat="1" ht="14.15" customHeight="1">
      <c r="Z4002" s="439"/>
      <c r="AH4002" s="367"/>
      <c r="AJ4002" s="367"/>
      <c r="AK4002" s="367"/>
    </row>
    <row r="4003" spans="26:37" s="368" customFormat="1" ht="14.15" customHeight="1">
      <c r="Z4003" s="439"/>
      <c r="AH4003" s="367"/>
      <c r="AJ4003" s="367"/>
      <c r="AK4003" s="367"/>
    </row>
    <row r="4004" spans="26:37" s="368" customFormat="1" ht="14.15" customHeight="1">
      <c r="Z4004" s="439"/>
      <c r="AH4004" s="367"/>
      <c r="AJ4004" s="367"/>
      <c r="AK4004" s="367"/>
    </row>
    <row r="4005" spans="26:37" s="368" customFormat="1" ht="14.15" customHeight="1">
      <c r="Z4005" s="439"/>
      <c r="AH4005" s="367"/>
      <c r="AJ4005" s="367"/>
      <c r="AK4005" s="367"/>
    </row>
    <row r="4006" spans="26:37" s="368" customFormat="1" ht="14.15" customHeight="1">
      <c r="Z4006" s="439"/>
      <c r="AH4006" s="367"/>
      <c r="AJ4006" s="367"/>
      <c r="AK4006" s="367"/>
    </row>
    <row r="4007" spans="26:37" s="368" customFormat="1" ht="14.15" customHeight="1">
      <c r="Z4007" s="439"/>
      <c r="AH4007" s="367"/>
      <c r="AJ4007" s="367"/>
      <c r="AK4007" s="367"/>
    </row>
    <row r="4008" spans="26:37" s="368" customFormat="1" ht="14.15" customHeight="1">
      <c r="Z4008" s="439"/>
      <c r="AH4008" s="367"/>
      <c r="AJ4008" s="367"/>
      <c r="AK4008" s="367"/>
    </row>
    <row r="4009" spans="26:37" s="368" customFormat="1" ht="14.15" customHeight="1">
      <c r="Z4009" s="439"/>
      <c r="AH4009" s="367"/>
      <c r="AJ4009" s="367"/>
      <c r="AK4009" s="367"/>
    </row>
    <row r="4010" spans="26:37" s="368" customFormat="1" ht="14.15" customHeight="1">
      <c r="Z4010" s="439"/>
      <c r="AH4010" s="367"/>
      <c r="AJ4010" s="367"/>
      <c r="AK4010" s="367"/>
    </row>
    <row r="4011" spans="26:37" s="368" customFormat="1" ht="14.15" customHeight="1">
      <c r="Z4011" s="439"/>
      <c r="AH4011" s="367"/>
      <c r="AJ4011" s="367"/>
      <c r="AK4011" s="367"/>
    </row>
    <row r="4012" spans="26:37" s="368" customFormat="1" ht="14.15" customHeight="1">
      <c r="Z4012" s="439"/>
      <c r="AH4012" s="367"/>
      <c r="AJ4012" s="367"/>
      <c r="AK4012" s="367"/>
    </row>
    <row r="4013" spans="26:37" s="368" customFormat="1" ht="14.15" customHeight="1">
      <c r="Z4013" s="439"/>
      <c r="AH4013" s="367"/>
      <c r="AJ4013" s="367"/>
      <c r="AK4013" s="367"/>
    </row>
    <row r="4014" spans="26:37" s="368" customFormat="1" ht="14.15" customHeight="1">
      <c r="Z4014" s="439"/>
      <c r="AH4014" s="367"/>
      <c r="AJ4014" s="367"/>
      <c r="AK4014" s="367"/>
    </row>
    <row r="4015" spans="26:37" s="368" customFormat="1" ht="14.15" customHeight="1">
      <c r="Z4015" s="439"/>
      <c r="AH4015" s="367"/>
      <c r="AJ4015" s="367"/>
      <c r="AK4015" s="367"/>
    </row>
    <row r="4016" spans="26:37" s="368" customFormat="1" ht="14.15" customHeight="1">
      <c r="Z4016" s="439"/>
      <c r="AH4016" s="367"/>
      <c r="AJ4016" s="367"/>
      <c r="AK4016" s="367"/>
    </row>
    <row r="4017" spans="26:37" s="368" customFormat="1" ht="14.15" customHeight="1">
      <c r="Z4017" s="439"/>
      <c r="AH4017" s="367"/>
      <c r="AJ4017" s="367"/>
      <c r="AK4017" s="367"/>
    </row>
    <row r="4018" spans="26:37" s="368" customFormat="1" ht="14.15" customHeight="1">
      <c r="Z4018" s="439"/>
      <c r="AH4018" s="367"/>
      <c r="AJ4018" s="367"/>
      <c r="AK4018" s="367"/>
    </row>
    <row r="4019" spans="26:37" s="368" customFormat="1" ht="14.15" customHeight="1">
      <c r="Z4019" s="439"/>
      <c r="AH4019" s="367"/>
      <c r="AJ4019" s="367"/>
      <c r="AK4019" s="367"/>
    </row>
    <row r="4020" spans="26:37" s="368" customFormat="1" ht="14.15" customHeight="1">
      <c r="Z4020" s="439"/>
      <c r="AH4020" s="367"/>
      <c r="AJ4020" s="367"/>
      <c r="AK4020" s="367"/>
    </row>
    <row r="4021" spans="26:37" s="368" customFormat="1" ht="14.15" customHeight="1">
      <c r="Z4021" s="439"/>
      <c r="AH4021" s="367"/>
      <c r="AJ4021" s="367"/>
      <c r="AK4021" s="367"/>
    </row>
    <row r="4022" spans="26:37" s="368" customFormat="1" ht="14.15" customHeight="1">
      <c r="Z4022" s="439"/>
      <c r="AH4022" s="367"/>
      <c r="AJ4022" s="367"/>
      <c r="AK4022" s="367"/>
    </row>
    <row r="4023" spans="26:37" s="368" customFormat="1" ht="14.15" customHeight="1">
      <c r="Z4023" s="439"/>
      <c r="AH4023" s="367"/>
      <c r="AJ4023" s="367"/>
      <c r="AK4023" s="367"/>
    </row>
    <row r="4024" spans="26:37" s="368" customFormat="1" ht="14.15" customHeight="1">
      <c r="Z4024" s="439"/>
      <c r="AH4024" s="367"/>
      <c r="AJ4024" s="367"/>
      <c r="AK4024" s="367"/>
    </row>
    <row r="4025" spans="26:37" s="368" customFormat="1" ht="14.15" customHeight="1">
      <c r="Z4025" s="439"/>
      <c r="AH4025" s="367"/>
      <c r="AJ4025" s="367"/>
      <c r="AK4025" s="367"/>
    </row>
    <row r="4026" spans="26:37" s="368" customFormat="1" ht="14.15" customHeight="1">
      <c r="Z4026" s="439"/>
      <c r="AH4026" s="367"/>
      <c r="AJ4026" s="367"/>
      <c r="AK4026" s="367"/>
    </row>
    <row r="4027" spans="26:37" s="368" customFormat="1" ht="14.15" customHeight="1">
      <c r="Z4027" s="439"/>
      <c r="AH4027" s="367"/>
      <c r="AJ4027" s="367"/>
      <c r="AK4027" s="367"/>
    </row>
    <row r="4028" spans="26:37" s="368" customFormat="1" ht="14.15" customHeight="1">
      <c r="Z4028" s="439"/>
      <c r="AH4028" s="367"/>
      <c r="AJ4028" s="367"/>
      <c r="AK4028" s="367"/>
    </row>
    <row r="4029" spans="26:37" s="368" customFormat="1" ht="14.15" customHeight="1">
      <c r="Z4029" s="439"/>
      <c r="AH4029" s="367"/>
      <c r="AJ4029" s="367"/>
      <c r="AK4029" s="367"/>
    </row>
    <row r="4030" spans="26:37" s="368" customFormat="1" ht="14.15" customHeight="1">
      <c r="Z4030" s="439"/>
      <c r="AH4030" s="367"/>
      <c r="AJ4030" s="367"/>
      <c r="AK4030" s="367"/>
    </row>
    <row r="4031" spans="26:37" s="368" customFormat="1" ht="14.15" customHeight="1">
      <c r="Z4031" s="439"/>
      <c r="AH4031" s="367"/>
      <c r="AJ4031" s="367"/>
      <c r="AK4031" s="367"/>
    </row>
    <row r="4032" spans="26:37" s="368" customFormat="1" ht="14.15" customHeight="1">
      <c r="Z4032" s="439"/>
      <c r="AH4032" s="367"/>
      <c r="AJ4032" s="367"/>
      <c r="AK4032" s="367"/>
    </row>
    <row r="4033" spans="26:37" s="368" customFormat="1" ht="14.15" customHeight="1">
      <c r="Z4033" s="439"/>
      <c r="AH4033" s="367"/>
      <c r="AJ4033" s="367"/>
      <c r="AK4033" s="367"/>
    </row>
    <row r="4034" spans="26:37" s="368" customFormat="1" ht="14.15" customHeight="1">
      <c r="Z4034" s="439"/>
      <c r="AH4034" s="367"/>
      <c r="AJ4034" s="367"/>
      <c r="AK4034" s="367"/>
    </row>
    <row r="4035" spans="26:37" s="368" customFormat="1" ht="14.15" customHeight="1">
      <c r="Z4035" s="439"/>
      <c r="AH4035" s="367"/>
      <c r="AJ4035" s="367"/>
      <c r="AK4035" s="367"/>
    </row>
    <row r="4036" spans="26:37" s="368" customFormat="1" ht="14.15" customHeight="1">
      <c r="Z4036" s="439"/>
      <c r="AH4036" s="367"/>
      <c r="AJ4036" s="367"/>
      <c r="AK4036" s="367"/>
    </row>
    <row r="4037" spans="26:37" s="368" customFormat="1" ht="14.15" customHeight="1">
      <c r="Z4037" s="439"/>
      <c r="AH4037" s="367"/>
      <c r="AJ4037" s="367"/>
      <c r="AK4037" s="367"/>
    </row>
    <row r="4038" spans="26:37" s="368" customFormat="1" ht="14.15" customHeight="1">
      <c r="Z4038" s="439"/>
      <c r="AH4038" s="367"/>
      <c r="AJ4038" s="367"/>
      <c r="AK4038" s="367"/>
    </row>
    <row r="4039" spans="26:37" s="368" customFormat="1" ht="14.15" customHeight="1">
      <c r="Z4039" s="439"/>
      <c r="AH4039" s="367"/>
      <c r="AJ4039" s="367"/>
      <c r="AK4039" s="367"/>
    </row>
    <row r="4040" spans="26:37" s="368" customFormat="1" ht="14.15" customHeight="1">
      <c r="Z4040" s="439"/>
      <c r="AH4040" s="367"/>
      <c r="AJ4040" s="367"/>
      <c r="AK4040" s="367"/>
    </row>
    <row r="4041" spans="26:37" s="368" customFormat="1" ht="14.15" customHeight="1">
      <c r="Z4041" s="439"/>
      <c r="AH4041" s="367"/>
      <c r="AJ4041" s="367"/>
      <c r="AK4041" s="367"/>
    </row>
    <row r="4042" spans="26:37" s="368" customFormat="1" ht="14.15" customHeight="1">
      <c r="Z4042" s="439"/>
      <c r="AH4042" s="367"/>
      <c r="AJ4042" s="367"/>
      <c r="AK4042" s="367"/>
    </row>
    <row r="4043" spans="26:37" s="368" customFormat="1" ht="14.15" customHeight="1">
      <c r="Z4043" s="439"/>
      <c r="AH4043" s="367"/>
      <c r="AJ4043" s="367"/>
      <c r="AK4043" s="367"/>
    </row>
    <row r="4044" spans="26:37" s="368" customFormat="1" ht="14.15" customHeight="1">
      <c r="Z4044" s="439"/>
      <c r="AH4044" s="367"/>
      <c r="AJ4044" s="367"/>
      <c r="AK4044" s="367"/>
    </row>
    <row r="4045" spans="26:37" s="368" customFormat="1" ht="14.15" customHeight="1">
      <c r="Z4045" s="439"/>
      <c r="AH4045" s="367"/>
      <c r="AJ4045" s="367"/>
      <c r="AK4045" s="367"/>
    </row>
    <row r="4046" spans="26:37" s="368" customFormat="1" ht="14.15" customHeight="1">
      <c r="Z4046" s="439"/>
      <c r="AH4046" s="367"/>
      <c r="AJ4046" s="367"/>
      <c r="AK4046" s="367"/>
    </row>
    <row r="4047" spans="26:37" s="368" customFormat="1" ht="14.15" customHeight="1">
      <c r="Z4047" s="439"/>
      <c r="AH4047" s="367"/>
      <c r="AJ4047" s="367"/>
      <c r="AK4047" s="367"/>
    </row>
    <row r="4048" spans="26:37" s="368" customFormat="1" ht="14.15" customHeight="1">
      <c r="Z4048" s="439"/>
      <c r="AH4048" s="367"/>
      <c r="AJ4048" s="367"/>
      <c r="AK4048" s="367"/>
    </row>
    <row r="4049" spans="26:37" s="368" customFormat="1" ht="14.15" customHeight="1">
      <c r="Z4049" s="439"/>
      <c r="AH4049" s="367"/>
      <c r="AJ4049" s="367"/>
      <c r="AK4049" s="367"/>
    </row>
    <row r="4050" spans="26:37" s="368" customFormat="1" ht="14.15" customHeight="1">
      <c r="Z4050" s="439"/>
      <c r="AH4050" s="367"/>
      <c r="AJ4050" s="367"/>
      <c r="AK4050" s="367"/>
    </row>
    <row r="4051" spans="26:37" s="368" customFormat="1" ht="14.15" customHeight="1">
      <c r="Z4051" s="439"/>
      <c r="AH4051" s="367"/>
      <c r="AJ4051" s="367"/>
      <c r="AK4051" s="367"/>
    </row>
    <row r="4052" spans="26:37" s="368" customFormat="1" ht="14.15" customHeight="1">
      <c r="Z4052" s="439"/>
      <c r="AH4052" s="367"/>
      <c r="AJ4052" s="367"/>
      <c r="AK4052" s="367"/>
    </row>
    <row r="4053" spans="26:37" s="368" customFormat="1" ht="14.15" customHeight="1">
      <c r="Z4053" s="439"/>
      <c r="AH4053" s="367"/>
      <c r="AJ4053" s="367"/>
      <c r="AK4053" s="367"/>
    </row>
    <row r="4054" spans="26:37" s="368" customFormat="1" ht="14.15" customHeight="1">
      <c r="Z4054" s="439"/>
      <c r="AH4054" s="367"/>
      <c r="AJ4054" s="367"/>
      <c r="AK4054" s="367"/>
    </row>
    <row r="4055" spans="26:37" s="368" customFormat="1" ht="14.15" customHeight="1">
      <c r="Z4055" s="439"/>
      <c r="AH4055" s="367"/>
      <c r="AJ4055" s="367"/>
      <c r="AK4055" s="367"/>
    </row>
    <row r="4056" spans="26:37" s="368" customFormat="1" ht="14.15" customHeight="1">
      <c r="Z4056" s="439"/>
      <c r="AH4056" s="367"/>
      <c r="AJ4056" s="367"/>
      <c r="AK4056" s="367"/>
    </row>
    <row r="4057" spans="26:37" s="368" customFormat="1" ht="14.15" customHeight="1">
      <c r="Z4057" s="439"/>
      <c r="AH4057" s="367"/>
      <c r="AJ4057" s="367"/>
      <c r="AK4057" s="367"/>
    </row>
    <row r="4058" spans="26:37" s="368" customFormat="1" ht="14.15" customHeight="1">
      <c r="Z4058" s="439"/>
      <c r="AH4058" s="367"/>
      <c r="AJ4058" s="367"/>
      <c r="AK4058" s="367"/>
    </row>
    <row r="4059" spans="26:37" s="368" customFormat="1" ht="14.15" customHeight="1">
      <c r="Z4059" s="439"/>
      <c r="AH4059" s="367"/>
      <c r="AJ4059" s="367"/>
      <c r="AK4059" s="367"/>
    </row>
    <row r="4060" spans="26:37" s="368" customFormat="1" ht="14.15" customHeight="1">
      <c r="Z4060" s="439"/>
      <c r="AH4060" s="367"/>
      <c r="AJ4060" s="367"/>
      <c r="AK4060" s="367"/>
    </row>
    <row r="4061" spans="26:37" s="368" customFormat="1" ht="14.15" customHeight="1">
      <c r="Z4061" s="439"/>
      <c r="AH4061" s="367"/>
      <c r="AJ4061" s="367"/>
      <c r="AK4061" s="367"/>
    </row>
    <row r="4062" spans="26:37" s="368" customFormat="1" ht="14.15" customHeight="1">
      <c r="Z4062" s="439"/>
      <c r="AH4062" s="367"/>
      <c r="AJ4062" s="367"/>
      <c r="AK4062" s="367"/>
    </row>
    <row r="4063" spans="26:37" s="368" customFormat="1" ht="14.15" customHeight="1">
      <c r="Z4063" s="439"/>
      <c r="AH4063" s="367"/>
      <c r="AJ4063" s="367"/>
      <c r="AK4063" s="367"/>
    </row>
    <row r="4064" spans="26:37" s="368" customFormat="1" ht="14.15" customHeight="1">
      <c r="Z4064" s="439"/>
      <c r="AH4064" s="367"/>
      <c r="AJ4064" s="367"/>
      <c r="AK4064" s="367"/>
    </row>
    <row r="4065" spans="26:37" s="368" customFormat="1" ht="14.15" customHeight="1">
      <c r="Z4065" s="439"/>
      <c r="AH4065" s="367"/>
      <c r="AJ4065" s="367"/>
      <c r="AK4065" s="367"/>
    </row>
    <row r="4066" spans="26:37" s="368" customFormat="1" ht="14.15" customHeight="1">
      <c r="Z4066" s="439"/>
      <c r="AH4066" s="367"/>
      <c r="AJ4066" s="367"/>
      <c r="AK4066" s="367"/>
    </row>
    <row r="4067" spans="26:37" s="368" customFormat="1" ht="14.15" customHeight="1">
      <c r="Z4067" s="439"/>
      <c r="AH4067" s="367"/>
      <c r="AJ4067" s="367"/>
      <c r="AK4067" s="367"/>
    </row>
    <row r="4068" spans="26:37" s="368" customFormat="1" ht="14.15" customHeight="1">
      <c r="Z4068" s="439"/>
      <c r="AH4068" s="367"/>
      <c r="AJ4068" s="367"/>
      <c r="AK4068" s="367"/>
    </row>
    <row r="4069" spans="26:37" s="368" customFormat="1" ht="14.15" customHeight="1">
      <c r="Z4069" s="439"/>
      <c r="AH4069" s="367"/>
      <c r="AJ4069" s="367"/>
      <c r="AK4069" s="367"/>
    </row>
    <row r="4070" spans="26:37" s="368" customFormat="1" ht="14.15" customHeight="1">
      <c r="Z4070" s="439"/>
      <c r="AH4070" s="367"/>
      <c r="AJ4070" s="367"/>
      <c r="AK4070" s="367"/>
    </row>
    <row r="4071" spans="26:37" s="368" customFormat="1" ht="14.15" customHeight="1">
      <c r="Z4071" s="439"/>
      <c r="AH4071" s="367"/>
      <c r="AJ4071" s="367"/>
      <c r="AK4071" s="367"/>
    </row>
    <row r="4072" spans="26:37" s="368" customFormat="1" ht="14.15" customHeight="1">
      <c r="Z4072" s="439"/>
      <c r="AH4072" s="367"/>
      <c r="AJ4072" s="367"/>
      <c r="AK4072" s="367"/>
    </row>
    <row r="4073" spans="26:37" s="368" customFormat="1" ht="14.15" customHeight="1">
      <c r="Z4073" s="439"/>
      <c r="AH4073" s="367"/>
      <c r="AJ4073" s="367"/>
      <c r="AK4073" s="367"/>
    </row>
    <row r="4074" spans="26:37" s="368" customFormat="1" ht="14.15" customHeight="1">
      <c r="Z4074" s="439"/>
      <c r="AH4074" s="367"/>
      <c r="AJ4074" s="367"/>
      <c r="AK4074" s="367"/>
    </row>
    <row r="4075" spans="26:37" s="368" customFormat="1" ht="14.15" customHeight="1">
      <c r="Z4075" s="439"/>
      <c r="AH4075" s="367"/>
      <c r="AJ4075" s="367"/>
      <c r="AK4075" s="367"/>
    </row>
    <row r="4076" spans="26:37" s="368" customFormat="1" ht="14.15" customHeight="1">
      <c r="Z4076" s="439"/>
      <c r="AH4076" s="367"/>
      <c r="AJ4076" s="367"/>
      <c r="AK4076" s="367"/>
    </row>
    <row r="4077" spans="26:37" s="368" customFormat="1" ht="14.15" customHeight="1">
      <c r="Z4077" s="439"/>
      <c r="AH4077" s="367"/>
      <c r="AJ4077" s="367"/>
      <c r="AK4077" s="367"/>
    </row>
    <row r="4078" spans="26:37" s="368" customFormat="1" ht="14.15" customHeight="1">
      <c r="Z4078" s="439"/>
      <c r="AH4078" s="367"/>
      <c r="AJ4078" s="367"/>
      <c r="AK4078" s="367"/>
    </row>
    <row r="4079" spans="26:37" s="368" customFormat="1" ht="14.15" customHeight="1">
      <c r="Z4079" s="439"/>
      <c r="AH4079" s="367"/>
      <c r="AJ4079" s="367"/>
      <c r="AK4079" s="367"/>
    </row>
    <row r="4080" spans="26:37" s="368" customFormat="1" ht="14.15" customHeight="1">
      <c r="Z4080" s="439"/>
      <c r="AH4080" s="367"/>
      <c r="AJ4080" s="367"/>
      <c r="AK4080" s="367"/>
    </row>
    <row r="4081" spans="26:37" s="368" customFormat="1" ht="14.15" customHeight="1">
      <c r="Z4081" s="439"/>
      <c r="AH4081" s="367"/>
      <c r="AJ4081" s="367"/>
      <c r="AK4081" s="367"/>
    </row>
    <row r="4082" spans="26:37" s="368" customFormat="1" ht="14.15" customHeight="1">
      <c r="Z4082" s="439"/>
      <c r="AH4082" s="367"/>
      <c r="AJ4082" s="367"/>
      <c r="AK4082" s="367"/>
    </row>
    <row r="4083" spans="26:37" s="368" customFormat="1" ht="14.15" customHeight="1">
      <c r="Z4083" s="439"/>
      <c r="AH4083" s="367"/>
      <c r="AJ4083" s="367"/>
      <c r="AK4083" s="367"/>
    </row>
    <row r="4084" spans="26:37" s="368" customFormat="1" ht="14.15" customHeight="1">
      <c r="Z4084" s="439"/>
      <c r="AH4084" s="367"/>
      <c r="AJ4084" s="367"/>
      <c r="AK4084" s="367"/>
    </row>
    <row r="4085" spans="26:37" s="368" customFormat="1" ht="14.15" customHeight="1">
      <c r="Z4085" s="439"/>
      <c r="AH4085" s="367"/>
      <c r="AJ4085" s="367"/>
      <c r="AK4085" s="367"/>
    </row>
    <row r="4086" spans="26:37" s="368" customFormat="1" ht="14.15" customHeight="1">
      <c r="Z4086" s="439"/>
      <c r="AH4086" s="367"/>
      <c r="AJ4086" s="367"/>
      <c r="AK4086" s="367"/>
    </row>
    <row r="4087" spans="26:37" s="368" customFormat="1" ht="14.15" customHeight="1">
      <c r="Z4087" s="439"/>
      <c r="AH4087" s="367"/>
      <c r="AJ4087" s="367"/>
      <c r="AK4087" s="367"/>
    </row>
    <row r="4088" spans="26:37" s="368" customFormat="1" ht="14.15" customHeight="1">
      <c r="Z4088" s="439"/>
      <c r="AH4088" s="367"/>
      <c r="AJ4088" s="367"/>
      <c r="AK4088" s="367"/>
    </row>
    <row r="4089" spans="26:37" s="368" customFormat="1" ht="14.15" customHeight="1">
      <c r="Z4089" s="439"/>
      <c r="AH4089" s="367"/>
      <c r="AJ4089" s="367"/>
      <c r="AK4089" s="367"/>
    </row>
    <row r="4090" spans="26:37" s="368" customFormat="1" ht="14.15" customHeight="1">
      <c r="Z4090" s="439"/>
      <c r="AH4090" s="367"/>
      <c r="AJ4090" s="367"/>
      <c r="AK4090" s="367"/>
    </row>
    <row r="4091" spans="26:37" s="368" customFormat="1" ht="14.15" customHeight="1">
      <c r="Z4091" s="439"/>
      <c r="AH4091" s="367"/>
      <c r="AJ4091" s="367"/>
      <c r="AK4091" s="367"/>
    </row>
    <row r="4092" spans="26:37" s="368" customFormat="1" ht="14.15" customHeight="1">
      <c r="Z4092" s="439"/>
      <c r="AH4092" s="367"/>
      <c r="AJ4092" s="367"/>
      <c r="AK4092" s="367"/>
    </row>
    <row r="4093" spans="26:37" s="368" customFormat="1" ht="14.15" customHeight="1">
      <c r="Z4093" s="439"/>
      <c r="AH4093" s="367"/>
      <c r="AJ4093" s="367"/>
      <c r="AK4093" s="367"/>
    </row>
    <row r="4094" spans="26:37" s="368" customFormat="1" ht="14.15" customHeight="1">
      <c r="Z4094" s="439"/>
      <c r="AH4094" s="367"/>
      <c r="AJ4094" s="367"/>
      <c r="AK4094" s="367"/>
    </row>
    <row r="4095" spans="26:37" s="368" customFormat="1" ht="14.15" customHeight="1">
      <c r="Z4095" s="439"/>
      <c r="AH4095" s="367"/>
      <c r="AJ4095" s="367"/>
      <c r="AK4095" s="367"/>
    </row>
    <row r="4096" spans="26:37" s="368" customFormat="1" ht="14.15" customHeight="1">
      <c r="Z4096" s="439"/>
      <c r="AH4096" s="367"/>
      <c r="AJ4096" s="367"/>
      <c r="AK4096" s="367"/>
    </row>
    <row r="4097" spans="26:37" s="368" customFormat="1" ht="14.15" customHeight="1">
      <c r="Z4097" s="439"/>
      <c r="AH4097" s="367"/>
      <c r="AJ4097" s="367"/>
      <c r="AK4097" s="367"/>
    </row>
    <row r="4098" spans="26:37" s="368" customFormat="1" ht="14.15" customHeight="1">
      <c r="Z4098" s="439"/>
      <c r="AH4098" s="367"/>
      <c r="AJ4098" s="367"/>
      <c r="AK4098" s="367"/>
    </row>
    <row r="4099" spans="26:37" s="368" customFormat="1" ht="14.15" customHeight="1">
      <c r="Z4099" s="439"/>
      <c r="AH4099" s="367"/>
      <c r="AJ4099" s="367"/>
      <c r="AK4099" s="367"/>
    </row>
    <row r="4100" spans="26:37" s="368" customFormat="1" ht="14.15" customHeight="1">
      <c r="Z4100" s="439"/>
      <c r="AH4100" s="367"/>
      <c r="AJ4100" s="367"/>
      <c r="AK4100" s="367"/>
    </row>
    <row r="4101" spans="26:37" s="368" customFormat="1" ht="14.15" customHeight="1">
      <c r="Z4101" s="439"/>
      <c r="AH4101" s="367"/>
      <c r="AJ4101" s="367"/>
      <c r="AK4101" s="367"/>
    </row>
    <row r="4102" spans="26:37" s="368" customFormat="1" ht="14.15" customHeight="1">
      <c r="Z4102" s="439"/>
      <c r="AH4102" s="367"/>
      <c r="AJ4102" s="367"/>
      <c r="AK4102" s="367"/>
    </row>
    <row r="4103" spans="26:37" s="368" customFormat="1" ht="14.15" customHeight="1">
      <c r="Z4103" s="439"/>
      <c r="AH4103" s="367"/>
      <c r="AJ4103" s="367"/>
      <c r="AK4103" s="367"/>
    </row>
    <row r="4104" spans="26:37" s="368" customFormat="1" ht="14.15" customHeight="1">
      <c r="Z4104" s="439"/>
      <c r="AH4104" s="367"/>
      <c r="AJ4104" s="367"/>
      <c r="AK4104" s="367"/>
    </row>
    <row r="4105" spans="26:37" s="368" customFormat="1" ht="14.15" customHeight="1">
      <c r="Z4105" s="439"/>
      <c r="AH4105" s="367"/>
      <c r="AJ4105" s="367"/>
      <c r="AK4105" s="367"/>
    </row>
    <row r="4106" spans="26:37" s="368" customFormat="1" ht="14.15" customHeight="1">
      <c r="Z4106" s="439"/>
      <c r="AH4106" s="367"/>
      <c r="AJ4106" s="367"/>
      <c r="AK4106" s="367"/>
    </row>
    <row r="4107" spans="26:37" s="368" customFormat="1" ht="14.15" customHeight="1">
      <c r="Z4107" s="439"/>
      <c r="AH4107" s="367"/>
      <c r="AJ4107" s="367"/>
      <c r="AK4107" s="367"/>
    </row>
    <row r="4108" spans="26:37" s="368" customFormat="1" ht="14.15" customHeight="1">
      <c r="Z4108" s="439"/>
      <c r="AH4108" s="367"/>
      <c r="AJ4108" s="367"/>
      <c r="AK4108" s="367"/>
    </row>
    <row r="4109" spans="26:37" s="368" customFormat="1" ht="14.15" customHeight="1">
      <c r="Z4109" s="439"/>
      <c r="AH4109" s="367"/>
      <c r="AJ4109" s="367"/>
      <c r="AK4109" s="367"/>
    </row>
    <row r="4110" spans="26:37" s="368" customFormat="1" ht="14.15" customHeight="1">
      <c r="Z4110" s="439"/>
      <c r="AH4110" s="367"/>
      <c r="AJ4110" s="367"/>
      <c r="AK4110" s="367"/>
    </row>
    <row r="4111" spans="26:37" s="368" customFormat="1" ht="14.15" customHeight="1">
      <c r="Z4111" s="439"/>
      <c r="AH4111" s="367"/>
      <c r="AJ4111" s="367"/>
      <c r="AK4111" s="367"/>
    </row>
    <row r="4112" spans="26:37" s="368" customFormat="1" ht="14.15" customHeight="1">
      <c r="Z4112" s="439"/>
      <c r="AH4112" s="367"/>
      <c r="AJ4112" s="367"/>
      <c r="AK4112" s="367"/>
    </row>
    <row r="4113" spans="26:37" s="368" customFormat="1" ht="14.15" customHeight="1">
      <c r="Z4113" s="439"/>
      <c r="AH4113" s="367"/>
      <c r="AJ4113" s="367"/>
      <c r="AK4113" s="367"/>
    </row>
    <row r="4114" spans="26:37" s="368" customFormat="1" ht="14.15" customHeight="1">
      <c r="Z4114" s="439"/>
      <c r="AH4114" s="367"/>
      <c r="AJ4114" s="367"/>
      <c r="AK4114" s="367"/>
    </row>
    <row r="4115" spans="26:37" s="368" customFormat="1" ht="14.15" customHeight="1">
      <c r="Z4115" s="439"/>
      <c r="AH4115" s="367"/>
      <c r="AJ4115" s="367"/>
      <c r="AK4115" s="367"/>
    </row>
    <row r="4116" spans="26:37" s="368" customFormat="1" ht="14.15" customHeight="1">
      <c r="Z4116" s="439"/>
      <c r="AH4116" s="367"/>
      <c r="AJ4116" s="367"/>
      <c r="AK4116" s="367"/>
    </row>
    <row r="4117" spans="26:37" s="368" customFormat="1" ht="14.15" customHeight="1">
      <c r="Z4117" s="439"/>
      <c r="AH4117" s="367"/>
      <c r="AJ4117" s="367"/>
      <c r="AK4117" s="367"/>
    </row>
    <row r="4118" spans="26:37" s="368" customFormat="1" ht="14.15" customHeight="1">
      <c r="Z4118" s="439"/>
      <c r="AH4118" s="367"/>
      <c r="AJ4118" s="367"/>
      <c r="AK4118" s="367"/>
    </row>
    <row r="4119" spans="26:37" s="368" customFormat="1" ht="14.15" customHeight="1">
      <c r="Z4119" s="439"/>
      <c r="AH4119" s="367"/>
      <c r="AJ4119" s="367"/>
      <c r="AK4119" s="367"/>
    </row>
    <row r="4120" spans="26:37" s="368" customFormat="1" ht="14.15" customHeight="1">
      <c r="Z4120" s="439"/>
      <c r="AH4120" s="367"/>
      <c r="AJ4120" s="367"/>
      <c r="AK4120" s="367"/>
    </row>
    <row r="4121" spans="26:37" s="368" customFormat="1" ht="14.15" customHeight="1">
      <c r="Z4121" s="439"/>
      <c r="AH4121" s="367"/>
      <c r="AJ4121" s="367"/>
      <c r="AK4121" s="367"/>
    </row>
    <row r="4122" spans="26:37" s="368" customFormat="1" ht="14.15" customHeight="1">
      <c r="Z4122" s="439"/>
      <c r="AH4122" s="367"/>
      <c r="AJ4122" s="367"/>
      <c r="AK4122" s="367"/>
    </row>
    <row r="4123" spans="26:37" s="368" customFormat="1" ht="14.15" customHeight="1">
      <c r="Z4123" s="439"/>
      <c r="AH4123" s="367"/>
      <c r="AJ4123" s="367"/>
      <c r="AK4123" s="367"/>
    </row>
    <row r="4124" spans="26:37" s="368" customFormat="1" ht="14.15" customHeight="1">
      <c r="Z4124" s="439"/>
      <c r="AH4124" s="367"/>
      <c r="AJ4124" s="367"/>
      <c r="AK4124" s="367"/>
    </row>
    <row r="4125" spans="26:37" s="368" customFormat="1" ht="14.15" customHeight="1">
      <c r="Z4125" s="439"/>
      <c r="AH4125" s="367"/>
      <c r="AJ4125" s="367"/>
      <c r="AK4125" s="367"/>
    </row>
    <row r="4126" spans="26:37" s="368" customFormat="1" ht="14.15" customHeight="1">
      <c r="Z4126" s="439"/>
      <c r="AH4126" s="367"/>
      <c r="AJ4126" s="367"/>
      <c r="AK4126" s="367"/>
    </row>
    <row r="4127" spans="26:37" s="368" customFormat="1" ht="14.15" customHeight="1">
      <c r="Z4127" s="439"/>
      <c r="AH4127" s="367"/>
      <c r="AJ4127" s="367"/>
      <c r="AK4127" s="367"/>
    </row>
    <row r="4128" spans="26:37" s="368" customFormat="1" ht="14.15" customHeight="1">
      <c r="Z4128" s="439"/>
      <c r="AH4128" s="367"/>
      <c r="AJ4128" s="367"/>
      <c r="AK4128" s="367"/>
    </row>
    <row r="4129" spans="26:37" s="368" customFormat="1" ht="14.15" customHeight="1">
      <c r="Z4129" s="439"/>
      <c r="AH4129" s="367"/>
      <c r="AJ4129" s="367"/>
      <c r="AK4129" s="367"/>
    </row>
    <row r="4130" spans="26:37" s="368" customFormat="1" ht="14.15" customHeight="1">
      <c r="Z4130" s="439"/>
      <c r="AH4130" s="367"/>
      <c r="AJ4130" s="367"/>
      <c r="AK4130" s="367"/>
    </row>
    <row r="4131" spans="26:37" s="368" customFormat="1" ht="14.15" customHeight="1">
      <c r="Z4131" s="439"/>
      <c r="AH4131" s="367"/>
      <c r="AJ4131" s="367"/>
      <c r="AK4131" s="367"/>
    </row>
    <row r="4132" spans="26:37" s="368" customFormat="1" ht="14.15" customHeight="1">
      <c r="Z4132" s="439"/>
      <c r="AH4132" s="367"/>
      <c r="AJ4132" s="367"/>
      <c r="AK4132" s="367"/>
    </row>
    <row r="4133" spans="26:37" s="368" customFormat="1" ht="14.15" customHeight="1">
      <c r="Z4133" s="439"/>
      <c r="AH4133" s="367"/>
      <c r="AJ4133" s="367"/>
      <c r="AK4133" s="367"/>
    </row>
    <row r="4134" spans="26:37" s="368" customFormat="1" ht="14.15" customHeight="1">
      <c r="Z4134" s="439"/>
      <c r="AH4134" s="367"/>
      <c r="AJ4134" s="367"/>
      <c r="AK4134" s="367"/>
    </row>
    <row r="4135" spans="26:37" s="368" customFormat="1" ht="14.15" customHeight="1">
      <c r="Z4135" s="439"/>
      <c r="AH4135" s="367"/>
      <c r="AJ4135" s="367"/>
      <c r="AK4135" s="367"/>
    </row>
    <row r="4136" spans="26:37" s="368" customFormat="1" ht="14.15" customHeight="1">
      <c r="Z4136" s="439"/>
      <c r="AH4136" s="367"/>
      <c r="AJ4136" s="367"/>
      <c r="AK4136" s="367"/>
    </row>
    <row r="4137" spans="26:37" s="368" customFormat="1" ht="14.15" customHeight="1">
      <c r="Z4137" s="439"/>
      <c r="AH4137" s="367"/>
      <c r="AJ4137" s="367"/>
      <c r="AK4137" s="367"/>
    </row>
    <row r="4138" spans="26:37" s="368" customFormat="1" ht="14.15" customHeight="1">
      <c r="Z4138" s="439"/>
      <c r="AH4138" s="367"/>
      <c r="AJ4138" s="367"/>
      <c r="AK4138" s="367"/>
    </row>
    <row r="4139" spans="26:37" s="368" customFormat="1" ht="14.15" customHeight="1">
      <c r="Z4139" s="439"/>
      <c r="AH4139" s="367"/>
      <c r="AJ4139" s="367"/>
      <c r="AK4139" s="367"/>
    </row>
    <row r="4140" spans="26:37" s="368" customFormat="1" ht="14.15" customHeight="1">
      <c r="Z4140" s="439"/>
      <c r="AH4140" s="367"/>
      <c r="AJ4140" s="367"/>
      <c r="AK4140" s="367"/>
    </row>
    <row r="4141" spans="26:37" s="368" customFormat="1" ht="14.15" customHeight="1">
      <c r="Z4141" s="439"/>
      <c r="AH4141" s="367"/>
      <c r="AJ4141" s="367"/>
      <c r="AK4141" s="367"/>
    </row>
    <row r="4142" spans="26:37" s="368" customFormat="1" ht="14.15" customHeight="1">
      <c r="Z4142" s="439"/>
      <c r="AH4142" s="367"/>
      <c r="AJ4142" s="367"/>
      <c r="AK4142" s="367"/>
    </row>
    <row r="4143" spans="26:37" s="368" customFormat="1" ht="14.15" customHeight="1">
      <c r="Z4143" s="439"/>
      <c r="AH4143" s="367"/>
      <c r="AJ4143" s="367"/>
      <c r="AK4143" s="367"/>
    </row>
    <row r="4144" spans="26:37" s="368" customFormat="1" ht="14.15" customHeight="1">
      <c r="Z4144" s="439"/>
      <c r="AH4144" s="367"/>
      <c r="AJ4144" s="367"/>
      <c r="AK4144" s="367"/>
    </row>
    <row r="4145" spans="26:37" s="368" customFormat="1" ht="14.15" customHeight="1">
      <c r="Z4145" s="439"/>
      <c r="AH4145" s="367"/>
      <c r="AJ4145" s="367"/>
      <c r="AK4145" s="367"/>
    </row>
    <row r="4146" spans="26:37" s="368" customFormat="1" ht="14.15" customHeight="1">
      <c r="Z4146" s="439"/>
      <c r="AH4146" s="367"/>
      <c r="AJ4146" s="367"/>
      <c r="AK4146" s="367"/>
    </row>
    <row r="4147" spans="26:37" s="368" customFormat="1" ht="14.15" customHeight="1">
      <c r="Z4147" s="439"/>
      <c r="AH4147" s="367"/>
      <c r="AJ4147" s="367"/>
      <c r="AK4147" s="367"/>
    </row>
    <row r="4148" spans="26:37" s="368" customFormat="1" ht="14.15" customHeight="1">
      <c r="Z4148" s="439"/>
      <c r="AH4148" s="367"/>
      <c r="AJ4148" s="367"/>
      <c r="AK4148" s="367"/>
    </row>
    <row r="4149" spans="26:37" s="368" customFormat="1" ht="14.15" customHeight="1">
      <c r="Z4149" s="439"/>
      <c r="AH4149" s="367"/>
      <c r="AJ4149" s="367"/>
      <c r="AK4149" s="367"/>
    </row>
    <row r="4150" spans="26:37" s="368" customFormat="1" ht="14.15" customHeight="1">
      <c r="Z4150" s="439"/>
      <c r="AH4150" s="367"/>
      <c r="AJ4150" s="367"/>
      <c r="AK4150" s="367"/>
    </row>
    <row r="4151" spans="26:37" s="368" customFormat="1" ht="14.15" customHeight="1">
      <c r="Z4151" s="439"/>
      <c r="AH4151" s="367"/>
      <c r="AJ4151" s="367"/>
      <c r="AK4151" s="367"/>
    </row>
    <row r="4152" spans="26:37" s="368" customFormat="1" ht="14.15" customHeight="1">
      <c r="Z4152" s="439"/>
      <c r="AH4152" s="367"/>
      <c r="AJ4152" s="367"/>
      <c r="AK4152" s="367"/>
    </row>
    <row r="4153" spans="26:37" s="368" customFormat="1" ht="14.15" customHeight="1">
      <c r="Z4153" s="439"/>
      <c r="AH4153" s="367"/>
      <c r="AJ4153" s="367"/>
      <c r="AK4153" s="367"/>
    </row>
    <row r="4154" spans="26:37" s="368" customFormat="1" ht="14.15" customHeight="1">
      <c r="Z4154" s="439"/>
      <c r="AH4154" s="367"/>
      <c r="AJ4154" s="367"/>
      <c r="AK4154" s="367"/>
    </row>
    <row r="4155" spans="26:37" s="368" customFormat="1" ht="14.15" customHeight="1">
      <c r="Z4155" s="439"/>
      <c r="AH4155" s="367"/>
      <c r="AJ4155" s="367"/>
      <c r="AK4155" s="367"/>
    </row>
    <row r="4156" spans="26:37" s="368" customFormat="1" ht="14.15" customHeight="1">
      <c r="Z4156" s="439"/>
      <c r="AH4156" s="367"/>
      <c r="AJ4156" s="367"/>
      <c r="AK4156" s="367"/>
    </row>
    <row r="4157" spans="26:37" s="368" customFormat="1" ht="14.15" customHeight="1">
      <c r="Z4157" s="439"/>
      <c r="AH4157" s="367"/>
      <c r="AJ4157" s="367"/>
      <c r="AK4157" s="367"/>
    </row>
    <row r="4158" spans="26:37" s="368" customFormat="1" ht="14.15" customHeight="1">
      <c r="Z4158" s="439"/>
      <c r="AH4158" s="367"/>
      <c r="AJ4158" s="367"/>
      <c r="AK4158" s="367"/>
    </row>
    <row r="4159" spans="26:37" s="368" customFormat="1" ht="14.15" customHeight="1">
      <c r="Z4159" s="439"/>
      <c r="AH4159" s="367"/>
      <c r="AJ4159" s="367"/>
      <c r="AK4159" s="367"/>
    </row>
    <row r="4160" spans="26:37" s="368" customFormat="1" ht="14.15" customHeight="1">
      <c r="Z4160" s="439"/>
      <c r="AH4160" s="367"/>
      <c r="AJ4160" s="367"/>
      <c r="AK4160" s="367"/>
    </row>
    <row r="4161" spans="26:37" s="368" customFormat="1" ht="14.15" customHeight="1">
      <c r="Z4161" s="439"/>
      <c r="AH4161" s="367"/>
      <c r="AJ4161" s="367"/>
      <c r="AK4161" s="367"/>
    </row>
    <row r="4162" spans="26:37" s="368" customFormat="1" ht="14.15" customHeight="1">
      <c r="Z4162" s="439"/>
      <c r="AH4162" s="367"/>
      <c r="AJ4162" s="367"/>
      <c r="AK4162" s="367"/>
    </row>
    <row r="4163" spans="26:37" s="368" customFormat="1" ht="14.15" customHeight="1">
      <c r="Z4163" s="439"/>
      <c r="AH4163" s="367"/>
      <c r="AJ4163" s="367"/>
      <c r="AK4163" s="367"/>
    </row>
    <row r="4164" spans="26:37" s="368" customFormat="1" ht="14.15" customHeight="1">
      <c r="Z4164" s="439"/>
      <c r="AH4164" s="367"/>
      <c r="AJ4164" s="367"/>
      <c r="AK4164" s="367"/>
    </row>
    <row r="4165" spans="26:37" s="368" customFormat="1" ht="14.15" customHeight="1">
      <c r="Z4165" s="439"/>
      <c r="AH4165" s="367"/>
      <c r="AJ4165" s="367"/>
      <c r="AK4165" s="367"/>
    </row>
    <row r="4166" spans="26:37" s="368" customFormat="1" ht="14.15" customHeight="1">
      <c r="Z4166" s="439"/>
      <c r="AH4166" s="367"/>
      <c r="AJ4166" s="367"/>
      <c r="AK4166" s="367"/>
    </row>
    <row r="4167" spans="26:37" s="368" customFormat="1" ht="14.15" customHeight="1">
      <c r="Z4167" s="439"/>
      <c r="AH4167" s="367"/>
      <c r="AJ4167" s="367"/>
      <c r="AK4167" s="367"/>
    </row>
    <row r="4168" spans="26:37" s="368" customFormat="1" ht="14.15" customHeight="1">
      <c r="Z4168" s="439"/>
      <c r="AH4168" s="367"/>
      <c r="AJ4168" s="367"/>
      <c r="AK4168" s="367"/>
    </row>
    <row r="4169" spans="26:37" s="368" customFormat="1" ht="14.15" customHeight="1">
      <c r="Z4169" s="439"/>
      <c r="AH4169" s="367"/>
      <c r="AJ4169" s="367"/>
      <c r="AK4169" s="367"/>
    </row>
    <row r="4170" spans="26:37" s="368" customFormat="1" ht="14.15" customHeight="1">
      <c r="Z4170" s="439"/>
      <c r="AH4170" s="367"/>
      <c r="AJ4170" s="367"/>
      <c r="AK4170" s="367"/>
    </row>
    <row r="4171" spans="26:37" s="368" customFormat="1" ht="14.15" customHeight="1">
      <c r="Z4171" s="439"/>
      <c r="AH4171" s="367"/>
      <c r="AJ4171" s="367"/>
      <c r="AK4171" s="367"/>
    </row>
    <row r="4172" spans="26:37" s="368" customFormat="1" ht="14.15" customHeight="1">
      <c r="Z4172" s="439"/>
      <c r="AH4172" s="367"/>
      <c r="AJ4172" s="367"/>
      <c r="AK4172" s="367"/>
    </row>
    <row r="4173" spans="26:37" s="368" customFormat="1" ht="14.15" customHeight="1">
      <c r="Z4173" s="439"/>
      <c r="AH4173" s="367"/>
      <c r="AJ4173" s="367"/>
      <c r="AK4173" s="367"/>
    </row>
    <row r="4174" spans="26:37" s="368" customFormat="1" ht="14.15" customHeight="1">
      <c r="Z4174" s="439"/>
      <c r="AH4174" s="367"/>
      <c r="AJ4174" s="367"/>
      <c r="AK4174" s="367"/>
    </row>
    <row r="4175" spans="26:37" s="368" customFormat="1" ht="14.15" customHeight="1">
      <c r="Z4175" s="439"/>
      <c r="AH4175" s="367"/>
      <c r="AJ4175" s="367"/>
      <c r="AK4175" s="367"/>
    </row>
    <row r="4176" spans="26:37" s="368" customFormat="1" ht="14.15" customHeight="1">
      <c r="Z4176" s="439"/>
      <c r="AH4176" s="367"/>
      <c r="AJ4176" s="367"/>
      <c r="AK4176" s="367"/>
    </row>
    <row r="4177" spans="26:37" s="368" customFormat="1" ht="14.15" customHeight="1">
      <c r="Z4177" s="439"/>
      <c r="AH4177" s="367"/>
      <c r="AJ4177" s="367"/>
      <c r="AK4177" s="367"/>
    </row>
    <row r="4178" spans="26:37" s="368" customFormat="1" ht="14.15" customHeight="1">
      <c r="Z4178" s="439"/>
      <c r="AH4178" s="367"/>
      <c r="AJ4178" s="367"/>
      <c r="AK4178" s="367"/>
    </row>
    <row r="4179" spans="26:37" s="368" customFormat="1" ht="14.15" customHeight="1">
      <c r="Z4179" s="439"/>
      <c r="AH4179" s="367"/>
      <c r="AJ4179" s="367"/>
      <c r="AK4179" s="367"/>
    </row>
    <row r="4180" spans="26:37" s="368" customFormat="1" ht="14.15" customHeight="1">
      <c r="Z4180" s="439"/>
      <c r="AH4180" s="367"/>
      <c r="AJ4180" s="367"/>
      <c r="AK4180" s="367"/>
    </row>
    <row r="4181" spans="26:37" s="368" customFormat="1" ht="14.15" customHeight="1">
      <c r="Z4181" s="439"/>
      <c r="AH4181" s="367"/>
      <c r="AJ4181" s="367"/>
      <c r="AK4181" s="367"/>
    </row>
    <row r="4182" spans="26:37" s="368" customFormat="1" ht="14.15" customHeight="1">
      <c r="Z4182" s="439"/>
      <c r="AH4182" s="367"/>
      <c r="AJ4182" s="367"/>
      <c r="AK4182" s="367"/>
    </row>
    <row r="4183" spans="26:37" s="368" customFormat="1" ht="14.15" customHeight="1">
      <c r="Z4183" s="439"/>
      <c r="AH4183" s="367"/>
      <c r="AJ4183" s="367"/>
      <c r="AK4183" s="367"/>
    </row>
    <row r="4184" spans="26:37" s="368" customFormat="1" ht="14.15" customHeight="1">
      <c r="Z4184" s="439"/>
      <c r="AH4184" s="367"/>
      <c r="AJ4184" s="367"/>
      <c r="AK4184" s="367"/>
    </row>
    <row r="4185" spans="26:37" s="368" customFormat="1" ht="14.15" customHeight="1">
      <c r="Z4185" s="439"/>
      <c r="AH4185" s="367"/>
      <c r="AJ4185" s="367"/>
      <c r="AK4185" s="367"/>
    </row>
    <row r="4186" spans="26:37" s="368" customFormat="1" ht="14.15" customHeight="1">
      <c r="Z4186" s="439"/>
      <c r="AH4186" s="367"/>
      <c r="AJ4186" s="367"/>
      <c r="AK4186" s="367"/>
    </row>
    <row r="4187" spans="26:37" s="368" customFormat="1" ht="14.15" customHeight="1">
      <c r="Z4187" s="439"/>
      <c r="AH4187" s="367"/>
      <c r="AJ4187" s="367"/>
      <c r="AK4187" s="367"/>
    </row>
    <row r="4188" spans="26:37" s="368" customFormat="1" ht="14.15" customHeight="1">
      <c r="Z4188" s="439"/>
      <c r="AH4188" s="367"/>
      <c r="AJ4188" s="367"/>
      <c r="AK4188" s="367"/>
    </row>
    <row r="4189" spans="26:37" s="368" customFormat="1" ht="14.15" customHeight="1">
      <c r="Z4189" s="439"/>
      <c r="AH4189" s="367"/>
      <c r="AJ4189" s="367"/>
      <c r="AK4189" s="367"/>
    </row>
    <row r="4190" spans="26:37" s="368" customFormat="1" ht="14.15" customHeight="1">
      <c r="Z4190" s="439"/>
      <c r="AH4190" s="367"/>
      <c r="AJ4190" s="367"/>
      <c r="AK4190" s="367"/>
    </row>
    <row r="4191" spans="26:37" s="368" customFormat="1" ht="14.15" customHeight="1">
      <c r="Z4191" s="439"/>
      <c r="AH4191" s="367"/>
      <c r="AJ4191" s="367"/>
      <c r="AK4191" s="367"/>
    </row>
    <row r="4192" spans="26:37" s="368" customFormat="1" ht="14.15" customHeight="1">
      <c r="Z4192" s="439"/>
      <c r="AH4192" s="367"/>
      <c r="AJ4192" s="367"/>
      <c r="AK4192" s="367"/>
    </row>
    <row r="4193" spans="26:37" s="368" customFormat="1" ht="14.15" customHeight="1">
      <c r="Z4193" s="439"/>
      <c r="AH4193" s="367"/>
      <c r="AJ4193" s="367"/>
      <c r="AK4193" s="367"/>
    </row>
    <row r="4194" spans="26:37" s="368" customFormat="1" ht="14.15" customHeight="1">
      <c r="Z4194" s="439"/>
      <c r="AH4194" s="367"/>
      <c r="AJ4194" s="367"/>
      <c r="AK4194" s="367"/>
    </row>
    <row r="4195" spans="26:37" s="368" customFormat="1" ht="14.15" customHeight="1">
      <c r="Z4195" s="439"/>
      <c r="AH4195" s="367"/>
      <c r="AJ4195" s="367"/>
      <c r="AK4195" s="367"/>
    </row>
    <row r="4196" spans="26:37" s="368" customFormat="1" ht="14.15" customHeight="1">
      <c r="Z4196" s="439"/>
      <c r="AH4196" s="367"/>
      <c r="AJ4196" s="367"/>
      <c r="AK4196" s="367"/>
    </row>
    <row r="4197" spans="26:37" s="368" customFormat="1" ht="14.15" customHeight="1">
      <c r="Z4197" s="439"/>
      <c r="AH4197" s="367"/>
      <c r="AJ4197" s="367"/>
      <c r="AK4197" s="367"/>
    </row>
    <row r="4198" spans="26:37" s="368" customFormat="1" ht="14.15" customHeight="1">
      <c r="Z4198" s="439"/>
      <c r="AH4198" s="367"/>
      <c r="AJ4198" s="367"/>
      <c r="AK4198" s="367"/>
    </row>
    <row r="4199" spans="26:37" s="368" customFormat="1" ht="14.15" customHeight="1">
      <c r="Z4199" s="439"/>
      <c r="AH4199" s="367"/>
      <c r="AJ4199" s="367"/>
      <c r="AK4199" s="367"/>
    </row>
    <row r="4200" spans="26:37" s="368" customFormat="1" ht="14.15" customHeight="1">
      <c r="Z4200" s="439"/>
      <c r="AH4200" s="367"/>
      <c r="AJ4200" s="367"/>
      <c r="AK4200" s="367"/>
    </row>
    <row r="4201" spans="26:37" s="368" customFormat="1" ht="14.15" customHeight="1">
      <c r="Z4201" s="439"/>
      <c r="AH4201" s="367"/>
      <c r="AJ4201" s="367"/>
      <c r="AK4201" s="367"/>
    </row>
    <row r="4202" spans="26:37" s="368" customFormat="1" ht="14.15" customHeight="1">
      <c r="Z4202" s="439"/>
      <c r="AH4202" s="367"/>
      <c r="AJ4202" s="367"/>
      <c r="AK4202" s="367"/>
    </row>
    <row r="4203" spans="26:37" s="368" customFormat="1" ht="14.15" customHeight="1">
      <c r="Z4203" s="439"/>
      <c r="AH4203" s="367"/>
      <c r="AJ4203" s="367"/>
      <c r="AK4203" s="367"/>
    </row>
    <row r="4204" spans="26:37" s="368" customFormat="1" ht="14.15" customHeight="1">
      <c r="Z4204" s="439"/>
      <c r="AH4204" s="367"/>
      <c r="AJ4204" s="367"/>
      <c r="AK4204" s="367"/>
    </row>
    <row r="4205" spans="26:37" s="368" customFormat="1" ht="14.15" customHeight="1">
      <c r="Z4205" s="439"/>
      <c r="AH4205" s="367"/>
      <c r="AJ4205" s="367"/>
      <c r="AK4205" s="367"/>
    </row>
    <row r="4206" spans="26:37" s="368" customFormat="1" ht="14.15" customHeight="1">
      <c r="Z4206" s="439"/>
      <c r="AH4206" s="367"/>
      <c r="AJ4206" s="367"/>
      <c r="AK4206" s="367"/>
    </row>
    <row r="4207" spans="26:37" s="368" customFormat="1" ht="14.15" customHeight="1">
      <c r="Z4207" s="439"/>
      <c r="AH4207" s="367"/>
      <c r="AJ4207" s="367"/>
      <c r="AK4207" s="367"/>
    </row>
    <row r="4208" spans="26:37" s="368" customFormat="1" ht="14.15" customHeight="1">
      <c r="Z4208" s="439"/>
      <c r="AH4208" s="367"/>
      <c r="AJ4208" s="367"/>
      <c r="AK4208" s="367"/>
    </row>
    <row r="4209" spans="26:37" s="368" customFormat="1" ht="14.15" customHeight="1">
      <c r="Z4209" s="439"/>
      <c r="AH4209" s="367"/>
      <c r="AJ4209" s="367"/>
      <c r="AK4209" s="367"/>
    </row>
    <row r="4210" spans="26:37" s="368" customFormat="1" ht="14.15" customHeight="1">
      <c r="Z4210" s="439"/>
      <c r="AH4210" s="367"/>
      <c r="AJ4210" s="367"/>
      <c r="AK4210" s="367"/>
    </row>
    <row r="4211" spans="26:37" s="368" customFormat="1" ht="14.15" customHeight="1">
      <c r="Z4211" s="439"/>
      <c r="AH4211" s="367"/>
      <c r="AJ4211" s="367"/>
      <c r="AK4211" s="367"/>
    </row>
    <row r="4212" spans="26:37" s="368" customFormat="1" ht="14.15" customHeight="1">
      <c r="Z4212" s="439"/>
      <c r="AH4212" s="367"/>
      <c r="AJ4212" s="367"/>
      <c r="AK4212" s="367"/>
    </row>
    <row r="4213" spans="26:37" s="368" customFormat="1" ht="14.15" customHeight="1">
      <c r="Z4213" s="439"/>
      <c r="AH4213" s="367"/>
      <c r="AJ4213" s="367"/>
      <c r="AK4213" s="367"/>
    </row>
    <row r="4214" spans="26:37" s="368" customFormat="1" ht="14.15" customHeight="1">
      <c r="Z4214" s="439"/>
      <c r="AH4214" s="367"/>
      <c r="AJ4214" s="367"/>
      <c r="AK4214" s="367"/>
    </row>
    <row r="4215" spans="26:37" s="368" customFormat="1" ht="14.15" customHeight="1">
      <c r="Z4215" s="439"/>
      <c r="AH4215" s="367"/>
      <c r="AJ4215" s="367"/>
      <c r="AK4215" s="367"/>
    </row>
    <row r="4216" spans="26:37" s="368" customFormat="1" ht="14.15" customHeight="1">
      <c r="Z4216" s="439"/>
      <c r="AH4216" s="367"/>
      <c r="AJ4216" s="367"/>
      <c r="AK4216" s="367"/>
    </row>
    <row r="4217" spans="26:37" s="368" customFormat="1" ht="14.15" customHeight="1">
      <c r="Z4217" s="439"/>
      <c r="AH4217" s="367"/>
      <c r="AJ4217" s="367"/>
      <c r="AK4217" s="367"/>
    </row>
    <row r="4218" spans="26:37" s="368" customFormat="1" ht="14.15" customHeight="1">
      <c r="Z4218" s="439"/>
      <c r="AH4218" s="367"/>
      <c r="AJ4218" s="367"/>
      <c r="AK4218" s="367"/>
    </row>
    <row r="4219" spans="26:37" s="368" customFormat="1" ht="14.15" customHeight="1">
      <c r="Z4219" s="439"/>
      <c r="AH4219" s="367"/>
      <c r="AJ4219" s="367"/>
      <c r="AK4219" s="367"/>
    </row>
    <row r="4220" spans="26:37" s="368" customFormat="1" ht="14.15" customHeight="1">
      <c r="Z4220" s="439"/>
      <c r="AH4220" s="367"/>
      <c r="AJ4220" s="367"/>
      <c r="AK4220" s="367"/>
    </row>
    <row r="4221" spans="26:37" s="368" customFormat="1" ht="14.15" customHeight="1">
      <c r="Z4221" s="439"/>
      <c r="AH4221" s="367"/>
      <c r="AJ4221" s="367"/>
      <c r="AK4221" s="367"/>
    </row>
    <row r="4222" spans="26:37" s="368" customFormat="1" ht="14.15" customHeight="1">
      <c r="Z4222" s="439"/>
      <c r="AH4222" s="367"/>
      <c r="AJ4222" s="367"/>
      <c r="AK4222" s="367"/>
    </row>
    <row r="4223" spans="26:37" s="368" customFormat="1" ht="14.15" customHeight="1">
      <c r="Z4223" s="439"/>
      <c r="AH4223" s="367"/>
      <c r="AJ4223" s="367"/>
      <c r="AK4223" s="367"/>
    </row>
    <row r="4224" spans="26:37" s="368" customFormat="1" ht="14.15" customHeight="1">
      <c r="Z4224" s="439"/>
      <c r="AH4224" s="367"/>
      <c r="AJ4224" s="367"/>
      <c r="AK4224" s="367"/>
    </row>
    <row r="4225" spans="26:37" s="368" customFormat="1" ht="14.15" customHeight="1">
      <c r="Z4225" s="439"/>
      <c r="AH4225" s="367"/>
      <c r="AJ4225" s="367"/>
      <c r="AK4225" s="367"/>
    </row>
    <row r="4226" spans="26:37" s="368" customFormat="1" ht="14.15" customHeight="1">
      <c r="Z4226" s="439"/>
      <c r="AH4226" s="367"/>
      <c r="AJ4226" s="367"/>
      <c r="AK4226" s="367"/>
    </row>
    <row r="4227" spans="26:37" s="368" customFormat="1" ht="14.15" customHeight="1">
      <c r="Z4227" s="439"/>
      <c r="AH4227" s="367"/>
      <c r="AJ4227" s="367"/>
      <c r="AK4227" s="367"/>
    </row>
    <row r="4228" spans="26:37" s="368" customFormat="1" ht="14.15" customHeight="1">
      <c r="Z4228" s="439"/>
      <c r="AH4228" s="367"/>
      <c r="AJ4228" s="367"/>
      <c r="AK4228" s="367"/>
    </row>
    <row r="4229" spans="26:37" s="368" customFormat="1" ht="14.15" customHeight="1">
      <c r="Z4229" s="439"/>
      <c r="AH4229" s="367"/>
      <c r="AJ4229" s="367"/>
      <c r="AK4229" s="367"/>
    </row>
    <row r="4230" spans="26:37" s="368" customFormat="1" ht="14.15" customHeight="1">
      <c r="Z4230" s="439"/>
      <c r="AH4230" s="367"/>
      <c r="AJ4230" s="367"/>
      <c r="AK4230" s="367"/>
    </row>
    <row r="4231" spans="26:37" s="368" customFormat="1" ht="14.15" customHeight="1">
      <c r="Z4231" s="439"/>
      <c r="AH4231" s="367"/>
      <c r="AJ4231" s="367"/>
      <c r="AK4231" s="367"/>
    </row>
    <row r="4232" spans="26:37" s="368" customFormat="1" ht="14.15" customHeight="1">
      <c r="Z4232" s="439"/>
      <c r="AH4232" s="367"/>
      <c r="AJ4232" s="367"/>
      <c r="AK4232" s="367"/>
    </row>
    <row r="4233" spans="26:37" s="368" customFormat="1" ht="14.15" customHeight="1">
      <c r="Z4233" s="439"/>
      <c r="AH4233" s="367"/>
      <c r="AJ4233" s="367"/>
      <c r="AK4233" s="367"/>
    </row>
    <row r="4234" spans="26:37" s="368" customFormat="1" ht="14.15" customHeight="1">
      <c r="Z4234" s="439"/>
      <c r="AH4234" s="367"/>
      <c r="AJ4234" s="367"/>
      <c r="AK4234" s="367"/>
    </row>
    <row r="4235" spans="26:37" s="368" customFormat="1" ht="14.15" customHeight="1">
      <c r="Z4235" s="439"/>
      <c r="AH4235" s="367"/>
      <c r="AJ4235" s="367"/>
      <c r="AK4235" s="367"/>
    </row>
    <row r="4236" spans="26:37" s="368" customFormat="1" ht="14.15" customHeight="1">
      <c r="Z4236" s="439"/>
      <c r="AH4236" s="367"/>
      <c r="AJ4236" s="367"/>
      <c r="AK4236" s="367"/>
    </row>
    <row r="4237" spans="26:37" s="368" customFormat="1" ht="14.15" customHeight="1">
      <c r="Z4237" s="439"/>
      <c r="AH4237" s="367"/>
      <c r="AJ4237" s="367"/>
      <c r="AK4237" s="367"/>
    </row>
    <row r="4238" spans="26:37" s="368" customFormat="1" ht="14.15" customHeight="1">
      <c r="Z4238" s="439"/>
      <c r="AH4238" s="367"/>
      <c r="AJ4238" s="367"/>
      <c r="AK4238" s="367"/>
    </row>
    <row r="4239" spans="26:37" s="368" customFormat="1" ht="14.15" customHeight="1">
      <c r="Z4239" s="439"/>
      <c r="AH4239" s="367"/>
      <c r="AJ4239" s="367"/>
      <c r="AK4239" s="367"/>
    </row>
    <row r="4240" spans="26:37" s="368" customFormat="1" ht="14.15" customHeight="1">
      <c r="Z4240" s="439"/>
      <c r="AH4240" s="367"/>
      <c r="AJ4240" s="367"/>
      <c r="AK4240" s="367"/>
    </row>
    <row r="4241" spans="26:37" s="368" customFormat="1" ht="14.15" customHeight="1">
      <c r="Z4241" s="439"/>
      <c r="AH4241" s="367"/>
      <c r="AJ4241" s="367"/>
      <c r="AK4241" s="367"/>
    </row>
    <row r="4242" spans="26:37" s="368" customFormat="1" ht="14.15" customHeight="1">
      <c r="Z4242" s="439"/>
      <c r="AH4242" s="367"/>
      <c r="AJ4242" s="367"/>
      <c r="AK4242" s="367"/>
    </row>
    <row r="4243" spans="26:37" s="368" customFormat="1" ht="14.15" customHeight="1">
      <c r="Z4243" s="439"/>
      <c r="AH4243" s="367"/>
      <c r="AJ4243" s="367"/>
      <c r="AK4243" s="367"/>
    </row>
    <row r="4244" spans="26:37" s="368" customFormat="1" ht="14.15" customHeight="1">
      <c r="Z4244" s="439"/>
      <c r="AH4244" s="367"/>
      <c r="AJ4244" s="367"/>
      <c r="AK4244" s="367"/>
    </row>
    <row r="4245" spans="26:37" s="368" customFormat="1" ht="14.15" customHeight="1">
      <c r="Z4245" s="439"/>
      <c r="AH4245" s="367"/>
      <c r="AJ4245" s="367"/>
      <c r="AK4245" s="367"/>
    </row>
    <row r="4246" spans="26:37" s="368" customFormat="1" ht="14.15" customHeight="1">
      <c r="Z4246" s="439"/>
      <c r="AH4246" s="367"/>
      <c r="AJ4246" s="367"/>
      <c r="AK4246" s="367"/>
    </row>
    <row r="4247" spans="26:37" s="368" customFormat="1" ht="14.15" customHeight="1">
      <c r="Z4247" s="439"/>
      <c r="AH4247" s="367"/>
      <c r="AJ4247" s="367"/>
      <c r="AK4247" s="367"/>
    </row>
    <row r="4248" spans="26:37" s="368" customFormat="1" ht="14.15" customHeight="1">
      <c r="Z4248" s="439"/>
      <c r="AH4248" s="367"/>
      <c r="AJ4248" s="367"/>
      <c r="AK4248" s="367"/>
    </row>
    <row r="4249" spans="26:37" s="368" customFormat="1" ht="14.15" customHeight="1">
      <c r="Z4249" s="439"/>
      <c r="AH4249" s="367"/>
      <c r="AJ4249" s="367"/>
      <c r="AK4249" s="367"/>
    </row>
    <row r="4250" spans="26:37" s="368" customFormat="1" ht="14.15" customHeight="1">
      <c r="Z4250" s="439"/>
      <c r="AH4250" s="367"/>
      <c r="AJ4250" s="367"/>
      <c r="AK4250" s="367"/>
    </row>
    <row r="4251" spans="26:37" s="368" customFormat="1" ht="14.15" customHeight="1">
      <c r="Z4251" s="439"/>
      <c r="AH4251" s="367"/>
      <c r="AJ4251" s="367"/>
      <c r="AK4251" s="367"/>
    </row>
    <row r="4252" spans="26:37" s="368" customFormat="1" ht="14.15" customHeight="1">
      <c r="Z4252" s="439"/>
      <c r="AH4252" s="367"/>
      <c r="AJ4252" s="367"/>
      <c r="AK4252" s="367"/>
    </row>
    <row r="4253" spans="26:37" s="368" customFormat="1" ht="14.15" customHeight="1">
      <c r="Z4253" s="439"/>
      <c r="AH4253" s="367"/>
      <c r="AJ4253" s="367"/>
      <c r="AK4253" s="367"/>
    </row>
    <row r="4254" spans="26:37" s="368" customFormat="1" ht="14.15" customHeight="1">
      <c r="Z4254" s="439"/>
      <c r="AH4254" s="367"/>
      <c r="AJ4254" s="367"/>
      <c r="AK4254" s="367"/>
    </row>
    <row r="4255" spans="26:37" s="368" customFormat="1" ht="14.15" customHeight="1">
      <c r="Z4255" s="439"/>
      <c r="AH4255" s="367"/>
      <c r="AJ4255" s="367"/>
      <c r="AK4255" s="367"/>
    </row>
    <row r="4256" spans="26:37" s="368" customFormat="1" ht="14.15" customHeight="1">
      <c r="Z4256" s="439"/>
      <c r="AH4256" s="367"/>
      <c r="AJ4256" s="367"/>
      <c r="AK4256" s="367"/>
    </row>
    <row r="4257" spans="26:37" s="368" customFormat="1" ht="14.15" customHeight="1">
      <c r="Z4257" s="439"/>
      <c r="AH4257" s="367"/>
      <c r="AJ4257" s="367"/>
      <c r="AK4257" s="367"/>
    </row>
    <row r="4258" spans="26:37" s="368" customFormat="1" ht="14.15" customHeight="1">
      <c r="Z4258" s="439"/>
      <c r="AH4258" s="367"/>
      <c r="AJ4258" s="367"/>
      <c r="AK4258" s="367"/>
    </row>
    <row r="4259" spans="26:37" s="368" customFormat="1" ht="14.15" customHeight="1">
      <c r="Z4259" s="439"/>
      <c r="AH4259" s="367"/>
      <c r="AJ4259" s="367"/>
      <c r="AK4259" s="367"/>
    </row>
    <row r="4260" spans="26:37" s="368" customFormat="1" ht="14.15" customHeight="1">
      <c r="Z4260" s="439"/>
      <c r="AH4260" s="367"/>
      <c r="AJ4260" s="367"/>
      <c r="AK4260" s="367"/>
    </row>
    <row r="4261" spans="26:37" s="368" customFormat="1" ht="14.15" customHeight="1">
      <c r="Z4261" s="439"/>
      <c r="AH4261" s="367"/>
      <c r="AJ4261" s="367"/>
      <c r="AK4261" s="367"/>
    </row>
    <row r="4262" spans="26:37" s="368" customFormat="1" ht="14.15" customHeight="1">
      <c r="Z4262" s="439"/>
      <c r="AH4262" s="367"/>
      <c r="AJ4262" s="367"/>
      <c r="AK4262" s="367"/>
    </row>
    <row r="4263" spans="26:37" s="368" customFormat="1" ht="14.15" customHeight="1">
      <c r="Z4263" s="439"/>
      <c r="AH4263" s="367"/>
      <c r="AJ4263" s="367"/>
      <c r="AK4263" s="367"/>
    </row>
    <row r="4264" spans="26:37" s="368" customFormat="1" ht="14.15" customHeight="1">
      <c r="Z4264" s="439"/>
      <c r="AH4264" s="367"/>
      <c r="AJ4264" s="367"/>
      <c r="AK4264" s="367"/>
    </row>
    <row r="4265" spans="26:37" s="368" customFormat="1" ht="14.15" customHeight="1">
      <c r="Z4265" s="439"/>
      <c r="AH4265" s="367"/>
      <c r="AJ4265" s="367"/>
      <c r="AK4265" s="367"/>
    </row>
    <row r="4266" spans="26:37" s="368" customFormat="1" ht="14.15" customHeight="1">
      <c r="Z4266" s="439"/>
      <c r="AH4266" s="367"/>
      <c r="AJ4266" s="367"/>
      <c r="AK4266" s="367"/>
    </row>
    <row r="4267" spans="26:37" s="368" customFormat="1" ht="14.15" customHeight="1">
      <c r="Z4267" s="439"/>
      <c r="AH4267" s="367"/>
      <c r="AJ4267" s="367"/>
      <c r="AK4267" s="367"/>
    </row>
    <row r="4268" spans="26:37" s="368" customFormat="1" ht="14.15" customHeight="1">
      <c r="Z4268" s="439"/>
      <c r="AH4268" s="367"/>
      <c r="AJ4268" s="367"/>
      <c r="AK4268" s="367"/>
    </row>
    <row r="4269" spans="26:37" s="368" customFormat="1" ht="14.15" customHeight="1">
      <c r="Z4269" s="439"/>
      <c r="AH4269" s="367"/>
      <c r="AJ4269" s="367"/>
      <c r="AK4269" s="367"/>
    </row>
    <row r="4270" spans="26:37" s="368" customFormat="1" ht="14.15" customHeight="1">
      <c r="Z4270" s="439"/>
      <c r="AH4270" s="367"/>
      <c r="AJ4270" s="367"/>
      <c r="AK4270" s="367"/>
    </row>
    <row r="4271" spans="26:37" s="368" customFormat="1" ht="14.15" customHeight="1">
      <c r="Z4271" s="439"/>
      <c r="AH4271" s="367"/>
      <c r="AJ4271" s="367"/>
      <c r="AK4271" s="367"/>
    </row>
    <row r="4272" spans="26:37" s="368" customFormat="1" ht="14.15" customHeight="1">
      <c r="Z4272" s="439"/>
      <c r="AH4272" s="367"/>
      <c r="AJ4272" s="367"/>
      <c r="AK4272" s="367"/>
    </row>
    <row r="4273" spans="26:37" s="368" customFormat="1" ht="14.15" customHeight="1">
      <c r="Z4273" s="439"/>
      <c r="AH4273" s="367"/>
      <c r="AJ4273" s="367"/>
      <c r="AK4273" s="367"/>
    </row>
    <row r="4274" spans="26:37" s="368" customFormat="1" ht="14.15" customHeight="1">
      <c r="Z4274" s="439"/>
      <c r="AH4274" s="367"/>
      <c r="AJ4274" s="367"/>
      <c r="AK4274" s="367"/>
    </row>
    <row r="4275" spans="26:37" s="368" customFormat="1" ht="14.15" customHeight="1">
      <c r="Z4275" s="439"/>
      <c r="AH4275" s="367"/>
      <c r="AJ4275" s="367"/>
      <c r="AK4275" s="367"/>
    </row>
    <row r="4276" spans="26:37" s="368" customFormat="1" ht="14.15" customHeight="1">
      <c r="Z4276" s="439"/>
      <c r="AH4276" s="367"/>
      <c r="AJ4276" s="367"/>
      <c r="AK4276" s="367"/>
    </row>
    <row r="4277" spans="26:37" s="368" customFormat="1" ht="14.15" customHeight="1">
      <c r="Z4277" s="439"/>
      <c r="AH4277" s="367"/>
      <c r="AJ4277" s="367"/>
      <c r="AK4277" s="367"/>
    </row>
    <row r="4278" spans="26:37" s="368" customFormat="1" ht="14.15" customHeight="1">
      <c r="Z4278" s="439"/>
      <c r="AH4278" s="367"/>
      <c r="AJ4278" s="367"/>
      <c r="AK4278" s="367"/>
    </row>
    <row r="4279" spans="26:37" s="368" customFormat="1" ht="14.15" customHeight="1">
      <c r="Z4279" s="439"/>
      <c r="AH4279" s="367"/>
      <c r="AJ4279" s="367"/>
      <c r="AK4279" s="367"/>
    </row>
    <row r="4280" spans="26:37" s="368" customFormat="1" ht="14.15" customHeight="1">
      <c r="Z4280" s="439"/>
      <c r="AH4280" s="367"/>
      <c r="AJ4280" s="367"/>
      <c r="AK4280" s="367"/>
    </row>
    <row r="4281" spans="26:37" s="368" customFormat="1" ht="14.15" customHeight="1">
      <c r="Z4281" s="439"/>
      <c r="AH4281" s="367"/>
      <c r="AJ4281" s="367"/>
      <c r="AK4281" s="367"/>
    </row>
    <row r="4282" spans="26:37" s="368" customFormat="1" ht="14.15" customHeight="1">
      <c r="Z4282" s="439"/>
      <c r="AH4282" s="367"/>
      <c r="AJ4282" s="367"/>
      <c r="AK4282" s="367"/>
    </row>
    <row r="4283" spans="26:37" s="368" customFormat="1" ht="14.15" customHeight="1">
      <c r="Z4283" s="439"/>
      <c r="AH4283" s="367"/>
      <c r="AJ4283" s="367"/>
      <c r="AK4283" s="367"/>
    </row>
    <row r="4284" spans="26:37" s="368" customFormat="1" ht="14.15" customHeight="1">
      <c r="Z4284" s="439"/>
      <c r="AH4284" s="367"/>
      <c r="AJ4284" s="367"/>
      <c r="AK4284" s="367"/>
    </row>
    <row r="4285" spans="26:37" s="368" customFormat="1" ht="14.15" customHeight="1">
      <c r="Z4285" s="439"/>
      <c r="AH4285" s="367"/>
      <c r="AJ4285" s="367"/>
      <c r="AK4285" s="367"/>
    </row>
    <row r="4286" spans="26:37" s="368" customFormat="1" ht="14.15" customHeight="1">
      <c r="Z4286" s="439"/>
      <c r="AH4286" s="367"/>
      <c r="AJ4286" s="367"/>
      <c r="AK4286" s="367"/>
    </row>
    <row r="4287" spans="26:37" s="368" customFormat="1" ht="14.15" customHeight="1">
      <c r="Z4287" s="439"/>
      <c r="AH4287" s="367"/>
      <c r="AJ4287" s="367"/>
      <c r="AK4287" s="367"/>
    </row>
    <row r="4288" spans="26:37" s="368" customFormat="1" ht="14.15" customHeight="1">
      <c r="Z4288" s="439"/>
      <c r="AH4288" s="367"/>
      <c r="AJ4288" s="367"/>
      <c r="AK4288" s="367"/>
    </row>
    <row r="4289" spans="26:37" s="368" customFormat="1" ht="14.15" customHeight="1">
      <c r="Z4289" s="439"/>
      <c r="AH4289" s="367"/>
      <c r="AJ4289" s="367"/>
      <c r="AK4289" s="367"/>
    </row>
    <row r="4290" spans="26:37" s="368" customFormat="1" ht="14.15" customHeight="1">
      <c r="Z4290" s="439"/>
      <c r="AH4290" s="367"/>
      <c r="AJ4290" s="367"/>
      <c r="AK4290" s="367"/>
    </row>
    <row r="4291" spans="26:37" s="368" customFormat="1" ht="14.15" customHeight="1">
      <c r="Z4291" s="439"/>
      <c r="AH4291" s="367"/>
      <c r="AJ4291" s="367"/>
      <c r="AK4291" s="367"/>
    </row>
    <row r="4292" spans="26:37" s="368" customFormat="1" ht="14.15" customHeight="1">
      <c r="Z4292" s="439"/>
      <c r="AH4292" s="367"/>
      <c r="AJ4292" s="367"/>
      <c r="AK4292" s="367"/>
    </row>
    <row r="4293" spans="26:37" s="368" customFormat="1" ht="14.15" customHeight="1">
      <c r="Z4293" s="439"/>
      <c r="AH4293" s="367"/>
      <c r="AJ4293" s="367"/>
      <c r="AK4293" s="367"/>
    </row>
    <row r="4294" spans="26:37" s="368" customFormat="1" ht="14.15" customHeight="1">
      <c r="Z4294" s="439"/>
      <c r="AH4294" s="367"/>
      <c r="AJ4294" s="367"/>
      <c r="AK4294" s="367"/>
    </row>
    <row r="4295" spans="26:37" s="368" customFormat="1" ht="14.15" customHeight="1">
      <c r="Z4295" s="439"/>
      <c r="AH4295" s="367"/>
      <c r="AJ4295" s="367"/>
      <c r="AK4295" s="367"/>
    </row>
    <row r="4296" spans="26:37" s="368" customFormat="1" ht="14.15" customHeight="1">
      <c r="Z4296" s="439"/>
      <c r="AH4296" s="367"/>
      <c r="AJ4296" s="367"/>
      <c r="AK4296" s="367"/>
    </row>
    <row r="4297" spans="26:37" s="368" customFormat="1" ht="14.15" customHeight="1">
      <c r="Z4297" s="439"/>
      <c r="AH4297" s="367"/>
      <c r="AJ4297" s="367"/>
      <c r="AK4297" s="367"/>
    </row>
    <row r="4298" spans="26:37" s="368" customFormat="1" ht="14.15" customHeight="1">
      <c r="Z4298" s="439"/>
      <c r="AH4298" s="367"/>
      <c r="AJ4298" s="367"/>
      <c r="AK4298" s="367"/>
    </row>
    <row r="4299" spans="26:37" s="368" customFormat="1" ht="14.15" customHeight="1">
      <c r="Z4299" s="439"/>
      <c r="AH4299" s="367"/>
      <c r="AJ4299" s="367"/>
      <c r="AK4299" s="367"/>
    </row>
    <row r="4300" spans="26:37" s="368" customFormat="1" ht="14.15" customHeight="1">
      <c r="Z4300" s="439"/>
      <c r="AH4300" s="367"/>
      <c r="AJ4300" s="367"/>
      <c r="AK4300" s="367"/>
    </row>
    <row r="4301" spans="26:37" s="368" customFormat="1" ht="14.15" customHeight="1">
      <c r="Z4301" s="439"/>
      <c r="AH4301" s="367"/>
      <c r="AJ4301" s="367"/>
      <c r="AK4301" s="367"/>
    </row>
    <row r="4302" spans="26:37" s="368" customFormat="1" ht="14.15" customHeight="1">
      <c r="Z4302" s="439"/>
      <c r="AH4302" s="367"/>
      <c r="AJ4302" s="367"/>
      <c r="AK4302" s="367"/>
    </row>
    <row r="4303" spans="26:37" s="368" customFormat="1" ht="14.15" customHeight="1">
      <c r="Z4303" s="439"/>
      <c r="AH4303" s="367"/>
      <c r="AJ4303" s="367"/>
      <c r="AK4303" s="367"/>
    </row>
    <row r="4304" spans="26:37" s="368" customFormat="1" ht="14.15" customHeight="1">
      <c r="Z4304" s="439"/>
      <c r="AH4304" s="367"/>
      <c r="AJ4304" s="367"/>
      <c r="AK4304" s="367"/>
    </row>
    <row r="4305" spans="26:37" s="368" customFormat="1" ht="14.15" customHeight="1">
      <c r="Z4305" s="439"/>
      <c r="AH4305" s="367"/>
      <c r="AJ4305" s="367"/>
      <c r="AK4305" s="367"/>
    </row>
    <row r="4306" spans="26:37" s="368" customFormat="1" ht="14.15" customHeight="1">
      <c r="Z4306" s="439"/>
      <c r="AH4306" s="367"/>
      <c r="AJ4306" s="367"/>
      <c r="AK4306" s="367"/>
    </row>
    <row r="4307" spans="26:37" s="368" customFormat="1" ht="14.15" customHeight="1">
      <c r="Z4307" s="439"/>
      <c r="AH4307" s="367"/>
      <c r="AJ4307" s="367"/>
      <c r="AK4307" s="367"/>
    </row>
    <row r="4308" spans="26:37" s="368" customFormat="1" ht="14.15" customHeight="1">
      <c r="Z4308" s="439"/>
      <c r="AH4308" s="367"/>
      <c r="AJ4308" s="367"/>
      <c r="AK4308" s="367"/>
    </row>
    <row r="4309" spans="26:37" s="368" customFormat="1" ht="14.15" customHeight="1">
      <c r="Z4309" s="439"/>
      <c r="AH4309" s="367"/>
      <c r="AJ4309" s="367"/>
      <c r="AK4309" s="367"/>
    </row>
    <row r="4310" spans="26:37" s="368" customFormat="1" ht="14.15" customHeight="1">
      <c r="Z4310" s="439"/>
      <c r="AH4310" s="367"/>
      <c r="AJ4310" s="367"/>
      <c r="AK4310" s="367"/>
    </row>
    <row r="4311" spans="26:37" s="368" customFormat="1" ht="14.15" customHeight="1">
      <c r="Z4311" s="439"/>
      <c r="AH4311" s="367"/>
      <c r="AJ4311" s="367"/>
      <c r="AK4311" s="367"/>
    </row>
    <row r="4312" spans="26:37" s="368" customFormat="1" ht="14.15" customHeight="1">
      <c r="Z4312" s="439"/>
      <c r="AH4312" s="367"/>
      <c r="AJ4312" s="367"/>
      <c r="AK4312" s="367"/>
    </row>
    <row r="4313" spans="26:37" s="368" customFormat="1" ht="14.15" customHeight="1">
      <c r="Z4313" s="439"/>
      <c r="AH4313" s="367"/>
      <c r="AJ4313" s="367"/>
      <c r="AK4313" s="367"/>
    </row>
    <row r="4314" spans="26:37" s="368" customFormat="1" ht="14.15" customHeight="1">
      <c r="Z4314" s="439"/>
      <c r="AH4314" s="367"/>
      <c r="AJ4314" s="367"/>
      <c r="AK4314" s="367"/>
    </row>
    <row r="4315" spans="26:37" s="368" customFormat="1" ht="14.15" customHeight="1">
      <c r="Z4315" s="439"/>
      <c r="AH4315" s="367"/>
      <c r="AJ4315" s="367"/>
      <c r="AK4315" s="367"/>
    </row>
    <row r="4316" spans="26:37" s="368" customFormat="1" ht="14.15" customHeight="1">
      <c r="Z4316" s="439"/>
      <c r="AH4316" s="367"/>
      <c r="AJ4316" s="367"/>
      <c r="AK4316" s="367"/>
    </row>
    <row r="4317" spans="26:37" s="368" customFormat="1" ht="14.15" customHeight="1">
      <c r="Z4317" s="439"/>
      <c r="AH4317" s="367"/>
      <c r="AJ4317" s="367"/>
      <c r="AK4317" s="367"/>
    </row>
    <row r="4318" spans="26:37" s="368" customFormat="1" ht="14.15" customHeight="1">
      <c r="Z4318" s="439"/>
      <c r="AH4318" s="367"/>
      <c r="AJ4318" s="367"/>
      <c r="AK4318" s="367"/>
    </row>
    <row r="4319" spans="26:37" s="368" customFormat="1" ht="14.15" customHeight="1">
      <c r="Z4319" s="439"/>
      <c r="AH4319" s="367"/>
      <c r="AJ4319" s="367"/>
      <c r="AK4319" s="367"/>
    </row>
    <row r="4320" spans="26:37" s="368" customFormat="1" ht="14.15" customHeight="1">
      <c r="Z4320" s="439"/>
      <c r="AH4320" s="367"/>
      <c r="AJ4320" s="367"/>
      <c r="AK4320" s="367"/>
    </row>
    <row r="4321" spans="26:37" s="368" customFormat="1" ht="14.15" customHeight="1">
      <c r="Z4321" s="439"/>
      <c r="AH4321" s="367"/>
      <c r="AJ4321" s="367"/>
      <c r="AK4321" s="367"/>
    </row>
    <row r="4322" spans="26:37" s="368" customFormat="1" ht="14.15" customHeight="1">
      <c r="Z4322" s="439"/>
      <c r="AH4322" s="367"/>
      <c r="AJ4322" s="367"/>
      <c r="AK4322" s="367"/>
    </row>
    <row r="4323" spans="26:37" s="368" customFormat="1" ht="14.15" customHeight="1">
      <c r="Z4323" s="439"/>
      <c r="AH4323" s="367"/>
      <c r="AJ4323" s="367"/>
      <c r="AK4323" s="367"/>
    </row>
    <row r="4324" spans="26:37" s="368" customFormat="1" ht="14.15" customHeight="1">
      <c r="Z4324" s="439"/>
      <c r="AH4324" s="367"/>
      <c r="AJ4324" s="367"/>
      <c r="AK4324" s="367"/>
    </row>
    <row r="4325" spans="26:37" s="368" customFormat="1" ht="14.15" customHeight="1">
      <c r="Z4325" s="439"/>
      <c r="AH4325" s="367"/>
      <c r="AJ4325" s="367"/>
      <c r="AK4325" s="367"/>
    </row>
    <row r="4326" spans="26:37" s="368" customFormat="1" ht="14.15" customHeight="1">
      <c r="Z4326" s="439"/>
      <c r="AH4326" s="367"/>
      <c r="AJ4326" s="367"/>
      <c r="AK4326" s="367"/>
    </row>
    <row r="4327" spans="26:37" s="368" customFormat="1" ht="14.15" customHeight="1">
      <c r="Z4327" s="439"/>
      <c r="AH4327" s="367"/>
      <c r="AJ4327" s="367"/>
      <c r="AK4327" s="367"/>
    </row>
    <row r="4328" spans="26:37" s="368" customFormat="1" ht="14.15" customHeight="1">
      <c r="Z4328" s="439"/>
      <c r="AH4328" s="367"/>
      <c r="AJ4328" s="367"/>
      <c r="AK4328" s="367"/>
    </row>
    <row r="4329" spans="26:37" s="368" customFormat="1" ht="14.15" customHeight="1">
      <c r="Z4329" s="439"/>
      <c r="AH4329" s="367"/>
      <c r="AJ4329" s="367"/>
      <c r="AK4329" s="367"/>
    </row>
    <row r="4330" spans="26:37" s="368" customFormat="1" ht="14.15" customHeight="1">
      <c r="Z4330" s="439"/>
      <c r="AH4330" s="367"/>
      <c r="AJ4330" s="367"/>
      <c r="AK4330" s="367"/>
    </row>
    <row r="4331" spans="26:37" s="368" customFormat="1" ht="14.15" customHeight="1">
      <c r="Z4331" s="439"/>
      <c r="AH4331" s="367"/>
      <c r="AJ4331" s="367"/>
      <c r="AK4331" s="367"/>
    </row>
    <row r="4332" spans="26:37" s="368" customFormat="1" ht="14.15" customHeight="1">
      <c r="Z4332" s="439"/>
      <c r="AH4332" s="367"/>
      <c r="AJ4332" s="367"/>
      <c r="AK4332" s="367"/>
    </row>
    <row r="4333" spans="26:37" s="368" customFormat="1" ht="14.15" customHeight="1">
      <c r="Z4333" s="439"/>
      <c r="AH4333" s="367"/>
      <c r="AJ4333" s="367"/>
      <c r="AK4333" s="367"/>
    </row>
    <row r="4334" spans="26:37" s="368" customFormat="1" ht="14.15" customHeight="1">
      <c r="Z4334" s="439"/>
      <c r="AH4334" s="367"/>
      <c r="AJ4334" s="367"/>
      <c r="AK4334" s="367"/>
    </row>
    <row r="4335" spans="26:37" s="368" customFormat="1" ht="14.15" customHeight="1">
      <c r="Z4335" s="439"/>
      <c r="AH4335" s="367"/>
      <c r="AJ4335" s="367"/>
      <c r="AK4335" s="367"/>
    </row>
    <row r="4336" spans="26:37" s="368" customFormat="1" ht="14.15" customHeight="1">
      <c r="Z4336" s="439"/>
      <c r="AH4336" s="367"/>
      <c r="AJ4336" s="367"/>
      <c r="AK4336" s="367"/>
    </row>
    <row r="4337" spans="26:37" s="368" customFormat="1" ht="14.15" customHeight="1">
      <c r="Z4337" s="439"/>
      <c r="AH4337" s="367"/>
      <c r="AJ4337" s="367"/>
      <c r="AK4337" s="367"/>
    </row>
    <row r="4338" spans="26:37" s="368" customFormat="1" ht="14.15" customHeight="1">
      <c r="Z4338" s="439"/>
      <c r="AH4338" s="367"/>
      <c r="AJ4338" s="367"/>
      <c r="AK4338" s="367"/>
    </row>
    <row r="4339" spans="26:37" s="368" customFormat="1" ht="14.15" customHeight="1">
      <c r="Z4339" s="439"/>
      <c r="AH4339" s="367"/>
      <c r="AJ4339" s="367"/>
      <c r="AK4339" s="367"/>
    </row>
    <row r="4340" spans="26:37" s="368" customFormat="1" ht="14.15" customHeight="1">
      <c r="Z4340" s="439"/>
      <c r="AH4340" s="367"/>
      <c r="AJ4340" s="367"/>
      <c r="AK4340" s="367"/>
    </row>
    <row r="4341" spans="26:37" s="368" customFormat="1" ht="14.15" customHeight="1">
      <c r="Z4341" s="439"/>
      <c r="AH4341" s="367"/>
      <c r="AJ4341" s="367"/>
      <c r="AK4341" s="367"/>
    </row>
    <row r="4342" spans="26:37" s="368" customFormat="1" ht="14.15" customHeight="1">
      <c r="Z4342" s="439"/>
      <c r="AH4342" s="367"/>
      <c r="AJ4342" s="367"/>
      <c r="AK4342" s="367"/>
    </row>
    <row r="4343" spans="26:37" s="368" customFormat="1" ht="14.15" customHeight="1">
      <c r="Z4343" s="439"/>
      <c r="AH4343" s="367"/>
      <c r="AJ4343" s="367"/>
      <c r="AK4343" s="367"/>
    </row>
    <row r="4344" spans="26:37" s="368" customFormat="1" ht="14.15" customHeight="1">
      <c r="Z4344" s="439"/>
      <c r="AH4344" s="367"/>
      <c r="AJ4344" s="367"/>
      <c r="AK4344" s="367"/>
    </row>
    <row r="4345" spans="26:37" s="368" customFormat="1" ht="14.15" customHeight="1">
      <c r="Z4345" s="439"/>
      <c r="AH4345" s="367"/>
      <c r="AJ4345" s="367"/>
      <c r="AK4345" s="367"/>
    </row>
    <row r="4346" spans="26:37" s="368" customFormat="1" ht="14.15" customHeight="1">
      <c r="Z4346" s="439"/>
      <c r="AH4346" s="367"/>
      <c r="AJ4346" s="367"/>
      <c r="AK4346" s="367"/>
    </row>
    <row r="4347" spans="26:37" s="368" customFormat="1" ht="14.15" customHeight="1">
      <c r="Z4347" s="439"/>
      <c r="AH4347" s="367"/>
      <c r="AJ4347" s="367"/>
      <c r="AK4347" s="367"/>
    </row>
    <row r="4348" spans="26:37" s="368" customFormat="1" ht="14.15" customHeight="1">
      <c r="Z4348" s="439"/>
      <c r="AH4348" s="367"/>
      <c r="AJ4348" s="367"/>
      <c r="AK4348" s="367"/>
    </row>
    <row r="4349" spans="26:37" s="368" customFormat="1" ht="14.15" customHeight="1">
      <c r="Z4349" s="439"/>
      <c r="AH4349" s="367"/>
      <c r="AJ4349" s="367"/>
      <c r="AK4349" s="367"/>
    </row>
    <row r="4350" spans="26:37" s="368" customFormat="1" ht="14.15" customHeight="1">
      <c r="Z4350" s="439"/>
      <c r="AH4350" s="367"/>
      <c r="AJ4350" s="367"/>
      <c r="AK4350" s="367"/>
    </row>
    <row r="4351" spans="26:37" s="368" customFormat="1" ht="14.15" customHeight="1">
      <c r="Z4351" s="439"/>
      <c r="AH4351" s="367"/>
      <c r="AJ4351" s="367"/>
      <c r="AK4351" s="367"/>
    </row>
    <row r="4352" spans="26:37" s="368" customFormat="1" ht="14.15" customHeight="1">
      <c r="Z4352" s="439"/>
      <c r="AH4352" s="367"/>
      <c r="AJ4352" s="367"/>
      <c r="AK4352" s="367"/>
    </row>
    <row r="4353" spans="26:37" s="368" customFormat="1" ht="14.15" customHeight="1">
      <c r="Z4353" s="439"/>
      <c r="AH4353" s="367"/>
      <c r="AJ4353" s="367"/>
      <c r="AK4353" s="367"/>
    </row>
    <row r="4354" spans="26:37" s="368" customFormat="1" ht="14.15" customHeight="1">
      <c r="Z4354" s="439"/>
      <c r="AH4354" s="367"/>
      <c r="AJ4354" s="367"/>
      <c r="AK4354" s="367"/>
    </row>
    <row r="4355" spans="26:37" s="368" customFormat="1" ht="14.15" customHeight="1">
      <c r="Z4355" s="439"/>
      <c r="AH4355" s="367"/>
      <c r="AJ4355" s="367"/>
      <c r="AK4355" s="367"/>
    </row>
    <row r="4356" spans="26:37" s="368" customFormat="1" ht="14.15" customHeight="1">
      <c r="Z4356" s="439"/>
      <c r="AH4356" s="367"/>
      <c r="AJ4356" s="367"/>
      <c r="AK4356" s="367"/>
    </row>
    <row r="4357" spans="26:37" s="368" customFormat="1" ht="14.15" customHeight="1">
      <c r="Z4357" s="439"/>
      <c r="AH4357" s="367"/>
      <c r="AJ4357" s="367"/>
      <c r="AK4357" s="367"/>
    </row>
    <row r="4358" spans="26:37" s="368" customFormat="1" ht="14.15" customHeight="1">
      <c r="Z4358" s="439"/>
      <c r="AH4358" s="367"/>
      <c r="AJ4358" s="367"/>
      <c r="AK4358" s="367"/>
    </row>
    <row r="4359" spans="26:37" s="368" customFormat="1" ht="14.15" customHeight="1">
      <c r="Z4359" s="439"/>
      <c r="AH4359" s="367"/>
      <c r="AJ4359" s="367"/>
      <c r="AK4359" s="367"/>
    </row>
    <row r="4360" spans="26:37" s="368" customFormat="1" ht="14.15" customHeight="1">
      <c r="Z4360" s="439"/>
      <c r="AH4360" s="367"/>
      <c r="AJ4360" s="367"/>
      <c r="AK4360" s="367"/>
    </row>
    <row r="4361" spans="26:37" s="368" customFormat="1" ht="14.15" customHeight="1">
      <c r="Z4361" s="439"/>
      <c r="AH4361" s="367"/>
      <c r="AJ4361" s="367"/>
      <c r="AK4361" s="367"/>
    </row>
    <row r="4362" spans="26:37" s="368" customFormat="1" ht="14.15" customHeight="1">
      <c r="Z4362" s="439"/>
      <c r="AH4362" s="367"/>
      <c r="AJ4362" s="367"/>
      <c r="AK4362" s="367"/>
    </row>
    <row r="4363" spans="26:37" s="368" customFormat="1" ht="14.15" customHeight="1">
      <c r="Z4363" s="439"/>
      <c r="AH4363" s="367"/>
      <c r="AJ4363" s="367"/>
      <c r="AK4363" s="367"/>
    </row>
    <row r="4364" spans="26:37" s="368" customFormat="1" ht="14.15" customHeight="1">
      <c r="Z4364" s="439"/>
      <c r="AH4364" s="367"/>
      <c r="AJ4364" s="367"/>
      <c r="AK4364" s="367"/>
    </row>
    <row r="4365" spans="26:37" s="368" customFormat="1" ht="14.15" customHeight="1">
      <c r="Z4365" s="439"/>
      <c r="AH4365" s="367"/>
      <c r="AJ4365" s="367"/>
      <c r="AK4365" s="367"/>
    </row>
    <row r="4366" spans="26:37" s="368" customFormat="1" ht="14.15" customHeight="1">
      <c r="Z4366" s="439"/>
      <c r="AH4366" s="367"/>
      <c r="AJ4366" s="367"/>
      <c r="AK4366" s="367"/>
    </row>
    <row r="4367" spans="26:37" s="368" customFormat="1" ht="14.15" customHeight="1">
      <c r="Z4367" s="439"/>
      <c r="AH4367" s="367"/>
      <c r="AJ4367" s="367"/>
      <c r="AK4367" s="367"/>
    </row>
    <row r="4368" spans="26:37" s="368" customFormat="1" ht="14.15" customHeight="1">
      <c r="Z4368" s="439"/>
      <c r="AH4368" s="367"/>
      <c r="AJ4368" s="367"/>
      <c r="AK4368" s="367"/>
    </row>
    <row r="4369" spans="26:37" s="368" customFormat="1" ht="14.15" customHeight="1">
      <c r="Z4369" s="439"/>
      <c r="AH4369" s="367"/>
      <c r="AJ4369" s="367"/>
      <c r="AK4369" s="367"/>
    </row>
    <row r="4370" spans="26:37" s="368" customFormat="1" ht="14.15" customHeight="1">
      <c r="Z4370" s="439"/>
      <c r="AH4370" s="367"/>
      <c r="AJ4370" s="367"/>
      <c r="AK4370" s="367"/>
    </row>
    <row r="4371" spans="26:37" s="368" customFormat="1" ht="14.15" customHeight="1">
      <c r="Z4371" s="439"/>
      <c r="AH4371" s="367"/>
      <c r="AJ4371" s="367"/>
      <c r="AK4371" s="367"/>
    </row>
    <row r="4372" spans="26:37" s="368" customFormat="1" ht="14.15" customHeight="1">
      <c r="Z4372" s="439"/>
      <c r="AH4372" s="367"/>
      <c r="AJ4372" s="367"/>
      <c r="AK4372" s="367"/>
    </row>
    <row r="4373" spans="26:37" s="368" customFormat="1" ht="14.15" customHeight="1">
      <c r="Z4373" s="439"/>
      <c r="AH4373" s="367"/>
      <c r="AJ4373" s="367"/>
      <c r="AK4373" s="367"/>
    </row>
    <row r="4374" spans="26:37" s="368" customFormat="1" ht="14.15" customHeight="1">
      <c r="Z4374" s="439"/>
      <c r="AH4374" s="367"/>
      <c r="AJ4374" s="367"/>
      <c r="AK4374" s="367"/>
    </row>
    <row r="4375" spans="26:37" s="368" customFormat="1" ht="14.15" customHeight="1">
      <c r="Z4375" s="439"/>
      <c r="AH4375" s="367"/>
      <c r="AJ4375" s="367"/>
      <c r="AK4375" s="367"/>
    </row>
    <row r="4376" spans="26:37" s="368" customFormat="1" ht="14.15" customHeight="1">
      <c r="Z4376" s="439"/>
      <c r="AH4376" s="367"/>
      <c r="AJ4376" s="367"/>
      <c r="AK4376" s="367"/>
    </row>
    <row r="4377" spans="26:37" s="368" customFormat="1" ht="14.15" customHeight="1">
      <c r="Z4377" s="439"/>
      <c r="AH4377" s="367"/>
      <c r="AJ4377" s="367"/>
      <c r="AK4377" s="367"/>
    </row>
    <row r="4378" spans="26:37" s="368" customFormat="1" ht="14.15" customHeight="1">
      <c r="Z4378" s="439"/>
      <c r="AH4378" s="367"/>
      <c r="AJ4378" s="367"/>
      <c r="AK4378" s="367"/>
    </row>
    <row r="4379" spans="26:37" s="368" customFormat="1" ht="14.15" customHeight="1">
      <c r="Z4379" s="439"/>
      <c r="AH4379" s="367"/>
      <c r="AJ4379" s="367"/>
      <c r="AK4379" s="367"/>
    </row>
    <row r="4380" spans="26:37" s="368" customFormat="1" ht="14.15" customHeight="1">
      <c r="Z4380" s="439"/>
      <c r="AH4380" s="367"/>
      <c r="AJ4380" s="367"/>
      <c r="AK4380" s="367"/>
    </row>
    <row r="4381" spans="26:37" s="368" customFormat="1" ht="14.15" customHeight="1">
      <c r="Z4381" s="439"/>
      <c r="AH4381" s="367"/>
      <c r="AJ4381" s="367"/>
      <c r="AK4381" s="367"/>
    </row>
    <row r="4382" spans="26:37" s="368" customFormat="1" ht="14.15" customHeight="1">
      <c r="Z4382" s="439"/>
      <c r="AH4382" s="367"/>
      <c r="AJ4382" s="367"/>
      <c r="AK4382" s="367"/>
    </row>
    <row r="4383" spans="26:37" s="368" customFormat="1" ht="14.15" customHeight="1">
      <c r="Z4383" s="439"/>
      <c r="AH4383" s="367"/>
      <c r="AJ4383" s="367"/>
      <c r="AK4383" s="367"/>
    </row>
    <row r="4384" spans="26:37" s="368" customFormat="1" ht="14.15" customHeight="1">
      <c r="Z4384" s="439"/>
      <c r="AH4384" s="367"/>
      <c r="AJ4384" s="367"/>
      <c r="AK4384" s="367"/>
    </row>
    <row r="4385" spans="26:37" s="368" customFormat="1" ht="14.15" customHeight="1">
      <c r="Z4385" s="439"/>
      <c r="AH4385" s="367"/>
      <c r="AJ4385" s="367"/>
      <c r="AK4385" s="367"/>
    </row>
    <row r="4386" spans="26:37" s="368" customFormat="1" ht="14.15" customHeight="1">
      <c r="Z4386" s="439"/>
      <c r="AH4386" s="367"/>
      <c r="AJ4386" s="367"/>
      <c r="AK4386" s="367"/>
    </row>
    <row r="4387" spans="26:37" s="368" customFormat="1" ht="14.15" customHeight="1">
      <c r="Z4387" s="439"/>
      <c r="AH4387" s="367"/>
      <c r="AJ4387" s="367"/>
      <c r="AK4387" s="367"/>
    </row>
    <row r="4388" spans="26:37" s="368" customFormat="1" ht="14.15" customHeight="1">
      <c r="Z4388" s="439"/>
      <c r="AH4388" s="367"/>
      <c r="AJ4388" s="367"/>
      <c r="AK4388" s="367"/>
    </row>
    <row r="4389" spans="26:37" s="368" customFormat="1" ht="14.15" customHeight="1">
      <c r="Z4389" s="439"/>
      <c r="AH4389" s="367"/>
      <c r="AJ4389" s="367"/>
      <c r="AK4389" s="367"/>
    </row>
    <row r="4390" spans="26:37" s="368" customFormat="1" ht="14.15" customHeight="1">
      <c r="Z4390" s="439"/>
      <c r="AH4390" s="367"/>
      <c r="AJ4390" s="367"/>
      <c r="AK4390" s="367"/>
    </row>
    <row r="4391" spans="26:37" s="368" customFormat="1" ht="14.15" customHeight="1">
      <c r="Z4391" s="439"/>
      <c r="AH4391" s="367"/>
      <c r="AJ4391" s="367"/>
      <c r="AK4391" s="367"/>
    </row>
    <row r="4392" spans="26:37" s="368" customFormat="1" ht="14.15" customHeight="1">
      <c r="Z4392" s="439"/>
      <c r="AH4392" s="367"/>
      <c r="AJ4392" s="367"/>
      <c r="AK4392" s="367"/>
    </row>
    <row r="4393" spans="26:37" s="368" customFormat="1" ht="14.15" customHeight="1">
      <c r="Z4393" s="439"/>
      <c r="AH4393" s="367"/>
      <c r="AJ4393" s="367"/>
      <c r="AK4393" s="367"/>
    </row>
    <row r="4394" spans="26:37" s="368" customFormat="1" ht="14.15" customHeight="1">
      <c r="Z4394" s="439"/>
      <c r="AH4394" s="367"/>
      <c r="AJ4394" s="367"/>
      <c r="AK4394" s="367"/>
    </row>
    <row r="4395" spans="26:37" s="368" customFormat="1" ht="14.15" customHeight="1">
      <c r="Z4395" s="439"/>
      <c r="AH4395" s="367"/>
      <c r="AJ4395" s="367"/>
      <c r="AK4395" s="367"/>
    </row>
    <row r="4396" spans="26:37" s="368" customFormat="1" ht="14.15" customHeight="1">
      <c r="Z4396" s="439"/>
      <c r="AH4396" s="367"/>
      <c r="AJ4396" s="367"/>
      <c r="AK4396" s="367"/>
    </row>
    <row r="4397" spans="26:37" s="368" customFormat="1" ht="14.15" customHeight="1">
      <c r="Z4397" s="439"/>
      <c r="AH4397" s="367"/>
      <c r="AJ4397" s="367"/>
      <c r="AK4397" s="367"/>
    </row>
    <row r="4398" spans="26:37" s="368" customFormat="1" ht="14.15" customHeight="1">
      <c r="Z4398" s="439"/>
      <c r="AH4398" s="367"/>
      <c r="AJ4398" s="367"/>
      <c r="AK4398" s="367"/>
    </row>
    <row r="4399" spans="26:37" s="368" customFormat="1" ht="14.15" customHeight="1">
      <c r="Z4399" s="439"/>
      <c r="AH4399" s="367"/>
      <c r="AJ4399" s="367"/>
      <c r="AK4399" s="367"/>
    </row>
    <row r="4400" spans="26:37" s="368" customFormat="1" ht="14.15" customHeight="1">
      <c r="Z4400" s="439"/>
      <c r="AH4400" s="367"/>
      <c r="AJ4400" s="367"/>
      <c r="AK4400" s="367"/>
    </row>
    <row r="4401" spans="26:37" s="368" customFormat="1" ht="14.15" customHeight="1">
      <c r="Z4401" s="439"/>
      <c r="AH4401" s="367"/>
      <c r="AJ4401" s="367"/>
      <c r="AK4401" s="367"/>
    </row>
    <row r="4402" spans="26:37" s="368" customFormat="1" ht="14.15" customHeight="1">
      <c r="Z4402" s="439"/>
      <c r="AH4402" s="367"/>
      <c r="AJ4402" s="367"/>
      <c r="AK4402" s="367"/>
    </row>
    <row r="4403" spans="26:37" s="368" customFormat="1" ht="14.15" customHeight="1">
      <c r="Z4403" s="439"/>
      <c r="AH4403" s="367"/>
      <c r="AJ4403" s="367"/>
      <c r="AK4403" s="367"/>
    </row>
    <row r="4404" spans="26:37" s="368" customFormat="1" ht="14.15" customHeight="1">
      <c r="Z4404" s="439"/>
      <c r="AH4404" s="367"/>
      <c r="AJ4404" s="367"/>
      <c r="AK4404" s="367"/>
    </row>
    <row r="4405" spans="26:37" s="368" customFormat="1" ht="14.15" customHeight="1">
      <c r="Z4405" s="439"/>
      <c r="AH4405" s="367"/>
      <c r="AJ4405" s="367"/>
      <c r="AK4405" s="367"/>
    </row>
    <row r="4406" spans="26:37" s="368" customFormat="1" ht="14.15" customHeight="1">
      <c r="Z4406" s="439"/>
      <c r="AH4406" s="367"/>
      <c r="AJ4406" s="367"/>
      <c r="AK4406" s="367"/>
    </row>
    <row r="4407" spans="26:37" s="368" customFormat="1" ht="14.15" customHeight="1">
      <c r="Z4407" s="439"/>
      <c r="AH4407" s="367"/>
      <c r="AJ4407" s="367"/>
      <c r="AK4407" s="367"/>
    </row>
    <row r="4408" spans="26:37" s="368" customFormat="1" ht="14.15" customHeight="1">
      <c r="Z4408" s="439"/>
      <c r="AH4408" s="367"/>
      <c r="AJ4408" s="367"/>
      <c r="AK4408" s="367"/>
    </row>
    <row r="4409" spans="26:37" s="368" customFormat="1" ht="14.15" customHeight="1">
      <c r="Z4409" s="439"/>
      <c r="AH4409" s="367"/>
      <c r="AJ4409" s="367"/>
      <c r="AK4409" s="367"/>
    </row>
    <row r="4410" spans="26:37" s="368" customFormat="1" ht="14.15" customHeight="1">
      <c r="Z4410" s="439"/>
      <c r="AH4410" s="367"/>
      <c r="AJ4410" s="367"/>
      <c r="AK4410" s="367"/>
    </row>
    <row r="4411" spans="26:37" s="368" customFormat="1" ht="14.15" customHeight="1">
      <c r="Z4411" s="439"/>
      <c r="AH4411" s="367"/>
      <c r="AJ4411" s="367"/>
      <c r="AK4411" s="367"/>
    </row>
    <row r="4412" spans="26:37" s="368" customFormat="1" ht="14.15" customHeight="1">
      <c r="Z4412" s="439"/>
      <c r="AH4412" s="367"/>
      <c r="AJ4412" s="367"/>
      <c r="AK4412" s="367"/>
    </row>
    <row r="4413" spans="26:37" s="368" customFormat="1" ht="14.15" customHeight="1">
      <c r="Z4413" s="439"/>
      <c r="AH4413" s="367"/>
      <c r="AJ4413" s="367"/>
      <c r="AK4413" s="367"/>
    </row>
    <row r="4414" spans="26:37" s="368" customFormat="1" ht="14.15" customHeight="1">
      <c r="Z4414" s="439"/>
      <c r="AH4414" s="367"/>
      <c r="AJ4414" s="367"/>
      <c r="AK4414" s="367"/>
    </row>
    <row r="4415" spans="26:37" s="368" customFormat="1" ht="14.15" customHeight="1">
      <c r="Z4415" s="439"/>
      <c r="AH4415" s="367"/>
      <c r="AJ4415" s="367"/>
      <c r="AK4415" s="367"/>
    </row>
    <row r="4416" spans="26:37" s="368" customFormat="1" ht="14.15" customHeight="1">
      <c r="Z4416" s="439"/>
      <c r="AH4416" s="367"/>
      <c r="AJ4416" s="367"/>
      <c r="AK4416" s="367"/>
    </row>
    <row r="4417" spans="26:37" s="368" customFormat="1" ht="14.15" customHeight="1">
      <c r="Z4417" s="439"/>
      <c r="AH4417" s="367"/>
      <c r="AJ4417" s="367"/>
      <c r="AK4417" s="367"/>
    </row>
    <row r="4418" spans="26:37" s="368" customFormat="1" ht="14.15" customHeight="1">
      <c r="Z4418" s="439"/>
      <c r="AH4418" s="367"/>
      <c r="AJ4418" s="367"/>
      <c r="AK4418" s="367"/>
    </row>
    <row r="4419" spans="26:37" s="368" customFormat="1" ht="14.15" customHeight="1">
      <c r="Z4419" s="439"/>
      <c r="AH4419" s="367"/>
      <c r="AJ4419" s="367"/>
      <c r="AK4419" s="367"/>
    </row>
    <row r="4420" spans="26:37" s="368" customFormat="1" ht="14.15" customHeight="1">
      <c r="Z4420" s="439"/>
      <c r="AH4420" s="367"/>
      <c r="AJ4420" s="367"/>
      <c r="AK4420" s="367"/>
    </row>
    <row r="4421" spans="26:37" s="368" customFormat="1" ht="14.15" customHeight="1">
      <c r="Z4421" s="439"/>
      <c r="AH4421" s="367"/>
      <c r="AJ4421" s="367"/>
      <c r="AK4421" s="367"/>
    </row>
    <row r="4422" spans="26:37" s="368" customFormat="1" ht="14.15" customHeight="1">
      <c r="Z4422" s="439"/>
      <c r="AH4422" s="367"/>
      <c r="AJ4422" s="367"/>
      <c r="AK4422" s="367"/>
    </row>
    <row r="4423" spans="26:37" s="368" customFormat="1" ht="14.15" customHeight="1">
      <c r="Z4423" s="439"/>
      <c r="AH4423" s="367"/>
      <c r="AJ4423" s="367"/>
      <c r="AK4423" s="367"/>
    </row>
    <row r="4424" spans="26:37" s="368" customFormat="1" ht="14.15" customHeight="1">
      <c r="Z4424" s="439"/>
      <c r="AH4424" s="367"/>
      <c r="AJ4424" s="367"/>
      <c r="AK4424" s="367"/>
    </row>
    <row r="4425" spans="26:37" s="368" customFormat="1" ht="14.15" customHeight="1">
      <c r="Z4425" s="439"/>
      <c r="AH4425" s="367"/>
      <c r="AJ4425" s="367"/>
      <c r="AK4425" s="367"/>
    </row>
    <row r="4426" spans="26:37" s="368" customFormat="1" ht="14.15" customHeight="1">
      <c r="Z4426" s="439"/>
      <c r="AH4426" s="367"/>
      <c r="AJ4426" s="367"/>
      <c r="AK4426" s="367"/>
    </row>
    <row r="4427" spans="26:37" s="368" customFormat="1" ht="14.15" customHeight="1">
      <c r="Z4427" s="439"/>
      <c r="AH4427" s="367"/>
      <c r="AJ4427" s="367"/>
      <c r="AK4427" s="367"/>
    </row>
    <row r="4428" spans="26:37" s="368" customFormat="1" ht="14.15" customHeight="1">
      <c r="Z4428" s="439"/>
      <c r="AH4428" s="367"/>
      <c r="AJ4428" s="367"/>
      <c r="AK4428" s="367"/>
    </row>
    <row r="4429" spans="26:37" s="368" customFormat="1" ht="14.15" customHeight="1">
      <c r="Z4429" s="439"/>
      <c r="AH4429" s="367"/>
      <c r="AJ4429" s="367"/>
      <c r="AK4429" s="367"/>
    </row>
    <row r="4430" spans="26:37" s="368" customFormat="1" ht="14.15" customHeight="1">
      <c r="Z4430" s="439"/>
      <c r="AH4430" s="367"/>
      <c r="AJ4430" s="367"/>
      <c r="AK4430" s="367"/>
    </row>
    <row r="4431" spans="26:37" s="368" customFormat="1" ht="14.15" customHeight="1">
      <c r="Z4431" s="439"/>
      <c r="AH4431" s="367"/>
      <c r="AJ4431" s="367"/>
      <c r="AK4431" s="367"/>
    </row>
    <row r="4432" spans="26:37" s="368" customFormat="1" ht="14.15" customHeight="1">
      <c r="Z4432" s="439"/>
      <c r="AH4432" s="367"/>
      <c r="AJ4432" s="367"/>
      <c r="AK4432" s="367"/>
    </row>
    <row r="4433" spans="26:37" s="368" customFormat="1" ht="14.15" customHeight="1">
      <c r="Z4433" s="439"/>
      <c r="AH4433" s="367"/>
      <c r="AJ4433" s="367"/>
      <c r="AK4433" s="367"/>
    </row>
    <row r="4434" spans="26:37" s="368" customFormat="1" ht="14.15" customHeight="1">
      <c r="Z4434" s="439"/>
      <c r="AH4434" s="367"/>
      <c r="AJ4434" s="367"/>
      <c r="AK4434" s="367"/>
    </row>
    <row r="4435" spans="26:37" s="368" customFormat="1" ht="14.15" customHeight="1">
      <c r="Z4435" s="439"/>
      <c r="AH4435" s="367"/>
      <c r="AJ4435" s="367"/>
      <c r="AK4435" s="367"/>
    </row>
    <row r="4436" spans="26:37" s="368" customFormat="1" ht="14.15" customHeight="1">
      <c r="Z4436" s="439"/>
      <c r="AH4436" s="367"/>
      <c r="AJ4436" s="367"/>
      <c r="AK4436" s="367"/>
    </row>
    <row r="4437" spans="26:37" s="368" customFormat="1" ht="14.15" customHeight="1">
      <c r="Z4437" s="439"/>
      <c r="AH4437" s="367"/>
      <c r="AJ4437" s="367"/>
      <c r="AK4437" s="367"/>
    </row>
    <row r="4438" spans="26:37" s="368" customFormat="1" ht="14.15" customHeight="1">
      <c r="Z4438" s="439"/>
      <c r="AH4438" s="367"/>
      <c r="AJ4438" s="367"/>
      <c r="AK4438" s="367"/>
    </row>
    <row r="4439" spans="26:37" s="368" customFormat="1" ht="14.15" customHeight="1">
      <c r="Z4439" s="439"/>
      <c r="AH4439" s="367"/>
      <c r="AJ4439" s="367"/>
      <c r="AK4439" s="367"/>
    </row>
    <row r="4440" spans="26:37" s="368" customFormat="1" ht="14.15" customHeight="1">
      <c r="Z4440" s="439"/>
      <c r="AH4440" s="367"/>
      <c r="AJ4440" s="367"/>
      <c r="AK4440" s="367"/>
    </row>
    <row r="4441" spans="26:37" s="368" customFormat="1" ht="14.15" customHeight="1">
      <c r="Z4441" s="439"/>
      <c r="AH4441" s="367"/>
      <c r="AJ4441" s="367"/>
      <c r="AK4441" s="367"/>
    </row>
    <row r="4442" spans="26:37" s="368" customFormat="1" ht="14.15" customHeight="1">
      <c r="Z4442" s="439"/>
      <c r="AH4442" s="367"/>
      <c r="AJ4442" s="367"/>
      <c r="AK4442" s="367"/>
    </row>
    <row r="4443" spans="26:37" s="368" customFormat="1" ht="14.15" customHeight="1">
      <c r="Z4443" s="439"/>
      <c r="AH4443" s="367"/>
      <c r="AJ4443" s="367"/>
      <c r="AK4443" s="367"/>
    </row>
    <row r="4444" spans="26:37" s="368" customFormat="1" ht="14.15" customHeight="1">
      <c r="Z4444" s="439"/>
      <c r="AH4444" s="367"/>
      <c r="AJ4444" s="367"/>
      <c r="AK4444" s="367"/>
    </row>
    <row r="4445" spans="26:37" s="368" customFormat="1" ht="14.15" customHeight="1">
      <c r="Z4445" s="439"/>
      <c r="AH4445" s="367"/>
      <c r="AJ4445" s="367"/>
      <c r="AK4445" s="367"/>
    </row>
    <row r="4446" spans="26:37" s="368" customFormat="1" ht="14.15" customHeight="1">
      <c r="Z4446" s="439"/>
      <c r="AH4446" s="367"/>
      <c r="AJ4446" s="367"/>
      <c r="AK4446" s="367"/>
    </row>
    <row r="4447" spans="26:37" s="368" customFormat="1" ht="14.15" customHeight="1">
      <c r="Z4447" s="439"/>
      <c r="AH4447" s="367"/>
      <c r="AJ4447" s="367"/>
      <c r="AK4447" s="367"/>
    </row>
    <row r="4448" spans="26:37" s="368" customFormat="1" ht="14.15" customHeight="1">
      <c r="Z4448" s="439"/>
      <c r="AH4448" s="367"/>
      <c r="AJ4448" s="367"/>
      <c r="AK4448" s="367"/>
    </row>
    <row r="4449" spans="26:37" s="368" customFormat="1" ht="14.15" customHeight="1">
      <c r="Z4449" s="439"/>
      <c r="AH4449" s="367"/>
      <c r="AJ4449" s="367"/>
      <c r="AK4449" s="367"/>
    </row>
    <row r="4450" spans="26:37" s="368" customFormat="1" ht="14.15" customHeight="1">
      <c r="Z4450" s="439"/>
      <c r="AH4450" s="367"/>
      <c r="AJ4450" s="367"/>
      <c r="AK4450" s="367"/>
    </row>
    <row r="4451" spans="26:37" s="368" customFormat="1" ht="14.15" customHeight="1">
      <c r="Z4451" s="439"/>
      <c r="AH4451" s="367"/>
      <c r="AJ4451" s="367"/>
      <c r="AK4451" s="367"/>
    </row>
    <row r="4452" spans="26:37" s="368" customFormat="1" ht="14.15" customHeight="1">
      <c r="Z4452" s="439"/>
      <c r="AH4452" s="367"/>
      <c r="AJ4452" s="367"/>
      <c r="AK4452" s="367"/>
    </row>
    <row r="4453" spans="26:37" s="368" customFormat="1" ht="14.15" customHeight="1">
      <c r="Z4453" s="439"/>
      <c r="AH4453" s="367"/>
      <c r="AJ4453" s="367"/>
      <c r="AK4453" s="367"/>
    </row>
    <row r="4454" spans="26:37" s="368" customFormat="1" ht="14.15" customHeight="1">
      <c r="Z4454" s="439"/>
      <c r="AH4454" s="367"/>
      <c r="AJ4454" s="367"/>
      <c r="AK4454" s="367"/>
    </row>
    <row r="4455" spans="26:37" s="368" customFormat="1" ht="14.15" customHeight="1">
      <c r="Z4455" s="439"/>
      <c r="AH4455" s="367"/>
      <c r="AJ4455" s="367"/>
      <c r="AK4455" s="367"/>
    </row>
    <row r="4456" spans="26:37" s="368" customFormat="1" ht="14.15" customHeight="1">
      <c r="Z4456" s="439"/>
      <c r="AH4456" s="367"/>
      <c r="AJ4456" s="367"/>
      <c r="AK4456" s="367"/>
    </row>
    <row r="4457" spans="26:37" s="368" customFormat="1" ht="14.15" customHeight="1">
      <c r="Z4457" s="439"/>
      <c r="AH4457" s="367"/>
      <c r="AJ4457" s="367"/>
      <c r="AK4457" s="367"/>
    </row>
    <row r="4458" spans="26:37" s="368" customFormat="1" ht="14.15" customHeight="1">
      <c r="Z4458" s="439"/>
      <c r="AH4458" s="367"/>
      <c r="AJ4458" s="367"/>
      <c r="AK4458" s="367"/>
    </row>
    <row r="4459" spans="26:37" s="368" customFormat="1" ht="14.15" customHeight="1">
      <c r="Z4459" s="439"/>
      <c r="AH4459" s="367"/>
      <c r="AJ4459" s="367"/>
      <c r="AK4459" s="367"/>
    </row>
    <row r="4460" spans="26:37" s="368" customFormat="1" ht="14.15" customHeight="1">
      <c r="Z4460" s="439"/>
      <c r="AH4460" s="367"/>
      <c r="AJ4460" s="367"/>
      <c r="AK4460" s="367"/>
    </row>
    <row r="4461" spans="26:37" s="368" customFormat="1" ht="14.15" customHeight="1">
      <c r="Z4461" s="439"/>
      <c r="AH4461" s="367"/>
      <c r="AJ4461" s="367"/>
      <c r="AK4461" s="367"/>
    </row>
    <row r="4462" spans="26:37" s="368" customFormat="1" ht="14.15" customHeight="1">
      <c r="Z4462" s="439"/>
      <c r="AH4462" s="367"/>
      <c r="AJ4462" s="367"/>
      <c r="AK4462" s="367"/>
    </row>
    <row r="4463" spans="26:37" s="368" customFormat="1" ht="14.15" customHeight="1">
      <c r="Z4463" s="439"/>
      <c r="AH4463" s="367"/>
      <c r="AJ4463" s="367"/>
      <c r="AK4463" s="367"/>
    </row>
    <row r="4464" spans="26:37" s="368" customFormat="1" ht="14.15" customHeight="1">
      <c r="Z4464" s="439"/>
      <c r="AH4464" s="367"/>
      <c r="AJ4464" s="367"/>
      <c r="AK4464" s="367"/>
    </row>
    <row r="4465" spans="26:37" s="368" customFormat="1" ht="14.15" customHeight="1">
      <c r="Z4465" s="439"/>
      <c r="AH4465" s="367"/>
      <c r="AJ4465" s="367"/>
      <c r="AK4465" s="367"/>
    </row>
    <row r="4466" spans="26:37" s="368" customFormat="1" ht="14.15" customHeight="1">
      <c r="Z4466" s="439"/>
      <c r="AH4466" s="367"/>
      <c r="AJ4466" s="367"/>
      <c r="AK4466" s="367"/>
    </row>
    <row r="4467" spans="26:37" s="368" customFormat="1" ht="14.15" customHeight="1">
      <c r="Z4467" s="439"/>
      <c r="AH4467" s="367"/>
      <c r="AJ4467" s="367"/>
      <c r="AK4467" s="367"/>
    </row>
    <row r="4468" spans="26:37" s="368" customFormat="1" ht="14.15" customHeight="1">
      <c r="Z4468" s="439"/>
      <c r="AH4468" s="367"/>
      <c r="AJ4468" s="367"/>
      <c r="AK4468" s="367"/>
    </row>
    <row r="4469" spans="26:37" s="368" customFormat="1" ht="14.15" customHeight="1">
      <c r="Z4469" s="439"/>
      <c r="AH4469" s="367"/>
      <c r="AJ4469" s="367"/>
      <c r="AK4469" s="367"/>
    </row>
    <row r="4470" spans="26:37" s="368" customFormat="1" ht="14.15" customHeight="1">
      <c r="Z4470" s="439"/>
      <c r="AH4470" s="367"/>
      <c r="AJ4470" s="367"/>
      <c r="AK4470" s="367"/>
    </row>
    <row r="4471" spans="26:37" s="368" customFormat="1" ht="14.15" customHeight="1">
      <c r="Z4471" s="439"/>
      <c r="AH4471" s="367"/>
      <c r="AJ4471" s="367"/>
      <c r="AK4471" s="367"/>
    </row>
    <row r="4472" spans="26:37" s="368" customFormat="1" ht="14.15" customHeight="1">
      <c r="Z4472" s="439"/>
      <c r="AH4472" s="367"/>
      <c r="AJ4472" s="367"/>
      <c r="AK4472" s="367"/>
    </row>
    <row r="4473" spans="26:37" s="368" customFormat="1" ht="14.15" customHeight="1">
      <c r="Z4473" s="439"/>
      <c r="AH4473" s="367"/>
      <c r="AJ4473" s="367"/>
      <c r="AK4473" s="367"/>
    </row>
    <row r="4474" spans="26:37" s="368" customFormat="1" ht="14.15" customHeight="1">
      <c r="Z4474" s="439"/>
      <c r="AH4474" s="367"/>
      <c r="AJ4474" s="367"/>
      <c r="AK4474" s="367"/>
    </row>
    <row r="4475" spans="26:37" s="368" customFormat="1" ht="14.15" customHeight="1">
      <c r="Z4475" s="439"/>
      <c r="AH4475" s="367"/>
      <c r="AJ4475" s="367"/>
      <c r="AK4475" s="367"/>
    </row>
    <row r="4476" spans="26:37" s="368" customFormat="1" ht="14.15" customHeight="1">
      <c r="Z4476" s="439"/>
      <c r="AH4476" s="367"/>
      <c r="AJ4476" s="367"/>
      <c r="AK4476" s="367"/>
    </row>
    <row r="4477" spans="26:37" s="368" customFormat="1" ht="14.15" customHeight="1">
      <c r="Z4477" s="439"/>
      <c r="AH4477" s="367"/>
      <c r="AJ4477" s="367"/>
      <c r="AK4477" s="367"/>
    </row>
    <row r="4478" spans="26:37" s="368" customFormat="1" ht="14.15" customHeight="1">
      <c r="Z4478" s="439"/>
      <c r="AH4478" s="367"/>
      <c r="AJ4478" s="367"/>
      <c r="AK4478" s="367"/>
    </row>
    <row r="4479" spans="26:37" s="368" customFormat="1" ht="14.15" customHeight="1">
      <c r="Z4479" s="439"/>
      <c r="AH4479" s="367"/>
      <c r="AJ4479" s="367"/>
      <c r="AK4479" s="367"/>
    </row>
    <row r="4480" spans="26:37" s="368" customFormat="1" ht="14.15" customHeight="1">
      <c r="Z4480" s="439"/>
      <c r="AH4480" s="367"/>
      <c r="AJ4480" s="367"/>
      <c r="AK4480" s="367"/>
    </row>
    <row r="4481" spans="26:37" s="368" customFormat="1" ht="14.15" customHeight="1">
      <c r="Z4481" s="439"/>
      <c r="AH4481" s="367"/>
      <c r="AJ4481" s="367"/>
      <c r="AK4481" s="367"/>
    </row>
    <row r="4482" spans="26:37" s="368" customFormat="1" ht="14.15" customHeight="1">
      <c r="Z4482" s="439"/>
      <c r="AH4482" s="367"/>
      <c r="AJ4482" s="367"/>
      <c r="AK4482" s="367"/>
    </row>
    <row r="4483" spans="26:37" s="368" customFormat="1" ht="14.15" customHeight="1">
      <c r="Z4483" s="439"/>
      <c r="AH4483" s="367"/>
      <c r="AJ4483" s="367"/>
      <c r="AK4483" s="367"/>
    </row>
    <row r="4484" spans="26:37" s="368" customFormat="1" ht="14.15" customHeight="1">
      <c r="Z4484" s="439"/>
      <c r="AH4484" s="367"/>
      <c r="AJ4484" s="367"/>
      <c r="AK4484" s="367"/>
    </row>
    <row r="4485" spans="26:37" s="368" customFormat="1" ht="14.15" customHeight="1">
      <c r="Z4485" s="439"/>
      <c r="AH4485" s="367"/>
      <c r="AJ4485" s="367"/>
      <c r="AK4485" s="367"/>
    </row>
    <row r="4486" spans="26:37" s="368" customFormat="1" ht="14.15" customHeight="1">
      <c r="Z4486" s="439"/>
      <c r="AH4486" s="367"/>
      <c r="AJ4486" s="367"/>
      <c r="AK4486" s="367"/>
    </row>
    <row r="4487" spans="26:37" s="368" customFormat="1" ht="14.15" customHeight="1">
      <c r="Z4487" s="439"/>
      <c r="AH4487" s="367"/>
      <c r="AJ4487" s="367"/>
      <c r="AK4487" s="367"/>
    </row>
    <row r="4488" spans="26:37" s="368" customFormat="1" ht="14.15" customHeight="1">
      <c r="Z4488" s="439"/>
      <c r="AH4488" s="367"/>
      <c r="AJ4488" s="367"/>
      <c r="AK4488" s="367"/>
    </row>
    <row r="4489" spans="26:37" s="368" customFormat="1" ht="14.15" customHeight="1">
      <c r="Z4489" s="439"/>
      <c r="AH4489" s="367"/>
      <c r="AJ4489" s="367"/>
      <c r="AK4489" s="367"/>
    </row>
    <row r="4490" spans="26:37" s="368" customFormat="1" ht="14.15" customHeight="1">
      <c r="Z4490" s="439"/>
      <c r="AH4490" s="367"/>
      <c r="AJ4490" s="367"/>
      <c r="AK4490" s="367"/>
    </row>
    <row r="4491" spans="26:37" s="368" customFormat="1" ht="14.15" customHeight="1">
      <c r="Z4491" s="439"/>
      <c r="AH4491" s="367"/>
      <c r="AJ4491" s="367"/>
      <c r="AK4491" s="367"/>
    </row>
    <row r="4492" spans="26:37" s="368" customFormat="1" ht="14.15" customHeight="1">
      <c r="Z4492" s="439"/>
      <c r="AH4492" s="367"/>
      <c r="AJ4492" s="367"/>
      <c r="AK4492" s="367"/>
    </row>
    <row r="4493" spans="26:37" s="368" customFormat="1" ht="14.15" customHeight="1">
      <c r="Z4493" s="439"/>
      <c r="AH4493" s="367"/>
      <c r="AJ4493" s="367"/>
      <c r="AK4493" s="367"/>
    </row>
    <row r="4494" spans="26:37" s="368" customFormat="1" ht="14.15" customHeight="1">
      <c r="Z4494" s="439"/>
      <c r="AH4494" s="367"/>
      <c r="AJ4494" s="367"/>
      <c r="AK4494" s="367"/>
    </row>
    <row r="4495" spans="26:37" s="368" customFormat="1" ht="14.15" customHeight="1">
      <c r="Z4495" s="439"/>
      <c r="AH4495" s="367"/>
      <c r="AJ4495" s="367"/>
      <c r="AK4495" s="367"/>
    </row>
    <row r="4496" spans="26:37" s="368" customFormat="1" ht="14.15" customHeight="1">
      <c r="Z4496" s="439"/>
      <c r="AH4496" s="367"/>
      <c r="AJ4496" s="367"/>
      <c r="AK4496" s="367"/>
    </row>
    <row r="4497" spans="26:37" s="368" customFormat="1" ht="14.15" customHeight="1">
      <c r="Z4497" s="439"/>
      <c r="AH4497" s="367"/>
      <c r="AJ4497" s="367"/>
      <c r="AK4497" s="367"/>
    </row>
    <row r="4498" spans="26:37" s="368" customFormat="1" ht="14.15" customHeight="1">
      <c r="Z4498" s="439"/>
      <c r="AH4498" s="367"/>
      <c r="AJ4498" s="367"/>
      <c r="AK4498" s="367"/>
    </row>
    <row r="4499" spans="26:37" s="368" customFormat="1" ht="14.15" customHeight="1">
      <c r="Z4499" s="439"/>
      <c r="AH4499" s="367"/>
      <c r="AJ4499" s="367"/>
      <c r="AK4499" s="367"/>
    </row>
    <row r="4500" spans="26:37" s="368" customFormat="1" ht="14.15" customHeight="1">
      <c r="Z4500" s="439"/>
      <c r="AH4500" s="367"/>
      <c r="AJ4500" s="367"/>
      <c r="AK4500" s="367"/>
    </row>
    <row r="4501" spans="26:37" s="368" customFormat="1" ht="14.15" customHeight="1">
      <c r="Z4501" s="439"/>
      <c r="AH4501" s="367"/>
      <c r="AJ4501" s="367"/>
      <c r="AK4501" s="367"/>
    </row>
    <row r="4502" spans="26:37" s="368" customFormat="1" ht="14.15" customHeight="1">
      <c r="Z4502" s="439"/>
      <c r="AH4502" s="367"/>
      <c r="AJ4502" s="367"/>
      <c r="AK4502" s="367"/>
    </row>
    <row r="4503" spans="26:37" s="368" customFormat="1" ht="14.15" customHeight="1">
      <c r="Z4503" s="439"/>
      <c r="AH4503" s="367"/>
      <c r="AJ4503" s="367"/>
      <c r="AK4503" s="367"/>
    </row>
    <row r="4504" spans="26:37" s="368" customFormat="1" ht="14.15" customHeight="1">
      <c r="Z4504" s="439"/>
      <c r="AH4504" s="367"/>
      <c r="AJ4504" s="367"/>
      <c r="AK4504" s="367"/>
    </row>
    <row r="4505" spans="26:37" s="368" customFormat="1" ht="14.15" customHeight="1">
      <c r="Z4505" s="439"/>
      <c r="AH4505" s="367"/>
      <c r="AJ4505" s="367"/>
      <c r="AK4505" s="367"/>
    </row>
    <row r="4506" spans="26:37" s="368" customFormat="1" ht="14.15" customHeight="1">
      <c r="Z4506" s="439"/>
      <c r="AH4506" s="367"/>
      <c r="AJ4506" s="367"/>
      <c r="AK4506" s="367"/>
    </row>
    <row r="4507" spans="26:37" s="368" customFormat="1" ht="14.15" customHeight="1">
      <c r="Z4507" s="439"/>
      <c r="AH4507" s="367"/>
      <c r="AJ4507" s="367"/>
      <c r="AK4507" s="367"/>
    </row>
    <row r="4508" spans="26:37" s="368" customFormat="1" ht="14.15" customHeight="1">
      <c r="Z4508" s="439"/>
      <c r="AH4508" s="367"/>
      <c r="AJ4508" s="367"/>
      <c r="AK4508" s="367"/>
    </row>
    <row r="4509" spans="26:37" s="368" customFormat="1" ht="14.15" customHeight="1">
      <c r="Z4509" s="439"/>
      <c r="AH4509" s="367"/>
      <c r="AJ4509" s="367"/>
      <c r="AK4509" s="367"/>
    </row>
    <row r="4510" spans="26:37" s="368" customFormat="1" ht="14.15" customHeight="1">
      <c r="Z4510" s="439"/>
      <c r="AH4510" s="367"/>
      <c r="AJ4510" s="367"/>
      <c r="AK4510" s="367"/>
    </row>
    <row r="4511" spans="26:37" s="368" customFormat="1" ht="14.15" customHeight="1">
      <c r="Z4511" s="439"/>
      <c r="AH4511" s="367"/>
      <c r="AJ4511" s="367"/>
      <c r="AK4511" s="367"/>
    </row>
    <row r="4512" spans="26:37" s="368" customFormat="1" ht="14.15" customHeight="1">
      <c r="Z4512" s="439"/>
      <c r="AH4512" s="367"/>
      <c r="AJ4512" s="367"/>
      <c r="AK4512" s="367"/>
    </row>
    <row r="4513" spans="26:37" s="368" customFormat="1" ht="14.15" customHeight="1">
      <c r="Z4513" s="439"/>
      <c r="AH4513" s="367"/>
      <c r="AJ4513" s="367"/>
      <c r="AK4513" s="367"/>
    </row>
    <row r="4514" spans="26:37" s="368" customFormat="1" ht="14.15" customHeight="1">
      <c r="Z4514" s="439"/>
      <c r="AH4514" s="367"/>
      <c r="AJ4514" s="367"/>
      <c r="AK4514" s="367"/>
    </row>
    <row r="4515" spans="26:37" s="368" customFormat="1" ht="14.15" customHeight="1">
      <c r="Z4515" s="439"/>
      <c r="AH4515" s="367"/>
      <c r="AJ4515" s="367"/>
      <c r="AK4515" s="367"/>
    </row>
    <row r="4516" spans="26:37" s="368" customFormat="1" ht="14.15" customHeight="1">
      <c r="Z4516" s="439"/>
      <c r="AH4516" s="367"/>
      <c r="AJ4516" s="367"/>
      <c r="AK4516" s="367"/>
    </row>
    <row r="4517" spans="26:37" s="368" customFormat="1" ht="14.15" customHeight="1">
      <c r="Z4517" s="439"/>
      <c r="AH4517" s="367"/>
      <c r="AJ4517" s="367"/>
      <c r="AK4517" s="367"/>
    </row>
    <row r="4518" spans="26:37" s="368" customFormat="1" ht="14.15" customHeight="1">
      <c r="Z4518" s="439"/>
      <c r="AH4518" s="367"/>
      <c r="AJ4518" s="367"/>
      <c r="AK4518" s="367"/>
    </row>
    <row r="4519" spans="26:37" s="368" customFormat="1" ht="14.15" customHeight="1">
      <c r="Z4519" s="439"/>
      <c r="AH4519" s="367"/>
      <c r="AJ4519" s="367"/>
      <c r="AK4519" s="367"/>
    </row>
    <row r="4520" spans="26:37" s="368" customFormat="1" ht="14.15" customHeight="1">
      <c r="Z4520" s="439"/>
      <c r="AH4520" s="367"/>
      <c r="AJ4520" s="367"/>
      <c r="AK4520" s="367"/>
    </row>
    <row r="4521" spans="26:37" s="368" customFormat="1" ht="14.15" customHeight="1">
      <c r="Z4521" s="439"/>
      <c r="AH4521" s="367"/>
      <c r="AJ4521" s="367"/>
      <c r="AK4521" s="367"/>
    </row>
    <row r="4522" spans="26:37" s="368" customFormat="1" ht="14.15" customHeight="1">
      <c r="Z4522" s="439"/>
      <c r="AH4522" s="367"/>
      <c r="AJ4522" s="367"/>
      <c r="AK4522" s="367"/>
    </row>
    <row r="4523" spans="26:37" s="368" customFormat="1" ht="14.15" customHeight="1">
      <c r="Z4523" s="439"/>
      <c r="AH4523" s="367"/>
      <c r="AJ4523" s="367"/>
      <c r="AK4523" s="367"/>
    </row>
    <row r="4524" spans="26:37" s="368" customFormat="1" ht="14.15" customHeight="1">
      <c r="Z4524" s="439"/>
      <c r="AH4524" s="367"/>
      <c r="AJ4524" s="367"/>
      <c r="AK4524" s="367"/>
    </row>
    <row r="4525" spans="26:37" s="368" customFormat="1" ht="14.15" customHeight="1">
      <c r="Z4525" s="439"/>
      <c r="AH4525" s="367"/>
      <c r="AJ4525" s="367"/>
      <c r="AK4525" s="367"/>
    </row>
    <row r="4526" spans="26:37" s="368" customFormat="1" ht="14.15" customHeight="1">
      <c r="Z4526" s="439"/>
      <c r="AH4526" s="367"/>
      <c r="AJ4526" s="367"/>
      <c r="AK4526" s="367"/>
    </row>
    <row r="4527" spans="26:37" s="368" customFormat="1" ht="14.15" customHeight="1">
      <c r="Z4527" s="439"/>
      <c r="AH4527" s="367"/>
      <c r="AJ4527" s="367"/>
      <c r="AK4527" s="367"/>
    </row>
    <row r="4528" spans="26:37" s="368" customFormat="1" ht="14.15" customHeight="1">
      <c r="Z4528" s="439"/>
      <c r="AH4528" s="367"/>
      <c r="AJ4528" s="367"/>
      <c r="AK4528" s="367"/>
    </row>
    <row r="4529" spans="26:37" s="368" customFormat="1" ht="14.15" customHeight="1">
      <c r="Z4529" s="439"/>
      <c r="AH4529" s="367"/>
      <c r="AJ4529" s="367"/>
      <c r="AK4529" s="367"/>
    </row>
    <row r="4530" spans="26:37" s="368" customFormat="1" ht="14.15" customHeight="1">
      <c r="Z4530" s="439"/>
      <c r="AH4530" s="367"/>
      <c r="AJ4530" s="367"/>
      <c r="AK4530" s="367"/>
    </row>
    <row r="4531" spans="26:37" s="368" customFormat="1" ht="14.15" customHeight="1">
      <c r="Z4531" s="439"/>
      <c r="AH4531" s="367"/>
      <c r="AJ4531" s="367"/>
      <c r="AK4531" s="367"/>
    </row>
    <row r="4532" spans="26:37" s="368" customFormat="1" ht="14.15" customHeight="1">
      <c r="Z4532" s="439"/>
      <c r="AH4532" s="367"/>
      <c r="AJ4532" s="367"/>
      <c r="AK4532" s="367"/>
    </row>
    <row r="4533" spans="26:37" s="368" customFormat="1" ht="14.15" customHeight="1">
      <c r="Z4533" s="439"/>
      <c r="AH4533" s="367"/>
      <c r="AJ4533" s="367"/>
      <c r="AK4533" s="367"/>
    </row>
    <row r="4534" spans="26:37" s="368" customFormat="1" ht="14.15" customHeight="1">
      <c r="Z4534" s="439"/>
      <c r="AH4534" s="367"/>
      <c r="AJ4534" s="367"/>
      <c r="AK4534" s="367"/>
    </row>
    <row r="4535" spans="26:37" s="368" customFormat="1" ht="14.15" customHeight="1">
      <c r="Z4535" s="439"/>
      <c r="AH4535" s="367"/>
      <c r="AJ4535" s="367"/>
      <c r="AK4535" s="367"/>
    </row>
    <row r="4536" spans="26:37" s="368" customFormat="1" ht="14.15" customHeight="1">
      <c r="Z4536" s="439"/>
      <c r="AH4536" s="367"/>
      <c r="AJ4536" s="367"/>
      <c r="AK4536" s="367"/>
    </row>
    <row r="4537" spans="26:37" s="368" customFormat="1" ht="14.15" customHeight="1">
      <c r="Z4537" s="439"/>
      <c r="AH4537" s="367"/>
      <c r="AJ4537" s="367"/>
      <c r="AK4537" s="367"/>
    </row>
    <row r="4538" spans="26:37" s="368" customFormat="1" ht="14.15" customHeight="1">
      <c r="Z4538" s="439"/>
      <c r="AH4538" s="367"/>
      <c r="AJ4538" s="367"/>
      <c r="AK4538" s="367"/>
    </row>
    <row r="4539" spans="26:37" s="368" customFormat="1" ht="14.15" customHeight="1">
      <c r="Z4539" s="439"/>
      <c r="AH4539" s="367"/>
      <c r="AJ4539" s="367"/>
      <c r="AK4539" s="367"/>
    </row>
    <row r="4540" spans="26:37" s="368" customFormat="1" ht="14.15" customHeight="1">
      <c r="Z4540" s="439"/>
      <c r="AH4540" s="367"/>
      <c r="AJ4540" s="367"/>
      <c r="AK4540" s="367"/>
    </row>
    <row r="4541" spans="26:37" s="368" customFormat="1" ht="14.15" customHeight="1">
      <c r="Z4541" s="439"/>
      <c r="AH4541" s="367"/>
      <c r="AJ4541" s="367"/>
      <c r="AK4541" s="367"/>
    </row>
    <row r="4542" spans="26:37" s="368" customFormat="1" ht="14.15" customHeight="1">
      <c r="Z4542" s="439"/>
      <c r="AH4542" s="367"/>
      <c r="AJ4542" s="367"/>
      <c r="AK4542" s="367"/>
    </row>
    <row r="4543" spans="26:37" s="368" customFormat="1" ht="14.15" customHeight="1">
      <c r="Z4543" s="439"/>
      <c r="AH4543" s="367"/>
      <c r="AJ4543" s="367"/>
      <c r="AK4543" s="367"/>
    </row>
    <row r="4544" spans="26:37" s="368" customFormat="1" ht="14.15" customHeight="1">
      <c r="Z4544" s="439"/>
      <c r="AH4544" s="367"/>
      <c r="AJ4544" s="367"/>
      <c r="AK4544" s="367"/>
    </row>
    <row r="4545" spans="26:37" s="368" customFormat="1" ht="14.15" customHeight="1">
      <c r="Z4545" s="439"/>
      <c r="AH4545" s="367"/>
      <c r="AJ4545" s="367"/>
      <c r="AK4545" s="367"/>
    </row>
    <row r="4546" spans="26:37" s="368" customFormat="1" ht="14.15" customHeight="1">
      <c r="Z4546" s="439"/>
      <c r="AH4546" s="367"/>
      <c r="AJ4546" s="367"/>
      <c r="AK4546" s="367"/>
    </row>
    <row r="4547" spans="26:37" s="368" customFormat="1" ht="14.15" customHeight="1">
      <c r="Z4547" s="439"/>
      <c r="AH4547" s="367"/>
      <c r="AJ4547" s="367"/>
      <c r="AK4547" s="367"/>
    </row>
    <row r="4548" spans="26:37" s="368" customFormat="1" ht="14.15" customHeight="1">
      <c r="Z4548" s="439"/>
      <c r="AH4548" s="367"/>
      <c r="AJ4548" s="367"/>
      <c r="AK4548" s="367"/>
    </row>
    <row r="4549" spans="26:37" s="368" customFormat="1" ht="14.15" customHeight="1">
      <c r="Z4549" s="439"/>
      <c r="AH4549" s="367"/>
      <c r="AJ4549" s="367"/>
      <c r="AK4549" s="367"/>
    </row>
    <row r="4550" spans="26:37" s="368" customFormat="1" ht="14.15" customHeight="1">
      <c r="Z4550" s="439"/>
      <c r="AH4550" s="367"/>
      <c r="AJ4550" s="367"/>
      <c r="AK4550" s="367"/>
    </row>
    <row r="4551" spans="26:37" s="368" customFormat="1" ht="14.15" customHeight="1">
      <c r="Z4551" s="439"/>
      <c r="AH4551" s="367"/>
      <c r="AJ4551" s="367"/>
      <c r="AK4551" s="367"/>
    </row>
    <row r="4552" spans="26:37" s="368" customFormat="1" ht="14.15" customHeight="1">
      <c r="Z4552" s="439"/>
      <c r="AH4552" s="367"/>
      <c r="AJ4552" s="367"/>
      <c r="AK4552" s="367"/>
    </row>
    <row r="4553" spans="26:37" s="368" customFormat="1" ht="14.15" customHeight="1">
      <c r="Z4553" s="439"/>
      <c r="AH4553" s="367"/>
      <c r="AJ4553" s="367"/>
      <c r="AK4553" s="367"/>
    </row>
    <row r="4554" spans="26:37" s="368" customFormat="1" ht="14.15" customHeight="1">
      <c r="Z4554" s="439"/>
      <c r="AH4554" s="367"/>
      <c r="AJ4554" s="367"/>
      <c r="AK4554" s="367"/>
    </row>
    <row r="4555" spans="26:37" s="368" customFormat="1" ht="14.15" customHeight="1">
      <c r="Z4555" s="439"/>
      <c r="AH4555" s="367"/>
      <c r="AJ4555" s="367"/>
      <c r="AK4555" s="367"/>
    </row>
    <row r="4556" spans="26:37" s="368" customFormat="1" ht="14.15" customHeight="1">
      <c r="Z4556" s="439"/>
      <c r="AH4556" s="367"/>
      <c r="AJ4556" s="367"/>
      <c r="AK4556" s="367"/>
    </row>
    <row r="4557" spans="26:37" s="368" customFormat="1" ht="14.15" customHeight="1">
      <c r="Z4557" s="439"/>
      <c r="AH4557" s="367"/>
      <c r="AJ4557" s="367"/>
      <c r="AK4557" s="367"/>
    </row>
    <row r="4558" spans="26:37" s="368" customFormat="1" ht="14.15" customHeight="1">
      <c r="Z4558" s="439"/>
      <c r="AH4558" s="367"/>
      <c r="AJ4558" s="367"/>
      <c r="AK4558" s="367"/>
    </row>
    <row r="4559" spans="26:37" s="368" customFormat="1" ht="14.15" customHeight="1">
      <c r="Z4559" s="439"/>
      <c r="AH4559" s="367"/>
      <c r="AJ4559" s="367"/>
      <c r="AK4559" s="367"/>
    </row>
    <row r="4560" spans="26:37" s="368" customFormat="1" ht="14.15" customHeight="1">
      <c r="Z4560" s="439"/>
      <c r="AH4560" s="367"/>
      <c r="AJ4560" s="367"/>
      <c r="AK4560" s="367"/>
    </row>
    <row r="4561" spans="26:37" s="368" customFormat="1" ht="14.15" customHeight="1">
      <c r="Z4561" s="439"/>
      <c r="AH4561" s="367"/>
      <c r="AJ4561" s="367"/>
      <c r="AK4561" s="367"/>
    </row>
    <row r="4562" spans="26:37" s="368" customFormat="1" ht="14.15" customHeight="1">
      <c r="Z4562" s="439"/>
      <c r="AH4562" s="367"/>
      <c r="AJ4562" s="367"/>
      <c r="AK4562" s="367"/>
    </row>
    <row r="4563" spans="26:37" s="368" customFormat="1" ht="14.15" customHeight="1">
      <c r="Z4563" s="439"/>
      <c r="AH4563" s="367"/>
      <c r="AJ4563" s="367"/>
      <c r="AK4563" s="367"/>
    </row>
    <row r="4564" spans="26:37" s="368" customFormat="1" ht="14.15" customHeight="1">
      <c r="Z4564" s="439"/>
      <c r="AH4564" s="367"/>
      <c r="AJ4564" s="367"/>
      <c r="AK4564" s="367"/>
    </row>
    <row r="4565" spans="26:37" s="368" customFormat="1" ht="14.15" customHeight="1">
      <c r="Z4565" s="439"/>
      <c r="AH4565" s="367"/>
      <c r="AJ4565" s="367"/>
      <c r="AK4565" s="367"/>
    </row>
    <row r="4566" spans="26:37" s="368" customFormat="1" ht="14.15" customHeight="1">
      <c r="Z4566" s="439"/>
      <c r="AH4566" s="367"/>
      <c r="AJ4566" s="367"/>
      <c r="AK4566" s="367"/>
    </row>
    <row r="4567" spans="26:37" s="368" customFormat="1" ht="14.15" customHeight="1">
      <c r="Z4567" s="439"/>
      <c r="AH4567" s="367"/>
      <c r="AJ4567" s="367"/>
      <c r="AK4567" s="367"/>
    </row>
    <row r="4568" spans="26:37" s="368" customFormat="1" ht="14.15" customHeight="1">
      <c r="Z4568" s="439"/>
      <c r="AH4568" s="367"/>
      <c r="AJ4568" s="367"/>
      <c r="AK4568" s="367"/>
    </row>
    <row r="4569" spans="26:37" s="368" customFormat="1" ht="14.15" customHeight="1">
      <c r="Z4569" s="439"/>
      <c r="AH4569" s="367"/>
      <c r="AJ4569" s="367"/>
      <c r="AK4569" s="367"/>
    </row>
    <row r="4570" spans="26:37" s="368" customFormat="1" ht="14.15" customHeight="1">
      <c r="Z4570" s="439"/>
      <c r="AH4570" s="367"/>
      <c r="AJ4570" s="367"/>
      <c r="AK4570" s="367"/>
    </row>
    <row r="4571" spans="26:37" s="368" customFormat="1" ht="14.15" customHeight="1">
      <c r="Z4571" s="439"/>
      <c r="AH4571" s="367"/>
      <c r="AJ4571" s="367"/>
      <c r="AK4571" s="367"/>
    </row>
    <row r="4572" spans="26:37" s="368" customFormat="1" ht="14.15" customHeight="1">
      <c r="Z4572" s="439"/>
      <c r="AH4572" s="367"/>
      <c r="AJ4572" s="367"/>
      <c r="AK4572" s="367"/>
    </row>
    <row r="4573" spans="26:37" s="368" customFormat="1" ht="14.15" customHeight="1">
      <c r="Z4573" s="439"/>
      <c r="AH4573" s="367"/>
      <c r="AJ4573" s="367"/>
      <c r="AK4573" s="367"/>
    </row>
    <row r="4574" spans="26:37" s="368" customFormat="1" ht="14.15" customHeight="1">
      <c r="Z4574" s="439"/>
      <c r="AH4574" s="367"/>
      <c r="AJ4574" s="367"/>
      <c r="AK4574" s="367"/>
    </row>
    <row r="4575" spans="26:37" s="368" customFormat="1" ht="14.15" customHeight="1">
      <c r="Z4575" s="439"/>
      <c r="AH4575" s="367"/>
      <c r="AJ4575" s="367"/>
      <c r="AK4575" s="367"/>
    </row>
    <row r="4576" spans="26:37" s="368" customFormat="1" ht="14.15" customHeight="1">
      <c r="Z4576" s="439"/>
      <c r="AH4576" s="367"/>
      <c r="AJ4576" s="367"/>
      <c r="AK4576" s="367"/>
    </row>
    <row r="4577" spans="26:37" s="368" customFormat="1" ht="14.15" customHeight="1">
      <c r="Z4577" s="439"/>
      <c r="AH4577" s="367"/>
      <c r="AJ4577" s="367"/>
      <c r="AK4577" s="367"/>
    </row>
    <row r="4578" spans="26:37" s="368" customFormat="1" ht="14.15" customHeight="1">
      <c r="Z4578" s="439"/>
      <c r="AH4578" s="367"/>
      <c r="AJ4578" s="367"/>
      <c r="AK4578" s="367"/>
    </row>
    <row r="4579" spans="26:37" s="368" customFormat="1" ht="14.15" customHeight="1">
      <c r="Z4579" s="439"/>
      <c r="AH4579" s="367"/>
      <c r="AJ4579" s="367"/>
      <c r="AK4579" s="367"/>
    </row>
    <row r="4580" spans="26:37" s="368" customFormat="1" ht="14.15" customHeight="1">
      <c r="Z4580" s="439"/>
      <c r="AH4580" s="367"/>
      <c r="AJ4580" s="367"/>
      <c r="AK4580" s="367"/>
    </row>
    <row r="4581" spans="26:37" s="368" customFormat="1" ht="14.15" customHeight="1">
      <c r="Z4581" s="439"/>
      <c r="AH4581" s="367"/>
      <c r="AJ4581" s="367"/>
      <c r="AK4581" s="367"/>
    </row>
    <row r="4582" spans="26:37" s="368" customFormat="1" ht="14.15" customHeight="1">
      <c r="Z4582" s="439"/>
      <c r="AH4582" s="367"/>
      <c r="AJ4582" s="367"/>
      <c r="AK4582" s="367"/>
    </row>
    <row r="4583" spans="26:37" s="368" customFormat="1" ht="14.15" customHeight="1">
      <c r="Z4583" s="439"/>
      <c r="AH4583" s="367"/>
      <c r="AJ4583" s="367"/>
      <c r="AK4583" s="367"/>
    </row>
    <row r="4584" spans="26:37" s="368" customFormat="1" ht="14.15" customHeight="1">
      <c r="Z4584" s="439"/>
      <c r="AH4584" s="367"/>
      <c r="AJ4584" s="367"/>
      <c r="AK4584" s="367"/>
    </row>
    <row r="4585" spans="26:37" s="368" customFormat="1" ht="14.15" customHeight="1">
      <c r="Z4585" s="439"/>
      <c r="AH4585" s="367"/>
      <c r="AJ4585" s="367"/>
      <c r="AK4585" s="367"/>
    </row>
    <row r="4586" spans="26:37" s="368" customFormat="1" ht="14.15" customHeight="1">
      <c r="Z4586" s="439"/>
      <c r="AH4586" s="367"/>
      <c r="AJ4586" s="367"/>
      <c r="AK4586" s="367"/>
    </row>
    <row r="4587" spans="26:37" s="368" customFormat="1" ht="14.15" customHeight="1">
      <c r="Z4587" s="439"/>
      <c r="AH4587" s="367"/>
      <c r="AJ4587" s="367"/>
      <c r="AK4587" s="367"/>
    </row>
    <row r="4588" spans="26:37" s="368" customFormat="1" ht="14.15" customHeight="1">
      <c r="Z4588" s="439"/>
      <c r="AH4588" s="367"/>
      <c r="AJ4588" s="367"/>
      <c r="AK4588" s="367"/>
    </row>
    <row r="4589" spans="26:37" s="368" customFormat="1" ht="14.15" customHeight="1">
      <c r="Z4589" s="439"/>
      <c r="AH4589" s="367"/>
      <c r="AJ4589" s="367"/>
      <c r="AK4589" s="367"/>
    </row>
    <row r="4590" spans="26:37" s="368" customFormat="1" ht="14.15" customHeight="1">
      <c r="Z4590" s="439"/>
      <c r="AH4590" s="367"/>
      <c r="AJ4590" s="367"/>
      <c r="AK4590" s="367"/>
    </row>
    <row r="4591" spans="26:37" s="368" customFormat="1" ht="14.15" customHeight="1">
      <c r="Z4591" s="439"/>
      <c r="AH4591" s="367"/>
      <c r="AJ4591" s="367"/>
      <c r="AK4591" s="367"/>
    </row>
    <row r="4592" spans="26:37" s="368" customFormat="1" ht="14.15" customHeight="1">
      <c r="Z4592" s="439"/>
      <c r="AH4592" s="367"/>
      <c r="AJ4592" s="367"/>
      <c r="AK4592" s="367"/>
    </row>
    <row r="4593" spans="26:37" s="368" customFormat="1" ht="14.15" customHeight="1">
      <c r="Z4593" s="439"/>
      <c r="AH4593" s="367"/>
      <c r="AJ4593" s="367"/>
      <c r="AK4593" s="367"/>
    </row>
    <row r="4594" spans="26:37" s="368" customFormat="1" ht="14.15" customHeight="1">
      <c r="Z4594" s="439"/>
      <c r="AH4594" s="367"/>
      <c r="AJ4594" s="367"/>
      <c r="AK4594" s="367"/>
    </row>
    <row r="4595" spans="26:37" s="368" customFormat="1" ht="14.15" customHeight="1">
      <c r="Z4595" s="439"/>
      <c r="AH4595" s="367"/>
      <c r="AJ4595" s="367"/>
      <c r="AK4595" s="367"/>
    </row>
    <row r="4596" spans="26:37" s="368" customFormat="1" ht="14.15" customHeight="1">
      <c r="Z4596" s="439"/>
      <c r="AH4596" s="367"/>
      <c r="AJ4596" s="367"/>
      <c r="AK4596" s="367"/>
    </row>
    <row r="4597" spans="26:37" s="368" customFormat="1" ht="14.15" customHeight="1">
      <c r="Z4597" s="439"/>
      <c r="AH4597" s="367"/>
      <c r="AJ4597" s="367"/>
      <c r="AK4597" s="367"/>
    </row>
    <row r="4598" spans="26:37" s="368" customFormat="1" ht="14.15" customHeight="1">
      <c r="Z4598" s="439"/>
      <c r="AH4598" s="367"/>
      <c r="AJ4598" s="367"/>
      <c r="AK4598" s="367"/>
    </row>
    <row r="4599" spans="26:37" s="368" customFormat="1" ht="14.15" customHeight="1">
      <c r="Z4599" s="439"/>
      <c r="AH4599" s="367"/>
      <c r="AJ4599" s="367"/>
      <c r="AK4599" s="367"/>
    </row>
    <row r="4600" spans="26:37" s="368" customFormat="1" ht="14.15" customHeight="1">
      <c r="Z4600" s="439"/>
      <c r="AH4600" s="367"/>
      <c r="AJ4600" s="367"/>
      <c r="AK4600" s="367"/>
    </row>
    <row r="4601" spans="26:37" s="368" customFormat="1" ht="14.15" customHeight="1">
      <c r="Z4601" s="439"/>
      <c r="AH4601" s="367"/>
      <c r="AJ4601" s="367"/>
      <c r="AK4601" s="367"/>
    </row>
    <row r="4602" spans="26:37" s="368" customFormat="1" ht="14.15" customHeight="1">
      <c r="Z4602" s="439"/>
      <c r="AH4602" s="367"/>
      <c r="AJ4602" s="367"/>
      <c r="AK4602" s="367"/>
    </row>
    <row r="4603" spans="26:37" s="368" customFormat="1" ht="14.15" customHeight="1">
      <c r="Z4603" s="439"/>
      <c r="AH4603" s="367"/>
      <c r="AJ4603" s="367"/>
      <c r="AK4603" s="367"/>
    </row>
    <row r="4604" spans="26:37" s="368" customFormat="1" ht="14.15" customHeight="1">
      <c r="Z4604" s="439"/>
      <c r="AH4604" s="367"/>
      <c r="AJ4604" s="367"/>
      <c r="AK4604" s="367"/>
    </row>
    <row r="4605" spans="26:37" s="368" customFormat="1" ht="14.15" customHeight="1">
      <c r="Z4605" s="439"/>
      <c r="AH4605" s="367"/>
      <c r="AJ4605" s="367"/>
      <c r="AK4605" s="367"/>
    </row>
    <row r="4606" spans="26:37" s="368" customFormat="1" ht="14.15" customHeight="1">
      <c r="Z4606" s="439"/>
      <c r="AH4606" s="367"/>
      <c r="AJ4606" s="367"/>
      <c r="AK4606" s="367"/>
    </row>
    <row r="4607" spans="26:37" s="368" customFormat="1" ht="14.15" customHeight="1">
      <c r="Z4607" s="439"/>
      <c r="AH4607" s="367"/>
      <c r="AJ4607" s="367"/>
      <c r="AK4607" s="367"/>
    </row>
    <row r="4608" spans="26:37" s="368" customFormat="1" ht="14.15" customHeight="1">
      <c r="Z4608" s="439"/>
      <c r="AH4608" s="367"/>
      <c r="AJ4608" s="367"/>
      <c r="AK4608" s="367"/>
    </row>
    <row r="4609" spans="26:37" s="368" customFormat="1" ht="14.15" customHeight="1">
      <c r="Z4609" s="439"/>
      <c r="AH4609" s="367"/>
      <c r="AJ4609" s="367"/>
      <c r="AK4609" s="367"/>
    </row>
    <row r="4610" spans="26:37" s="368" customFormat="1" ht="14.15" customHeight="1">
      <c r="Z4610" s="439"/>
      <c r="AH4610" s="367"/>
      <c r="AJ4610" s="367"/>
      <c r="AK4610" s="367"/>
    </row>
    <row r="4611" spans="26:37" s="368" customFormat="1" ht="14.15" customHeight="1">
      <c r="Z4611" s="439"/>
      <c r="AH4611" s="367"/>
      <c r="AJ4611" s="367"/>
      <c r="AK4611" s="367"/>
    </row>
    <row r="4612" spans="26:37" s="368" customFormat="1" ht="14.15" customHeight="1">
      <c r="Z4612" s="439"/>
      <c r="AH4612" s="367"/>
      <c r="AJ4612" s="367"/>
      <c r="AK4612" s="367"/>
    </row>
    <row r="4613" spans="26:37" s="368" customFormat="1" ht="14.15" customHeight="1">
      <c r="Z4613" s="439"/>
      <c r="AH4613" s="367"/>
      <c r="AJ4613" s="367"/>
      <c r="AK4613" s="367"/>
    </row>
    <row r="4614" spans="26:37" s="368" customFormat="1" ht="14.15" customHeight="1">
      <c r="Z4614" s="439"/>
      <c r="AH4614" s="367"/>
      <c r="AJ4614" s="367"/>
      <c r="AK4614" s="367"/>
    </row>
    <row r="4615" spans="26:37" s="368" customFormat="1" ht="14.15" customHeight="1">
      <c r="Z4615" s="439"/>
      <c r="AH4615" s="367"/>
      <c r="AJ4615" s="367"/>
      <c r="AK4615" s="367"/>
    </row>
    <row r="4616" spans="26:37" s="368" customFormat="1" ht="14.15" customHeight="1">
      <c r="Z4616" s="439"/>
      <c r="AH4616" s="367"/>
      <c r="AJ4616" s="367"/>
      <c r="AK4616" s="367"/>
    </row>
    <row r="4617" spans="26:37" s="368" customFormat="1" ht="14.15" customHeight="1">
      <c r="Z4617" s="439"/>
      <c r="AH4617" s="367"/>
      <c r="AJ4617" s="367"/>
      <c r="AK4617" s="367"/>
    </row>
    <row r="4618" spans="26:37" s="368" customFormat="1" ht="14.15" customHeight="1">
      <c r="Z4618" s="439"/>
      <c r="AH4618" s="367"/>
      <c r="AJ4618" s="367"/>
      <c r="AK4618" s="367"/>
    </row>
    <row r="4619" spans="26:37" s="368" customFormat="1" ht="14.15" customHeight="1">
      <c r="Z4619" s="439"/>
      <c r="AH4619" s="367"/>
      <c r="AJ4619" s="367"/>
      <c r="AK4619" s="367"/>
    </row>
    <row r="4620" spans="26:37" s="368" customFormat="1" ht="14.15" customHeight="1">
      <c r="Z4620" s="439"/>
      <c r="AH4620" s="367"/>
      <c r="AJ4620" s="367"/>
      <c r="AK4620" s="367"/>
    </row>
    <row r="4621" spans="26:37" s="368" customFormat="1" ht="14.15" customHeight="1">
      <c r="Z4621" s="439"/>
      <c r="AH4621" s="367"/>
      <c r="AJ4621" s="367"/>
      <c r="AK4621" s="367"/>
    </row>
    <row r="4622" spans="26:37" s="368" customFormat="1" ht="14.15" customHeight="1">
      <c r="Z4622" s="439"/>
      <c r="AH4622" s="367"/>
      <c r="AJ4622" s="367"/>
      <c r="AK4622" s="367"/>
    </row>
    <row r="4623" spans="26:37" s="368" customFormat="1" ht="14.15" customHeight="1">
      <c r="Z4623" s="439"/>
      <c r="AH4623" s="367"/>
      <c r="AJ4623" s="367"/>
      <c r="AK4623" s="367"/>
    </row>
    <row r="4624" spans="26:37" s="368" customFormat="1" ht="14.15" customHeight="1">
      <c r="Z4624" s="439"/>
      <c r="AH4624" s="367"/>
      <c r="AJ4624" s="367"/>
      <c r="AK4624" s="367"/>
    </row>
    <row r="4625" spans="26:37" s="368" customFormat="1" ht="14.15" customHeight="1">
      <c r="Z4625" s="439"/>
      <c r="AH4625" s="367"/>
      <c r="AJ4625" s="367"/>
      <c r="AK4625" s="367"/>
    </row>
    <row r="4626" spans="26:37" s="368" customFormat="1" ht="14.15" customHeight="1">
      <c r="Z4626" s="439"/>
      <c r="AH4626" s="367"/>
      <c r="AJ4626" s="367"/>
      <c r="AK4626" s="367"/>
    </row>
    <row r="4627" spans="26:37" s="368" customFormat="1" ht="14.15" customHeight="1">
      <c r="Z4627" s="439"/>
      <c r="AH4627" s="367"/>
      <c r="AJ4627" s="367"/>
      <c r="AK4627" s="367"/>
    </row>
    <row r="4628" spans="26:37" s="368" customFormat="1" ht="14.15" customHeight="1">
      <c r="Z4628" s="439"/>
      <c r="AH4628" s="367"/>
      <c r="AJ4628" s="367"/>
      <c r="AK4628" s="367"/>
    </row>
    <row r="4629" spans="26:37" s="368" customFormat="1" ht="14.15" customHeight="1">
      <c r="Z4629" s="439"/>
      <c r="AH4629" s="367"/>
      <c r="AJ4629" s="367"/>
      <c r="AK4629" s="367"/>
    </row>
    <row r="4630" spans="26:37" s="368" customFormat="1" ht="14.15" customHeight="1">
      <c r="Z4630" s="439"/>
      <c r="AH4630" s="367"/>
      <c r="AJ4630" s="367"/>
      <c r="AK4630" s="367"/>
    </row>
    <row r="4631" spans="26:37" s="368" customFormat="1" ht="14.15" customHeight="1">
      <c r="Z4631" s="439"/>
      <c r="AH4631" s="367"/>
      <c r="AJ4631" s="367"/>
      <c r="AK4631" s="367"/>
    </row>
    <row r="4632" spans="26:37" s="368" customFormat="1" ht="14.15" customHeight="1">
      <c r="Z4632" s="439"/>
      <c r="AH4632" s="367"/>
      <c r="AJ4632" s="367"/>
      <c r="AK4632" s="367"/>
    </row>
    <row r="4633" spans="26:37" s="368" customFormat="1" ht="14.15" customHeight="1">
      <c r="Z4633" s="439"/>
      <c r="AH4633" s="367"/>
      <c r="AJ4633" s="367"/>
      <c r="AK4633" s="367"/>
    </row>
    <row r="4634" spans="26:37" s="368" customFormat="1" ht="14.15" customHeight="1">
      <c r="Z4634" s="439"/>
      <c r="AH4634" s="367"/>
      <c r="AJ4634" s="367"/>
      <c r="AK4634" s="367"/>
    </row>
    <row r="4635" spans="26:37" s="368" customFormat="1" ht="14.15" customHeight="1">
      <c r="Z4635" s="439"/>
      <c r="AH4635" s="367"/>
      <c r="AJ4635" s="367"/>
      <c r="AK4635" s="367"/>
    </row>
    <row r="4636" spans="26:37" s="368" customFormat="1" ht="14.15" customHeight="1">
      <c r="Z4636" s="439"/>
      <c r="AH4636" s="367"/>
      <c r="AJ4636" s="367"/>
      <c r="AK4636" s="367"/>
    </row>
    <row r="4637" spans="26:37" s="368" customFormat="1" ht="14.15" customHeight="1">
      <c r="Z4637" s="439"/>
      <c r="AH4637" s="367"/>
      <c r="AJ4637" s="367"/>
      <c r="AK4637" s="367"/>
    </row>
    <row r="4638" spans="26:37" s="368" customFormat="1" ht="14.15" customHeight="1">
      <c r="Z4638" s="439"/>
      <c r="AH4638" s="367"/>
      <c r="AJ4638" s="367"/>
      <c r="AK4638" s="367"/>
    </row>
    <row r="4639" spans="26:37" s="368" customFormat="1" ht="14.15" customHeight="1">
      <c r="Z4639" s="439"/>
      <c r="AH4639" s="367"/>
      <c r="AJ4639" s="367"/>
      <c r="AK4639" s="367"/>
    </row>
    <row r="4640" spans="26:37" s="368" customFormat="1" ht="14.15" customHeight="1">
      <c r="Z4640" s="439"/>
      <c r="AH4640" s="367"/>
      <c r="AJ4640" s="367"/>
      <c r="AK4640" s="367"/>
    </row>
    <row r="4641" spans="26:37" s="368" customFormat="1" ht="14.15" customHeight="1">
      <c r="Z4641" s="439"/>
      <c r="AH4641" s="367"/>
      <c r="AJ4641" s="367"/>
      <c r="AK4641" s="367"/>
    </row>
    <row r="4642" spans="26:37" s="368" customFormat="1" ht="14.15" customHeight="1">
      <c r="Z4642" s="439"/>
      <c r="AH4642" s="367"/>
      <c r="AJ4642" s="367"/>
      <c r="AK4642" s="367"/>
    </row>
    <row r="4643" spans="26:37" s="368" customFormat="1" ht="14.15" customHeight="1">
      <c r="Z4643" s="439"/>
      <c r="AH4643" s="367"/>
      <c r="AJ4643" s="367"/>
      <c r="AK4643" s="367"/>
    </row>
    <row r="4644" spans="26:37" s="368" customFormat="1" ht="14.15" customHeight="1">
      <c r="Z4644" s="439"/>
      <c r="AH4644" s="367"/>
      <c r="AJ4644" s="367"/>
      <c r="AK4644" s="367"/>
    </row>
    <row r="4645" spans="26:37" s="368" customFormat="1" ht="14.15" customHeight="1">
      <c r="Z4645" s="439"/>
      <c r="AH4645" s="367"/>
      <c r="AJ4645" s="367"/>
      <c r="AK4645" s="367"/>
    </row>
    <row r="4646" spans="26:37" s="368" customFormat="1" ht="14.15" customHeight="1">
      <c r="Z4646" s="439"/>
      <c r="AH4646" s="367"/>
      <c r="AJ4646" s="367"/>
      <c r="AK4646" s="367"/>
    </row>
    <row r="4647" spans="26:37" s="368" customFormat="1" ht="14.15" customHeight="1">
      <c r="Z4647" s="439"/>
      <c r="AH4647" s="367"/>
      <c r="AJ4647" s="367"/>
      <c r="AK4647" s="367"/>
    </row>
    <row r="4648" spans="26:37" s="368" customFormat="1" ht="14.15" customHeight="1">
      <c r="Z4648" s="439"/>
      <c r="AH4648" s="367"/>
      <c r="AJ4648" s="367"/>
      <c r="AK4648" s="367"/>
    </row>
    <row r="4649" spans="26:37" s="368" customFormat="1" ht="14.15" customHeight="1">
      <c r="Z4649" s="439"/>
      <c r="AH4649" s="367"/>
      <c r="AJ4649" s="367"/>
      <c r="AK4649" s="367"/>
    </row>
    <row r="4650" spans="26:37" s="368" customFormat="1" ht="14.15" customHeight="1">
      <c r="Z4650" s="439"/>
      <c r="AH4650" s="367"/>
      <c r="AJ4650" s="367"/>
      <c r="AK4650" s="367"/>
    </row>
    <row r="4651" spans="26:37" s="368" customFormat="1" ht="14.15" customHeight="1">
      <c r="Z4651" s="439"/>
      <c r="AH4651" s="367"/>
      <c r="AJ4651" s="367"/>
      <c r="AK4651" s="367"/>
    </row>
    <row r="4652" spans="26:37" s="368" customFormat="1" ht="14.15" customHeight="1">
      <c r="Z4652" s="439"/>
      <c r="AH4652" s="367"/>
      <c r="AJ4652" s="367"/>
      <c r="AK4652" s="367"/>
    </row>
    <row r="4653" spans="26:37" s="368" customFormat="1" ht="14.15" customHeight="1">
      <c r="Z4653" s="439"/>
      <c r="AH4653" s="367"/>
      <c r="AJ4653" s="367"/>
      <c r="AK4653" s="367"/>
    </row>
    <row r="4654" spans="26:37" s="368" customFormat="1" ht="14.15" customHeight="1">
      <c r="Z4654" s="439"/>
      <c r="AH4654" s="367"/>
      <c r="AJ4654" s="367"/>
      <c r="AK4654" s="367"/>
    </row>
    <row r="4655" spans="26:37" s="368" customFormat="1" ht="14.15" customHeight="1">
      <c r="Z4655" s="439"/>
      <c r="AH4655" s="367"/>
      <c r="AJ4655" s="367"/>
      <c r="AK4655" s="367"/>
    </row>
    <row r="4656" spans="26:37" s="368" customFormat="1" ht="14.15" customHeight="1">
      <c r="Z4656" s="439"/>
      <c r="AH4656" s="367"/>
      <c r="AJ4656" s="367"/>
      <c r="AK4656" s="367"/>
    </row>
    <row r="4657" spans="26:37" s="368" customFormat="1" ht="14.15" customHeight="1">
      <c r="Z4657" s="439"/>
      <c r="AH4657" s="367"/>
      <c r="AJ4657" s="367"/>
      <c r="AK4657" s="367"/>
    </row>
    <row r="4658" spans="26:37" s="368" customFormat="1" ht="14.15" customHeight="1">
      <c r="Z4658" s="439"/>
      <c r="AH4658" s="367"/>
      <c r="AJ4658" s="367"/>
      <c r="AK4658" s="367"/>
    </row>
    <row r="4659" spans="26:37" s="368" customFormat="1" ht="14.15" customHeight="1">
      <c r="Z4659" s="439"/>
      <c r="AH4659" s="367"/>
      <c r="AJ4659" s="367"/>
      <c r="AK4659" s="367"/>
    </row>
    <row r="4660" spans="26:37" s="368" customFormat="1" ht="14.15" customHeight="1">
      <c r="Z4660" s="439"/>
      <c r="AH4660" s="367"/>
      <c r="AJ4660" s="367"/>
      <c r="AK4660" s="367"/>
    </row>
    <row r="4661" spans="26:37" s="368" customFormat="1" ht="14.15" customHeight="1">
      <c r="Z4661" s="439"/>
      <c r="AH4661" s="367"/>
      <c r="AJ4661" s="367"/>
      <c r="AK4661" s="367"/>
    </row>
    <row r="4662" spans="26:37" s="368" customFormat="1" ht="14.15" customHeight="1">
      <c r="Z4662" s="439"/>
      <c r="AH4662" s="367"/>
      <c r="AJ4662" s="367"/>
      <c r="AK4662" s="367"/>
    </row>
    <row r="4663" spans="26:37" s="368" customFormat="1" ht="14.15" customHeight="1">
      <c r="Z4663" s="439"/>
      <c r="AH4663" s="367"/>
      <c r="AJ4663" s="367"/>
      <c r="AK4663" s="367"/>
    </row>
    <row r="4664" spans="26:37" s="368" customFormat="1" ht="14.15" customHeight="1">
      <c r="Z4664" s="439"/>
      <c r="AH4664" s="367"/>
      <c r="AJ4664" s="367"/>
      <c r="AK4664" s="367"/>
    </row>
    <row r="4665" spans="26:37" s="368" customFormat="1" ht="14.15" customHeight="1">
      <c r="Z4665" s="439"/>
      <c r="AH4665" s="367"/>
      <c r="AJ4665" s="367"/>
      <c r="AK4665" s="367"/>
    </row>
    <row r="4666" spans="26:37" s="368" customFormat="1" ht="14.15" customHeight="1">
      <c r="Z4666" s="439"/>
      <c r="AH4666" s="367"/>
      <c r="AJ4666" s="367"/>
      <c r="AK4666" s="367"/>
    </row>
    <row r="4667" spans="26:37" s="368" customFormat="1" ht="14.15" customHeight="1">
      <c r="Z4667" s="439"/>
      <c r="AH4667" s="367"/>
      <c r="AJ4667" s="367"/>
      <c r="AK4667" s="367"/>
    </row>
    <row r="4668" spans="26:37" s="368" customFormat="1" ht="14.15" customHeight="1">
      <c r="Z4668" s="439"/>
      <c r="AH4668" s="367"/>
      <c r="AJ4668" s="367"/>
      <c r="AK4668" s="367"/>
    </row>
    <row r="4669" spans="26:37" s="368" customFormat="1" ht="14.15" customHeight="1">
      <c r="Z4669" s="439"/>
      <c r="AH4669" s="367"/>
      <c r="AJ4669" s="367"/>
      <c r="AK4669" s="367"/>
    </row>
    <row r="4670" spans="26:37" s="368" customFormat="1" ht="14.15" customHeight="1">
      <c r="Z4670" s="439"/>
      <c r="AH4670" s="367"/>
      <c r="AJ4670" s="367"/>
      <c r="AK4670" s="367"/>
    </row>
    <row r="4671" spans="26:37" s="368" customFormat="1" ht="14.15" customHeight="1">
      <c r="Z4671" s="439"/>
      <c r="AH4671" s="367"/>
      <c r="AJ4671" s="367"/>
      <c r="AK4671" s="367"/>
    </row>
    <row r="4672" spans="26:37" s="368" customFormat="1" ht="14.15" customHeight="1">
      <c r="Z4672" s="439"/>
      <c r="AH4672" s="367"/>
      <c r="AJ4672" s="367"/>
      <c r="AK4672" s="367"/>
    </row>
    <row r="4673" spans="26:37" s="368" customFormat="1" ht="14.15" customHeight="1">
      <c r="Z4673" s="439"/>
      <c r="AH4673" s="367"/>
      <c r="AJ4673" s="367"/>
      <c r="AK4673" s="367"/>
    </row>
    <row r="4674" spans="26:37" s="368" customFormat="1" ht="14.15" customHeight="1">
      <c r="Z4674" s="439"/>
      <c r="AH4674" s="367"/>
      <c r="AJ4674" s="367"/>
      <c r="AK4674" s="367"/>
    </row>
    <row r="4675" spans="26:37" s="368" customFormat="1" ht="14.15" customHeight="1">
      <c r="Z4675" s="439"/>
      <c r="AH4675" s="367"/>
      <c r="AJ4675" s="367"/>
      <c r="AK4675" s="367"/>
    </row>
    <row r="4676" spans="26:37" s="368" customFormat="1" ht="14.15" customHeight="1">
      <c r="Z4676" s="439"/>
      <c r="AH4676" s="367"/>
      <c r="AJ4676" s="367"/>
      <c r="AK4676" s="367"/>
    </row>
    <row r="4677" spans="26:37" s="368" customFormat="1" ht="14.15" customHeight="1">
      <c r="Z4677" s="439"/>
      <c r="AH4677" s="367"/>
      <c r="AJ4677" s="367"/>
      <c r="AK4677" s="367"/>
    </row>
    <row r="4678" spans="26:37" s="368" customFormat="1" ht="14.15" customHeight="1">
      <c r="Z4678" s="439"/>
      <c r="AH4678" s="367"/>
      <c r="AJ4678" s="367"/>
      <c r="AK4678" s="367"/>
    </row>
    <row r="4679" spans="26:37" s="368" customFormat="1" ht="14.15" customHeight="1">
      <c r="Z4679" s="439"/>
      <c r="AH4679" s="367"/>
      <c r="AJ4679" s="367"/>
      <c r="AK4679" s="367"/>
    </row>
    <row r="4680" spans="26:37" s="368" customFormat="1" ht="14.15" customHeight="1">
      <c r="Z4680" s="439"/>
      <c r="AH4680" s="367"/>
      <c r="AJ4680" s="367"/>
      <c r="AK4680" s="367"/>
    </row>
    <row r="4681" spans="26:37" s="368" customFormat="1" ht="14.15" customHeight="1">
      <c r="Z4681" s="439"/>
      <c r="AH4681" s="367"/>
      <c r="AJ4681" s="367"/>
      <c r="AK4681" s="367"/>
    </row>
    <row r="4682" spans="26:37" s="368" customFormat="1" ht="14.15" customHeight="1">
      <c r="Z4682" s="439"/>
      <c r="AH4682" s="367"/>
      <c r="AJ4682" s="367"/>
      <c r="AK4682" s="367"/>
    </row>
    <row r="4683" spans="26:37" s="368" customFormat="1" ht="14.15" customHeight="1">
      <c r="Z4683" s="439"/>
      <c r="AH4683" s="367"/>
      <c r="AJ4683" s="367"/>
      <c r="AK4683" s="367"/>
    </row>
    <row r="4684" spans="26:37" s="368" customFormat="1" ht="14.15" customHeight="1">
      <c r="Z4684" s="439"/>
      <c r="AH4684" s="367"/>
      <c r="AJ4684" s="367"/>
      <c r="AK4684" s="367"/>
    </row>
    <row r="4685" spans="26:37" s="368" customFormat="1" ht="14.15" customHeight="1">
      <c r="Z4685" s="439"/>
      <c r="AH4685" s="367"/>
      <c r="AJ4685" s="367"/>
      <c r="AK4685" s="367"/>
    </row>
    <row r="4686" spans="26:37" s="368" customFormat="1" ht="14.15" customHeight="1">
      <c r="Z4686" s="439"/>
      <c r="AH4686" s="367"/>
      <c r="AJ4686" s="367"/>
      <c r="AK4686" s="367"/>
    </row>
    <row r="4687" spans="26:37" s="368" customFormat="1" ht="14.15" customHeight="1">
      <c r="Z4687" s="439"/>
      <c r="AH4687" s="367"/>
      <c r="AJ4687" s="367"/>
      <c r="AK4687" s="367"/>
    </row>
    <row r="4688" spans="26:37" s="368" customFormat="1" ht="14.15" customHeight="1">
      <c r="Z4688" s="439"/>
      <c r="AH4688" s="367"/>
      <c r="AJ4688" s="367"/>
      <c r="AK4688" s="367"/>
    </row>
    <row r="4689" spans="26:37" s="368" customFormat="1" ht="14.15" customHeight="1">
      <c r="Z4689" s="439"/>
      <c r="AH4689" s="367"/>
      <c r="AJ4689" s="367"/>
      <c r="AK4689" s="367"/>
    </row>
    <row r="4690" spans="26:37" s="368" customFormat="1" ht="14.15" customHeight="1">
      <c r="Z4690" s="439"/>
      <c r="AH4690" s="367"/>
      <c r="AJ4690" s="367"/>
      <c r="AK4690" s="367"/>
    </row>
    <row r="4691" spans="26:37" s="368" customFormat="1" ht="14.15" customHeight="1">
      <c r="Z4691" s="439"/>
      <c r="AH4691" s="367"/>
      <c r="AJ4691" s="367"/>
      <c r="AK4691" s="367"/>
    </row>
    <row r="4692" spans="26:37" s="368" customFormat="1" ht="14.15" customHeight="1">
      <c r="Z4692" s="439"/>
      <c r="AH4692" s="367"/>
      <c r="AJ4692" s="367"/>
      <c r="AK4692" s="367"/>
    </row>
    <row r="4693" spans="26:37" s="368" customFormat="1" ht="14.15" customHeight="1">
      <c r="Z4693" s="439"/>
      <c r="AH4693" s="367"/>
      <c r="AJ4693" s="367"/>
      <c r="AK4693" s="367"/>
    </row>
    <row r="4694" spans="26:37" s="368" customFormat="1" ht="14.15" customHeight="1">
      <c r="Z4694" s="439"/>
      <c r="AH4694" s="367"/>
      <c r="AJ4694" s="367"/>
      <c r="AK4694" s="367"/>
    </row>
    <row r="4695" spans="26:37" s="368" customFormat="1" ht="14.15" customHeight="1">
      <c r="Z4695" s="439"/>
      <c r="AH4695" s="367"/>
      <c r="AJ4695" s="367"/>
      <c r="AK4695" s="367"/>
    </row>
    <row r="4696" spans="26:37" s="368" customFormat="1" ht="14.15" customHeight="1">
      <c r="Z4696" s="439"/>
      <c r="AH4696" s="367"/>
      <c r="AJ4696" s="367"/>
      <c r="AK4696" s="367"/>
    </row>
    <row r="4697" spans="26:37" s="368" customFormat="1" ht="14.15" customHeight="1">
      <c r="Z4697" s="439"/>
      <c r="AH4697" s="367"/>
      <c r="AJ4697" s="367"/>
      <c r="AK4697" s="367"/>
    </row>
    <row r="4698" spans="26:37" s="368" customFormat="1" ht="14.15" customHeight="1">
      <c r="Z4698" s="439"/>
      <c r="AH4698" s="367"/>
      <c r="AJ4698" s="367"/>
      <c r="AK4698" s="367"/>
    </row>
    <row r="4699" spans="26:37" s="368" customFormat="1" ht="14.15" customHeight="1">
      <c r="Z4699" s="439"/>
      <c r="AH4699" s="367"/>
      <c r="AJ4699" s="367"/>
      <c r="AK4699" s="367"/>
    </row>
    <row r="4700" spans="26:37" s="368" customFormat="1" ht="14.15" customHeight="1">
      <c r="Z4700" s="439"/>
      <c r="AH4700" s="367"/>
      <c r="AJ4700" s="367"/>
      <c r="AK4700" s="367"/>
    </row>
    <row r="4701" spans="26:37" s="368" customFormat="1" ht="14.15" customHeight="1">
      <c r="Z4701" s="439"/>
      <c r="AH4701" s="367"/>
      <c r="AJ4701" s="367"/>
      <c r="AK4701" s="367"/>
    </row>
    <row r="4702" spans="26:37" s="368" customFormat="1" ht="14.15" customHeight="1">
      <c r="Z4702" s="439"/>
      <c r="AH4702" s="367"/>
      <c r="AJ4702" s="367"/>
      <c r="AK4702" s="367"/>
    </row>
    <row r="4703" spans="26:37" s="368" customFormat="1" ht="14.15" customHeight="1">
      <c r="Z4703" s="439"/>
      <c r="AH4703" s="367"/>
      <c r="AJ4703" s="367"/>
      <c r="AK4703" s="367"/>
    </row>
    <row r="4704" spans="26:37" s="368" customFormat="1" ht="14.15" customHeight="1">
      <c r="Z4704" s="439"/>
      <c r="AH4704" s="367"/>
      <c r="AJ4704" s="367"/>
      <c r="AK4704" s="367"/>
    </row>
    <row r="4705" spans="26:37" s="368" customFormat="1" ht="14.15" customHeight="1">
      <c r="Z4705" s="439"/>
      <c r="AH4705" s="367"/>
      <c r="AJ4705" s="367"/>
      <c r="AK4705" s="367"/>
    </row>
    <row r="4706" spans="26:37" s="368" customFormat="1" ht="14.15" customHeight="1">
      <c r="Z4706" s="439"/>
      <c r="AH4706" s="367"/>
      <c r="AJ4706" s="367"/>
      <c r="AK4706" s="367"/>
    </row>
    <row r="4707" spans="26:37" s="368" customFormat="1" ht="14.15" customHeight="1">
      <c r="Z4707" s="439"/>
      <c r="AH4707" s="367"/>
      <c r="AJ4707" s="367"/>
      <c r="AK4707" s="367"/>
    </row>
    <row r="4708" spans="26:37" s="368" customFormat="1" ht="14.15" customHeight="1">
      <c r="Z4708" s="439"/>
      <c r="AH4708" s="367"/>
      <c r="AJ4708" s="367"/>
      <c r="AK4708" s="367"/>
    </row>
    <row r="4709" spans="26:37" s="368" customFormat="1" ht="14.15" customHeight="1">
      <c r="Z4709" s="439"/>
      <c r="AH4709" s="367"/>
      <c r="AJ4709" s="367"/>
      <c r="AK4709" s="367"/>
    </row>
    <row r="4710" spans="26:37" s="368" customFormat="1" ht="14.15" customHeight="1">
      <c r="Z4710" s="439"/>
      <c r="AH4710" s="367"/>
      <c r="AJ4710" s="367"/>
      <c r="AK4710" s="367"/>
    </row>
    <row r="4711" spans="26:37" s="368" customFormat="1" ht="14.15" customHeight="1">
      <c r="Z4711" s="439"/>
      <c r="AH4711" s="367"/>
      <c r="AJ4711" s="367"/>
      <c r="AK4711" s="367"/>
    </row>
    <row r="4712" spans="26:37" s="368" customFormat="1" ht="14.15" customHeight="1">
      <c r="Z4712" s="439"/>
      <c r="AH4712" s="367"/>
      <c r="AJ4712" s="367"/>
      <c r="AK4712" s="367"/>
    </row>
    <row r="4713" spans="26:37" s="368" customFormat="1" ht="14.15" customHeight="1">
      <c r="Z4713" s="439"/>
      <c r="AH4713" s="367"/>
      <c r="AJ4713" s="367"/>
      <c r="AK4713" s="367"/>
    </row>
    <row r="4714" spans="26:37" s="368" customFormat="1" ht="14.15" customHeight="1">
      <c r="Z4714" s="439"/>
      <c r="AH4714" s="367"/>
      <c r="AJ4714" s="367"/>
      <c r="AK4714" s="367"/>
    </row>
    <row r="4715" spans="26:37" s="368" customFormat="1" ht="14.15" customHeight="1">
      <c r="Z4715" s="439"/>
      <c r="AH4715" s="367"/>
      <c r="AJ4715" s="367"/>
      <c r="AK4715" s="367"/>
    </row>
    <row r="4716" spans="26:37" s="368" customFormat="1" ht="14.15" customHeight="1">
      <c r="Z4716" s="439"/>
      <c r="AH4716" s="367"/>
      <c r="AJ4716" s="367"/>
      <c r="AK4716" s="367"/>
    </row>
    <row r="4717" spans="26:37" s="368" customFormat="1" ht="14.15" customHeight="1">
      <c r="Z4717" s="439"/>
      <c r="AH4717" s="367"/>
      <c r="AJ4717" s="367"/>
      <c r="AK4717" s="367"/>
    </row>
    <row r="4718" spans="26:37" s="368" customFormat="1" ht="14.15" customHeight="1">
      <c r="Z4718" s="439"/>
      <c r="AH4718" s="367"/>
      <c r="AJ4718" s="367"/>
      <c r="AK4718" s="367"/>
    </row>
    <row r="4719" spans="26:37" s="368" customFormat="1" ht="14.15" customHeight="1">
      <c r="Z4719" s="439"/>
      <c r="AH4719" s="367"/>
      <c r="AJ4719" s="367"/>
      <c r="AK4719" s="367"/>
    </row>
    <row r="4720" spans="26:37" s="368" customFormat="1" ht="14.15" customHeight="1">
      <c r="Z4720" s="439"/>
      <c r="AH4720" s="367"/>
      <c r="AJ4720" s="367"/>
      <c r="AK4720" s="367"/>
    </row>
    <row r="4721" spans="26:37" s="368" customFormat="1" ht="14.15" customHeight="1">
      <c r="Z4721" s="439"/>
      <c r="AH4721" s="367"/>
      <c r="AJ4721" s="367"/>
      <c r="AK4721" s="367"/>
    </row>
    <row r="4722" spans="26:37" s="368" customFormat="1" ht="14.15" customHeight="1">
      <c r="Z4722" s="439"/>
      <c r="AH4722" s="367"/>
      <c r="AJ4722" s="367"/>
      <c r="AK4722" s="367"/>
    </row>
    <row r="4723" spans="26:37" s="368" customFormat="1" ht="14.15" customHeight="1">
      <c r="Z4723" s="439"/>
      <c r="AH4723" s="367"/>
      <c r="AJ4723" s="367"/>
      <c r="AK4723" s="367"/>
    </row>
    <row r="4724" spans="26:37" s="368" customFormat="1" ht="14.15" customHeight="1">
      <c r="Z4724" s="439"/>
      <c r="AH4724" s="367"/>
      <c r="AJ4724" s="367"/>
      <c r="AK4724" s="367"/>
    </row>
    <row r="4725" spans="26:37" s="368" customFormat="1" ht="14.15" customHeight="1">
      <c r="Z4725" s="439"/>
      <c r="AH4725" s="367"/>
      <c r="AJ4725" s="367"/>
      <c r="AK4725" s="367"/>
    </row>
    <row r="4726" spans="26:37" s="368" customFormat="1" ht="14.15" customHeight="1">
      <c r="Z4726" s="439"/>
      <c r="AH4726" s="367"/>
      <c r="AJ4726" s="367"/>
      <c r="AK4726" s="367"/>
    </row>
    <row r="4727" spans="26:37" s="368" customFormat="1" ht="14.15" customHeight="1">
      <c r="Z4727" s="439"/>
      <c r="AH4727" s="367"/>
      <c r="AJ4727" s="367"/>
      <c r="AK4727" s="367"/>
    </row>
    <row r="4728" spans="26:37" s="368" customFormat="1" ht="14.15" customHeight="1">
      <c r="Z4728" s="439"/>
      <c r="AH4728" s="367"/>
      <c r="AJ4728" s="367"/>
      <c r="AK4728" s="367"/>
    </row>
    <row r="4729" spans="26:37" s="368" customFormat="1" ht="14.15" customHeight="1">
      <c r="Z4729" s="439"/>
      <c r="AH4729" s="367"/>
      <c r="AJ4729" s="367"/>
      <c r="AK4729" s="367"/>
    </row>
    <row r="4730" spans="26:37" s="368" customFormat="1" ht="14.15" customHeight="1">
      <c r="Z4730" s="439"/>
      <c r="AH4730" s="367"/>
      <c r="AJ4730" s="367"/>
      <c r="AK4730" s="367"/>
    </row>
    <row r="4731" spans="26:37" s="368" customFormat="1" ht="14.15" customHeight="1">
      <c r="Z4731" s="439"/>
      <c r="AH4731" s="367"/>
      <c r="AJ4731" s="367"/>
      <c r="AK4731" s="367"/>
    </row>
    <row r="4732" spans="26:37" s="368" customFormat="1" ht="14.15" customHeight="1">
      <c r="Z4732" s="439"/>
      <c r="AH4732" s="367"/>
      <c r="AJ4732" s="367"/>
      <c r="AK4732" s="367"/>
    </row>
    <row r="4733" spans="26:37" s="368" customFormat="1" ht="14.15" customHeight="1">
      <c r="Z4733" s="439"/>
      <c r="AH4733" s="367"/>
      <c r="AJ4733" s="367"/>
      <c r="AK4733" s="367"/>
    </row>
    <row r="4734" spans="26:37" s="368" customFormat="1" ht="14.15" customHeight="1">
      <c r="Z4734" s="439"/>
      <c r="AH4734" s="367"/>
      <c r="AJ4734" s="367"/>
      <c r="AK4734" s="367"/>
    </row>
    <row r="4735" spans="26:37" s="368" customFormat="1" ht="14.15" customHeight="1">
      <c r="Z4735" s="439"/>
      <c r="AH4735" s="367"/>
      <c r="AJ4735" s="367"/>
      <c r="AK4735" s="367"/>
    </row>
    <row r="4736" spans="26:37" s="368" customFormat="1" ht="14.15" customHeight="1">
      <c r="Z4736" s="439"/>
      <c r="AH4736" s="367"/>
      <c r="AJ4736" s="367"/>
      <c r="AK4736" s="367"/>
    </row>
    <row r="4737" spans="26:37" s="368" customFormat="1" ht="14.15" customHeight="1">
      <c r="Z4737" s="439"/>
      <c r="AH4737" s="367"/>
      <c r="AJ4737" s="367"/>
      <c r="AK4737" s="367"/>
    </row>
    <row r="4738" spans="26:37" s="368" customFormat="1" ht="14.15" customHeight="1">
      <c r="Z4738" s="439"/>
      <c r="AH4738" s="367"/>
      <c r="AJ4738" s="367"/>
      <c r="AK4738" s="367"/>
    </row>
    <row r="4739" spans="26:37" s="368" customFormat="1" ht="14.15" customHeight="1">
      <c r="Z4739" s="439"/>
      <c r="AH4739" s="367"/>
      <c r="AJ4739" s="367"/>
      <c r="AK4739" s="367"/>
    </row>
    <row r="4740" spans="26:37" s="368" customFormat="1" ht="14.15" customHeight="1">
      <c r="Z4740" s="439"/>
      <c r="AH4740" s="367"/>
      <c r="AJ4740" s="367"/>
      <c r="AK4740" s="367"/>
    </row>
    <row r="4741" spans="26:37" s="368" customFormat="1" ht="14.15" customHeight="1">
      <c r="Z4741" s="439"/>
      <c r="AH4741" s="367"/>
      <c r="AJ4741" s="367"/>
      <c r="AK4741" s="367"/>
    </row>
    <row r="4742" spans="26:37" s="368" customFormat="1" ht="14.15" customHeight="1">
      <c r="Z4742" s="439"/>
      <c r="AH4742" s="367"/>
      <c r="AJ4742" s="367"/>
      <c r="AK4742" s="367"/>
    </row>
    <row r="4743" spans="26:37" s="368" customFormat="1" ht="14.15" customHeight="1">
      <c r="Z4743" s="439"/>
      <c r="AH4743" s="367"/>
      <c r="AJ4743" s="367"/>
      <c r="AK4743" s="367"/>
    </row>
    <row r="4744" spans="26:37" s="368" customFormat="1" ht="14.15" customHeight="1">
      <c r="Z4744" s="439"/>
      <c r="AH4744" s="367"/>
      <c r="AJ4744" s="367"/>
      <c r="AK4744" s="367"/>
    </row>
    <row r="4745" spans="26:37" s="368" customFormat="1" ht="14.15" customHeight="1">
      <c r="Z4745" s="439"/>
      <c r="AH4745" s="367"/>
      <c r="AJ4745" s="367"/>
      <c r="AK4745" s="367"/>
    </row>
    <row r="4746" spans="26:37" s="368" customFormat="1" ht="14.15" customHeight="1">
      <c r="Z4746" s="439"/>
      <c r="AH4746" s="367"/>
      <c r="AJ4746" s="367"/>
      <c r="AK4746" s="367"/>
    </row>
    <row r="4747" spans="26:37" s="368" customFormat="1" ht="14.15" customHeight="1">
      <c r="Z4747" s="439"/>
      <c r="AH4747" s="367"/>
      <c r="AJ4747" s="367"/>
      <c r="AK4747" s="367"/>
    </row>
    <row r="4748" spans="26:37" s="368" customFormat="1" ht="14.15" customHeight="1">
      <c r="Z4748" s="439"/>
      <c r="AH4748" s="367"/>
      <c r="AJ4748" s="367"/>
      <c r="AK4748" s="367"/>
    </row>
    <row r="4749" spans="26:37" s="368" customFormat="1" ht="14.15" customHeight="1">
      <c r="Z4749" s="439"/>
      <c r="AH4749" s="367"/>
      <c r="AJ4749" s="367"/>
      <c r="AK4749" s="367"/>
    </row>
    <row r="4750" spans="26:37" s="368" customFormat="1" ht="14.15" customHeight="1">
      <c r="Z4750" s="439"/>
      <c r="AH4750" s="367"/>
      <c r="AJ4750" s="367"/>
      <c r="AK4750" s="367"/>
    </row>
    <row r="4751" spans="26:37" s="368" customFormat="1" ht="14.15" customHeight="1">
      <c r="Z4751" s="439"/>
      <c r="AH4751" s="367"/>
      <c r="AJ4751" s="367"/>
      <c r="AK4751" s="367"/>
    </row>
    <row r="4752" spans="26:37" s="368" customFormat="1" ht="14.15" customHeight="1">
      <c r="Z4752" s="439"/>
      <c r="AH4752" s="367"/>
      <c r="AJ4752" s="367"/>
      <c r="AK4752" s="367"/>
    </row>
    <row r="4753" spans="26:37" s="368" customFormat="1" ht="14.15" customHeight="1">
      <c r="Z4753" s="439"/>
      <c r="AH4753" s="367"/>
      <c r="AJ4753" s="367"/>
      <c r="AK4753" s="367"/>
    </row>
    <row r="4754" spans="26:37" s="368" customFormat="1" ht="14.15" customHeight="1">
      <c r="Z4754" s="439"/>
      <c r="AH4754" s="367"/>
      <c r="AJ4754" s="367"/>
      <c r="AK4754" s="367"/>
    </row>
    <row r="4755" spans="26:37" s="368" customFormat="1" ht="14.15" customHeight="1">
      <c r="Z4755" s="439"/>
      <c r="AH4755" s="367"/>
      <c r="AJ4755" s="367"/>
      <c r="AK4755" s="367"/>
    </row>
    <row r="4756" spans="26:37" s="368" customFormat="1" ht="14.15" customHeight="1">
      <c r="Z4756" s="439"/>
      <c r="AH4756" s="367"/>
      <c r="AJ4756" s="367"/>
      <c r="AK4756" s="367"/>
    </row>
    <row r="4757" spans="26:37" s="368" customFormat="1" ht="14.15" customHeight="1">
      <c r="Z4757" s="439"/>
      <c r="AH4757" s="367"/>
      <c r="AJ4757" s="367"/>
      <c r="AK4757" s="367"/>
    </row>
    <row r="4758" spans="26:37" s="368" customFormat="1" ht="14.15" customHeight="1">
      <c r="Z4758" s="439"/>
      <c r="AH4758" s="367"/>
      <c r="AJ4758" s="367"/>
      <c r="AK4758" s="367"/>
    </row>
    <row r="4759" spans="26:37" s="368" customFormat="1" ht="14.15" customHeight="1">
      <c r="Z4759" s="439"/>
      <c r="AH4759" s="367"/>
      <c r="AJ4759" s="367"/>
      <c r="AK4759" s="367"/>
    </row>
    <row r="4760" spans="26:37" s="368" customFormat="1" ht="14.15" customHeight="1">
      <c r="Z4760" s="439"/>
      <c r="AH4760" s="367"/>
      <c r="AJ4760" s="367"/>
      <c r="AK4760" s="367"/>
    </row>
    <row r="4761" spans="26:37" s="368" customFormat="1" ht="14.15" customHeight="1">
      <c r="Z4761" s="439"/>
      <c r="AH4761" s="367"/>
      <c r="AJ4761" s="367"/>
      <c r="AK4761" s="367"/>
    </row>
    <row r="4762" spans="26:37" s="368" customFormat="1" ht="14.15" customHeight="1">
      <c r="Z4762" s="439"/>
      <c r="AH4762" s="367"/>
      <c r="AJ4762" s="367"/>
      <c r="AK4762" s="367"/>
    </row>
    <row r="4763" spans="26:37" s="368" customFormat="1" ht="14.15" customHeight="1">
      <c r="Z4763" s="439"/>
      <c r="AH4763" s="367"/>
      <c r="AJ4763" s="367"/>
      <c r="AK4763" s="367"/>
    </row>
    <row r="4764" spans="26:37" s="368" customFormat="1" ht="14.15" customHeight="1">
      <c r="Z4764" s="439"/>
      <c r="AH4764" s="367"/>
      <c r="AJ4764" s="367"/>
      <c r="AK4764" s="367"/>
    </row>
    <row r="4765" spans="26:37" s="368" customFormat="1" ht="14.15" customHeight="1">
      <c r="Z4765" s="439"/>
      <c r="AH4765" s="367"/>
      <c r="AJ4765" s="367"/>
      <c r="AK4765" s="367"/>
    </row>
    <row r="4766" spans="26:37" s="368" customFormat="1" ht="14.15" customHeight="1">
      <c r="Z4766" s="439"/>
      <c r="AH4766" s="367"/>
      <c r="AJ4766" s="367"/>
      <c r="AK4766" s="367"/>
    </row>
    <row r="4767" spans="26:37" s="368" customFormat="1" ht="14.15" customHeight="1">
      <c r="Z4767" s="439"/>
      <c r="AH4767" s="367"/>
      <c r="AJ4767" s="367"/>
      <c r="AK4767" s="367"/>
    </row>
    <row r="4768" spans="26:37" s="368" customFormat="1" ht="14.15" customHeight="1">
      <c r="Z4768" s="439"/>
      <c r="AH4768" s="367"/>
      <c r="AJ4768" s="367"/>
      <c r="AK4768" s="367"/>
    </row>
    <row r="4769" spans="26:37" s="368" customFormat="1" ht="14.15" customHeight="1">
      <c r="Z4769" s="439"/>
      <c r="AH4769" s="367"/>
      <c r="AJ4769" s="367"/>
      <c r="AK4769" s="367"/>
    </row>
    <row r="4770" spans="26:37" s="368" customFormat="1" ht="14.15" customHeight="1">
      <c r="Z4770" s="439"/>
      <c r="AH4770" s="367"/>
      <c r="AJ4770" s="367"/>
      <c r="AK4770" s="367"/>
    </row>
    <row r="4771" spans="26:37" s="368" customFormat="1" ht="14.15" customHeight="1">
      <c r="Z4771" s="439"/>
      <c r="AH4771" s="367"/>
      <c r="AJ4771" s="367"/>
      <c r="AK4771" s="367"/>
    </row>
    <row r="4772" spans="26:37" s="368" customFormat="1" ht="14.15" customHeight="1">
      <c r="Z4772" s="439"/>
      <c r="AH4772" s="367"/>
      <c r="AJ4772" s="367"/>
      <c r="AK4772" s="367"/>
    </row>
    <row r="4773" spans="26:37" s="368" customFormat="1" ht="14.15" customHeight="1">
      <c r="Z4773" s="439"/>
      <c r="AH4773" s="367"/>
      <c r="AJ4773" s="367"/>
      <c r="AK4773" s="367"/>
    </row>
    <row r="4774" spans="26:37" s="368" customFormat="1" ht="14.15" customHeight="1">
      <c r="Z4774" s="439"/>
      <c r="AH4774" s="367"/>
      <c r="AJ4774" s="367"/>
      <c r="AK4774" s="367"/>
    </row>
    <row r="4775" spans="26:37" s="368" customFormat="1" ht="14.15" customHeight="1">
      <c r="Z4775" s="439"/>
      <c r="AH4775" s="367"/>
      <c r="AJ4775" s="367"/>
      <c r="AK4775" s="367"/>
    </row>
    <row r="4776" spans="26:37" s="368" customFormat="1" ht="14.15" customHeight="1">
      <c r="Z4776" s="439"/>
      <c r="AH4776" s="367"/>
      <c r="AJ4776" s="367"/>
      <c r="AK4776" s="367"/>
    </row>
    <row r="4777" spans="26:37" s="368" customFormat="1" ht="14.15" customHeight="1">
      <c r="Z4777" s="439"/>
      <c r="AH4777" s="367"/>
      <c r="AJ4777" s="367"/>
      <c r="AK4777" s="367"/>
    </row>
    <row r="4778" spans="26:37" s="368" customFormat="1" ht="14.15" customHeight="1">
      <c r="Z4778" s="439"/>
      <c r="AH4778" s="367"/>
      <c r="AJ4778" s="367"/>
      <c r="AK4778" s="367"/>
    </row>
    <row r="4779" spans="26:37" s="368" customFormat="1" ht="14.15" customHeight="1">
      <c r="Z4779" s="439"/>
      <c r="AH4779" s="367"/>
      <c r="AJ4779" s="367"/>
      <c r="AK4779" s="367"/>
    </row>
    <row r="4780" spans="26:37" s="368" customFormat="1" ht="14.15" customHeight="1">
      <c r="Z4780" s="439"/>
      <c r="AH4780" s="367"/>
      <c r="AJ4780" s="367"/>
      <c r="AK4780" s="367"/>
    </row>
    <row r="4781" spans="26:37" s="368" customFormat="1" ht="14.15" customHeight="1">
      <c r="Z4781" s="439"/>
      <c r="AH4781" s="367"/>
      <c r="AJ4781" s="367"/>
      <c r="AK4781" s="367"/>
    </row>
    <row r="4782" spans="26:37" s="368" customFormat="1" ht="14.15" customHeight="1">
      <c r="Z4782" s="439"/>
      <c r="AH4782" s="367"/>
      <c r="AJ4782" s="367"/>
      <c r="AK4782" s="367"/>
    </row>
    <row r="4783" spans="26:37" s="368" customFormat="1" ht="14.15" customHeight="1">
      <c r="Z4783" s="439"/>
      <c r="AH4783" s="367"/>
      <c r="AJ4783" s="367"/>
      <c r="AK4783" s="367"/>
    </row>
    <row r="4784" spans="26:37" s="368" customFormat="1" ht="14.15" customHeight="1">
      <c r="Z4784" s="439"/>
      <c r="AH4784" s="367"/>
      <c r="AJ4784" s="367"/>
      <c r="AK4784" s="367"/>
    </row>
    <row r="4785" spans="26:37" s="368" customFormat="1" ht="14.15" customHeight="1">
      <c r="Z4785" s="439"/>
      <c r="AH4785" s="367"/>
      <c r="AJ4785" s="367"/>
      <c r="AK4785" s="367"/>
    </row>
    <row r="4786" spans="26:37" s="368" customFormat="1" ht="14.15" customHeight="1">
      <c r="Z4786" s="439"/>
      <c r="AH4786" s="367"/>
      <c r="AJ4786" s="367"/>
      <c r="AK4786" s="367"/>
    </row>
    <row r="4787" spans="26:37" s="368" customFormat="1" ht="14.15" customHeight="1">
      <c r="Z4787" s="439"/>
      <c r="AH4787" s="367"/>
      <c r="AJ4787" s="367"/>
      <c r="AK4787" s="367"/>
    </row>
    <row r="4788" spans="26:37" s="368" customFormat="1" ht="14.15" customHeight="1">
      <c r="Z4788" s="439"/>
      <c r="AH4788" s="367"/>
      <c r="AJ4788" s="367"/>
      <c r="AK4788" s="367"/>
    </row>
    <row r="4789" spans="26:37" s="368" customFormat="1" ht="14.15" customHeight="1">
      <c r="Z4789" s="439"/>
      <c r="AH4789" s="367"/>
      <c r="AJ4789" s="367"/>
      <c r="AK4789" s="367"/>
    </row>
    <row r="4790" spans="26:37" s="368" customFormat="1" ht="14.15" customHeight="1">
      <c r="Z4790" s="439"/>
      <c r="AH4790" s="367"/>
      <c r="AJ4790" s="367"/>
      <c r="AK4790" s="367"/>
    </row>
    <row r="4791" spans="26:37" s="368" customFormat="1" ht="14.15" customHeight="1">
      <c r="Z4791" s="439"/>
      <c r="AH4791" s="367"/>
      <c r="AJ4791" s="367"/>
      <c r="AK4791" s="367"/>
    </row>
    <row r="4792" spans="26:37" s="368" customFormat="1" ht="14.15" customHeight="1">
      <c r="Z4792" s="439"/>
      <c r="AH4792" s="367"/>
      <c r="AJ4792" s="367"/>
      <c r="AK4792" s="367"/>
    </row>
    <row r="4793" spans="26:37" s="368" customFormat="1" ht="14.15" customHeight="1">
      <c r="Z4793" s="439"/>
      <c r="AH4793" s="367"/>
      <c r="AJ4793" s="367"/>
      <c r="AK4793" s="367"/>
    </row>
    <row r="4794" spans="26:37" s="368" customFormat="1" ht="14.15" customHeight="1">
      <c r="Z4794" s="439"/>
      <c r="AH4794" s="367"/>
      <c r="AJ4794" s="367"/>
      <c r="AK4794" s="367"/>
    </row>
    <row r="4795" spans="26:37" s="368" customFormat="1" ht="14.15" customHeight="1">
      <c r="Z4795" s="439"/>
      <c r="AH4795" s="367"/>
      <c r="AJ4795" s="367"/>
      <c r="AK4795" s="367"/>
    </row>
    <row r="4796" spans="26:37" s="368" customFormat="1" ht="14.15" customHeight="1">
      <c r="Z4796" s="439"/>
      <c r="AH4796" s="367"/>
      <c r="AJ4796" s="367"/>
      <c r="AK4796" s="367"/>
    </row>
    <row r="4797" spans="26:37" s="368" customFormat="1" ht="14.15" customHeight="1">
      <c r="Z4797" s="439"/>
      <c r="AH4797" s="367"/>
      <c r="AJ4797" s="367"/>
      <c r="AK4797" s="367"/>
    </row>
    <row r="4798" spans="26:37" s="368" customFormat="1" ht="14.15" customHeight="1">
      <c r="Z4798" s="439"/>
      <c r="AH4798" s="367"/>
      <c r="AJ4798" s="367"/>
      <c r="AK4798" s="367"/>
    </row>
    <row r="4799" spans="26:37" s="368" customFormat="1" ht="14.15" customHeight="1">
      <c r="Z4799" s="439"/>
      <c r="AH4799" s="367"/>
      <c r="AJ4799" s="367"/>
      <c r="AK4799" s="367"/>
    </row>
    <row r="4800" spans="26:37" s="368" customFormat="1" ht="14.15" customHeight="1">
      <c r="Z4800" s="439"/>
      <c r="AH4800" s="367"/>
      <c r="AJ4800" s="367"/>
      <c r="AK4800" s="367"/>
    </row>
    <row r="4801" spans="26:37" s="368" customFormat="1" ht="14.15" customHeight="1">
      <c r="Z4801" s="439"/>
      <c r="AH4801" s="367"/>
      <c r="AJ4801" s="367"/>
      <c r="AK4801" s="367"/>
    </row>
    <row r="4802" spans="26:37" s="368" customFormat="1" ht="14.15" customHeight="1">
      <c r="Z4802" s="439"/>
      <c r="AH4802" s="367"/>
      <c r="AJ4802" s="367"/>
      <c r="AK4802" s="367"/>
    </row>
    <row r="4803" spans="26:37" s="368" customFormat="1" ht="14.15" customHeight="1">
      <c r="Z4803" s="439"/>
      <c r="AH4803" s="367"/>
      <c r="AJ4803" s="367"/>
      <c r="AK4803" s="367"/>
    </row>
    <row r="4804" spans="26:37" s="368" customFormat="1" ht="14.15" customHeight="1">
      <c r="Z4804" s="439"/>
      <c r="AH4804" s="367"/>
      <c r="AJ4804" s="367"/>
      <c r="AK4804" s="367"/>
    </row>
    <row r="4805" spans="26:37" s="368" customFormat="1" ht="14.15" customHeight="1">
      <c r="Z4805" s="439"/>
      <c r="AH4805" s="367"/>
      <c r="AJ4805" s="367"/>
      <c r="AK4805" s="367"/>
    </row>
    <row r="4806" spans="26:37" s="368" customFormat="1" ht="14.15" customHeight="1">
      <c r="Z4806" s="439"/>
      <c r="AH4806" s="367"/>
      <c r="AJ4806" s="367"/>
      <c r="AK4806" s="367"/>
    </row>
    <row r="4807" spans="26:37" s="368" customFormat="1" ht="14.15" customHeight="1">
      <c r="Z4807" s="439"/>
      <c r="AH4807" s="367"/>
      <c r="AJ4807" s="367"/>
      <c r="AK4807" s="367"/>
    </row>
    <row r="4808" spans="26:37" s="368" customFormat="1" ht="14.15" customHeight="1">
      <c r="Z4808" s="439"/>
      <c r="AH4808" s="367"/>
      <c r="AJ4808" s="367"/>
      <c r="AK4808" s="367"/>
    </row>
    <row r="4809" spans="26:37" s="368" customFormat="1" ht="14.15" customHeight="1">
      <c r="Z4809" s="439"/>
      <c r="AH4809" s="367"/>
      <c r="AJ4809" s="367"/>
      <c r="AK4809" s="367"/>
    </row>
    <row r="4810" spans="26:37" s="368" customFormat="1" ht="14.15" customHeight="1">
      <c r="Z4810" s="439"/>
      <c r="AH4810" s="367"/>
      <c r="AJ4810" s="367"/>
      <c r="AK4810" s="367"/>
    </row>
    <row r="4811" spans="26:37" s="368" customFormat="1" ht="14.15" customHeight="1">
      <c r="Z4811" s="439"/>
      <c r="AH4811" s="367"/>
      <c r="AJ4811" s="367"/>
      <c r="AK4811" s="367"/>
    </row>
    <row r="4812" spans="26:37" s="368" customFormat="1" ht="14.15" customHeight="1">
      <c r="Z4812" s="439"/>
      <c r="AH4812" s="367"/>
      <c r="AJ4812" s="367"/>
      <c r="AK4812" s="367"/>
    </row>
    <row r="4813" spans="26:37" s="368" customFormat="1" ht="14.15" customHeight="1">
      <c r="Z4813" s="439"/>
      <c r="AH4813" s="367"/>
      <c r="AJ4813" s="367"/>
      <c r="AK4813" s="367"/>
    </row>
    <row r="4814" spans="26:37" s="368" customFormat="1" ht="14.15" customHeight="1">
      <c r="Z4814" s="439"/>
      <c r="AH4814" s="367"/>
      <c r="AJ4814" s="367"/>
      <c r="AK4814" s="367"/>
    </row>
    <row r="4815" spans="26:37" s="368" customFormat="1" ht="14.15" customHeight="1">
      <c r="Z4815" s="439"/>
      <c r="AH4815" s="367"/>
      <c r="AJ4815" s="367"/>
      <c r="AK4815" s="367"/>
    </row>
    <row r="4816" spans="26:37" s="368" customFormat="1" ht="14.15" customHeight="1">
      <c r="Z4816" s="439"/>
      <c r="AH4816" s="367"/>
      <c r="AJ4816" s="367"/>
      <c r="AK4816" s="367"/>
    </row>
    <row r="4817" spans="26:37" s="368" customFormat="1" ht="14.15" customHeight="1">
      <c r="Z4817" s="439"/>
      <c r="AH4817" s="367"/>
      <c r="AJ4817" s="367"/>
      <c r="AK4817" s="367"/>
    </row>
    <row r="4818" spans="26:37" s="368" customFormat="1" ht="14.15" customHeight="1">
      <c r="Z4818" s="439"/>
      <c r="AH4818" s="367"/>
      <c r="AJ4818" s="367"/>
      <c r="AK4818" s="367"/>
    </row>
    <row r="4819" spans="26:37" s="368" customFormat="1" ht="14.15" customHeight="1">
      <c r="Z4819" s="439"/>
      <c r="AH4819" s="367"/>
      <c r="AJ4819" s="367"/>
      <c r="AK4819" s="367"/>
    </row>
    <row r="4820" spans="26:37" s="368" customFormat="1" ht="14.15" customHeight="1">
      <c r="Z4820" s="439"/>
      <c r="AH4820" s="367"/>
      <c r="AJ4820" s="367"/>
      <c r="AK4820" s="367"/>
    </row>
    <row r="4821" spans="26:37" s="368" customFormat="1" ht="14.15" customHeight="1">
      <c r="Z4821" s="439"/>
      <c r="AH4821" s="367"/>
      <c r="AJ4821" s="367"/>
      <c r="AK4821" s="367"/>
    </row>
    <row r="4822" spans="26:37" s="368" customFormat="1" ht="14.15" customHeight="1">
      <c r="Z4822" s="439"/>
      <c r="AH4822" s="367"/>
      <c r="AJ4822" s="367"/>
      <c r="AK4822" s="367"/>
    </row>
    <row r="4823" spans="26:37" s="368" customFormat="1" ht="14.15" customHeight="1">
      <c r="Z4823" s="439"/>
      <c r="AH4823" s="367"/>
      <c r="AJ4823" s="367"/>
      <c r="AK4823" s="367"/>
    </row>
    <row r="4824" spans="26:37" s="368" customFormat="1" ht="14.15" customHeight="1">
      <c r="Z4824" s="439"/>
      <c r="AH4824" s="367"/>
      <c r="AJ4824" s="367"/>
      <c r="AK4824" s="367"/>
    </row>
    <row r="4825" spans="26:37" s="368" customFormat="1" ht="14.15" customHeight="1">
      <c r="Z4825" s="439"/>
      <c r="AH4825" s="367"/>
      <c r="AJ4825" s="367"/>
      <c r="AK4825" s="367"/>
    </row>
    <row r="4826" spans="26:37" s="368" customFormat="1" ht="14.15" customHeight="1">
      <c r="Z4826" s="439"/>
      <c r="AH4826" s="367"/>
      <c r="AJ4826" s="367"/>
      <c r="AK4826" s="367"/>
    </row>
    <row r="4827" spans="26:37" s="368" customFormat="1" ht="14.15" customHeight="1">
      <c r="Z4827" s="439"/>
      <c r="AH4827" s="367"/>
      <c r="AJ4827" s="367"/>
      <c r="AK4827" s="367"/>
    </row>
    <row r="4828" spans="26:37" s="368" customFormat="1" ht="14.15" customHeight="1">
      <c r="Z4828" s="439"/>
      <c r="AH4828" s="367"/>
      <c r="AJ4828" s="367"/>
      <c r="AK4828" s="367"/>
    </row>
    <row r="4829" spans="26:37" s="368" customFormat="1" ht="14.15" customHeight="1">
      <c r="Z4829" s="439"/>
      <c r="AH4829" s="367"/>
      <c r="AJ4829" s="367"/>
      <c r="AK4829" s="367"/>
    </row>
    <row r="4830" spans="26:37" s="368" customFormat="1" ht="14.15" customHeight="1">
      <c r="Z4830" s="439"/>
      <c r="AH4830" s="367"/>
      <c r="AJ4830" s="367"/>
      <c r="AK4830" s="367"/>
    </row>
    <row r="4831" spans="26:37" s="368" customFormat="1" ht="14.15" customHeight="1">
      <c r="Z4831" s="439"/>
      <c r="AH4831" s="367"/>
      <c r="AJ4831" s="367"/>
      <c r="AK4831" s="367"/>
    </row>
    <row r="4832" spans="26:37" s="368" customFormat="1" ht="14.15" customHeight="1">
      <c r="Z4832" s="439"/>
      <c r="AH4832" s="367"/>
      <c r="AJ4832" s="367"/>
      <c r="AK4832" s="367"/>
    </row>
    <row r="4833" spans="26:37" s="368" customFormat="1" ht="14.15" customHeight="1">
      <c r="Z4833" s="439"/>
      <c r="AH4833" s="367"/>
      <c r="AJ4833" s="367"/>
      <c r="AK4833" s="367"/>
    </row>
    <row r="4834" spans="26:37" s="368" customFormat="1" ht="14.15" customHeight="1">
      <c r="Z4834" s="439"/>
      <c r="AH4834" s="367"/>
      <c r="AJ4834" s="367"/>
      <c r="AK4834" s="367"/>
    </row>
    <row r="4835" spans="26:37" s="368" customFormat="1" ht="14.15" customHeight="1">
      <c r="Z4835" s="439"/>
      <c r="AH4835" s="367"/>
      <c r="AJ4835" s="367"/>
      <c r="AK4835" s="367"/>
    </row>
    <row r="4836" spans="26:37" s="368" customFormat="1" ht="14.15" customHeight="1">
      <c r="Z4836" s="439"/>
      <c r="AH4836" s="367"/>
      <c r="AJ4836" s="367"/>
      <c r="AK4836" s="367"/>
    </row>
    <row r="4837" spans="26:37" s="368" customFormat="1" ht="14.15" customHeight="1">
      <c r="Z4837" s="439"/>
      <c r="AH4837" s="367"/>
      <c r="AJ4837" s="367"/>
      <c r="AK4837" s="367"/>
    </row>
    <row r="4838" spans="26:37" s="368" customFormat="1" ht="14.15" customHeight="1">
      <c r="Z4838" s="439"/>
      <c r="AH4838" s="367"/>
      <c r="AJ4838" s="367"/>
      <c r="AK4838" s="367"/>
    </row>
    <row r="4839" spans="26:37" s="368" customFormat="1" ht="14.15" customHeight="1">
      <c r="Z4839" s="439"/>
      <c r="AH4839" s="367"/>
      <c r="AJ4839" s="367"/>
      <c r="AK4839" s="367"/>
    </row>
    <row r="4840" spans="26:37" s="368" customFormat="1" ht="14.15" customHeight="1">
      <c r="Z4840" s="439"/>
      <c r="AH4840" s="367"/>
      <c r="AJ4840" s="367"/>
      <c r="AK4840" s="367"/>
    </row>
    <row r="4841" spans="26:37" s="368" customFormat="1" ht="14.15" customHeight="1">
      <c r="Z4841" s="439"/>
      <c r="AH4841" s="367"/>
      <c r="AJ4841" s="367"/>
      <c r="AK4841" s="367"/>
    </row>
    <row r="4842" spans="26:37" s="368" customFormat="1" ht="14.15" customHeight="1">
      <c r="Z4842" s="439"/>
      <c r="AH4842" s="367"/>
      <c r="AJ4842" s="367"/>
      <c r="AK4842" s="367"/>
    </row>
    <row r="4843" spans="26:37" s="368" customFormat="1" ht="14.15" customHeight="1">
      <c r="Z4843" s="439"/>
      <c r="AH4843" s="367"/>
      <c r="AJ4843" s="367"/>
      <c r="AK4843" s="367"/>
    </row>
    <row r="4844" spans="26:37" s="368" customFormat="1" ht="14.15" customHeight="1">
      <c r="Z4844" s="439"/>
      <c r="AH4844" s="367"/>
      <c r="AJ4844" s="367"/>
      <c r="AK4844" s="367"/>
    </row>
    <row r="4845" spans="26:37" s="368" customFormat="1" ht="14.15" customHeight="1">
      <c r="Z4845" s="439"/>
      <c r="AH4845" s="367"/>
      <c r="AJ4845" s="367"/>
      <c r="AK4845" s="367"/>
    </row>
    <row r="4846" spans="26:37" s="368" customFormat="1" ht="14.15" customHeight="1">
      <c r="Z4846" s="439"/>
      <c r="AH4846" s="367"/>
      <c r="AJ4846" s="367"/>
      <c r="AK4846" s="367"/>
    </row>
    <row r="4847" spans="26:37" s="368" customFormat="1" ht="14.15" customHeight="1">
      <c r="Z4847" s="439"/>
      <c r="AH4847" s="367"/>
      <c r="AJ4847" s="367"/>
      <c r="AK4847" s="367"/>
    </row>
    <row r="4848" spans="26:37" s="368" customFormat="1" ht="14.15" customHeight="1">
      <c r="Z4848" s="439"/>
      <c r="AH4848" s="367"/>
      <c r="AJ4848" s="367"/>
      <c r="AK4848" s="367"/>
    </row>
    <row r="4849" spans="26:37" s="368" customFormat="1" ht="14.15" customHeight="1">
      <c r="Z4849" s="439"/>
      <c r="AH4849" s="367"/>
      <c r="AJ4849" s="367"/>
      <c r="AK4849" s="367"/>
    </row>
    <row r="4850" spans="26:37" s="368" customFormat="1" ht="14.15" customHeight="1">
      <c r="Z4850" s="439"/>
      <c r="AH4850" s="367"/>
      <c r="AJ4850" s="367"/>
      <c r="AK4850" s="367"/>
    </row>
    <row r="4851" spans="26:37" s="368" customFormat="1" ht="14.15" customHeight="1">
      <c r="Z4851" s="439"/>
      <c r="AH4851" s="367"/>
      <c r="AJ4851" s="367"/>
      <c r="AK4851" s="367"/>
    </row>
    <row r="4852" spans="26:37" s="368" customFormat="1" ht="14.15" customHeight="1">
      <c r="Z4852" s="439"/>
      <c r="AH4852" s="367"/>
      <c r="AJ4852" s="367"/>
      <c r="AK4852" s="367"/>
    </row>
    <row r="4853" spans="26:37" s="368" customFormat="1" ht="14.15" customHeight="1">
      <c r="Z4853" s="439"/>
      <c r="AH4853" s="367"/>
      <c r="AJ4853" s="367"/>
      <c r="AK4853" s="367"/>
    </row>
    <row r="4854" spans="26:37" s="368" customFormat="1" ht="14.15" customHeight="1">
      <c r="Z4854" s="439"/>
      <c r="AH4854" s="367"/>
      <c r="AJ4854" s="367"/>
      <c r="AK4854" s="367"/>
    </row>
    <row r="4855" spans="26:37" s="368" customFormat="1" ht="14.15" customHeight="1">
      <c r="Z4855" s="439"/>
      <c r="AH4855" s="367"/>
      <c r="AJ4855" s="367"/>
      <c r="AK4855" s="367"/>
    </row>
    <row r="4856" spans="26:37" s="368" customFormat="1" ht="14.15" customHeight="1">
      <c r="Z4856" s="439"/>
      <c r="AH4856" s="367"/>
      <c r="AJ4856" s="367"/>
      <c r="AK4856" s="367"/>
    </row>
    <row r="4857" spans="26:37" s="368" customFormat="1" ht="14.15" customHeight="1">
      <c r="Z4857" s="439"/>
      <c r="AH4857" s="367"/>
      <c r="AJ4857" s="367"/>
      <c r="AK4857" s="367"/>
    </row>
    <row r="4858" spans="26:37" s="368" customFormat="1" ht="14.15" customHeight="1">
      <c r="Z4858" s="439"/>
      <c r="AH4858" s="367"/>
      <c r="AJ4858" s="367"/>
      <c r="AK4858" s="367"/>
    </row>
    <row r="4859" spans="26:37" s="368" customFormat="1" ht="14.15" customHeight="1">
      <c r="Z4859" s="439"/>
      <c r="AH4859" s="367"/>
      <c r="AJ4859" s="367"/>
      <c r="AK4859" s="367"/>
    </row>
    <row r="4860" spans="26:37" s="368" customFormat="1" ht="14.15" customHeight="1">
      <c r="Z4860" s="439"/>
      <c r="AH4860" s="367"/>
      <c r="AJ4860" s="367"/>
      <c r="AK4860" s="367"/>
    </row>
    <row r="4861" spans="26:37" s="368" customFormat="1" ht="14.15" customHeight="1">
      <c r="Z4861" s="439"/>
      <c r="AH4861" s="367"/>
      <c r="AJ4861" s="367"/>
      <c r="AK4861" s="367"/>
    </row>
    <row r="4862" spans="26:37" s="368" customFormat="1" ht="14.15" customHeight="1">
      <c r="Z4862" s="439"/>
      <c r="AH4862" s="367"/>
      <c r="AJ4862" s="367"/>
      <c r="AK4862" s="367"/>
    </row>
    <row r="4863" spans="26:37" s="368" customFormat="1" ht="14.15" customHeight="1">
      <c r="Z4863" s="439"/>
      <c r="AH4863" s="367"/>
      <c r="AJ4863" s="367"/>
      <c r="AK4863" s="367"/>
    </row>
    <row r="4864" spans="26:37" s="368" customFormat="1" ht="14.15" customHeight="1">
      <c r="Z4864" s="439"/>
      <c r="AH4864" s="367"/>
      <c r="AJ4864" s="367"/>
      <c r="AK4864" s="367"/>
    </row>
    <row r="4865" spans="26:37" s="368" customFormat="1" ht="14.15" customHeight="1">
      <c r="Z4865" s="439"/>
      <c r="AH4865" s="367"/>
      <c r="AJ4865" s="367"/>
      <c r="AK4865" s="367"/>
    </row>
    <row r="4866" spans="26:37" s="368" customFormat="1" ht="14.15" customHeight="1">
      <c r="Z4866" s="439"/>
      <c r="AH4866" s="367"/>
      <c r="AJ4866" s="367"/>
      <c r="AK4866" s="367"/>
    </row>
    <row r="4867" spans="26:37" s="368" customFormat="1" ht="14.15" customHeight="1">
      <c r="Z4867" s="439"/>
      <c r="AH4867" s="367"/>
      <c r="AJ4867" s="367"/>
      <c r="AK4867" s="367"/>
    </row>
    <row r="4868" spans="26:37" s="368" customFormat="1" ht="14.15" customHeight="1">
      <c r="Z4868" s="439"/>
      <c r="AH4868" s="367"/>
      <c r="AJ4868" s="367"/>
      <c r="AK4868" s="367"/>
    </row>
    <row r="4869" spans="26:37" s="368" customFormat="1" ht="14.15" customHeight="1">
      <c r="Z4869" s="439"/>
      <c r="AH4869" s="367"/>
      <c r="AJ4869" s="367"/>
      <c r="AK4869" s="367"/>
    </row>
    <row r="4870" spans="26:37" s="368" customFormat="1" ht="14.15" customHeight="1">
      <c r="Z4870" s="439"/>
      <c r="AH4870" s="367"/>
      <c r="AJ4870" s="367"/>
      <c r="AK4870" s="367"/>
    </row>
    <row r="4871" spans="26:37" s="368" customFormat="1" ht="14.15" customHeight="1">
      <c r="Z4871" s="439"/>
      <c r="AH4871" s="367"/>
      <c r="AJ4871" s="367"/>
      <c r="AK4871" s="367"/>
    </row>
    <row r="4872" spans="26:37" s="368" customFormat="1" ht="14.15" customHeight="1">
      <c r="Z4872" s="439"/>
      <c r="AH4872" s="367"/>
      <c r="AJ4872" s="367"/>
      <c r="AK4872" s="367"/>
    </row>
    <row r="4873" spans="26:37" s="368" customFormat="1" ht="14.15" customHeight="1">
      <c r="Z4873" s="439"/>
      <c r="AH4873" s="367"/>
      <c r="AJ4873" s="367"/>
      <c r="AK4873" s="367"/>
    </row>
    <row r="4874" spans="26:37" s="368" customFormat="1" ht="14.15" customHeight="1">
      <c r="Z4874" s="439"/>
      <c r="AH4874" s="367"/>
      <c r="AJ4874" s="367"/>
      <c r="AK4874" s="367"/>
    </row>
    <row r="4875" spans="26:37" s="368" customFormat="1" ht="14.15" customHeight="1">
      <c r="Z4875" s="439"/>
      <c r="AH4875" s="367"/>
      <c r="AJ4875" s="367"/>
      <c r="AK4875" s="367"/>
    </row>
    <row r="4876" spans="26:37" s="368" customFormat="1" ht="14.15" customHeight="1">
      <c r="Z4876" s="439"/>
      <c r="AH4876" s="367"/>
      <c r="AJ4876" s="367"/>
      <c r="AK4876" s="367"/>
    </row>
    <row r="4877" spans="26:37" s="368" customFormat="1" ht="14.15" customHeight="1">
      <c r="Z4877" s="439"/>
      <c r="AH4877" s="367"/>
      <c r="AJ4877" s="367"/>
      <c r="AK4877" s="367"/>
    </row>
    <row r="4878" spans="26:37" s="368" customFormat="1" ht="14.15" customHeight="1">
      <c r="Z4878" s="439"/>
      <c r="AH4878" s="367"/>
      <c r="AJ4878" s="367"/>
      <c r="AK4878" s="367"/>
    </row>
    <row r="4879" spans="26:37" s="368" customFormat="1" ht="14.15" customHeight="1">
      <c r="Z4879" s="439"/>
      <c r="AH4879" s="367"/>
      <c r="AJ4879" s="367"/>
      <c r="AK4879" s="367"/>
    </row>
    <row r="4880" spans="26:37" s="368" customFormat="1" ht="14.15" customHeight="1">
      <c r="Z4880" s="439"/>
      <c r="AH4880" s="367"/>
      <c r="AJ4880" s="367"/>
      <c r="AK4880" s="367"/>
    </row>
    <row r="4881" spans="26:37" s="368" customFormat="1" ht="14.15" customHeight="1">
      <c r="Z4881" s="439"/>
      <c r="AH4881" s="367"/>
      <c r="AJ4881" s="367"/>
      <c r="AK4881" s="367"/>
    </row>
    <row r="4882" spans="26:37" s="368" customFormat="1" ht="14.15" customHeight="1">
      <c r="Z4882" s="439"/>
      <c r="AH4882" s="367"/>
      <c r="AJ4882" s="367"/>
      <c r="AK4882" s="367"/>
    </row>
    <row r="4883" spans="26:37" s="368" customFormat="1" ht="14.15" customHeight="1">
      <c r="Z4883" s="439"/>
      <c r="AH4883" s="367"/>
      <c r="AJ4883" s="367"/>
      <c r="AK4883" s="367"/>
    </row>
    <row r="4884" spans="26:37" s="368" customFormat="1" ht="14.15" customHeight="1">
      <c r="Z4884" s="439"/>
      <c r="AH4884" s="367"/>
      <c r="AJ4884" s="367"/>
      <c r="AK4884" s="367"/>
    </row>
    <row r="4885" spans="26:37" s="368" customFormat="1" ht="14.15" customHeight="1">
      <c r="Z4885" s="439"/>
      <c r="AH4885" s="367"/>
      <c r="AJ4885" s="367"/>
      <c r="AK4885" s="367"/>
    </row>
    <row r="4886" spans="26:37" s="368" customFormat="1" ht="14.15" customHeight="1">
      <c r="Z4886" s="439"/>
      <c r="AH4886" s="367"/>
      <c r="AJ4886" s="367"/>
      <c r="AK4886" s="367"/>
    </row>
    <row r="4887" spans="26:37" s="368" customFormat="1" ht="14.15" customHeight="1">
      <c r="Z4887" s="439"/>
      <c r="AH4887" s="367"/>
      <c r="AJ4887" s="367"/>
      <c r="AK4887" s="367"/>
    </row>
    <row r="4888" spans="26:37" s="368" customFormat="1" ht="14.15" customHeight="1">
      <c r="Z4888" s="439"/>
      <c r="AH4888" s="367"/>
      <c r="AJ4888" s="367"/>
      <c r="AK4888" s="367"/>
    </row>
    <row r="4889" spans="26:37" s="368" customFormat="1" ht="14.15" customHeight="1">
      <c r="Z4889" s="439"/>
      <c r="AH4889" s="367"/>
      <c r="AJ4889" s="367"/>
      <c r="AK4889" s="367"/>
    </row>
    <row r="4890" spans="26:37" s="368" customFormat="1" ht="14.15" customHeight="1">
      <c r="Z4890" s="439"/>
      <c r="AH4890" s="367"/>
      <c r="AJ4890" s="367"/>
      <c r="AK4890" s="367"/>
    </row>
    <row r="4891" spans="26:37" s="368" customFormat="1" ht="14.15" customHeight="1">
      <c r="Z4891" s="439"/>
      <c r="AH4891" s="367"/>
      <c r="AJ4891" s="367"/>
      <c r="AK4891" s="367"/>
    </row>
    <row r="4892" spans="26:37" s="368" customFormat="1" ht="14.15" customHeight="1">
      <c r="Z4892" s="439"/>
      <c r="AH4892" s="367"/>
      <c r="AJ4892" s="367"/>
      <c r="AK4892" s="367"/>
    </row>
    <row r="4893" spans="26:37" s="368" customFormat="1" ht="14.15" customHeight="1">
      <c r="Z4893" s="439"/>
      <c r="AH4893" s="367"/>
      <c r="AJ4893" s="367"/>
      <c r="AK4893" s="367"/>
    </row>
    <row r="4894" spans="26:37" s="368" customFormat="1" ht="14.15" customHeight="1">
      <c r="Z4894" s="439"/>
      <c r="AH4894" s="367"/>
      <c r="AJ4894" s="367"/>
      <c r="AK4894" s="367"/>
    </row>
    <row r="4895" spans="26:37" s="368" customFormat="1" ht="14.15" customHeight="1">
      <c r="Z4895" s="439"/>
      <c r="AH4895" s="367"/>
      <c r="AJ4895" s="367"/>
      <c r="AK4895" s="367"/>
    </row>
    <row r="4896" spans="26:37" s="368" customFormat="1" ht="14.15" customHeight="1">
      <c r="Z4896" s="439"/>
      <c r="AH4896" s="367"/>
      <c r="AJ4896" s="367"/>
      <c r="AK4896" s="367"/>
    </row>
    <row r="4897" spans="26:37" s="368" customFormat="1" ht="14.15" customHeight="1">
      <c r="Z4897" s="439"/>
      <c r="AH4897" s="367"/>
      <c r="AJ4897" s="367"/>
      <c r="AK4897" s="367"/>
    </row>
    <row r="4898" spans="26:37" s="368" customFormat="1" ht="14.15" customHeight="1">
      <c r="Z4898" s="439"/>
      <c r="AH4898" s="367"/>
      <c r="AJ4898" s="367"/>
      <c r="AK4898" s="367"/>
    </row>
    <row r="4899" spans="26:37" s="368" customFormat="1" ht="14.15" customHeight="1">
      <c r="Z4899" s="439"/>
      <c r="AH4899" s="367"/>
      <c r="AJ4899" s="367"/>
      <c r="AK4899" s="367"/>
    </row>
    <row r="4900" spans="26:37" s="368" customFormat="1" ht="14.15" customHeight="1">
      <c r="Z4900" s="439"/>
      <c r="AH4900" s="367"/>
      <c r="AJ4900" s="367"/>
      <c r="AK4900" s="367"/>
    </row>
    <row r="4901" spans="26:37" s="368" customFormat="1" ht="14.15" customHeight="1">
      <c r="Z4901" s="439"/>
      <c r="AH4901" s="367"/>
      <c r="AJ4901" s="367"/>
      <c r="AK4901" s="367"/>
    </row>
    <row r="4902" spans="26:37" s="368" customFormat="1" ht="14.15" customHeight="1">
      <c r="Z4902" s="439"/>
      <c r="AH4902" s="367"/>
      <c r="AJ4902" s="367"/>
      <c r="AK4902" s="367"/>
    </row>
    <row r="4903" spans="26:37" s="368" customFormat="1" ht="14.15" customHeight="1">
      <c r="Z4903" s="439"/>
      <c r="AH4903" s="367"/>
      <c r="AJ4903" s="367"/>
      <c r="AK4903" s="367"/>
    </row>
    <row r="4904" spans="26:37" s="368" customFormat="1" ht="14.15" customHeight="1">
      <c r="Z4904" s="439"/>
      <c r="AH4904" s="367"/>
      <c r="AJ4904" s="367"/>
      <c r="AK4904" s="367"/>
    </row>
    <row r="4905" spans="26:37" s="368" customFormat="1" ht="14.15" customHeight="1">
      <c r="Z4905" s="439"/>
      <c r="AH4905" s="367"/>
      <c r="AJ4905" s="367"/>
      <c r="AK4905" s="367"/>
    </row>
    <row r="4906" spans="26:37" s="368" customFormat="1" ht="14.15" customHeight="1">
      <c r="Z4906" s="439"/>
      <c r="AH4906" s="367"/>
      <c r="AJ4906" s="367"/>
      <c r="AK4906" s="367"/>
    </row>
    <row r="4907" spans="26:37" s="368" customFormat="1" ht="14.15" customHeight="1">
      <c r="Z4907" s="439"/>
      <c r="AH4907" s="367"/>
      <c r="AJ4907" s="367"/>
      <c r="AK4907" s="367"/>
    </row>
    <row r="4908" spans="26:37" s="368" customFormat="1" ht="14.15" customHeight="1">
      <c r="Z4908" s="439"/>
      <c r="AH4908" s="367"/>
      <c r="AJ4908" s="367"/>
      <c r="AK4908" s="367"/>
    </row>
    <row r="4909" spans="26:37" s="368" customFormat="1" ht="14.15" customHeight="1">
      <c r="Z4909" s="439"/>
      <c r="AH4909" s="367"/>
      <c r="AJ4909" s="367"/>
      <c r="AK4909" s="367"/>
    </row>
    <row r="4910" spans="26:37" s="368" customFormat="1" ht="14.15" customHeight="1">
      <c r="Z4910" s="439"/>
      <c r="AH4910" s="367"/>
      <c r="AJ4910" s="367"/>
      <c r="AK4910" s="367"/>
    </row>
    <row r="4911" spans="26:37" s="368" customFormat="1" ht="14.15" customHeight="1">
      <c r="Z4911" s="439"/>
      <c r="AH4911" s="367"/>
      <c r="AJ4911" s="367"/>
      <c r="AK4911" s="367"/>
    </row>
    <row r="4912" spans="26:37" s="368" customFormat="1" ht="14.15" customHeight="1">
      <c r="Z4912" s="439"/>
      <c r="AH4912" s="367"/>
      <c r="AJ4912" s="367"/>
      <c r="AK4912" s="367"/>
    </row>
    <row r="4913" spans="26:37" s="368" customFormat="1" ht="14.15" customHeight="1">
      <c r="Z4913" s="439"/>
      <c r="AH4913" s="367"/>
      <c r="AJ4913" s="367"/>
      <c r="AK4913" s="367"/>
    </row>
    <row r="4914" spans="26:37" s="368" customFormat="1" ht="14.15" customHeight="1">
      <c r="Z4914" s="439"/>
      <c r="AH4914" s="367"/>
      <c r="AJ4914" s="367"/>
      <c r="AK4914" s="367"/>
    </row>
    <row r="4915" spans="26:37" s="368" customFormat="1" ht="14.15" customHeight="1">
      <c r="Z4915" s="439"/>
      <c r="AH4915" s="367"/>
      <c r="AJ4915" s="367"/>
      <c r="AK4915" s="367"/>
    </row>
    <row r="4916" spans="26:37" s="368" customFormat="1" ht="14.15" customHeight="1">
      <c r="Z4916" s="439"/>
      <c r="AH4916" s="367"/>
      <c r="AJ4916" s="367"/>
      <c r="AK4916" s="367"/>
    </row>
    <row r="4917" spans="26:37" s="368" customFormat="1" ht="14.15" customHeight="1">
      <c r="Z4917" s="439"/>
      <c r="AH4917" s="367"/>
      <c r="AJ4917" s="367"/>
      <c r="AK4917" s="367"/>
    </row>
    <row r="4918" spans="26:37" s="368" customFormat="1" ht="14.15" customHeight="1">
      <c r="Z4918" s="439"/>
      <c r="AH4918" s="367"/>
      <c r="AJ4918" s="367"/>
      <c r="AK4918" s="367"/>
    </row>
    <row r="4919" spans="26:37" s="368" customFormat="1" ht="14.15" customHeight="1">
      <c r="Z4919" s="439"/>
      <c r="AH4919" s="367"/>
      <c r="AJ4919" s="367"/>
      <c r="AK4919" s="367"/>
    </row>
    <row r="4920" spans="26:37" s="368" customFormat="1" ht="14.15" customHeight="1">
      <c r="Z4920" s="439"/>
      <c r="AH4920" s="367"/>
      <c r="AJ4920" s="367"/>
      <c r="AK4920" s="367"/>
    </row>
    <row r="4921" spans="26:37" s="368" customFormat="1" ht="14.15" customHeight="1">
      <c r="Z4921" s="439"/>
      <c r="AH4921" s="367"/>
      <c r="AJ4921" s="367"/>
      <c r="AK4921" s="367"/>
    </row>
    <row r="4922" spans="26:37" s="368" customFormat="1" ht="14.15" customHeight="1">
      <c r="Z4922" s="439"/>
      <c r="AH4922" s="367"/>
      <c r="AJ4922" s="367"/>
      <c r="AK4922" s="367"/>
    </row>
    <row r="4923" spans="26:37" s="368" customFormat="1" ht="14.15" customHeight="1">
      <c r="Z4923" s="439"/>
      <c r="AH4923" s="367"/>
      <c r="AJ4923" s="367"/>
      <c r="AK4923" s="367"/>
    </row>
    <row r="4924" spans="26:37" s="368" customFormat="1" ht="14.15" customHeight="1">
      <c r="Z4924" s="439"/>
      <c r="AH4924" s="367"/>
      <c r="AJ4924" s="367"/>
      <c r="AK4924" s="367"/>
    </row>
    <row r="4925" spans="26:37" s="368" customFormat="1" ht="14.15" customHeight="1">
      <c r="Z4925" s="439"/>
      <c r="AH4925" s="367"/>
      <c r="AJ4925" s="367"/>
      <c r="AK4925" s="367"/>
    </row>
    <row r="4926" spans="26:37" s="368" customFormat="1" ht="14.15" customHeight="1">
      <c r="Z4926" s="439"/>
      <c r="AH4926" s="367"/>
      <c r="AJ4926" s="367"/>
      <c r="AK4926" s="367"/>
    </row>
    <row r="4927" spans="26:37" s="368" customFormat="1" ht="14.15" customHeight="1">
      <c r="Z4927" s="439"/>
      <c r="AH4927" s="367"/>
      <c r="AJ4927" s="367"/>
      <c r="AK4927" s="367"/>
    </row>
    <row r="4928" spans="26:37" s="368" customFormat="1" ht="14.15" customHeight="1">
      <c r="Z4928" s="439"/>
      <c r="AH4928" s="367"/>
      <c r="AJ4928" s="367"/>
      <c r="AK4928" s="367"/>
    </row>
    <row r="4929" spans="26:37" s="368" customFormat="1" ht="14.15" customHeight="1">
      <c r="Z4929" s="439"/>
      <c r="AH4929" s="367"/>
      <c r="AJ4929" s="367"/>
      <c r="AK4929" s="367"/>
    </row>
    <row r="4930" spans="26:37" s="368" customFormat="1" ht="14.15" customHeight="1">
      <c r="Z4930" s="439"/>
      <c r="AH4930" s="367"/>
      <c r="AJ4930" s="367"/>
      <c r="AK4930" s="367"/>
    </row>
    <row r="4931" spans="26:37" s="368" customFormat="1" ht="14.15" customHeight="1">
      <c r="Z4931" s="439"/>
      <c r="AH4931" s="367"/>
      <c r="AJ4931" s="367"/>
      <c r="AK4931" s="367"/>
    </row>
    <row r="4932" spans="26:37" s="368" customFormat="1" ht="14.15" customHeight="1">
      <c r="Z4932" s="439"/>
      <c r="AH4932" s="367"/>
      <c r="AJ4932" s="367"/>
      <c r="AK4932" s="367"/>
    </row>
    <row r="4933" spans="26:37" s="368" customFormat="1" ht="14.15" customHeight="1">
      <c r="Z4933" s="439"/>
      <c r="AH4933" s="367"/>
      <c r="AJ4933" s="367"/>
      <c r="AK4933" s="367"/>
    </row>
    <row r="4934" spans="26:37" s="368" customFormat="1" ht="14.15" customHeight="1">
      <c r="Z4934" s="439"/>
      <c r="AH4934" s="367"/>
      <c r="AJ4934" s="367"/>
      <c r="AK4934" s="367"/>
    </row>
    <row r="4935" spans="26:37" s="368" customFormat="1" ht="14.15" customHeight="1">
      <c r="Z4935" s="439"/>
      <c r="AH4935" s="367"/>
      <c r="AJ4935" s="367"/>
      <c r="AK4935" s="367"/>
    </row>
    <row r="4936" spans="26:37" s="368" customFormat="1" ht="14.15" customHeight="1">
      <c r="Z4936" s="439"/>
      <c r="AH4936" s="367"/>
      <c r="AJ4936" s="367"/>
      <c r="AK4936" s="367"/>
    </row>
    <row r="4937" spans="26:37" s="368" customFormat="1" ht="14.15" customHeight="1">
      <c r="Z4937" s="439"/>
      <c r="AH4937" s="367"/>
      <c r="AJ4937" s="367"/>
      <c r="AK4937" s="367"/>
    </row>
    <row r="4938" spans="26:37" s="368" customFormat="1" ht="14.15" customHeight="1">
      <c r="Z4938" s="439"/>
      <c r="AH4938" s="367"/>
      <c r="AJ4938" s="367"/>
      <c r="AK4938" s="367"/>
    </row>
    <row r="4939" spans="26:37" s="368" customFormat="1" ht="14.15" customHeight="1">
      <c r="Z4939" s="439"/>
      <c r="AH4939" s="367"/>
      <c r="AJ4939" s="367"/>
      <c r="AK4939" s="367"/>
    </row>
    <row r="4940" spans="26:37" s="368" customFormat="1" ht="14.15" customHeight="1">
      <c r="Z4940" s="439"/>
      <c r="AH4940" s="367"/>
      <c r="AJ4940" s="367"/>
      <c r="AK4940" s="367"/>
    </row>
    <row r="4941" spans="26:37" s="368" customFormat="1" ht="14.15" customHeight="1">
      <c r="Z4941" s="439"/>
      <c r="AH4941" s="367"/>
      <c r="AJ4941" s="367"/>
      <c r="AK4941" s="367"/>
    </row>
    <row r="4942" spans="26:37" s="368" customFormat="1" ht="14.15" customHeight="1">
      <c r="Z4942" s="439"/>
      <c r="AH4942" s="367"/>
      <c r="AJ4942" s="367"/>
      <c r="AK4942" s="367"/>
    </row>
    <row r="4943" spans="26:37" s="368" customFormat="1" ht="14.15" customHeight="1">
      <c r="Z4943" s="439"/>
      <c r="AH4943" s="367"/>
      <c r="AJ4943" s="367"/>
      <c r="AK4943" s="367"/>
    </row>
    <row r="4944" spans="26:37" s="368" customFormat="1" ht="14.15" customHeight="1">
      <c r="Z4944" s="439"/>
      <c r="AH4944" s="367"/>
      <c r="AJ4944" s="367"/>
      <c r="AK4944" s="367"/>
    </row>
    <row r="4945" spans="26:37" s="368" customFormat="1" ht="14.15" customHeight="1">
      <c r="Z4945" s="439"/>
      <c r="AH4945" s="367"/>
      <c r="AJ4945" s="367"/>
      <c r="AK4945" s="367"/>
    </row>
    <row r="4946" spans="26:37" s="368" customFormat="1" ht="14.15" customHeight="1">
      <c r="Z4946" s="439"/>
      <c r="AH4946" s="367"/>
      <c r="AJ4946" s="367"/>
      <c r="AK4946" s="367"/>
    </row>
    <row r="4947" spans="26:37" s="368" customFormat="1" ht="14.15" customHeight="1">
      <c r="Z4947" s="439"/>
      <c r="AH4947" s="367"/>
      <c r="AJ4947" s="367"/>
      <c r="AK4947" s="367"/>
    </row>
    <row r="4948" spans="26:37" s="368" customFormat="1" ht="14.15" customHeight="1">
      <c r="Z4948" s="439"/>
      <c r="AH4948" s="367"/>
      <c r="AJ4948" s="367"/>
      <c r="AK4948" s="367"/>
    </row>
    <row r="4949" spans="26:37" s="368" customFormat="1" ht="14.15" customHeight="1">
      <c r="Z4949" s="439"/>
      <c r="AH4949" s="367"/>
      <c r="AJ4949" s="367"/>
      <c r="AK4949" s="367"/>
    </row>
    <row r="4950" spans="26:37" s="368" customFormat="1" ht="14.15" customHeight="1">
      <c r="Z4950" s="439"/>
      <c r="AH4950" s="367"/>
      <c r="AJ4950" s="367"/>
      <c r="AK4950" s="367"/>
    </row>
    <row r="4951" spans="26:37" s="368" customFormat="1" ht="14.15" customHeight="1">
      <c r="Z4951" s="439"/>
      <c r="AH4951" s="367"/>
      <c r="AJ4951" s="367"/>
      <c r="AK4951" s="367"/>
    </row>
    <row r="4952" spans="26:37" s="368" customFormat="1" ht="14.15" customHeight="1">
      <c r="Z4952" s="439"/>
      <c r="AH4952" s="367"/>
      <c r="AJ4952" s="367"/>
      <c r="AK4952" s="367"/>
    </row>
    <row r="4953" spans="26:37" s="368" customFormat="1" ht="14.15" customHeight="1">
      <c r="Z4953" s="439"/>
      <c r="AH4953" s="367"/>
      <c r="AJ4953" s="367"/>
      <c r="AK4953" s="367"/>
    </row>
    <row r="4954" spans="26:37" s="368" customFormat="1" ht="14.15" customHeight="1">
      <c r="Z4954" s="439"/>
      <c r="AH4954" s="367"/>
      <c r="AJ4954" s="367"/>
      <c r="AK4954" s="367"/>
    </row>
    <row r="4955" spans="26:37" s="368" customFormat="1" ht="14.15" customHeight="1">
      <c r="Z4955" s="439"/>
      <c r="AH4955" s="367"/>
      <c r="AJ4955" s="367"/>
      <c r="AK4955" s="367"/>
    </row>
    <row r="4956" spans="26:37" s="368" customFormat="1" ht="14.15" customHeight="1">
      <c r="Z4956" s="439"/>
      <c r="AH4956" s="367"/>
      <c r="AJ4956" s="367"/>
      <c r="AK4956" s="367"/>
    </row>
    <row r="4957" spans="26:37" s="368" customFormat="1" ht="14.15" customHeight="1">
      <c r="Z4957" s="439"/>
      <c r="AH4957" s="367"/>
      <c r="AJ4957" s="367"/>
      <c r="AK4957" s="367"/>
    </row>
    <row r="4958" spans="26:37" s="368" customFormat="1" ht="14.15" customHeight="1">
      <c r="Z4958" s="439"/>
      <c r="AH4958" s="367"/>
      <c r="AJ4958" s="367"/>
      <c r="AK4958" s="367"/>
    </row>
    <row r="4959" spans="26:37" s="368" customFormat="1" ht="14.15" customHeight="1">
      <c r="Z4959" s="439"/>
      <c r="AH4959" s="367"/>
      <c r="AJ4959" s="367"/>
      <c r="AK4959" s="367"/>
    </row>
    <row r="4960" spans="26:37" s="368" customFormat="1" ht="14.15" customHeight="1">
      <c r="Z4960" s="439"/>
      <c r="AH4960" s="367"/>
      <c r="AJ4960" s="367"/>
      <c r="AK4960" s="367"/>
    </row>
    <row r="4961" spans="26:37" s="368" customFormat="1" ht="14.15" customHeight="1">
      <c r="Z4961" s="439"/>
      <c r="AH4961" s="367"/>
      <c r="AJ4961" s="367"/>
      <c r="AK4961" s="367"/>
    </row>
    <row r="4962" spans="26:37" s="368" customFormat="1" ht="14.15" customHeight="1">
      <c r="Z4962" s="439"/>
      <c r="AH4962" s="367"/>
      <c r="AJ4962" s="367"/>
      <c r="AK4962" s="367"/>
    </row>
    <row r="4963" spans="26:37" s="368" customFormat="1" ht="14.15" customHeight="1">
      <c r="Z4963" s="439"/>
      <c r="AH4963" s="367"/>
      <c r="AJ4963" s="367"/>
      <c r="AK4963" s="367"/>
    </row>
    <row r="4964" spans="26:37" s="368" customFormat="1" ht="14.15" customHeight="1">
      <c r="Z4964" s="439"/>
      <c r="AH4964" s="367"/>
      <c r="AJ4964" s="367"/>
      <c r="AK4964" s="367"/>
    </row>
    <row r="4965" spans="26:37" s="368" customFormat="1" ht="14.15" customHeight="1">
      <c r="Z4965" s="439"/>
      <c r="AH4965" s="367"/>
      <c r="AJ4965" s="367"/>
      <c r="AK4965" s="367"/>
    </row>
    <row r="4966" spans="26:37" s="368" customFormat="1" ht="14.15" customHeight="1">
      <c r="Z4966" s="439"/>
      <c r="AH4966" s="367"/>
      <c r="AJ4966" s="367"/>
      <c r="AK4966" s="367"/>
    </row>
    <row r="4967" spans="26:37" s="368" customFormat="1" ht="14.15" customHeight="1">
      <c r="Z4967" s="439"/>
      <c r="AH4967" s="367"/>
      <c r="AJ4967" s="367"/>
      <c r="AK4967" s="367"/>
    </row>
    <row r="4968" spans="26:37" s="368" customFormat="1" ht="14.15" customHeight="1">
      <c r="Z4968" s="439"/>
      <c r="AH4968" s="367"/>
      <c r="AJ4968" s="367"/>
      <c r="AK4968" s="367"/>
    </row>
    <row r="4969" spans="26:37" s="368" customFormat="1" ht="14.15" customHeight="1">
      <c r="Z4969" s="439"/>
      <c r="AH4969" s="367"/>
      <c r="AJ4969" s="367"/>
      <c r="AK4969" s="367"/>
    </row>
    <row r="4970" spans="26:37" s="368" customFormat="1" ht="14.15" customHeight="1">
      <c r="Z4970" s="439"/>
      <c r="AH4970" s="367"/>
      <c r="AJ4970" s="367"/>
      <c r="AK4970" s="367"/>
    </row>
    <row r="4971" spans="26:37" s="368" customFormat="1" ht="14.15" customHeight="1">
      <c r="Z4971" s="439"/>
      <c r="AH4971" s="367"/>
      <c r="AJ4971" s="367"/>
      <c r="AK4971" s="367"/>
    </row>
    <row r="4972" spans="26:37" s="368" customFormat="1" ht="14.15" customHeight="1">
      <c r="Z4972" s="439"/>
      <c r="AH4972" s="367"/>
      <c r="AJ4972" s="367"/>
      <c r="AK4972" s="367"/>
    </row>
    <row r="4973" spans="26:37" s="368" customFormat="1" ht="14.15" customHeight="1">
      <c r="Z4973" s="439"/>
      <c r="AH4973" s="367"/>
      <c r="AJ4973" s="367"/>
      <c r="AK4973" s="367"/>
    </row>
    <row r="4974" spans="26:37" s="368" customFormat="1" ht="14.15" customHeight="1">
      <c r="Z4974" s="439"/>
      <c r="AH4974" s="367"/>
      <c r="AJ4974" s="367"/>
      <c r="AK4974" s="367"/>
    </row>
    <row r="4975" spans="26:37" s="368" customFormat="1" ht="14.15" customHeight="1">
      <c r="Z4975" s="439"/>
      <c r="AH4975" s="367"/>
      <c r="AJ4975" s="367"/>
      <c r="AK4975" s="367"/>
    </row>
    <row r="4976" spans="26:37" s="368" customFormat="1" ht="14.15" customHeight="1">
      <c r="Z4976" s="439"/>
      <c r="AH4976" s="367"/>
      <c r="AJ4976" s="367"/>
      <c r="AK4976" s="367"/>
    </row>
    <row r="4977" spans="26:37" s="368" customFormat="1" ht="14.15" customHeight="1">
      <c r="Z4977" s="439"/>
      <c r="AH4977" s="367"/>
      <c r="AJ4977" s="367"/>
      <c r="AK4977" s="367"/>
    </row>
    <row r="4978" spans="26:37" s="368" customFormat="1" ht="14.15" customHeight="1">
      <c r="Z4978" s="439"/>
      <c r="AH4978" s="367"/>
      <c r="AJ4978" s="367"/>
      <c r="AK4978" s="367"/>
    </row>
    <row r="4979" spans="26:37" s="368" customFormat="1" ht="14.15" customHeight="1">
      <c r="Z4979" s="439"/>
      <c r="AH4979" s="367"/>
      <c r="AJ4979" s="367"/>
      <c r="AK4979" s="367"/>
    </row>
    <row r="4980" spans="26:37" s="368" customFormat="1" ht="14.15" customHeight="1">
      <c r="Z4980" s="439"/>
      <c r="AH4980" s="367"/>
      <c r="AJ4980" s="367"/>
      <c r="AK4980" s="367"/>
    </row>
    <row r="4981" spans="26:37" s="368" customFormat="1" ht="14.15" customHeight="1">
      <c r="Z4981" s="439"/>
      <c r="AH4981" s="367"/>
      <c r="AJ4981" s="367"/>
      <c r="AK4981" s="367"/>
    </row>
    <row r="4982" spans="26:37" s="368" customFormat="1" ht="14.15" customHeight="1">
      <c r="Z4982" s="439"/>
      <c r="AH4982" s="367"/>
      <c r="AJ4982" s="367"/>
      <c r="AK4982" s="367"/>
    </row>
    <row r="4983" spans="26:37" s="368" customFormat="1" ht="14.15" customHeight="1">
      <c r="Z4983" s="439"/>
      <c r="AH4983" s="367"/>
      <c r="AJ4983" s="367"/>
      <c r="AK4983" s="367"/>
    </row>
    <row r="4984" spans="26:37" s="368" customFormat="1" ht="14.15" customHeight="1">
      <c r="Z4984" s="439"/>
      <c r="AH4984" s="367"/>
      <c r="AJ4984" s="367"/>
      <c r="AK4984" s="367"/>
    </row>
    <row r="4985" spans="26:37" s="368" customFormat="1" ht="14.15" customHeight="1">
      <c r="Z4985" s="439"/>
      <c r="AH4985" s="367"/>
      <c r="AJ4985" s="367"/>
      <c r="AK4985" s="367"/>
    </row>
    <row r="4986" spans="26:37" s="368" customFormat="1" ht="14.15" customHeight="1">
      <c r="Z4986" s="439"/>
      <c r="AH4986" s="367"/>
      <c r="AJ4986" s="367"/>
      <c r="AK4986" s="367"/>
    </row>
    <row r="4987" spans="26:37" s="368" customFormat="1" ht="14.15" customHeight="1">
      <c r="Z4987" s="439"/>
      <c r="AH4987" s="367"/>
      <c r="AJ4987" s="367"/>
      <c r="AK4987" s="367"/>
    </row>
    <row r="4988" spans="26:37" s="368" customFormat="1" ht="14.15" customHeight="1">
      <c r="Z4988" s="439"/>
      <c r="AH4988" s="367"/>
      <c r="AJ4988" s="367"/>
      <c r="AK4988" s="367"/>
    </row>
    <row r="4989" spans="26:37" s="368" customFormat="1" ht="14.15" customHeight="1">
      <c r="Z4989" s="439"/>
      <c r="AH4989" s="367"/>
      <c r="AJ4989" s="367"/>
      <c r="AK4989" s="367"/>
    </row>
    <row r="4990" spans="26:37" s="368" customFormat="1" ht="14.15" customHeight="1">
      <c r="Z4990" s="439"/>
      <c r="AH4990" s="367"/>
      <c r="AJ4990" s="367"/>
      <c r="AK4990" s="367"/>
    </row>
    <row r="4991" spans="26:37" s="368" customFormat="1" ht="14.15" customHeight="1">
      <c r="Z4991" s="439"/>
      <c r="AH4991" s="367"/>
      <c r="AJ4991" s="367"/>
      <c r="AK4991" s="367"/>
    </row>
    <row r="4992" spans="26:37" s="368" customFormat="1" ht="14.15" customHeight="1">
      <c r="Z4992" s="439"/>
      <c r="AH4992" s="367"/>
      <c r="AJ4992" s="367"/>
      <c r="AK4992" s="367"/>
    </row>
    <row r="4993" spans="26:37" s="368" customFormat="1" ht="14.15" customHeight="1">
      <c r="Z4993" s="439"/>
      <c r="AH4993" s="367"/>
      <c r="AJ4993" s="367"/>
      <c r="AK4993" s="367"/>
    </row>
    <row r="4994" spans="26:37" s="368" customFormat="1" ht="14.15" customHeight="1">
      <c r="Z4994" s="439"/>
      <c r="AH4994" s="367"/>
      <c r="AJ4994" s="367"/>
      <c r="AK4994" s="367"/>
    </row>
    <row r="4995" spans="26:37" s="368" customFormat="1" ht="14.15" customHeight="1">
      <c r="Z4995" s="439"/>
      <c r="AH4995" s="367"/>
      <c r="AJ4995" s="367"/>
      <c r="AK4995" s="367"/>
    </row>
    <row r="4996" spans="26:37" s="368" customFormat="1" ht="14.15" customHeight="1">
      <c r="Z4996" s="439"/>
      <c r="AH4996" s="367"/>
      <c r="AJ4996" s="367"/>
      <c r="AK4996" s="367"/>
    </row>
    <row r="4997" spans="26:37" s="368" customFormat="1" ht="14.15" customHeight="1">
      <c r="Z4997" s="439"/>
      <c r="AH4997" s="367"/>
      <c r="AJ4997" s="367"/>
      <c r="AK4997" s="367"/>
    </row>
    <row r="4998" spans="26:37" s="368" customFormat="1" ht="14.15" customHeight="1">
      <c r="Z4998" s="439"/>
      <c r="AH4998" s="367"/>
      <c r="AJ4998" s="367"/>
      <c r="AK4998" s="367"/>
    </row>
    <row r="4999" spans="26:37" s="368" customFormat="1" ht="14.15" customHeight="1">
      <c r="Z4999" s="439"/>
      <c r="AH4999" s="367"/>
      <c r="AJ4999" s="367"/>
      <c r="AK4999" s="367"/>
    </row>
    <row r="5000" spans="26:37" s="368" customFormat="1" ht="14.15" customHeight="1">
      <c r="Z5000" s="439"/>
      <c r="AH5000" s="367"/>
      <c r="AJ5000" s="367"/>
      <c r="AK5000" s="367"/>
    </row>
    <row r="5001" spans="26:37" s="368" customFormat="1" ht="14.15" customHeight="1">
      <c r="Z5001" s="439"/>
      <c r="AH5001" s="367"/>
      <c r="AJ5001" s="367"/>
      <c r="AK5001" s="367"/>
    </row>
    <row r="5002" spans="26:37" s="368" customFormat="1" ht="14.15" customHeight="1">
      <c r="Z5002" s="439"/>
      <c r="AH5002" s="367"/>
      <c r="AJ5002" s="367"/>
      <c r="AK5002" s="367"/>
    </row>
    <row r="5003" spans="26:37" s="368" customFormat="1" ht="14.15" customHeight="1">
      <c r="Z5003" s="439"/>
      <c r="AH5003" s="367"/>
      <c r="AJ5003" s="367"/>
      <c r="AK5003" s="367"/>
    </row>
    <row r="5004" spans="26:37" s="368" customFormat="1" ht="14.15" customHeight="1">
      <c r="Z5004" s="439"/>
      <c r="AH5004" s="367"/>
      <c r="AJ5004" s="367"/>
      <c r="AK5004" s="367"/>
    </row>
    <row r="5005" spans="26:37" s="368" customFormat="1" ht="14.15" customHeight="1">
      <c r="Z5005" s="439"/>
      <c r="AH5005" s="367"/>
      <c r="AJ5005" s="367"/>
      <c r="AK5005" s="367"/>
    </row>
    <row r="5006" spans="26:37" s="368" customFormat="1" ht="14.15" customHeight="1">
      <c r="Z5006" s="439"/>
      <c r="AH5006" s="367"/>
      <c r="AJ5006" s="367"/>
      <c r="AK5006" s="367"/>
    </row>
    <row r="5007" spans="26:37" s="368" customFormat="1" ht="14.15" customHeight="1">
      <c r="Z5007" s="439"/>
      <c r="AH5007" s="367"/>
      <c r="AJ5007" s="367"/>
      <c r="AK5007" s="367"/>
    </row>
    <row r="5008" spans="26:37" s="368" customFormat="1" ht="14.15" customHeight="1">
      <c r="Z5008" s="439"/>
      <c r="AH5008" s="367"/>
      <c r="AJ5008" s="367"/>
      <c r="AK5008" s="367"/>
    </row>
    <row r="5009" spans="26:37" s="368" customFormat="1" ht="14.15" customHeight="1">
      <c r="Z5009" s="439"/>
      <c r="AH5009" s="367"/>
      <c r="AJ5009" s="367"/>
      <c r="AK5009" s="367"/>
    </row>
    <row r="5010" spans="26:37" s="368" customFormat="1" ht="14.15" customHeight="1">
      <c r="Z5010" s="439"/>
      <c r="AH5010" s="367"/>
      <c r="AJ5010" s="367"/>
      <c r="AK5010" s="367"/>
    </row>
    <row r="5011" spans="26:37" s="368" customFormat="1" ht="14.15" customHeight="1">
      <c r="Z5011" s="439"/>
      <c r="AH5011" s="367"/>
      <c r="AJ5011" s="367"/>
      <c r="AK5011" s="367"/>
    </row>
    <row r="5012" spans="26:37" s="368" customFormat="1" ht="14.15" customHeight="1">
      <c r="Z5012" s="439"/>
      <c r="AH5012" s="367"/>
      <c r="AJ5012" s="367"/>
      <c r="AK5012" s="367"/>
    </row>
    <row r="5013" spans="26:37" s="368" customFormat="1" ht="14.15" customHeight="1">
      <c r="Z5013" s="439"/>
      <c r="AH5013" s="367"/>
      <c r="AJ5013" s="367"/>
      <c r="AK5013" s="367"/>
    </row>
    <row r="5014" spans="26:37" s="368" customFormat="1" ht="14.15" customHeight="1">
      <c r="Z5014" s="439"/>
      <c r="AH5014" s="367"/>
      <c r="AJ5014" s="367"/>
      <c r="AK5014" s="367"/>
    </row>
    <row r="5015" spans="26:37" s="368" customFormat="1" ht="14.15" customHeight="1">
      <c r="Z5015" s="439"/>
      <c r="AH5015" s="367"/>
      <c r="AJ5015" s="367"/>
      <c r="AK5015" s="367"/>
    </row>
    <row r="5016" spans="26:37" s="368" customFormat="1" ht="14.15" customHeight="1">
      <c r="Z5016" s="439"/>
      <c r="AH5016" s="367"/>
      <c r="AJ5016" s="367"/>
      <c r="AK5016" s="367"/>
    </row>
    <row r="5017" spans="26:37" s="368" customFormat="1" ht="14.15" customHeight="1">
      <c r="Z5017" s="439"/>
      <c r="AH5017" s="367"/>
      <c r="AJ5017" s="367"/>
      <c r="AK5017" s="367"/>
    </row>
    <row r="5018" spans="26:37" s="368" customFormat="1" ht="14.15" customHeight="1">
      <c r="Z5018" s="439"/>
      <c r="AH5018" s="367"/>
      <c r="AJ5018" s="367"/>
      <c r="AK5018" s="367"/>
    </row>
    <row r="5019" spans="26:37" s="368" customFormat="1" ht="14.15" customHeight="1">
      <c r="Z5019" s="439"/>
      <c r="AH5019" s="367"/>
      <c r="AJ5019" s="367"/>
      <c r="AK5019" s="367"/>
    </row>
    <row r="5020" spans="26:37" s="368" customFormat="1" ht="14.15" customHeight="1">
      <c r="Z5020" s="439"/>
      <c r="AH5020" s="367"/>
      <c r="AJ5020" s="367"/>
      <c r="AK5020" s="367"/>
    </row>
    <row r="5021" spans="26:37" s="368" customFormat="1" ht="14.15" customHeight="1">
      <c r="Z5021" s="439"/>
      <c r="AH5021" s="367"/>
      <c r="AJ5021" s="367"/>
      <c r="AK5021" s="367"/>
    </row>
    <row r="5022" spans="26:37" s="368" customFormat="1" ht="14.15" customHeight="1">
      <c r="Z5022" s="439"/>
      <c r="AH5022" s="367"/>
      <c r="AJ5022" s="367"/>
      <c r="AK5022" s="367"/>
    </row>
    <row r="5023" spans="26:37" s="368" customFormat="1" ht="14.15" customHeight="1">
      <c r="Z5023" s="439"/>
      <c r="AH5023" s="367"/>
      <c r="AJ5023" s="367"/>
      <c r="AK5023" s="367"/>
    </row>
    <row r="5024" spans="26:37" s="368" customFormat="1" ht="14.15" customHeight="1">
      <c r="Z5024" s="439"/>
      <c r="AH5024" s="367"/>
      <c r="AJ5024" s="367"/>
      <c r="AK5024" s="367"/>
    </row>
    <row r="5025" spans="26:37" s="368" customFormat="1" ht="14.15" customHeight="1">
      <c r="Z5025" s="439"/>
      <c r="AH5025" s="367"/>
      <c r="AJ5025" s="367"/>
      <c r="AK5025" s="367"/>
    </row>
    <row r="5026" spans="26:37" s="368" customFormat="1" ht="14.15" customHeight="1">
      <c r="Z5026" s="439"/>
      <c r="AH5026" s="367"/>
      <c r="AJ5026" s="367"/>
      <c r="AK5026" s="367"/>
    </row>
    <row r="5027" spans="26:37" s="368" customFormat="1" ht="14.15" customHeight="1">
      <c r="Z5027" s="439"/>
      <c r="AH5027" s="367"/>
      <c r="AJ5027" s="367"/>
      <c r="AK5027" s="367"/>
    </row>
    <row r="5028" spans="26:37" s="368" customFormat="1" ht="14.15" customHeight="1">
      <c r="Z5028" s="439"/>
      <c r="AH5028" s="367"/>
      <c r="AJ5028" s="367"/>
      <c r="AK5028" s="367"/>
    </row>
    <row r="5029" spans="26:37" s="368" customFormat="1" ht="14.15" customHeight="1">
      <c r="Z5029" s="439"/>
      <c r="AH5029" s="367"/>
      <c r="AJ5029" s="367"/>
      <c r="AK5029" s="367"/>
    </row>
    <row r="5030" spans="26:37" s="368" customFormat="1" ht="14.15" customHeight="1">
      <c r="Z5030" s="439"/>
      <c r="AH5030" s="367"/>
      <c r="AJ5030" s="367"/>
      <c r="AK5030" s="367"/>
    </row>
    <row r="5031" spans="26:37" s="368" customFormat="1" ht="14.15" customHeight="1">
      <c r="Z5031" s="439"/>
      <c r="AH5031" s="367"/>
      <c r="AJ5031" s="367"/>
      <c r="AK5031" s="367"/>
    </row>
    <row r="5032" spans="26:37" s="368" customFormat="1" ht="14.15" customHeight="1">
      <c r="Z5032" s="439"/>
      <c r="AH5032" s="367"/>
      <c r="AJ5032" s="367"/>
      <c r="AK5032" s="367"/>
    </row>
    <row r="5033" spans="26:37" s="368" customFormat="1" ht="14.15" customHeight="1">
      <c r="Z5033" s="439"/>
      <c r="AH5033" s="367"/>
      <c r="AJ5033" s="367"/>
      <c r="AK5033" s="367"/>
    </row>
    <row r="5034" spans="26:37" s="368" customFormat="1" ht="14.15" customHeight="1">
      <c r="Z5034" s="439"/>
      <c r="AH5034" s="367"/>
      <c r="AJ5034" s="367"/>
      <c r="AK5034" s="367"/>
    </row>
    <row r="5035" spans="26:37" s="368" customFormat="1" ht="14.15" customHeight="1">
      <c r="Z5035" s="439"/>
      <c r="AH5035" s="367"/>
      <c r="AJ5035" s="367"/>
      <c r="AK5035" s="367"/>
    </row>
    <row r="5036" spans="26:37" s="368" customFormat="1" ht="14.15" customHeight="1">
      <c r="Z5036" s="439"/>
      <c r="AH5036" s="367"/>
      <c r="AJ5036" s="367"/>
      <c r="AK5036" s="367"/>
    </row>
    <row r="5037" spans="26:37" s="368" customFormat="1" ht="14.15" customHeight="1">
      <c r="Z5037" s="439"/>
      <c r="AH5037" s="367"/>
      <c r="AJ5037" s="367"/>
      <c r="AK5037" s="367"/>
    </row>
    <row r="5038" spans="26:37" s="368" customFormat="1" ht="14.15" customHeight="1">
      <c r="Z5038" s="439"/>
      <c r="AH5038" s="367"/>
      <c r="AJ5038" s="367"/>
      <c r="AK5038" s="367"/>
    </row>
    <row r="5039" spans="26:37" s="368" customFormat="1" ht="14.15" customHeight="1">
      <c r="Z5039" s="439"/>
      <c r="AH5039" s="367"/>
      <c r="AJ5039" s="367"/>
      <c r="AK5039" s="367"/>
    </row>
    <row r="5040" spans="26:37" s="368" customFormat="1" ht="14.15" customHeight="1">
      <c r="Z5040" s="439"/>
      <c r="AH5040" s="367"/>
      <c r="AJ5040" s="367"/>
      <c r="AK5040" s="367"/>
    </row>
    <row r="5041" spans="26:37" s="368" customFormat="1" ht="14.15" customHeight="1">
      <c r="Z5041" s="439"/>
      <c r="AH5041" s="367"/>
      <c r="AJ5041" s="367"/>
      <c r="AK5041" s="367"/>
    </row>
    <row r="5042" spans="26:37" s="368" customFormat="1" ht="14.15" customHeight="1">
      <c r="Z5042" s="439"/>
      <c r="AH5042" s="367"/>
      <c r="AJ5042" s="367"/>
      <c r="AK5042" s="367"/>
    </row>
    <row r="5043" spans="26:37" s="368" customFormat="1" ht="14.15" customHeight="1">
      <c r="Z5043" s="439"/>
      <c r="AH5043" s="367"/>
      <c r="AJ5043" s="367"/>
      <c r="AK5043" s="367"/>
    </row>
    <row r="5044" spans="26:37" s="368" customFormat="1" ht="14.15" customHeight="1">
      <c r="Z5044" s="439"/>
      <c r="AH5044" s="367"/>
      <c r="AJ5044" s="367"/>
      <c r="AK5044" s="367"/>
    </row>
    <row r="5045" spans="26:37" s="368" customFormat="1" ht="14.15" customHeight="1">
      <c r="Z5045" s="439"/>
      <c r="AH5045" s="367"/>
      <c r="AJ5045" s="367"/>
      <c r="AK5045" s="367"/>
    </row>
    <row r="5046" spans="26:37" s="368" customFormat="1" ht="14.15" customHeight="1">
      <c r="Z5046" s="439"/>
      <c r="AH5046" s="367"/>
      <c r="AJ5046" s="367"/>
      <c r="AK5046" s="367"/>
    </row>
    <row r="5047" spans="26:37" s="368" customFormat="1" ht="14.15" customHeight="1">
      <c r="Z5047" s="439"/>
      <c r="AH5047" s="367"/>
      <c r="AJ5047" s="367"/>
      <c r="AK5047" s="367"/>
    </row>
    <row r="5048" spans="26:37" s="368" customFormat="1" ht="14.15" customHeight="1">
      <c r="Z5048" s="439"/>
      <c r="AH5048" s="367"/>
      <c r="AJ5048" s="367"/>
      <c r="AK5048" s="367"/>
    </row>
    <row r="5049" spans="26:37" s="368" customFormat="1" ht="14.15" customHeight="1">
      <c r="Z5049" s="439"/>
      <c r="AH5049" s="367"/>
      <c r="AJ5049" s="367"/>
      <c r="AK5049" s="367"/>
    </row>
    <row r="5050" spans="26:37" s="368" customFormat="1" ht="14.15" customHeight="1">
      <c r="Z5050" s="439"/>
      <c r="AH5050" s="367"/>
      <c r="AJ5050" s="367"/>
      <c r="AK5050" s="367"/>
    </row>
    <row r="5051" spans="26:37" s="368" customFormat="1" ht="14.15" customHeight="1">
      <c r="Z5051" s="439"/>
      <c r="AH5051" s="367"/>
      <c r="AJ5051" s="367"/>
      <c r="AK5051" s="367"/>
    </row>
    <row r="5052" spans="26:37" s="368" customFormat="1" ht="14.15" customHeight="1">
      <c r="Z5052" s="439"/>
      <c r="AH5052" s="367"/>
      <c r="AJ5052" s="367"/>
      <c r="AK5052" s="367"/>
    </row>
    <row r="5053" spans="26:37" s="368" customFormat="1" ht="14.15" customHeight="1">
      <c r="Z5053" s="439"/>
      <c r="AH5053" s="367"/>
      <c r="AJ5053" s="367"/>
      <c r="AK5053" s="367"/>
    </row>
    <row r="5054" spans="26:37" s="368" customFormat="1" ht="14.15" customHeight="1">
      <c r="Z5054" s="439"/>
      <c r="AH5054" s="367"/>
      <c r="AJ5054" s="367"/>
      <c r="AK5054" s="367"/>
    </row>
    <row r="5055" spans="26:37" s="368" customFormat="1" ht="14.15" customHeight="1">
      <c r="Z5055" s="439"/>
      <c r="AH5055" s="367"/>
      <c r="AJ5055" s="367"/>
      <c r="AK5055" s="367"/>
    </row>
    <row r="5056" spans="26:37" s="368" customFormat="1" ht="14.15" customHeight="1">
      <c r="Z5056" s="439"/>
      <c r="AH5056" s="367"/>
      <c r="AJ5056" s="367"/>
      <c r="AK5056" s="367"/>
    </row>
    <row r="5057" spans="26:37" s="368" customFormat="1" ht="14.15" customHeight="1">
      <c r="Z5057" s="439"/>
      <c r="AH5057" s="367"/>
      <c r="AJ5057" s="367"/>
      <c r="AK5057" s="367"/>
    </row>
    <row r="5058" spans="26:37" s="368" customFormat="1" ht="14.15" customHeight="1">
      <c r="Z5058" s="439"/>
      <c r="AH5058" s="367"/>
      <c r="AJ5058" s="367"/>
      <c r="AK5058" s="367"/>
    </row>
    <row r="5059" spans="26:37" s="368" customFormat="1" ht="14.15" customHeight="1">
      <c r="Z5059" s="439"/>
      <c r="AH5059" s="367"/>
      <c r="AJ5059" s="367"/>
      <c r="AK5059" s="367"/>
    </row>
    <row r="5060" spans="26:37" s="368" customFormat="1" ht="14.15" customHeight="1">
      <c r="Z5060" s="439"/>
      <c r="AH5060" s="367"/>
      <c r="AJ5060" s="367"/>
      <c r="AK5060" s="367"/>
    </row>
    <row r="5061" spans="26:37" s="368" customFormat="1" ht="14.15" customHeight="1">
      <c r="Z5061" s="439"/>
      <c r="AH5061" s="367"/>
      <c r="AJ5061" s="367"/>
      <c r="AK5061" s="367"/>
    </row>
    <row r="5062" spans="26:37" s="368" customFormat="1" ht="14.15" customHeight="1">
      <c r="Z5062" s="439"/>
      <c r="AH5062" s="367"/>
      <c r="AJ5062" s="367"/>
      <c r="AK5062" s="367"/>
    </row>
    <row r="5063" spans="26:37" s="368" customFormat="1" ht="14.15" customHeight="1">
      <c r="Z5063" s="439"/>
      <c r="AH5063" s="367"/>
      <c r="AJ5063" s="367"/>
      <c r="AK5063" s="367"/>
    </row>
    <row r="5064" spans="26:37" s="368" customFormat="1" ht="14.15" customHeight="1">
      <c r="Z5064" s="439"/>
      <c r="AH5064" s="367"/>
      <c r="AJ5064" s="367"/>
      <c r="AK5064" s="367"/>
    </row>
    <row r="5065" spans="26:37" s="368" customFormat="1" ht="14.15" customHeight="1">
      <c r="Z5065" s="439"/>
      <c r="AH5065" s="367"/>
      <c r="AJ5065" s="367"/>
      <c r="AK5065" s="367"/>
    </row>
    <row r="5066" spans="26:37" s="368" customFormat="1" ht="14.15" customHeight="1">
      <c r="Z5066" s="439"/>
      <c r="AH5066" s="367"/>
      <c r="AJ5066" s="367"/>
      <c r="AK5066" s="367"/>
    </row>
    <row r="5067" spans="26:37" s="368" customFormat="1" ht="14.15" customHeight="1">
      <c r="Z5067" s="439"/>
      <c r="AH5067" s="367"/>
      <c r="AJ5067" s="367"/>
      <c r="AK5067" s="367"/>
    </row>
    <row r="5068" spans="26:37" s="368" customFormat="1" ht="14.15" customHeight="1">
      <c r="Z5068" s="439"/>
      <c r="AH5068" s="367"/>
      <c r="AJ5068" s="367"/>
      <c r="AK5068" s="367"/>
    </row>
    <row r="5069" spans="26:37" s="368" customFormat="1" ht="14.15" customHeight="1">
      <c r="Z5069" s="439"/>
      <c r="AH5069" s="367"/>
      <c r="AJ5069" s="367"/>
      <c r="AK5069" s="367"/>
    </row>
    <row r="5070" spans="26:37" s="368" customFormat="1" ht="14.15" customHeight="1">
      <c r="Z5070" s="439"/>
      <c r="AH5070" s="367"/>
      <c r="AJ5070" s="367"/>
      <c r="AK5070" s="367"/>
    </row>
    <row r="5071" spans="26:37" s="368" customFormat="1" ht="14.15" customHeight="1">
      <c r="Z5071" s="439"/>
      <c r="AH5071" s="367"/>
      <c r="AJ5071" s="367"/>
      <c r="AK5071" s="367"/>
    </row>
    <row r="5072" spans="26:37" s="368" customFormat="1" ht="14.15" customHeight="1">
      <c r="Z5072" s="439"/>
      <c r="AH5072" s="367"/>
      <c r="AJ5072" s="367"/>
      <c r="AK5072" s="367"/>
    </row>
    <row r="5073" spans="26:37" s="368" customFormat="1" ht="14.15" customHeight="1">
      <c r="Z5073" s="439"/>
      <c r="AH5073" s="367"/>
      <c r="AJ5073" s="367"/>
      <c r="AK5073" s="367"/>
    </row>
    <row r="5074" spans="26:37" s="368" customFormat="1" ht="14.15" customHeight="1">
      <c r="Z5074" s="439"/>
      <c r="AH5074" s="367"/>
      <c r="AJ5074" s="367"/>
      <c r="AK5074" s="367"/>
    </row>
    <row r="5075" spans="26:37" s="368" customFormat="1" ht="14.15" customHeight="1">
      <c r="Z5075" s="439"/>
      <c r="AH5075" s="367"/>
      <c r="AJ5075" s="367"/>
      <c r="AK5075" s="367"/>
    </row>
    <row r="5076" spans="26:37" s="368" customFormat="1" ht="14.15" customHeight="1">
      <c r="Z5076" s="439"/>
      <c r="AH5076" s="367"/>
      <c r="AJ5076" s="367"/>
      <c r="AK5076" s="367"/>
    </row>
    <row r="5077" spans="26:37" s="368" customFormat="1" ht="14.15" customHeight="1">
      <c r="Z5077" s="439"/>
      <c r="AH5077" s="367"/>
      <c r="AJ5077" s="367"/>
      <c r="AK5077" s="367"/>
    </row>
    <row r="5078" spans="26:37" s="368" customFormat="1" ht="14.15" customHeight="1">
      <c r="Z5078" s="439"/>
      <c r="AH5078" s="367"/>
      <c r="AJ5078" s="367"/>
      <c r="AK5078" s="367"/>
    </row>
    <row r="5079" spans="26:37" s="368" customFormat="1" ht="14.15" customHeight="1">
      <c r="Z5079" s="439"/>
      <c r="AH5079" s="367"/>
      <c r="AJ5079" s="367"/>
      <c r="AK5079" s="367"/>
    </row>
    <row r="5080" spans="26:37" s="368" customFormat="1" ht="14.15" customHeight="1">
      <c r="Z5080" s="439"/>
      <c r="AH5080" s="367"/>
      <c r="AJ5080" s="367"/>
      <c r="AK5080" s="367"/>
    </row>
    <row r="5081" spans="26:37" s="368" customFormat="1" ht="14.15" customHeight="1">
      <c r="Z5081" s="439"/>
      <c r="AH5081" s="367"/>
      <c r="AJ5081" s="367"/>
      <c r="AK5081" s="367"/>
    </row>
    <row r="5082" spans="26:37" s="368" customFormat="1" ht="14.15" customHeight="1">
      <c r="Z5082" s="439"/>
      <c r="AH5082" s="367"/>
      <c r="AJ5082" s="367"/>
      <c r="AK5082" s="367"/>
    </row>
    <row r="5083" spans="26:37" s="368" customFormat="1" ht="14.15" customHeight="1">
      <c r="Z5083" s="439"/>
      <c r="AH5083" s="367"/>
      <c r="AJ5083" s="367"/>
      <c r="AK5083" s="367"/>
    </row>
    <row r="5084" spans="26:37" s="368" customFormat="1" ht="14.15" customHeight="1">
      <c r="Z5084" s="439"/>
      <c r="AH5084" s="367"/>
      <c r="AJ5084" s="367"/>
      <c r="AK5084" s="367"/>
    </row>
    <row r="5085" spans="26:37" s="368" customFormat="1" ht="14.15" customHeight="1">
      <c r="Z5085" s="439"/>
      <c r="AH5085" s="367"/>
      <c r="AJ5085" s="367"/>
      <c r="AK5085" s="367"/>
    </row>
    <row r="5086" spans="26:37" s="368" customFormat="1" ht="14.15" customHeight="1">
      <c r="Z5086" s="439"/>
      <c r="AH5086" s="367"/>
      <c r="AJ5086" s="367"/>
      <c r="AK5086" s="367"/>
    </row>
    <row r="5087" spans="26:37" s="368" customFormat="1" ht="14.15" customHeight="1">
      <c r="Z5087" s="439"/>
      <c r="AH5087" s="367"/>
      <c r="AJ5087" s="367"/>
      <c r="AK5087" s="367"/>
    </row>
    <row r="5088" spans="26:37" s="368" customFormat="1" ht="14.15" customHeight="1">
      <c r="Z5088" s="439"/>
      <c r="AH5088" s="367"/>
      <c r="AJ5088" s="367"/>
      <c r="AK5088" s="367"/>
    </row>
    <row r="5089" spans="26:37" s="368" customFormat="1" ht="14.15" customHeight="1">
      <c r="Z5089" s="439"/>
      <c r="AH5089" s="367"/>
      <c r="AJ5089" s="367"/>
      <c r="AK5089" s="367"/>
    </row>
    <row r="5090" spans="26:37" s="368" customFormat="1" ht="14.15" customHeight="1">
      <c r="Z5090" s="439"/>
      <c r="AH5090" s="367"/>
      <c r="AJ5090" s="367"/>
      <c r="AK5090" s="367"/>
    </row>
    <row r="5091" spans="26:37" s="368" customFormat="1" ht="14.15" customHeight="1">
      <c r="Z5091" s="439"/>
      <c r="AH5091" s="367"/>
      <c r="AJ5091" s="367"/>
      <c r="AK5091" s="367"/>
    </row>
    <row r="5092" spans="26:37" s="368" customFormat="1" ht="14.15" customHeight="1">
      <c r="Z5092" s="439"/>
      <c r="AH5092" s="367"/>
      <c r="AJ5092" s="367"/>
      <c r="AK5092" s="367"/>
    </row>
    <row r="5093" spans="26:37" s="368" customFormat="1" ht="14.15" customHeight="1">
      <c r="Z5093" s="439"/>
      <c r="AH5093" s="367"/>
      <c r="AJ5093" s="367"/>
      <c r="AK5093" s="367"/>
    </row>
    <row r="5094" spans="26:37" s="368" customFormat="1" ht="14.15" customHeight="1">
      <c r="Z5094" s="439"/>
      <c r="AH5094" s="367"/>
      <c r="AJ5094" s="367"/>
      <c r="AK5094" s="367"/>
    </row>
    <row r="5095" spans="26:37" s="368" customFormat="1" ht="14.15" customHeight="1">
      <c r="Z5095" s="439"/>
      <c r="AH5095" s="367"/>
      <c r="AJ5095" s="367"/>
      <c r="AK5095" s="367"/>
    </row>
    <row r="5096" spans="26:37" s="368" customFormat="1" ht="14.15" customHeight="1">
      <c r="Z5096" s="439"/>
      <c r="AH5096" s="367"/>
      <c r="AJ5096" s="367"/>
      <c r="AK5096" s="367"/>
    </row>
    <row r="5097" spans="26:37" s="368" customFormat="1" ht="14.15" customHeight="1">
      <c r="Z5097" s="439"/>
      <c r="AH5097" s="367"/>
      <c r="AJ5097" s="367"/>
      <c r="AK5097" s="367"/>
    </row>
    <row r="5098" spans="26:37" s="368" customFormat="1" ht="14.15" customHeight="1">
      <c r="Z5098" s="439"/>
      <c r="AH5098" s="367"/>
      <c r="AJ5098" s="367"/>
      <c r="AK5098" s="367"/>
    </row>
    <row r="5099" spans="26:37" s="368" customFormat="1" ht="14.15" customHeight="1">
      <c r="Z5099" s="439"/>
      <c r="AH5099" s="367"/>
      <c r="AJ5099" s="367"/>
      <c r="AK5099" s="367"/>
    </row>
    <row r="5100" spans="26:37" s="368" customFormat="1" ht="14.15" customHeight="1">
      <c r="Z5100" s="439"/>
      <c r="AH5100" s="367"/>
      <c r="AJ5100" s="367"/>
      <c r="AK5100" s="367"/>
    </row>
    <row r="5101" spans="26:37" s="368" customFormat="1" ht="14.15" customHeight="1">
      <c r="Z5101" s="439"/>
      <c r="AH5101" s="367"/>
      <c r="AJ5101" s="367"/>
      <c r="AK5101" s="367"/>
    </row>
    <row r="5102" spans="26:37" s="368" customFormat="1" ht="14.15" customHeight="1">
      <c r="Z5102" s="439"/>
      <c r="AH5102" s="367"/>
      <c r="AJ5102" s="367"/>
      <c r="AK5102" s="367"/>
    </row>
    <row r="5103" spans="26:37" s="368" customFormat="1" ht="14.15" customHeight="1">
      <c r="Z5103" s="439"/>
      <c r="AH5103" s="367"/>
      <c r="AJ5103" s="367"/>
      <c r="AK5103" s="367"/>
    </row>
    <row r="5104" spans="26:37" s="368" customFormat="1" ht="14.15" customHeight="1">
      <c r="Z5104" s="439"/>
      <c r="AH5104" s="367"/>
      <c r="AJ5104" s="367"/>
      <c r="AK5104" s="367"/>
    </row>
    <row r="5105" spans="26:37" s="368" customFormat="1" ht="14.15" customHeight="1">
      <c r="Z5105" s="439"/>
      <c r="AH5105" s="367"/>
      <c r="AJ5105" s="367"/>
      <c r="AK5105" s="367"/>
    </row>
    <row r="5106" spans="26:37" s="368" customFormat="1" ht="14.15" customHeight="1">
      <c r="Z5106" s="439"/>
      <c r="AH5106" s="367"/>
      <c r="AJ5106" s="367"/>
      <c r="AK5106" s="367"/>
    </row>
    <row r="5107" spans="26:37" s="368" customFormat="1" ht="14.15" customHeight="1">
      <c r="Z5107" s="439"/>
      <c r="AH5107" s="367"/>
      <c r="AJ5107" s="367"/>
      <c r="AK5107" s="367"/>
    </row>
    <row r="5108" spans="26:37" s="368" customFormat="1" ht="14.15" customHeight="1">
      <c r="Z5108" s="439"/>
      <c r="AH5108" s="367"/>
      <c r="AJ5108" s="367"/>
      <c r="AK5108" s="367"/>
    </row>
    <row r="5109" spans="26:37" s="368" customFormat="1" ht="14.15" customHeight="1">
      <c r="Z5109" s="439"/>
      <c r="AH5109" s="367"/>
      <c r="AJ5109" s="367"/>
      <c r="AK5109" s="367"/>
    </row>
    <row r="5110" spans="26:37" s="368" customFormat="1" ht="14.15" customHeight="1">
      <c r="Z5110" s="439"/>
      <c r="AH5110" s="367"/>
      <c r="AJ5110" s="367"/>
      <c r="AK5110" s="367"/>
    </row>
    <row r="5111" spans="26:37" s="368" customFormat="1" ht="14.15" customHeight="1">
      <c r="Z5111" s="439"/>
      <c r="AH5111" s="367"/>
      <c r="AJ5111" s="367"/>
      <c r="AK5111" s="367"/>
    </row>
    <row r="5112" spans="26:37" s="368" customFormat="1" ht="14.15" customHeight="1">
      <c r="Z5112" s="439"/>
      <c r="AH5112" s="367"/>
      <c r="AJ5112" s="367"/>
      <c r="AK5112" s="367"/>
    </row>
    <row r="5113" spans="26:37" s="368" customFormat="1" ht="14.15" customHeight="1">
      <c r="Z5113" s="439"/>
      <c r="AH5113" s="367"/>
      <c r="AJ5113" s="367"/>
      <c r="AK5113" s="367"/>
    </row>
    <row r="5114" spans="26:37" s="368" customFormat="1" ht="14.15" customHeight="1">
      <c r="Z5114" s="439"/>
      <c r="AH5114" s="367"/>
      <c r="AJ5114" s="367"/>
      <c r="AK5114" s="367"/>
    </row>
    <row r="5115" spans="26:37" s="368" customFormat="1" ht="14.15" customHeight="1">
      <c r="Z5115" s="439"/>
      <c r="AH5115" s="367"/>
      <c r="AJ5115" s="367"/>
      <c r="AK5115" s="367"/>
    </row>
    <row r="5116" spans="26:37" s="368" customFormat="1" ht="14.15" customHeight="1">
      <c r="Z5116" s="439"/>
      <c r="AH5116" s="367"/>
      <c r="AJ5116" s="367"/>
      <c r="AK5116" s="367"/>
    </row>
    <row r="5117" spans="26:37" s="368" customFormat="1" ht="14.15" customHeight="1">
      <c r="Z5117" s="439"/>
      <c r="AH5117" s="367"/>
      <c r="AJ5117" s="367"/>
      <c r="AK5117" s="367"/>
    </row>
    <row r="5118" spans="26:37" s="368" customFormat="1" ht="14.15" customHeight="1">
      <c r="Z5118" s="439"/>
      <c r="AH5118" s="367"/>
      <c r="AJ5118" s="367"/>
      <c r="AK5118" s="367"/>
    </row>
    <row r="5119" spans="26:37" s="368" customFormat="1" ht="14.15" customHeight="1">
      <c r="Z5119" s="439"/>
      <c r="AH5119" s="367"/>
      <c r="AJ5119" s="367"/>
      <c r="AK5119" s="367"/>
    </row>
    <row r="5120" spans="26:37" s="368" customFormat="1" ht="14.15" customHeight="1">
      <c r="Z5120" s="439"/>
      <c r="AH5120" s="367"/>
      <c r="AJ5120" s="367"/>
      <c r="AK5120" s="367"/>
    </row>
    <row r="5121" spans="26:37" s="368" customFormat="1" ht="14.15" customHeight="1">
      <c r="Z5121" s="439"/>
      <c r="AH5121" s="367"/>
      <c r="AJ5121" s="367"/>
      <c r="AK5121" s="367"/>
    </row>
    <row r="5122" spans="26:37" s="368" customFormat="1" ht="14.15" customHeight="1">
      <c r="Z5122" s="439"/>
      <c r="AH5122" s="367"/>
      <c r="AJ5122" s="367"/>
      <c r="AK5122" s="367"/>
    </row>
    <row r="5123" spans="26:37" s="368" customFormat="1" ht="14.15" customHeight="1">
      <c r="Z5123" s="439"/>
      <c r="AH5123" s="367"/>
      <c r="AJ5123" s="367"/>
      <c r="AK5123" s="367"/>
    </row>
    <row r="5124" spans="26:37" s="368" customFormat="1" ht="14.15" customHeight="1">
      <c r="Z5124" s="439"/>
      <c r="AH5124" s="367"/>
      <c r="AJ5124" s="367"/>
      <c r="AK5124" s="367"/>
    </row>
    <row r="5125" spans="26:37" s="368" customFormat="1" ht="14.15" customHeight="1">
      <c r="Z5125" s="439"/>
      <c r="AH5125" s="367"/>
      <c r="AJ5125" s="367"/>
      <c r="AK5125" s="367"/>
    </row>
    <row r="5126" spans="26:37" s="368" customFormat="1" ht="14.15" customHeight="1">
      <c r="Z5126" s="439"/>
      <c r="AH5126" s="367"/>
      <c r="AJ5126" s="367"/>
      <c r="AK5126" s="367"/>
    </row>
    <row r="5127" spans="26:37" s="368" customFormat="1" ht="14.15" customHeight="1">
      <c r="Z5127" s="439"/>
      <c r="AH5127" s="367"/>
      <c r="AJ5127" s="367"/>
      <c r="AK5127" s="367"/>
    </row>
    <row r="5128" spans="26:37" s="368" customFormat="1" ht="14.15" customHeight="1">
      <c r="Z5128" s="439"/>
      <c r="AH5128" s="367"/>
      <c r="AJ5128" s="367"/>
      <c r="AK5128" s="367"/>
    </row>
    <row r="5129" spans="26:37" s="368" customFormat="1" ht="14.15" customHeight="1">
      <c r="Z5129" s="439"/>
      <c r="AH5129" s="367"/>
      <c r="AJ5129" s="367"/>
      <c r="AK5129" s="367"/>
    </row>
    <row r="5130" spans="26:37" s="368" customFormat="1" ht="14.15" customHeight="1">
      <c r="Z5130" s="439"/>
      <c r="AH5130" s="367"/>
      <c r="AJ5130" s="367"/>
      <c r="AK5130" s="367"/>
    </row>
    <row r="5131" spans="26:37" s="368" customFormat="1" ht="14.15" customHeight="1">
      <c r="Z5131" s="439"/>
      <c r="AH5131" s="367"/>
      <c r="AJ5131" s="367"/>
      <c r="AK5131" s="367"/>
    </row>
    <row r="5132" spans="26:37" s="368" customFormat="1" ht="14.15" customHeight="1">
      <c r="Z5132" s="439"/>
      <c r="AH5132" s="367"/>
      <c r="AJ5132" s="367"/>
      <c r="AK5132" s="367"/>
    </row>
    <row r="5133" spans="26:37" s="368" customFormat="1" ht="14.15" customHeight="1">
      <c r="Z5133" s="439"/>
      <c r="AH5133" s="367"/>
      <c r="AJ5133" s="367"/>
      <c r="AK5133" s="367"/>
    </row>
    <row r="5134" spans="26:37" s="368" customFormat="1" ht="14.15" customHeight="1">
      <c r="Z5134" s="439"/>
      <c r="AH5134" s="367"/>
      <c r="AJ5134" s="367"/>
      <c r="AK5134" s="367"/>
    </row>
    <row r="5135" spans="26:37" s="368" customFormat="1" ht="14.15" customHeight="1">
      <c r="Z5135" s="439"/>
      <c r="AH5135" s="367"/>
      <c r="AJ5135" s="367"/>
      <c r="AK5135" s="367"/>
    </row>
    <row r="5136" spans="26:37" s="368" customFormat="1" ht="14.15" customHeight="1">
      <c r="Z5136" s="439"/>
      <c r="AH5136" s="367"/>
      <c r="AJ5136" s="367"/>
      <c r="AK5136" s="367"/>
    </row>
    <row r="5137" spans="26:37" s="368" customFormat="1" ht="14.15" customHeight="1">
      <c r="Z5137" s="439"/>
      <c r="AH5137" s="367"/>
      <c r="AJ5137" s="367"/>
      <c r="AK5137" s="367"/>
    </row>
    <row r="5138" spans="26:37" s="368" customFormat="1" ht="14.15" customHeight="1">
      <c r="Z5138" s="439"/>
      <c r="AH5138" s="367"/>
      <c r="AJ5138" s="367"/>
      <c r="AK5138" s="367"/>
    </row>
    <row r="5139" spans="26:37" s="368" customFormat="1" ht="14.15" customHeight="1">
      <c r="Z5139" s="439"/>
      <c r="AH5139" s="367"/>
      <c r="AJ5139" s="367"/>
      <c r="AK5139" s="367"/>
    </row>
    <row r="5140" spans="26:37" s="368" customFormat="1" ht="14.15" customHeight="1">
      <c r="Z5140" s="439"/>
      <c r="AH5140" s="367"/>
      <c r="AJ5140" s="367"/>
      <c r="AK5140" s="367"/>
    </row>
    <row r="5141" spans="26:37" s="368" customFormat="1" ht="14.15" customHeight="1">
      <c r="Z5141" s="439"/>
      <c r="AH5141" s="367"/>
      <c r="AJ5141" s="367"/>
      <c r="AK5141" s="367"/>
    </row>
    <row r="5142" spans="26:37" s="368" customFormat="1" ht="14.15" customHeight="1">
      <c r="Z5142" s="439"/>
      <c r="AH5142" s="367"/>
      <c r="AJ5142" s="367"/>
      <c r="AK5142" s="367"/>
    </row>
    <row r="5143" spans="26:37" s="368" customFormat="1" ht="14.15" customHeight="1">
      <c r="Z5143" s="439"/>
      <c r="AH5143" s="367"/>
      <c r="AJ5143" s="367"/>
      <c r="AK5143" s="367"/>
    </row>
    <row r="5144" spans="26:37" s="368" customFormat="1" ht="14.15" customHeight="1">
      <c r="Z5144" s="439"/>
      <c r="AH5144" s="367"/>
      <c r="AJ5144" s="367"/>
      <c r="AK5144" s="367"/>
    </row>
    <row r="5145" spans="26:37" s="368" customFormat="1" ht="14.15" customHeight="1">
      <c r="Z5145" s="439"/>
      <c r="AH5145" s="367"/>
      <c r="AJ5145" s="367"/>
      <c r="AK5145" s="367"/>
    </row>
    <row r="5146" spans="26:37" s="368" customFormat="1" ht="14.15" customHeight="1">
      <c r="Z5146" s="439"/>
      <c r="AH5146" s="367"/>
      <c r="AJ5146" s="367"/>
      <c r="AK5146" s="367"/>
    </row>
    <row r="5147" spans="26:37" s="368" customFormat="1" ht="14.15" customHeight="1">
      <c r="Z5147" s="439"/>
      <c r="AH5147" s="367"/>
      <c r="AJ5147" s="367"/>
      <c r="AK5147" s="367"/>
    </row>
    <row r="5148" spans="26:37" s="368" customFormat="1" ht="14.15" customHeight="1">
      <c r="Z5148" s="439"/>
      <c r="AH5148" s="367"/>
      <c r="AJ5148" s="367"/>
      <c r="AK5148" s="367"/>
    </row>
    <row r="5149" spans="26:37" s="368" customFormat="1" ht="14.15" customHeight="1">
      <c r="Z5149" s="439"/>
      <c r="AH5149" s="367"/>
      <c r="AJ5149" s="367"/>
      <c r="AK5149" s="367"/>
    </row>
    <row r="5150" spans="26:37" s="368" customFormat="1" ht="14.15" customHeight="1">
      <c r="Z5150" s="439"/>
      <c r="AH5150" s="367"/>
      <c r="AJ5150" s="367"/>
      <c r="AK5150" s="367"/>
    </row>
    <row r="5151" spans="26:37" s="368" customFormat="1" ht="14.15" customHeight="1">
      <c r="Z5151" s="439"/>
      <c r="AH5151" s="367"/>
      <c r="AJ5151" s="367"/>
      <c r="AK5151" s="367"/>
    </row>
    <row r="5152" spans="26:37" s="368" customFormat="1" ht="14.15" customHeight="1">
      <c r="Z5152" s="439"/>
      <c r="AH5152" s="367"/>
      <c r="AJ5152" s="367"/>
      <c r="AK5152" s="367"/>
    </row>
    <row r="5153" spans="26:37" s="368" customFormat="1" ht="14.15" customHeight="1">
      <c r="Z5153" s="439"/>
      <c r="AH5153" s="367"/>
      <c r="AJ5153" s="367"/>
      <c r="AK5153" s="367"/>
    </row>
    <row r="5154" spans="26:37" s="368" customFormat="1" ht="14.15" customHeight="1">
      <c r="Z5154" s="439"/>
      <c r="AH5154" s="367"/>
      <c r="AJ5154" s="367"/>
      <c r="AK5154" s="367"/>
    </row>
    <row r="5155" spans="26:37" s="368" customFormat="1" ht="14.15" customHeight="1">
      <c r="Z5155" s="439"/>
      <c r="AH5155" s="367"/>
      <c r="AJ5155" s="367"/>
      <c r="AK5155" s="367"/>
    </row>
    <row r="5156" spans="26:37" s="368" customFormat="1" ht="14.15" customHeight="1">
      <c r="Z5156" s="439"/>
      <c r="AH5156" s="367"/>
      <c r="AJ5156" s="367"/>
      <c r="AK5156" s="367"/>
    </row>
    <row r="5157" spans="26:37" s="368" customFormat="1" ht="14.15" customHeight="1">
      <c r="Z5157" s="439"/>
      <c r="AH5157" s="367"/>
      <c r="AJ5157" s="367"/>
      <c r="AK5157" s="367"/>
    </row>
    <row r="5158" spans="26:37" s="368" customFormat="1" ht="14.15" customHeight="1">
      <c r="Z5158" s="439"/>
      <c r="AH5158" s="367"/>
      <c r="AJ5158" s="367"/>
      <c r="AK5158" s="367"/>
    </row>
    <row r="5159" spans="26:37" s="368" customFormat="1" ht="14.15" customHeight="1">
      <c r="Z5159" s="439"/>
      <c r="AH5159" s="367"/>
      <c r="AJ5159" s="367"/>
      <c r="AK5159" s="367"/>
    </row>
    <row r="5160" spans="26:37" s="368" customFormat="1" ht="14.15" customHeight="1">
      <c r="Z5160" s="439"/>
      <c r="AH5160" s="367"/>
      <c r="AJ5160" s="367"/>
      <c r="AK5160" s="367"/>
    </row>
    <row r="5161" spans="26:37" s="368" customFormat="1" ht="14.15" customHeight="1">
      <c r="Z5161" s="439"/>
      <c r="AH5161" s="367"/>
      <c r="AJ5161" s="367"/>
      <c r="AK5161" s="367"/>
    </row>
    <row r="5162" spans="26:37" s="368" customFormat="1" ht="14.15" customHeight="1">
      <c r="Z5162" s="439"/>
      <c r="AH5162" s="367"/>
      <c r="AJ5162" s="367"/>
      <c r="AK5162" s="367"/>
    </row>
    <row r="5163" spans="26:37" s="368" customFormat="1" ht="14.15" customHeight="1">
      <c r="Z5163" s="439"/>
      <c r="AH5163" s="367"/>
      <c r="AJ5163" s="367"/>
      <c r="AK5163" s="367"/>
    </row>
    <row r="5164" spans="26:37" s="368" customFormat="1" ht="14.15" customHeight="1">
      <c r="Z5164" s="439"/>
      <c r="AH5164" s="367"/>
      <c r="AJ5164" s="367"/>
      <c r="AK5164" s="367"/>
    </row>
    <row r="5165" spans="26:37" s="368" customFormat="1" ht="14.15" customHeight="1">
      <c r="Z5165" s="439"/>
      <c r="AH5165" s="367"/>
      <c r="AJ5165" s="367"/>
      <c r="AK5165" s="367"/>
    </row>
    <row r="5166" spans="26:37" s="368" customFormat="1" ht="14.15" customHeight="1">
      <c r="Z5166" s="439"/>
      <c r="AH5166" s="367"/>
      <c r="AJ5166" s="367"/>
      <c r="AK5166" s="367"/>
    </row>
    <row r="5167" spans="26:37" s="368" customFormat="1" ht="14.15" customHeight="1">
      <c r="Z5167" s="439"/>
      <c r="AH5167" s="367"/>
      <c r="AJ5167" s="367"/>
      <c r="AK5167" s="367"/>
    </row>
    <row r="5168" spans="26:37" s="368" customFormat="1" ht="14.15" customHeight="1">
      <c r="Z5168" s="439"/>
      <c r="AH5168" s="367"/>
      <c r="AJ5168" s="367"/>
      <c r="AK5168" s="367"/>
    </row>
    <row r="5169" spans="26:37" s="368" customFormat="1" ht="14.15" customHeight="1">
      <c r="Z5169" s="439"/>
      <c r="AH5169" s="367"/>
      <c r="AJ5169" s="367"/>
      <c r="AK5169" s="367"/>
    </row>
    <row r="5170" spans="26:37" s="368" customFormat="1" ht="14.15" customHeight="1">
      <c r="Z5170" s="439"/>
      <c r="AH5170" s="367"/>
      <c r="AJ5170" s="367"/>
      <c r="AK5170" s="367"/>
    </row>
    <row r="5171" spans="26:37" s="368" customFormat="1" ht="14.15" customHeight="1">
      <c r="Z5171" s="439"/>
      <c r="AH5171" s="367"/>
      <c r="AJ5171" s="367"/>
      <c r="AK5171" s="367"/>
    </row>
    <row r="5172" spans="26:37" s="368" customFormat="1" ht="14.15" customHeight="1">
      <c r="Z5172" s="439"/>
      <c r="AH5172" s="367"/>
      <c r="AJ5172" s="367"/>
      <c r="AK5172" s="367"/>
    </row>
    <row r="5173" spans="26:37" s="368" customFormat="1" ht="14.15" customHeight="1">
      <c r="Z5173" s="439"/>
      <c r="AH5173" s="367"/>
      <c r="AJ5173" s="367"/>
      <c r="AK5173" s="367"/>
    </row>
    <row r="5174" spans="26:37" s="368" customFormat="1" ht="14.15" customHeight="1">
      <c r="Z5174" s="439"/>
      <c r="AH5174" s="367"/>
      <c r="AJ5174" s="367"/>
      <c r="AK5174" s="367"/>
    </row>
    <row r="5175" spans="26:37" s="368" customFormat="1" ht="14.15" customHeight="1">
      <c r="Z5175" s="439"/>
      <c r="AH5175" s="367"/>
      <c r="AJ5175" s="367"/>
      <c r="AK5175" s="367"/>
    </row>
    <row r="5176" spans="26:37" s="368" customFormat="1" ht="14.15" customHeight="1">
      <c r="Z5176" s="439"/>
      <c r="AH5176" s="367"/>
      <c r="AJ5176" s="367"/>
      <c r="AK5176" s="367"/>
    </row>
    <row r="5177" spans="26:37" s="368" customFormat="1" ht="14.15" customHeight="1">
      <c r="Z5177" s="439"/>
      <c r="AH5177" s="367"/>
      <c r="AJ5177" s="367"/>
      <c r="AK5177" s="367"/>
    </row>
    <row r="5178" spans="26:37" s="368" customFormat="1" ht="14.15" customHeight="1">
      <c r="Z5178" s="439"/>
      <c r="AH5178" s="367"/>
      <c r="AJ5178" s="367"/>
      <c r="AK5178" s="367"/>
    </row>
    <row r="5179" spans="26:37" s="368" customFormat="1" ht="14.15" customHeight="1">
      <c r="Z5179" s="439"/>
      <c r="AH5179" s="367"/>
      <c r="AJ5179" s="367"/>
      <c r="AK5179" s="367"/>
    </row>
    <row r="5180" spans="26:37" s="368" customFormat="1" ht="14.15" customHeight="1">
      <c r="Z5180" s="439"/>
      <c r="AH5180" s="367"/>
      <c r="AJ5180" s="367"/>
      <c r="AK5180" s="367"/>
    </row>
    <row r="5181" spans="26:37" s="368" customFormat="1" ht="14.15" customHeight="1">
      <c r="Z5181" s="439"/>
      <c r="AH5181" s="367"/>
      <c r="AJ5181" s="367"/>
      <c r="AK5181" s="367"/>
    </row>
    <row r="5182" spans="26:37" s="368" customFormat="1" ht="14.15" customHeight="1">
      <c r="Z5182" s="439"/>
      <c r="AH5182" s="367"/>
      <c r="AJ5182" s="367"/>
      <c r="AK5182" s="367"/>
    </row>
    <row r="5183" spans="26:37" s="368" customFormat="1" ht="14.15" customHeight="1">
      <c r="Z5183" s="439"/>
      <c r="AH5183" s="367"/>
      <c r="AJ5183" s="367"/>
      <c r="AK5183" s="367"/>
    </row>
    <row r="5184" spans="26:37" s="368" customFormat="1" ht="14.15" customHeight="1">
      <c r="Z5184" s="439"/>
      <c r="AH5184" s="367"/>
      <c r="AJ5184" s="367"/>
      <c r="AK5184" s="367"/>
    </row>
    <row r="5185" spans="26:37" s="368" customFormat="1" ht="14.15" customHeight="1">
      <c r="Z5185" s="439"/>
      <c r="AH5185" s="367"/>
      <c r="AJ5185" s="367"/>
      <c r="AK5185" s="367"/>
    </row>
    <row r="5186" spans="26:37" s="368" customFormat="1" ht="14.15" customHeight="1">
      <c r="Z5186" s="439"/>
      <c r="AH5186" s="367"/>
      <c r="AJ5186" s="367"/>
      <c r="AK5186" s="367"/>
    </row>
    <row r="5187" spans="26:37" s="368" customFormat="1" ht="14.15" customHeight="1">
      <c r="Z5187" s="439"/>
      <c r="AH5187" s="367"/>
      <c r="AJ5187" s="367"/>
      <c r="AK5187" s="367"/>
    </row>
    <row r="5188" spans="26:37" s="368" customFormat="1" ht="14.15" customHeight="1">
      <c r="Z5188" s="439"/>
      <c r="AH5188" s="367"/>
      <c r="AJ5188" s="367"/>
      <c r="AK5188" s="367"/>
    </row>
    <row r="5189" spans="26:37" s="368" customFormat="1" ht="14.15" customHeight="1">
      <c r="Z5189" s="439"/>
      <c r="AH5189" s="367"/>
      <c r="AJ5189" s="367"/>
      <c r="AK5189" s="367"/>
    </row>
    <row r="5190" spans="26:37" s="368" customFormat="1" ht="14.15" customHeight="1">
      <c r="Z5190" s="439"/>
      <c r="AH5190" s="367"/>
      <c r="AJ5190" s="367"/>
      <c r="AK5190" s="367"/>
    </row>
    <row r="5191" spans="26:37" s="368" customFormat="1" ht="14.15" customHeight="1">
      <c r="Z5191" s="439"/>
      <c r="AH5191" s="367"/>
      <c r="AJ5191" s="367"/>
      <c r="AK5191" s="367"/>
    </row>
    <row r="5192" spans="26:37" s="368" customFormat="1" ht="14.15" customHeight="1">
      <c r="Z5192" s="439"/>
      <c r="AH5192" s="367"/>
      <c r="AJ5192" s="367"/>
      <c r="AK5192" s="367"/>
    </row>
    <row r="5193" spans="26:37" s="368" customFormat="1" ht="14.15" customHeight="1">
      <c r="Z5193" s="439"/>
      <c r="AH5193" s="367"/>
      <c r="AJ5193" s="367"/>
      <c r="AK5193" s="367"/>
    </row>
    <row r="5194" spans="26:37" s="368" customFormat="1" ht="14.15" customHeight="1">
      <c r="Z5194" s="439"/>
      <c r="AH5194" s="367"/>
      <c r="AJ5194" s="367"/>
      <c r="AK5194" s="367"/>
    </row>
    <row r="5195" spans="26:37" s="368" customFormat="1" ht="14.15" customHeight="1">
      <c r="Z5195" s="439"/>
      <c r="AH5195" s="367"/>
      <c r="AJ5195" s="367"/>
      <c r="AK5195" s="367"/>
    </row>
    <row r="5196" spans="26:37" s="368" customFormat="1" ht="14.15" customHeight="1">
      <c r="Z5196" s="439"/>
      <c r="AH5196" s="367"/>
      <c r="AJ5196" s="367"/>
      <c r="AK5196" s="367"/>
    </row>
    <row r="5197" spans="26:37" s="368" customFormat="1" ht="14.15" customHeight="1">
      <c r="Z5197" s="439"/>
      <c r="AH5197" s="367"/>
      <c r="AJ5197" s="367"/>
      <c r="AK5197" s="367"/>
    </row>
    <row r="5198" spans="26:37" s="368" customFormat="1" ht="14.15" customHeight="1">
      <c r="Z5198" s="439"/>
      <c r="AH5198" s="367"/>
      <c r="AJ5198" s="367"/>
      <c r="AK5198" s="367"/>
    </row>
    <row r="5199" spans="26:37" s="368" customFormat="1" ht="14.15" customHeight="1">
      <c r="Z5199" s="439"/>
      <c r="AH5199" s="367"/>
      <c r="AJ5199" s="367"/>
      <c r="AK5199" s="367"/>
    </row>
    <row r="5200" spans="26:37" s="368" customFormat="1" ht="14.15" customHeight="1">
      <c r="Z5200" s="439"/>
      <c r="AH5200" s="367"/>
      <c r="AJ5200" s="367"/>
      <c r="AK5200" s="367"/>
    </row>
    <row r="5201" spans="26:37" s="368" customFormat="1" ht="14.15" customHeight="1">
      <c r="Z5201" s="439"/>
      <c r="AH5201" s="367"/>
      <c r="AJ5201" s="367"/>
      <c r="AK5201" s="367"/>
    </row>
    <row r="5202" spans="26:37" s="368" customFormat="1" ht="14.15" customHeight="1">
      <c r="Z5202" s="439"/>
      <c r="AH5202" s="367"/>
      <c r="AJ5202" s="367"/>
      <c r="AK5202" s="367"/>
    </row>
    <row r="5203" spans="26:37" s="368" customFormat="1" ht="14.15" customHeight="1">
      <c r="Z5203" s="439"/>
      <c r="AH5203" s="367"/>
      <c r="AJ5203" s="367"/>
      <c r="AK5203" s="367"/>
    </row>
    <row r="5204" spans="26:37" s="368" customFormat="1" ht="14.15" customHeight="1">
      <c r="Z5204" s="439"/>
      <c r="AH5204" s="367"/>
      <c r="AJ5204" s="367"/>
      <c r="AK5204" s="367"/>
    </row>
    <row r="5205" spans="26:37" s="368" customFormat="1" ht="14.15" customHeight="1">
      <c r="Z5205" s="439"/>
      <c r="AH5205" s="367"/>
      <c r="AJ5205" s="367"/>
      <c r="AK5205" s="367"/>
    </row>
    <row r="5206" spans="26:37" s="368" customFormat="1" ht="14.15" customHeight="1">
      <c r="Z5206" s="439"/>
      <c r="AH5206" s="367"/>
      <c r="AJ5206" s="367"/>
      <c r="AK5206" s="367"/>
    </row>
    <row r="5207" spans="26:37" s="368" customFormat="1" ht="14.15" customHeight="1">
      <c r="Z5207" s="439"/>
      <c r="AH5207" s="367"/>
      <c r="AJ5207" s="367"/>
      <c r="AK5207" s="367"/>
    </row>
    <row r="5208" spans="26:37" s="368" customFormat="1" ht="14.15" customHeight="1">
      <c r="Z5208" s="439"/>
      <c r="AH5208" s="367"/>
      <c r="AJ5208" s="367"/>
      <c r="AK5208" s="367"/>
    </row>
    <row r="5209" spans="26:37" s="368" customFormat="1" ht="14.15" customHeight="1">
      <c r="Z5209" s="439"/>
      <c r="AH5209" s="367"/>
      <c r="AJ5209" s="367"/>
      <c r="AK5209" s="367"/>
    </row>
    <row r="5210" spans="26:37" s="368" customFormat="1" ht="14.15" customHeight="1">
      <c r="Z5210" s="439"/>
      <c r="AH5210" s="367"/>
      <c r="AJ5210" s="367"/>
      <c r="AK5210" s="367"/>
    </row>
    <row r="5211" spans="26:37" s="368" customFormat="1" ht="14.15" customHeight="1">
      <c r="Z5211" s="439"/>
      <c r="AH5211" s="367"/>
      <c r="AJ5211" s="367"/>
      <c r="AK5211" s="367"/>
    </row>
    <row r="5212" spans="26:37" s="368" customFormat="1" ht="14.15" customHeight="1">
      <c r="Z5212" s="439"/>
      <c r="AH5212" s="367"/>
      <c r="AJ5212" s="367"/>
      <c r="AK5212" s="367"/>
    </row>
    <row r="5213" spans="26:37" s="368" customFormat="1" ht="14.15" customHeight="1">
      <c r="Z5213" s="439"/>
      <c r="AH5213" s="367"/>
      <c r="AJ5213" s="367"/>
      <c r="AK5213" s="367"/>
    </row>
    <row r="5214" spans="26:37" s="368" customFormat="1" ht="14.15" customHeight="1">
      <c r="Z5214" s="439"/>
      <c r="AH5214" s="367"/>
      <c r="AJ5214" s="367"/>
      <c r="AK5214" s="367"/>
    </row>
    <row r="5215" spans="26:37" s="368" customFormat="1" ht="14.15" customHeight="1">
      <c r="Z5215" s="439"/>
      <c r="AH5215" s="367"/>
      <c r="AJ5215" s="367"/>
      <c r="AK5215" s="367"/>
    </row>
    <row r="5216" spans="26:37" s="368" customFormat="1" ht="14.15" customHeight="1">
      <c r="Z5216" s="439"/>
      <c r="AH5216" s="367"/>
      <c r="AJ5216" s="367"/>
      <c r="AK5216" s="367"/>
    </row>
    <row r="5217" spans="26:37" s="368" customFormat="1" ht="14.15" customHeight="1">
      <c r="Z5217" s="439"/>
      <c r="AH5217" s="367"/>
      <c r="AJ5217" s="367"/>
      <c r="AK5217" s="367"/>
    </row>
    <row r="5218" spans="26:37" s="368" customFormat="1" ht="14.15" customHeight="1">
      <c r="Z5218" s="439"/>
      <c r="AH5218" s="367"/>
      <c r="AJ5218" s="367"/>
      <c r="AK5218" s="367"/>
    </row>
    <row r="5219" spans="26:37" s="368" customFormat="1" ht="14.15" customHeight="1">
      <c r="Z5219" s="439"/>
      <c r="AH5219" s="367"/>
      <c r="AJ5219" s="367"/>
      <c r="AK5219" s="367"/>
    </row>
    <row r="5220" spans="26:37" s="368" customFormat="1" ht="14.15" customHeight="1">
      <c r="Z5220" s="439"/>
      <c r="AH5220" s="367"/>
      <c r="AJ5220" s="367"/>
      <c r="AK5220" s="367"/>
    </row>
    <row r="5221" spans="26:37" s="368" customFormat="1" ht="14.15" customHeight="1">
      <c r="Z5221" s="439"/>
      <c r="AH5221" s="367"/>
      <c r="AJ5221" s="367"/>
      <c r="AK5221" s="367"/>
    </row>
    <row r="5222" spans="26:37" s="368" customFormat="1" ht="14.15" customHeight="1">
      <c r="Z5222" s="439"/>
      <c r="AH5222" s="367"/>
      <c r="AJ5222" s="367"/>
      <c r="AK5222" s="367"/>
    </row>
    <row r="5223" spans="26:37" s="368" customFormat="1" ht="14.15" customHeight="1">
      <c r="Z5223" s="439"/>
      <c r="AH5223" s="367"/>
      <c r="AJ5223" s="367"/>
      <c r="AK5223" s="367"/>
    </row>
    <row r="5224" spans="26:37" s="368" customFormat="1" ht="14.15" customHeight="1">
      <c r="Z5224" s="439"/>
      <c r="AH5224" s="367"/>
      <c r="AJ5224" s="367"/>
      <c r="AK5224" s="367"/>
    </row>
    <row r="5225" spans="26:37" s="368" customFormat="1" ht="14.15" customHeight="1">
      <c r="Z5225" s="439"/>
      <c r="AH5225" s="367"/>
      <c r="AJ5225" s="367"/>
      <c r="AK5225" s="367"/>
    </row>
    <row r="5226" spans="26:37" s="368" customFormat="1" ht="14.15" customHeight="1">
      <c r="Z5226" s="439"/>
      <c r="AH5226" s="367"/>
      <c r="AJ5226" s="367"/>
      <c r="AK5226" s="367"/>
    </row>
    <row r="5227" spans="26:37" s="368" customFormat="1" ht="14.15" customHeight="1">
      <c r="Z5227" s="439"/>
      <c r="AH5227" s="367"/>
      <c r="AJ5227" s="367"/>
      <c r="AK5227" s="367"/>
    </row>
    <row r="5228" spans="26:37" s="368" customFormat="1" ht="14.15" customHeight="1">
      <c r="Z5228" s="439"/>
      <c r="AH5228" s="367"/>
      <c r="AJ5228" s="367"/>
      <c r="AK5228" s="367"/>
    </row>
    <row r="5229" spans="26:37" s="368" customFormat="1" ht="14.15" customHeight="1">
      <c r="Z5229" s="439"/>
      <c r="AH5229" s="367"/>
      <c r="AJ5229" s="367"/>
      <c r="AK5229" s="367"/>
    </row>
    <row r="5230" spans="26:37" s="368" customFormat="1" ht="14.15" customHeight="1">
      <c r="Z5230" s="439"/>
      <c r="AH5230" s="367"/>
      <c r="AJ5230" s="367"/>
      <c r="AK5230" s="367"/>
    </row>
    <row r="5231" spans="26:37" s="368" customFormat="1" ht="14.15" customHeight="1">
      <c r="Z5231" s="439"/>
      <c r="AH5231" s="367"/>
      <c r="AJ5231" s="367"/>
      <c r="AK5231" s="367"/>
    </row>
    <row r="5232" spans="26:37" s="368" customFormat="1" ht="14.15" customHeight="1">
      <c r="Z5232" s="439"/>
      <c r="AH5232" s="367"/>
      <c r="AJ5232" s="367"/>
      <c r="AK5232" s="367"/>
    </row>
    <row r="5233" spans="26:37" s="368" customFormat="1" ht="14.15" customHeight="1">
      <c r="Z5233" s="439"/>
      <c r="AH5233" s="367"/>
      <c r="AJ5233" s="367"/>
      <c r="AK5233" s="367"/>
    </row>
    <row r="5234" spans="26:37" s="368" customFormat="1" ht="14.15" customHeight="1">
      <c r="Z5234" s="439"/>
      <c r="AH5234" s="367"/>
      <c r="AJ5234" s="367"/>
      <c r="AK5234" s="367"/>
    </row>
    <row r="5235" spans="26:37" s="368" customFormat="1" ht="14.15" customHeight="1">
      <c r="Z5235" s="439"/>
      <c r="AH5235" s="367"/>
      <c r="AJ5235" s="367"/>
      <c r="AK5235" s="367"/>
    </row>
    <row r="5236" spans="26:37" s="368" customFormat="1" ht="14.15" customHeight="1">
      <c r="Z5236" s="439"/>
      <c r="AH5236" s="367"/>
      <c r="AJ5236" s="367"/>
      <c r="AK5236" s="367"/>
    </row>
    <row r="5237" spans="26:37" s="368" customFormat="1" ht="14.15" customHeight="1">
      <c r="Z5237" s="439"/>
      <c r="AH5237" s="367"/>
      <c r="AJ5237" s="367"/>
      <c r="AK5237" s="367"/>
    </row>
    <row r="5238" spans="26:37" s="368" customFormat="1" ht="14.15" customHeight="1">
      <c r="Z5238" s="439"/>
      <c r="AH5238" s="367"/>
      <c r="AJ5238" s="367"/>
      <c r="AK5238" s="367"/>
    </row>
    <row r="5239" spans="26:37" s="368" customFormat="1" ht="14.15" customHeight="1">
      <c r="Z5239" s="439"/>
      <c r="AH5239" s="367"/>
      <c r="AJ5239" s="367"/>
      <c r="AK5239" s="367"/>
    </row>
    <row r="5240" spans="26:37" s="368" customFormat="1" ht="14.15" customHeight="1">
      <c r="Z5240" s="439"/>
      <c r="AH5240" s="367"/>
      <c r="AJ5240" s="367"/>
      <c r="AK5240" s="367"/>
    </row>
    <row r="5241" spans="26:37" s="368" customFormat="1" ht="14.15" customHeight="1">
      <c r="Z5241" s="439"/>
      <c r="AH5241" s="367"/>
      <c r="AJ5241" s="367"/>
      <c r="AK5241" s="367"/>
    </row>
    <row r="5242" spans="26:37" s="368" customFormat="1" ht="14.15" customHeight="1">
      <c r="Z5242" s="439"/>
      <c r="AH5242" s="367"/>
      <c r="AJ5242" s="367"/>
      <c r="AK5242" s="367"/>
    </row>
    <row r="5243" spans="26:37" s="368" customFormat="1" ht="14.15" customHeight="1">
      <c r="Z5243" s="439"/>
      <c r="AH5243" s="367"/>
      <c r="AJ5243" s="367"/>
      <c r="AK5243" s="367"/>
    </row>
    <row r="5244" spans="26:37" s="368" customFormat="1" ht="14.15" customHeight="1">
      <c r="Z5244" s="439"/>
      <c r="AH5244" s="367"/>
      <c r="AJ5244" s="367"/>
      <c r="AK5244" s="367"/>
    </row>
    <row r="5245" spans="26:37" s="368" customFormat="1" ht="14.15" customHeight="1">
      <c r="Z5245" s="439"/>
      <c r="AH5245" s="367"/>
      <c r="AJ5245" s="367"/>
      <c r="AK5245" s="367"/>
    </row>
    <row r="5246" spans="26:37" s="368" customFormat="1" ht="14.15" customHeight="1">
      <c r="Z5246" s="439"/>
      <c r="AH5246" s="367"/>
      <c r="AJ5246" s="367"/>
      <c r="AK5246" s="367"/>
    </row>
    <row r="5247" spans="26:37" s="368" customFormat="1" ht="14.15" customHeight="1">
      <c r="Z5247" s="439"/>
      <c r="AH5247" s="367"/>
      <c r="AJ5247" s="367"/>
      <c r="AK5247" s="367"/>
    </row>
    <row r="5248" spans="26:37" s="368" customFormat="1" ht="14.15" customHeight="1">
      <c r="Z5248" s="439"/>
      <c r="AH5248" s="367"/>
      <c r="AJ5248" s="367"/>
      <c r="AK5248" s="367"/>
    </row>
    <row r="5249" spans="26:37" s="368" customFormat="1" ht="14.15" customHeight="1">
      <c r="Z5249" s="439"/>
      <c r="AH5249" s="367"/>
      <c r="AJ5249" s="367"/>
      <c r="AK5249" s="367"/>
    </row>
    <row r="5250" spans="26:37" s="368" customFormat="1" ht="14.15" customHeight="1">
      <c r="Z5250" s="439"/>
      <c r="AH5250" s="367"/>
      <c r="AJ5250" s="367"/>
      <c r="AK5250" s="367"/>
    </row>
    <row r="5251" spans="26:37" s="368" customFormat="1" ht="14.15" customHeight="1">
      <c r="Z5251" s="439"/>
      <c r="AH5251" s="367"/>
      <c r="AJ5251" s="367"/>
      <c r="AK5251" s="367"/>
    </row>
    <row r="5252" spans="26:37" s="368" customFormat="1" ht="14.15" customHeight="1">
      <c r="Z5252" s="439"/>
      <c r="AH5252" s="367"/>
      <c r="AJ5252" s="367"/>
      <c r="AK5252" s="367"/>
    </row>
    <row r="5253" spans="26:37" s="368" customFormat="1" ht="14.15" customHeight="1">
      <c r="Z5253" s="439"/>
      <c r="AH5253" s="367"/>
      <c r="AJ5253" s="367"/>
      <c r="AK5253" s="367"/>
    </row>
    <row r="5254" spans="26:37" s="368" customFormat="1" ht="14.15" customHeight="1">
      <c r="Z5254" s="439"/>
      <c r="AH5254" s="367"/>
      <c r="AJ5254" s="367"/>
      <c r="AK5254" s="367"/>
    </row>
    <row r="5255" spans="26:37" s="368" customFormat="1" ht="14.15" customHeight="1">
      <c r="Z5255" s="439"/>
      <c r="AH5255" s="367"/>
      <c r="AJ5255" s="367"/>
      <c r="AK5255" s="367"/>
    </row>
    <row r="5256" spans="26:37" s="368" customFormat="1" ht="14.15" customHeight="1">
      <c r="Z5256" s="439"/>
      <c r="AH5256" s="367"/>
      <c r="AJ5256" s="367"/>
      <c r="AK5256" s="367"/>
    </row>
    <row r="5257" spans="26:37" s="368" customFormat="1" ht="14.15" customHeight="1">
      <c r="Z5257" s="439"/>
      <c r="AH5257" s="367"/>
      <c r="AJ5257" s="367"/>
      <c r="AK5257" s="367"/>
    </row>
    <row r="5258" spans="26:37" s="368" customFormat="1" ht="14.15" customHeight="1">
      <c r="Z5258" s="439"/>
      <c r="AH5258" s="367"/>
      <c r="AJ5258" s="367"/>
      <c r="AK5258" s="367"/>
    </row>
    <row r="5259" spans="26:37" s="368" customFormat="1" ht="14.15" customHeight="1">
      <c r="Z5259" s="439"/>
      <c r="AH5259" s="367"/>
      <c r="AJ5259" s="367"/>
      <c r="AK5259" s="367"/>
    </row>
    <row r="5260" spans="26:37" s="368" customFormat="1" ht="14.15" customHeight="1">
      <c r="Z5260" s="439"/>
      <c r="AH5260" s="367"/>
      <c r="AJ5260" s="367"/>
      <c r="AK5260" s="367"/>
    </row>
    <row r="5261" spans="26:37" s="368" customFormat="1" ht="14.15" customHeight="1">
      <c r="Z5261" s="439"/>
      <c r="AH5261" s="367"/>
      <c r="AJ5261" s="367"/>
      <c r="AK5261" s="367"/>
    </row>
    <row r="5262" spans="26:37" s="368" customFormat="1" ht="14.15" customHeight="1">
      <c r="Z5262" s="439"/>
      <c r="AH5262" s="367"/>
      <c r="AJ5262" s="367"/>
      <c r="AK5262" s="367"/>
    </row>
    <row r="5263" spans="26:37" s="368" customFormat="1" ht="14.15" customHeight="1">
      <c r="Z5263" s="439"/>
      <c r="AH5263" s="367"/>
      <c r="AJ5263" s="367"/>
      <c r="AK5263" s="367"/>
    </row>
    <row r="5264" spans="26:37" s="368" customFormat="1" ht="14.15" customHeight="1">
      <c r="Z5264" s="439"/>
      <c r="AH5264" s="367"/>
      <c r="AJ5264" s="367"/>
      <c r="AK5264" s="367"/>
    </row>
    <row r="5265" spans="26:37" s="368" customFormat="1" ht="14.15" customHeight="1">
      <c r="Z5265" s="439"/>
      <c r="AH5265" s="367"/>
      <c r="AJ5265" s="367"/>
      <c r="AK5265" s="367"/>
    </row>
    <row r="5266" spans="26:37" s="368" customFormat="1" ht="14.15" customHeight="1">
      <c r="Z5266" s="439"/>
      <c r="AH5266" s="367"/>
      <c r="AJ5266" s="367"/>
      <c r="AK5266" s="367"/>
    </row>
    <row r="5267" spans="26:37" s="368" customFormat="1" ht="14.15" customHeight="1">
      <c r="Z5267" s="439"/>
      <c r="AH5267" s="367"/>
      <c r="AJ5267" s="367"/>
      <c r="AK5267" s="367"/>
    </row>
    <row r="5268" spans="26:37" s="368" customFormat="1" ht="14.15" customHeight="1">
      <c r="Z5268" s="439"/>
      <c r="AH5268" s="367"/>
      <c r="AJ5268" s="367"/>
      <c r="AK5268" s="367"/>
    </row>
    <row r="5269" spans="26:37" s="368" customFormat="1" ht="14.15" customHeight="1">
      <c r="Z5269" s="439"/>
      <c r="AH5269" s="367"/>
      <c r="AJ5269" s="367"/>
      <c r="AK5269" s="367"/>
    </row>
    <row r="5270" spans="26:37" s="368" customFormat="1" ht="14.15" customHeight="1">
      <c r="Z5270" s="439"/>
      <c r="AH5270" s="367"/>
      <c r="AJ5270" s="367"/>
      <c r="AK5270" s="367"/>
    </row>
    <row r="5271" spans="26:37" s="368" customFormat="1" ht="14.15" customHeight="1">
      <c r="Z5271" s="439"/>
      <c r="AH5271" s="367"/>
      <c r="AJ5271" s="367"/>
      <c r="AK5271" s="367"/>
    </row>
    <row r="5272" spans="26:37" s="368" customFormat="1" ht="14.15" customHeight="1">
      <c r="Z5272" s="439"/>
      <c r="AH5272" s="367"/>
      <c r="AJ5272" s="367"/>
      <c r="AK5272" s="367"/>
    </row>
    <row r="5273" spans="26:37" s="368" customFormat="1" ht="14.15" customHeight="1">
      <c r="Z5273" s="439"/>
      <c r="AH5273" s="367"/>
      <c r="AJ5273" s="367"/>
      <c r="AK5273" s="367"/>
    </row>
    <row r="5274" spans="26:37" s="368" customFormat="1" ht="14.15" customHeight="1">
      <c r="Z5274" s="439"/>
      <c r="AH5274" s="367"/>
      <c r="AJ5274" s="367"/>
      <c r="AK5274" s="367"/>
    </row>
    <row r="5275" spans="26:37" s="368" customFormat="1" ht="14.15" customHeight="1">
      <c r="Z5275" s="439"/>
      <c r="AH5275" s="367"/>
      <c r="AJ5275" s="367"/>
      <c r="AK5275" s="367"/>
    </row>
    <row r="5276" spans="26:37" s="368" customFormat="1" ht="14.15" customHeight="1">
      <c r="Z5276" s="439"/>
      <c r="AH5276" s="367"/>
      <c r="AJ5276" s="367"/>
      <c r="AK5276" s="367"/>
    </row>
    <row r="5277" spans="26:37" s="368" customFormat="1" ht="14.15" customHeight="1">
      <c r="Z5277" s="439"/>
      <c r="AH5277" s="367"/>
      <c r="AJ5277" s="367"/>
      <c r="AK5277" s="367"/>
    </row>
    <row r="5278" spans="26:37" s="368" customFormat="1" ht="14.15" customHeight="1">
      <c r="Z5278" s="439"/>
      <c r="AH5278" s="367"/>
      <c r="AJ5278" s="367"/>
      <c r="AK5278" s="367"/>
    </row>
    <row r="5279" spans="26:37" s="368" customFormat="1" ht="14.15" customHeight="1">
      <c r="Z5279" s="439"/>
      <c r="AH5279" s="367"/>
      <c r="AJ5279" s="367"/>
      <c r="AK5279" s="367"/>
    </row>
    <row r="5280" spans="26:37" s="368" customFormat="1" ht="14.15" customHeight="1">
      <c r="Z5280" s="439"/>
      <c r="AH5280" s="367"/>
      <c r="AJ5280" s="367"/>
      <c r="AK5280" s="367"/>
    </row>
    <row r="5281" spans="26:37" s="368" customFormat="1" ht="14.15" customHeight="1">
      <c r="Z5281" s="439"/>
      <c r="AH5281" s="367"/>
      <c r="AJ5281" s="367"/>
      <c r="AK5281" s="367"/>
    </row>
    <row r="5282" spans="26:37" s="368" customFormat="1" ht="14.15" customHeight="1">
      <c r="Z5282" s="439"/>
      <c r="AH5282" s="367"/>
      <c r="AJ5282" s="367"/>
      <c r="AK5282" s="367"/>
    </row>
    <row r="5283" spans="26:37" s="368" customFormat="1" ht="14.15" customHeight="1">
      <c r="Z5283" s="439"/>
      <c r="AH5283" s="367"/>
      <c r="AJ5283" s="367"/>
      <c r="AK5283" s="367"/>
    </row>
    <row r="5284" spans="26:37" s="368" customFormat="1" ht="14.15" customHeight="1">
      <c r="Z5284" s="439"/>
      <c r="AH5284" s="367"/>
      <c r="AJ5284" s="367"/>
      <c r="AK5284" s="367"/>
    </row>
    <row r="5285" spans="26:37" s="368" customFormat="1" ht="14.15" customHeight="1">
      <c r="Z5285" s="439"/>
      <c r="AH5285" s="367"/>
      <c r="AJ5285" s="367"/>
      <c r="AK5285" s="367"/>
    </row>
    <row r="5286" spans="26:37" s="368" customFormat="1" ht="14.15" customHeight="1">
      <c r="Z5286" s="439"/>
      <c r="AH5286" s="367"/>
      <c r="AJ5286" s="367"/>
      <c r="AK5286" s="367"/>
    </row>
    <row r="5287" spans="26:37" s="368" customFormat="1" ht="14.15" customHeight="1">
      <c r="Z5287" s="439"/>
      <c r="AH5287" s="367"/>
      <c r="AJ5287" s="367"/>
      <c r="AK5287" s="367"/>
    </row>
    <row r="5288" spans="26:37" s="368" customFormat="1" ht="14.15" customHeight="1">
      <c r="Z5288" s="439"/>
      <c r="AH5288" s="367"/>
      <c r="AJ5288" s="367"/>
      <c r="AK5288" s="367"/>
    </row>
    <row r="5289" spans="26:37" s="368" customFormat="1" ht="14.15" customHeight="1">
      <c r="Z5289" s="439"/>
      <c r="AH5289" s="367"/>
      <c r="AJ5289" s="367"/>
      <c r="AK5289" s="367"/>
    </row>
    <row r="5290" spans="26:37" s="368" customFormat="1" ht="14.15" customHeight="1">
      <c r="Z5290" s="439"/>
      <c r="AH5290" s="367"/>
      <c r="AJ5290" s="367"/>
      <c r="AK5290" s="367"/>
    </row>
    <row r="5291" spans="26:37" s="368" customFormat="1" ht="14.15" customHeight="1">
      <c r="Z5291" s="439"/>
      <c r="AH5291" s="367"/>
      <c r="AJ5291" s="367"/>
      <c r="AK5291" s="367"/>
    </row>
    <row r="5292" spans="26:37" s="368" customFormat="1" ht="14.15" customHeight="1">
      <c r="Z5292" s="439"/>
      <c r="AH5292" s="367"/>
      <c r="AJ5292" s="367"/>
      <c r="AK5292" s="367"/>
    </row>
    <row r="5293" spans="26:37" s="368" customFormat="1" ht="14.15" customHeight="1">
      <c r="Z5293" s="439"/>
      <c r="AH5293" s="367"/>
      <c r="AJ5293" s="367"/>
      <c r="AK5293" s="367"/>
    </row>
    <row r="5294" spans="26:37" s="368" customFormat="1" ht="14.15" customHeight="1">
      <c r="Z5294" s="439"/>
      <c r="AH5294" s="367"/>
      <c r="AJ5294" s="367"/>
      <c r="AK5294" s="367"/>
    </row>
    <row r="5295" spans="26:37" s="368" customFormat="1" ht="14.15" customHeight="1">
      <c r="Z5295" s="439"/>
      <c r="AH5295" s="367"/>
      <c r="AJ5295" s="367"/>
      <c r="AK5295" s="367"/>
    </row>
    <row r="5296" spans="26:37" s="368" customFormat="1" ht="14.15" customHeight="1">
      <c r="Z5296" s="439"/>
      <c r="AH5296" s="367"/>
      <c r="AJ5296" s="367"/>
      <c r="AK5296" s="367"/>
    </row>
    <row r="5297" spans="26:37" s="368" customFormat="1" ht="14.15" customHeight="1">
      <c r="Z5297" s="439"/>
      <c r="AH5297" s="367"/>
      <c r="AJ5297" s="367"/>
      <c r="AK5297" s="367"/>
    </row>
    <row r="5298" spans="26:37" s="368" customFormat="1" ht="14.15" customHeight="1">
      <c r="Z5298" s="439"/>
      <c r="AH5298" s="367"/>
      <c r="AJ5298" s="367"/>
      <c r="AK5298" s="367"/>
    </row>
    <row r="5299" spans="26:37" s="368" customFormat="1" ht="14.15" customHeight="1">
      <c r="Z5299" s="439"/>
      <c r="AH5299" s="367"/>
      <c r="AJ5299" s="367"/>
      <c r="AK5299" s="367"/>
    </row>
    <row r="5300" spans="26:37" s="368" customFormat="1" ht="14.15" customHeight="1">
      <c r="Z5300" s="439"/>
      <c r="AH5300" s="367"/>
      <c r="AJ5300" s="367"/>
      <c r="AK5300" s="367"/>
    </row>
    <row r="5301" spans="26:37" s="368" customFormat="1" ht="14.15" customHeight="1">
      <c r="Z5301" s="439"/>
      <c r="AH5301" s="367"/>
      <c r="AJ5301" s="367"/>
      <c r="AK5301" s="367"/>
    </row>
    <row r="5302" spans="26:37" s="368" customFormat="1" ht="14.15" customHeight="1">
      <c r="Z5302" s="439"/>
      <c r="AH5302" s="367"/>
      <c r="AJ5302" s="367"/>
      <c r="AK5302" s="367"/>
    </row>
    <row r="5303" spans="26:37" s="368" customFormat="1" ht="14.15" customHeight="1">
      <c r="Z5303" s="439"/>
      <c r="AH5303" s="367"/>
      <c r="AJ5303" s="367"/>
      <c r="AK5303" s="367"/>
    </row>
    <row r="5304" spans="26:37" s="368" customFormat="1" ht="14.15" customHeight="1">
      <c r="Z5304" s="439"/>
      <c r="AH5304" s="367"/>
      <c r="AJ5304" s="367"/>
      <c r="AK5304" s="367"/>
    </row>
    <row r="5305" spans="26:37" s="368" customFormat="1" ht="14.15" customHeight="1">
      <c r="Z5305" s="439"/>
      <c r="AH5305" s="367"/>
      <c r="AJ5305" s="367"/>
      <c r="AK5305" s="367"/>
    </row>
    <row r="5306" spans="26:37" s="368" customFormat="1" ht="14.15" customHeight="1">
      <c r="Z5306" s="439"/>
      <c r="AH5306" s="367"/>
      <c r="AJ5306" s="367"/>
      <c r="AK5306" s="367"/>
    </row>
    <row r="5307" spans="26:37" s="368" customFormat="1" ht="14.15" customHeight="1">
      <c r="Z5307" s="439"/>
      <c r="AH5307" s="367"/>
      <c r="AJ5307" s="367"/>
      <c r="AK5307" s="367"/>
    </row>
    <row r="5308" spans="26:37" s="368" customFormat="1" ht="14.15" customHeight="1">
      <c r="Z5308" s="439"/>
      <c r="AH5308" s="367"/>
      <c r="AJ5308" s="367"/>
      <c r="AK5308" s="367"/>
    </row>
    <row r="5309" spans="26:37" s="368" customFormat="1" ht="14.15" customHeight="1">
      <c r="Z5309" s="439"/>
      <c r="AH5309" s="367"/>
      <c r="AJ5309" s="367"/>
      <c r="AK5309" s="367"/>
    </row>
    <row r="5310" spans="26:37" s="368" customFormat="1" ht="14.15" customHeight="1">
      <c r="Z5310" s="439"/>
      <c r="AH5310" s="367"/>
      <c r="AJ5310" s="367"/>
      <c r="AK5310" s="367"/>
    </row>
    <row r="5311" spans="26:37" s="368" customFormat="1" ht="14.15" customHeight="1">
      <c r="Z5311" s="439"/>
      <c r="AH5311" s="367"/>
      <c r="AJ5311" s="367"/>
      <c r="AK5311" s="367"/>
    </row>
    <row r="5312" spans="26:37" s="368" customFormat="1" ht="14.15" customHeight="1">
      <c r="Z5312" s="439"/>
      <c r="AH5312" s="367"/>
      <c r="AJ5312" s="367"/>
      <c r="AK5312" s="367"/>
    </row>
    <row r="5313" spans="26:37" s="368" customFormat="1" ht="14.15" customHeight="1">
      <c r="Z5313" s="439"/>
      <c r="AH5313" s="367"/>
      <c r="AJ5313" s="367"/>
      <c r="AK5313" s="367"/>
    </row>
    <row r="5314" spans="26:37" s="368" customFormat="1" ht="14.15" customHeight="1">
      <c r="Z5314" s="439"/>
      <c r="AH5314" s="367"/>
      <c r="AJ5314" s="367"/>
      <c r="AK5314" s="367"/>
    </row>
    <row r="5315" spans="26:37" s="368" customFormat="1" ht="14.15" customHeight="1">
      <c r="Z5315" s="439"/>
      <c r="AH5315" s="367"/>
      <c r="AJ5315" s="367"/>
      <c r="AK5315" s="367"/>
    </row>
    <row r="5316" spans="26:37" s="368" customFormat="1" ht="14.15" customHeight="1">
      <c r="Z5316" s="439"/>
      <c r="AH5316" s="367"/>
      <c r="AJ5316" s="367"/>
      <c r="AK5316" s="367"/>
    </row>
    <row r="5317" spans="26:37" s="368" customFormat="1" ht="14.15" customHeight="1">
      <c r="Z5317" s="439"/>
      <c r="AH5317" s="367"/>
      <c r="AJ5317" s="367"/>
      <c r="AK5317" s="367"/>
    </row>
    <row r="5318" spans="26:37" s="368" customFormat="1" ht="14.15" customHeight="1">
      <c r="Z5318" s="439"/>
      <c r="AH5318" s="367"/>
      <c r="AJ5318" s="367"/>
      <c r="AK5318" s="367"/>
    </row>
    <row r="5319" spans="26:37" s="368" customFormat="1" ht="14.15" customHeight="1">
      <c r="Z5319" s="439"/>
      <c r="AH5319" s="367"/>
      <c r="AJ5319" s="367"/>
      <c r="AK5319" s="367"/>
    </row>
    <row r="5320" spans="26:37" s="368" customFormat="1" ht="14.15" customHeight="1">
      <c r="Z5320" s="439"/>
      <c r="AH5320" s="367"/>
      <c r="AJ5320" s="367"/>
      <c r="AK5320" s="367"/>
    </row>
    <row r="5321" spans="26:37" s="368" customFormat="1" ht="14.15" customHeight="1">
      <c r="Z5321" s="439"/>
      <c r="AH5321" s="367"/>
      <c r="AJ5321" s="367"/>
      <c r="AK5321" s="367"/>
    </row>
    <row r="5322" spans="26:37" s="368" customFormat="1" ht="14.15" customHeight="1">
      <c r="Z5322" s="439"/>
      <c r="AH5322" s="367"/>
      <c r="AJ5322" s="367"/>
      <c r="AK5322" s="367"/>
    </row>
    <row r="5323" spans="26:37" s="368" customFormat="1" ht="14.15" customHeight="1">
      <c r="Z5323" s="439"/>
      <c r="AH5323" s="367"/>
      <c r="AJ5323" s="367"/>
      <c r="AK5323" s="367"/>
    </row>
    <row r="5324" spans="26:37" s="368" customFormat="1" ht="14.15" customHeight="1">
      <c r="Z5324" s="439"/>
      <c r="AH5324" s="367"/>
      <c r="AJ5324" s="367"/>
      <c r="AK5324" s="367"/>
    </row>
    <row r="5325" spans="26:37" s="368" customFormat="1" ht="14.15" customHeight="1">
      <c r="Z5325" s="439"/>
      <c r="AH5325" s="367"/>
      <c r="AJ5325" s="367"/>
      <c r="AK5325" s="367"/>
    </row>
    <row r="5326" spans="26:37" s="368" customFormat="1" ht="14.15" customHeight="1">
      <c r="Z5326" s="439"/>
      <c r="AH5326" s="367"/>
      <c r="AJ5326" s="367"/>
      <c r="AK5326" s="367"/>
    </row>
    <row r="5327" spans="26:37" s="368" customFormat="1" ht="14.15" customHeight="1">
      <c r="Z5327" s="439"/>
      <c r="AH5327" s="367"/>
      <c r="AJ5327" s="367"/>
      <c r="AK5327" s="367"/>
    </row>
    <row r="5328" spans="26:37" s="368" customFormat="1" ht="14.15" customHeight="1">
      <c r="Z5328" s="439"/>
      <c r="AH5328" s="367"/>
      <c r="AJ5328" s="367"/>
      <c r="AK5328" s="367"/>
    </row>
    <row r="5329" spans="26:37" s="368" customFormat="1" ht="14.15" customHeight="1">
      <c r="Z5329" s="439"/>
      <c r="AH5329" s="367"/>
      <c r="AJ5329" s="367"/>
      <c r="AK5329" s="367"/>
    </row>
    <row r="5330" spans="26:37" s="368" customFormat="1" ht="14.15" customHeight="1">
      <c r="Z5330" s="439"/>
      <c r="AH5330" s="367"/>
      <c r="AJ5330" s="367"/>
      <c r="AK5330" s="367"/>
    </row>
    <row r="5331" spans="26:37" s="368" customFormat="1" ht="14.15" customHeight="1">
      <c r="Z5331" s="439"/>
      <c r="AH5331" s="367"/>
      <c r="AJ5331" s="367"/>
      <c r="AK5331" s="367"/>
    </row>
    <row r="5332" spans="26:37" s="368" customFormat="1" ht="14.15" customHeight="1">
      <c r="Z5332" s="439"/>
      <c r="AH5332" s="367"/>
      <c r="AJ5332" s="367"/>
      <c r="AK5332" s="367"/>
    </row>
    <row r="5333" spans="26:37" s="368" customFormat="1" ht="14.15" customHeight="1">
      <c r="Z5333" s="439"/>
      <c r="AH5333" s="367"/>
      <c r="AJ5333" s="367"/>
      <c r="AK5333" s="367"/>
    </row>
    <row r="5334" spans="26:37" s="368" customFormat="1" ht="14.15" customHeight="1">
      <c r="Z5334" s="439"/>
      <c r="AH5334" s="367"/>
      <c r="AJ5334" s="367"/>
      <c r="AK5334" s="367"/>
    </row>
    <row r="5335" spans="26:37" s="368" customFormat="1" ht="14.15" customHeight="1">
      <c r="Z5335" s="439"/>
      <c r="AH5335" s="367"/>
      <c r="AJ5335" s="367"/>
      <c r="AK5335" s="367"/>
    </row>
    <row r="5336" spans="26:37" s="368" customFormat="1" ht="14.15" customHeight="1">
      <c r="Z5336" s="439"/>
      <c r="AH5336" s="367"/>
      <c r="AJ5336" s="367"/>
      <c r="AK5336" s="367"/>
    </row>
    <row r="5337" spans="26:37" s="368" customFormat="1" ht="14.15" customHeight="1">
      <c r="Z5337" s="439"/>
      <c r="AH5337" s="367"/>
      <c r="AJ5337" s="367"/>
      <c r="AK5337" s="367"/>
    </row>
    <row r="5338" spans="26:37" s="368" customFormat="1" ht="14.15" customHeight="1">
      <c r="Z5338" s="439"/>
      <c r="AH5338" s="367"/>
      <c r="AJ5338" s="367"/>
      <c r="AK5338" s="367"/>
    </row>
    <row r="5339" spans="26:37" s="368" customFormat="1" ht="14.15" customHeight="1">
      <c r="Z5339" s="439"/>
      <c r="AH5339" s="367"/>
      <c r="AJ5339" s="367"/>
      <c r="AK5339" s="367"/>
    </row>
    <row r="5340" spans="26:37" s="368" customFormat="1" ht="14.15" customHeight="1">
      <c r="Z5340" s="439"/>
      <c r="AH5340" s="367"/>
      <c r="AJ5340" s="367"/>
      <c r="AK5340" s="367"/>
    </row>
    <row r="5341" spans="26:37" s="368" customFormat="1" ht="14.15" customHeight="1">
      <c r="Z5341" s="439"/>
      <c r="AH5341" s="367"/>
      <c r="AJ5341" s="367"/>
      <c r="AK5341" s="367"/>
    </row>
    <row r="5342" spans="26:37" s="368" customFormat="1" ht="14.15" customHeight="1">
      <c r="Z5342" s="439"/>
      <c r="AH5342" s="367"/>
      <c r="AJ5342" s="367"/>
      <c r="AK5342" s="367"/>
    </row>
    <row r="5343" spans="26:37" s="368" customFormat="1" ht="14.15" customHeight="1">
      <c r="Z5343" s="439"/>
      <c r="AH5343" s="367"/>
      <c r="AJ5343" s="367"/>
      <c r="AK5343" s="367"/>
    </row>
    <row r="5344" spans="26:37" s="368" customFormat="1" ht="14.15" customHeight="1">
      <c r="Z5344" s="439"/>
      <c r="AH5344" s="367"/>
      <c r="AJ5344" s="367"/>
      <c r="AK5344" s="367"/>
    </row>
    <row r="5345" spans="26:37" s="368" customFormat="1" ht="14.15" customHeight="1">
      <c r="Z5345" s="439"/>
      <c r="AH5345" s="367"/>
      <c r="AJ5345" s="367"/>
      <c r="AK5345" s="367"/>
    </row>
    <row r="5346" spans="26:37" s="368" customFormat="1" ht="14.15" customHeight="1">
      <c r="Z5346" s="439"/>
      <c r="AH5346" s="367"/>
      <c r="AJ5346" s="367"/>
      <c r="AK5346" s="367"/>
    </row>
    <row r="5347" spans="26:37" s="368" customFormat="1" ht="14.15" customHeight="1">
      <c r="Z5347" s="439"/>
      <c r="AH5347" s="367"/>
      <c r="AJ5347" s="367"/>
      <c r="AK5347" s="367"/>
    </row>
    <row r="5348" spans="26:37" s="368" customFormat="1" ht="14.15" customHeight="1">
      <c r="Z5348" s="439"/>
      <c r="AH5348" s="367"/>
      <c r="AJ5348" s="367"/>
      <c r="AK5348" s="367"/>
    </row>
    <row r="5349" spans="26:37" s="368" customFormat="1" ht="14.15" customHeight="1">
      <c r="Z5349" s="439"/>
      <c r="AH5349" s="367"/>
      <c r="AJ5349" s="367"/>
      <c r="AK5349" s="367"/>
    </row>
    <row r="5350" spans="26:37" s="368" customFormat="1" ht="14.15" customHeight="1">
      <c r="Z5350" s="439"/>
      <c r="AH5350" s="367"/>
      <c r="AJ5350" s="367"/>
      <c r="AK5350" s="367"/>
    </row>
    <row r="5351" spans="26:37" s="368" customFormat="1" ht="14.15" customHeight="1">
      <c r="Z5351" s="439"/>
      <c r="AH5351" s="367"/>
      <c r="AJ5351" s="367"/>
      <c r="AK5351" s="367"/>
    </row>
    <row r="5352" spans="26:37" s="368" customFormat="1" ht="14.15" customHeight="1">
      <c r="Z5352" s="439"/>
      <c r="AH5352" s="367"/>
      <c r="AJ5352" s="367"/>
      <c r="AK5352" s="367"/>
    </row>
    <row r="5353" spans="26:37" s="368" customFormat="1" ht="14.15" customHeight="1">
      <c r="Z5353" s="439"/>
      <c r="AH5353" s="367"/>
      <c r="AJ5353" s="367"/>
      <c r="AK5353" s="367"/>
    </row>
    <row r="5354" spans="26:37" s="368" customFormat="1" ht="14.15" customHeight="1">
      <c r="Z5354" s="439"/>
      <c r="AH5354" s="367"/>
      <c r="AJ5354" s="367"/>
      <c r="AK5354" s="367"/>
    </row>
    <row r="5355" spans="26:37" s="368" customFormat="1" ht="14.15" customHeight="1">
      <c r="Z5355" s="439"/>
      <c r="AH5355" s="367"/>
      <c r="AJ5355" s="367"/>
      <c r="AK5355" s="367"/>
    </row>
    <row r="5356" spans="26:37" s="368" customFormat="1" ht="14.15" customHeight="1">
      <c r="Z5356" s="439"/>
      <c r="AH5356" s="367"/>
      <c r="AJ5356" s="367"/>
      <c r="AK5356" s="367"/>
    </row>
    <row r="5357" spans="26:37" s="368" customFormat="1" ht="14.15" customHeight="1">
      <c r="Z5357" s="439"/>
      <c r="AH5357" s="367"/>
      <c r="AJ5357" s="367"/>
      <c r="AK5357" s="367"/>
    </row>
    <row r="5358" spans="26:37" s="368" customFormat="1" ht="14.15" customHeight="1">
      <c r="Z5358" s="439"/>
      <c r="AH5358" s="367"/>
      <c r="AJ5358" s="367"/>
      <c r="AK5358" s="367"/>
    </row>
    <row r="5359" spans="26:37" s="368" customFormat="1" ht="14.15" customHeight="1">
      <c r="Z5359" s="439"/>
      <c r="AH5359" s="367"/>
      <c r="AJ5359" s="367"/>
      <c r="AK5359" s="367"/>
    </row>
    <row r="5360" spans="26:37" s="368" customFormat="1" ht="14.15" customHeight="1">
      <c r="Z5360" s="439"/>
      <c r="AH5360" s="367"/>
      <c r="AJ5360" s="367"/>
      <c r="AK5360" s="367"/>
    </row>
    <row r="5361" spans="26:37" s="368" customFormat="1" ht="14.15" customHeight="1">
      <c r="Z5361" s="439"/>
      <c r="AH5361" s="367"/>
      <c r="AJ5361" s="367"/>
      <c r="AK5361" s="367"/>
    </row>
    <row r="5362" spans="26:37" s="368" customFormat="1" ht="14.15" customHeight="1">
      <c r="Z5362" s="439"/>
      <c r="AH5362" s="367"/>
      <c r="AJ5362" s="367"/>
      <c r="AK5362" s="367"/>
    </row>
    <row r="5363" spans="26:37" s="368" customFormat="1" ht="14.15" customHeight="1">
      <c r="Z5363" s="439"/>
      <c r="AH5363" s="367"/>
      <c r="AJ5363" s="367"/>
      <c r="AK5363" s="367"/>
    </row>
    <row r="5364" spans="26:37" s="368" customFormat="1" ht="14.15" customHeight="1">
      <c r="Z5364" s="439"/>
      <c r="AH5364" s="367"/>
      <c r="AJ5364" s="367"/>
      <c r="AK5364" s="367"/>
    </row>
    <row r="5365" spans="26:37" s="368" customFormat="1" ht="14.15" customHeight="1">
      <c r="Z5365" s="439"/>
      <c r="AH5365" s="367"/>
      <c r="AJ5365" s="367"/>
      <c r="AK5365" s="367"/>
    </row>
    <row r="5366" spans="26:37" s="368" customFormat="1" ht="14.15" customHeight="1">
      <c r="Z5366" s="439"/>
      <c r="AH5366" s="367"/>
      <c r="AJ5366" s="367"/>
      <c r="AK5366" s="367"/>
    </row>
    <row r="5367" spans="26:37" s="368" customFormat="1" ht="14.15" customHeight="1">
      <c r="Z5367" s="439"/>
      <c r="AH5367" s="367"/>
      <c r="AJ5367" s="367"/>
      <c r="AK5367" s="367"/>
    </row>
    <row r="5368" spans="26:37" s="368" customFormat="1" ht="14.15" customHeight="1">
      <c r="Z5368" s="439"/>
      <c r="AH5368" s="367"/>
      <c r="AJ5368" s="367"/>
      <c r="AK5368" s="367"/>
    </row>
    <row r="5369" spans="26:37" s="368" customFormat="1" ht="14.15" customHeight="1">
      <c r="Z5369" s="439"/>
      <c r="AH5369" s="367"/>
      <c r="AJ5369" s="367"/>
      <c r="AK5369" s="367"/>
    </row>
    <row r="5370" spans="26:37" s="368" customFormat="1" ht="14.15" customHeight="1">
      <c r="Z5370" s="439"/>
      <c r="AH5370" s="367"/>
      <c r="AJ5370" s="367"/>
      <c r="AK5370" s="367"/>
    </row>
    <row r="5371" spans="26:37" s="368" customFormat="1" ht="14.15" customHeight="1">
      <c r="Z5371" s="439"/>
      <c r="AH5371" s="367"/>
      <c r="AJ5371" s="367"/>
      <c r="AK5371" s="367"/>
    </row>
    <row r="5372" spans="26:37" s="368" customFormat="1" ht="14.15" customHeight="1">
      <c r="Z5372" s="439"/>
      <c r="AH5372" s="367"/>
      <c r="AJ5372" s="367"/>
      <c r="AK5372" s="367"/>
    </row>
    <row r="5373" spans="26:37" s="368" customFormat="1" ht="14.15" customHeight="1">
      <c r="Z5373" s="439"/>
      <c r="AH5373" s="367"/>
      <c r="AJ5373" s="367"/>
      <c r="AK5373" s="367"/>
    </row>
    <row r="5374" spans="26:37" s="368" customFormat="1" ht="14.15" customHeight="1">
      <c r="Z5374" s="439"/>
      <c r="AH5374" s="367"/>
      <c r="AJ5374" s="367"/>
      <c r="AK5374" s="367"/>
    </row>
    <row r="5375" spans="26:37" s="368" customFormat="1" ht="14.15" customHeight="1">
      <c r="Z5375" s="439"/>
      <c r="AH5375" s="367"/>
      <c r="AJ5375" s="367"/>
      <c r="AK5375" s="367"/>
    </row>
    <row r="5376" spans="26:37" s="368" customFormat="1" ht="14.15" customHeight="1">
      <c r="Z5376" s="439"/>
      <c r="AH5376" s="367"/>
      <c r="AJ5376" s="367"/>
      <c r="AK5376" s="367"/>
    </row>
    <row r="5377" spans="26:37" s="368" customFormat="1" ht="14.15" customHeight="1">
      <c r="Z5377" s="439"/>
      <c r="AH5377" s="367"/>
      <c r="AJ5377" s="367"/>
      <c r="AK5377" s="367"/>
    </row>
    <row r="5378" spans="26:37" s="368" customFormat="1" ht="14.15" customHeight="1">
      <c r="Z5378" s="439"/>
      <c r="AH5378" s="367"/>
      <c r="AJ5378" s="367"/>
      <c r="AK5378" s="367"/>
    </row>
    <row r="5379" spans="26:37" s="368" customFormat="1" ht="14.15" customHeight="1">
      <c r="Z5379" s="439"/>
      <c r="AH5379" s="367"/>
      <c r="AJ5379" s="367"/>
      <c r="AK5379" s="367"/>
    </row>
    <row r="5380" spans="26:37" s="368" customFormat="1" ht="14.15" customHeight="1">
      <c r="Z5380" s="439"/>
      <c r="AH5380" s="367"/>
      <c r="AJ5380" s="367"/>
      <c r="AK5380" s="367"/>
    </row>
    <row r="5381" spans="26:37" s="368" customFormat="1" ht="14.15" customHeight="1">
      <c r="Z5381" s="439"/>
      <c r="AH5381" s="367"/>
      <c r="AJ5381" s="367"/>
      <c r="AK5381" s="367"/>
    </row>
    <row r="5382" spans="26:37" s="368" customFormat="1" ht="14.15" customHeight="1">
      <c r="Z5382" s="439"/>
      <c r="AH5382" s="367"/>
      <c r="AJ5382" s="367"/>
      <c r="AK5382" s="367"/>
    </row>
    <row r="5383" spans="26:37" s="368" customFormat="1" ht="14.15" customHeight="1">
      <c r="Z5383" s="439"/>
      <c r="AH5383" s="367"/>
      <c r="AJ5383" s="367"/>
      <c r="AK5383" s="367"/>
    </row>
    <row r="5384" spans="26:37" s="368" customFormat="1" ht="14.15" customHeight="1">
      <c r="Z5384" s="439"/>
      <c r="AH5384" s="367"/>
      <c r="AJ5384" s="367"/>
      <c r="AK5384" s="367"/>
    </row>
    <row r="5385" spans="26:37" s="368" customFormat="1" ht="14.15" customHeight="1">
      <c r="Z5385" s="439"/>
      <c r="AH5385" s="367"/>
      <c r="AJ5385" s="367"/>
      <c r="AK5385" s="367"/>
    </row>
    <row r="5386" spans="26:37" s="368" customFormat="1" ht="14.15" customHeight="1">
      <c r="Z5386" s="439"/>
      <c r="AH5386" s="367"/>
      <c r="AJ5386" s="367"/>
      <c r="AK5386" s="367"/>
    </row>
    <row r="5387" spans="26:37" s="368" customFormat="1" ht="14.15" customHeight="1">
      <c r="Z5387" s="439"/>
      <c r="AH5387" s="367"/>
      <c r="AJ5387" s="367"/>
      <c r="AK5387" s="367"/>
    </row>
    <row r="5388" spans="26:37" s="368" customFormat="1" ht="14.15" customHeight="1">
      <c r="Z5388" s="439"/>
      <c r="AH5388" s="367"/>
      <c r="AJ5388" s="367"/>
      <c r="AK5388" s="367"/>
    </row>
    <row r="5389" spans="26:37" s="368" customFormat="1" ht="14.15" customHeight="1">
      <c r="Z5389" s="439"/>
      <c r="AH5389" s="367"/>
      <c r="AJ5389" s="367"/>
      <c r="AK5389" s="367"/>
    </row>
    <row r="5390" spans="26:37" s="368" customFormat="1" ht="14.15" customHeight="1">
      <c r="Z5390" s="439"/>
      <c r="AH5390" s="367"/>
      <c r="AJ5390" s="367"/>
      <c r="AK5390" s="367"/>
    </row>
    <row r="5391" spans="26:37" s="368" customFormat="1" ht="14.15" customHeight="1">
      <c r="Z5391" s="439"/>
      <c r="AH5391" s="367"/>
      <c r="AJ5391" s="367"/>
      <c r="AK5391" s="367"/>
    </row>
    <row r="5392" spans="26:37" s="368" customFormat="1" ht="14.15" customHeight="1">
      <c r="Z5392" s="439"/>
      <c r="AH5392" s="367"/>
      <c r="AJ5392" s="367"/>
      <c r="AK5392" s="367"/>
    </row>
    <row r="5393" spans="26:37" s="368" customFormat="1" ht="14.15" customHeight="1">
      <c r="Z5393" s="439"/>
      <c r="AH5393" s="367"/>
      <c r="AJ5393" s="367"/>
      <c r="AK5393" s="367"/>
    </row>
    <row r="5394" spans="26:37" s="368" customFormat="1" ht="14.15" customHeight="1">
      <c r="Z5394" s="439"/>
      <c r="AH5394" s="367"/>
      <c r="AJ5394" s="367"/>
      <c r="AK5394" s="367"/>
    </row>
    <row r="5395" spans="26:37" s="368" customFormat="1" ht="14.15" customHeight="1">
      <c r="Z5395" s="439"/>
      <c r="AH5395" s="367"/>
      <c r="AJ5395" s="367"/>
      <c r="AK5395" s="367"/>
    </row>
    <row r="5396" spans="26:37" s="368" customFormat="1" ht="14.15" customHeight="1">
      <c r="Z5396" s="439"/>
      <c r="AH5396" s="367"/>
      <c r="AJ5396" s="367"/>
      <c r="AK5396" s="367"/>
    </row>
    <row r="5397" spans="26:37" s="368" customFormat="1" ht="14.15" customHeight="1">
      <c r="Z5397" s="439"/>
      <c r="AH5397" s="367"/>
      <c r="AJ5397" s="367"/>
      <c r="AK5397" s="367"/>
    </row>
    <row r="5398" spans="26:37" s="368" customFormat="1" ht="14.15" customHeight="1">
      <c r="Z5398" s="439"/>
      <c r="AH5398" s="367"/>
      <c r="AJ5398" s="367"/>
      <c r="AK5398" s="367"/>
    </row>
    <row r="5399" spans="26:37" s="368" customFormat="1" ht="14.15" customHeight="1">
      <c r="Z5399" s="439"/>
      <c r="AH5399" s="367"/>
      <c r="AJ5399" s="367"/>
      <c r="AK5399" s="367"/>
    </row>
    <row r="5400" spans="26:37" s="368" customFormat="1" ht="14.15" customHeight="1">
      <c r="Z5400" s="439"/>
      <c r="AH5400" s="367"/>
      <c r="AJ5400" s="367"/>
      <c r="AK5400" s="367"/>
    </row>
    <row r="5401" spans="26:37" s="368" customFormat="1" ht="14.15" customHeight="1">
      <c r="Z5401" s="439"/>
      <c r="AH5401" s="367"/>
      <c r="AJ5401" s="367"/>
      <c r="AK5401" s="367"/>
    </row>
    <row r="5402" spans="26:37" s="368" customFormat="1" ht="14.15" customHeight="1">
      <c r="Z5402" s="439"/>
      <c r="AH5402" s="367"/>
      <c r="AJ5402" s="367"/>
      <c r="AK5402" s="367"/>
    </row>
    <row r="5403" spans="26:37" s="368" customFormat="1" ht="14.15" customHeight="1">
      <c r="Z5403" s="439"/>
      <c r="AH5403" s="367"/>
      <c r="AJ5403" s="367"/>
      <c r="AK5403" s="367"/>
    </row>
    <row r="5404" spans="26:37" s="368" customFormat="1" ht="14.15" customHeight="1">
      <c r="Z5404" s="439"/>
      <c r="AH5404" s="367"/>
      <c r="AJ5404" s="367"/>
      <c r="AK5404" s="367"/>
    </row>
    <row r="5405" spans="26:37" s="368" customFormat="1" ht="14.15" customHeight="1">
      <c r="Z5405" s="439"/>
      <c r="AH5405" s="367"/>
      <c r="AJ5405" s="367"/>
      <c r="AK5405" s="367"/>
    </row>
    <row r="5406" spans="26:37" s="368" customFormat="1" ht="14.15" customHeight="1">
      <c r="Z5406" s="439"/>
      <c r="AH5406" s="367"/>
      <c r="AJ5406" s="367"/>
      <c r="AK5406" s="367"/>
    </row>
    <row r="5407" spans="26:37" s="368" customFormat="1" ht="14.15" customHeight="1">
      <c r="Z5407" s="439"/>
      <c r="AH5407" s="367"/>
      <c r="AJ5407" s="367"/>
      <c r="AK5407" s="367"/>
    </row>
    <row r="5408" spans="26:37" s="368" customFormat="1" ht="14.15" customHeight="1">
      <c r="Z5408" s="439"/>
      <c r="AH5408" s="367"/>
      <c r="AJ5408" s="367"/>
      <c r="AK5408" s="367"/>
    </row>
    <row r="5409" spans="26:37" s="368" customFormat="1" ht="14.15" customHeight="1">
      <c r="Z5409" s="439"/>
      <c r="AH5409" s="367"/>
      <c r="AJ5409" s="367"/>
      <c r="AK5409" s="367"/>
    </row>
    <row r="5410" spans="26:37" s="368" customFormat="1" ht="14.15" customHeight="1">
      <c r="Z5410" s="439"/>
      <c r="AH5410" s="367"/>
      <c r="AJ5410" s="367"/>
      <c r="AK5410" s="367"/>
    </row>
    <row r="5411" spans="26:37" s="368" customFormat="1" ht="14.15" customHeight="1">
      <c r="Z5411" s="439"/>
      <c r="AH5411" s="367"/>
      <c r="AJ5411" s="367"/>
      <c r="AK5411" s="367"/>
    </row>
    <row r="5412" spans="26:37" s="368" customFormat="1" ht="14.15" customHeight="1">
      <c r="Z5412" s="439"/>
      <c r="AH5412" s="367"/>
      <c r="AJ5412" s="367"/>
      <c r="AK5412" s="367"/>
    </row>
    <row r="5413" spans="26:37" s="368" customFormat="1" ht="14.15" customHeight="1">
      <c r="Z5413" s="439"/>
      <c r="AH5413" s="367"/>
      <c r="AJ5413" s="367"/>
      <c r="AK5413" s="367"/>
    </row>
    <row r="5414" spans="26:37" s="368" customFormat="1" ht="14.15" customHeight="1">
      <c r="Z5414" s="439"/>
      <c r="AH5414" s="367"/>
      <c r="AJ5414" s="367"/>
      <c r="AK5414" s="367"/>
    </row>
    <row r="5415" spans="26:37" s="368" customFormat="1" ht="14.15" customHeight="1">
      <c r="Z5415" s="439"/>
      <c r="AH5415" s="367"/>
      <c r="AJ5415" s="367"/>
      <c r="AK5415" s="367"/>
    </row>
    <row r="5416" spans="26:37" s="368" customFormat="1" ht="14.15" customHeight="1">
      <c r="Z5416" s="439"/>
      <c r="AH5416" s="367"/>
      <c r="AJ5416" s="367"/>
      <c r="AK5416" s="367"/>
    </row>
    <row r="5417" spans="26:37" s="368" customFormat="1" ht="14.15" customHeight="1">
      <c r="Z5417" s="439"/>
      <c r="AH5417" s="367"/>
      <c r="AJ5417" s="367"/>
      <c r="AK5417" s="367"/>
    </row>
    <row r="5418" spans="26:37" s="368" customFormat="1" ht="14.15" customHeight="1">
      <c r="Z5418" s="439"/>
      <c r="AH5418" s="367"/>
      <c r="AJ5418" s="367"/>
      <c r="AK5418" s="367"/>
    </row>
    <row r="5419" spans="26:37" s="368" customFormat="1" ht="14.15" customHeight="1">
      <c r="Z5419" s="439"/>
      <c r="AH5419" s="367"/>
      <c r="AJ5419" s="367"/>
      <c r="AK5419" s="367"/>
    </row>
    <row r="5420" spans="26:37" s="368" customFormat="1" ht="14.15" customHeight="1">
      <c r="Z5420" s="439"/>
      <c r="AH5420" s="367"/>
      <c r="AJ5420" s="367"/>
      <c r="AK5420" s="367"/>
    </row>
    <row r="5421" spans="26:37" s="368" customFormat="1" ht="14.15" customHeight="1">
      <c r="Z5421" s="439"/>
      <c r="AH5421" s="367"/>
      <c r="AJ5421" s="367"/>
      <c r="AK5421" s="367"/>
    </row>
    <row r="5422" spans="26:37" s="368" customFormat="1" ht="14.15" customHeight="1">
      <c r="Z5422" s="439"/>
      <c r="AH5422" s="367"/>
      <c r="AJ5422" s="367"/>
      <c r="AK5422" s="367"/>
    </row>
    <row r="5423" spans="26:37" s="368" customFormat="1" ht="14.15" customHeight="1">
      <c r="Z5423" s="439"/>
      <c r="AH5423" s="367"/>
      <c r="AJ5423" s="367"/>
      <c r="AK5423" s="367"/>
    </row>
    <row r="5424" spans="26:37" s="368" customFormat="1" ht="14.15" customHeight="1">
      <c r="Z5424" s="439"/>
      <c r="AH5424" s="367"/>
      <c r="AJ5424" s="367"/>
      <c r="AK5424" s="367"/>
    </row>
    <row r="5425" spans="26:37" s="368" customFormat="1" ht="14.15" customHeight="1">
      <c r="Z5425" s="439"/>
      <c r="AH5425" s="367"/>
      <c r="AJ5425" s="367"/>
      <c r="AK5425" s="367"/>
    </row>
    <row r="5426" spans="26:37" s="368" customFormat="1" ht="14.15" customHeight="1">
      <c r="Z5426" s="439"/>
      <c r="AH5426" s="367"/>
      <c r="AJ5426" s="367"/>
      <c r="AK5426" s="367"/>
    </row>
    <row r="5427" spans="26:37" s="368" customFormat="1" ht="14.15" customHeight="1">
      <c r="Z5427" s="439"/>
      <c r="AH5427" s="367"/>
      <c r="AJ5427" s="367"/>
      <c r="AK5427" s="367"/>
    </row>
    <row r="5428" spans="26:37" s="368" customFormat="1" ht="14.15" customHeight="1">
      <c r="Z5428" s="439"/>
      <c r="AH5428" s="367"/>
      <c r="AJ5428" s="367"/>
      <c r="AK5428" s="367"/>
    </row>
    <row r="5429" spans="26:37" s="368" customFormat="1" ht="14.15" customHeight="1">
      <c r="Z5429" s="439"/>
      <c r="AH5429" s="367"/>
      <c r="AJ5429" s="367"/>
      <c r="AK5429" s="367"/>
    </row>
    <row r="5430" spans="26:37" s="368" customFormat="1" ht="14.15" customHeight="1">
      <c r="Z5430" s="439"/>
      <c r="AH5430" s="367"/>
      <c r="AJ5430" s="367"/>
      <c r="AK5430" s="367"/>
    </row>
    <row r="5431" spans="26:37" s="368" customFormat="1" ht="14.15" customHeight="1">
      <c r="Z5431" s="439"/>
      <c r="AH5431" s="367"/>
      <c r="AJ5431" s="367"/>
      <c r="AK5431" s="367"/>
    </row>
    <row r="5432" spans="26:37" s="368" customFormat="1" ht="14.15" customHeight="1">
      <c r="Z5432" s="439"/>
      <c r="AH5432" s="367"/>
      <c r="AJ5432" s="367"/>
      <c r="AK5432" s="367"/>
    </row>
    <row r="5433" spans="26:37" s="368" customFormat="1" ht="14.15" customHeight="1">
      <c r="Z5433" s="439"/>
      <c r="AH5433" s="367"/>
      <c r="AJ5433" s="367"/>
      <c r="AK5433" s="367"/>
    </row>
    <row r="5434" spans="26:37" s="368" customFormat="1" ht="14.15" customHeight="1">
      <c r="Z5434" s="439"/>
      <c r="AH5434" s="367"/>
      <c r="AJ5434" s="367"/>
      <c r="AK5434" s="367"/>
    </row>
    <row r="5435" spans="26:37" s="368" customFormat="1" ht="14.15" customHeight="1">
      <c r="Z5435" s="439"/>
      <c r="AH5435" s="367"/>
      <c r="AJ5435" s="367"/>
      <c r="AK5435" s="367"/>
    </row>
    <row r="5436" spans="26:37" s="368" customFormat="1" ht="14.15" customHeight="1">
      <c r="Z5436" s="439"/>
      <c r="AH5436" s="367"/>
      <c r="AJ5436" s="367"/>
      <c r="AK5436" s="367"/>
    </row>
    <row r="5437" spans="26:37" s="368" customFormat="1" ht="14.15" customHeight="1">
      <c r="Z5437" s="439"/>
      <c r="AH5437" s="367"/>
      <c r="AJ5437" s="367"/>
      <c r="AK5437" s="367"/>
    </row>
    <row r="5438" spans="26:37" s="368" customFormat="1" ht="14.15" customHeight="1">
      <c r="Z5438" s="439"/>
      <c r="AH5438" s="367"/>
      <c r="AJ5438" s="367"/>
      <c r="AK5438" s="367"/>
    </row>
    <row r="5439" spans="26:37" s="368" customFormat="1" ht="14.15" customHeight="1">
      <c r="Z5439" s="439"/>
      <c r="AH5439" s="367"/>
      <c r="AJ5439" s="367"/>
      <c r="AK5439" s="367"/>
    </row>
    <row r="5440" spans="26:37" s="368" customFormat="1" ht="14.15" customHeight="1">
      <c r="Z5440" s="439"/>
      <c r="AH5440" s="367"/>
      <c r="AJ5440" s="367"/>
      <c r="AK5440" s="367"/>
    </row>
    <row r="5441" spans="26:37" s="368" customFormat="1" ht="14.15" customHeight="1">
      <c r="Z5441" s="439"/>
      <c r="AH5441" s="367"/>
      <c r="AJ5441" s="367"/>
      <c r="AK5441" s="367"/>
    </row>
    <row r="5442" spans="26:37" s="368" customFormat="1" ht="14.15" customHeight="1">
      <c r="Z5442" s="439"/>
      <c r="AH5442" s="367"/>
      <c r="AJ5442" s="367"/>
      <c r="AK5442" s="367"/>
    </row>
    <row r="5443" spans="26:37" s="368" customFormat="1" ht="14.15" customHeight="1">
      <c r="Z5443" s="439"/>
      <c r="AH5443" s="367"/>
      <c r="AJ5443" s="367"/>
      <c r="AK5443" s="367"/>
    </row>
    <row r="5444" spans="26:37" s="368" customFormat="1" ht="14.15" customHeight="1">
      <c r="Z5444" s="439"/>
      <c r="AH5444" s="367"/>
      <c r="AJ5444" s="367"/>
      <c r="AK5444" s="367"/>
    </row>
    <row r="5445" spans="26:37" s="368" customFormat="1" ht="14.15" customHeight="1">
      <c r="Z5445" s="439"/>
      <c r="AH5445" s="367"/>
      <c r="AJ5445" s="367"/>
      <c r="AK5445" s="367"/>
    </row>
    <row r="5446" spans="26:37" s="368" customFormat="1" ht="14.15" customHeight="1">
      <c r="Z5446" s="439"/>
      <c r="AH5446" s="367"/>
      <c r="AJ5446" s="367"/>
      <c r="AK5446" s="367"/>
    </row>
    <row r="5447" spans="26:37" s="368" customFormat="1" ht="14.15" customHeight="1">
      <c r="Z5447" s="439"/>
      <c r="AH5447" s="367"/>
      <c r="AJ5447" s="367"/>
      <c r="AK5447" s="367"/>
    </row>
    <row r="5448" spans="26:37" s="368" customFormat="1" ht="14.15" customHeight="1">
      <c r="Z5448" s="439"/>
      <c r="AH5448" s="367"/>
      <c r="AJ5448" s="367"/>
      <c r="AK5448" s="367"/>
    </row>
    <row r="5449" spans="26:37" s="368" customFormat="1" ht="14.15" customHeight="1">
      <c r="Z5449" s="439"/>
      <c r="AH5449" s="367"/>
      <c r="AJ5449" s="367"/>
      <c r="AK5449" s="367"/>
    </row>
    <row r="5450" spans="26:37" s="368" customFormat="1" ht="14.15" customHeight="1">
      <c r="Z5450" s="439"/>
      <c r="AH5450" s="367"/>
      <c r="AJ5450" s="367"/>
      <c r="AK5450" s="367"/>
    </row>
    <row r="5451" spans="26:37" s="368" customFormat="1" ht="14.15" customHeight="1">
      <c r="Z5451" s="439"/>
      <c r="AH5451" s="367"/>
      <c r="AJ5451" s="367"/>
      <c r="AK5451" s="367"/>
    </row>
    <row r="5452" spans="26:37" s="368" customFormat="1" ht="14.15" customHeight="1">
      <c r="Z5452" s="439"/>
      <c r="AH5452" s="367"/>
      <c r="AJ5452" s="367"/>
      <c r="AK5452" s="367"/>
    </row>
    <row r="5453" spans="26:37" s="368" customFormat="1" ht="14.15" customHeight="1">
      <c r="Z5453" s="439"/>
      <c r="AH5453" s="367"/>
      <c r="AJ5453" s="367"/>
      <c r="AK5453" s="367"/>
    </row>
    <row r="5454" spans="26:37" s="368" customFormat="1" ht="14.15" customHeight="1">
      <c r="Z5454" s="439"/>
      <c r="AH5454" s="367"/>
      <c r="AJ5454" s="367"/>
      <c r="AK5454" s="367"/>
    </row>
    <row r="5455" spans="26:37" s="368" customFormat="1" ht="14.15" customHeight="1">
      <c r="Z5455" s="439"/>
      <c r="AH5455" s="367"/>
      <c r="AJ5455" s="367"/>
      <c r="AK5455" s="367"/>
    </row>
    <row r="5456" spans="26:37" s="368" customFormat="1" ht="14.15" customHeight="1">
      <c r="Z5456" s="439"/>
      <c r="AH5456" s="367"/>
      <c r="AJ5456" s="367"/>
      <c r="AK5456" s="367"/>
    </row>
    <row r="5457" spans="26:37" s="368" customFormat="1" ht="14.15" customHeight="1">
      <c r="Z5457" s="439"/>
      <c r="AH5457" s="367"/>
      <c r="AJ5457" s="367"/>
      <c r="AK5457" s="367"/>
    </row>
    <row r="5458" spans="26:37" s="368" customFormat="1" ht="14.15" customHeight="1">
      <c r="Z5458" s="439"/>
      <c r="AH5458" s="367"/>
      <c r="AJ5458" s="367"/>
      <c r="AK5458" s="367"/>
    </row>
    <row r="5459" spans="26:37" s="368" customFormat="1" ht="14.15" customHeight="1">
      <c r="Z5459" s="439"/>
      <c r="AH5459" s="367"/>
      <c r="AJ5459" s="367"/>
      <c r="AK5459" s="367"/>
    </row>
    <row r="5460" spans="26:37" s="368" customFormat="1" ht="14.15" customHeight="1">
      <c r="Z5460" s="439"/>
      <c r="AH5460" s="367"/>
      <c r="AJ5460" s="367"/>
      <c r="AK5460" s="367"/>
    </row>
    <row r="5461" spans="26:37" s="368" customFormat="1" ht="14.15" customHeight="1">
      <c r="Z5461" s="439"/>
      <c r="AH5461" s="367"/>
      <c r="AJ5461" s="367"/>
      <c r="AK5461" s="367"/>
    </row>
    <row r="5462" spans="26:37" s="368" customFormat="1" ht="14.15" customHeight="1">
      <c r="Z5462" s="439"/>
      <c r="AH5462" s="367"/>
      <c r="AJ5462" s="367"/>
      <c r="AK5462" s="367"/>
    </row>
    <row r="5463" spans="26:37" s="368" customFormat="1" ht="14.15" customHeight="1">
      <c r="Z5463" s="439"/>
      <c r="AH5463" s="367"/>
      <c r="AJ5463" s="367"/>
      <c r="AK5463" s="367"/>
    </row>
    <row r="5464" spans="26:37" s="368" customFormat="1" ht="14.15" customHeight="1">
      <c r="Z5464" s="439"/>
      <c r="AH5464" s="367"/>
      <c r="AJ5464" s="367"/>
      <c r="AK5464" s="367"/>
    </row>
    <row r="5465" spans="26:37" s="368" customFormat="1" ht="14.15" customHeight="1">
      <c r="Z5465" s="439"/>
      <c r="AH5465" s="367"/>
      <c r="AJ5465" s="367"/>
      <c r="AK5465" s="367"/>
    </row>
    <row r="5466" spans="26:37" s="368" customFormat="1" ht="14.15" customHeight="1">
      <c r="Z5466" s="439"/>
      <c r="AH5466" s="367"/>
      <c r="AJ5466" s="367"/>
      <c r="AK5466" s="367"/>
    </row>
    <row r="5467" spans="26:37" s="368" customFormat="1" ht="14.15" customHeight="1">
      <c r="Z5467" s="439"/>
      <c r="AH5467" s="367"/>
      <c r="AJ5467" s="367"/>
      <c r="AK5467" s="367"/>
    </row>
    <row r="5468" spans="26:37" s="368" customFormat="1" ht="14.15" customHeight="1">
      <c r="Z5468" s="439"/>
      <c r="AH5468" s="367"/>
      <c r="AJ5468" s="367"/>
      <c r="AK5468" s="367"/>
    </row>
    <row r="5469" spans="26:37" s="368" customFormat="1" ht="14.15" customHeight="1">
      <c r="Z5469" s="439"/>
      <c r="AH5469" s="367"/>
      <c r="AJ5469" s="367"/>
      <c r="AK5469" s="367"/>
    </row>
    <row r="5470" spans="26:37" s="368" customFormat="1" ht="14.15" customHeight="1">
      <c r="Z5470" s="439"/>
      <c r="AH5470" s="367"/>
      <c r="AJ5470" s="367"/>
      <c r="AK5470" s="367"/>
    </row>
    <row r="5471" spans="26:37" s="368" customFormat="1" ht="14.15" customHeight="1">
      <c r="Z5471" s="439"/>
      <c r="AH5471" s="367"/>
      <c r="AJ5471" s="367"/>
      <c r="AK5471" s="367"/>
    </row>
    <row r="5472" spans="26:37" s="368" customFormat="1" ht="14.15" customHeight="1">
      <c r="Z5472" s="439"/>
      <c r="AH5472" s="367"/>
      <c r="AJ5472" s="367"/>
      <c r="AK5472" s="367"/>
    </row>
    <row r="5473" spans="26:37" s="368" customFormat="1" ht="14.15" customHeight="1">
      <c r="Z5473" s="439"/>
      <c r="AH5473" s="367"/>
      <c r="AJ5473" s="367"/>
      <c r="AK5473" s="367"/>
    </row>
    <row r="5474" spans="26:37" s="368" customFormat="1" ht="14.15" customHeight="1">
      <c r="Z5474" s="439"/>
      <c r="AH5474" s="367"/>
      <c r="AJ5474" s="367"/>
      <c r="AK5474" s="367"/>
    </row>
    <row r="5475" spans="26:37" s="368" customFormat="1" ht="14.15" customHeight="1">
      <c r="Z5475" s="439"/>
      <c r="AH5475" s="367"/>
      <c r="AJ5475" s="367"/>
      <c r="AK5475" s="367"/>
    </row>
    <row r="5476" spans="26:37" s="368" customFormat="1" ht="14.15" customHeight="1">
      <c r="Z5476" s="439"/>
      <c r="AH5476" s="367"/>
      <c r="AJ5476" s="367"/>
      <c r="AK5476" s="367"/>
    </row>
    <row r="5477" spans="26:37" s="368" customFormat="1" ht="14.15" customHeight="1">
      <c r="Z5477" s="439"/>
      <c r="AH5477" s="367"/>
      <c r="AJ5477" s="367"/>
      <c r="AK5477" s="367"/>
    </row>
    <row r="5478" spans="26:37" s="368" customFormat="1" ht="14.15" customHeight="1">
      <c r="Z5478" s="439"/>
      <c r="AH5478" s="367"/>
      <c r="AJ5478" s="367"/>
      <c r="AK5478" s="367"/>
    </row>
    <row r="5479" spans="26:37" s="368" customFormat="1" ht="14.15" customHeight="1">
      <c r="Z5479" s="439"/>
      <c r="AH5479" s="367"/>
      <c r="AJ5479" s="367"/>
      <c r="AK5479" s="367"/>
    </row>
    <row r="5480" spans="26:37" s="368" customFormat="1" ht="14.15" customHeight="1">
      <c r="Z5480" s="439"/>
      <c r="AH5480" s="367"/>
      <c r="AJ5480" s="367"/>
      <c r="AK5480" s="367"/>
    </row>
    <row r="5481" spans="26:37" s="368" customFormat="1" ht="14.15" customHeight="1">
      <c r="Z5481" s="439"/>
      <c r="AH5481" s="367"/>
      <c r="AJ5481" s="367"/>
      <c r="AK5481" s="367"/>
    </row>
    <row r="5482" spans="26:37" s="368" customFormat="1" ht="14.15" customHeight="1">
      <c r="Z5482" s="439"/>
      <c r="AH5482" s="367"/>
      <c r="AJ5482" s="367"/>
      <c r="AK5482" s="367"/>
    </row>
    <row r="5483" spans="26:37" s="368" customFormat="1" ht="14.15" customHeight="1">
      <c r="Z5483" s="439"/>
      <c r="AH5483" s="367"/>
      <c r="AJ5483" s="367"/>
      <c r="AK5483" s="367"/>
    </row>
    <row r="5484" spans="26:37" s="368" customFormat="1" ht="14.15" customHeight="1">
      <c r="Z5484" s="439"/>
      <c r="AH5484" s="367"/>
      <c r="AJ5484" s="367"/>
      <c r="AK5484" s="367"/>
    </row>
    <row r="5485" spans="26:37" s="368" customFormat="1" ht="14.15" customHeight="1">
      <c r="Z5485" s="439"/>
      <c r="AH5485" s="367"/>
      <c r="AJ5485" s="367"/>
      <c r="AK5485" s="367"/>
    </row>
    <row r="5486" spans="26:37" s="368" customFormat="1" ht="14.15" customHeight="1">
      <c r="Z5486" s="439"/>
      <c r="AH5486" s="367"/>
      <c r="AJ5486" s="367"/>
      <c r="AK5486" s="367"/>
    </row>
    <row r="5487" spans="26:37" s="368" customFormat="1" ht="14.15" customHeight="1">
      <c r="Z5487" s="439"/>
      <c r="AH5487" s="367"/>
      <c r="AJ5487" s="367"/>
      <c r="AK5487" s="367"/>
    </row>
    <row r="5488" spans="26:37" s="368" customFormat="1" ht="14.15" customHeight="1">
      <c r="Z5488" s="439"/>
      <c r="AH5488" s="367"/>
      <c r="AJ5488" s="367"/>
      <c r="AK5488" s="367"/>
    </row>
    <row r="5489" spans="26:37" s="368" customFormat="1" ht="14.15" customHeight="1">
      <c r="Z5489" s="439"/>
      <c r="AH5489" s="367"/>
      <c r="AJ5489" s="367"/>
      <c r="AK5489" s="367"/>
    </row>
    <row r="5490" spans="26:37" s="368" customFormat="1" ht="14.15" customHeight="1">
      <c r="Z5490" s="439"/>
      <c r="AH5490" s="367"/>
      <c r="AJ5490" s="367"/>
      <c r="AK5490" s="367"/>
    </row>
    <row r="5491" spans="26:37" s="368" customFormat="1" ht="14.15" customHeight="1">
      <c r="Z5491" s="439"/>
      <c r="AH5491" s="367"/>
      <c r="AJ5491" s="367"/>
      <c r="AK5491" s="367"/>
    </row>
    <row r="5492" spans="26:37" s="368" customFormat="1" ht="14.15" customHeight="1">
      <c r="Z5492" s="439"/>
      <c r="AH5492" s="367"/>
      <c r="AJ5492" s="367"/>
      <c r="AK5492" s="367"/>
    </row>
    <row r="5493" spans="26:37" s="368" customFormat="1" ht="14.15" customHeight="1">
      <c r="Z5493" s="439"/>
      <c r="AH5493" s="367"/>
      <c r="AJ5493" s="367"/>
      <c r="AK5493" s="367"/>
    </row>
    <row r="5494" spans="26:37" s="368" customFormat="1" ht="14.15" customHeight="1">
      <c r="Z5494" s="439"/>
      <c r="AH5494" s="367"/>
      <c r="AJ5494" s="367"/>
      <c r="AK5494" s="367"/>
    </row>
    <row r="5495" spans="26:37" s="368" customFormat="1" ht="14.15" customHeight="1">
      <c r="Z5495" s="439"/>
      <c r="AH5495" s="367"/>
      <c r="AJ5495" s="367"/>
      <c r="AK5495" s="367"/>
    </row>
    <row r="5496" spans="26:37" s="368" customFormat="1" ht="14.15" customHeight="1">
      <c r="Z5496" s="439"/>
      <c r="AH5496" s="367"/>
      <c r="AJ5496" s="367"/>
      <c r="AK5496" s="367"/>
    </row>
    <row r="5497" spans="26:37" s="368" customFormat="1" ht="14.15" customHeight="1">
      <c r="Z5497" s="439"/>
      <c r="AH5497" s="367"/>
      <c r="AJ5497" s="367"/>
      <c r="AK5497" s="367"/>
    </row>
    <row r="5498" spans="26:37" s="368" customFormat="1" ht="14.15" customHeight="1">
      <c r="Z5498" s="439"/>
      <c r="AH5498" s="367"/>
      <c r="AJ5498" s="367"/>
      <c r="AK5498" s="367"/>
    </row>
    <row r="5499" spans="26:37" s="368" customFormat="1" ht="14.15" customHeight="1">
      <c r="Z5499" s="439"/>
      <c r="AH5499" s="367"/>
      <c r="AJ5499" s="367"/>
      <c r="AK5499" s="367"/>
    </row>
    <row r="5500" spans="26:37" s="368" customFormat="1" ht="14.15" customHeight="1">
      <c r="Z5500" s="439"/>
      <c r="AH5500" s="367"/>
      <c r="AJ5500" s="367"/>
      <c r="AK5500" s="367"/>
    </row>
    <row r="5501" spans="26:37" s="368" customFormat="1" ht="14.15" customHeight="1">
      <c r="Z5501" s="439"/>
      <c r="AH5501" s="367"/>
      <c r="AJ5501" s="367"/>
      <c r="AK5501" s="367"/>
    </row>
    <row r="5502" spans="26:37" s="368" customFormat="1" ht="14.15" customHeight="1">
      <c r="Z5502" s="439"/>
      <c r="AH5502" s="367"/>
      <c r="AJ5502" s="367"/>
      <c r="AK5502" s="367"/>
    </row>
    <row r="5503" spans="26:37" s="368" customFormat="1" ht="14.15" customHeight="1">
      <c r="Z5503" s="439"/>
      <c r="AH5503" s="367"/>
      <c r="AJ5503" s="367"/>
      <c r="AK5503" s="367"/>
    </row>
    <row r="5504" spans="26:37" s="368" customFormat="1" ht="14.15" customHeight="1">
      <c r="Z5504" s="439"/>
      <c r="AH5504" s="367"/>
      <c r="AJ5504" s="367"/>
      <c r="AK5504" s="367"/>
    </row>
    <row r="5505" spans="26:37" s="368" customFormat="1" ht="14.15" customHeight="1">
      <c r="Z5505" s="439"/>
      <c r="AH5505" s="367"/>
      <c r="AJ5505" s="367"/>
      <c r="AK5505" s="367"/>
    </row>
    <row r="5506" spans="26:37" s="368" customFormat="1" ht="14.15" customHeight="1">
      <c r="Z5506" s="439"/>
      <c r="AH5506" s="367"/>
      <c r="AJ5506" s="367"/>
      <c r="AK5506" s="367"/>
    </row>
    <row r="5507" spans="26:37" s="368" customFormat="1" ht="14.15" customHeight="1">
      <c r="Z5507" s="439"/>
      <c r="AH5507" s="367"/>
      <c r="AJ5507" s="367"/>
      <c r="AK5507" s="367"/>
    </row>
    <row r="5508" spans="26:37" s="368" customFormat="1" ht="14.15" customHeight="1">
      <c r="Z5508" s="439"/>
      <c r="AH5508" s="367"/>
      <c r="AJ5508" s="367"/>
      <c r="AK5508" s="367"/>
    </row>
    <row r="5509" spans="26:37" s="368" customFormat="1" ht="14.15" customHeight="1">
      <c r="Z5509" s="439"/>
      <c r="AH5509" s="367"/>
      <c r="AJ5509" s="367"/>
      <c r="AK5509" s="367"/>
    </row>
    <row r="5510" spans="26:37" s="368" customFormat="1" ht="14.15" customHeight="1">
      <c r="Z5510" s="439"/>
      <c r="AH5510" s="367"/>
      <c r="AJ5510" s="367"/>
      <c r="AK5510" s="367"/>
    </row>
    <row r="5511" spans="26:37" s="368" customFormat="1" ht="14.15" customHeight="1">
      <c r="Z5511" s="439"/>
      <c r="AH5511" s="367"/>
      <c r="AJ5511" s="367"/>
      <c r="AK5511" s="367"/>
    </row>
    <row r="5512" spans="26:37" s="368" customFormat="1" ht="14.15" customHeight="1">
      <c r="Z5512" s="439"/>
      <c r="AH5512" s="367"/>
      <c r="AJ5512" s="367"/>
      <c r="AK5512" s="367"/>
    </row>
    <row r="5513" spans="26:37" s="368" customFormat="1" ht="14.15" customHeight="1">
      <c r="Z5513" s="439"/>
      <c r="AH5513" s="367"/>
      <c r="AJ5513" s="367"/>
      <c r="AK5513" s="367"/>
    </row>
    <row r="5514" spans="26:37" s="368" customFormat="1" ht="14.15" customHeight="1">
      <c r="Z5514" s="439"/>
      <c r="AH5514" s="367"/>
      <c r="AJ5514" s="367"/>
      <c r="AK5514" s="367"/>
    </row>
    <row r="5515" spans="26:37" s="368" customFormat="1" ht="14.15" customHeight="1">
      <c r="Z5515" s="439"/>
      <c r="AH5515" s="367"/>
      <c r="AJ5515" s="367"/>
      <c r="AK5515" s="367"/>
    </row>
    <row r="5516" spans="26:37" s="368" customFormat="1" ht="14.15" customHeight="1">
      <c r="Z5516" s="439"/>
      <c r="AH5516" s="367"/>
      <c r="AJ5516" s="367"/>
      <c r="AK5516" s="367"/>
    </row>
    <row r="5517" spans="26:37" s="368" customFormat="1" ht="14.15" customHeight="1">
      <c r="Z5517" s="439"/>
      <c r="AH5517" s="367"/>
      <c r="AJ5517" s="367"/>
      <c r="AK5517" s="367"/>
    </row>
    <row r="5518" spans="26:37" s="368" customFormat="1" ht="14.15" customHeight="1">
      <c r="Z5518" s="439"/>
      <c r="AH5518" s="367"/>
      <c r="AJ5518" s="367"/>
      <c r="AK5518" s="367"/>
    </row>
    <row r="5519" spans="26:37" s="368" customFormat="1" ht="14.15" customHeight="1">
      <c r="Z5519" s="439"/>
      <c r="AH5519" s="367"/>
      <c r="AJ5519" s="367"/>
      <c r="AK5519" s="367"/>
    </row>
    <row r="5520" spans="26:37" s="368" customFormat="1" ht="14.15" customHeight="1">
      <c r="Z5520" s="439"/>
      <c r="AH5520" s="367"/>
      <c r="AJ5520" s="367"/>
      <c r="AK5520" s="367"/>
    </row>
    <row r="5521" spans="26:37" s="368" customFormat="1" ht="14.15" customHeight="1">
      <c r="Z5521" s="439"/>
      <c r="AH5521" s="367"/>
      <c r="AJ5521" s="367"/>
      <c r="AK5521" s="367"/>
    </row>
    <row r="5522" spans="26:37" s="368" customFormat="1" ht="14.15" customHeight="1">
      <c r="Z5522" s="439"/>
      <c r="AH5522" s="367"/>
      <c r="AJ5522" s="367"/>
      <c r="AK5522" s="367"/>
    </row>
    <row r="5523" spans="26:37" s="368" customFormat="1" ht="14.15" customHeight="1">
      <c r="Z5523" s="439"/>
      <c r="AH5523" s="367"/>
      <c r="AJ5523" s="367"/>
      <c r="AK5523" s="367"/>
    </row>
    <row r="5524" spans="26:37" s="368" customFormat="1" ht="14.15" customHeight="1">
      <c r="Z5524" s="439"/>
      <c r="AH5524" s="367"/>
      <c r="AJ5524" s="367"/>
      <c r="AK5524" s="367"/>
    </row>
    <row r="5525" spans="26:37" s="368" customFormat="1" ht="14.15" customHeight="1">
      <c r="Z5525" s="439"/>
      <c r="AH5525" s="367"/>
      <c r="AJ5525" s="367"/>
      <c r="AK5525" s="367"/>
    </row>
    <row r="5526" spans="26:37" s="368" customFormat="1" ht="14.15" customHeight="1">
      <c r="Z5526" s="439"/>
      <c r="AH5526" s="367"/>
      <c r="AJ5526" s="367"/>
      <c r="AK5526" s="367"/>
    </row>
    <row r="5527" spans="26:37" s="368" customFormat="1" ht="14.15" customHeight="1">
      <c r="Z5527" s="439"/>
      <c r="AH5527" s="367"/>
      <c r="AJ5527" s="367"/>
      <c r="AK5527" s="367"/>
    </row>
    <row r="5528" spans="26:37" s="368" customFormat="1" ht="14.15" customHeight="1">
      <c r="Z5528" s="439"/>
      <c r="AH5528" s="367"/>
      <c r="AJ5528" s="367"/>
      <c r="AK5528" s="367"/>
    </row>
    <row r="5529" spans="26:37" s="368" customFormat="1" ht="14.15" customHeight="1">
      <c r="Z5529" s="439"/>
      <c r="AH5529" s="367"/>
      <c r="AJ5529" s="367"/>
      <c r="AK5529" s="367"/>
    </row>
    <row r="5530" spans="26:37" s="368" customFormat="1" ht="14.15" customHeight="1">
      <c r="Z5530" s="439"/>
      <c r="AH5530" s="367"/>
      <c r="AJ5530" s="367"/>
      <c r="AK5530" s="367"/>
    </row>
    <row r="5531" spans="26:37" s="368" customFormat="1" ht="14.15" customHeight="1">
      <c r="Z5531" s="439"/>
      <c r="AH5531" s="367"/>
      <c r="AJ5531" s="367"/>
      <c r="AK5531" s="367"/>
    </row>
    <row r="5532" spans="26:37" s="368" customFormat="1" ht="14.15" customHeight="1">
      <c r="Z5532" s="439"/>
      <c r="AH5532" s="367"/>
      <c r="AJ5532" s="367"/>
      <c r="AK5532" s="367"/>
    </row>
    <row r="5533" spans="26:37" s="368" customFormat="1" ht="14.15" customHeight="1">
      <c r="Z5533" s="439"/>
      <c r="AH5533" s="367"/>
      <c r="AJ5533" s="367"/>
      <c r="AK5533" s="367"/>
    </row>
    <row r="5534" spans="26:37" s="368" customFormat="1" ht="14.15" customHeight="1">
      <c r="Z5534" s="439"/>
      <c r="AH5534" s="367"/>
      <c r="AJ5534" s="367"/>
      <c r="AK5534" s="367"/>
    </row>
    <row r="5535" spans="26:37" s="368" customFormat="1" ht="14.15" customHeight="1">
      <c r="Z5535" s="439"/>
      <c r="AH5535" s="367"/>
      <c r="AJ5535" s="367"/>
      <c r="AK5535" s="367"/>
    </row>
    <row r="5536" spans="26:37" s="368" customFormat="1" ht="14.15" customHeight="1">
      <c r="Z5536" s="439"/>
      <c r="AH5536" s="367"/>
      <c r="AJ5536" s="367"/>
      <c r="AK5536" s="367"/>
    </row>
    <row r="5537" spans="26:37" s="368" customFormat="1" ht="14.15" customHeight="1">
      <c r="Z5537" s="439"/>
      <c r="AH5537" s="367"/>
      <c r="AJ5537" s="367"/>
      <c r="AK5537" s="367"/>
    </row>
    <row r="5538" spans="26:37" s="368" customFormat="1" ht="14.15" customHeight="1">
      <c r="Z5538" s="439"/>
      <c r="AH5538" s="367"/>
      <c r="AJ5538" s="367"/>
      <c r="AK5538" s="367"/>
    </row>
    <row r="5539" spans="26:37" s="368" customFormat="1" ht="14.15" customHeight="1">
      <c r="Z5539" s="439"/>
      <c r="AH5539" s="367"/>
      <c r="AJ5539" s="367"/>
      <c r="AK5539" s="367"/>
    </row>
    <row r="5540" spans="26:37" s="368" customFormat="1" ht="14.15" customHeight="1">
      <c r="Z5540" s="439"/>
      <c r="AH5540" s="367"/>
      <c r="AJ5540" s="367"/>
      <c r="AK5540" s="367"/>
    </row>
    <row r="5541" spans="26:37" s="368" customFormat="1" ht="14.15" customHeight="1">
      <c r="Z5541" s="439"/>
      <c r="AH5541" s="367"/>
      <c r="AJ5541" s="367"/>
      <c r="AK5541" s="367"/>
    </row>
    <row r="5542" spans="26:37" s="368" customFormat="1" ht="14.15" customHeight="1">
      <c r="Z5542" s="439"/>
      <c r="AH5542" s="367"/>
      <c r="AJ5542" s="367"/>
      <c r="AK5542" s="367"/>
    </row>
    <row r="5543" spans="26:37" s="368" customFormat="1" ht="14.15" customHeight="1">
      <c r="Z5543" s="439"/>
      <c r="AH5543" s="367"/>
      <c r="AJ5543" s="367"/>
      <c r="AK5543" s="367"/>
    </row>
    <row r="5544" spans="26:37" s="368" customFormat="1" ht="14.15" customHeight="1">
      <c r="Z5544" s="439"/>
      <c r="AH5544" s="367"/>
      <c r="AJ5544" s="367"/>
      <c r="AK5544" s="367"/>
    </row>
    <row r="5545" spans="26:37" s="368" customFormat="1" ht="14.15" customHeight="1">
      <c r="Z5545" s="439"/>
      <c r="AH5545" s="367"/>
      <c r="AJ5545" s="367"/>
      <c r="AK5545" s="367"/>
    </row>
    <row r="5546" spans="26:37" s="368" customFormat="1" ht="14.15" customHeight="1">
      <c r="Z5546" s="439"/>
      <c r="AH5546" s="367"/>
      <c r="AJ5546" s="367"/>
      <c r="AK5546" s="367"/>
    </row>
    <row r="5547" spans="26:37" s="368" customFormat="1" ht="14.15" customHeight="1">
      <c r="Z5547" s="439"/>
      <c r="AH5547" s="367"/>
      <c r="AJ5547" s="367"/>
      <c r="AK5547" s="367"/>
    </row>
    <row r="5548" spans="26:37" s="368" customFormat="1" ht="14.15" customHeight="1">
      <c r="Z5548" s="439"/>
      <c r="AH5548" s="367"/>
      <c r="AJ5548" s="367"/>
      <c r="AK5548" s="367"/>
    </row>
    <row r="5549" spans="26:37" s="368" customFormat="1" ht="14.15" customHeight="1">
      <c r="Z5549" s="439"/>
      <c r="AH5549" s="367"/>
      <c r="AJ5549" s="367"/>
      <c r="AK5549" s="367"/>
    </row>
    <row r="5550" spans="26:37" s="368" customFormat="1" ht="14.15" customHeight="1">
      <c r="Z5550" s="439"/>
      <c r="AH5550" s="367"/>
      <c r="AJ5550" s="367"/>
      <c r="AK5550" s="367"/>
    </row>
    <row r="5551" spans="26:37" s="368" customFormat="1" ht="14.15" customHeight="1">
      <c r="Z5551" s="439"/>
      <c r="AH5551" s="367"/>
      <c r="AJ5551" s="367"/>
      <c r="AK5551" s="367"/>
    </row>
    <row r="5552" spans="26:37" s="368" customFormat="1" ht="14.15" customHeight="1">
      <c r="Z5552" s="439"/>
      <c r="AH5552" s="367"/>
      <c r="AJ5552" s="367"/>
      <c r="AK5552" s="367"/>
    </row>
    <row r="5553" spans="26:37" s="368" customFormat="1" ht="14.15" customHeight="1">
      <c r="Z5553" s="439"/>
      <c r="AH5553" s="367"/>
      <c r="AJ5553" s="367"/>
      <c r="AK5553" s="367"/>
    </row>
    <row r="5554" spans="26:37" s="368" customFormat="1" ht="14.15" customHeight="1">
      <c r="Z5554" s="439"/>
      <c r="AH5554" s="367"/>
      <c r="AJ5554" s="367"/>
      <c r="AK5554" s="367"/>
    </row>
    <row r="5555" spans="26:37" s="368" customFormat="1" ht="14.15" customHeight="1">
      <c r="Z5555" s="439"/>
      <c r="AH5555" s="367"/>
      <c r="AJ5555" s="367"/>
      <c r="AK5555" s="367"/>
    </row>
    <row r="5556" spans="26:37" s="368" customFormat="1" ht="14.15" customHeight="1">
      <c r="Z5556" s="439"/>
      <c r="AH5556" s="367"/>
      <c r="AJ5556" s="367"/>
      <c r="AK5556" s="367"/>
    </row>
    <row r="5557" spans="26:37" s="368" customFormat="1" ht="14.15" customHeight="1">
      <c r="Z5557" s="439"/>
      <c r="AH5557" s="367"/>
      <c r="AJ5557" s="367"/>
      <c r="AK5557" s="367"/>
    </row>
    <row r="5558" spans="26:37" s="368" customFormat="1" ht="14.15" customHeight="1">
      <c r="Z5558" s="439"/>
      <c r="AH5558" s="367"/>
      <c r="AJ5558" s="367"/>
      <c r="AK5558" s="367"/>
    </row>
    <row r="5559" spans="26:37" s="368" customFormat="1" ht="14.15" customHeight="1">
      <c r="Z5559" s="439"/>
      <c r="AH5559" s="367"/>
      <c r="AJ5559" s="367"/>
      <c r="AK5559" s="367"/>
    </row>
    <row r="5560" spans="26:37" s="368" customFormat="1" ht="14.15" customHeight="1">
      <c r="Z5560" s="439"/>
      <c r="AH5560" s="367"/>
      <c r="AJ5560" s="367"/>
      <c r="AK5560" s="367"/>
    </row>
    <row r="5561" spans="26:37" s="368" customFormat="1" ht="14.15" customHeight="1">
      <c r="Z5561" s="439"/>
      <c r="AH5561" s="367"/>
      <c r="AJ5561" s="367"/>
      <c r="AK5561" s="367"/>
    </row>
    <row r="5562" spans="26:37" s="368" customFormat="1" ht="14.15" customHeight="1">
      <c r="Z5562" s="439"/>
      <c r="AH5562" s="367"/>
      <c r="AJ5562" s="367"/>
      <c r="AK5562" s="367"/>
    </row>
    <row r="5563" spans="26:37" s="368" customFormat="1" ht="14.15" customHeight="1">
      <c r="Z5563" s="439"/>
      <c r="AH5563" s="367"/>
      <c r="AJ5563" s="367"/>
      <c r="AK5563" s="367"/>
    </row>
    <row r="5564" spans="26:37" s="368" customFormat="1" ht="14.15" customHeight="1">
      <c r="Z5564" s="439"/>
      <c r="AH5564" s="367"/>
      <c r="AJ5564" s="367"/>
      <c r="AK5564" s="367"/>
    </row>
    <row r="5565" spans="26:37" s="368" customFormat="1" ht="14.15" customHeight="1">
      <c r="Z5565" s="439"/>
      <c r="AH5565" s="367"/>
      <c r="AJ5565" s="367"/>
      <c r="AK5565" s="367"/>
    </row>
    <row r="5566" spans="26:37" s="368" customFormat="1" ht="14.15" customHeight="1">
      <c r="Z5566" s="439"/>
      <c r="AH5566" s="367"/>
      <c r="AJ5566" s="367"/>
      <c r="AK5566" s="367"/>
    </row>
    <row r="5567" spans="26:37" s="368" customFormat="1" ht="14.15" customHeight="1">
      <c r="Z5567" s="439"/>
      <c r="AH5567" s="367"/>
      <c r="AJ5567" s="367"/>
      <c r="AK5567" s="367"/>
    </row>
    <row r="5568" spans="26:37" s="368" customFormat="1" ht="14.15" customHeight="1">
      <c r="Z5568" s="439"/>
      <c r="AH5568" s="367"/>
      <c r="AJ5568" s="367"/>
      <c r="AK5568" s="367"/>
    </row>
    <row r="5569" spans="26:37" s="368" customFormat="1" ht="14.15" customHeight="1">
      <c r="Z5569" s="439"/>
      <c r="AH5569" s="367"/>
      <c r="AJ5569" s="367"/>
      <c r="AK5569" s="367"/>
    </row>
    <row r="5570" spans="26:37" s="368" customFormat="1" ht="14.15" customHeight="1">
      <c r="Z5570" s="439"/>
      <c r="AH5570" s="367"/>
      <c r="AJ5570" s="367"/>
      <c r="AK5570" s="367"/>
    </row>
    <row r="5571" spans="26:37" s="368" customFormat="1" ht="14.15" customHeight="1">
      <c r="Z5571" s="439"/>
      <c r="AH5571" s="367"/>
      <c r="AJ5571" s="367"/>
      <c r="AK5571" s="367"/>
    </row>
    <row r="5572" spans="26:37" s="368" customFormat="1" ht="14.15" customHeight="1">
      <c r="Z5572" s="439"/>
      <c r="AH5572" s="367"/>
      <c r="AJ5572" s="367"/>
      <c r="AK5572" s="367"/>
    </row>
    <row r="5573" spans="26:37" s="368" customFormat="1" ht="14.15" customHeight="1">
      <c r="Z5573" s="439"/>
      <c r="AH5573" s="367"/>
      <c r="AJ5573" s="367"/>
      <c r="AK5573" s="367"/>
    </row>
    <row r="5574" spans="26:37" s="368" customFormat="1" ht="14.15" customHeight="1">
      <c r="Z5574" s="439"/>
      <c r="AH5574" s="367"/>
      <c r="AJ5574" s="367"/>
      <c r="AK5574" s="367"/>
    </row>
    <row r="5575" spans="26:37" s="368" customFormat="1" ht="14.15" customHeight="1">
      <c r="Z5575" s="439"/>
      <c r="AH5575" s="367"/>
      <c r="AJ5575" s="367"/>
      <c r="AK5575" s="367"/>
    </row>
    <row r="5576" spans="26:37" s="368" customFormat="1" ht="14.15" customHeight="1">
      <c r="Z5576" s="439"/>
      <c r="AH5576" s="367"/>
      <c r="AJ5576" s="367"/>
      <c r="AK5576" s="367"/>
    </row>
    <row r="5577" spans="26:37" s="368" customFormat="1" ht="14.15" customHeight="1">
      <c r="Z5577" s="439"/>
      <c r="AH5577" s="367"/>
      <c r="AJ5577" s="367"/>
      <c r="AK5577" s="367"/>
    </row>
    <row r="5578" spans="26:37" s="368" customFormat="1" ht="14.15" customHeight="1">
      <c r="Z5578" s="439"/>
      <c r="AH5578" s="367"/>
      <c r="AJ5578" s="367"/>
      <c r="AK5578" s="367"/>
    </row>
    <row r="5579" spans="26:37" s="368" customFormat="1" ht="14.15" customHeight="1">
      <c r="Z5579" s="439"/>
      <c r="AH5579" s="367"/>
      <c r="AJ5579" s="367"/>
      <c r="AK5579" s="367"/>
    </row>
    <row r="5580" spans="26:37" s="368" customFormat="1" ht="14.15" customHeight="1">
      <c r="Z5580" s="439"/>
      <c r="AH5580" s="367"/>
      <c r="AJ5580" s="367"/>
      <c r="AK5580" s="367"/>
    </row>
    <row r="5581" spans="26:37" s="368" customFormat="1" ht="14.15" customHeight="1">
      <c r="Z5581" s="439"/>
      <c r="AH5581" s="367"/>
      <c r="AJ5581" s="367"/>
      <c r="AK5581" s="367"/>
    </row>
    <row r="5582" spans="26:37" s="368" customFormat="1" ht="14.15" customHeight="1">
      <c r="Z5582" s="439"/>
      <c r="AH5582" s="367"/>
      <c r="AJ5582" s="367"/>
      <c r="AK5582" s="367"/>
    </row>
    <row r="5583" spans="26:37" s="368" customFormat="1" ht="14.15" customHeight="1">
      <c r="Z5583" s="439"/>
      <c r="AH5583" s="367"/>
      <c r="AJ5583" s="367"/>
      <c r="AK5583" s="367"/>
    </row>
    <row r="5584" spans="26:37" s="368" customFormat="1" ht="14.15" customHeight="1">
      <c r="Z5584" s="439"/>
      <c r="AH5584" s="367"/>
      <c r="AJ5584" s="367"/>
      <c r="AK5584" s="367"/>
    </row>
    <row r="5585" spans="26:37" s="368" customFormat="1" ht="14.15" customHeight="1">
      <c r="Z5585" s="439"/>
      <c r="AH5585" s="367"/>
      <c r="AJ5585" s="367"/>
      <c r="AK5585" s="367"/>
    </row>
    <row r="5586" spans="26:37" s="368" customFormat="1" ht="14.15" customHeight="1">
      <c r="Z5586" s="439"/>
      <c r="AH5586" s="367"/>
      <c r="AJ5586" s="367"/>
      <c r="AK5586" s="367"/>
    </row>
    <row r="5587" spans="26:37" s="368" customFormat="1" ht="14.15" customHeight="1">
      <c r="Z5587" s="439"/>
      <c r="AH5587" s="367"/>
      <c r="AJ5587" s="367"/>
      <c r="AK5587" s="367"/>
    </row>
    <row r="5588" spans="26:37" s="368" customFormat="1" ht="14.15" customHeight="1">
      <c r="Z5588" s="439"/>
      <c r="AH5588" s="367"/>
      <c r="AJ5588" s="367"/>
      <c r="AK5588" s="367"/>
    </row>
    <row r="5589" spans="26:37" s="368" customFormat="1" ht="14.15" customHeight="1">
      <c r="Z5589" s="439"/>
      <c r="AH5589" s="367"/>
      <c r="AJ5589" s="367"/>
      <c r="AK5589" s="367"/>
    </row>
    <row r="5590" spans="26:37" s="368" customFormat="1" ht="14.15" customHeight="1">
      <c r="Z5590" s="439"/>
      <c r="AH5590" s="367"/>
      <c r="AJ5590" s="367"/>
      <c r="AK5590" s="367"/>
    </row>
    <row r="5591" spans="26:37" s="368" customFormat="1" ht="14.15" customHeight="1">
      <c r="Z5591" s="439"/>
      <c r="AH5591" s="367"/>
      <c r="AJ5591" s="367"/>
      <c r="AK5591" s="367"/>
    </row>
    <row r="5592" spans="26:37" s="368" customFormat="1" ht="14.15" customHeight="1">
      <c r="Z5592" s="439"/>
      <c r="AH5592" s="367"/>
      <c r="AJ5592" s="367"/>
      <c r="AK5592" s="367"/>
    </row>
    <row r="5593" spans="26:37" s="368" customFormat="1" ht="14.15" customHeight="1">
      <c r="Z5593" s="439"/>
      <c r="AH5593" s="367"/>
      <c r="AJ5593" s="367"/>
      <c r="AK5593" s="367"/>
    </row>
    <row r="5594" spans="26:37" s="368" customFormat="1" ht="14.15" customHeight="1">
      <c r="Z5594" s="439"/>
      <c r="AH5594" s="367"/>
      <c r="AJ5594" s="367"/>
      <c r="AK5594" s="367"/>
    </row>
    <row r="5595" spans="26:37" s="368" customFormat="1" ht="14.15" customHeight="1">
      <c r="Z5595" s="439"/>
      <c r="AH5595" s="367"/>
      <c r="AJ5595" s="367"/>
      <c r="AK5595" s="367"/>
    </row>
    <row r="5596" spans="26:37" s="368" customFormat="1" ht="14.15" customHeight="1">
      <c r="Z5596" s="439"/>
      <c r="AH5596" s="367"/>
      <c r="AJ5596" s="367"/>
      <c r="AK5596" s="367"/>
    </row>
    <row r="5597" spans="26:37" s="368" customFormat="1" ht="14.15" customHeight="1">
      <c r="Z5597" s="439"/>
      <c r="AH5597" s="367"/>
      <c r="AJ5597" s="367"/>
      <c r="AK5597" s="367"/>
    </row>
    <row r="5598" spans="26:37" s="368" customFormat="1" ht="14.15" customHeight="1">
      <c r="Z5598" s="439"/>
      <c r="AH5598" s="367"/>
      <c r="AJ5598" s="367"/>
      <c r="AK5598" s="367"/>
    </row>
    <row r="5599" spans="26:37" s="368" customFormat="1" ht="14.15" customHeight="1">
      <c r="Z5599" s="439"/>
      <c r="AH5599" s="367"/>
      <c r="AJ5599" s="367"/>
      <c r="AK5599" s="367"/>
    </row>
    <row r="5600" spans="26:37" s="368" customFormat="1" ht="14.15" customHeight="1">
      <c r="Z5600" s="439"/>
      <c r="AH5600" s="367"/>
      <c r="AJ5600" s="367"/>
      <c r="AK5600" s="367"/>
    </row>
    <row r="5601" spans="26:37" s="368" customFormat="1" ht="14.15" customHeight="1">
      <c r="Z5601" s="439"/>
      <c r="AH5601" s="367"/>
      <c r="AJ5601" s="367"/>
      <c r="AK5601" s="367"/>
    </row>
    <row r="5602" spans="26:37" s="368" customFormat="1" ht="14.15" customHeight="1">
      <c r="Z5602" s="439"/>
      <c r="AH5602" s="367"/>
      <c r="AJ5602" s="367"/>
      <c r="AK5602" s="367"/>
    </row>
    <row r="5603" spans="26:37" s="368" customFormat="1" ht="14.15" customHeight="1">
      <c r="Z5603" s="439"/>
      <c r="AH5603" s="367"/>
      <c r="AJ5603" s="367"/>
      <c r="AK5603" s="367"/>
    </row>
    <row r="5604" spans="26:37" s="368" customFormat="1" ht="14.15" customHeight="1">
      <c r="Z5604" s="439"/>
      <c r="AH5604" s="367"/>
      <c r="AJ5604" s="367"/>
      <c r="AK5604" s="367"/>
    </row>
    <row r="5605" spans="26:37" s="368" customFormat="1" ht="14.15" customHeight="1">
      <c r="Z5605" s="439"/>
      <c r="AH5605" s="367"/>
      <c r="AJ5605" s="367"/>
      <c r="AK5605" s="367"/>
    </row>
    <row r="5606" spans="26:37" s="368" customFormat="1" ht="14.15" customHeight="1">
      <c r="Z5606" s="439"/>
      <c r="AH5606" s="367"/>
      <c r="AJ5606" s="367"/>
      <c r="AK5606" s="367"/>
    </row>
    <row r="5607" spans="26:37" s="368" customFormat="1" ht="14.15" customHeight="1">
      <c r="Z5607" s="439"/>
      <c r="AH5607" s="367"/>
      <c r="AJ5607" s="367"/>
      <c r="AK5607" s="367"/>
    </row>
    <row r="5608" spans="26:37" s="368" customFormat="1" ht="14.15" customHeight="1">
      <c r="Z5608" s="439"/>
      <c r="AH5608" s="367"/>
      <c r="AJ5608" s="367"/>
      <c r="AK5608" s="367"/>
    </row>
    <row r="5609" spans="26:37" s="368" customFormat="1" ht="14.15" customHeight="1">
      <c r="Z5609" s="439"/>
      <c r="AH5609" s="367"/>
      <c r="AJ5609" s="367"/>
      <c r="AK5609" s="367"/>
    </row>
    <row r="5610" spans="26:37" s="368" customFormat="1" ht="14.15" customHeight="1">
      <c r="Z5610" s="439"/>
      <c r="AH5610" s="367"/>
      <c r="AJ5610" s="367"/>
      <c r="AK5610" s="367"/>
    </row>
    <row r="5611" spans="26:37" s="368" customFormat="1" ht="14.15" customHeight="1">
      <c r="Z5611" s="439"/>
      <c r="AH5611" s="367"/>
      <c r="AJ5611" s="367"/>
      <c r="AK5611" s="367"/>
    </row>
    <row r="5612" spans="26:37" s="368" customFormat="1" ht="14.15" customHeight="1">
      <c r="Z5612" s="439"/>
      <c r="AH5612" s="367"/>
      <c r="AJ5612" s="367"/>
      <c r="AK5612" s="367"/>
    </row>
    <row r="5613" spans="26:37" s="368" customFormat="1" ht="14.15" customHeight="1">
      <c r="Z5613" s="439"/>
      <c r="AH5613" s="367"/>
      <c r="AJ5613" s="367"/>
      <c r="AK5613" s="367"/>
    </row>
    <row r="5614" spans="26:37" s="368" customFormat="1" ht="14.15" customHeight="1">
      <c r="Z5614" s="439"/>
      <c r="AH5614" s="367"/>
      <c r="AJ5614" s="367"/>
      <c r="AK5614" s="367"/>
    </row>
    <row r="5615" spans="26:37" s="368" customFormat="1" ht="14.15" customHeight="1">
      <c r="Z5615" s="439"/>
      <c r="AH5615" s="367"/>
      <c r="AJ5615" s="367"/>
      <c r="AK5615" s="367"/>
    </row>
    <row r="5616" spans="26:37" s="368" customFormat="1" ht="14.15" customHeight="1">
      <c r="Z5616" s="439"/>
      <c r="AH5616" s="367"/>
      <c r="AJ5616" s="367"/>
      <c r="AK5616" s="367"/>
    </row>
    <row r="5617" spans="26:37" s="368" customFormat="1" ht="14.15" customHeight="1">
      <c r="Z5617" s="439"/>
      <c r="AH5617" s="367"/>
      <c r="AJ5617" s="367"/>
      <c r="AK5617" s="367"/>
    </row>
    <row r="5618" spans="26:37" s="368" customFormat="1" ht="14.15" customHeight="1">
      <c r="Z5618" s="439"/>
      <c r="AH5618" s="367"/>
      <c r="AJ5618" s="367"/>
      <c r="AK5618" s="367"/>
    </row>
    <row r="5619" spans="26:37" s="368" customFormat="1" ht="14.15" customHeight="1">
      <c r="Z5619" s="439"/>
      <c r="AH5619" s="367"/>
      <c r="AJ5619" s="367"/>
      <c r="AK5619" s="367"/>
    </row>
    <row r="5620" spans="26:37" s="368" customFormat="1" ht="14.15" customHeight="1">
      <c r="Z5620" s="439"/>
      <c r="AH5620" s="367"/>
      <c r="AJ5620" s="367"/>
      <c r="AK5620" s="367"/>
    </row>
    <row r="5621" spans="26:37" s="368" customFormat="1" ht="14.15" customHeight="1">
      <c r="Z5621" s="439"/>
      <c r="AH5621" s="367"/>
      <c r="AJ5621" s="367"/>
      <c r="AK5621" s="367"/>
    </row>
    <row r="5622" spans="26:37" s="368" customFormat="1" ht="14.15" customHeight="1">
      <c r="Z5622" s="439"/>
      <c r="AH5622" s="367"/>
      <c r="AJ5622" s="367"/>
      <c r="AK5622" s="367"/>
    </row>
    <row r="5623" spans="26:37" s="368" customFormat="1" ht="14.15" customHeight="1">
      <c r="Z5623" s="439"/>
      <c r="AH5623" s="367"/>
      <c r="AJ5623" s="367"/>
      <c r="AK5623" s="367"/>
    </row>
    <row r="5624" spans="26:37" s="368" customFormat="1" ht="14.15" customHeight="1">
      <c r="Z5624" s="439"/>
      <c r="AH5624" s="367"/>
      <c r="AJ5624" s="367"/>
      <c r="AK5624" s="367"/>
    </row>
    <row r="5625" spans="26:37" s="368" customFormat="1" ht="14.15" customHeight="1">
      <c r="Z5625" s="439"/>
      <c r="AH5625" s="367"/>
      <c r="AJ5625" s="367"/>
      <c r="AK5625" s="367"/>
    </row>
    <row r="5626" spans="26:37" s="368" customFormat="1" ht="14.15" customHeight="1">
      <c r="Z5626" s="439"/>
      <c r="AH5626" s="367"/>
      <c r="AJ5626" s="367"/>
      <c r="AK5626" s="367"/>
    </row>
    <row r="5627" spans="26:37" s="368" customFormat="1" ht="14.15" customHeight="1">
      <c r="Z5627" s="439"/>
      <c r="AH5627" s="367"/>
      <c r="AJ5627" s="367"/>
      <c r="AK5627" s="367"/>
    </row>
    <row r="5628" spans="26:37" s="368" customFormat="1" ht="14.15" customHeight="1">
      <c r="Z5628" s="439"/>
      <c r="AH5628" s="367"/>
      <c r="AJ5628" s="367"/>
      <c r="AK5628" s="367"/>
    </row>
    <row r="5629" spans="26:37" s="368" customFormat="1" ht="14.15" customHeight="1">
      <c r="Z5629" s="439"/>
      <c r="AH5629" s="367"/>
      <c r="AJ5629" s="367"/>
      <c r="AK5629" s="367"/>
    </row>
    <row r="5630" spans="26:37" s="368" customFormat="1" ht="14.15" customHeight="1">
      <c r="Z5630" s="439"/>
      <c r="AH5630" s="367"/>
      <c r="AJ5630" s="367"/>
      <c r="AK5630" s="367"/>
    </row>
    <row r="5631" spans="26:37" s="368" customFormat="1" ht="14.15" customHeight="1">
      <c r="Z5631" s="439"/>
      <c r="AH5631" s="367"/>
      <c r="AJ5631" s="367"/>
      <c r="AK5631" s="367"/>
    </row>
    <row r="5632" spans="26:37" s="368" customFormat="1" ht="14.15" customHeight="1">
      <c r="Z5632" s="439"/>
      <c r="AH5632" s="367"/>
      <c r="AJ5632" s="367"/>
      <c r="AK5632" s="367"/>
    </row>
    <row r="5633" spans="26:37" s="368" customFormat="1" ht="14.15" customHeight="1">
      <c r="Z5633" s="439"/>
      <c r="AH5633" s="367"/>
      <c r="AJ5633" s="367"/>
      <c r="AK5633" s="367"/>
    </row>
    <row r="5634" spans="26:37" s="368" customFormat="1" ht="14.15" customHeight="1">
      <c r="Z5634" s="439"/>
      <c r="AH5634" s="367"/>
      <c r="AJ5634" s="367"/>
      <c r="AK5634" s="367"/>
    </row>
    <row r="5635" spans="26:37" s="368" customFormat="1" ht="14.15" customHeight="1">
      <c r="Z5635" s="439"/>
      <c r="AH5635" s="367"/>
      <c r="AJ5635" s="367"/>
      <c r="AK5635" s="367"/>
    </row>
    <row r="5636" spans="26:37" s="368" customFormat="1" ht="14.15" customHeight="1">
      <c r="Z5636" s="439"/>
      <c r="AH5636" s="367"/>
      <c r="AJ5636" s="367"/>
      <c r="AK5636" s="367"/>
    </row>
    <row r="5637" spans="26:37" s="368" customFormat="1" ht="14.15" customHeight="1">
      <c r="Z5637" s="439"/>
      <c r="AH5637" s="367"/>
      <c r="AJ5637" s="367"/>
      <c r="AK5637" s="367"/>
    </row>
    <row r="5638" spans="26:37" s="368" customFormat="1" ht="14.15" customHeight="1">
      <c r="Z5638" s="439"/>
      <c r="AH5638" s="367"/>
      <c r="AJ5638" s="367"/>
      <c r="AK5638" s="367"/>
    </row>
    <row r="5639" spans="26:37" s="368" customFormat="1" ht="14.15" customHeight="1">
      <c r="Z5639" s="439"/>
      <c r="AH5639" s="367"/>
      <c r="AJ5639" s="367"/>
      <c r="AK5639" s="367"/>
    </row>
    <row r="5640" spans="26:37" s="368" customFormat="1" ht="14.15" customHeight="1">
      <c r="Z5640" s="439"/>
      <c r="AH5640" s="367"/>
      <c r="AJ5640" s="367"/>
      <c r="AK5640" s="367"/>
    </row>
    <row r="5641" spans="26:37" s="368" customFormat="1" ht="14.15" customHeight="1">
      <c r="Z5641" s="439"/>
      <c r="AH5641" s="367"/>
      <c r="AJ5641" s="367"/>
      <c r="AK5641" s="367"/>
    </row>
    <row r="5642" spans="26:37" s="368" customFormat="1" ht="14.15" customHeight="1">
      <c r="Z5642" s="439"/>
      <c r="AH5642" s="367"/>
      <c r="AJ5642" s="367"/>
      <c r="AK5642" s="367"/>
    </row>
    <row r="5643" spans="26:37" s="368" customFormat="1" ht="14.15" customHeight="1">
      <c r="Z5643" s="439"/>
      <c r="AH5643" s="367"/>
      <c r="AJ5643" s="367"/>
      <c r="AK5643" s="367"/>
    </row>
    <row r="5644" spans="26:37" s="368" customFormat="1" ht="14.15" customHeight="1">
      <c r="Z5644" s="439"/>
      <c r="AH5644" s="367"/>
      <c r="AJ5644" s="367"/>
      <c r="AK5644" s="367"/>
    </row>
    <row r="5645" spans="26:37" s="368" customFormat="1" ht="14.15" customHeight="1">
      <c r="Z5645" s="439"/>
      <c r="AH5645" s="367"/>
      <c r="AJ5645" s="367"/>
      <c r="AK5645" s="367"/>
    </row>
    <row r="5646" spans="26:37" s="368" customFormat="1" ht="14.15" customHeight="1">
      <c r="Z5646" s="439"/>
      <c r="AH5646" s="367"/>
      <c r="AJ5646" s="367"/>
      <c r="AK5646" s="367"/>
    </row>
    <row r="5647" spans="26:37" s="368" customFormat="1" ht="14.15" customHeight="1">
      <c r="Z5647" s="439"/>
      <c r="AH5647" s="367"/>
      <c r="AJ5647" s="367"/>
      <c r="AK5647" s="367"/>
    </row>
    <row r="5648" spans="26:37" s="368" customFormat="1" ht="14.15" customHeight="1">
      <c r="Z5648" s="439"/>
      <c r="AH5648" s="367"/>
      <c r="AJ5648" s="367"/>
      <c r="AK5648" s="367"/>
    </row>
    <row r="5649" spans="26:37" s="368" customFormat="1" ht="14.15" customHeight="1">
      <c r="Z5649" s="439"/>
      <c r="AH5649" s="367"/>
      <c r="AJ5649" s="367"/>
      <c r="AK5649" s="367"/>
    </row>
    <row r="5650" spans="26:37" s="368" customFormat="1" ht="14.15" customHeight="1">
      <c r="Z5650" s="439"/>
      <c r="AH5650" s="367"/>
      <c r="AJ5650" s="367"/>
      <c r="AK5650" s="367"/>
    </row>
    <row r="5651" spans="26:37" s="368" customFormat="1" ht="14.15" customHeight="1">
      <c r="Z5651" s="439"/>
      <c r="AH5651" s="367"/>
      <c r="AJ5651" s="367"/>
      <c r="AK5651" s="367"/>
    </row>
    <row r="5652" spans="26:37" s="368" customFormat="1" ht="14.15" customHeight="1">
      <c r="Z5652" s="439"/>
      <c r="AH5652" s="367"/>
      <c r="AJ5652" s="367"/>
      <c r="AK5652" s="367"/>
    </row>
    <row r="5653" spans="26:37" s="368" customFormat="1" ht="14.15" customHeight="1">
      <c r="Z5653" s="439"/>
      <c r="AH5653" s="367"/>
      <c r="AJ5653" s="367"/>
      <c r="AK5653" s="367"/>
    </row>
    <row r="5654" spans="26:37" s="368" customFormat="1" ht="14.15" customHeight="1">
      <c r="Z5654" s="439"/>
      <c r="AH5654" s="367"/>
      <c r="AJ5654" s="367"/>
      <c r="AK5654" s="367"/>
    </row>
    <row r="5655" spans="26:37" s="368" customFormat="1" ht="14.15" customHeight="1">
      <c r="Z5655" s="439"/>
      <c r="AH5655" s="367"/>
      <c r="AJ5655" s="367"/>
      <c r="AK5655" s="367"/>
    </row>
    <row r="5656" spans="26:37" s="368" customFormat="1" ht="14.15" customHeight="1">
      <c r="Z5656" s="439"/>
      <c r="AH5656" s="367"/>
      <c r="AJ5656" s="367"/>
      <c r="AK5656" s="367"/>
    </row>
    <row r="5657" spans="26:37" s="368" customFormat="1" ht="14.15" customHeight="1">
      <c r="Z5657" s="439"/>
      <c r="AH5657" s="367"/>
      <c r="AJ5657" s="367"/>
      <c r="AK5657" s="367"/>
    </row>
    <row r="5658" spans="26:37" s="368" customFormat="1" ht="14.15" customHeight="1">
      <c r="Z5658" s="439"/>
      <c r="AH5658" s="367"/>
      <c r="AJ5658" s="367"/>
      <c r="AK5658" s="367"/>
    </row>
    <row r="5659" spans="26:37" s="368" customFormat="1" ht="14.15" customHeight="1">
      <c r="Z5659" s="439"/>
      <c r="AH5659" s="367"/>
      <c r="AJ5659" s="367"/>
      <c r="AK5659" s="367"/>
    </row>
    <row r="5660" spans="26:37" s="368" customFormat="1" ht="14.15" customHeight="1">
      <c r="Z5660" s="439"/>
      <c r="AH5660" s="367"/>
      <c r="AJ5660" s="367"/>
      <c r="AK5660" s="367"/>
    </row>
    <row r="5661" spans="26:37" s="368" customFormat="1" ht="14.15" customHeight="1">
      <c r="Z5661" s="439"/>
      <c r="AH5661" s="367"/>
      <c r="AJ5661" s="367"/>
      <c r="AK5661" s="367"/>
    </row>
    <row r="5662" spans="26:37" s="368" customFormat="1" ht="14.15" customHeight="1">
      <c r="Z5662" s="439"/>
      <c r="AH5662" s="367"/>
      <c r="AJ5662" s="367"/>
      <c r="AK5662" s="367"/>
    </row>
    <row r="5663" spans="26:37" s="368" customFormat="1" ht="14.15" customHeight="1">
      <c r="Z5663" s="439"/>
      <c r="AH5663" s="367"/>
      <c r="AJ5663" s="367"/>
      <c r="AK5663" s="367"/>
    </row>
    <row r="5664" spans="26:37" s="368" customFormat="1" ht="14.15" customHeight="1">
      <c r="Z5664" s="439"/>
      <c r="AH5664" s="367"/>
      <c r="AJ5664" s="367"/>
      <c r="AK5664" s="367"/>
    </row>
    <row r="5665" spans="26:37" s="368" customFormat="1" ht="14.15" customHeight="1">
      <c r="Z5665" s="439"/>
      <c r="AH5665" s="367"/>
      <c r="AJ5665" s="367"/>
      <c r="AK5665" s="367"/>
    </row>
    <row r="5666" spans="26:37" s="368" customFormat="1" ht="14.15" customHeight="1">
      <c r="Z5666" s="439"/>
      <c r="AH5666" s="367"/>
      <c r="AJ5666" s="367"/>
      <c r="AK5666" s="367"/>
    </row>
    <row r="5667" spans="26:37" s="368" customFormat="1" ht="14.15" customHeight="1">
      <c r="Z5667" s="439"/>
      <c r="AH5667" s="367"/>
      <c r="AJ5667" s="367"/>
      <c r="AK5667" s="367"/>
    </row>
    <row r="5668" spans="26:37" s="368" customFormat="1" ht="14.15" customHeight="1">
      <c r="Z5668" s="439"/>
      <c r="AH5668" s="367"/>
      <c r="AJ5668" s="367"/>
      <c r="AK5668" s="367"/>
    </row>
    <row r="5669" spans="26:37" s="368" customFormat="1" ht="14.15" customHeight="1">
      <c r="Z5669" s="439"/>
      <c r="AH5669" s="367"/>
      <c r="AJ5669" s="367"/>
      <c r="AK5669" s="367"/>
    </row>
    <row r="5670" spans="26:37" s="368" customFormat="1" ht="14.15" customHeight="1">
      <c r="Z5670" s="439"/>
      <c r="AH5670" s="367"/>
      <c r="AJ5670" s="367"/>
      <c r="AK5670" s="367"/>
    </row>
    <row r="5671" spans="26:37" s="368" customFormat="1" ht="14.15" customHeight="1">
      <c r="Z5671" s="439"/>
      <c r="AH5671" s="367"/>
      <c r="AJ5671" s="367"/>
      <c r="AK5671" s="367"/>
    </row>
    <row r="5672" spans="26:37" s="368" customFormat="1" ht="14.15" customHeight="1">
      <c r="Z5672" s="439"/>
      <c r="AH5672" s="367"/>
      <c r="AJ5672" s="367"/>
      <c r="AK5672" s="367"/>
    </row>
    <row r="5673" spans="26:37" s="368" customFormat="1" ht="14.15" customHeight="1">
      <c r="Z5673" s="439"/>
      <c r="AH5673" s="367"/>
      <c r="AJ5673" s="367"/>
      <c r="AK5673" s="367"/>
    </row>
    <row r="5674" spans="26:37" s="368" customFormat="1" ht="14.15" customHeight="1">
      <c r="Z5674" s="439"/>
      <c r="AH5674" s="367"/>
      <c r="AJ5674" s="367"/>
      <c r="AK5674" s="367"/>
    </row>
    <row r="5675" spans="26:37" s="368" customFormat="1" ht="14.15" customHeight="1">
      <c r="Z5675" s="439"/>
      <c r="AH5675" s="367"/>
      <c r="AJ5675" s="367"/>
      <c r="AK5675" s="367"/>
    </row>
    <row r="5676" spans="26:37" s="368" customFormat="1" ht="14.15" customHeight="1">
      <c r="Z5676" s="439"/>
      <c r="AH5676" s="367"/>
      <c r="AJ5676" s="367"/>
      <c r="AK5676" s="367"/>
    </row>
    <row r="5677" spans="26:37" s="368" customFormat="1" ht="14.15" customHeight="1">
      <c r="Z5677" s="439"/>
      <c r="AH5677" s="367"/>
      <c r="AJ5677" s="367"/>
      <c r="AK5677" s="367"/>
    </row>
    <row r="5678" spans="26:37" s="368" customFormat="1" ht="14.15" customHeight="1">
      <c r="Z5678" s="439"/>
      <c r="AH5678" s="367"/>
      <c r="AJ5678" s="367"/>
      <c r="AK5678" s="367"/>
    </row>
    <row r="5679" spans="26:37" s="368" customFormat="1" ht="14.15" customHeight="1">
      <c r="Z5679" s="439"/>
      <c r="AH5679" s="367"/>
      <c r="AJ5679" s="367"/>
      <c r="AK5679" s="367"/>
    </row>
    <row r="5680" spans="26:37" s="368" customFormat="1" ht="14.15" customHeight="1">
      <c r="Z5680" s="439"/>
      <c r="AH5680" s="367"/>
      <c r="AJ5680" s="367"/>
      <c r="AK5680" s="367"/>
    </row>
    <row r="5681" spans="26:37" s="368" customFormat="1" ht="14.15" customHeight="1">
      <c r="Z5681" s="439"/>
      <c r="AH5681" s="367"/>
      <c r="AJ5681" s="367"/>
      <c r="AK5681" s="367"/>
    </row>
    <row r="5682" spans="26:37" s="368" customFormat="1" ht="14.15" customHeight="1">
      <c r="Z5682" s="439"/>
      <c r="AH5682" s="367"/>
      <c r="AJ5682" s="367"/>
      <c r="AK5682" s="367"/>
    </row>
    <row r="5683" spans="26:37" s="368" customFormat="1" ht="14.15" customHeight="1">
      <c r="Z5683" s="439"/>
      <c r="AH5683" s="367"/>
      <c r="AJ5683" s="367"/>
      <c r="AK5683" s="367"/>
    </row>
    <row r="5684" spans="26:37" s="368" customFormat="1" ht="14.15" customHeight="1">
      <c r="Z5684" s="439"/>
      <c r="AH5684" s="367"/>
      <c r="AJ5684" s="367"/>
      <c r="AK5684" s="367"/>
    </row>
    <row r="5685" spans="26:37" s="368" customFormat="1" ht="14.15" customHeight="1">
      <c r="Z5685" s="439"/>
      <c r="AH5685" s="367"/>
      <c r="AJ5685" s="367"/>
      <c r="AK5685" s="367"/>
    </row>
    <row r="5686" spans="26:37" s="368" customFormat="1" ht="14.15" customHeight="1">
      <c r="Z5686" s="439"/>
      <c r="AH5686" s="367"/>
      <c r="AJ5686" s="367"/>
      <c r="AK5686" s="367"/>
    </row>
    <row r="5687" spans="26:37" s="368" customFormat="1" ht="14.15" customHeight="1">
      <c r="Z5687" s="439"/>
      <c r="AH5687" s="367"/>
      <c r="AJ5687" s="367"/>
      <c r="AK5687" s="367"/>
    </row>
    <row r="5688" spans="26:37" s="368" customFormat="1" ht="14.15" customHeight="1">
      <c r="Z5688" s="439"/>
      <c r="AH5688" s="367"/>
      <c r="AJ5688" s="367"/>
      <c r="AK5688" s="367"/>
    </row>
    <row r="5689" spans="26:37" s="368" customFormat="1" ht="14.15" customHeight="1">
      <c r="Z5689" s="439"/>
      <c r="AH5689" s="367"/>
      <c r="AJ5689" s="367"/>
      <c r="AK5689" s="367"/>
    </row>
    <row r="5690" spans="26:37" s="368" customFormat="1" ht="14.15" customHeight="1">
      <c r="Z5690" s="439"/>
      <c r="AH5690" s="367"/>
      <c r="AJ5690" s="367"/>
      <c r="AK5690" s="367"/>
    </row>
    <row r="5691" spans="26:37" s="368" customFormat="1" ht="14.15" customHeight="1">
      <c r="Z5691" s="439"/>
      <c r="AH5691" s="367"/>
      <c r="AJ5691" s="367"/>
      <c r="AK5691" s="367"/>
    </row>
    <row r="5692" spans="26:37" s="368" customFormat="1" ht="14.15" customHeight="1">
      <c r="Z5692" s="439"/>
      <c r="AH5692" s="367"/>
      <c r="AJ5692" s="367"/>
      <c r="AK5692" s="367"/>
    </row>
    <row r="5693" spans="26:37" s="368" customFormat="1" ht="14.15" customHeight="1">
      <c r="Z5693" s="439"/>
      <c r="AH5693" s="367"/>
      <c r="AJ5693" s="367"/>
      <c r="AK5693" s="367"/>
    </row>
    <row r="5694" spans="26:37" s="368" customFormat="1" ht="14.15" customHeight="1">
      <c r="Z5694" s="439"/>
      <c r="AH5694" s="367"/>
      <c r="AJ5694" s="367"/>
      <c r="AK5694" s="367"/>
    </row>
    <row r="5695" spans="26:37" s="368" customFormat="1" ht="14.15" customHeight="1">
      <c r="Z5695" s="439"/>
      <c r="AH5695" s="367"/>
      <c r="AJ5695" s="367"/>
      <c r="AK5695" s="367"/>
    </row>
    <row r="5696" spans="26:37" s="368" customFormat="1" ht="14.15" customHeight="1">
      <c r="Z5696" s="439"/>
      <c r="AH5696" s="367"/>
      <c r="AJ5696" s="367"/>
      <c r="AK5696" s="367"/>
    </row>
    <row r="5697" spans="26:37" s="368" customFormat="1" ht="14.15" customHeight="1">
      <c r="Z5697" s="439"/>
      <c r="AH5697" s="367"/>
      <c r="AJ5697" s="367"/>
      <c r="AK5697" s="367"/>
    </row>
    <row r="5698" spans="26:37" s="368" customFormat="1" ht="14.15" customHeight="1">
      <c r="Z5698" s="439"/>
      <c r="AH5698" s="367"/>
      <c r="AJ5698" s="367"/>
      <c r="AK5698" s="367"/>
    </row>
    <row r="5699" spans="26:37" s="368" customFormat="1" ht="14.15" customHeight="1">
      <c r="Z5699" s="439"/>
      <c r="AH5699" s="367"/>
      <c r="AJ5699" s="367"/>
      <c r="AK5699" s="367"/>
    </row>
    <row r="5700" spans="26:37" s="368" customFormat="1" ht="14.15" customHeight="1">
      <c r="Z5700" s="439"/>
      <c r="AH5700" s="367"/>
      <c r="AJ5700" s="367"/>
      <c r="AK5700" s="367"/>
    </row>
    <row r="5701" spans="26:37" s="368" customFormat="1" ht="14.15" customHeight="1">
      <c r="Z5701" s="439"/>
      <c r="AH5701" s="367"/>
      <c r="AJ5701" s="367"/>
      <c r="AK5701" s="367"/>
    </row>
    <row r="5702" spans="26:37" s="368" customFormat="1" ht="14.15" customHeight="1">
      <c r="Z5702" s="439"/>
      <c r="AH5702" s="367"/>
      <c r="AJ5702" s="367"/>
      <c r="AK5702" s="367"/>
    </row>
    <row r="5703" spans="26:37" s="368" customFormat="1" ht="14.15" customHeight="1">
      <c r="Z5703" s="439"/>
      <c r="AH5703" s="367"/>
      <c r="AJ5703" s="367"/>
      <c r="AK5703" s="367"/>
    </row>
    <row r="5704" spans="26:37" s="368" customFormat="1" ht="14.15" customHeight="1">
      <c r="Z5704" s="439"/>
      <c r="AH5704" s="367"/>
      <c r="AJ5704" s="367"/>
      <c r="AK5704" s="367"/>
    </row>
    <row r="5705" spans="26:37" s="368" customFormat="1" ht="14.15" customHeight="1">
      <c r="Z5705" s="439"/>
      <c r="AH5705" s="367"/>
      <c r="AJ5705" s="367"/>
      <c r="AK5705" s="367"/>
    </row>
    <row r="5706" spans="26:37" s="368" customFormat="1" ht="14.15" customHeight="1">
      <c r="Z5706" s="439"/>
      <c r="AH5706" s="367"/>
      <c r="AJ5706" s="367"/>
      <c r="AK5706" s="367"/>
    </row>
    <row r="5707" spans="26:37" s="368" customFormat="1" ht="14.15" customHeight="1">
      <c r="Z5707" s="439"/>
      <c r="AH5707" s="367"/>
      <c r="AJ5707" s="367"/>
      <c r="AK5707" s="367"/>
    </row>
    <row r="5708" spans="26:37" s="368" customFormat="1" ht="14.15" customHeight="1">
      <c r="Z5708" s="439"/>
      <c r="AH5708" s="367"/>
      <c r="AJ5708" s="367"/>
      <c r="AK5708" s="367"/>
    </row>
    <row r="5709" spans="26:37" s="368" customFormat="1" ht="14.15" customHeight="1">
      <c r="Z5709" s="439"/>
      <c r="AH5709" s="367"/>
      <c r="AJ5709" s="367"/>
      <c r="AK5709" s="367"/>
    </row>
    <row r="5710" spans="26:37" s="368" customFormat="1" ht="14.15" customHeight="1">
      <c r="Z5710" s="439"/>
      <c r="AH5710" s="367"/>
      <c r="AJ5710" s="367"/>
      <c r="AK5710" s="367"/>
    </row>
    <row r="5711" spans="26:37" s="368" customFormat="1" ht="14.15" customHeight="1">
      <c r="Z5711" s="439"/>
      <c r="AH5711" s="367"/>
      <c r="AJ5711" s="367"/>
      <c r="AK5711" s="367"/>
    </row>
    <row r="5712" spans="26:37" s="368" customFormat="1" ht="14.15" customHeight="1">
      <c r="Z5712" s="439"/>
      <c r="AH5712" s="367"/>
      <c r="AJ5712" s="367"/>
      <c r="AK5712" s="367"/>
    </row>
    <row r="5713" spans="26:37" s="368" customFormat="1" ht="14.15" customHeight="1">
      <c r="Z5713" s="439"/>
      <c r="AH5713" s="367"/>
      <c r="AJ5713" s="367"/>
      <c r="AK5713" s="367"/>
    </row>
    <row r="5714" spans="26:37" s="368" customFormat="1" ht="14.15" customHeight="1">
      <c r="Z5714" s="439"/>
      <c r="AH5714" s="367"/>
      <c r="AJ5714" s="367"/>
      <c r="AK5714" s="367"/>
    </row>
    <row r="5715" spans="26:37" s="368" customFormat="1" ht="14.15" customHeight="1">
      <c r="Z5715" s="439"/>
      <c r="AH5715" s="367"/>
      <c r="AJ5715" s="367"/>
      <c r="AK5715" s="367"/>
    </row>
    <row r="5716" spans="26:37" s="368" customFormat="1" ht="14.15" customHeight="1">
      <c r="Z5716" s="439"/>
      <c r="AH5716" s="367"/>
      <c r="AJ5716" s="367"/>
      <c r="AK5716" s="367"/>
    </row>
    <row r="5717" spans="26:37" s="368" customFormat="1" ht="14.15" customHeight="1">
      <c r="Z5717" s="439"/>
      <c r="AH5717" s="367"/>
      <c r="AJ5717" s="367"/>
      <c r="AK5717" s="367"/>
    </row>
    <row r="5718" spans="26:37" s="368" customFormat="1" ht="14.15" customHeight="1">
      <c r="Z5718" s="439"/>
      <c r="AH5718" s="367"/>
      <c r="AJ5718" s="367"/>
      <c r="AK5718" s="367"/>
    </row>
    <row r="5719" spans="26:37" s="368" customFormat="1" ht="14.15" customHeight="1">
      <c r="Z5719" s="439"/>
      <c r="AH5719" s="367"/>
      <c r="AJ5719" s="367"/>
      <c r="AK5719" s="367"/>
    </row>
    <row r="5720" spans="26:37" s="368" customFormat="1" ht="14.15" customHeight="1">
      <c r="Z5720" s="439"/>
      <c r="AH5720" s="367"/>
      <c r="AJ5720" s="367"/>
      <c r="AK5720" s="367"/>
    </row>
    <row r="5721" spans="26:37" s="368" customFormat="1" ht="14.15" customHeight="1">
      <c r="Z5721" s="439"/>
      <c r="AH5721" s="367"/>
      <c r="AJ5721" s="367"/>
      <c r="AK5721" s="367"/>
    </row>
    <row r="5722" spans="26:37" s="368" customFormat="1" ht="14.15" customHeight="1">
      <c r="Z5722" s="439"/>
      <c r="AH5722" s="367"/>
      <c r="AJ5722" s="367"/>
      <c r="AK5722" s="367"/>
    </row>
    <row r="5723" spans="26:37" s="368" customFormat="1" ht="14.15" customHeight="1">
      <c r="Z5723" s="439"/>
      <c r="AH5723" s="367"/>
      <c r="AJ5723" s="367"/>
      <c r="AK5723" s="367"/>
    </row>
    <row r="5724" spans="26:37" s="368" customFormat="1" ht="14.15" customHeight="1">
      <c r="Z5724" s="439"/>
      <c r="AH5724" s="367"/>
      <c r="AJ5724" s="367"/>
      <c r="AK5724" s="367"/>
    </row>
    <row r="5725" spans="26:37" s="368" customFormat="1" ht="14.15" customHeight="1">
      <c r="Z5725" s="439"/>
      <c r="AH5725" s="367"/>
      <c r="AJ5725" s="367"/>
      <c r="AK5725" s="367"/>
    </row>
    <row r="5726" spans="26:37" s="368" customFormat="1" ht="14.15" customHeight="1">
      <c r="Z5726" s="439"/>
      <c r="AH5726" s="367"/>
      <c r="AJ5726" s="367"/>
      <c r="AK5726" s="367"/>
    </row>
    <row r="5727" spans="26:37" s="368" customFormat="1" ht="14.15" customHeight="1">
      <c r="Z5727" s="439"/>
      <c r="AH5727" s="367"/>
      <c r="AJ5727" s="367"/>
      <c r="AK5727" s="367"/>
    </row>
    <row r="5728" spans="26:37" s="368" customFormat="1" ht="14.15" customHeight="1">
      <c r="Z5728" s="439"/>
      <c r="AH5728" s="367"/>
      <c r="AJ5728" s="367"/>
      <c r="AK5728" s="367"/>
    </row>
    <row r="5729" spans="26:37" s="368" customFormat="1" ht="14.15" customHeight="1">
      <c r="Z5729" s="439"/>
      <c r="AH5729" s="367"/>
      <c r="AJ5729" s="367"/>
      <c r="AK5729" s="367"/>
    </row>
    <row r="5730" spans="26:37" s="368" customFormat="1" ht="14.15" customHeight="1">
      <c r="Z5730" s="439"/>
      <c r="AH5730" s="367"/>
      <c r="AJ5730" s="367"/>
      <c r="AK5730" s="367"/>
    </row>
    <row r="5731" spans="26:37" s="368" customFormat="1" ht="14.15" customHeight="1">
      <c r="Z5731" s="439"/>
      <c r="AH5731" s="367"/>
      <c r="AJ5731" s="367"/>
      <c r="AK5731" s="367"/>
    </row>
    <row r="5732" spans="26:37" s="368" customFormat="1" ht="14.15" customHeight="1">
      <c r="Z5732" s="439"/>
      <c r="AH5732" s="367"/>
      <c r="AJ5732" s="367"/>
      <c r="AK5732" s="367"/>
    </row>
    <row r="5733" spans="26:37" s="368" customFormat="1" ht="14.15" customHeight="1">
      <c r="Z5733" s="439"/>
      <c r="AH5733" s="367"/>
      <c r="AJ5733" s="367"/>
      <c r="AK5733" s="367"/>
    </row>
    <row r="5734" spans="26:37" s="368" customFormat="1" ht="14.15" customHeight="1">
      <c r="Z5734" s="439"/>
      <c r="AH5734" s="367"/>
      <c r="AJ5734" s="367"/>
      <c r="AK5734" s="367"/>
    </row>
    <row r="5735" spans="26:37" s="368" customFormat="1" ht="14.15" customHeight="1">
      <c r="Z5735" s="439"/>
      <c r="AH5735" s="367"/>
      <c r="AJ5735" s="367"/>
      <c r="AK5735" s="367"/>
    </row>
    <row r="5736" spans="26:37" s="368" customFormat="1" ht="14.15" customHeight="1">
      <c r="Z5736" s="439"/>
      <c r="AH5736" s="367"/>
      <c r="AJ5736" s="367"/>
      <c r="AK5736" s="367"/>
    </row>
    <row r="5737" spans="26:37" s="368" customFormat="1" ht="14.15" customHeight="1">
      <c r="Z5737" s="439"/>
      <c r="AH5737" s="367"/>
      <c r="AJ5737" s="367"/>
      <c r="AK5737" s="367"/>
    </row>
    <row r="5738" spans="26:37" s="368" customFormat="1" ht="14.15" customHeight="1">
      <c r="Z5738" s="439"/>
      <c r="AH5738" s="367"/>
      <c r="AJ5738" s="367"/>
      <c r="AK5738" s="367"/>
    </row>
    <row r="5739" spans="26:37" s="368" customFormat="1" ht="14.15" customHeight="1">
      <c r="Z5739" s="439"/>
      <c r="AH5739" s="367"/>
      <c r="AJ5739" s="367"/>
      <c r="AK5739" s="367"/>
    </row>
    <row r="5740" spans="26:37" s="368" customFormat="1" ht="14.15" customHeight="1">
      <c r="Z5740" s="439"/>
      <c r="AH5740" s="367"/>
      <c r="AJ5740" s="367"/>
      <c r="AK5740" s="367"/>
    </row>
    <row r="5741" spans="26:37" s="368" customFormat="1" ht="14.15" customHeight="1">
      <c r="Z5741" s="439"/>
      <c r="AH5741" s="367"/>
      <c r="AJ5741" s="367"/>
      <c r="AK5741" s="367"/>
    </row>
    <row r="5742" spans="26:37" s="368" customFormat="1" ht="14.15" customHeight="1">
      <c r="Z5742" s="439"/>
      <c r="AH5742" s="367"/>
      <c r="AJ5742" s="367"/>
      <c r="AK5742" s="367"/>
    </row>
    <row r="5743" spans="26:37" s="368" customFormat="1" ht="14.15" customHeight="1">
      <c r="Z5743" s="439"/>
      <c r="AH5743" s="367"/>
      <c r="AJ5743" s="367"/>
      <c r="AK5743" s="367"/>
    </row>
    <row r="5744" spans="26:37" s="368" customFormat="1" ht="14.15" customHeight="1">
      <c r="Z5744" s="439"/>
      <c r="AH5744" s="367"/>
      <c r="AJ5744" s="367"/>
      <c r="AK5744" s="367"/>
    </row>
    <row r="5745" spans="26:37" s="368" customFormat="1" ht="14.15" customHeight="1">
      <c r="Z5745" s="439"/>
      <c r="AH5745" s="367"/>
      <c r="AJ5745" s="367"/>
      <c r="AK5745" s="367"/>
    </row>
    <row r="5746" spans="26:37" s="368" customFormat="1" ht="14.15" customHeight="1">
      <c r="Z5746" s="439"/>
      <c r="AH5746" s="367"/>
      <c r="AJ5746" s="367"/>
      <c r="AK5746" s="367"/>
    </row>
    <row r="5747" spans="26:37" s="368" customFormat="1" ht="14.15" customHeight="1">
      <c r="Z5747" s="439"/>
      <c r="AH5747" s="367"/>
      <c r="AJ5747" s="367"/>
      <c r="AK5747" s="367"/>
    </row>
    <row r="5748" spans="26:37" s="368" customFormat="1" ht="14.15" customHeight="1">
      <c r="Z5748" s="439"/>
      <c r="AH5748" s="367"/>
      <c r="AJ5748" s="367"/>
      <c r="AK5748" s="367"/>
    </row>
    <row r="5749" spans="26:37" s="368" customFormat="1" ht="14.15" customHeight="1">
      <c r="Z5749" s="439"/>
      <c r="AH5749" s="367"/>
      <c r="AJ5749" s="367"/>
      <c r="AK5749" s="367"/>
    </row>
    <row r="5750" spans="26:37" s="368" customFormat="1" ht="14.15" customHeight="1">
      <c r="Z5750" s="439"/>
      <c r="AH5750" s="367"/>
      <c r="AJ5750" s="367"/>
      <c r="AK5750" s="367"/>
    </row>
    <row r="5751" spans="26:37" s="368" customFormat="1" ht="14.15" customHeight="1">
      <c r="Z5751" s="439"/>
      <c r="AH5751" s="367"/>
      <c r="AJ5751" s="367"/>
      <c r="AK5751" s="367"/>
    </row>
    <row r="5752" spans="26:37" s="368" customFormat="1" ht="14.15" customHeight="1">
      <c r="Z5752" s="439"/>
      <c r="AH5752" s="367"/>
      <c r="AJ5752" s="367"/>
      <c r="AK5752" s="367"/>
    </row>
    <row r="5753" spans="26:37" s="368" customFormat="1" ht="14.15" customHeight="1">
      <c r="Z5753" s="439"/>
      <c r="AH5753" s="367"/>
      <c r="AJ5753" s="367"/>
      <c r="AK5753" s="367"/>
    </row>
    <row r="5754" spans="26:37" s="368" customFormat="1" ht="14.15" customHeight="1">
      <c r="Z5754" s="439"/>
      <c r="AH5754" s="367"/>
      <c r="AJ5754" s="367"/>
      <c r="AK5754" s="367"/>
    </row>
    <row r="5755" spans="26:37" s="368" customFormat="1" ht="14.15" customHeight="1">
      <c r="Z5755" s="439"/>
      <c r="AH5755" s="367"/>
      <c r="AJ5755" s="367"/>
      <c r="AK5755" s="367"/>
    </row>
    <row r="5756" spans="26:37" s="368" customFormat="1" ht="14.15" customHeight="1">
      <c r="Z5756" s="439"/>
      <c r="AH5756" s="367"/>
      <c r="AJ5756" s="367"/>
      <c r="AK5756" s="367"/>
    </row>
    <row r="5757" spans="26:37" s="368" customFormat="1" ht="14.15" customHeight="1">
      <c r="Z5757" s="439"/>
      <c r="AH5757" s="367"/>
      <c r="AJ5757" s="367"/>
      <c r="AK5757" s="367"/>
    </row>
    <row r="5758" spans="26:37" s="368" customFormat="1" ht="14.15" customHeight="1">
      <c r="Z5758" s="439"/>
      <c r="AH5758" s="367"/>
      <c r="AJ5758" s="367"/>
      <c r="AK5758" s="367"/>
    </row>
    <row r="5759" spans="26:37" s="368" customFormat="1" ht="14.15" customHeight="1">
      <c r="Z5759" s="439"/>
      <c r="AH5759" s="367"/>
      <c r="AJ5759" s="367"/>
      <c r="AK5759" s="367"/>
    </row>
    <row r="5760" spans="26:37" s="368" customFormat="1" ht="14.15" customHeight="1">
      <c r="Z5760" s="439"/>
      <c r="AH5760" s="367"/>
      <c r="AJ5760" s="367"/>
      <c r="AK5760" s="367"/>
    </row>
    <row r="5761" spans="26:37" s="368" customFormat="1" ht="14.15" customHeight="1">
      <c r="Z5761" s="439"/>
      <c r="AH5761" s="367"/>
      <c r="AJ5761" s="367"/>
      <c r="AK5761" s="367"/>
    </row>
    <row r="5762" spans="26:37" s="368" customFormat="1" ht="14.15" customHeight="1">
      <c r="Z5762" s="439"/>
      <c r="AH5762" s="367"/>
      <c r="AJ5762" s="367"/>
      <c r="AK5762" s="367"/>
    </row>
    <row r="5763" spans="26:37" s="368" customFormat="1" ht="14.15" customHeight="1">
      <c r="Z5763" s="439"/>
      <c r="AH5763" s="367"/>
      <c r="AJ5763" s="367"/>
      <c r="AK5763" s="367"/>
    </row>
    <row r="5764" spans="26:37" s="368" customFormat="1" ht="14.15" customHeight="1">
      <c r="Z5764" s="439"/>
      <c r="AH5764" s="367"/>
      <c r="AJ5764" s="367"/>
      <c r="AK5764" s="367"/>
    </row>
    <row r="5765" spans="26:37" s="368" customFormat="1" ht="14.15" customHeight="1">
      <c r="Z5765" s="439"/>
      <c r="AH5765" s="367"/>
      <c r="AJ5765" s="367"/>
      <c r="AK5765" s="367"/>
    </row>
    <row r="5766" spans="26:37" s="368" customFormat="1" ht="14.15" customHeight="1">
      <c r="Z5766" s="439"/>
      <c r="AH5766" s="367"/>
      <c r="AJ5766" s="367"/>
      <c r="AK5766" s="367"/>
    </row>
    <row r="5767" spans="26:37" s="368" customFormat="1" ht="14.15" customHeight="1">
      <c r="Z5767" s="439"/>
      <c r="AH5767" s="367"/>
      <c r="AJ5767" s="367"/>
      <c r="AK5767" s="367"/>
    </row>
    <row r="5768" spans="26:37" s="368" customFormat="1" ht="14.15" customHeight="1">
      <c r="Z5768" s="439"/>
      <c r="AH5768" s="367"/>
      <c r="AJ5768" s="367"/>
      <c r="AK5768" s="367"/>
    </row>
    <row r="5769" spans="26:37" s="368" customFormat="1" ht="14.15" customHeight="1">
      <c r="Z5769" s="439"/>
      <c r="AH5769" s="367"/>
      <c r="AJ5769" s="367"/>
      <c r="AK5769" s="367"/>
    </row>
    <row r="5770" spans="26:37" s="368" customFormat="1" ht="14.15" customHeight="1">
      <c r="Z5770" s="439"/>
      <c r="AH5770" s="367"/>
      <c r="AJ5770" s="367"/>
      <c r="AK5770" s="367"/>
    </row>
    <row r="5771" spans="26:37" s="368" customFormat="1" ht="14.15" customHeight="1">
      <c r="Z5771" s="439"/>
      <c r="AH5771" s="367"/>
      <c r="AJ5771" s="367"/>
      <c r="AK5771" s="367"/>
    </row>
    <row r="5772" spans="26:37" s="368" customFormat="1" ht="14.15" customHeight="1">
      <c r="Z5772" s="439"/>
      <c r="AH5772" s="367"/>
      <c r="AJ5772" s="367"/>
      <c r="AK5772" s="367"/>
    </row>
    <row r="5773" spans="26:37" s="368" customFormat="1" ht="14.15" customHeight="1">
      <c r="Z5773" s="439"/>
      <c r="AH5773" s="367"/>
      <c r="AJ5773" s="367"/>
      <c r="AK5773" s="367"/>
    </row>
    <row r="5774" spans="26:37" s="368" customFormat="1" ht="14.15" customHeight="1">
      <c r="Z5774" s="439"/>
      <c r="AH5774" s="367"/>
      <c r="AJ5774" s="367"/>
      <c r="AK5774" s="367"/>
    </row>
    <row r="5775" spans="26:37" s="368" customFormat="1" ht="14.15" customHeight="1">
      <c r="Z5775" s="439"/>
      <c r="AH5775" s="367"/>
      <c r="AJ5775" s="367"/>
      <c r="AK5775" s="367"/>
    </row>
    <row r="5776" spans="26:37" s="368" customFormat="1" ht="14.15" customHeight="1">
      <c r="Z5776" s="439"/>
      <c r="AH5776" s="367"/>
      <c r="AJ5776" s="367"/>
      <c r="AK5776" s="367"/>
    </row>
    <row r="5777" spans="26:37" s="368" customFormat="1" ht="14.15" customHeight="1">
      <c r="Z5777" s="439"/>
      <c r="AH5777" s="367"/>
      <c r="AJ5777" s="367"/>
      <c r="AK5777" s="367"/>
    </row>
    <row r="5778" spans="26:37" s="368" customFormat="1" ht="14.15" customHeight="1">
      <c r="Z5778" s="439"/>
      <c r="AH5778" s="367"/>
      <c r="AJ5778" s="367"/>
      <c r="AK5778" s="367"/>
    </row>
    <row r="5779" spans="26:37" s="368" customFormat="1" ht="14.15" customHeight="1">
      <c r="Z5779" s="439"/>
      <c r="AH5779" s="367"/>
      <c r="AJ5779" s="367"/>
      <c r="AK5779" s="367"/>
    </row>
    <row r="5780" spans="26:37" s="368" customFormat="1" ht="14.15" customHeight="1">
      <c r="Z5780" s="439"/>
      <c r="AH5780" s="367"/>
      <c r="AJ5780" s="367"/>
      <c r="AK5780" s="367"/>
    </row>
    <row r="5781" spans="26:37" s="368" customFormat="1" ht="14.15" customHeight="1">
      <c r="Z5781" s="439"/>
      <c r="AH5781" s="367"/>
      <c r="AJ5781" s="367"/>
      <c r="AK5781" s="367"/>
    </row>
    <row r="5782" spans="26:37" s="368" customFormat="1" ht="14.15" customHeight="1">
      <c r="Z5782" s="439"/>
      <c r="AH5782" s="367"/>
      <c r="AJ5782" s="367"/>
      <c r="AK5782" s="367"/>
    </row>
    <row r="5783" spans="26:37" s="368" customFormat="1" ht="14.15" customHeight="1">
      <c r="Z5783" s="439"/>
      <c r="AH5783" s="367"/>
      <c r="AJ5783" s="367"/>
      <c r="AK5783" s="367"/>
    </row>
    <row r="5784" spans="26:37" s="368" customFormat="1" ht="14.15" customHeight="1">
      <c r="Z5784" s="439"/>
      <c r="AH5784" s="367"/>
      <c r="AJ5784" s="367"/>
      <c r="AK5784" s="367"/>
    </row>
    <row r="5785" spans="26:37" s="368" customFormat="1" ht="14.15" customHeight="1">
      <c r="Z5785" s="439"/>
      <c r="AH5785" s="367"/>
      <c r="AJ5785" s="367"/>
      <c r="AK5785" s="367"/>
    </row>
    <row r="5786" spans="26:37" s="368" customFormat="1" ht="14.15" customHeight="1">
      <c r="Z5786" s="439"/>
      <c r="AH5786" s="367"/>
      <c r="AJ5786" s="367"/>
      <c r="AK5786" s="367"/>
    </row>
    <row r="5787" spans="26:37" s="368" customFormat="1" ht="14.15" customHeight="1">
      <c r="Z5787" s="439"/>
      <c r="AH5787" s="367"/>
      <c r="AJ5787" s="367"/>
      <c r="AK5787" s="367"/>
    </row>
    <row r="5788" spans="26:37" s="368" customFormat="1" ht="14.15" customHeight="1">
      <c r="Z5788" s="439"/>
      <c r="AH5788" s="367"/>
      <c r="AJ5788" s="367"/>
      <c r="AK5788" s="367"/>
    </row>
    <row r="5789" spans="26:37" s="368" customFormat="1" ht="14.15" customHeight="1">
      <c r="Z5789" s="439"/>
      <c r="AH5789" s="367"/>
      <c r="AJ5789" s="367"/>
      <c r="AK5789" s="367"/>
    </row>
    <row r="5790" spans="26:37" s="368" customFormat="1" ht="14.15" customHeight="1">
      <c r="Z5790" s="439"/>
      <c r="AH5790" s="367"/>
      <c r="AJ5790" s="367"/>
      <c r="AK5790" s="367"/>
    </row>
    <row r="5791" spans="26:37" s="368" customFormat="1" ht="14.15" customHeight="1">
      <c r="Z5791" s="439"/>
      <c r="AH5791" s="367"/>
      <c r="AJ5791" s="367"/>
      <c r="AK5791" s="367"/>
    </row>
    <row r="5792" spans="26:37" s="368" customFormat="1" ht="14.15" customHeight="1">
      <c r="Z5792" s="439"/>
      <c r="AH5792" s="367"/>
      <c r="AJ5792" s="367"/>
      <c r="AK5792" s="367"/>
    </row>
    <row r="5793" spans="26:37" s="368" customFormat="1" ht="14.15" customHeight="1">
      <c r="Z5793" s="439"/>
      <c r="AH5793" s="367"/>
      <c r="AJ5793" s="367"/>
      <c r="AK5793" s="367"/>
    </row>
    <row r="5794" spans="26:37" s="368" customFormat="1" ht="14.15" customHeight="1">
      <c r="Z5794" s="439"/>
      <c r="AH5794" s="367"/>
      <c r="AJ5794" s="367"/>
      <c r="AK5794" s="367"/>
    </row>
    <row r="5795" spans="26:37" s="368" customFormat="1" ht="14.15" customHeight="1">
      <c r="Z5795" s="439"/>
      <c r="AH5795" s="367"/>
      <c r="AJ5795" s="367"/>
      <c r="AK5795" s="367"/>
    </row>
    <row r="5796" spans="26:37" s="368" customFormat="1" ht="14.15" customHeight="1">
      <c r="Z5796" s="439"/>
      <c r="AH5796" s="367"/>
      <c r="AJ5796" s="367"/>
      <c r="AK5796" s="367"/>
    </row>
    <row r="5797" spans="26:37" s="368" customFormat="1" ht="14.15" customHeight="1">
      <c r="Z5797" s="439"/>
      <c r="AH5797" s="367"/>
      <c r="AJ5797" s="367"/>
      <c r="AK5797" s="367"/>
    </row>
    <row r="5798" spans="26:37" s="368" customFormat="1" ht="14.15" customHeight="1">
      <c r="Z5798" s="439"/>
      <c r="AH5798" s="367"/>
      <c r="AJ5798" s="367"/>
      <c r="AK5798" s="367"/>
    </row>
    <row r="5799" spans="26:37" s="368" customFormat="1" ht="14.15" customHeight="1">
      <c r="Z5799" s="439"/>
      <c r="AH5799" s="367"/>
      <c r="AJ5799" s="367"/>
      <c r="AK5799" s="367"/>
    </row>
    <row r="5800" spans="26:37" s="368" customFormat="1" ht="14.15" customHeight="1">
      <c r="Z5800" s="439"/>
      <c r="AH5800" s="367"/>
      <c r="AJ5800" s="367"/>
      <c r="AK5800" s="367"/>
    </row>
    <row r="5801" spans="26:37" s="368" customFormat="1" ht="14.15" customHeight="1">
      <c r="Z5801" s="439"/>
      <c r="AH5801" s="367"/>
      <c r="AJ5801" s="367"/>
      <c r="AK5801" s="367"/>
    </row>
    <row r="5802" spans="26:37" s="368" customFormat="1" ht="14.15" customHeight="1">
      <c r="Z5802" s="439"/>
      <c r="AH5802" s="367"/>
      <c r="AJ5802" s="367"/>
      <c r="AK5802" s="367"/>
    </row>
    <row r="5803" spans="26:37" s="368" customFormat="1" ht="14.15" customHeight="1">
      <c r="Z5803" s="439"/>
      <c r="AH5803" s="367"/>
      <c r="AJ5803" s="367"/>
      <c r="AK5803" s="367"/>
    </row>
    <row r="5804" spans="26:37" s="368" customFormat="1" ht="14.15" customHeight="1">
      <c r="Z5804" s="439"/>
      <c r="AH5804" s="367"/>
      <c r="AJ5804" s="367"/>
      <c r="AK5804" s="367"/>
    </row>
    <row r="5805" spans="26:37" s="368" customFormat="1" ht="14.15" customHeight="1">
      <c r="Z5805" s="439"/>
      <c r="AH5805" s="367"/>
      <c r="AJ5805" s="367"/>
      <c r="AK5805" s="367"/>
    </row>
    <row r="5806" spans="26:37" s="368" customFormat="1" ht="14.15" customHeight="1">
      <c r="Z5806" s="439"/>
      <c r="AH5806" s="367"/>
      <c r="AJ5806" s="367"/>
      <c r="AK5806" s="367"/>
    </row>
    <row r="5807" spans="26:37" s="368" customFormat="1" ht="14.15" customHeight="1">
      <c r="Z5807" s="439"/>
      <c r="AH5807" s="367"/>
      <c r="AJ5807" s="367"/>
      <c r="AK5807" s="367"/>
    </row>
    <row r="5808" spans="26:37" s="368" customFormat="1" ht="14.15" customHeight="1">
      <c r="Z5808" s="439"/>
      <c r="AH5808" s="367"/>
      <c r="AJ5808" s="367"/>
      <c r="AK5808" s="367"/>
    </row>
    <row r="5809" spans="26:37" s="368" customFormat="1" ht="14.15" customHeight="1">
      <c r="Z5809" s="439"/>
      <c r="AH5809" s="367"/>
      <c r="AJ5809" s="367"/>
      <c r="AK5809" s="367"/>
    </row>
    <row r="5810" spans="26:37" s="368" customFormat="1" ht="14.15" customHeight="1">
      <c r="Z5810" s="439"/>
      <c r="AH5810" s="367"/>
      <c r="AJ5810" s="367"/>
      <c r="AK5810" s="367"/>
    </row>
    <row r="5811" spans="26:37" s="368" customFormat="1" ht="14.15" customHeight="1">
      <c r="Z5811" s="439"/>
      <c r="AH5811" s="367"/>
      <c r="AJ5811" s="367"/>
      <c r="AK5811" s="367"/>
    </row>
    <row r="5812" spans="26:37" s="368" customFormat="1" ht="14.15" customHeight="1">
      <c r="Z5812" s="439"/>
      <c r="AH5812" s="367"/>
      <c r="AJ5812" s="367"/>
      <c r="AK5812" s="367"/>
    </row>
    <row r="5813" spans="26:37" s="368" customFormat="1" ht="14.15" customHeight="1">
      <c r="Z5813" s="439"/>
      <c r="AH5813" s="367"/>
      <c r="AJ5813" s="367"/>
      <c r="AK5813" s="367"/>
    </row>
    <row r="5814" spans="26:37" s="368" customFormat="1" ht="14.15" customHeight="1">
      <c r="Z5814" s="439"/>
      <c r="AH5814" s="367"/>
      <c r="AJ5814" s="367"/>
      <c r="AK5814" s="367"/>
    </row>
    <row r="5815" spans="26:37" s="368" customFormat="1" ht="14.15" customHeight="1">
      <c r="Z5815" s="439"/>
      <c r="AH5815" s="367"/>
      <c r="AJ5815" s="367"/>
      <c r="AK5815" s="367"/>
    </row>
    <row r="5816" spans="26:37" s="368" customFormat="1" ht="14.15" customHeight="1">
      <c r="Z5816" s="439"/>
      <c r="AH5816" s="367"/>
      <c r="AJ5816" s="367"/>
      <c r="AK5816" s="367"/>
    </row>
    <row r="5817" spans="26:37" s="368" customFormat="1" ht="14.15" customHeight="1">
      <c r="Z5817" s="439"/>
      <c r="AH5817" s="367"/>
      <c r="AJ5817" s="367"/>
      <c r="AK5817" s="367"/>
    </row>
    <row r="5818" spans="26:37" s="368" customFormat="1" ht="14.15" customHeight="1">
      <c r="Z5818" s="439"/>
      <c r="AH5818" s="367"/>
      <c r="AJ5818" s="367"/>
      <c r="AK5818" s="367"/>
    </row>
    <row r="5819" spans="26:37" s="368" customFormat="1" ht="14.15" customHeight="1">
      <c r="Z5819" s="439"/>
      <c r="AH5819" s="367"/>
      <c r="AJ5819" s="367"/>
      <c r="AK5819" s="367"/>
    </row>
    <row r="5820" spans="26:37" s="368" customFormat="1" ht="14.15" customHeight="1">
      <c r="Z5820" s="439"/>
      <c r="AH5820" s="367"/>
      <c r="AJ5820" s="367"/>
      <c r="AK5820" s="367"/>
    </row>
    <row r="5821" spans="26:37" s="368" customFormat="1" ht="14.15" customHeight="1">
      <c r="Z5821" s="439"/>
      <c r="AH5821" s="367"/>
      <c r="AJ5821" s="367"/>
      <c r="AK5821" s="367"/>
    </row>
    <row r="5822" spans="26:37" s="368" customFormat="1" ht="14.15" customHeight="1">
      <c r="Z5822" s="439"/>
      <c r="AH5822" s="367"/>
      <c r="AJ5822" s="367"/>
      <c r="AK5822" s="367"/>
    </row>
    <row r="5823" spans="26:37" s="368" customFormat="1" ht="14.15" customHeight="1">
      <c r="Z5823" s="439"/>
      <c r="AH5823" s="367"/>
      <c r="AJ5823" s="367"/>
      <c r="AK5823" s="367"/>
    </row>
    <row r="5824" spans="26:37" s="368" customFormat="1" ht="14.15" customHeight="1">
      <c r="Z5824" s="439"/>
      <c r="AH5824" s="367"/>
      <c r="AJ5824" s="367"/>
      <c r="AK5824" s="367"/>
    </row>
    <row r="5825" spans="26:37" s="368" customFormat="1" ht="14.15" customHeight="1">
      <c r="Z5825" s="439"/>
      <c r="AH5825" s="367"/>
      <c r="AJ5825" s="367"/>
      <c r="AK5825" s="367"/>
    </row>
    <row r="5826" spans="26:37" s="368" customFormat="1" ht="14.15" customHeight="1">
      <c r="Z5826" s="439"/>
      <c r="AH5826" s="367"/>
      <c r="AJ5826" s="367"/>
      <c r="AK5826" s="367"/>
    </row>
    <row r="5827" spans="26:37" s="368" customFormat="1" ht="14.15" customHeight="1">
      <c r="Z5827" s="439"/>
      <c r="AH5827" s="367"/>
      <c r="AJ5827" s="367"/>
      <c r="AK5827" s="367"/>
    </row>
    <row r="5828" spans="26:37" s="368" customFormat="1" ht="14.15" customHeight="1">
      <c r="Z5828" s="439"/>
      <c r="AH5828" s="367"/>
      <c r="AJ5828" s="367"/>
      <c r="AK5828" s="367"/>
    </row>
    <row r="5829" spans="26:37" s="368" customFormat="1" ht="14.15" customHeight="1">
      <c r="Z5829" s="439"/>
      <c r="AH5829" s="367"/>
      <c r="AJ5829" s="367"/>
      <c r="AK5829" s="367"/>
    </row>
    <row r="5830" spans="26:37" s="368" customFormat="1" ht="14.15" customHeight="1">
      <c r="Z5830" s="439"/>
      <c r="AH5830" s="367"/>
      <c r="AJ5830" s="367"/>
      <c r="AK5830" s="367"/>
    </row>
    <row r="5831" spans="26:37" s="368" customFormat="1" ht="14.15" customHeight="1">
      <c r="Z5831" s="439"/>
      <c r="AH5831" s="367"/>
      <c r="AJ5831" s="367"/>
      <c r="AK5831" s="367"/>
    </row>
    <row r="5832" spans="26:37" s="368" customFormat="1" ht="14.15" customHeight="1">
      <c r="Z5832" s="439"/>
      <c r="AH5832" s="367"/>
      <c r="AJ5832" s="367"/>
      <c r="AK5832" s="367"/>
    </row>
    <row r="5833" spans="26:37" s="368" customFormat="1" ht="14.15" customHeight="1">
      <c r="Z5833" s="439"/>
      <c r="AH5833" s="367"/>
      <c r="AJ5833" s="367"/>
      <c r="AK5833" s="367"/>
    </row>
    <row r="5834" spans="26:37" s="368" customFormat="1" ht="14.15" customHeight="1">
      <c r="Z5834" s="439"/>
      <c r="AH5834" s="367"/>
      <c r="AJ5834" s="367"/>
      <c r="AK5834" s="367"/>
    </row>
    <row r="5835" spans="26:37" s="368" customFormat="1" ht="14.15" customHeight="1">
      <c r="Z5835" s="439"/>
      <c r="AH5835" s="367"/>
      <c r="AJ5835" s="367"/>
      <c r="AK5835" s="367"/>
    </row>
    <row r="5836" spans="26:37" s="368" customFormat="1" ht="14.15" customHeight="1">
      <c r="Z5836" s="439"/>
      <c r="AH5836" s="367"/>
      <c r="AJ5836" s="367"/>
      <c r="AK5836" s="367"/>
    </row>
    <row r="5837" spans="26:37" s="368" customFormat="1" ht="14.15" customHeight="1">
      <c r="Z5837" s="439"/>
      <c r="AH5837" s="367"/>
      <c r="AJ5837" s="367"/>
      <c r="AK5837" s="367"/>
    </row>
    <row r="5838" spans="26:37" s="368" customFormat="1" ht="14.15" customHeight="1">
      <c r="Z5838" s="439"/>
      <c r="AH5838" s="367"/>
      <c r="AJ5838" s="367"/>
      <c r="AK5838" s="367"/>
    </row>
    <row r="5839" spans="26:37" s="368" customFormat="1" ht="14.15" customHeight="1">
      <c r="Z5839" s="439"/>
      <c r="AH5839" s="367"/>
      <c r="AJ5839" s="367"/>
      <c r="AK5839" s="367"/>
    </row>
    <row r="5840" spans="26:37" s="368" customFormat="1" ht="14.15" customHeight="1">
      <c r="Z5840" s="439"/>
      <c r="AH5840" s="367"/>
      <c r="AJ5840" s="367"/>
      <c r="AK5840" s="367"/>
    </row>
    <row r="5841" spans="26:37" s="368" customFormat="1" ht="14.15" customHeight="1">
      <c r="Z5841" s="439"/>
      <c r="AH5841" s="367"/>
      <c r="AJ5841" s="367"/>
      <c r="AK5841" s="367"/>
    </row>
    <row r="5842" spans="26:37" s="368" customFormat="1" ht="14.15" customHeight="1">
      <c r="Z5842" s="439"/>
      <c r="AH5842" s="367"/>
      <c r="AJ5842" s="367"/>
      <c r="AK5842" s="367"/>
    </row>
    <row r="5843" spans="26:37" s="368" customFormat="1" ht="14.15" customHeight="1">
      <c r="Z5843" s="439"/>
      <c r="AH5843" s="367"/>
      <c r="AJ5843" s="367"/>
      <c r="AK5843" s="367"/>
    </row>
    <row r="5844" spans="26:37" s="368" customFormat="1" ht="14.15" customHeight="1">
      <c r="Z5844" s="439"/>
      <c r="AH5844" s="367"/>
      <c r="AJ5844" s="367"/>
      <c r="AK5844" s="367"/>
    </row>
    <row r="5845" spans="26:37" s="368" customFormat="1" ht="14.15" customHeight="1">
      <c r="Z5845" s="439"/>
      <c r="AH5845" s="367"/>
      <c r="AJ5845" s="367"/>
      <c r="AK5845" s="367"/>
    </row>
    <row r="5846" spans="26:37" s="368" customFormat="1" ht="14.15" customHeight="1">
      <c r="Z5846" s="439"/>
      <c r="AH5846" s="367"/>
      <c r="AJ5846" s="367"/>
      <c r="AK5846" s="367"/>
    </row>
    <row r="5847" spans="26:37" s="368" customFormat="1" ht="14.15" customHeight="1">
      <c r="Z5847" s="439"/>
      <c r="AH5847" s="367"/>
      <c r="AJ5847" s="367"/>
      <c r="AK5847" s="367"/>
    </row>
    <row r="5848" spans="26:37" s="368" customFormat="1" ht="14.15" customHeight="1">
      <c r="Z5848" s="439"/>
      <c r="AH5848" s="367"/>
      <c r="AJ5848" s="367"/>
      <c r="AK5848" s="367"/>
    </row>
    <row r="5849" spans="26:37" s="368" customFormat="1" ht="14.15" customHeight="1">
      <c r="Z5849" s="439"/>
      <c r="AH5849" s="367"/>
      <c r="AJ5849" s="367"/>
      <c r="AK5849" s="367"/>
    </row>
    <row r="5850" spans="26:37" s="368" customFormat="1" ht="14.15" customHeight="1">
      <c r="Z5850" s="439"/>
      <c r="AH5850" s="367"/>
      <c r="AJ5850" s="367"/>
      <c r="AK5850" s="367"/>
    </row>
    <row r="5851" spans="26:37" s="368" customFormat="1" ht="14.15" customHeight="1">
      <c r="Z5851" s="439"/>
      <c r="AH5851" s="367"/>
      <c r="AJ5851" s="367"/>
      <c r="AK5851" s="367"/>
    </row>
    <row r="5852" spans="26:37" s="368" customFormat="1" ht="14.15" customHeight="1">
      <c r="Z5852" s="439"/>
      <c r="AH5852" s="367"/>
      <c r="AJ5852" s="367"/>
      <c r="AK5852" s="367"/>
    </row>
    <row r="5853" spans="26:37" s="368" customFormat="1" ht="14.15" customHeight="1">
      <c r="Z5853" s="439"/>
      <c r="AH5853" s="367"/>
      <c r="AJ5853" s="367"/>
      <c r="AK5853" s="367"/>
    </row>
    <row r="5854" spans="26:37" s="368" customFormat="1" ht="14.15" customHeight="1">
      <c r="Z5854" s="439"/>
      <c r="AH5854" s="367"/>
      <c r="AJ5854" s="367"/>
      <c r="AK5854" s="367"/>
    </row>
    <row r="5855" spans="26:37" s="368" customFormat="1" ht="14.15" customHeight="1">
      <c r="Z5855" s="439"/>
      <c r="AH5855" s="367"/>
      <c r="AJ5855" s="367"/>
      <c r="AK5855" s="367"/>
    </row>
    <row r="5856" spans="26:37" s="368" customFormat="1" ht="14.15" customHeight="1">
      <c r="Z5856" s="439"/>
      <c r="AH5856" s="367"/>
      <c r="AJ5856" s="367"/>
      <c r="AK5856" s="367"/>
    </row>
    <row r="5857" spans="26:37" s="368" customFormat="1" ht="14.15" customHeight="1">
      <c r="Z5857" s="439"/>
      <c r="AH5857" s="367"/>
      <c r="AJ5857" s="367"/>
      <c r="AK5857" s="367"/>
    </row>
    <row r="5858" spans="26:37" s="368" customFormat="1" ht="14.15" customHeight="1">
      <c r="Z5858" s="439"/>
      <c r="AH5858" s="367"/>
      <c r="AJ5858" s="367"/>
      <c r="AK5858" s="367"/>
    </row>
    <row r="5859" spans="26:37" s="368" customFormat="1" ht="14.15" customHeight="1">
      <c r="Z5859" s="439"/>
      <c r="AH5859" s="367"/>
      <c r="AJ5859" s="367"/>
      <c r="AK5859" s="367"/>
    </row>
    <row r="5860" spans="26:37" s="368" customFormat="1" ht="14.15" customHeight="1">
      <c r="Z5860" s="439"/>
      <c r="AH5860" s="367"/>
      <c r="AJ5860" s="367"/>
      <c r="AK5860" s="367"/>
    </row>
    <row r="5861" spans="26:37" s="368" customFormat="1" ht="14.15" customHeight="1">
      <c r="Z5861" s="439"/>
      <c r="AH5861" s="367"/>
      <c r="AJ5861" s="367"/>
      <c r="AK5861" s="367"/>
    </row>
    <row r="5862" spans="26:37" s="368" customFormat="1" ht="14.15" customHeight="1">
      <c r="Z5862" s="439"/>
      <c r="AH5862" s="367"/>
      <c r="AJ5862" s="367"/>
      <c r="AK5862" s="367"/>
    </row>
    <row r="5863" spans="26:37" s="368" customFormat="1" ht="14.15" customHeight="1">
      <c r="Z5863" s="439"/>
      <c r="AH5863" s="367"/>
      <c r="AJ5863" s="367"/>
      <c r="AK5863" s="367"/>
    </row>
    <row r="5864" spans="26:37" s="368" customFormat="1" ht="14.15" customHeight="1">
      <c r="Z5864" s="439"/>
      <c r="AH5864" s="367"/>
      <c r="AJ5864" s="367"/>
      <c r="AK5864" s="367"/>
    </row>
    <row r="5865" spans="26:37" s="368" customFormat="1" ht="14.15" customHeight="1">
      <c r="Z5865" s="439"/>
      <c r="AH5865" s="367"/>
      <c r="AJ5865" s="367"/>
      <c r="AK5865" s="367"/>
    </row>
    <row r="5866" spans="26:37" s="368" customFormat="1" ht="14.15" customHeight="1">
      <c r="Z5866" s="439"/>
      <c r="AH5866" s="367"/>
      <c r="AJ5866" s="367"/>
      <c r="AK5866" s="367"/>
    </row>
    <row r="5867" spans="26:37" s="368" customFormat="1" ht="14.15" customHeight="1">
      <c r="Z5867" s="439"/>
      <c r="AH5867" s="367"/>
      <c r="AJ5867" s="367"/>
      <c r="AK5867" s="367"/>
    </row>
    <row r="5868" spans="26:37" s="368" customFormat="1" ht="14.15" customHeight="1">
      <c r="Z5868" s="439"/>
      <c r="AH5868" s="367"/>
      <c r="AJ5868" s="367"/>
      <c r="AK5868" s="367"/>
    </row>
    <row r="5869" spans="26:37" s="368" customFormat="1" ht="14.15" customHeight="1">
      <c r="Z5869" s="439"/>
      <c r="AH5869" s="367"/>
      <c r="AJ5869" s="367"/>
      <c r="AK5869" s="367"/>
    </row>
    <row r="5870" spans="26:37" s="368" customFormat="1" ht="14.15" customHeight="1">
      <c r="Z5870" s="439"/>
      <c r="AH5870" s="367"/>
      <c r="AJ5870" s="367"/>
      <c r="AK5870" s="367"/>
    </row>
    <row r="5871" spans="26:37" s="368" customFormat="1" ht="14.15" customHeight="1">
      <c r="Z5871" s="439"/>
      <c r="AH5871" s="367"/>
      <c r="AJ5871" s="367"/>
      <c r="AK5871" s="367"/>
    </row>
    <row r="5872" spans="26:37" s="368" customFormat="1" ht="14.15" customHeight="1">
      <c r="Z5872" s="439"/>
      <c r="AH5872" s="367"/>
      <c r="AJ5872" s="367"/>
      <c r="AK5872" s="367"/>
    </row>
    <row r="5873" spans="26:37" s="368" customFormat="1" ht="14.15" customHeight="1">
      <c r="Z5873" s="439"/>
      <c r="AH5873" s="367"/>
      <c r="AJ5873" s="367"/>
      <c r="AK5873" s="367"/>
    </row>
    <row r="5874" spans="26:37" s="368" customFormat="1" ht="14.15" customHeight="1">
      <c r="Z5874" s="439"/>
      <c r="AH5874" s="367"/>
      <c r="AJ5874" s="367"/>
      <c r="AK5874" s="367"/>
    </row>
    <row r="5875" spans="26:37" s="368" customFormat="1" ht="14.15" customHeight="1">
      <c r="Z5875" s="439"/>
      <c r="AH5875" s="367"/>
      <c r="AJ5875" s="367"/>
      <c r="AK5875" s="367"/>
    </row>
    <row r="5876" spans="26:37" s="368" customFormat="1" ht="14.15" customHeight="1">
      <c r="Z5876" s="439"/>
      <c r="AH5876" s="367"/>
      <c r="AJ5876" s="367"/>
      <c r="AK5876" s="367"/>
    </row>
    <row r="5877" spans="26:37" s="368" customFormat="1" ht="14.15" customHeight="1">
      <c r="Z5877" s="439"/>
      <c r="AH5877" s="367"/>
      <c r="AJ5877" s="367"/>
      <c r="AK5877" s="367"/>
    </row>
    <row r="5878" spans="26:37" s="368" customFormat="1" ht="14.15" customHeight="1">
      <c r="Z5878" s="439"/>
      <c r="AH5878" s="367"/>
      <c r="AJ5878" s="367"/>
      <c r="AK5878" s="367"/>
    </row>
    <row r="5879" spans="26:37" s="368" customFormat="1" ht="14.15" customHeight="1">
      <c r="Z5879" s="439"/>
      <c r="AH5879" s="367"/>
      <c r="AJ5879" s="367"/>
      <c r="AK5879" s="367"/>
    </row>
    <row r="5880" spans="26:37" s="368" customFormat="1" ht="14.15" customHeight="1">
      <c r="Z5880" s="439"/>
      <c r="AH5880" s="367"/>
      <c r="AJ5880" s="367"/>
      <c r="AK5880" s="367"/>
    </row>
    <row r="5881" spans="26:37" s="368" customFormat="1" ht="14.15" customHeight="1">
      <c r="Z5881" s="439"/>
      <c r="AH5881" s="367"/>
      <c r="AJ5881" s="367"/>
      <c r="AK5881" s="367"/>
    </row>
    <row r="5882" spans="26:37" s="368" customFormat="1" ht="14.15" customHeight="1">
      <c r="Z5882" s="439"/>
      <c r="AH5882" s="367"/>
      <c r="AJ5882" s="367"/>
      <c r="AK5882" s="367"/>
    </row>
    <row r="5883" spans="26:37" s="368" customFormat="1" ht="14.15" customHeight="1">
      <c r="Z5883" s="439"/>
      <c r="AH5883" s="367"/>
      <c r="AJ5883" s="367"/>
      <c r="AK5883" s="367"/>
    </row>
    <row r="5884" spans="26:37" s="368" customFormat="1" ht="14.15" customHeight="1">
      <c r="Z5884" s="439"/>
      <c r="AH5884" s="367"/>
      <c r="AJ5884" s="367"/>
      <c r="AK5884" s="367"/>
    </row>
    <row r="5885" spans="26:37" s="368" customFormat="1" ht="14.15" customHeight="1">
      <c r="Z5885" s="439"/>
      <c r="AH5885" s="367"/>
      <c r="AJ5885" s="367"/>
      <c r="AK5885" s="367"/>
    </row>
    <row r="5886" spans="26:37" s="368" customFormat="1" ht="14.15" customHeight="1">
      <c r="Z5886" s="439"/>
      <c r="AH5886" s="367"/>
      <c r="AJ5886" s="367"/>
      <c r="AK5886" s="367"/>
    </row>
    <row r="5887" spans="26:37" s="368" customFormat="1" ht="14.15" customHeight="1">
      <c r="Z5887" s="439"/>
      <c r="AH5887" s="367"/>
      <c r="AJ5887" s="367"/>
      <c r="AK5887" s="367"/>
    </row>
    <row r="5888" spans="26:37" s="368" customFormat="1" ht="14.15" customHeight="1">
      <c r="Z5888" s="439"/>
      <c r="AH5888" s="367"/>
      <c r="AJ5888" s="367"/>
      <c r="AK5888" s="367"/>
    </row>
    <row r="5889" spans="26:37" s="368" customFormat="1" ht="14.15" customHeight="1">
      <c r="Z5889" s="439"/>
      <c r="AH5889" s="367"/>
      <c r="AJ5889" s="367"/>
      <c r="AK5889" s="367"/>
    </row>
    <row r="5890" spans="26:37" s="368" customFormat="1" ht="14.15" customHeight="1">
      <c r="Z5890" s="439"/>
      <c r="AH5890" s="367"/>
      <c r="AJ5890" s="367"/>
      <c r="AK5890" s="367"/>
    </row>
    <row r="5891" spans="26:37" s="368" customFormat="1" ht="14.15" customHeight="1">
      <c r="Z5891" s="439"/>
      <c r="AH5891" s="367"/>
      <c r="AJ5891" s="367"/>
      <c r="AK5891" s="367"/>
    </row>
    <row r="5892" spans="26:37" s="368" customFormat="1" ht="14.15" customHeight="1">
      <c r="Z5892" s="439"/>
      <c r="AH5892" s="367"/>
      <c r="AJ5892" s="367"/>
      <c r="AK5892" s="367"/>
    </row>
    <row r="5893" spans="26:37" s="368" customFormat="1" ht="14.15" customHeight="1">
      <c r="Z5893" s="439"/>
      <c r="AH5893" s="367"/>
      <c r="AJ5893" s="367"/>
      <c r="AK5893" s="367"/>
    </row>
    <row r="5894" spans="26:37" s="368" customFormat="1" ht="14.15" customHeight="1">
      <c r="Z5894" s="439"/>
      <c r="AH5894" s="367"/>
      <c r="AJ5894" s="367"/>
      <c r="AK5894" s="367"/>
    </row>
    <row r="5895" spans="26:37" s="368" customFormat="1" ht="14.15" customHeight="1">
      <c r="Z5895" s="439"/>
      <c r="AH5895" s="367"/>
      <c r="AJ5895" s="367"/>
      <c r="AK5895" s="367"/>
    </row>
    <row r="5896" spans="26:37" s="368" customFormat="1" ht="14.15" customHeight="1">
      <c r="Z5896" s="439"/>
      <c r="AH5896" s="367"/>
      <c r="AJ5896" s="367"/>
      <c r="AK5896" s="367"/>
    </row>
    <row r="5897" spans="26:37" s="368" customFormat="1" ht="14.15" customHeight="1">
      <c r="Z5897" s="439"/>
      <c r="AH5897" s="367"/>
      <c r="AJ5897" s="367"/>
      <c r="AK5897" s="367"/>
    </row>
    <row r="5898" spans="26:37" s="368" customFormat="1" ht="14.15" customHeight="1">
      <c r="Z5898" s="439"/>
      <c r="AH5898" s="367"/>
      <c r="AJ5898" s="367"/>
      <c r="AK5898" s="367"/>
    </row>
    <row r="5899" spans="26:37" s="368" customFormat="1" ht="14.15" customHeight="1">
      <c r="Z5899" s="439"/>
      <c r="AH5899" s="367"/>
      <c r="AJ5899" s="367"/>
      <c r="AK5899" s="367"/>
    </row>
    <row r="5900" spans="26:37" s="368" customFormat="1" ht="14.15" customHeight="1">
      <c r="Z5900" s="439"/>
      <c r="AH5900" s="367"/>
      <c r="AJ5900" s="367"/>
      <c r="AK5900" s="367"/>
    </row>
    <row r="5901" spans="26:37" s="368" customFormat="1" ht="14.15" customHeight="1">
      <c r="Z5901" s="439"/>
      <c r="AH5901" s="367"/>
      <c r="AJ5901" s="367"/>
      <c r="AK5901" s="367"/>
    </row>
    <row r="5902" spans="26:37" s="368" customFormat="1" ht="14.15" customHeight="1">
      <c r="Z5902" s="439"/>
      <c r="AH5902" s="367"/>
      <c r="AJ5902" s="367"/>
      <c r="AK5902" s="367"/>
    </row>
    <row r="5903" spans="26:37" s="368" customFormat="1" ht="14.15" customHeight="1">
      <c r="Z5903" s="439"/>
      <c r="AH5903" s="367"/>
      <c r="AJ5903" s="367"/>
      <c r="AK5903" s="367"/>
    </row>
    <row r="5904" spans="26:37" s="368" customFormat="1" ht="14.15" customHeight="1">
      <c r="Z5904" s="439"/>
      <c r="AH5904" s="367"/>
      <c r="AJ5904" s="367"/>
      <c r="AK5904" s="367"/>
    </row>
    <row r="5905" spans="26:37" s="368" customFormat="1" ht="14.15" customHeight="1">
      <c r="Z5905" s="439"/>
      <c r="AH5905" s="367"/>
      <c r="AJ5905" s="367"/>
      <c r="AK5905" s="367"/>
    </row>
    <row r="5906" spans="26:37" s="368" customFormat="1" ht="14.15" customHeight="1">
      <c r="Z5906" s="439"/>
      <c r="AH5906" s="367"/>
      <c r="AJ5906" s="367"/>
      <c r="AK5906" s="367"/>
    </row>
    <row r="5907" spans="26:37" s="368" customFormat="1" ht="14.15" customHeight="1">
      <c r="Z5907" s="439"/>
      <c r="AH5907" s="367"/>
      <c r="AJ5907" s="367"/>
      <c r="AK5907" s="367"/>
    </row>
    <row r="5908" spans="26:37" s="368" customFormat="1" ht="14.15" customHeight="1">
      <c r="Z5908" s="439"/>
      <c r="AH5908" s="367"/>
      <c r="AJ5908" s="367"/>
      <c r="AK5908" s="367"/>
    </row>
    <row r="5909" spans="26:37" s="368" customFormat="1" ht="14.15" customHeight="1">
      <c r="Z5909" s="439"/>
      <c r="AH5909" s="367"/>
      <c r="AJ5909" s="367"/>
      <c r="AK5909" s="367"/>
    </row>
    <row r="5910" spans="26:37" s="368" customFormat="1" ht="14.15" customHeight="1">
      <c r="Z5910" s="439"/>
      <c r="AH5910" s="367"/>
      <c r="AJ5910" s="367"/>
      <c r="AK5910" s="367"/>
    </row>
    <row r="5911" spans="26:37" s="368" customFormat="1" ht="14.15" customHeight="1">
      <c r="Z5911" s="439"/>
      <c r="AH5911" s="367"/>
      <c r="AJ5911" s="367"/>
      <c r="AK5911" s="367"/>
    </row>
    <row r="5912" spans="26:37" s="368" customFormat="1" ht="14.15" customHeight="1">
      <c r="Z5912" s="439"/>
      <c r="AH5912" s="367"/>
      <c r="AJ5912" s="367"/>
      <c r="AK5912" s="367"/>
    </row>
    <row r="5913" spans="26:37" s="368" customFormat="1" ht="14.15" customHeight="1">
      <c r="Z5913" s="439"/>
      <c r="AH5913" s="367"/>
      <c r="AJ5913" s="367"/>
      <c r="AK5913" s="367"/>
    </row>
    <row r="5914" spans="26:37" s="368" customFormat="1" ht="14.15" customHeight="1">
      <c r="Z5914" s="439"/>
      <c r="AH5914" s="367"/>
      <c r="AJ5914" s="367"/>
      <c r="AK5914" s="367"/>
    </row>
    <row r="5915" spans="26:37" s="368" customFormat="1" ht="14.15" customHeight="1">
      <c r="Z5915" s="439"/>
      <c r="AH5915" s="367"/>
      <c r="AJ5915" s="367"/>
      <c r="AK5915" s="367"/>
    </row>
    <row r="5916" spans="26:37" s="368" customFormat="1" ht="14.15" customHeight="1">
      <c r="Z5916" s="439"/>
      <c r="AH5916" s="367"/>
      <c r="AJ5916" s="367"/>
      <c r="AK5916" s="367"/>
    </row>
    <row r="5917" spans="26:37" s="368" customFormat="1" ht="14.15" customHeight="1">
      <c r="Z5917" s="439"/>
      <c r="AH5917" s="367"/>
      <c r="AJ5917" s="367"/>
      <c r="AK5917" s="367"/>
    </row>
    <row r="5918" spans="26:37" s="368" customFormat="1" ht="14.15" customHeight="1">
      <c r="Z5918" s="439"/>
      <c r="AH5918" s="367"/>
      <c r="AJ5918" s="367"/>
      <c r="AK5918" s="367"/>
    </row>
    <row r="5919" spans="26:37" s="368" customFormat="1" ht="14.15" customHeight="1">
      <c r="Z5919" s="439"/>
      <c r="AH5919" s="367"/>
      <c r="AJ5919" s="367"/>
      <c r="AK5919" s="367"/>
    </row>
    <row r="5920" spans="26:37" s="368" customFormat="1" ht="14.15" customHeight="1">
      <c r="Z5920" s="439"/>
      <c r="AH5920" s="367"/>
      <c r="AJ5920" s="367"/>
      <c r="AK5920" s="367"/>
    </row>
    <row r="5921" spans="26:37" s="368" customFormat="1" ht="14.15" customHeight="1">
      <c r="Z5921" s="439"/>
      <c r="AH5921" s="367"/>
      <c r="AJ5921" s="367"/>
      <c r="AK5921" s="367"/>
    </row>
    <row r="5922" spans="26:37" s="368" customFormat="1" ht="14.15" customHeight="1">
      <c r="Z5922" s="439"/>
      <c r="AH5922" s="367"/>
      <c r="AJ5922" s="367"/>
      <c r="AK5922" s="367"/>
    </row>
    <row r="5923" spans="26:37" s="368" customFormat="1" ht="14.15" customHeight="1">
      <c r="Z5923" s="439"/>
      <c r="AH5923" s="367"/>
      <c r="AJ5923" s="367"/>
      <c r="AK5923" s="367"/>
    </row>
    <row r="5924" spans="26:37" s="368" customFormat="1" ht="14.15" customHeight="1">
      <c r="Z5924" s="439"/>
      <c r="AH5924" s="367"/>
      <c r="AJ5924" s="367"/>
      <c r="AK5924" s="367"/>
    </row>
    <row r="5925" spans="26:37" s="368" customFormat="1" ht="14.15" customHeight="1">
      <c r="Z5925" s="439"/>
      <c r="AH5925" s="367"/>
      <c r="AJ5925" s="367"/>
      <c r="AK5925" s="367"/>
    </row>
    <row r="5926" spans="26:37" s="368" customFormat="1" ht="14.15" customHeight="1">
      <c r="Z5926" s="439"/>
      <c r="AH5926" s="367"/>
      <c r="AJ5926" s="367"/>
      <c r="AK5926" s="367"/>
    </row>
    <row r="5927" spans="26:37" s="368" customFormat="1" ht="14.15" customHeight="1">
      <c r="Z5927" s="439"/>
      <c r="AH5927" s="367"/>
      <c r="AJ5927" s="367"/>
      <c r="AK5927" s="367"/>
    </row>
    <row r="5928" spans="26:37" s="368" customFormat="1" ht="14.15" customHeight="1">
      <c r="Z5928" s="439"/>
      <c r="AH5928" s="367"/>
      <c r="AJ5928" s="367"/>
      <c r="AK5928" s="367"/>
    </row>
    <row r="5929" spans="26:37" s="368" customFormat="1" ht="14.15" customHeight="1">
      <c r="Z5929" s="439"/>
      <c r="AH5929" s="367"/>
      <c r="AJ5929" s="367"/>
      <c r="AK5929" s="367"/>
    </row>
    <row r="5930" spans="26:37" s="368" customFormat="1" ht="14.15" customHeight="1">
      <c r="Z5930" s="439"/>
      <c r="AH5930" s="367"/>
      <c r="AJ5930" s="367"/>
      <c r="AK5930" s="367"/>
    </row>
    <row r="5931" spans="26:37" s="368" customFormat="1" ht="14.15" customHeight="1">
      <c r="Z5931" s="439"/>
      <c r="AH5931" s="367"/>
      <c r="AJ5931" s="367"/>
      <c r="AK5931" s="367"/>
    </row>
    <row r="5932" spans="26:37" s="368" customFormat="1" ht="14.15" customHeight="1">
      <c r="Z5932" s="439"/>
      <c r="AH5932" s="367"/>
      <c r="AJ5932" s="367"/>
      <c r="AK5932" s="367"/>
    </row>
    <row r="5933" spans="26:37" s="368" customFormat="1" ht="14.15" customHeight="1">
      <c r="Z5933" s="439"/>
      <c r="AH5933" s="367"/>
      <c r="AJ5933" s="367"/>
      <c r="AK5933" s="367"/>
    </row>
    <row r="5934" spans="26:37" s="368" customFormat="1" ht="14.15" customHeight="1">
      <c r="Z5934" s="439"/>
      <c r="AH5934" s="367"/>
      <c r="AJ5934" s="367"/>
      <c r="AK5934" s="367"/>
    </row>
    <row r="5935" spans="26:37" s="368" customFormat="1" ht="14.15" customHeight="1">
      <c r="Z5935" s="439"/>
      <c r="AH5935" s="367"/>
      <c r="AJ5935" s="367"/>
      <c r="AK5935" s="367"/>
    </row>
    <row r="5936" spans="26:37" s="368" customFormat="1" ht="14.15" customHeight="1">
      <c r="Z5936" s="439"/>
      <c r="AH5936" s="367"/>
      <c r="AJ5936" s="367"/>
      <c r="AK5936" s="367"/>
    </row>
    <row r="5937" spans="26:37" s="368" customFormat="1" ht="14.15" customHeight="1">
      <c r="Z5937" s="439"/>
      <c r="AH5937" s="367"/>
      <c r="AJ5937" s="367"/>
      <c r="AK5937" s="367"/>
    </row>
    <row r="5938" spans="26:37" s="368" customFormat="1" ht="14.15" customHeight="1">
      <c r="Z5938" s="439"/>
      <c r="AH5938" s="367"/>
      <c r="AJ5938" s="367"/>
      <c r="AK5938" s="367"/>
    </row>
    <row r="5939" spans="26:37" s="368" customFormat="1" ht="14.15" customHeight="1">
      <c r="Z5939" s="439"/>
      <c r="AH5939" s="367"/>
      <c r="AJ5939" s="367"/>
      <c r="AK5939" s="367"/>
    </row>
    <row r="5940" spans="26:37" s="368" customFormat="1" ht="14.15" customHeight="1">
      <c r="Z5940" s="439"/>
      <c r="AH5940" s="367"/>
      <c r="AJ5940" s="367"/>
      <c r="AK5940" s="367"/>
    </row>
    <row r="5941" spans="26:37" s="368" customFormat="1" ht="14.15" customHeight="1">
      <c r="Z5941" s="439"/>
      <c r="AH5941" s="367"/>
      <c r="AJ5941" s="367"/>
      <c r="AK5941" s="367"/>
    </row>
    <row r="5942" spans="26:37" s="368" customFormat="1" ht="14.15" customHeight="1">
      <c r="Z5942" s="439"/>
      <c r="AH5942" s="367"/>
      <c r="AJ5942" s="367"/>
      <c r="AK5942" s="367"/>
    </row>
    <row r="5943" spans="26:37" s="368" customFormat="1" ht="14.15" customHeight="1">
      <c r="Z5943" s="439"/>
      <c r="AH5943" s="367"/>
      <c r="AJ5943" s="367"/>
      <c r="AK5943" s="367"/>
    </row>
    <row r="5944" spans="26:37" s="368" customFormat="1" ht="14.15" customHeight="1">
      <c r="Z5944" s="439"/>
      <c r="AH5944" s="367"/>
      <c r="AJ5944" s="367"/>
      <c r="AK5944" s="367"/>
    </row>
    <row r="5945" spans="26:37" s="368" customFormat="1" ht="14.15" customHeight="1">
      <c r="Z5945" s="439"/>
      <c r="AH5945" s="367"/>
      <c r="AJ5945" s="367"/>
      <c r="AK5945" s="367"/>
    </row>
    <row r="5946" spans="26:37" s="368" customFormat="1" ht="14.15" customHeight="1">
      <c r="Z5946" s="439"/>
      <c r="AH5946" s="367"/>
      <c r="AJ5946" s="367"/>
      <c r="AK5946" s="367"/>
    </row>
    <row r="5947" spans="26:37" s="368" customFormat="1" ht="14.15" customHeight="1">
      <c r="Z5947" s="439"/>
      <c r="AH5947" s="367"/>
      <c r="AJ5947" s="367"/>
      <c r="AK5947" s="367"/>
    </row>
    <row r="5948" spans="26:37" s="368" customFormat="1" ht="14.15" customHeight="1">
      <c r="Z5948" s="439"/>
      <c r="AH5948" s="367"/>
      <c r="AJ5948" s="367"/>
      <c r="AK5948" s="367"/>
    </row>
    <row r="5949" spans="26:37" s="368" customFormat="1" ht="14.15" customHeight="1">
      <c r="Z5949" s="439"/>
      <c r="AH5949" s="367"/>
      <c r="AJ5949" s="367"/>
      <c r="AK5949" s="367"/>
    </row>
    <row r="5950" spans="26:37" s="368" customFormat="1" ht="14.15" customHeight="1">
      <c r="Z5950" s="439"/>
      <c r="AH5950" s="367"/>
      <c r="AJ5950" s="367"/>
      <c r="AK5950" s="367"/>
    </row>
    <row r="5951" spans="26:37" s="368" customFormat="1" ht="14.15" customHeight="1">
      <c r="Z5951" s="439"/>
      <c r="AH5951" s="367"/>
      <c r="AJ5951" s="367"/>
      <c r="AK5951" s="367"/>
    </row>
    <row r="5952" spans="26:37" s="368" customFormat="1" ht="14.15" customHeight="1">
      <c r="Z5952" s="439"/>
      <c r="AH5952" s="367"/>
      <c r="AJ5952" s="367"/>
      <c r="AK5952" s="367"/>
    </row>
    <row r="5953" spans="26:37" s="368" customFormat="1" ht="14.15" customHeight="1">
      <c r="Z5953" s="439"/>
      <c r="AH5953" s="367"/>
      <c r="AJ5953" s="367"/>
      <c r="AK5953" s="367"/>
    </row>
    <row r="5954" spans="26:37" s="368" customFormat="1" ht="14.15" customHeight="1">
      <c r="Z5954" s="439"/>
      <c r="AH5954" s="367"/>
      <c r="AJ5954" s="367"/>
      <c r="AK5954" s="367"/>
    </row>
    <row r="5955" spans="26:37" s="368" customFormat="1" ht="14.15" customHeight="1">
      <c r="Z5955" s="439"/>
      <c r="AH5955" s="367"/>
      <c r="AJ5955" s="367"/>
      <c r="AK5955" s="367"/>
    </row>
    <row r="5956" spans="26:37" s="368" customFormat="1" ht="14.15" customHeight="1">
      <c r="Z5956" s="439"/>
      <c r="AH5956" s="367"/>
      <c r="AJ5956" s="367"/>
      <c r="AK5956" s="367"/>
    </row>
    <row r="5957" spans="26:37" s="368" customFormat="1" ht="14.15" customHeight="1">
      <c r="Z5957" s="439"/>
      <c r="AH5957" s="367"/>
      <c r="AJ5957" s="367"/>
      <c r="AK5957" s="367"/>
    </row>
    <row r="5958" spans="26:37" s="368" customFormat="1" ht="14.15" customHeight="1">
      <c r="Z5958" s="439"/>
      <c r="AH5958" s="367"/>
      <c r="AJ5958" s="367"/>
      <c r="AK5958" s="367"/>
    </row>
    <row r="5959" spans="26:37" s="368" customFormat="1" ht="14.15" customHeight="1">
      <c r="Z5959" s="439"/>
      <c r="AH5959" s="367"/>
      <c r="AJ5959" s="367"/>
      <c r="AK5959" s="367"/>
    </row>
    <row r="5960" spans="26:37" s="368" customFormat="1" ht="14.15" customHeight="1">
      <c r="Z5960" s="439"/>
      <c r="AH5960" s="367"/>
      <c r="AJ5960" s="367"/>
      <c r="AK5960" s="367"/>
    </row>
    <row r="5961" spans="26:37" s="368" customFormat="1" ht="14.15" customHeight="1">
      <c r="Z5961" s="439"/>
      <c r="AH5961" s="367"/>
      <c r="AJ5961" s="367"/>
      <c r="AK5961" s="367"/>
    </row>
    <row r="5962" spans="26:37" s="368" customFormat="1" ht="14.15" customHeight="1">
      <c r="Z5962" s="439"/>
      <c r="AH5962" s="367"/>
      <c r="AJ5962" s="367"/>
      <c r="AK5962" s="367"/>
    </row>
    <row r="5963" spans="26:37" s="368" customFormat="1" ht="14.15" customHeight="1">
      <c r="Z5963" s="439"/>
      <c r="AH5963" s="367"/>
      <c r="AJ5963" s="367"/>
      <c r="AK5963" s="367"/>
    </row>
    <row r="5964" spans="26:37" s="368" customFormat="1" ht="14.15" customHeight="1">
      <c r="Z5964" s="439"/>
      <c r="AH5964" s="367"/>
      <c r="AJ5964" s="367"/>
      <c r="AK5964" s="367"/>
    </row>
    <row r="5965" spans="26:37" s="368" customFormat="1" ht="14.15" customHeight="1">
      <c r="Z5965" s="439"/>
      <c r="AH5965" s="367"/>
      <c r="AJ5965" s="367"/>
      <c r="AK5965" s="367"/>
    </row>
    <row r="5966" spans="26:37" s="368" customFormat="1" ht="14.15" customHeight="1">
      <c r="Z5966" s="439"/>
      <c r="AH5966" s="367"/>
      <c r="AJ5966" s="367"/>
      <c r="AK5966" s="367"/>
    </row>
    <row r="5967" spans="26:37" s="368" customFormat="1" ht="14.15" customHeight="1">
      <c r="Z5967" s="439"/>
      <c r="AH5967" s="367"/>
      <c r="AJ5967" s="367"/>
      <c r="AK5967" s="367"/>
    </row>
    <row r="5968" spans="26:37" s="368" customFormat="1" ht="14.15" customHeight="1">
      <c r="Z5968" s="439"/>
      <c r="AH5968" s="367"/>
      <c r="AJ5968" s="367"/>
      <c r="AK5968" s="367"/>
    </row>
    <row r="5969" spans="26:37" s="368" customFormat="1" ht="14.15" customHeight="1">
      <c r="Z5969" s="439"/>
      <c r="AH5969" s="367"/>
      <c r="AJ5969" s="367"/>
      <c r="AK5969" s="367"/>
    </row>
    <row r="5970" spans="26:37" s="368" customFormat="1" ht="14.15" customHeight="1">
      <c r="Z5970" s="439"/>
      <c r="AH5970" s="367"/>
      <c r="AJ5970" s="367"/>
      <c r="AK5970" s="367"/>
    </row>
    <row r="5971" spans="26:37" s="368" customFormat="1" ht="14.15" customHeight="1">
      <c r="Z5971" s="439"/>
      <c r="AH5971" s="367"/>
      <c r="AJ5971" s="367"/>
      <c r="AK5971" s="367"/>
    </row>
    <row r="5972" spans="26:37" s="368" customFormat="1" ht="14.15" customHeight="1">
      <c r="Z5972" s="439"/>
      <c r="AH5972" s="367"/>
      <c r="AJ5972" s="367"/>
      <c r="AK5972" s="367"/>
    </row>
    <row r="5973" spans="26:37" s="368" customFormat="1" ht="14.15" customHeight="1">
      <c r="Z5973" s="439"/>
      <c r="AH5973" s="367"/>
      <c r="AJ5973" s="367"/>
      <c r="AK5973" s="367"/>
    </row>
    <row r="5974" spans="26:37" s="368" customFormat="1" ht="14.15" customHeight="1">
      <c r="Z5974" s="439"/>
      <c r="AH5974" s="367"/>
      <c r="AJ5974" s="367"/>
      <c r="AK5974" s="367"/>
    </row>
    <row r="5975" spans="26:37" s="368" customFormat="1" ht="14.15" customHeight="1">
      <c r="Z5975" s="439"/>
      <c r="AH5975" s="367"/>
      <c r="AJ5975" s="367"/>
      <c r="AK5975" s="367"/>
    </row>
    <row r="5976" spans="26:37" s="368" customFormat="1" ht="14.15" customHeight="1">
      <c r="Z5976" s="439"/>
      <c r="AH5976" s="367"/>
      <c r="AJ5976" s="367"/>
      <c r="AK5976" s="367"/>
    </row>
    <row r="5977" spans="26:37" s="368" customFormat="1" ht="14.15" customHeight="1">
      <c r="Z5977" s="439"/>
      <c r="AH5977" s="367"/>
      <c r="AJ5977" s="367"/>
      <c r="AK5977" s="367"/>
    </row>
    <row r="5978" spans="26:37" s="368" customFormat="1" ht="14.15" customHeight="1">
      <c r="Z5978" s="439"/>
      <c r="AH5978" s="367"/>
      <c r="AJ5978" s="367"/>
      <c r="AK5978" s="367"/>
    </row>
    <row r="5979" spans="26:37" s="368" customFormat="1" ht="14.15" customHeight="1">
      <c r="Z5979" s="439"/>
      <c r="AH5979" s="367"/>
      <c r="AJ5979" s="367"/>
      <c r="AK5979" s="367"/>
    </row>
    <row r="5980" spans="26:37" s="368" customFormat="1" ht="14.15" customHeight="1">
      <c r="Z5980" s="439"/>
      <c r="AH5980" s="367"/>
      <c r="AJ5980" s="367"/>
      <c r="AK5980" s="367"/>
    </row>
    <row r="5981" spans="26:37" s="368" customFormat="1" ht="14.15" customHeight="1">
      <c r="Z5981" s="439"/>
      <c r="AH5981" s="367"/>
      <c r="AJ5981" s="367"/>
      <c r="AK5981" s="367"/>
    </row>
    <row r="5982" spans="26:37" s="368" customFormat="1" ht="14.15" customHeight="1">
      <c r="Z5982" s="439"/>
      <c r="AH5982" s="367"/>
      <c r="AJ5982" s="367"/>
      <c r="AK5982" s="367"/>
    </row>
    <row r="5983" spans="26:37" s="368" customFormat="1" ht="14.15" customHeight="1">
      <c r="Z5983" s="439"/>
      <c r="AH5983" s="367"/>
      <c r="AJ5983" s="367"/>
      <c r="AK5983" s="367"/>
    </row>
    <row r="5984" spans="26:37" s="368" customFormat="1" ht="14.15" customHeight="1">
      <c r="Z5984" s="439"/>
      <c r="AH5984" s="367"/>
      <c r="AJ5984" s="367"/>
      <c r="AK5984" s="367"/>
    </row>
    <row r="5985" spans="26:37" s="368" customFormat="1" ht="14.15" customHeight="1">
      <c r="Z5985" s="439"/>
      <c r="AH5985" s="367"/>
      <c r="AJ5985" s="367"/>
      <c r="AK5985" s="367"/>
    </row>
    <row r="5986" spans="26:37" s="368" customFormat="1" ht="14.15" customHeight="1">
      <c r="Z5986" s="439"/>
      <c r="AH5986" s="367"/>
      <c r="AJ5986" s="367"/>
      <c r="AK5986" s="367"/>
    </row>
    <row r="5987" spans="26:37" s="368" customFormat="1" ht="14.15" customHeight="1">
      <c r="Z5987" s="439"/>
      <c r="AH5987" s="367"/>
      <c r="AJ5987" s="367"/>
      <c r="AK5987" s="367"/>
    </row>
    <row r="5988" spans="26:37" s="368" customFormat="1" ht="14.15" customHeight="1">
      <c r="Z5988" s="439"/>
      <c r="AH5988" s="367"/>
      <c r="AJ5988" s="367"/>
      <c r="AK5988" s="367"/>
    </row>
    <row r="5989" spans="26:37" s="368" customFormat="1" ht="14.15" customHeight="1">
      <c r="Z5989" s="439"/>
      <c r="AH5989" s="367"/>
      <c r="AJ5989" s="367"/>
      <c r="AK5989" s="367"/>
    </row>
    <row r="5990" spans="26:37" s="368" customFormat="1" ht="14.15" customHeight="1">
      <c r="Z5990" s="439"/>
      <c r="AH5990" s="367"/>
      <c r="AJ5990" s="367"/>
      <c r="AK5990" s="367"/>
    </row>
    <row r="5991" spans="26:37" s="368" customFormat="1" ht="14.15" customHeight="1">
      <c r="Z5991" s="439"/>
      <c r="AH5991" s="367"/>
      <c r="AJ5991" s="367"/>
      <c r="AK5991" s="367"/>
    </row>
    <row r="5992" spans="26:37" s="368" customFormat="1" ht="14.15" customHeight="1">
      <c r="Z5992" s="439"/>
      <c r="AH5992" s="367"/>
      <c r="AJ5992" s="367"/>
      <c r="AK5992" s="367"/>
    </row>
    <row r="5993" spans="26:37" s="368" customFormat="1" ht="14.15" customHeight="1">
      <c r="Z5993" s="439"/>
      <c r="AH5993" s="367"/>
      <c r="AJ5993" s="367"/>
      <c r="AK5993" s="367"/>
    </row>
    <row r="5994" spans="26:37" s="368" customFormat="1" ht="14.15" customHeight="1">
      <c r="Z5994" s="439"/>
      <c r="AH5994" s="367"/>
      <c r="AJ5994" s="367"/>
      <c r="AK5994" s="367"/>
    </row>
    <row r="5995" spans="26:37" s="368" customFormat="1" ht="14.15" customHeight="1">
      <c r="Z5995" s="439"/>
      <c r="AH5995" s="367"/>
      <c r="AJ5995" s="367"/>
      <c r="AK5995" s="367"/>
    </row>
    <row r="5996" spans="26:37" s="368" customFormat="1" ht="14.15" customHeight="1">
      <c r="Z5996" s="439"/>
      <c r="AH5996" s="367"/>
      <c r="AJ5996" s="367"/>
      <c r="AK5996" s="367"/>
    </row>
    <row r="5997" spans="26:37" s="368" customFormat="1" ht="14.15" customHeight="1">
      <c r="Z5997" s="439"/>
      <c r="AH5997" s="367"/>
      <c r="AJ5997" s="367"/>
      <c r="AK5997" s="367"/>
    </row>
    <row r="5998" spans="26:37" s="368" customFormat="1" ht="14.15" customHeight="1">
      <c r="Z5998" s="439"/>
      <c r="AH5998" s="367"/>
      <c r="AJ5998" s="367"/>
      <c r="AK5998" s="367"/>
    </row>
    <row r="5999" spans="26:37" s="368" customFormat="1" ht="14.15" customHeight="1">
      <c r="Z5999" s="439"/>
      <c r="AH5999" s="367"/>
      <c r="AJ5999" s="367"/>
      <c r="AK5999" s="367"/>
    </row>
    <row r="6000" spans="26:37" s="368" customFormat="1" ht="14.15" customHeight="1">
      <c r="Z6000" s="439"/>
      <c r="AH6000" s="367"/>
      <c r="AJ6000" s="367"/>
      <c r="AK6000" s="367"/>
    </row>
    <row r="6001" spans="26:37" s="368" customFormat="1" ht="14.15" customHeight="1">
      <c r="Z6001" s="439"/>
      <c r="AH6001" s="367"/>
      <c r="AJ6001" s="367"/>
      <c r="AK6001" s="367"/>
    </row>
    <row r="6002" spans="26:37" s="368" customFormat="1" ht="14.15" customHeight="1">
      <c r="Z6002" s="439"/>
      <c r="AH6002" s="367"/>
      <c r="AJ6002" s="367"/>
      <c r="AK6002" s="367"/>
    </row>
    <row r="6003" spans="26:37" s="368" customFormat="1" ht="14.15" customHeight="1">
      <c r="Z6003" s="439"/>
      <c r="AH6003" s="367"/>
      <c r="AJ6003" s="367"/>
      <c r="AK6003" s="367"/>
    </row>
    <row r="6004" spans="26:37" s="368" customFormat="1" ht="14.15" customHeight="1">
      <c r="Z6004" s="439"/>
      <c r="AH6004" s="367"/>
      <c r="AJ6004" s="367"/>
      <c r="AK6004" s="367"/>
    </row>
    <row r="6005" spans="26:37" s="368" customFormat="1" ht="14.15" customHeight="1">
      <c r="Z6005" s="439"/>
      <c r="AH6005" s="367"/>
      <c r="AJ6005" s="367"/>
      <c r="AK6005" s="367"/>
    </row>
    <row r="6006" spans="26:37" s="368" customFormat="1" ht="14.15" customHeight="1">
      <c r="Z6006" s="439"/>
      <c r="AH6006" s="367"/>
      <c r="AJ6006" s="367"/>
      <c r="AK6006" s="367"/>
    </row>
    <row r="6007" spans="26:37" s="368" customFormat="1" ht="14.15" customHeight="1">
      <c r="Z6007" s="439"/>
      <c r="AH6007" s="367"/>
      <c r="AJ6007" s="367"/>
      <c r="AK6007" s="367"/>
    </row>
    <row r="6008" spans="26:37" s="368" customFormat="1" ht="14.15" customHeight="1">
      <c r="Z6008" s="439"/>
      <c r="AH6008" s="367"/>
      <c r="AJ6008" s="367"/>
      <c r="AK6008" s="367"/>
    </row>
    <row r="6009" spans="26:37" s="368" customFormat="1" ht="14.15" customHeight="1">
      <c r="Z6009" s="439"/>
      <c r="AH6009" s="367"/>
      <c r="AJ6009" s="367"/>
      <c r="AK6009" s="367"/>
    </row>
    <row r="6010" spans="26:37" s="368" customFormat="1" ht="14.15" customHeight="1">
      <c r="Z6010" s="439"/>
      <c r="AH6010" s="367"/>
      <c r="AJ6010" s="367"/>
      <c r="AK6010" s="367"/>
    </row>
    <row r="6011" spans="26:37" s="368" customFormat="1" ht="14.15" customHeight="1">
      <c r="Z6011" s="439"/>
      <c r="AH6011" s="367"/>
      <c r="AJ6011" s="367"/>
      <c r="AK6011" s="367"/>
    </row>
    <row r="6012" spans="26:37" s="368" customFormat="1" ht="14.15" customHeight="1">
      <c r="Z6012" s="439"/>
      <c r="AH6012" s="367"/>
      <c r="AJ6012" s="367"/>
      <c r="AK6012" s="367"/>
    </row>
    <row r="6013" spans="26:37" s="368" customFormat="1" ht="14.15" customHeight="1">
      <c r="Z6013" s="439"/>
      <c r="AH6013" s="367"/>
      <c r="AJ6013" s="367"/>
      <c r="AK6013" s="367"/>
    </row>
    <row r="6014" spans="26:37" s="368" customFormat="1" ht="14.15" customHeight="1">
      <c r="Z6014" s="439"/>
      <c r="AH6014" s="367"/>
      <c r="AJ6014" s="367"/>
      <c r="AK6014" s="367"/>
    </row>
    <row r="6015" spans="26:37" s="368" customFormat="1" ht="14.15" customHeight="1">
      <c r="Z6015" s="439"/>
      <c r="AH6015" s="367"/>
      <c r="AJ6015" s="367"/>
      <c r="AK6015" s="367"/>
    </row>
    <row r="6016" spans="26:37" s="368" customFormat="1" ht="14.15" customHeight="1">
      <c r="Z6016" s="439"/>
      <c r="AH6016" s="367"/>
      <c r="AJ6016" s="367"/>
      <c r="AK6016" s="367"/>
    </row>
    <row r="6017" spans="26:37" s="368" customFormat="1" ht="14.15" customHeight="1">
      <c r="Z6017" s="439"/>
      <c r="AH6017" s="367"/>
      <c r="AJ6017" s="367"/>
      <c r="AK6017" s="367"/>
    </row>
    <row r="6018" spans="26:37" s="368" customFormat="1" ht="14.15" customHeight="1">
      <c r="Z6018" s="439"/>
      <c r="AH6018" s="367"/>
      <c r="AJ6018" s="367"/>
      <c r="AK6018" s="367"/>
    </row>
    <row r="6019" spans="26:37" s="368" customFormat="1" ht="14.15" customHeight="1">
      <c r="Z6019" s="439"/>
      <c r="AH6019" s="367"/>
      <c r="AJ6019" s="367"/>
      <c r="AK6019" s="367"/>
    </row>
    <row r="6020" spans="26:37" s="368" customFormat="1" ht="14.15" customHeight="1">
      <c r="Z6020" s="439"/>
      <c r="AH6020" s="367"/>
      <c r="AJ6020" s="367"/>
      <c r="AK6020" s="367"/>
    </row>
    <row r="6021" spans="26:37" s="368" customFormat="1" ht="14.15" customHeight="1">
      <c r="Z6021" s="439"/>
      <c r="AH6021" s="367"/>
      <c r="AJ6021" s="367"/>
      <c r="AK6021" s="367"/>
    </row>
    <row r="6022" spans="26:37" s="368" customFormat="1" ht="14.15" customHeight="1">
      <c r="Z6022" s="439"/>
      <c r="AH6022" s="367"/>
      <c r="AJ6022" s="367"/>
      <c r="AK6022" s="367"/>
    </row>
    <row r="6023" spans="26:37" s="368" customFormat="1" ht="14.15" customHeight="1">
      <c r="Z6023" s="439"/>
      <c r="AH6023" s="367"/>
      <c r="AJ6023" s="367"/>
      <c r="AK6023" s="367"/>
    </row>
    <row r="6024" spans="26:37" s="368" customFormat="1" ht="14.15" customHeight="1">
      <c r="Z6024" s="439"/>
      <c r="AH6024" s="367"/>
      <c r="AJ6024" s="367"/>
      <c r="AK6024" s="367"/>
    </row>
    <row r="6025" spans="26:37" s="368" customFormat="1" ht="14.15" customHeight="1">
      <c r="Z6025" s="439"/>
      <c r="AH6025" s="367"/>
      <c r="AJ6025" s="367"/>
      <c r="AK6025" s="367"/>
    </row>
    <row r="6026" spans="26:37" s="368" customFormat="1" ht="14.15" customHeight="1">
      <c r="Z6026" s="439"/>
      <c r="AH6026" s="367"/>
      <c r="AJ6026" s="367"/>
      <c r="AK6026" s="367"/>
    </row>
    <row r="6027" spans="26:37" s="368" customFormat="1" ht="14.15" customHeight="1">
      <c r="Z6027" s="439"/>
      <c r="AH6027" s="367"/>
      <c r="AJ6027" s="367"/>
      <c r="AK6027" s="367"/>
    </row>
    <row r="6028" spans="26:37" s="368" customFormat="1" ht="14.15" customHeight="1">
      <c r="Z6028" s="439"/>
      <c r="AH6028" s="367"/>
      <c r="AJ6028" s="367"/>
      <c r="AK6028" s="367"/>
    </row>
    <row r="6029" spans="26:37" s="368" customFormat="1" ht="14.15" customHeight="1">
      <c r="Z6029" s="439"/>
      <c r="AH6029" s="367"/>
      <c r="AJ6029" s="367"/>
      <c r="AK6029" s="367"/>
    </row>
    <row r="6030" spans="26:37" s="368" customFormat="1" ht="14.15" customHeight="1">
      <c r="Z6030" s="439"/>
      <c r="AH6030" s="367"/>
      <c r="AJ6030" s="367"/>
      <c r="AK6030" s="367"/>
    </row>
    <row r="6031" spans="26:37" s="368" customFormat="1" ht="14.15" customHeight="1">
      <c r="Z6031" s="439"/>
      <c r="AH6031" s="367"/>
      <c r="AJ6031" s="367"/>
      <c r="AK6031" s="367"/>
    </row>
    <row r="6032" spans="26:37" s="368" customFormat="1" ht="14.15" customHeight="1">
      <c r="Z6032" s="439"/>
      <c r="AH6032" s="367"/>
      <c r="AJ6032" s="367"/>
      <c r="AK6032" s="367"/>
    </row>
    <row r="6033" spans="26:37" s="368" customFormat="1" ht="14.15" customHeight="1">
      <c r="Z6033" s="439"/>
      <c r="AH6033" s="367"/>
      <c r="AJ6033" s="367"/>
      <c r="AK6033" s="367"/>
    </row>
    <row r="6034" spans="26:37" s="368" customFormat="1" ht="14.15" customHeight="1">
      <c r="Z6034" s="439"/>
      <c r="AH6034" s="367"/>
      <c r="AJ6034" s="367"/>
      <c r="AK6034" s="367"/>
    </row>
    <row r="6035" spans="26:37" s="368" customFormat="1" ht="14.15" customHeight="1">
      <c r="Z6035" s="439"/>
      <c r="AH6035" s="367"/>
      <c r="AJ6035" s="367"/>
      <c r="AK6035" s="367"/>
    </row>
    <row r="6036" spans="26:37" s="368" customFormat="1" ht="14.15" customHeight="1">
      <c r="Z6036" s="439"/>
      <c r="AH6036" s="367"/>
      <c r="AJ6036" s="367"/>
      <c r="AK6036" s="367"/>
    </row>
    <row r="6037" spans="26:37" s="368" customFormat="1" ht="14.15" customHeight="1">
      <c r="Z6037" s="439"/>
      <c r="AH6037" s="367"/>
      <c r="AJ6037" s="367"/>
      <c r="AK6037" s="367"/>
    </row>
    <row r="6038" spans="26:37" s="368" customFormat="1" ht="14.15" customHeight="1">
      <c r="Z6038" s="439"/>
      <c r="AH6038" s="367"/>
      <c r="AJ6038" s="367"/>
      <c r="AK6038" s="367"/>
    </row>
    <row r="6039" spans="26:37" s="368" customFormat="1" ht="14.15" customHeight="1">
      <c r="Z6039" s="439"/>
      <c r="AH6039" s="367"/>
      <c r="AJ6039" s="367"/>
      <c r="AK6039" s="367"/>
    </row>
    <row r="6040" spans="26:37" s="368" customFormat="1" ht="14.15" customHeight="1">
      <c r="Z6040" s="439"/>
      <c r="AH6040" s="367"/>
      <c r="AJ6040" s="367"/>
      <c r="AK6040" s="367"/>
    </row>
    <row r="6041" spans="26:37" s="368" customFormat="1" ht="14.15" customHeight="1">
      <c r="Z6041" s="439"/>
      <c r="AH6041" s="367"/>
      <c r="AJ6041" s="367"/>
      <c r="AK6041" s="367"/>
    </row>
    <row r="6042" spans="26:37" s="368" customFormat="1" ht="14.15" customHeight="1">
      <c r="Z6042" s="439"/>
      <c r="AH6042" s="367"/>
      <c r="AJ6042" s="367"/>
      <c r="AK6042" s="367"/>
    </row>
    <row r="6043" spans="26:37" s="368" customFormat="1" ht="14.15" customHeight="1">
      <c r="Z6043" s="439"/>
      <c r="AH6043" s="367"/>
      <c r="AJ6043" s="367"/>
      <c r="AK6043" s="367"/>
    </row>
    <row r="6044" spans="26:37" s="368" customFormat="1" ht="14.15" customHeight="1">
      <c r="Z6044" s="439"/>
      <c r="AH6044" s="367"/>
      <c r="AJ6044" s="367"/>
      <c r="AK6044" s="367"/>
    </row>
    <row r="6045" spans="26:37" s="368" customFormat="1" ht="14.15" customHeight="1">
      <c r="Z6045" s="439"/>
      <c r="AH6045" s="367"/>
      <c r="AJ6045" s="367"/>
      <c r="AK6045" s="367"/>
    </row>
    <row r="6046" spans="26:37" s="368" customFormat="1" ht="14.15" customHeight="1">
      <c r="Z6046" s="439"/>
      <c r="AH6046" s="367"/>
      <c r="AJ6046" s="367"/>
      <c r="AK6046" s="367"/>
    </row>
    <row r="6047" spans="26:37" s="368" customFormat="1" ht="14.15" customHeight="1">
      <c r="Z6047" s="439"/>
      <c r="AH6047" s="367"/>
      <c r="AJ6047" s="367"/>
      <c r="AK6047" s="367"/>
    </row>
    <row r="6048" spans="26:37" s="368" customFormat="1" ht="14.15" customHeight="1">
      <c r="Z6048" s="439"/>
      <c r="AH6048" s="367"/>
      <c r="AJ6048" s="367"/>
      <c r="AK6048" s="367"/>
    </row>
    <row r="6049" spans="26:37" s="368" customFormat="1" ht="14.15" customHeight="1">
      <c r="Z6049" s="439"/>
      <c r="AH6049" s="367"/>
      <c r="AJ6049" s="367"/>
      <c r="AK6049" s="367"/>
    </row>
    <row r="6050" spans="26:37" s="368" customFormat="1" ht="14.15" customHeight="1">
      <c r="Z6050" s="439"/>
      <c r="AH6050" s="367"/>
      <c r="AJ6050" s="367"/>
      <c r="AK6050" s="367"/>
    </row>
    <row r="6051" spans="26:37" s="368" customFormat="1" ht="14.15" customHeight="1">
      <c r="Z6051" s="439"/>
      <c r="AH6051" s="367"/>
      <c r="AJ6051" s="367"/>
      <c r="AK6051" s="367"/>
    </row>
    <row r="6052" spans="26:37" s="368" customFormat="1" ht="14.15" customHeight="1">
      <c r="Z6052" s="439"/>
      <c r="AH6052" s="367"/>
      <c r="AJ6052" s="367"/>
      <c r="AK6052" s="367"/>
    </row>
    <row r="6053" spans="26:37" s="368" customFormat="1" ht="14.15" customHeight="1">
      <c r="Z6053" s="439"/>
      <c r="AH6053" s="367"/>
      <c r="AJ6053" s="367"/>
      <c r="AK6053" s="367"/>
    </row>
    <row r="6054" spans="26:37" s="368" customFormat="1" ht="14.15" customHeight="1">
      <c r="Z6054" s="439"/>
      <c r="AH6054" s="367"/>
      <c r="AJ6054" s="367"/>
      <c r="AK6054" s="367"/>
    </row>
    <row r="6055" spans="26:37" s="368" customFormat="1" ht="14.15" customHeight="1">
      <c r="Z6055" s="439"/>
      <c r="AH6055" s="367"/>
      <c r="AJ6055" s="367"/>
      <c r="AK6055" s="367"/>
    </row>
    <row r="6056" spans="26:37" s="368" customFormat="1" ht="14.15" customHeight="1">
      <c r="Z6056" s="439"/>
      <c r="AH6056" s="367"/>
      <c r="AJ6056" s="367"/>
      <c r="AK6056" s="367"/>
    </row>
    <row r="6057" spans="26:37" s="368" customFormat="1" ht="14.15" customHeight="1">
      <c r="Z6057" s="439"/>
      <c r="AH6057" s="367"/>
      <c r="AJ6057" s="367"/>
      <c r="AK6057" s="367"/>
    </row>
    <row r="6058" spans="26:37" s="368" customFormat="1" ht="14.15" customHeight="1">
      <c r="Z6058" s="439"/>
      <c r="AH6058" s="367"/>
      <c r="AJ6058" s="367"/>
      <c r="AK6058" s="367"/>
    </row>
    <row r="6059" spans="26:37" s="368" customFormat="1" ht="14.15" customHeight="1">
      <c r="Z6059" s="439"/>
      <c r="AH6059" s="367"/>
      <c r="AJ6059" s="367"/>
      <c r="AK6059" s="367"/>
    </row>
    <row r="6060" spans="26:37" s="368" customFormat="1" ht="14.15" customHeight="1">
      <c r="Z6060" s="439"/>
      <c r="AH6060" s="367"/>
      <c r="AJ6060" s="367"/>
      <c r="AK6060" s="367"/>
    </row>
    <row r="6061" spans="26:37" s="368" customFormat="1" ht="14.15" customHeight="1">
      <c r="Z6061" s="439"/>
      <c r="AH6061" s="367"/>
      <c r="AJ6061" s="367"/>
      <c r="AK6061" s="367"/>
    </row>
    <row r="6062" spans="26:37" s="368" customFormat="1" ht="14.15" customHeight="1">
      <c r="Z6062" s="439"/>
      <c r="AH6062" s="367"/>
      <c r="AJ6062" s="367"/>
      <c r="AK6062" s="367"/>
    </row>
    <row r="6063" spans="26:37" s="368" customFormat="1" ht="14.15" customHeight="1">
      <c r="Z6063" s="439"/>
      <c r="AH6063" s="367"/>
      <c r="AJ6063" s="367"/>
      <c r="AK6063" s="367"/>
    </row>
    <row r="6064" spans="26:37" s="368" customFormat="1" ht="14.15" customHeight="1">
      <c r="Z6064" s="439"/>
      <c r="AH6064" s="367"/>
      <c r="AJ6064" s="367"/>
      <c r="AK6064" s="367"/>
    </row>
    <row r="6065" spans="26:37" s="368" customFormat="1" ht="14.15" customHeight="1">
      <c r="Z6065" s="439"/>
      <c r="AH6065" s="367"/>
      <c r="AJ6065" s="367"/>
      <c r="AK6065" s="367"/>
    </row>
    <row r="6066" spans="26:37" s="368" customFormat="1" ht="14.15" customHeight="1">
      <c r="Z6066" s="439"/>
      <c r="AH6066" s="367"/>
      <c r="AJ6066" s="367"/>
      <c r="AK6066" s="367"/>
    </row>
    <row r="6067" spans="26:37" s="368" customFormat="1" ht="14.15" customHeight="1">
      <c r="Z6067" s="439"/>
      <c r="AH6067" s="367"/>
      <c r="AJ6067" s="367"/>
      <c r="AK6067" s="367"/>
    </row>
    <row r="6068" spans="26:37" s="368" customFormat="1" ht="14.15" customHeight="1">
      <c r="Z6068" s="439"/>
      <c r="AH6068" s="367"/>
      <c r="AJ6068" s="367"/>
      <c r="AK6068" s="367"/>
    </row>
    <row r="6069" spans="26:37" s="368" customFormat="1" ht="14.15" customHeight="1">
      <c r="Z6069" s="439"/>
      <c r="AH6069" s="367"/>
      <c r="AJ6069" s="367"/>
      <c r="AK6069" s="367"/>
    </row>
    <row r="6070" spans="26:37" s="368" customFormat="1" ht="14.15" customHeight="1">
      <c r="Z6070" s="439"/>
      <c r="AH6070" s="367"/>
      <c r="AJ6070" s="367"/>
      <c r="AK6070" s="367"/>
    </row>
    <row r="6071" spans="26:37" s="368" customFormat="1" ht="14.15" customHeight="1">
      <c r="Z6071" s="439"/>
      <c r="AH6071" s="367"/>
      <c r="AJ6071" s="367"/>
      <c r="AK6071" s="367"/>
    </row>
    <row r="6072" spans="26:37" s="368" customFormat="1" ht="14.15" customHeight="1">
      <c r="Z6072" s="439"/>
      <c r="AH6072" s="367"/>
      <c r="AJ6072" s="367"/>
      <c r="AK6072" s="367"/>
    </row>
    <row r="6073" spans="26:37" s="368" customFormat="1" ht="14.15" customHeight="1">
      <c r="Z6073" s="439"/>
      <c r="AH6073" s="367"/>
      <c r="AJ6073" s="367"/>
      <c r="AK6073" s="367"/>
    </row>
    <row r="6074" spans="26:37" s="368" customFormat="1" ht="14.15" customHeight="1">
      <c r="Z6074" s="439"/>
      <c r="AH6074" s="367"/>
      <c r="AJ6074" s="367"/>
      <c r="AK6074" s="367"/>
    </row>
    <row r="6075" spans="26:37" s="368" customFormat="1" ht="14.15" customHeight="1">
      <c r="Z6075" s="439"/>
      <c r="AH6075" s="367"/>
      <c r="AJ6075" s="367"/>
      <c r="AK6075" s="367"/>
    </row>
    <row r="6076" spans="26:37" s="368" customFormat="1" ht="14.15" customHeight="1">
      <c r="Z6076" s="439"/>
      <c r="AH6076" s="367"/>
      <c r="AJ6076" s="367"/>
      <c r="AK6076" s="367"/>
    </row>
    <row r="6077" spans="26:37" s="368" customFormat="1" ht="14.15" customHeight="1">
      <c r="Z6077" s="439"/>
      <c r="AH6077" s="367"/>
      <c r="AJ6077" s="367"/>
      <c r="AK6077" s="367"/>
    </row>
    <row r="6078" spans="26:37" s="368" customFormat="1" ht="14.15" customHeight="1">
      <c r="Z6078" s="439"/>
      <c r="AH6078" s="367"/>
      <c r="AJ6078" s="367"/>
      <c r="AK6078" s="367"/>
    </row>
    <row r="6079" spans="26:37" s="368" customFormat="1" ht="14.15" customHeight="1">
      <c r="Z6079" s="439"/>
      <c r="AH6079" s="367"/>
      <c r="AJ6079" s="367"/>
      <c r="AK6079" s="367"/>
    </row>
    <row r="6080" spans="26:37" s="368" customFormat="1" ht="14.15" customHeight="1">
      <c r="Z6080" s="439"/>
      <c r="AH6080" s="367"/>
      <c r="AJ6080" s="367"/>
      <c r="AK6080" s="367"/>
    </row>
    <row r="6081" spans="26:37" s="368" customFormat="1" ht="14.15" customHeight="1">
      <c r="Z6081" s="439"/>
      <c r="AH6081" s="367"/>
      <c r="AJ6081" s="367"/>
      <c r="AK6081" s="367"/>
    </row>
    <row r="6082" spans="26:37" s="368" customFormat="1" ht="14.15" customHeight="1">
      <c r="Z6082" s="439"/>
      <c r="AH6082" s="367"/>
      <c r="AJ6082" s="367"/>
      <c r="AK6082" s="367"/>
    </row>
    <row r="6083" spans="26:37" s="368" customFormat="1" ht="14.15" customHeight="1">
      <c r="Z6083" s="439"/>
      <c r="AH6083" s="367"/>
      <c r="AJ6083" s="367"/>
      <c r="AK6083" s="367"/>
    </row>
    <row r="6084" spans="26:37" s="368" customFormat="1" ht="14.15" customHeight="1">
      <c r="Z6084" s="439"/>
      <c r="AH6084" s="367"/>
      <c r="AJ6084" s="367"/>
      <c r="AK6084" s="367"/>
    </row>
    <row r="6085" spans="26:37" s="368" customFormat="1" ht="14.15" customHeight="1">
      <c r="Z6085" s="439"/>
      <c r="AH6085" s="367"/>
      <c r="AJ6085" s="367"/>
      <c r="AK6085" s="367"/>
    </row>
    <row r="6086" spans="26:37" s="368" customFormat="1" ht="14.15" customHeight="1">
      <c r="Z6086" s="439"/>
      <c r="AH6086" s="367"/>
      <c r="AJ6086" s="367"/>
      <c r="AK6086" s="367"/>
    </row>
    <row r="6087" spans="26:37" s="368" customFormat="1" ht="14.15" customHeight="1">
      <c r="Z6087" s="439"/>
      <c r="AH6087" s="367"/>
      <c r="AJ6087" s="367"/>
      <c r="AK6087" s="367"/>
    </row>
    <row r="6088" spans="26:37" s="368" customFormat="1" ht="14.15" customHeight="1">
      <c r="Z6088" s="439"/>
      <c r="AH6088" s="367"/>
      <c r="AJ6088" s="367"/>
      <c r="AK6088" s="367"/>
    </row>
    <row r="6089" spans="26:37" s="368" customFormat="1" ht="14.15" customHeight="1">
      <c r="Z6089" s="439"/>
      <c r="AH6089" s="367"/>
      <c r="AJ6089" s="367"/>
      <c r="AK6089" s="367"/>
    </row>
    <row r="6090" spans="26:37" s="368" customFormat="1" ht="14.15" customHeight="1">
      <c r="Z6090" s="439"/>
      <c r="AH6090" s="367"/>
      <c r="AJ6090" s="367"/>
      <c r="AK6090" s="367"/>
    </row>
    <row r="6091" spans="26:37" s="368" customFormat="1" ht="14.15" customHeight="1">
      <c r="Z6091" s="439"/>
      <c r="AH6091" s="367"/>
      <c r="AJ6091" s="367"/>
      <c r="AK6091" s="367"/>
    </row>
    <row r="6092" spans="26:37" s="368" customFormat="1" ht="14.15" customHeight="1">
      <c r="Z6092" s="439"/>
      <c r="AH6092" s="367"/>
      <c r="AJ6092" s="367"/>
      <c r="AK6092" s="367"/>
    </row>
    <row r="6093" spans="26:37" s="368" customFormat="1" ht="14.15" customHeight="1">
      <c r="Z6093" s="439"/>
      <c r="AH6093" s="367"/>
      <c r="AJ6093" s="367"/>
      <c r="AK6093" s="367"/>
    </row>
    <row r="6094" spans="26:37" s="368" customFormat="1" ht="14.15" customHeight="1">
      <c r="Z6094" s="439"/>
      <c r="AH6094" s="367"/>
      <c r="AJ6094" s="367"/>
      <c r="AK6094" s="367"/>
    </row>
    <row r="6095" spans="26:37" s="368" customFormat="1" ht="14.15" customHeight="1">
      <c r="Z6095" s="439"/>
      <c r="AH6095" s="367"/>
      <c r="AJ6095" s="367"/>
      <c r="AK6095" s="367"/>
    </row>
    <row r="6096" spans="26:37" s="368" customFormat="1" ht="14.15" customHeight="1">
      <c r="Z6096" s="439"/>
      <c r="AH6096" s="367"/>
      <c r="AJ6096" s="367"/>
      <c r="AK6096" s="367"/>
    </row>
    <row r="6097" spans="26:37" s="368" customFormat="1" ht="14.15" customHeight="1">
      <c r="Z6097" s="439"/>
      <c r="AH6097" s="367"/>
      <c r="AJ6097" s="367"/>
      <c r="AK6097" s="367"/>
    </row>
    <row r="6098" spans="26:37" s="368" customFormat="1" ht="14.15" customHeight="1">
      <c r="Z6098" s="439"/>
      <c r="AH6098" s="367"/>
      <c r="AJ6098" s="367"/>
      <c r="AK6098" s="367"/>
    </row>
    <row r="6099" spans="26:37" s="368" customFormat="1" ht="14.15" customHeight="1">
      <c r="Z6099" s="439"/>
      <c r="AH6099" s="367"/>
      <c r="AJ6099" s="367"/>
      <c r="AK6099" s="367"/>
    </row>
    <row r="6100" spans="26:37" s="368" customFormat="1" ht="14.15" customHeight="1">
      <c r="Z6100" s="439"/>
      <c r="AH6100" s="367"/>
      <c r="AJ6100" s="367"/>
      <c r="AK6100" s="367"/>
    </row>
    <row r="6101" spans="26:37" s="368" customFormat="1" ht="14.15" customHeight="1">
      <c r="Z6101" s="439"/>
      <c r="AH6101" s="367"/>
      <c r="AJ6101" s="367"/>
      <c r="AK6101" s="367"/>
    </row>
    <row r="6102" spans="26:37" s="368" customFormat="1" ht="14.15" customHeight="1">
      <c r="Z6102" s="439"/>
      <c r="AH6102" s="367"/>
      <c r="AJ6102" s="367"/>
      <c r="AK6102" s="367"/>
    </row>
    <row r="6103" spans="26:37" s="368" customFormat="1" ht="14.15" customHeight="1">
      <c r="Z6103" s="439"/>
      <c r="AH6103" s="367"/>
      <c r="AJ6103" s="367"/>
      <c r="AK6103" s="367"/>
    </row>
    <row r="6104" spans="26:37" s="368" customFormat="1" ht="14.15" customHeight="1">
      <c r="Z6104" s="439"/>
      <c r="AH6104" s="367"/>
      <c r="AJ6104" s="367"/>
      <c r="AK6104" s="367"/>
    </row>
    <row r="6105" spans="26:37" s="368" customFormat="1" ht="14.15" customHeight="1">
      <c r="Z6105" s="439"/>
      <c r="AH6105" s="367"/>
      <c r="AJ6105" s="367"/>
      <c r="AK6105" s="367"/>
    </row>
    <row r="6106" spans="26:37" s="368" customFormat="1" ht="14.15" customHeight="1">
      <c r="Z6106" s="439"/>
      <c r="AH6106" s="367"/>
      <c r="AJ6106" s="367"/>
      <c r="AK6106" s="367"/>
    </row>
    <row r="6107" spans="26:37" s="368" customFormat="1" ht="14.15" customHeight="1">
      <c r="Z6107" s="439"/>
      <c r="AH6107" s="367"/>
      <c r="AJ6107" s="367"/>
      <c r="AK6107" s="367"/>
    </row>
    <row r="6108" spans="26:37" s="368" customFormat="1" ht="14.15" customHeight="1">
      <c r="Z6108" s="439"/>
      <c r="AH6108" s="367"/>
      <c r="AJ6108" s="367"/>
      <c r="AK6108" s="367"/>
    </row>
    <row r="6109" spans="26:37" s="368" customFormat="1" ht="14.15" customHeight="1">
      <c r="Z6109" s="439"/>
      <c r="AH6109" s="367"/>
      <c r="AJ6109" s="367"/>
      <c r="AK6109" s="367"/>
    </row>
    <row r="6110" spans="26:37" s="368" customFormat="1" ht="14.15" customHeight="1">
      <c r="Z6110" s="439"/>
      <c r="AH6110" s="367"/>
      <c r="AJ6110" s="367"/>
      <c r="AK6110" s="367"/>
    </row>
    <row r="6111" spans="26:37" s="368" customFormat="1" ht="14.15" customHeight="1">
      <c r="Z6111" s="439"/>
      <c r="AH6111" s="367"/>
      <c r="AJ6111" s="367"/>
      <c r="AK6111" s="367"/>
    </row>
    <row r="6112" spans="26:37" s="368" customFormat="1" ht="14.15" customHeight="1">
      <c r="Z6112" s="439"/>
      <c r="AH6112" s="367"/>
      <c r="AJ6112" s="367"/>
      <c r="AK6112" s="367"/>
    </row>
    <row r="6113" spans="26:37" s="368" customFormat="1" ht="14.15" customHeight="1">
      <c r="Z6113" s="439"/>
      <c r="AH6113" s="367"/>
      <c r="AJ6113" s="367"/>
      <c r="AK6113" s="367"/>
    </row>
    <row r="6114" spans="26:37" s="368" customFormat="1" ht="14.15" customHeight="1">
      <c r="Z6114" s="439"/>
      <c r="AH6114" s="367"/>
      <c r="AJ6114" s="367"/>
      <c r="AK6114" s="367"/>
    </row>
    <row r="6115" spans="26:37" s="368" customFormat="1" ht="14.15" customHeight="1">
      <c r="Z6115" s="439"/>
      <c r="AH6115" s="367"/>
      <c r="AJ6115" s="367"/>
      <c r="AK6115" s="367"/>
    </row>
    <row r="6116" spans="26:37" s="368" customFormat="1" ht="14.15" customHeight="1">
      <c r="Z6116" s="439"/>
      <c r="AH6116" s="367"/>
      <c r="AJ6116" s="367"/>
      <c r="AK6116" s="367"/>
    </row>
    <row r="6117" spans="26:37" s="368" customFormat="1" ht="14.15" customHeight="1">
      <c r="Z6117" s="439"/>
      <c r="AH6117" s="367"/>
      <c r="AJ6117" s="367"/>
      <c r="AK6117" s="367"/>
    </row>
    <row r="6118" spans="26:37" s="368" customFormat="1" ht="14.15" customHeight="1">
      <c r="Z6118" s="439"/>
      <c r="AH6118" s="367"/>
      <c r="AJ6118" s="367"/>
      <c r="AK6118" s="367"/>
    </row>
    <row r="6119" spans="26:37" s="368" customFormat="1" ht="14.15" customHeight="1">
      <c r="Z6119" s="439"/>
      <c r="AH6119" s="367"/>
      <c r="AJ6119" s="367"/>
      <c r="AK6119" s="367"/>
    </row>
    <row r="6120" spans="26:37" s="368" customFormat="1" ht="14.15" customHeight="1">
      <c r="Z6120" s="439"/>
      <c r="AH6120" s="367"/>
      <c r="AJ6120" s="367"/>
      <c r="AK6120" s="367"/>
    </row>
    <row r="6121" spans="26:37" s="368" customFormat="1" ht="14.15" customHeight="1">
      <c r="Z6121" s="439"/>
      <c r="AH6121" s="367"/>
      <c r="AJ6121" s="367"/>
      <c r="AK6121" s="367"/>
    </row>
    <row r="6122" spans="26:37" s="368" customFormat="1" ht="14.15" customHeight="1">
      <c r="Z6122" s="439"/>
      <c r="AH6122" s="367"/>
      <c r="AJ6122" s="367"/>
      <c r="AK6122" s="367"/>
    </row>
    <row r="6123" spans="26:37" s="368" customFormat="1" ht="14.15" customHeight="1">
      <c r="Z6123" s="439"/>
      <c r="AH6123" s="367"/>
      <c r="AJ6123" s="367"/>
      <c r="AK6123" s="367"/>
    </row>
    <row r="6124" spans="26:37" s="368" customFormat="1" ht="14.15" customHeight="1">
      <c r="Z6124" s="439"/>
      <c r="AH6124" s="367"/>
      <c r="AJ6124" s="367"/>
      <c r="AK6124" s="367"/>
    </row>
    <row r="6125" spans="26:37" s="368" customFormat="1" ht="14.15" customHeight="1">
      <c r="Z6125" s="439"/>
      <c r="AH6125" s="367"/>
      <c r="AJ6125" s="367"/>
      <c r="AK6125" s="367"/>
    </row>
    <row r="6126" spans="26:37" s="368" customFormat="1" ht="14.15" customHeight="1">
      <c r="Z6126" s="439"/>
      <c r="AH6126" s="367"/>
      <c r="AJ6126" s="367"/>
      <c r="AK6126" s="367"/>
    </row>
    <row r="6127" spans="26:37" s="368" customFormat="1" ht="14.15" customHeight="1">
      <c r="Z6127" s="439"/>
      <c r="AH6127" s="367"/>
      <c r="AJ6127" s="367"/>
      <c r="AK6127" s="367"/>
    </row>
    <row r="6128" spans="26:37" s="368" customFormat="1" ht="14.15" customHeight="1">
      <c r="Z6128" s="439"/>
      <c r="AH6128" s="367"/>
      <c r="AJ6128" s="367"/>
      <c r="AK6128" s="367"/>
    </row>
    <row r="6129" spans="26:37" s="368" customFormat="1" ht="14.15" customHeight="1">
      <c r="Z6129" s="439"/>
      <c r="AH6129" s="367"/>
      <c r="AJ6129" s="367"/>
      <c r="AK6129" s="367"/>
    </row>
    <row r="6130" spans="26:37" s="368" customFormat="1" ht="14.15" customHeight="1">
      <c r="Z6130" s="439"/>
      <c r="AH6130" s="367"/>
      <c r="AJ6130" s="367"/>
      <c r="AK6130" s="367"/>
    </row>
    <row r="6131" spans="26:37" s="368" customFormat="1" ht="14.15" customHeight="1">
      <c r="Z6131" s="439"/>
      <c r="AH6131" s="367"/>
      <c r="AJ6131" s="367"/>
      <c r="AK6131" s="367"/>
    </row>
    <row r="6132" spans="26:37" s="368" customFormat="1" ht="14.15" customHeight="1">
      <c r="Z6132" s="439"/>
      <c r="AH6132" s="367"/>
      <c r="AJ6132" s="367"/>
      <c r="AK6132" s="367"/>
    </row>
    <row r="6133" spans="26:37" s="368" customFormat="1" ht="14.15" customHeight="1">
      <c r="Z6133" s="439"/>
      <c r="AH6133" s="367"/>
      <c r="AJ6133" s="367"/>
      <c r="AK6133" s="367"/>
    </row>
    <row r="6134" spans="26:37" s="368" customFormat="1" ht="14.15" customHeight="1">
      <c r="Z6134" s="439"/>
      <c r="AH6134" s="367"/>
      <c r="AJ6134" s="367"/>
      <c r="AK6134" s="367"/>
    </row>
    <row r="6135" spans="26:37" s="368" customFormat="1" ht="14.15" customHeight="1">
      <c r="Z6135" s="439"/>
      <c r="AH6135" s="367"/>
      <c r="AJ6135" s="367"/>
      <c r="AK6135" s="367"/>
    </row>
    <row r="6136" spans="26:37" s="368" customFormat="1" ht="14.15" customHeight="1">
      <c r="Z6136" s="439"/>
      <c r="AH6136" s="367"/>
      <c r="AJ6136" s="367"/>
      <c r="AK6136" s="367"/>
    </row>
    <row r="6137" spans="26:37" s="368" customFormat="1" ht="14.15" customHeight="1">
      <c r="Z6137" s="439"/>
      <c r="AH6137" s="367"/>
      <c r="AJ6137" s="367"/>
      <c r="AK6137" s="367"/>
    </row>
    <row r="6138" spans="26:37" s="368" customFormat="1" ht="14.15" customHeight="1">
      <c r="Z6138" s="439"/>
      <c r="AH6138" s="367"/>
      <c r="AJ6138" s="367"/>
      <c r="AK6138" s="367"/>
    </row>
    <row r="6139" spans="26:37" s="368" customFormat="1" ht="14.15" customHeight="1">
      <c r="Z6139" s="439"/>
      <c r="AH6139" s="367"/>
      <c r="AJ6139" s="367"/>
      <c r="AK6139" s="367"/>
    </row>
    <row r="6140" spans="26:37" s="368" customFormat="1" ht="14.15" customHeight="1">
      <c r="Z6140" s="439"/>
      <c r="AH6140" s="367"/>
      <c r="AJ6140" s="367"/>
      <c r="AK6140" s="367"/>
    </row>
    <row r="6141" spans="26:37" s="368" customFormat="1" ht="14.15" customHeight="1">
      <c r="Z6141" s="439"/>
      <c r="AH6141" s="367"/>
      <c r="AJ6141" s="367"/>
      <c r="AK6141" s="367"/>
    </row>
    <row r="6142" spans="26:37" s="368" customFormat="1" ht="14.15" customHeight="1">
      <c r="Z6142" s="439"/>
      <c r="AH6142" s="367"/>
      <c r="AJ6142" s="367"/>
      <c r="AK6142" s="367"/>
    </row>
    <row r="6143" spans="26:37" s="368" customFormat="1" ht="14.15" customHeight="1">
      <c r="Z6143" s="439"/>
      <c r="AH6143" s="367"/>
      <c r="AJ6143" s="367"/>
      <c r="AK6143" s="367"/>
    </row>
    <row r="6144" spans="26:37" s="368" customFormat="1" ht="14.15" customHeight="1">
      <c r="Z6144" s="439"/>
      <c r="AH6144" s="367"/>
      <c r="AJ6144" s="367"/>
      <c r="AK6144" s="367"/>
    </row>
    <row r="6145" spans="26:37" s="368" customFormat="1" ht="14.15" customHeight="1">
      <c r="Z6145" s="439"/>
      <c r="AH6145" s="367"/>
      <c r="AJ6145" s="367"/>
      <c r="AK6145" s="367"/>
    </row>
    <row r="6146" spans="26:37" s="368" customFormat="1" ht="14.15" customHeight="1">
      <c r="Z6146" s="439"/>
      <c r="AH6146" s="367"/>
      <c r="AJ6146" s="367"/>
      <c r="AK6146" s="367"/>
    </row>
    <row r="6147" spans="26:37" s="368" customFormat="1" ht="14.15" customHeight="1">
      <c r="Z6147" s="439"/>
      <c r="AH6147" s="367"/>
      <c r="AJ6147" s="367"/>
      <c r="AK6147" s="367"/>
    </row>
    <row r="6148" spans="26:37" s="368" customFormat="1" ht="14.15" customHeight="1">
      <c r="Z6148" s="439"/>
      <c r="AH6148" s="367"/>
      <c r="AJ6148" s="367"/>
      <c r="AK6148" s="367"/>
    </row>
    <row r="6149" spans="26:37" s="368" customFormat="1" ht="14.15" customHeight="1">
      <c r="Z6149" s="439"/>
      <c r="AH6149" s="367"/>
      <c r="AJ6149" s="367"/>
      <c r="AK6149" s="367"/>
    </row>
    <row r="6150" spans="26:37" s="368" customFormat="1" ht="14.15" customHeight="1">
      <c r="Z6150" s="439"/>
      <c r="AH6150" s="367"/>
      <c r="AJ6150" s="367"/>
      <c r="AK6150" s="367"/>
    </row>
    <row r="6151" spans="26:37" s="368" customFormat="1" ht="14.15" customHeight="1">
      <c r="Z6151" s="439"/>
      <c r="AH6151" s="367"/>
      <c r="AJ6151" s="367"/>
      <c r="AK6151" s="367"/>
    </row>
    <row r="6152" spans="26:37" s="368" customFormat="1" ht="14.15" customHeight="1">
      <c r="Z6152" s="439"/>
      <c r="AH6152" s="367"/>
      <c r="AJ6152" s="367"/>
      <c r="AK6152" s="367"/>
    </row>
    <row r="6153" spans="26:37" s="368" customFormat="1" ht="14.15" customHeight="1">
      <c r="Z6153" s="439"/>
      <c r="AH6153" s="367"/>
      <c r="AJ6153" s="367"/>
      <c r="AK6153" s="367"/>
    </row>
    <row r="6154" spans="26:37" s="368" customFormat="1" ht="14.15" customHeight="1">
      <c r="Z6154" s="439"/>
      <c r="AH6154" s="367"/>
      <c r="AJ6154" s="367"/>
      <c r="AK6154" s="367"/>
    </row>
    <row r="6155" spans="26:37" s="368" customFormat="1" ht="14.15" customHeight="1">
      <c r="Z6155" s="439"/>
      <c r="AH6155" s="367"/>
      <c r="AJ6155" s="367"/>
      <c r="AK6155" s="367"/>
    </row>
    <row r="6156" spans="26:37" s="368" customFormat="1" ht="14.15" customHeight="1">
      <c r="Z6156" s="439"/>
      <c r="AH6156" s="367"/>
      <c r="AJ6156" s="367"/>
      <c r="AK6156" s="367"/>
    </row>
    <row r="6157" spans="26:37" s="368" customFormat="1" ht="14.15" customHeight="1">
      <c r="Z6157" s="439"/>
      <c r="AH6157" s="367"/>
      <c r="AJ6157" s="367"/>
      <c r="AK6157" s="367"/>
    </row>
    <row r="6158" spans="26:37" s="368" customFormat="1" ht="14.15" customHeight="1">
      <c r="Z6158" s="439"/>
      <c r="AH6158" s="367"/>
      <c r="AJ6158" s="367"/>
      <c r="AK6158" s="367"/>
    </row>
    <row r="6159" spans="26:37" s="368" customFormat="1" ht="14.15" customHeight="1">
      <c r="Z6159" s="439"/>
      <c r="AH6159" s="367"/>
      <c r="AJ6159" s="367"/>
      <c r="AK6159" s="367"/>
    </row>
    <row r="6160" spans="26:37" s="368" customFormat="1" ht="14.15" customHeight="1">
      <c r="Z6160" s="439"/>
      <c r="AH6160" s="367"/>
      <c r="AJ6160" s="367"/>
      <c r="AK6160" s="367"/>
    </row>
    <row r="6161" spans="26:37" s="368" customFormat="1" ht="14.15" customHeight="1">
      <c r="Z6161" s="439"/>
      <c r="AH6161" s="367"/>
      <c r="AJ6161" s="367"/>
      <c r="AK6161" s="367"/>
    </row>
    <row r="6162" spans="26:37" s="368" customFormat="1" ht="14.15" customHeight="1">
      <c r="Z6162" s="439"/>
      <c r="AH6162" s="367"/>
      <c r="AJ6162" s="367"/>
      <c r="AK6162" s="367"/>
    </row>
    <row r="6163" spans="26:37" s="368" customFormat="1" ht="14.15" customHeight="1">
      <c r="Z6163" s="439"/>
      <c r="AH6163" s="367"/>
      <c r="AJ6163" s="367"/>
      <c r="AK6163" s="367"/>
    </row>
    <row r="6164" spans="26:37" s="368" customFormat="1" ht="14.15" customHeight="1">
      <c r="Z6164" s="439"/>
      <c r="AH6164" s="367"/>
      <c r="AJ6164" s="367"/>
      <c r="AK6164" s="367"/>
    </row>
    <row r="6165" spans="26:37" s="368" customFormat="1" ht="14.15" customHeight="1">
      <c r="Z6165" s="439"/>
      <c r="AH6165" s="367"/>
      <c r="AJ6165" s="367"/>
      <c r="AK6165" s="367"/>
    </row>
    <row r="6166" spans="26:37" s="368" customFormat="1" ht="14.15" customHeight="1">
      <c r="Z6166" s="439"/>
      <c r="AH6166" s="367"/>
      <c r="AJ6166" s="367"/>
      <c r="AK6166" s="367"/>
    </row>
    <row r="6167" spans="26:37" s="368" customFormat="1" ht="14.15" customHeight="1">
      <c r="Z6167" s="439"/>
      <c r="AH6167" s="367"/>
      <c r="AJ6167" s="367"/>
      <c r="AK6167" s="367"/>
    </row>
    <row r="6168" spans="26:37" s="368" customFormat="1" ht="14.15" customHeight="1">
      <c r="Z6168" s="439"/>
      <c r="AH6168" s="367"/>
      <c r="AJ6168" s="367"/>
      <c r="AK6168" s="367"/>
    </row>
    <row r="6169" spans="26:37" s="368" customFormat="1" ht="14.15" customHeight="1">
      <c r="Z6169" s="439"/>
      <c r="AH6169" s="367"/>
      <c r="AJ6169" s="367"/>
      <c r="AK6169" s="367"/>
    </row>
    <row r="6170" spans="26:37" s="368" customFormat="1" ht="14.15" customHeight="1">
      <c r="Z6170" s="439"/>
      <c r="AH6170" s="367"/>
      <c r="AJ6170" s="367"/>
      <c r="AK6170" s="367"/>
    </row>
    <row r="6171" spans="26:37" s="368" customFormat="1" ht="14.15" customHeight="1">
      <c r="Z6171" s="439"/>
      <c r="AH6171" s="367"/>
      <c r="AJ6171" s="367"/>
      <c r="AK6171" s="367"/>
    </row>
    <row r="6172" spans="26:37" s="368" customFormat="1" ht="14.15" customHeight="1">
      <c r="Z6172" s="439"/>
      <c r="AH6172" s="367"/>
      <c r="AJ6172" s="367"/>
      <c r="AK6172" s="367"/>
    </row>
    <row r="6173" spans="26:37" s="368" customFormat="1" ht="14.15" customHeight="1">
      <c r="Z6173" s="439"/>
      <c r="AH6173" s="367"/>
      <c r="AJ6173" s="367"/>
      <c r="AK6173" s="367"/>
    </row>
    <row r="6174" spans="26:37" s="368" customFormat="1" ht="14.15" customHeight="1">
      <c r="Z6174" s="439"/>
      <c r="AH6174" s="367"/>
      <c r="AJ6174" s="367"/>
      <c r="AK6174" s="367"/>
    </row>
    <row r="6175" spans="26:37" s="368" customFormat="1" ht="14.15" customHeight="1">
      <c r="Z6175" s="439"/>
      <c r="AH6175" s="367"/>
      <c r="AJ6175" s="367"/>
      <c r="AK6175" s="367"/>
    </row>
    <row r="6176" spans="26:37" s="368" customFormat="1" ht="14.15" customHeight="1">
      <c r="Z6176" s="439"/>
      <c r="AH6176" s="367"/>
      <c r="AJ6176" s="367"/>
      <c r="AK6176" s="367"/>
    </row>
    <row r="6177" spans="26:37" s="368" customFormat="1" ht="14.15" customHeight="1">
      <c r="Z6177" s="439"/>
      <c r="AH6177" s="367"/>
      <c r="AJ6177" s="367"/>
      <c r="AK6177" s="367"/>
    </row>
    <row r="6178" spans="26:37" s="368" customFormat="1" ht="14.15" customHeight="1">
      <c r="Z6178" s="439"/>
      <c r="AH6178" s="367"/>
      <c r="AJ6178" s="367"/>
      <c r="AK6178" s="367"/>
    </row>
    <row r="6179" spans="26:37" s="368" customFormat="1" ht="14.15" customHeight="1">
      <c r="Z6179" s="439"/>
      <c r="AH6179" s="367"/>
      <c r="AJ6179" s="367"/>
      <c r="AK6179" s="367"/>
    </row>
    <row r="6180" spans="26:37" s="368" customFormat="1" ht="14.15" customHeight="1">
      <c r="Z6180" s="439"/>
      <c r="AH6180" s="367"/>
      <c r="AJ6180" s="367"/>
      <c r="AK6180" s="367"/>
    </row>
    <row r="6181" spans="26:37" s="368" customFormat="1" ht="14.15" customHeight="1">
      <c r="Z6181" s="439"/>
      <c r="AH6181" s="367"/>
      <c r="AJ6181" s="367"/>
      <c r="AK6181" s="367"/>
    </row>
    <row r="6182" spans="26:37" s="368" customFormat="1" ht="14.15" customHeight="1">
      <c r="Z6182" s="439"/>
      <c r="AH6182" s="367"/>
      <c r="AJ6182" s="367"/>
      <c r="AK6182" s="367"/>
    </row>
    <row r="6183" spans="26:37" s="368" customFormat="1" ht="14.15" customHeight="1">
      <c r="Z6183" s="439"/>
      <c r="AH6183" s="367"/>
      <c r="AJ6183" s="367"/>
      <c r="AK6183" s="367"/>
    </row>
    <row r="6184" spans="26:37" s="368" customFormat="1" ht="14.15" customHeight="1">
      <c r="Z6184" s="439"/>
      <c r="AH6184" s="367"/>
      <c r="AJ6184" s="367"/>
      <c r="AK6184" s="367"/>
    </row>
    <row r="6185" spans="26:37" s="368" customFormat="1" ht="14.15" customHeight="1">
      <c r="Z6185" s="439"/>
      <c r="AH6185" s="367"/>
      <c r="AJ6185" s="367"/>
      <c r="AK6185" s="367"/>
    </row>
    <row r="6186" spans="26:37" s="368" customFormat="1" ht="14.15" customHeight="1">
      <c r="Z6186" s="439"/>
      <c r="AH6186" s="367"/>
      <c r="AJ6186" s="367"/>
      <c r="AK6186" s="367"/>
    </row>
    <row r="6187" spans="26:37" s="368" customFormat="1" ht="14.15" customHeight="1">
      <c r="Z6187" s="439"/>
      <c r="AH6187" s="367"/>
      <c r="AJ6187" s="367"/>
      <c r="AK6187" s="367"/>
    </row>
    <row r="6188" spans="26:37" s="368" customFormat="1" ht="14.15" customHeight="1">
      <c r="Z6188" s="439"/>
      <c r="AH6188" s="367"/>
      <c r="AJ6188" s="367"/>
      <c r="AK6188" s="367"/>
    </row>
    <row r="6189" spans="26:37" s="368" customFormat="1" ht="14.15" customHeight="1">
      <c r="Z6189" s="439"/>
      <c r="AH6189" s="367"/>
      <c r="AJ6189" s="367"/>
      <c r="AK6189" s="367"/>
    </row>
    <row r="6190" spans="26:37" s="368" customFormat="1" ht="14.15" customHeight="1">
      <c r="Z6190" s="439"/>
      <c r="AH6190" s="367"/>
      <c r="AJ6190" s="367"/>
      <c r="AK6190" s="367"/>
    </row>
    <row r="6191" spans="26:37" s="368" customFormat="1" ht="14.15" customHeight="1">
      <c r="Z6191" s="439"/>
      <c r="AH6191" s="367"/>
      <c r="AJ6191" s="367"/>
      <c r="AK6191" s="367"/>
    </row>
    <row r="6192" spans="26:37" s="368" customFormat="1" ht="14.15" customHeight="1">
      <c r="Z6192" s="439"/>
      <c r="AH6192" s="367"/>
      <c r="AJ6192" s="367"/>
      <c r="AK6192" s="367"/>
    </row>
    <row r="6193" spans="26:37" s="368" customFormat="1" ht="14.15" customHeight="1">
      <c r="Z6193" s="439"/>
      <c r="AH6193" s="367"/>
      <c r="AJ6193" s="367"/>
      <c r="AK6193" s="367"/>
    </row>
    <row r="6194" spans="26:37" s="368" customFormat="1" ht="14.15" customHeight="1">
      <c r="Z6194" s="439"/>
      <c r="AH6194" s="367"/>
      <c r="AJ6194" s="367"/>
      <c r="AK6194" s="367"/>
    </row>
    <row r="6195" spans="26:37" s="368" customFormat="1" ht="14.15" customHeight="1">
      <c r="Z6195" s="439"/>
      <c r="AH6195" s="367"/>
      <c r="AJ6195" s="367"/>
      <c r="AK6195" s="367"/>
    </row>
    <row r="6196" spans="26:37" s="368" customFormat="1" ht="14.15" customHeight="1">
      <c r="Z6196" s="439"/>
      <c r="AH6196" s="367"/>
      <c r="AJ6196" s="367"/>
      <c r="AK6196" s="367"/>
    </row>
    <row r="6197" spans="26:37" s="368" customFormat="1" ht="14.15" customHeight="1">
      <c r="Z6197" s="439"/>
      <c r="AH6197" s="367"/>
      <c r="AJ6197" s="367"/>
      <c r="AK6197" s="367"/>
    </row>
    <row r="6198" spans="26:37" s="368" customFormat="1" ht="14.15" customHeight="1">
      <c r="Z6198" s="439"/>
      <c r="AH6198" s="367"/>
      <c r="AJ6198" s="367"/>
      <c r="AK6198" s="367"/>
    </row>
    <row r="6199" spans="26:37" s="368" customFormat="1" ht="14.15" customHeight="1">
      <c r="Z6199" s="439"/>
      <c r="AH6199" s="367"/>
      <c r="AJ6199" s="367"/>
      <c r="AK6199" s="367"/>
    </row>
    <row r="6200" spans="26:37" s="368" customFormat="1" ht="14.15" customHeight="1">
      <c r="Z6200" s="439"/>
      <c r="AH6200" s="367"/>
      <c r="AJ6200" s="367"/>
      <c r="AK6200" s="367"/>
    </row>
    <row r="6201" spans="26:37" s="368" customFormat="1" ht="14.15" customHeight="1">
      <c r="Z6201" s="439"/>
      <c r="AH6201" s="367"/>
      <c r="AJ6201" s="367"/>
      <c r="AK6201" s="367"/>
    </row>
    <row r="6202" spans="26:37" s="368" customFormat="1" ht="14.15" customHeight="1">
      <c r="Z6202" s="439"/>
      <c r="AH6202" s="367"/>
      <c r="AJ6202" s="367"/>
      <c r="AK6202" s="367"/>
    </row>
    <row r="6203" spans="26:37" s="368" customFormat="1" ht="14.15" customHeight="1">
      <c r="Z6203" s="439"/>
      <c r="AH6203" s="367"/>
      <c r="AJ6203" s="367"/>
      <c r="AK6203" s="367"/>
    </row>
    <row r="6204" spans="26:37" s="368" customFormat="1" ht="14.15" customHeight="1">
      <c r="Z6204" s="439"/>
      <c r="AH6204" s="367"/>
      <c r="AJ6204" s="367"/>
      <c r="AK6204" s="367"/>
    </row>
    <row r="6205" spans="26:37" s="368" customFormat="1" ht="14.15" customHeight="1">
      <c r="Z6205" s="439"/>
      <c r="AH6205" s="367"/>
      <c r="AJ6205" s="367"/>
      <c r="AK6205" s="367"/>
    </row>
    <row r="6206" spans="26:37" s="368" customFormat="1" ht="14.15" customHeight="1">
      <c r="Z6206" s="439"/>
      <c r="AH6206" s="367"/>
      <c r="AJ6206" s="367"/>
      <c r="AK6206" s="367"/>
    </row>
    <row r="6207" spans="26:37" s="368" customFormat="1" ht="14.15" customHeight="1">
      <c r="Z6207" s="439"/>
      <c r="AH6207" s="367"/>
      <c r="AJ6207" s="367"/>
      <c r="AK6207" s="367"/>
    </row>
    <row r="6208" spans="26:37" s="368" customFormat="1" ht="14.15" customHeight="1">
      <c r="Z6208" s="439"/>
      <c r="AH6208" s="367"/>
      <c r="AJ6208" s="367"/>
      <c r="AK6208" s="367"/>
    </row>
    <row r="6209" spans="26:37" s="368" customFormat="1" ht="14.15" customHeight="1">
      <c r="Z6209" s="439"/>
      <c r="AH6209" s="367"/>
      <c r="AJ6209" s="367"/>
      <c r="AK6209" s="367"/>
    </row>
    <row r="6210" spans="26:37" s="368" customFormat="1" ht="14.15" customHeight="1">
      <c r="Z6210" s="439"/>
      <c r="AH6210" s="367"/>
      <c r="AJ6210" s="367"/>
      <c r="AK6210" s="367"/>
    </row>
    <row r="6211" spans="26:37" s="368" customFormat="1" ht="14.15" customHeight="1">
      <c r="Z6211" s="439"/>
      <c r="AH6211" s="367"/>
      <c r="AJ6211" s="367"/>
      <c r="AK6211" s="367"/>
    </row>
    <row r="6212" spans="26:37" s="368" customFormat="1" ht="14.15" customHeight="1">
      <c r="Z6212" s="439"/>
      <c r="AH6212" s="367"/>
      <c r="AJ6212" s="367"/>
      <c r="AK6212" s="367"/>
    </row>
    <row r="6213" spans="26:37" s="368" customFormat="1" ht="14.15" customHeight="1">
      <c r="Z6213" s="439"/>
      <c r="AH6213" s="367"/>
      <c r="AJ6213" s="367"/>
      <c r="AK6213" s="367"/>
    </row>
    <row r="6214" spans="26:37" s="368" customFormat="1" ht="14.15" customHeight="1">
      <c r="Z6214" s="439"/>
      <c r="AH6214" s="367"/>
      <c r="AJ6214" s="367"/>
      <c r="AK6214" s="367"/>
    </row>
    <row r="6215" spans="26:37" s="368" customFormat="1" ht="14.15" customHeight="1">
      <c r="Z6215" s="439"/>
      <c r="AH6215" s="367"/>
      <c r="AJ6215" s="367"/>
      <c r="AK6215" s="367"/>
    </row>
    <row r="6216" spans="26:37" s="368" customFormat="1" ht="14.15" customHeight="1">
      <c r="Z6216" s="439"/>
      <c r="AH6216" s="367"/>
      <c r="AJ6216" s="367"/>
      <c r="AK6216" s="367"/>
    </row>
    <row r="6217" spans="26:37" s="368" customFormat="1" ht="14.15" customHeight="1">
      <c r="Z6217" s="439"/>
      <c r="AH6217" s="367"/>
      <c r="AJ6217" s="367"/>
      <c r="AK6217" s="367"/>
    </row>
    <row r="6218" spans="26:37" s="368" customFormat="1" ht="14.15" customHeight="1">
      <c r="Z6218" s="439"/>
      <c r="AH6218" s="367"/>
      <c r="AJ6218" s="367"/>
      <c r="AK6218" s="367"/>
    </row>
    <row r="6219" spans="26:37" s="368" customFormat="1" ht="14.15" customHeight="1">
      <c r="Z6219" s="439"/>
      <c r="AH6219" s="367"/>
      <c r="AJ6219" s="367"/>
      <c r="AK6219" s="367"/>
    </row>
    <row r="6220" spans="26:37" s="368" customFormat="1" ht="14.15" customHeight="1">
      <c r="Z6220" s="439"/>
      <c r="AH6220" s="367"/>
      <c r="AJ6220" s="367"/>
      <c r="AK6220" s="367"/>
    </row>
    <row r="6221" spans="26:37" s="368" customFormat="1" ht="14.15" customHeight="1">
      <c r="Z6221" s="439"/>
      <c r="AH6221" s="367"/>
      <c r="AJ6221" s="367"/>
      <c r="AK6221" s="367"/>
    </row>
    <row r="6222" spans="26:37" s="368" customFormat="1" ht="14.15" customHeight="1">
      <c r="Z6222" s="439"/>
      <c r="AH6222" s="367"/>
      <c r="AJ6222" s="367"/>
      <c r="AK6222" s="367"/>
    </row>
    <row r="6223" spans="26:37" s="368" customFormat="1" ht="14.15" customHeight="1">
      <c r="Z6223" s="439"/>
      <c r="AH6223" s="367"/>
      <c r="AJ6223" s="367"/>
      <c r="AK6223" s="367"/>
    </row>
    <row r="6224" spans="26:37" s="368" customFormat="1" ht="14.15" customHeight="1">
      <c r="Z6224" s="439"/>
      <c r="AH6224" s="367"/>
      <c r="AJ6224" s="367"/>
      <c r="AK6224" s="367"/>
    </row>
    <row r="6225" spans="26:37" s="368" customFormat="1" ht="14.15" customHeight="1">
      <c r="Z6225" s="439"/>
      <c r="AH6225" s="367"/>
      <c r="AJ6225" s="367"/>
      <c r="AK6225" s="367"/>
    </row>
    <row r="6226" spans="26:37" s="368" customFormat="1" ht="14.15" customHeight="1">
      <c r="Z6226" s="439"/>
      <c r="AH6226" s="367"/>
      <c r="AJ6226" s="367"/>
      <c r="AK6226" s="367"/>
    </row>
    <row r="6227" spans="26:37" s="368" customFormat="1" ht="14.15" customHeight="1">
      <c r="Z6227" s="439"/>
      <c r="AH6227" s="367"/>
      <c r="AJ6227" s="367"/>
      <c r="AK6227" s="367"/>
    </row>
    <row r="6228" spans="26:37" s="368" customFormat="1" ht="14.15" customHeight="1">
      <c r="Z6228" s="439"/>
      <c r="AH6228" s="367"/>
      <c r="AJ6228" s="367"/>
      <c r="AK6228" s="367"/>
    </row>
    <row r="6229" spans="26:37" s="368" customFormat="1" ht="14.15" customHeight="1">
      <c r="Z6229" s="439"/>
      <c r="AH6229" s="367"/>
      <c r="AJ6229" s="367"/>
      <c r="AK6229" s="367"/>
    </row>
    <row r="6230" spans="26:37" s="368" customFormat="1" ht="14.15" customHeight="1">
      <c r="Z6230" s="439"/>
      <c r="AH6230" s="367"/>
      <c r="AJ6230" s="367"/>
      <c r="AK6230" s="367"/>
    </row>
    <row r="6231" spans="26:37" s="368" customFormat="1" ht="14.15" customHeight="1">
      <c r="Z6231" s="439"/>
      <c r="AH6231" s="367"/>
      <c r="AJ6231" s="367"/>
      <c r="AK6231" s="367"/>
    </row>
    <row r="6232" spans="26:37" s="368" customFormat="1" ht="14.15" customHeight="1">
      <c r="Z6232" s="439"/>
      <c r="AH6232" s="367"/>
      <c r="AJ6232" s="367"/>
      <c r="AK6232" s="367"/>
    </row>
    <row r="6233" spans="26:37" s="368" customFormat="1" ht="14.15" customHeight="1">
      <c r="Z6233" s="439"/>
      <c r="AH6233" s="367"/>
      <c r="AJ6233" s="367"/>
      <c r="AK6233" s="367"/>
    </row>
    <row r="6234" spans="26:37" s="368" customFormat="1" ht="14.15" customHeight="1">
      <c r="Z6234" s="439"/>
      <c r="AH6234" s="367"/>
      <c r="AJ6234" s="367"/>
      <c r="AK6234" s="367"/>
    </row>
    <row r="6235" spans="26:37" s="368" customFormat="1" ht="14.15" customHeight="1">
      <c r="Z6235" s="439"/>
      <c r="AH6235" s="367"/>
      <c r="AJ6235" s="367"/>
      <c r="AK6235" s="367"/>
    </row>
    <row r="6236" spans="26:37" s="368" customFormat="1" ht="14.15" customHeight="1">
      <c r="Z6236" s="439"/>
      <c r="AH6236" s="367"/>
      <c r="AJ6236" s="367"/>
      <c r="AK6236" s="367"/>
    </row>
    <row r="6237" spans="26:37" s="368" customFormat="1" ht="14.15" customHeight="1">
      <c r="Z6237" s="439"/>
      <c r="AH6237" s="367"/>
      <c r="AJ6237" s="367"/>
      <c r="AK6237" s="367"/>
    </row>
    <row r="6238" spans="26:37" s="368" customFormat="1" ht="14.15" customHeight="1">
      <c r="Z6238" s="439"/>
      <c r="AH6238" s="367"/>
      <c r="AJ6238" s="367"/>
      <c r="AK6238" s="367"/>
    </row>
    <row r="6239" spans="26:37" s="368" customFormat="1" ht="14.15" customHeight="1">
      <c r="Z6239" s="439"/>
      <c r="AH6239" s="367"/>
      <c r="AJ6239" s="367"/>
      <c r="AK6239" s="367"/>
    </row>
    <row r="6240" spans="26:37" s="368" customFormat="1" ht="14.15" customHeight="1">
      <c r="Z6240" s="439"/>
      <c r="AH6240" s="367"/>
      <c r="AJ6240" s="367"/>
      <c r="AK6240" s="367"/>
    </row>
    <row r="6241" spans="26:37" s="368" customFormat="1" ht="14.15" customHeight="1">
      <c r="Z6241" s="439"/>
      <c r="AH6241" s="367"/>
      <c r="AJ6241" s="367"/>
      <c r="AK6241" s="367"/>
    </row>
    <row r="6242" spans="26:37" s="368" customFormat="1" ht="14.15" customHeight="1">
      <c r="Z6242" s="439"/>
      <c r="AH6242" s="367"/>
      <c r="AJ6242" s="367"/>
      <c r="AK6242" s="367"/>
    </row>
    <row r="6243" spans="26:37" s="368" customFormat="1" ht="14.15" customHeight="1">
      <c r="Z6243" s="439"/>
      <c r="AH6243" s="367"/>
      <c r="AJ6243" s="367"/>
      <c r="AK6243" s="367"/>
    </row>
    <row r="6244" spans="26:37" s="368" customFormat="1" ht="14.15" customHeight="1">
      <c r="Z6244" s="439"/>
      <c r="AH6244" s="367"/>
      <c r="AJ6244" s="367"/>
      <c r="AK6244" s="367"/>
    </row>
    <row r="6245" spans="26:37" s="368" customFormat="1" ht="14.15" customHeight="1">
      <c r="Z6245" s="439"/>
      <c r="AH6245" s="367"/>
      <c r="AJ6245" s="367"/>
      <c r="AK6245" s="367"/>
    </row>
    <row r="6246" spans="26:37" s="368" customFormat="1" ht="14.15" customHeight="1">
      <c r="Z6246" s="439"/>
      <c r="AH6246" s="367"/>
      <c r="AJ6246" s="367"/>
      <c r="AK6246" s="367"/>
    </row>
    <row r="6247" spans="26:37" s="368" customFormat="1" ht="14.15" customHeight="1">
      <c r="Z6247" s="439"/>
      <c r="AH6247" s="367"/>
      <c r="AJ6247" s="367"/>
      <c r="AK6247" s="367"/>
    </row>
    <row r="6248" spans="26:37" s="368" customFormat="1" ht="14.15" customHeight="1">
      <c r="Z6248" s="439"/>
      <c r="AH6248" s="367"/>
      <c r="AJ6248" s="367"/>
      <c r="AK6248" s="367"/>
    </row>
    <row r="6249" spans="26:37" s="368" customFormat="1" ht="14.15" customHeight="1">
      <c r="Z6249" s="439"/>
      <c r="AH6249" s="367"/>
      <c r="AJ6249" s="367"/>
      <c r="AK6249" s="367"/>
    </row>
    <row r="6250" spans="26:37" s="368" customFormat="1" ht="14.15" customHeight="1">
      <c r="Z6250" s="439"/>
      <c r="AH6250" s="367"/>
      <c r="AJ6250" s="367"/>
      <c r="AK6250" s="367"/>
    </row>
    <row r="6251" spans="26:37" s="368" customFormat="1" ht="14.15" customHeight="1">
      <c r="Z6251" s="439"/>
      <c r="AH6251" s="367"/>
      <c r="AJ6251" s="367"/>
      <c r="AK6251" s="367"/>
    </row>
    <row r="6252" spans="26:37" s="368" customFormat="1" ht="14.15" customHeight="1">
      <c r="Z6252" s="439"/>
      <c r="AH6252" s="367"/>
      <c r="AJ6252" s="367"/>
      <c r="AK6252" s="367"/>
    </row>
    <row r="6253" spans="26:37" s="368" customFormat="1" ht="14.15" customHeight="1">
      <c r="Z6253" s="439"/>
      <c r="AH6253" s="367"/>
      <c r="AJ6253" s="367"/>
      <c r="AK6253" s="367"/>
    </row>
    <row r="6254" spans="26:37" s="368" customFormat="1" ht="14.15" customHeight="1">
      <c r="Z6254" s="439"/>
      <c r="AH6254" s="367"/>
      <c r="AJ6254" s="367"/>
      <c r="AK6254" s="367"/>
    </row>
    <row r="6255" spans="26:37" s="368" customFormat="1" ht="14.15" customHeight="1">
      <c r="Z6255" s="439"/>
      <c r="AH6255" s="367"/>
      <c r="AJ6255" s="367"/>
      <c r="AK6255" s="367"/>
    </row>
    <row r="6256" spans="26:37" s="368" customFormat="1" ht="14.15" customHeight="1">
      <c r="Z6256" s="439"/>
      <c r="AH6256" s="367"/>
      <c r="AJ6256" s="367"/>
      <c r="AK6256" s="367"/>
    </row>
    <row r="6257" spans="26:37" s="368" customFormat="1" ht="14.15" customHeight="1">
      <c r="Z6257" s="439"/>
      <c r="AH6257" s="367"/>
      <c r="AJ6257" s="367"/>
      <c r="AK6257" s="367"/>
    </row>
    <row r="6258" spans="26:37" s="368" customFormat="1" ht="14.15" customHeight="1">
      <c r="Z6258" s="439"/>
      <c r="AH6258" s="367"/>
      <c r="AJ6258" s="367"/>
      <c r="AK6258" s="367"/>
    </row>
    <row r="6259" spans="26:37" s="368" customFormat="1" ht="14.15" customHeight="1">
      <c r="Z6259" s="439"/>
      <c r="AH6259" s="367"/>
      <c r="AJ6259" s="367"/>
      <c r="AK6259" s="367"/>
    </row>
    <row r="6260" spans="26:37" s="368" customFormat="1" ht="14.15" customHeight="1">
      <c r="Z6260" s="439"/>
      <c r="AH6260" s="367"/>
      <c r="AJ6260" s="367"/>
      <c r="AK6260" s="367"/>
    </row>
    <row r="6261" spans="26:37" s="368" customFormat="1" ht="14.15" customHeight="1">
      <c r="Z6261" s="439"/>
      <c r="AH6261" s="367"/>
      <c r="AJ6261" s="367"/>
      <c r="AK6261" s="367"/>
    </row>
    <row r="6262" spans="26:37" s="368" customFormat="1" ht="14.15" customHeight="1">
      <c r="Z6262" s="439"/>
      <c r="AH6262" s="367"/>
      <c r="AJ6262" s="367"/>
      <c r="AK6262" s="367"/>
    </row>
    <row r="6263" spans="26:37" s="368" customFormat="1" ht="14.15" customHeight="1">
      <c r="Z6263" s="439"/>
      <c r="AH6263" s="367"/>
      <c r="AJ6263" s="367"/>
      <c r="AK6263" s="367"/>
    </row>
    <row r="6264" spans="26:37" s="368" customFormat="1" ht="14.15" customHeight="1">
      <c r="Z6264" s="439"/>
      <c r="AH6264" s="367"/>
      <c r="AJ6264" s="367"/>
      <c r="AK6264" s="367"/>
    </row>
    <row r="6265" spans="26:37" s="368" customFormat="1" ht="14.15" customHeight="1">
      <c r="Z6265" s="439"/>
      <c r="AH6265" s="367"/>
      <c r="AJ6265" s="367"/>
      <c r="AK6265" s="367"/>
    </row>
    <row r="6266" spans="26:37" s="368" customFormat="1" ht="14.15" customHeight="1">
      <c r="Z6266" s="439"/>
      <c r="AH6266" s="367"/>
      <c r="AJ6266" s="367"/>
      <c r="AK6266" s="367"/>
    </row>
    <row r="6267" spans="26:37" s="368" customFormat="1" ht="14.15" customHeight="1">
      <c r="Z6267" s="439"/>
      <c r="AH6267" s="367"/>
      <c r="AJ6267" s="367"/>
      <c r="AK6267" s="367"/>
    </row>
    <row r="6268" spans="26:37" s="368" customFormat="1" ht="14.15" customHeight="1">
      <c r="Z6268" s="439"/>
      <c r="AH6268" s="367"/>
      <c r="AJ6268" s="367"/>
      <c r="AK6268" s="367"/>
    </row>
    <row r="6269" spans="26:37" s="368" customFormat="1" ht="14.15" customHeight="1">
      <c r="Z6269" s="439"/>
      <c r="AH6269" s="367"/>
      <c r="AJ6269" s="367"/>
      <c r="AK6269" s="367"/>
    </row>
    <row r="6270" spans="26:37" s="368" customFormat="1" ht="14.15" customHeight="1">
      <c r="Z6270" s="439"/>
      <c r="AH6270" s="367"/>
      <c r="AJ6270" s="367"/>
      <c r="AK6270" s="367"/>
    </row>
    <row r="6271" spans="26:37" s="368" customFormat="1" ht="14.15" customHeight="1">
      <c r="Z6271" s="439"/>
      <c r="AH6271" s="367"/>
      <c r="AJ6271" s="367"/>
      <c r="AK6271" s="367"/>
    </row>
    <row r="6272" spans="26:37" s="368" customFormat="1" ht="14.15" customHeight="1">
      <c r="Z6272" s="439"/>
      <c r="AH6272" s="367"/>
      <c r="AJ6272" s="367"/>
      <c r="AK6272" s="367"/>
    </row>
    <row r="6273" spans="26:37" s="368" customFormat="1" ht="14.15" customHeight="1">
      <c r="Z6273" s="439"/>
      <c r="AH6273" s="367"/>
      <c r="AJ6273" s="367"/>
      <c r="AK6273" s="367"/>
    </row>
    <row r="6274" spans="26:37" s="368" customFormat="1" ht="14.15" customHeight="1">
      <c r="Z6274" s="439"/>
      <c r="AH6274" s="367"/>
      <c r="AJ6274" s="367"/>
      <c r="AK6274" s="367"/>
    </row>
    <row r="6275" spans="26:37" s="368" customFormat="1" ht="14.15" customHeight="1">
      <c r="Z6275" s="439"/>
      <c r="AH6275" s="367"/>
      <c r="AJ6275" s="367"/>
      <c r="AK6275" s="367"/>
    </row>
    <row r="6276" spans="26:37" s="368" customFormat="1" ht="14.15" customHeight="1">
      <c r="Z6276" s="439"/>
      <c r="AH6276" s="367"/>
      <c r="AJ6276" s="367"/>
      <c r="AK6276" s="367"/>
    </row>
    <row r="6277" spans="26:37" s="368" customFormat="1" ht="14.15" customHeight="1">
      <c r="Z6277" s="439"/>
      <c r="AH6277" s="367"/>
      <c r="AJ6277" s="367"/>
      <c r="AK6277" s="367"/>
    </row>
    <row r="6278" spans="26:37" s="368" customFormat="1" ht="14.15" customHeight="1">
      <c r="Z6278" s="439"/>
      <c r="AH6278" s="367"/>
      <c r="AJ6278" s="367"/>
      <c r="AK6278" s="367"/>
    </row>
    <row r="6279" spans="26:37" s="368" customFormat="1" ht="14.15" customHeight="1">
      <c r="Z6279" s="439"/>
      <c r="AH6279" s="367"/>
      <c r="AJ6279" s="367"/>
      <c r="AK6279" s="367"/>
    </row>
    <row r="6280" spans="26:37" s="368" customFormat="1" ht="14.15" customHeight="1">
      <c r="Z6280" s="439"/>
      <c r="AH6280" s="367"/>
      <c r="AJ6280" s="367"/>
      <c r="AK6280" s="367"/>
    </row>
    <row r="6281" spans="26:37" s="368" customFormat="1" ht="14.15" customHeight="1">
      <c r="Z6281" s="439"/>
      <c r="AH6281" s="367"/>
      <c r="AJ6281" s="367"/>
      <c r="AK6281" s="367"/>
    </row>
    <row r="6282" spans="26:37" s="368" customFormat="1" ht="14.15" customHeight="1">
      <c r="Z6282" s="439"/>
      <c r="AH6282" s="367"/>
      <c r="AJ6282" s="367"/>
      <c r="AK6282" s="367"/>
    </row>
    <row r="6283" spans="26:37" s="368" customFormat="1" ht="14.15" customHeight="1">
      <c r="Z6283" s="439"/>
      <c r="AH6283" s="367"/>
      <c r="AJ6283" s="367"/>
      <c r="AK6283" s="367"/>
    </row>
    <row r="6284" spans="26:37" s="368" customFormat="1" ht="14.15" customHeight="1">
      <c r="Z6284" s="439"/>
      <c r="AH6284" s="367"/>
      <c r="AJ6284" s="367"/>
      <c r="AK6284" s="367"/>
    </row>
    <row r="6285" spans="26:37" s="368" customFormat="1" ht="14.15" customHeight="1">
      <c r="Z6285" s="439"/>
      <c r="AH6285" s="367"/>
      <c r="AJ6285" s="367"/>
      <c r="AK6285" s="367"/>
    </row>
    <row r="6286" spans="26:37" s="368" customFormat="1" ht="14.15" customHeight="1">
      <c r="Z6286" s="439"/>
      <c r="AH6286" s="367"/>
      <c r="AJ6286" s="367"/>
      <c r="AK6286" s="367"/>
    </row>
    <row r="6287" spans="26:37" s="368" customFormat="1" ht="14.15" customHeight="1">
      <c r="Z6287" s="439"/>
      <c r="AH6287" s="367"/>
      <c r="AJ6287" s="367"/>
      <c r="AK6287" s="367"/>
    </row>
    <row r="6288" spans="26:37" s="368" customFormat="1" ht="14.15" customHeight="1">
      <c r="Z6288" s="439"/>
      <c r="AH6288" s="367"/>
      <c r="AJ6288" s="367"/>
      <c r="AK6288" s="367"/>
    </row>
    <row r="6289" spans="26:37" s="368" customFormat="1" ht="14.15" customHeight="1">
      <c r="Z6289" s="439"/>
      <c r="AH6289" s="367"/>
      <c r="AJ6289" s="367"/>
      <c r="AK6289" s="367"/>
    </row>
    <row r="6290" spans="26:37" s="368" customFormat="1" ht="14.15" customHeight="1">
      <c r="Z6290" s="439"/>
      <c r="AH6290" s="367"/>
      <c r="AJ6290" s="367"/>
      <c r="AK6290" s="367"/>
    </row>
    <row r="6291" spans="26:37" s="368" customFormat="1" ht="14.15" customHeight="1">
      <c r="Z6291" s="439"/>
      <c r="AH6291" s="367"/>
      <c r="AJ6291" s="367"/>
      <c r="AK6291" s="367"/>
    </row>
    <row r="6292" spans="26:37" s="368" customFormat="1" ht="14.15" customHeight="1">
      <c r="Z6292" s="439"/>
      <c r="AH6292" s="367"/>
      <c r="AJ6292" s="367"/>
      <c r="AK6292" s="367"/>
    </row>
    <row r="6293" spans="26:37" s="368" customFormat="1" ht="14.15" customHeight="1">
      <c r="Z6293" s="439"/>
      <c r="AH6293" s="367"/>
      <c r="AJ6293" s="367"/>
      <c r="AK6293" s="367"/>
    </row>
    <row r="6294" spans="26:37" s="368" customFormat="1" ht="14.15" customHeight="1">
      <c r="Z6294" s="439"/>
      <c r="AH6294" s="367"/>
      <c r="AJ6294" s="367"/>
      <c r="AK6294" s="367"/>
    </row>
    <row r="6295" spans="26:37" s="368" customFormat="1" ht="14.15" customHeight="1">
      <c r="Z6295" s="439"/>
      <c r="AH6295" s="367"/>
      <c r="AJ6295" s="367"/>
      <c r="AK6295" s="367"/>
    </row>
    <row r="6296" spans="26:37" s="368" customFormat="1" ht="14.15" customHeight="1">
      <c r="Z6296" s="439"/>
      <c r="AH6296" s="367"/>
      <c r="AJ6296" s="367"/>
      <c r="AK6296" s="367"/>
    </row>
    <row r="6297" spans="26:37" s="368" customFormat="1" ht="14.15" customHeight="1">
      <c r="Z6297" s="439"/>
      <c r="AH6297" s="367"/>
      <c r="AJ6297" s="367"/>
      <c r="AK6297" s="367"/>
    </row>
    <row r="6298" spans="26:37" s="368" customFormat="1" ht="14.15" customHeight="1">
      <c r="Z6298" s="439"/>
      <c r="AH6298" s="367"/>
      <c r="AJ6298" s="367"/>
      <c r="AK6298" s="367"/>
    </row>
    <row r="6299" spans="26:37" s="368" customFormat="1" ht="14.15" customHeight="1">
      <c r="Z6299" s="439"/>
      <c r="AH6299" s="367"/>
      <c r="AJ6299" s="367"/>
      <c r="AK6299" s="367"/>
    </row>
    <row r="6300" spans="26:37" s="368" customFormat="1" ht="14.15" customHeight="1">
      <c r="Z6300" s="439"/>
      <c r="AH6300" s="367"/>
      <c r="AJ6300" s="367"/>
      <c r="AK6300" s="367"/>
    </row>
    <row r="6301" spans="26:37" s="368" customFormat="1" ht="14.15" customHeight="1">
      <c r="Z6301" s="439"/>
      <c r="AH6301" s="367"/>
      <c r="AJ6301" s="367"/>
      <c r="AK6301" s="367"/>
    </row>
    <row r="6302" spans="26:37" s="368" customFormat="1" ht="14.15" customHeight="1">
      <c r="Z6302" s="439"/>
      <c r="AH6302" s="367"/>
      <c r="AJ6302" s="367"/>
      <c r="AK6302" s="367"/>
    </row>
    <row r="6303" spans="26:37" s="368" customFormat="1" ht="14.15" customHeight="1">
      <c r="Z6303" s="439"/>
      <c r="AH6303" s="367"/>
      <c r="AJ6303" s="367"/>
      <c r="AK6303" s="367"/>
    </row>
    <row r="6304" spans="26:37" s="368" customFormat="1" ht="14.15" customHeight="1">
      <c r="Z6304" s="439"/>
      <c r="AH6304" s="367"/>
      <c r="AJ6304" s="367"/>
      <c r="AK6304" s="367"/>
    </row>
    <row r="6305" spans="26:37" s="368" customFormat="1" ht="14.15" customHeight="1">
      <c r="Z6305" s="439"/>
      <c r="AH6305" s="367"/>
      <c r="AJ6305" s="367"/>
      <c r="AK6305" s="367"/>
    </row>
    <row r="6306" spans="26:37" s="368" customFormat="1" ht="14.15" customHeight="1">
      <c r="Z6306" s="439"/>
      <c r="AH6306" s="367"/>
      <c r="AJ6306" s="367"/>
      <c r="AK6306" s="367"/>
    </row>
    <row r="6307" spans="26:37" s="368" customFormat="1" ht="14.15" customHeight="1">
      <c r="Z6307" s="439"/>
      <c r="AH6307" s="367"/>
      <c r="AJ6307" s="367"/>
      <c r="AK6307" s="367"/>
    </row>
    <row r="6308" spans="26:37" s="368" customFormat="1" ht="14.15" customHeight="1">
      <c r="Z6308" s="439"/>
      <c r="AH6308" s="367"/>
      <c r="AJ6308" s="367"/>
      <c r="AK6308" s="367"/>
    </row>
    <row r="6309" spans="26:37" s="368" customFormat="1" ht="14.15" customHeight="1">
      <c r="Z6309" s="439"/>
      <c r="AH6309" s="367"/>
      <c r="AJ6309" s="367"/>
      <c r="AK6309" s="367"/>
    </row>
    <row r="6310" spans="26:37" s="368" customFormat="1" ht="14.15" customHeight="1">
      <c r="Z6310" s="439"/>
      <c r="AH6310" s="367"/>
      <c r="AJ6310" s="367"/>
      <c r="AK6310" s="367"/>
    </row>
    <row r="6311" spans="26:37" s="368" customFormat="1" ht="14.15" customHeight="1">
      <c r="Z6311" s="439"/>
      <c r="AH6311" s="367"/>
      <c r="AJ6311" s="367"/>
      <c r="AK6311" s="367"/>
    </row>
    <row r="6312" spans="26:37" s="368" customFormat="1" ht="14.15" customHeight="1">
      <c r="Z6312" s="439"/>
      <c r="AH6312" s="367"/>
      <c r="AJ6312" s="367"/>
      <c r="AK6312" s="367"/>
    </row>
    <row r="6313" spans="26:37" s="368" customFormat="1" ht="14.15" customHeight="1">
      <c r="Z6313" s="439"/>
      <c r="AH6313" s="367"/>
      <c r="AJ6313" s="367"/>
      <c r="AK6313" s="367"/>
    </row>
    <row r="6314" spans="26:37" s="368" customFormat="1" ht="14.15" customHeight="1">
      <c r="Z6314" s="439"/>
      <c r="AH6314" s="367"/>
      <c r="AJ6314" s="367"/>
      <c r="AK6314" s="367"/>
    </row>
    <row r="6315" spans="26:37" s="368" customFormat="1" ht="14.15" customHeight="1">
      <c r="Z6315" s="439"/>
      <c r="AH6315" s="367"/>
      <c r="AJ6315" s="367"/>
      <c r="AK6315" s="367"/>
    </row>
    <row r="6316" spans="26:37" s="368" customFormat="1" ht="14.15" customHeight="1">
      <c r="Z6316" s="439"/>
      <c r="AH6316" s="367"/>
      <c r="AJ6316" s="367"/>
      <c r="AK6316" s="367"/>
    </row>
    <row r="6317" spans="26:37" s="368" customFormat="1" ht="14.15" customHeight="1">
      <c r="Z6317" s="439"/>
      <c r="AH6317" s="367"/>
      <c r="AJ6317" s="367"/>
      <c r="AK6317" s="367"/>
    </row>
    <row r="6318" spans="26:37" s="368" customFormat="1" ht="14.15" customHeight="1">
      <c r="Z6318" s="439"/>
      <c r="AH6318" s="367"/>
      <c r="AJ6318" s="367"/>
      <c r="AK6318" s="367"/>
    </row>
    <row r="6319" spans="26:37" s="368" customFormat="1" ht="14.15" customHeight="1">
      <c r="Z6319" s="439"/>
      <c r="AH6319" s="367"/>
      <c r="AJ6319" s="367"/>
      <c r="AK6319" s="367"/>
    </row>
    <row r="6320" spans="26:37" s="368" customFormat="1" ht="14.15" customHeight="1">
      <c r="Z6320" s="439"/>
      <c r="AH6320" s="367"/>
      <c r="AJ6320" s="367"/>
      <c r="AK6320" s="367"/>
    </row>
    <row r="6321" spans="26:37" s="368" customFormat="1" ht="14.15" customHeight="1">
      <c r="Z6321" s="439"/>
      <c r="AH6321" s="367"/>
      <c r="AJ6321" s="367"/>
      <c r="AK6321" s="367"/>
    </row>
    <row r="6322" spans="26:37" s="368" customFormat="1" ht="14.15" customHeight="1">
      <c r="Z6322" s="439"/>
      <c r="AH6322" s="367"/>
      <c r="AJ6322" s="367"/>
      <c r="AK6322" s="367"/>
    </row>
    <row r="6323" spans="26:37" s="368" customFormat="1" ht="14.15" customHeight="1">
      <c r="Z6323" s="439"/>
      <c r="AH6323" s="367"/>
      <c r="AJ6323" s="367"/>
      <c r="AK6323" s="367"/>
    </row>
    <row r="6324" spans="26:37" s="368" customFormat="1" ht="14.15" customHeight="1">
      <c r="Z6324" s="439"/>
      <c r="AH6324" s="367"/>
      <c r="AJ6324" s="367"/>
      <c r="AK6324" s="367"/>
    </row>
    <row r="6325" spans="26:37" s="368" customFormat="1" ht="14.15" customHeight="1">
      <c r="Z6325" s="439"/>
      <c r="AH6325" s="367"/>
      <c r="AJ6325" s="367"/>
      <c r="AK6325" s="367"/>
    </row>
    <row r="6326" spans="26:37" s="368" customFormat="1" ht="14.15" customHeight="1">
      <c r="Z6326" s="439"/>
      <c r="AH6326" s="367"/>
      <c r="AJ6326" s="367"/>
      <c r="AK6326" s="367"/>
    </row>
    <row r="6327" spans="26:37" s="368" customFormat="1" ht="14.15" customHeight="1">
      <c r="Z6327" s="439"/>
      <c r="AH6327" s="367"/>
      <c r="AJ6327" s="367"/>
      <c r="AK6327" s="367"/>
    </row>
    <row r="6328" spans="26:37" s="368" customFormat="1" ht="14.15" customHeight="1">
      <c r="Z6328" s="439"/>
      <c r="AH6328" s="367"/>
      <c r="AJ6328" s="367"/>
      <c r="AK6328" s="367"/>
    </row>
    <row r="6329" spans="26:37" s="368" customFormat="1" ht="14.15" customHeight="1">
      <c r="Z6329" s="439"/>
      <c r="AH6329" s="367"/>
      <c r="AJ6329" s="367"/>
      <c r="AK6329" s="367"/>
    </row>
    <row r="6330" spans="26:37" s="368" customFormat="1" ht="14.15" customHeight="1">
      <c r="Z6330" s="439"/>
      <c r="AH6330" s="367"/>
      <c r="AJ6330" s="367"/>
      <c r="AK6330" s="367"/>
    </row>
    <row r="6331" spans="26:37" s="368" customFormat="1" ht="14.15" customHeight="1">
      <c r="Z6331" s="439"/>
      <c r="AH6331" s="367"/>
      <c r="AJ6331" s="367"/>
      <c r="AK6331" s="367"/>
    </row>
    <row r="6332" spans="26:37" s="368" customFormat="1" ht="14.15" customHeight="1">
      <c r="Z6332" s="439"/>
      <c r="AH6332" s="367"/>
      <c r="AJ6332" s="367"/>
      <c r="AK6332" s="367"/>
    </row>
    <row r="6333" spans="26:37" s="368" customFormat="1" ht="14.15" customHeight="1">
      <c r="Z6333" s="439"/>
      <c r="AH6333" s="367"/>
      <c r="AJ6333" s="367"/>
      <c r="AK6333" s="367"/>
    </row>
    <row r="6334" spans="26:37" s="368" customFormat="1" ht="14.15" customHeight="1">
      <c r="Z6334" s="439"/>
      <c r="AH6334" s="367"/>
      <c r="AJ6334" s="367"/>
      <c r="AK6334" s="367"/>
    </row>
    <row r="6335" spans="26:37" s="368" customFormat="1" ht="14.15" customHeight="1">
      <c r="Z6335" s="439"/>
      <c r="AH6335" s="367"/>
      <c r="AJ6335" s="367"/>
      <c r="AK6335" s="367"/>
    </row>
    <row r="6336" spans="26:37" s="368" customFormat="1" ht="14.15" customHeight="1">
      <c r="Z6336" s="439"/>
      <c r="AH6336" s="367"/>
      <c r="AJ6336" s="367"/>
      <c r="AK6336" s="367"/>
    </row>
    <row r="6337" spans="26:37" s="368" customFormat="1" ht="14.15" customHeight="1">
      <c r="Z6337" s="439"/>
      <c r="AH6337" s="367"/>
      <c r="AJ6337" s="367"/>
      <c r="AK6337" s="367"/>
    </row>
    <row r="6338" spans="26:37" s="368" customFormat="1" ht="14.15" customHeight="1">
      <c r="Z6338" s="439"/>
      <c r="AH6338" s="367"/>
      <c r="AJ6338" s="367"/>
      <c r="AK6338" s="367"/>
    </row>
    <row r="6339" spans="26:37" s="368" customFormat="1" ht="14.15" customHeight="1">
      <c r="Z6339" s="439"/>
      <c r="AH6339" s="367"/>
      <c r="AJ6339" s="367"/>
      <c r="AK6339" s="367"/>
    </row>
    <row r="6340" spans="26:37" s="368" customFormat="1" ht="14.15" customHeight="1">
      <c r="Z6340" s="439"/>
      <c r="AH6340" s="367"/>
      <c r="AJ6340" s="367"/>
      <c r="AK6340" s="367"/>
    </row>
    <row r="6341" spans="26:37" s="368" customFormat="1" ht="14.15" customHeight="1">
      <c r="Z6341" s="439"/>
      <c r="AH6341" s="367"/>
      <c r="AJ6341" s="367"/>
      <c r="AK6341" s="367"/>
    </row>
    <row r="6342" spans="26:37" s="368" customFormat="1" ht="14.15" customHeight="1">
      <c r="Z6342" s="439"/>
      <c r="AH6342" s="367"/>
      <c r="AJ6342" s="367"/>
      <c r="AK6342" s="367"/>
    </row>
    <row r="6343" spans="26:37" s="368" customFormat="1" ht="14.15" customHeight="1">
      <c r="Z6343" s="439"/>
      <c r="AH6343" s="367"/>
      <c r="AJ6343" s="367"/>
      <c r="AK6343" s="367"/>
    </row>
    <row r="6344" spans="26:37" s="368" customFormat="1" ht="14.15" customHeight="1">
      <c r="Z6344" s="439"/>
      <c r="AH6344" s="367"/>
      <c r="AJ6344" s="367"/>
      <c r="AK6344" s="367"/>
    </row>
    <row r="6345" spans="26:37" s="368" customFormat="1" ht="14.15" customHeight="1">
      <c r="Z6345" s="439"/>
      <c r="AH6345" s="367"/>
      <c r="AJ6345" s="367"/>
      <c r="AK6345" s="367"/>
    </row>
    <row r="6346" spans="26:37" s="368" customFormat="1" ht="14.15" customHeight="1">
      <c r="Z6346" s="439"/>
      <c r="AH6346" s="367"/>
      <c r="AJ6346" s="367"/>
      <c r="AK6346" s="367"/>
    </row>
    <row r="6347" spans="26:37" s="368" customFormat="1" ht="14.15" customHeight="1">
      <c r="Z6347" s="439"/>
      <c r="AH6347" s="367"/>
      <c r="AJ6347" s="367"/>
      <c r="AK6347" s="367"/>
    </row>
    <row r="6348" spans="26:37" s="368" customFormat="1" ht="14.15" customHeight="1">
      <c r="Z6348" s="439"/>
      <c r="AH6348" s="367"/>
      <c r="AJ6348" s="367"/>
      <c r="AK6348" s="367"/>
    </row>
    <row r="6349" spans="26:37" s="368" customFormat="1" ht="14.15" customHeight="1">
      <c r="Z6349" s="439"/>
      <c r="AH6349" s="367"/>
      <c r="AJ6349" s="367"/>
      <c r="AK6349" s="367"/>
    </row>
    <row r="6350" spans="26:37" s="368" customFormat="1" ht="14.15" customHeight="1">
      <c r="Z6350" s="439"/>
      <c r="AH6350" s="367"/>
      <c r="AJ6350" s="367"/>
      <c r="AK6350" s="367"/>
    </row>
    <row r="6351" spans="26:37" s="368" customFormat="1" ht="14.15" customHeight="1">
      <c r="Z6351" s="439"/>
      <c r="AH6351" s="367"/>
      <c r="AJ6351" s="367"/>
      <c r="AK6351" s="367"/>
    </row>
    <row r="6352" spans="26:37" s="368" customFormat="1" ht="14.15" customHeight="1">
      <c r="Z6352" s="439"/>
      <c r="AH6352" s="367"/>
      <c r="AJ6352" s="367"/>
      <c r="AK6352" s="367"/>
    </row>
    <row r="6353" spans="26:37" s="368" customFormat="1" ht="14.15" customHeight="1">
      <c r="Z6353" s="439"/>
      <c r="AH6353" s="367"/>
      <c r="AJ6353" s="367"/>
      <c r="AK6353" s="367"/>
    </row>
    <row r="6354" spans="26:37" s="368" customFormat="1" ht="14.15" customHeight="1">
      <c r="Z6354" s="439"/>
      <c r="AH6354" s="367"/>
      <c r="AJ6354" s="367"/>
      <c r="AK6354" s="367"/>
    </row>
    <row r="6355" spans="26:37" s="368" customFormat="1" ht="14.15" customHeight="1">
      <c r="Z6355" s="439"/>
      <c r="AH6355" s="367"/>
      <c r="AJ6355" s="367"/>
      <c r="AK6355" s="367"/>
    </row>
    <row r="6356" spans="26:37" s="368" customFormat="1" ht="14.15" customHeight="1">
      <c r="Z6356" s="439"/>
      <c r="AH6356" s="367"/>
      <c r="AJ6356" s="367"/>
      <c r="AK6356" s="367"/>
    </row>
    <row r="6357" spans="26:37" s="368" customFormat="1" ht="14.15" customHeight="1">
      <c r="Z6357" s="439"/>
      <c r="AH6357" s="367"/>
      <c r="AJ6357" s="367"/>
      <c r="AK6357" s="367"/>
    </row>
    <row r="6358" spans="26:37" s="368" customFormat="1" ht="14.15" customHeight="1">
      <c r="Z6358" s="439"/>
      <c r="AH6358" s="367"/>
      <c r="AJ6358" s="367"/>
      <c r="AK6358" s="367"/>
    </row>
    <row r="6359" spans="26:37" s="368" customFormat="1" ht="14.15" customHeight="1">
      <c r="Z6359" s="439"/>
      <c r="AH6359" s="367"/>
      <c r="AJ6359" s="367"/>
      <c r="AK6359" s="367"/>
    </row>
    <row r="6360" spans="26:37" s="368" customFormat="1" ht="14.15" customHeight="1">
      <c r="Z6360" s="439"/>
      <c r="AH6360" s="367"/>
      <c r="AJ6360" s="367"/>
      <c r="AK6360" s="367"/>
    </row>
    <row r="6361" spans="26:37" s="368" customFormat="1" ht="14.15" customHeight="1">
      <c r="Z6361" s="439"/>
      <c r="AH6361" s="367"/>
      <c r="AJ6361" s="367"/>
      <c r="AK6361" s="367"/>
    </row>
    <row r="6362" spans="26:37" s="368" customFormat="1" ht="14.15" customHeight="1">
      <c r="Z6362" s="439"/>
      <c r="AH6362" s="367"/>
      <c r="AJ6362" s="367"/>
      <c r="AK6362" s="367"/>
    </row>
    <row r="6363" spans="26:37" s="368" customFormat="1" ht="14.15" customHeight="1">
      <c r="Z6363" s="439"/>
      <c r="AH6363" s="367"/>
      <c r="AJ6363" s="367"/>
      <c r="AK6363" s="367"/>
    </row>
    <row r="6364" spans="26:37" s="368" customFormat="1" ht="14.15" customHeight="1">
      <c r="Z6364" s="439"/>
      <c r="AH6364" s="367"/>
      <c r="AJ6364" s="367"/>
      <c r="AK6364" s="367"/>
    </row>
    <row r="6365" spans="26:37" s="368" customFormat="1" ht="14.15" customHeight="1">
      <c r="Z6365" s="439"/>
      <c r="AH6365" s="367"/>
      <c r="AJ6365" s="367"/>
      <c r="AK6365" s="367"/>
    </row>
    <row r="6366" spans="26:37" s="368" customFormat="1" ht="14.15" customHeight="1">
      <c r="Z6366" s="439"/>
      <c r="AH6366" s="367"/>
      <c r="AJ6366" s="367"/>
      <c r="AK6366" s="367"/>
    </row>
    <row r="6367" spans="26:37" s="368" customFormat="1" ht="14.15" customHeight="1">
      <c r="Z6367" s="439"/>
      <c r="AH6367" s="367"/>
      <c r="AJ6367" s="367"/>
      <c r="AK6367" s="367"/>
    </row>
    <row r="6368" spans="26:37" s="368" customFormat="1" ht="14.15" customHeight="1">
      <c r="Z6368" s="439"/>
      <c r="AH6368" s="367"/>
      <c r="AJ6368" s="367"/>
      <c r="AK6368" s="367"/>
    </row>
    <row r="6369" spans="26:37" s="368" customFormat="1" ht="14.15" customHeight="1">
      <c r="Z6369" s="439"/>
      <c r="AH6369" s="367"/>
      <c r="AJ6369" s="367"/>
      <c r="AK6369" s="367"/>
    </row>
    <row r="6370" spans="26:37" s="368" customFormat="1" ht="14.15" customHeight="1">
      <c r="Z6370" s="439"/>
      <c r="AH6370" s="367"/>
      <c r="AJ6370" s="367"/>
      <c r="AK6370" s="367"/>
    </row>
    <row r="6371" spans="26:37" s="368" customFormat="1" ht="14.15" customHeight="1">
      <c r="Z6371" s="439"/>
      <c r="AH6371" s="367"/>
      <c r="AJ6371" s="367"/>
      <c r="AK6371" s="367"/>
    </row>
    <row r="6372" spans="26:37" s="368" customFormat="1" ht="14.15" customHeight="1">
      <c r="Z6372" s="439"/>
      <c r="AH6372" s="367"/>
      <c r="AJ6372" s="367"/>
      <c r="AK6372" s="367"/>
    </row>
    <row r="6373" spans="26:37" s="368" customFormat="1" ht="14.15" customHeight="1">
      <c r="Z6373" s="439"/>
      <c r="AH6373" s="367"/>
      <c r="AJ6373" s="367"/>
      <c r="AK6373" s="367"/>
    </row>
    <row r="6374" spans="26:37" s="368" customFormat="1" ht="14.15" customHeight="1">
      <c r="Z6374" s="439"/>
      <c r="AH6374" s="367"/>
      <c r="AJ6374" s="367"/>
      <c r="AK6374" s="367"/>
    </row>
    <row r="6375" spans="26:37" s="368" customFormat="1" ht="14.15" customHeight="1">
      <c r="Z6375" s="439"/>
      <c r="AH6375" s="367"/>
      <c r="AJ6375" s="367"/>
      <c r="AK6375" s="367"/>
    </row>
    <row r="6376" spans="26:37" s="368" customFormat="1" ht="14.15" customHeight="1">
      <c r="Z6376" s="439"/>
      <c r="AH6376" s="367"/>
      <c r="AJ6376" s="367"/>
      <c r="AK6376" s="367"/>
    </row>
    <row r="6377" spans="26:37" s="368" customFormat="1" ht="14.15" customHeight="1">
      <c r="Z6377" s="439"/>
      <c r="AH6377" s="367"/>
      <c r="AJ6377" s="367"/>
      <c r="AK6377" s="367"/>
    </row>
    <row r="6378" spans="26:37" s="368" customFormat="1" ht="14.15" customHeight="1">
      <c r="Z6378" s="439"/>
      <c r="AH6378" s="367"/>
      <c r="AJ6378" s="367"/>
      <c r="AK6378" s="367"/>
    </row>
    <row r="6379" spans="26:37" s="368" customFormat="1" ht="14.15" customHeight="1">
      <c r="Z6379" s="439"/>
      <c r="AH6379" s="367"/>
      <c r="AJ6379" s="367"/>
      <c r="AK6379" s="367"/>
    </row>
    <row r="6380" spans="26:37" s="368" customFormat="1" ht="14.15" customHeight="1">
      <c r="Z6380" s="439"/>
      <c r="AH6380" s="367"/>
      <c r="AJ6380" s="367"/>
      <c r="AK6380" s="367"/>
    </row>
    <row r="6381" spans="26:37" s="368" customFormat="1" ht="14.15" customHeight="1">
      <c r="Z6381" s="439"/>
      <c r="AH6381" s="367"/>
      <c r="AJ6381" s="367"/>
      <c r="AK6381" s="367"/>
    </row>
    <row r="6382" spans="26:37" s="368" customFormat="1" ht="14.15" customHeight="1">
      <c r="Z6382" s="439"/>
      <c r="AH6382" s="367"/>
      <c r="AJ6382" s="367"/>
      <c r="AK6382" s="367"/>
    </row>
    <row r="6383" spans="26:37" s="368" customFormat="1" ht="14.15" customHeight="1">
      <c r="Z6383" s="439"/>
      <c r="AH6383" s="367"/>
      <c r="AJ6383" s="367"/>
      <c r="AK6383" s="367"/>
    </row>
    <row r="6384" spans="26:37" s="368" customFormat="1" ht="14.15" customHeight="1">
      <c r="Z6384" s="439"/>
      <c r="AH6384" s="367"/>
      <c r="AJ6384" s="367"/>
      <c r="AK6384" s="367"/>
    </row>
    <row r="6385" spans="26:37" s="368" customFormat="1" ht="14.15" customHeight="1">
      <c r="Z6385" s="439"/>
      <c r="AH6385" s="367"/>
      <c r="AJ6385" s="367"/>
      <c r="AK6385" s="367"/>
    </row>
    <row r="6386" spans="26:37" s="368" customFormat="1" ht="14.15" customHeight="1">
      <c r="Z6386" s="439"/>
      <c r="AH6386" s="367"/>
      <c r="AJ6386" s="367"/>
      <c r="AK6386" s="367"/>
    </row>
    <row r="6387" spans="26:37" s="368" customFormat="1" ht="14.15" customHeight="1">
      <c r="Z6387" s="439"/>
      <c r="AH6387" s="367"/>
      <c r="AJ6387" s="367"/>
      <c r="AK6387" s="367"/>
    </row>
    <row r="6388" spans="26:37" s="368" customFormat="1" ht="14.15" customHeight="1">
      <c r="Z6388" s="439"/>
      <c r="AH6388" s="367"/>
      <c r="AJ6388" s="367"/>
      <c r="AK6388" s="367"/>
    </row>
    <row r="6389" spans="26:37" s="368" customFormat="1" ht="14.15" customHeight="1">
      <c r="Z6389" s="439"/>
      <c r="AH6389" s="367"/>
      <c r="AJ6389" s="367"/>
      <c r="AK6389" s="367"/>
    </row>
    <row r="6390" spans="26:37" s="368" customFormat="1" ht="14.15" customHeight="1">
      <c r="Z6390" s="439"/>
      <c r="AH6390" s="367"/>
      <c r="AJ6390" s="367"/>
      <c r="AK6390" s="367"/>
    </row>
    <row r="6391" spans="26:37" s="368" customFormat="1" ht="14.15" customHeight="1">
      <c r="Z6391" s="439"/>
      <c r="AH6391" s="367"/>
      <c r="AJ6391" s="367"/>
      <c r="AK6391" s="367"/>
    </row>
    <row r="6392" spans="26:37" s="368" customFormat="1" ht="14.15" customHeight="1">
      <c r="Z6392" s="439"/>
      <c r="AH6392" s="367"/>
      <c r="AJ6392" s="367"/>
      <c r="AK6392" s="367"/>
    </row>
    <row r="6393" spans="26:37" s="368" customFormat="1" ht="14.15" customHeight="1">
      <c r="Z6393" s="439"/>
      <c r="AH6393" s="367"/>
      <c r="AJ6393" s="367"/>
      <c r="AK6393" s="367"/>
    </row>
    <row r="6394" spans="26:37" s="368" customFormat="1" ht="14.15" customHeight="1">
      <c r="Z6394" s="439"/>
      <c r="AH6394" s="367"/>
      <c r="AJ6394" s="367"/>
      <c r="AK6394" s="367"/>
    </row>
    <row r="6395" spans="26:37" s="368" customFormat="1" ht="14.15" customHeight="1">
      <c r="Z6395" s="439"/>
      <c r="AH6395" s="367"/>
      <c r="AJ6395" s="367"/>
      <c r="AK6395" s="367"/>
    </row>
    <row r="6396" spans="26:37" s="368" customFormat="1" ht="14.15" customHeight="1">
      <c r="Z6396" s="439"/>
      <c r="AH6396" s="367"/>
      <c r="AJ6396" s="367"/>
      <c r="AK6396" s="367"/>
    </row>
    <row r="6397" spans="26:37" s="368" customFormat="1" ht="14.15" customHeight="1">
      <c r="Z6397" s="439"/>
      <c r="AH6397" s="367"/>
      <c r="AJ6397" s="367"/>
      <c r="AK6397" s="367"/>
    </row>
    <row r="6398" spans="26:37" s="368" customFormat="1" ht="14.15" customHeight="1">
      <c r="Z6398" s="439"/>
      <c r="AH6398" s="367"/>
      <c r="AJ6398" s="367"/>
      <c r="AK6398" s="367"/>
    </row>
    <row r="6399" spans="26:37" s="368" customFormat="1" ht="14.15" customHeight="1">
      <c r="Z6399" s="439"/>
      <c r="AH6399" s="367"/>
      <c r="AJ6399" s="367"/>
      <c r="AK6399" s="367"/>
    </row>
    <row r="6400" spans="26:37" s="368" customFormat="1" ht="14.15" customHeight="1">
      <c r="Z6400" s="439"/>
      <c r="AH6400" s="367"/>
      <c r="AJ6400" s="367"/>
      <c r="AK6400" s="367"/>
    </row>
    <row r="6401" spans="26:37" s="368" customFormat="1" ht="14.15" customHeight="1">
      <c r="Z6401" s="439"/>
      <c r="AH6401" s="367"/>
      <c r="AJ6401" s="367"/>
      <c r="AK6401" s="367"/>
    </row>
    <row r="6402" spans="26:37" s="368" customFormat="1" ht="14.15" customHeight="1">
      <c r="Z6402" s="439"/>
      <c r="AH6402" s="367"/>
      <c r="AJ6402" s="367"/>
      <c r="AK6402" s="367"/>
    </row>
    <row r="6403" spans="26:37" s="368" customFormat="1" ht="14.15" customHeight="1">
      <c r="Z6403" s="439"/>
      <c r="AH6403" s="367"/>
      <c r="AJ6403" s="367"/>
      <c r="AK6403" s="367"/>
    </row>
    <row r="6404" spans="26:37" s="368" customFormat="1" ht="14.15" customHeight="1">
      <c r="Z6404" s="439"/>
      <c r="AH6404" s="367"/>
      <c r="AJ6404" s="367"/>
      <c r="AK6404" s="367"/>
    </row>
    <row r="6405" spans="26:37" s="368" customFormat="1" ht="14.15" customHeight="1">
      <c r="Z6405" s="439"/>
      <c r="AH6405" s="367"/>
      <c r="AJ6405" s="367"/>
      <c r="AK6405" s="367"/>
    </row>
    <row r="6406" spans="26:37" s="368" customFormat="1" ht="14.15" customHeight="1">
      <c r="Z6406" s="439"/>
      <c r="AH6406" s="367"/>
      <c r="AJ6406" s="367"/>
      <c r="AK6406" s="367"/>
    </row>
    <row r="6407" spans="26:37" s="368" customFormat="1" ht="14.15" customHeight="1">
      <c r="Z6407" s="439"/>
      <c r="AH6407" s="367"/>
      <c r="AJ6407" s="367"/>
      <c r="AK6407" s="367"/>
    </row>
    <row r="6408" spans="26:37" s="368" customFormat="1" ht="14.15" customHeight="1">
      <c r="Z6408" s="439"/>
      <c r="AH6408" s="367"/>
      <c r="AJ6408" s="367"/>
      <c r="AK6408" s="367"/>
    </row>
    <row r="6409" spans="26:37" s="368" customFormat="1" ht="14.15" customHeight="1">
      <c r="Z6409" s="439"/>
      <c r="AH6409" s="367"/>
      <c r="AJ6409" s="367"/>
      <c r="AK6409" s="367"/>
    </row>
    <row r="6410" spans="26:37" s="368" customFormat="1" ht="14.15" customHeight="1">
      <c r="Z6410" s="439"/>
      <c r="AH6410" s="367"/>
      <c r="AJ6410" s="367"/>
      <c r="AK6410" s="367"/>
    </row>
    <row r="6411" spans="26:37" s="368" customFormat="1" ht="14.15" customHeight="1">
      <c r="Z6411" s="439"/>
      <c r="AH6411" s="367"/>
      <c r="AJ6411" s="367"/>
      <c r="AK6411" s="367"/>
    </row>
    <row r="6412" spans="26:37" s="368" customFormat="1" ht="14.15" customHeight="1">
      <c r="Z6412" s="439"/>
      <c r="AH6412" s="367"/>
      <c r="AJ6412" s="367"/>
      <c r="AK6412" s="367"/>
    </row>
    <row r="6413" spans="26:37" s="368" customFormat="1" ht="14.15" customHeight="1">
      <c r="Z6413" s="439"/>
      <c r="AH6413" s="367"/>
      <c r="AJ6413" s="367"/>
      <c r="AK6413" s="367"/>
    </row>
    <row r="6414" spans="26:37" s="368" customFormat="1" ht="14.15" customHeight="1">
      <c r="Z6414" s="439"/>
      <c r="AH6414" s="367"/>
      <c r="AJ6414" s="367"/>
      <c r="AK6414" s="367"/>
    </row>
    <row r="6415" spans="26:37" s="368" customFormat="1" ht="14.15" customHeight="1">
      <c r="Z6415" s="439"/>
      <c r="AH6415" s="367"/>
      <c r="AJ6415" s="367"/>
      <c r="AK6415" s="367"/>
    </row>
    <row r="6416" spans="26:37" s="368" customFormat="1" ht="14.15" customHeight="1">
      <c r="Z6416" s="439"/>
      <c r="AH6416" s="367"/>
      <c r="AJ6416" s="367"/>
      <c r="AK6416" s="367"/>
    </row>
    <row r="6417" spans="26:37" s="368" customFormat="1" ht="14.15" customHeight="1">
      <c r="Z6417" s="439"/>
      <c r="AH6417" s="367"/>
      <c r="AJ6417" s="367"/>
      <c r="AK6417" s="367"/>
    </row>
    <row r="6418" spans="26:37" s="368" customFormat="1" ht="14.15" customHeight="1">
      <c r="Z6418" s="439"/>
      <c r="AH6418" s="367"/>
      <c r="AJ6418" s="367"/>
      <c r="AK6418" s="367"/>
    </row>
    <row r="6419" spans="26:37" s="368" customFormat="1" ht="14.15" customHeight="1">
      <c r="Z6419" s="439"/>
      <c r="AH6419" s="367"/>
      <c r="AJ6419" s="367"/>
      <c r="AK6419" s="367"/>
    </row>
    <row r="6420" spans="26:37" s="368" customFormat="1" ht="14.15" customHeight="1">
      <c r="Z6420" s="439"/>
      <c r="AH6420" s="367"/>
      <c r="AJ6420" s="367"/>
      <c r="AK6420" s="367"/>
    </row>
    <row r="6421" spans="26:37" s="368" customFormat="1" ht="14.15" customHeight="1">
      <c r="Z6421" s="439"/>
      <c r="AH6421" s="367"/>
      <c r="AJ6421" s="367"/>
      <c r="AK6421" s="367"/>
    </row>
    <row r="6422" spans="26:37" s="368" customFormat="1" ht="14.15" customHeight="1">
      <c r="Z6422" s="439"/>
      <c r="AH6422" s="367"/>
      <c r="AJ6422" s="367"/>
      <c r="AK6422" s="367"/>
    </row>
    <row r="6423" spans="26:37" s="368" customFormat="1" ht="14.15" customHeight="1">
      <c r="Z6423" s="439"/>
      <c r="AH6423" s="367"/>
      <c r="AJ6423" s="367"/>
      <c r="AK6423" s="367"/>
    </row>
    <row r="6424" spans="26:37" s="368" customFormat="1" ht="14.15" customHeight="1">
      <c r="Z6424" s="439"/>
      <c r="AH6424" s="367"/>
      <c r="AJ6424" s="367"/>
      <c r="AK6424" s="367"/>
    </row>
    <row r="6425" spans="26:37" s="368" customFormat="1" ht="14.15" customHeight="1">
      <c r="Z6425" s="439"/>
      <c r="AH6425" s="367"/>
      <c r="AJ6425" s="367"/>
      <c r="AK6425" s="367"/>
    </row>
    <row r="6426" spans="26:37" s="368" customFormat="1" ht="14.15" customHeight="1">
      <c r="Z6426" s="439"/>
      <c r="AH6426" s="367"/>
      <c r="AJ6426" s="367"/>
      <c r="AK6426" s="367"/>
    </row>
    <row r="6427" spans="26:37" s="368" customFormat="1" ht="14.15" customHeight="1">
      <c r="Z6427" s="439"/>
      <c r="AH6427" s="367"/>
      <c r="AJ6427" s="367"/>
      <c r="AK6427" s="367"/>
    </row>
    <row r="6428" spans="26:37" s="368" customFormat="1" ht="14.15" customHeight="1">
      <c r="Z6428" s="439"/>
      <c r="AH6428" s="367"/>
      <c r="AJ6428" s="367"/>
      <c r="AK6428" s="367"/>
    </row>
    <row r="6429" spans="26:37" s="368" customFormat="1" ht="14.15" customHeight="1">
      <c r="Z6429" s="439"/>
      <c r="AH6429" s="367"/>
      <c r="AJ6429" s="367"/>
      <c r="AK6429" s="367"/>
    </row>
    <row r="6430" spans="26:37" s="368" customFormat="1" ht="14.15" customHeight="1">
      <c r="Z6430" s="439"/>
      <c r="AH6430" s="367"/>
      <c r="AJ6430" s="367"/>
      <c r="AK6430" s="367"/>
    </row>
    <row r="6431" spans="26:37" s="368" customFormat="1" ht="14.15" customHeight="1">
      <c r="Z6431" s="439"/>
      <c r="AH6431" s="367"/>
      <c r="AJ6431" s="367"/>
      <c r="AK6431" s="367"/>
    </row>
    <row r="6432" spans="26:37" s="368" customFormat="1" ht="14.15" customHeight="1">
      <c r="Z6432" s="439"/>
      <c r="AH6432" s="367"/>
      <c r="AJ6432" s="367"/>
      <c r="AK6432" s="367"/>
    </row>
    <row r="6433" spans="26:37" s="368" customFormat="1" ht="14.15" customHeight="1">
      <c r="Z6433" s="439"/>
      <c r="AH6433" s="367"/>
      <c r="AJ6433" s="367"/>
      <c r="AK6433" s="367"/>
    </row>
    <row r="6434" spans="26:37" s="368" customFormat="1" ht="14.15" customHeight="1">
      <c r="Z6434" s="439"/>
      <c r="AH6434" s="367"/>
      <c r="AJ6434" s="367"/>
      <c r="AK6434" s="367"/>
    </row>
    <row r="6435" spans="26:37" s="368" customFormat="1" ht="14.15" customHeight="1">
      <c r="Z6435" s="439"/>
      <c r="AH6435" s="367"/>
      <c r="AJ6435" s="367"/>
      <c r="AK6435" s="367"/>
    </row>
    <row r="6436" spans="26:37" s="368" customFormat="1" ht="14.15" customHeight="1">
      <c r="Z6436" s="439"/>
      <c r="AH6436" s="367"/>
      <c r="AJ6436" s="367"/>
      <c r="AK6436" s="367"/>
    </row>
    <row r="6437" spans="26:37" s="368" customFormat="1" ht="14.15" customHeight="1">
      <c r="Z6437" s="439"/>
      <c r="AH6437" s="367"/>
      <c r="AJ6437" s="367"/>
      <c r="AK6437" s="367"/>
    </row>
    <row r="6438" spans="26:37" s="368" customFormat="1" ht="14.15" customHeight="1">
      <c r="Z6438" s="439"/>
      <c r="AH6438" s="367"/>
      <c r="AJ6438" s="367"/>
      <c r="AK6438" s="367"/>
    </row>
    <row r="6439" spans="26:37" s="368" customFormat="1" ht="14.15" customHeight="1">
      <c r="Z6439" s="439"/>
      <c r="AH6439" s="367"/>
      <c r="AJ6439" s="367"/>
      <c r="AK6439" s="367"/>
    </row>
    <row r="6440" spans="26:37" s="368" customFormat="1" ht="14.15" customHeight="1">
      <c r="Z6440" s="439"/>
      <c r="AH6440" s="367"/>
      <c r="AJ6440" s="367"/>
      <c r="AK6440" s="367"/>
    </row>
    <row r="6441" spans="26:37" s="368" customFormat="1" ht="14.15" customHeight="1">
      <c r="Z6441" s="439"/>
      <c r="AH6441" s="367"/>
      <c r="AJ6441" s="367"/>
      <c r="AK6441" s="367"/>
    </row>
    <row r="6442" spans="26:37" s="368" customFormat="1" ht="14.15" customHeight="1">
      <c r="Z6442" s="439"/>
      <c r="AH6442" s="367"/>
      <c r="AJ6442" s="367"/>
      <c r="AK6442" s="367"/>
    </row>
    <row r="6443" spans="26:37" s="368" customFormat="1" ht="14.15" customHeight="1">
      <c r="Z6443" s="439"/>
      <c r="AH6443" s="367"/>
      <c r="AJ6443" s="367"/>
      <c r="AK6443" s="367"/>
    </row>
    <row r="6444" spans="26:37" s="368" customFormat="1" ht="14.15" customHeight="1">
      <c r="Z6444" s="439"/>
      <c r="AH6444" s="367"/>
      <c r="AJ6444" s="367"/>
      <c r="AK6444" s="367"/>
    </row>
    <row r="6445" spans="26:37" s="368" customFormat="1" ht="14.15" customHeight="1">
      <c r="Z6445" s="439"/>
      <c r="AH6445" s="367"/>
      <c r="AJ6445" s="367"/>
      <c r="AK6445" s="367"/>
    </row>
    <row r="6446" spans="26:37" s="368" customFormat="1" ht="14.15" customHeight="1">
      <c r="Z6446" s="439"/>
      <c r="AH6446" s="367"/>
      <c r="AJ6446" s="367"/>
      <c r="AK6446" s="367"/>
    </row>
    <row r="6447" spans="26:37" s="368" customFormat="1" ht="14.15" customHeight="1">
      <c r="Z6447" s="439"/>
      <c r="AH6447" s="367"/>
      <c r="AJ6447" s="367"/>
      <c r="AK6447" s="367"/>
    </row>
    <row r="6448" spans="26:37" s="368" customFormat="1" ht="14.15" customHeight="1">
      <c r="Z6448" s="439"/>
      <c r="AH6448" s="367"/>
      <c r="AJ6448" s="367"/>
      <c r="AK6448" s="367"/>
    </row>
    <row r="6449" spans="26:37" s="368" customFormat="1" ht="14.15" customHeight="1">
      <c r="Z6449" s="439"/>
      <c r="AH6449" s="367"/>
      <c r="AJ6449" s="367"/>
      <c r="AK6449" s="367"/>
    </row>
    <row r="6450" spans="26:37" s="368" customFormat="1" ht="14.15" customHeight="1">
      <c r="Z6450" s="439"/>
      <c r="AH6450" s="367"/>
      <c r="AJ6450" s="367"/>
      <c r="AK6450" s="367"/>
    </row>
    <row r="6451" spans="26:37" s="368" customFormat="1" ht="14.15" customHeight="1">
      <c r="Z6451" s="439"/>
      <c r="AH6451" s="367"/>
      <c r="AJ6451" s="367"/>
      <c r="AK6451" s="367"/>
    </row>
    <row r="6452" spans="26:37" s="368" customFormat="1" ht="14.15" customHeight="1">
      <c r="Z6452" s="439"/>
      <c r="AH6452" s="367"/>
      <c r="AJ6452" s="367"/>
      <c r="AK6452" s="367"/>
    </row>
    <row r="6453" spans="26:37" s="368" customFormat="1" ht="14.15" customHeight="1">
      <c r="Z6453" s="439"/>
      <c r="AH6453" s="367"/>
      <c r="AJ6453" s="367"/>
      <c r="AK6453" s="367"/>
    </row>
    <row r="6454" spans="26:37" s="368" customFormat="1" ht="14.15" customHeight="1">
      <c r="Z6454" s="439"/>
      <c r="AH6454" s="367"/>
      <c r="AJ6454" s="367"/>
      <c r="AK6454" s="367"/>
    </row>
    <row r="6455" spans="26:37" s="368" customFormat="1" ht="14.15" customHeight="1">
      <c r="Z6455" s="439"/>
      <c r="AH6455" s="367"/>
      <c r="AJ6455" s="367"/>
      <c r="AK6455" s="367"/>
    </row>
    <row r="6456" spans="26:37" s="368" customFormat="1" ht="14.15" customHeight="1">
      <c r="Z6456" s="439"/>
      <c r="AH6456" s="367"/>
      <c r="AJ6456" s="367"/>
      <c r="AK6456" s="367"/>
    </row>
    <row r="6457" spans="26:37" s="368" customFormat="1" ht="14.15" customHeight="1">
      <c r="Z6457" s="439"/>
      <c r="AH6457" s="367"/>
      <c r="AJ6457" s="367"/>
      <c r="AK6457" s="367"/>
    </row>
    <row r="6458" spans="26:37" s="368" customFormat="1" ht="14.15" customHeight="1">
      <c r="Z6458" s="439"/>
      <c r="AH6458" s="367"/>
      <c r="AJ6458" s="367"/>
      <c r="AK6458" s="367"/>
    </row>
    <row r="6459" spans="26:37" s="368" customFormat="1" ht="14.15" customHeight="1">
      <c r="Z6459" s="439"/>
      <c r="AH6459" s="367"/>
      <c r="AJ6459" s="367"/>
      <c r="AK6459" s="367"/>
    </row>
    <row r="6460" spans="26:37" s="368" customFormat="1" ht="14.15" customHeight="1">
      <c r="Z6460" s="439"/>
      <c r="AH6460" s="367"/>
      <c r="AJ6460" s="367"/>
      <c r="AK6460" s="367"/>
    </row>
    <row r="6461" spans="26:37" s="368" customFormat="1" ht="14.15" customHeight="1">
      <c r="Z6461" s="439"/>
      <c r="AH6461" s="367"/>
      <c r="AJ6461" s="367"/>
      <c r="AK6461" s="367"/>
    </row>
    <row r="6462" spans="26:37" s="368" customFormat="1" ht="14.15" customHeight="1">
      <c r="Z6462" s="439"/>
      <c r="AH6462" s="367"/>
      <c r="AJ6462" s="367"/>
      <c r="AK6462" s="367"/>
    </row>
    <row r="6463" spans="26:37" s="368" customFormat="1" ht="14.15" customHeight="1">
      <c r="Z6463" s="439"/>
      <c r="AH6463" s="367"/>
      <c r="AJ6463" s="367"/>
      <c r="AK6463" s="367"/>
    </row>
    <row r="6464" spans="26:37" s="368" customFormat="1" ht="14.15" customHeight="1">
      <c r="Z6464" s="439"/>
      <c r="AH6464" s="367"/>
      <c r="AJ6464" s="367"/>
      <c r="AK6464" s="367"/>
    </row>
    <row r="6465" spans="26:37" s="368" customFormat="1" ht="14.15" customHeight="1">
      <c r="Z6465" s="439"/>
      <c r="AH6465" s="367"/>
      <c r="AJ6465" s="367"/>
      <c r="AK6465" s="367"/>
    </row>
    <row r="6466" spans="26:37" s="368" customFormat="1" ht="14.15" customHeight="1">
      <c r="Z6466" s="439"/>
      <c r="AH6466" s="367"/>
      <c r="AJ6466" s="367"/>
      <c r="AK6466" s="367"/>
    </row>
    <row r="6467" spans="26:37" s="368" customFormat="1" ht="14.15" customHeight="1">
      <c r="Z6467" s="439"/>
      <c r="AH6467" s="367"/>
      <c r="AJ6467" s="367"/>
      <c r="AK6467" s="367"/>
    </row>
    <row r="6468" spans="26:37" s="368" customFormat="1" ht="14.15" customHeight="1">
      <c r="Z6468" s="439"/>
      <c r="AH6468" s="367"/>
      <c r="AJ6468" s="367"/>
      <c r="AK6468" s="367"/>
    </row>
    <row r="6469" spans="26:37" s="368" customFormat="1" ht="14.15" customHeight="1">
      <c r="Z6469" s="439"/>
      <c r="AH6469" s="367"/>
      <c r="AJ6469" s="367"/>
      <c r="AK6469" s="367"/>
    </row>
    <row r="6470" spans="26:37" s="368" customFormat="1" ht="14.15" customHeight="1">
      <c r="Z6470" s="439"/>
      <c r="AH6470" s="367"/>
      <c r="AJ6470" s="367"/>
      <c r="AK6470" s="367"/>
    </row>
    <row r="6471" spans="26:37" s="368" customFormat="1" ht="14.15" customHeight="1">
      <c r="Z6471" s="439"/>
      <c r="AH6471" s="367"/>
      <c r="AJ6471" s="367"/>
      <c r="AK6471" s="367"/>
    </row>
    <row r="6472" spans="26:37" s="368" customFormat="1" ht="14.15" customHeight="1">
      <c r="Z6472" s="439"/>
      <c r="AH6472" s="367"/>
      <c r="AJ6472" s="367"/>
      <c r="AK6472" s="367"/>
    </row>
    <row r="6473" spans="26:37" s="368" customFormat="1" ht="14.15" customHeight="1">
      <c r="Z6473" s="439"/>
      <c r="AH6473" s="367"/>
      <c r="AJ6473" s="367"/>
      <c r="AK6473" s="367"/>
    </row>
    <row r="6474" spans="26:37" s="368" customFormat="1" ht="14.15" customHeight="1">
      <c r="Z6474" s="439"/>
      <c r="AH6474" s="367"/>
      <c r="AJ6474" s="367"/>
      <c r="AK6474" s="367"/>
    </row>
    <row r="6475" spans="26:37" s="368" customFormat="1" ht="14.15" customHeight="1">
      <c r="Z6475" s="439"/>
      <c r="AH6475" s="367"/>
      <c r="AJ6475" s="367"/>
      <c r="AK6475" s="367"/>
    </row>
    <row r="6476" spans="26:37" s="368" customFormat="1" ht="14.15" customHeight="1">
      <c r="Z6476" s="439"/>
      <c r="AH6476" s="367"/>
      <c r="AJ6476" s="367"/>
      <c r="AK6476" s="367"/>
    </row>
    <row r="6477" spans="26:37" s="368" customFormat="1" ht="14.15" customHeight="1">
      <c r="Z6477" s="439"/>
      <c r="AH6477" s="367"/>
      <c r="AJ6477" s="367"/>
      <c r="AK6477" s="367"/>
    </row>
    <row r="6478" spans="26:37" s="368" customFormat="1" ht="14.15" customHeight="1">
      <c r="Z6478" s="439"/>
      <c r="AH6478" s="367"/>
      <c r="AJ6478" s="367"/>
      <c r="AK6478" s="367"/>
    </row>
    <row r="6479" spans="26:37" s="368" customFormat="1" ht="14.15" customHeight="1">
      <c r="Z6479" s="439"/>
      <c r="AH6479" s="367"/>
      <c r="AJ6479" s="367"/>
      <c r="AK6479" s="367"/>
    </row>
    <row r="6480" spans="26:37" s="368" customFormat="1" ht="14.15" customHeight="1">
      <c r="Z6480" s="439"/>
      <c r="AH6480" s="367"/>
      <c r="AJ6480" s="367"/>
      <c r="AK6480" s="367"/>
    </row>
    <row r="6481" spans="26:37" s="368" customFormat="1" ht="14.15" customHeight="1">
      <c r="Z6481" s="439"/>
      <c r="AH6481" s="367"/>
      <c r="AJ6481" s="367"/>
      <c r="AK6481" s="367"/>
    </row>
    <row r="6482" spans="26:37" s="368" customFormat="1" ht="14.15" customHeight="1">
      <c r="Z6482" s="439"/>
      <c r="AH6482" s="367"/>
      <c r="AJ6482" s="367"/>
      <c r="AK6482" s="367"/>
    </row>
    <row r="6483" spans="26:37" s="368" customFormat="1" ht="14.15" customHeight="1">
      <c r="Z6483" s="439"/>
      <c r="AH6483" s="367"/>
      <c r="AJ6483" s="367"/>
      <c r="AK6483" s="367"/>
    </row>
    <row r="6484" spans="26:37" s="368" customFormat="1" ht="14.15" customHeight="1">
      <c r="Z6484" s="439"/>
      <c r="AH6484" s="367"/>
      <c r="AJ6484" s="367"/>
      <c r="AK6484" s="367"/>
    </row>
    <row r="6485" spans="26:37" s="368" customFormat="1" ht="14.15" customHeight="1">
      <c r="Z6485" s="439"/>
      <c r="AH6485" s="367"/>
      <c r="AJ6485" s="367"/>
      <c r="AK6485" s="367"/>
    </row>
    <row r="6486" spans="26:37" s="368" customFormat="1" ht="14.15" customHeight="1">
      <c r="Z6486" s="439"/>
      <c r="AH6486" s="367"/>
      <c r="AJ6486" s="367"/>
      <c r="AK6486" s="367"/>
    </row>
    <row r="6487" spans="26:37" s="368" customFormat="1" ht="14.15" customHeight="1">
      <c r="Z6487" s="439"/>
      <c r="AH6487" s="367"/>
      <c r="AJ6487" s="367"/>
      <c r="AK6487" s="367"/>
    </row>
    <row r="6488" spans="26:37" s="368" customFormat="1" ht="14.15" customHeight="1">
      <c r="Z6488" s="439"/>
      <c r="AH6488" s="367"/>
      <c r="AJ6488" s="367"/>
      <c r="AK6488" s="367"/>
    </row>
    <row r="6489" spans="26:37" s="368" customFormat="1" ht="14.15" customHeight="1">
      <c r="Z6489" s="439"/>
      <c r="AH6489" s="367"/>
      <c r="AJ6489" s="367"/>
      <c r="AK6489" s="367"/>
    </row>
    <row r="6490" spans="26:37" s="368" customFormat="1" ht="14.15" customHeight="1">
      <c r="Z6490" s="439"/>
      <c r="AH6490" s="367"/>
      <c r="AJ6490" s="367"/>
      <c r="AK6490" s="367"/>
    </row>
    <row r="6491" spans="26:37" s="368" customFormat="1" ht="14.15" customHeight="1">
      <c r="Z6491" s="439"/>
      <c r="AH6491" s="367"/>
      <c r="AJ6491" s="367"/>
      <c r="AK6491" s="367"/>
    </row>
    <row r="6492" spans="26:37" s="368" customFormat="1" ht="14.15" customHeight="1">
      <c r="Z6492" s="439"/>
      <c r="AH6492" s="367"/>
      <c r="AJ6492" s="367"/>
      <c r="AK6492" s="367"/>
    </row>
    <row r="6493" spans="26:37" s="368" customFormat="1" ht="14.15" customHeight="1">
      <c r="Z6493" s="439"/>
      <c r="AH6493" s="367"/>
      <c r="AJ6493" s="367"/>
      <c r="AK6493" s="367"/>
    </row>
    <row r="6494" spans="26:37" s="368" customFormat="1" ht="14.15" customHeight="1">
      <c r="Z6494" s="439"/>
      <c r="AH6494" s="367"/>
      <c r="AJ6494" s="367"/>
      <c r="AK6494" s="367"/>
    </row>
    <row r="6495" spans="26:37" s="368" customFormat="1" ht="14.15" customHeight="1">
      <c r="Z6495" s="439"/>
      <c r="AH6495" s="367"/>
      <c r="AJ6495" s="367"/>
      <c r="AK6495" s="367"/>
    </row>
    <row r="6496" spans="26:37" s="368" customFormat="1" ht="14.15" customHeight="1">
      <c r="Z6496" s="439"/>
      <c r="AH6496" s="367"/>
      <c r="AJ6496" s="367"/>
      <c r="AK6496" s="367"/>
    </row>
    <row r="6497" spans="26:37" s="368" customFormat="1" ht="14.15" customHeight="1">
      <c r="Z6497" s="439"/>
      <c r="AH6497" s="367"/>
      <c r="AJ6497" s="367"/>
      <c r="AK6497" s="367"/>
    </row>
    <row r="6498" spans="26:37" s="368" customFormat="1" ht="14.15" customHeight="1">
      <c r="Z6498" s="439"/>
      <c r="AH6498" s="367"/>
      <c r="AJ6498" s="367"/>
      <c r="AK6498" s="367"/>
    </row>
    <row r="6499" spans="26:37" s="368" customFormat="1" ht="14.15" customHeight="1">
      <c r="Z6499" s="439"/>
      <c r="AH6499" s="367"/>
      <c r="AJ6499" s="367"/>
      <c r="AK6499" s="367"/>
    </row>
    <row r="6500" spans="26:37" s="368" customFormat="1" ht="14.15" customHeight="1">
      <c r="Z6500" s="439"/>
      <c r="AH6500" s="367"/>
      <c r="AJ6500" s="367"/>
      <c r="AK6500" s="367"/>
    </row>
    <row r="6501" spans="26:37" s="368" customFormat="1" ht="14.15" customHeight="1">
      <c r="Z6501" s="439"/>
      <c r="AH6501" s="367"/>
      <c r="AJ6501" s="367"/>
      <c r="AK6501" s="367"/>
    </row>
    <row r="6502" spans="26:37" s="368" customFormat="1" ht="14.15" customHeight="1">
      <c r="Z6502" s="439"/>
      <c r="AH6502" s="367"/>
      <c r="AJ6502" s="367"/>
      <c r="AK6502" s="367"/>
    </row>
    <row r="6503" spans="26:37" s="368" customFormat="1" ht="14.15" customHeight="1">
      <c r="Z6503" s="439"/>
      <c r="AH6503" s="367"/>
      <c r="AJ6503" s="367"/>
      <c r="AK6503" s="367"/>
    </row>
    <row r="6504" spans="26:37" s="368" customFormat="1" ht="14.15" customHeight="1">
      <c r="Z6504" s="439"/>
      <c r="AH6504" s="367"/>
      <c r="AJ6504" s="367"/>
      <c r="AK6504" s="367"/>
    </row>
    <row r="6505" spans="26:37" s="368" customFormat="1" ht="14.15" customHeight="1">
      <c r="Z6505" s="439"/>
      <c r="AH6505" s="367"/>
      <c r="AJ6505" s="367"/>
      <c r="AK6505" s="367"/>
    </row>
    <row r="6506" spans="26:37" s="368" customFormat="1" ht="14.15" customHeight="1">
      <c r="Z6506" s="439"/>
      <c r="AH6506" s="367"/>
      <c r="AJ6506" s="367"/>
      <c r="AK6506" s="367"/>
    </row>
    <row r="6507" spans="26:37" s="368" customFormat="1" ht="14.15" customHeight="1">
      <c r="Z6507" s="439"/>
      <c r="AH6507" s="367"/>
      <c r="AJ6507" s="367"/>
      <c r="AK6507" s="367"/>
    </row>
    <row r="6508" spans="26:37" s="368" customFormat="1" ht="14.15" customHeight="1">
      <c r="Z6508" s="439"/>
      <c r="AH6508" s="367"/>
      <c r="AJ6508" s="367"/>
      <c r="AK6508" s="367"/>
    </row>
    <row r="6509" spans="26:37" s="368" customFormat="1" ht="14.15" customHeight="1">
      <c r="Z6509" s="439"/>
      <c r="AH6509" s="367"/>
      <c r="AJ6509" s="367"/>
      <c r="AK6509" s="367"/>
    </row>
    <row r="6510" spans="26:37" s="368" customFormat="1" ht="14.15" customHeight="1">
      <c r="Z6510" s="439"/>
      <c r="AH6510" s="367"/>
      <c r="AJ6510" s="367"/>
      <c r="AK6510" s="367"/>
    </row>
    <row r="6511" spans="26:37" s="368" customFormat="1" ht="14.15" customHeight="1">
      <c r="Z6511" s="439"/>
      <c r="AH6511" s="367"/>
      <c r="AJ6511" s="367"/>
      <c r="AK6511" s="367"/>
    </row>
    <row r="6512" spans="26:37" s="368" customFormat="1" ht="14.15" customHeight="1">
      <c r="Z6512" s="439"/>
      <c r="AH6512" s="367"/>
      <c r="AJ6512" s="367"/>
      <c r="AK6512" s="367"/>
    </row>
    <row r="6513" spans="26:37" s="368" customFormat="1" ht="14.15" customHeight="1">
      <c r="Z6513" s="439"/>
      <c r="AH6513" s="367"/>
      <c r="AJ6513" s="367"/>
      <c r="AK6513" s="367"/>
    </row>
    <row r="6514" spans="26:37" s="368" customFormat="1" ht="14.15" customHeight="1">
      <c r="Z6514" s="439"/>
      <c r="AH6514" s="367"/>
      <c r="AJ6514" s="367"/>
      <c r="AK6514" s="367"/>
    </row>
    <row r="6515" spans="26:37" s="368" customFormat="1" ht="14.15" customHeight="1">
      <c r="Z6515" s="439"/>
      <c r="AH6515" s="367"/>
      <c r="AJ6515" s="367"/>
      <c r="AK6515" s="367"/>
    </row>
    <row r="6516" spans="26:37" s="368" customFormat="1" ht="14.15" customHeight="1">
      <c r="Z6516" s="439"/>
      <c r="AH6516" s="367"/>
      <c r="AJ6516" s="367"/>
      <c r="AK6516" s="367"/>
    </row>
    <row r="6517" spans="26:37" s="368" customFormat="1" ht="14.15" customHeight="1">
      <c r="Z6517" s="439"/>
      <c r="AH6517" s="367"/>
      <c r="AJ6517" s="367"/>
      <c r="AK6517" s="367"/>
    </row>
    <row r="6518" spans="26:37" s="368" customFormat="1" ht="14.15" customHeight="1">
      <c r="Z6518" s="439"/>
      <c r="AH6518" s="367"/>
      <c r="AJ6518" s="367"/>
      <c r="AK6518" s="367"/>
    </row>
    <row r="6519" spans="26:37" s="368" customFormat="1" ht="14.15" customHeight="1">
      <c r="Z6519" s="439"/>
      <c r="AH6519" s="367"/>
      <c r="AJ6519" s="367"/>
      <c r="AK6519" s="367"/>
    </row>
    <row r="6520" spans="26:37" s="368" customFormat="1" ht="14.15" customHeight="1">
      <c r="Z6520" s="439"/>
      <c r="AH6520" s="367"/>
      <c r="AJ6520" s="367"/>
      <c r="AK6520" s="367"/>
    </row>
    <row r="6521" spans="26:37" s="368" customFormat="1" ht="14.15" customHeight="1">
      <c r="Z6521" s="439"/>
      <c r="AH6521" s="367"/>
      <c r="AJ6521" s="367"/>
      <c r="AK6521" s="367"/>
    </row>
    <row r="6522" spans="26:37" s="368" customFormat="1" ht="14.15" customHeight="1">
      <c r="Z6522" s="439"/>
      <c r="AH6522" s="367"/>
      <c r="AJ6522" s="367"/>
      <c r="AK6522" s="367"/>
    </row>
    <row r="6523" spans="26:37" s="368" customFormat="1" ht="14.15" customHeight="1">
      <c r="Z6523" s="439"/>
      <c r="AH6523" s="367"/>
      <c r="AJ6523" s="367"/>
      <c r="AK6523" s="367"/>
    </row>
    <row r="6524" spans="26:37" s="368" customFormat="1" ht="14.15" customHeight="1">
      <c r="Z6524" s="439"/>
      <c r="AH6524" s="367"/>
      <c r="AJ6524" s="367"/>
      <c r="AK6524" s="367"/>
    </row>
    <row r="6525" spans="26:37" s="368" customFormat="1" ht="14.15" customHeight="1">
      <c r="Z6525" s="439"/>
      <c r="AH6525" s="367"/>
      <c r="AJ6525" s="367"/>
      <c r="AK6525" s="367"/>
    </row>
    <row r="6526" spans="26:37" s="368" customFormat="1" ht="14.15" customHeight="1">
      <c r="Z6526" s="439"/>
      <c r="AH6526" s="367"/>
      <c r="AJ6526" s="367"/>
      <c r="AK6526" s="367"/>
    </row>
    <row r="6527" spans="26:37" s="368" customFormat="1" ht="14.15" customHeight="1">
      <c r="Z6527" s="439"/>
      <c r="AH6527" s="367"/>
      <c r="AJ6527" s="367"/>
      <c r="AK6527" s="367"/>
    </row>
    <row r="6528" spans="26:37" s="368" customFormat="1" ht="14.15" customHeight="1">
      <c r="Z6528" s="439"/>
      <c r="AH6528" s="367"/>
      <c r="AJ6528" s="367"/>
      <c r="AK6528" s="367"/>
    </row>
    <row r="6529" spans="26:37" s="368" customFormat="1" ht="14.15" customHeight="1">
      <c r="Z6529" s="439"/>
      <c r="AH6529" s="367"/>
      <c r="AJ6529" s="367"/>
      <c r="AK6529" s="367"/>
    </row>
    <row r="6530" spans="26:37" s="368" customFormat="1" ht="14.15" customHeight="1">
      <c r="Z6530" s="439"/>
      <c r="AH6530" s="367"/>
      <c r="AJ6530" s="367"/>
      <c r="AK6530" s="367"/>
    </row>
    <row r="6531" spans="26:37" s="368" customFormat="1" ht="14.15" customHeight="1">
      <c r="Z6531" s="439"/>
      <c r="AH6531" s="367"/>
      <c r="AJ6531" s="367"/>
      <c r="AK6531" s="367"/>
    </row>
    <row r="6532" spans="26:37" s="368" customFormat="1" ht="14.15" customHeight="1">
      <c r="Z6532" s="439"/>
      <c r="AH6532" s="367"/>
      <c r="AJ6532" s="367"/>
      <c r="AK6532" s="367"/>
    </row>
    <row r="6533" spans="26:37" s="368" customFormat="1" ht="14.15" customHeight="1">
      <c r="Z6533" s="439"/>
      <c r="AH6533" s="367"/>
      <c r="AJ6533" s="367"/>
      <c r="AK6533" s="367"/>
    </row>
    <row r="6534" spans="26:37" s="368" customFormat="1" ht="14.15" customHeight="1">
      <c r="Z6534" s="439"/>
      <c r="AH6534" s="367"/>
      <c r="AJ6534" s="367"/>
      <c r="AK6534" s="367"/>
    </row>
    <row r="6535" spans="26:37" s="368" customFormat="1" ht="14.15" customHeight="1">
      <c r="Z6535" s="439"/>
      <c r="AH6535" s="367"/>
      <c r="AJ6535" s="367"/>
      <c r="AK6535" s="367"/>
    </row>
    <row r="6536" spans="26:37" s="368" customFormat="1" ht="14.15" customHeight="1">
      <c r="Z6536" s="439"/>
      <c r="AH6536" s="367"/>
      <c r="AJ6536" s="367"/>
      <c r="AK6536" s="367"/>
    </row>
    <row r="6537" spans="26:37" s="368" customFormat="1" ht="14.15" customHeight="1">
      <c r="Z6537" s="439"/>
      <c r="AH6537" s="367"/>
      <c r="AJ6537" s="367"/>
      <c r="AK6537" s="367"/>
    </row>
    <row r="6538" spans="26:37" s="368" customFormat="1" ht="14.15" customHeight="1">
      <c r="Z6538" s="439"/>
      <c r="AH6538" s="367"/>
      <c r="AJ6538" s="367"/>
      <c r="AK6538" s="367"/>
    </row>
    <row r="6539" spans="26:37" s="368" customFormat="1" ht="14.15" customHeight="1">
      <c r="Z6539" s="439"/>
      <c r="AH6539" s="367"/>
      <c r="AJ6539" s="367"/>
      <c r="AK6539" s="367"/>
    </row>
    <row r="6540" spans="26:37" s="368" customFormat="1" ht="14.15" customHeight="1">
      <c r="Z6540" s="439"/>
      <c r="AH6540" s="367"/>
      <c r="AJ6540" s="367"/>
      <c r="AK6540" s="367"/>
    </row>
    <row r="6541" spans="26:37" s="368" customFormat="1" ht="14.15" customHeight="1">
      <c r="Z6541" s="439"/>
      <c r="AH6541" s="367"/>
      <c r="AJ6541" s="367"/>
      <c r="AK6541" s="367"/>
    </row>
    <row r="6542" spans="26:37" s="368" customFormat="1" ht="14.15" customHeight="1">
      <c r="Z6542" s="439"/>
      <c r="AH6542" s="367"/>
      <c r="AJ6542" s="367"/>
      <c r="AK6542" s="367"/>
    </row>
    <row r="6543" spans="26:37" s="368" customFormat="1" ht="14.15" customHeight="1">
      <c r="Z6543" s="439"/>
      <c r="AH6543" s="367"/>
      <c r="AJ6543" s="367"/>
      <c r="AK6543" s="367"/>
    </row>
    <row r="6544" spans="26:37" s="368" customFormat="1" ht="14.15" customHeight="1">
      <c r="Z6544" s="439"/>
      <c r="AH6544" s="367"/>
      <c r="AJ6544" s="367"/>
      <c r="AK6544" s="367"/>
    </row>
    <row r="6545" spans="26:37" s="368" customFormat="1" ht="14.15" customHeight="1">
      <c r="Z6545" s="439"/>
      <c r="AH6545" s="367"/>
      <c r="AJ6545" s="367"/>
      <c r="AK6545" s="367"/>
    </row>
    <row r="6546" spans="26:37" s="368" customFormat="1" ht="14.15" customHeight="1">
      <c r="Z6546" s="439"/>
      <c r="AH6546" s="367"/>
      <c r="AJ6546" s="367"/>
      <c r="AK6546" s="367"/>
    </row>
    <row r="6547" spans="26:37" s="368" customFormat="1" ht="14.15" customHeight="1">
      <c r="Z6547" s="439"/>
      <c r="AH6547" s="367"/>
      <c r="AJ6547" s="367"/>
      <c r="AK6547" s="367"/>
    </row>
    <row r="6548" spans="26:37" s="368" customFormat="1" ht="14.15" customHeight="1">
      <c r="Z6548" s="439"/>
      <c r="AH6548" s="367"/>
      <c r="AJ6548" s="367"/>
      <c r="AK6548" s="367"/>
    </row>
    <row r="6549" spans="26:37" s="368" customFormat="1" ht="14.15" customHeight="1">
      <c r="Z6549" s="439"/>
      <c r="AH6549" s="367"/>
      <c r="AJ6549" s="367"/>
      <c r="AK6549" s="367"/>
    </row>
    <row r="6550" spans="26:37" s="368" customFormat="1" ht="14.15" customHeight="1">
      <c r="Z6550" s="439"/>
      <c r="AH6550" s="367"/>
      <c r="AJ6550" s="367"/>
      <c r="AK6550" s="367"/>
    </row>
    <row r="6551" spans="26:37" s="368" customFormat="1" ht="14.15" customHeight="1">
      <c r="Z6551" s="439"/>
      <c r="AH6551" s="367"/>
      <c r="AJ6551" s="367"/>
      <c r="AK6551" s="367"/>
    </row>
    <row r="6552" spans="26:37" s="368" customFormat="1" ht="14.15" customHeight="1">
      <c r="Z6552" s="439"/>
      <c r="AH6552" s="367"/>
      <c r="AJ6552" s="367"/>
      <c r="AK6552" s="367"/>
    </row>
    <row r="6553" spans="26:37" s="368" customFormat="1" ht="14.15" customHeight="1">
      <c r="Z6553" s="439"/>
      <c r="AH6553" s="367"/>
      <c r="AJ6553" s="367"/>
      <c r="AK6553" s="367"/>
    </row>
    <row r="6554" spans="26:37" s="368" customFormat="1" ht="14.15" customHeight="1">
      <c r="Z6554" s="439"/>
      <c r="AH6554" s="367"/>
      <c r="AJ6554" s="367"/>
      <c r="AK6554" s="367"/>
    </row>
    <row r="6555" spans="26:37" s="368" customFormat="1" ht="14.15" customHeight="1">
      <c r="Z6555" s="439"/>
      <c r="AH6555" s="367"/>
      <c r="AJ6555" s="367"/>
      <c r="AK6555" s="367"/>
    </row>
    <row r="6556" spans="26:37" s="368" customFormat="1" ht="14.15" customHeight="1">
      <c r="Z6556" s="439"/>
      <c r="AH6556" s="367"/>
      <c r="AJ6556" s="367"/>
      <c r="AK6556" s="367"/>
    </row>
    <row r="6557" spans="26:37" s="368" customFormat="1" ht="14.15" customHeight="1">
      <c r="Z6557" s="439"/>
      <c r="AH6557" s="367"/>
      <c r="AJ6557" s="367"/>
      <c r="AK6557" s="367"/>
    </row>
    <row r="6558" spans="26:37" s="368" customFormat="1" ht="14.15" customHeight="1">
      <c r="Z6558" s="439"/>
      <c r="AH6558" s="367"/>
      <c r="AJ6558" s="367"/>
      <c r="AK6558" s="367"/>
    </row>
    <row r="6559" spans="26:37" s="368" customFormat="1" ht="14.15" customHeight="1">
      <c r="Z6559" s="439"/>
      <c r="AH6559" s="367"/>
      <c r="AJ6559" s="367"/>
      <c r="AK6559" s="367"/>
    </row>
    <row r="6560" spans="26:37" s="368" customFormat="1" ht="14.15" customHeight="1">
      <c r="Z6560" s="439"/>
      <c r="AH6560" s="367"/>
      <c r="AJ6560" s="367"/>
      <c r="AK6560" s="367"/>
    </row>
    <row r="6561" spans="26:37" s="368" customFormat="1" ht="14.15" customHeight="1">
      <c r="Z6561" s="439"/>
      <c r="AH6561" s="367"/>
      <c r="AJ6561" s="367"/>
      <c r="AK6561" s="367"/>
    </row>
    <row r="6562" spans="26:37" s="368" customFormat="1" ht="14.15" customHeight="1">
      <c r="Z6562" s="439"/>
      <c r="AH6562" s="367"/>
      <c r="AJ6562" s="367"/>
      <c r="AK6562" s="367"/>
    </row>
    <row r="6563" spans="26:37" s="368" customFormat="1" ht="14.15" customHeight="1">
      <c r="Z6563" s="439"/>
      <c r="AH6563" s="367"/>
      <c r="AJ6563" s="367"/>
      <c r="AK6563" s="367"/>
    </row>
    <row r="6564" spans="26:37" s="368" customFormat="1" ht="14.15" customHeight="1">
      <c r="Z6564" s="439"/>
      <c r="AH6564" s="367"/>
      <c r="AJ6564" s="367"/>
      <c r="AK6564" s="367"/>
    </row>
    <row r="6565" spans="26:37" s="368" customFormat="1" ht="14.15" customHeight="1">
      <c r="Z6565" s="439"/>
      <c r="AH6565" s="367"/>
      <c r="AJ6565" s="367"/>
      <c r="AK6565" s="367"/>
    </row>
    <row r="6566" spans="26:37" s="368" customFormat="1" ht="14.15" customHeight="1">
      <c r="Z6566" s="439"/>
      <c r="AH6566" s="367"/>
      <c r="AJ6566" s="367"/>
      <c r="AK6566" s="367"/>
    </row>
    <row r="6567" spans="26:37" s="368" customFormat="1" ht="14.15" customHeight="1">
      <c r="Z6567" s="439"/>
      <c r="AH6567" s="367"/>
      <c r="AJ6567" s="367"/>
      <c r="AK6567" s="367"/>
    </row>
    <row r="6568" spans="26:37" s="368" customFormat="1" ht="14.15" customHeight="1">
      <c r="Z6568" s="439"/>
      <c r="AH6568" s="367"/>
      <c r="AJ6568" s="367"/>
      <c r="AK6568" s="367"/>
    </row>
    <row r="6569" spans="26:37" s="368" customFormat="1" ht="14.15" customHeight="1">
      <c r="Z6569" s="439"/>
      <c r="AH6569" s="367"/>
      <c r="AJ6569" s="367"/>
      <c r="AK6569" s="367"/>
    </row>
    <row r="6570" spans="26:37" s="368" customFormat="1" ht="14.15" customHeight="1">
      <c r="Z6570" s="439"/>
      <c r="AH6570" s="367"/>
      <c r="AJ6570" s="367"/>
      <c r="AK6570" s="367"/>
    </row>
    <row r="6571" spans="26:37" s="368" customFormat="1" ht="14.15" customHeight="1">
      <c r="Z6571" s="439"/>
      <c r="AH6571" s="367"/>
      <c r="AJ6571" s="367"/>
      <c r="AK6571" s="367"/>
    </row>
    <row r="6572" spans="26:37" s="368" customFormat="1" ht="14.15" customHeight="1">
      <c r="Z6572" s="439"/>
      <c r="AH6572" s="367"/>
      <c r="AJ6572" s="367"/>
      <c r="AK6572" s="367"/>
    </row>
    <row r="6573" spans="26:37" s="368" customFormat="1" ht="14.15" customHeight="1">
      <c r="Z6573" s="439"/>
      <c r="AH6573" s="367"/>
      <c r="AJ6573" s="367"/>
      <c r="AK6573" s="367"/>
    </row>
    <row r="6574" spans="26:37" s="368" customFormat="1" ht="14.15" customHeight="1">
      <c r="Z6574" s="439"/>
      <c r="AH6574" s="367"/>
      <c r="AJ6574" s="367"/>
      <c r="AK6574" s="367"/>
    </row>
    <row r="6575" spans="26:37" s="368" customFormat="1" ht="14.15" customHeight="1">
      <c r="Z6575" s="439"/>
      <c r="AH6575" s="367"/>
      <c r="AJ6575" s="367"/>
      <c r="AK6575" s="367"/>
    </row>
    <row r="6576" spans="26:37" s="368" customFormat="1" ht="14.15" customHeight="1">
      <c r="Z6576" s="439"/>
      <c r="AH6576" s="367"/>
      <c r="AJ6576" s="367"/>
      <c r="AK6576" s="367"/>
    </row>
    <row r="6577" spans="26:37" s="368" customFormat="1" ht="14.15" customHeight="1">
      <c r="Z6577" s="439"/>
      <c r="AH6577" s="367"/>
      <c r="AJ6577" s="367"/>
      <c r="AK6577" s="367"/>
    </row>
    <row r="6578" spans="26:37" s="368" customFormat="1" ht="14.15" customHeight="1">
      <c r="Z6578" s="439"/>
      <c r="AH6578" s="367"/>
      <c r="AJ6578" s="367"/>
      <c r="AK6578" s="367"/>
    </row>
    <row r="6579" spans="26:37" s="368" customFormat="1" ht="14.15" customHeight="1">
      <c r="Z6579" s="439"/>
      <c r="AH6579" s="367"/>
      <c r="AJ6579" s="367"/>
      <c r="AK6579" s="367"/>
    </row>
    <row r="6580" spans="26:37" s="368" customFormat="1" ht="14.15" customHeight="1">
      <c r="Z6580" s="439"/>
      <c r="AH6580" s="367"/>
      <c r="AJ6580" s="367"/>
      <c r="AK6580" s="367"/>
    </row>
    <row r="6581" spans="26:37" s="368" customFormat="1" ht="14.15" customHeight="1">
      <c r="Z6581" s="439"/>
      <c r="AH6581" s="367"/>
      <c r="AJ6581" s="367"/>
      <c r="AK6581" s="367"/>
    </row>
    <row r="6582" spans="26:37" s="368" customFormat="1" ht="14.15" customHeight="1">
      <c r="Z6582" s="439"/>
      <c r="AH6582" s="367"/>
      <c r="AJ6582" s="367"/>
      <c r="AK6582" s="367"/>
    </row>
    <row r="6583" spans="26:37" s="368" customFormat="1" ht="14.15" customHeight="1">
      <c r="Z6583" s="439"/>
      <c r="AH6583" s="367"/>
      <c r="AJ6583" s="367"/>
      <c r="AK6583" s="367"/>
    </row>
    <row r="6584" spans="26:37" s="368" customFormat="1" ht="14.15" customHeight="1">
      <c r="Z6584" s="439"/>
      <c r="AH6584" s="367"/>
      <c r="AJ6584" s="367"/>
      <c r="AK6584" s="367"/>
    </row>
    <row r="6585" spans="26:37" s="368" customFormat="1" ht="14.15" customHeight="1">
      <c r="Z6585" s="439"/>
      <c r="AH6585" s="367"/>
      <c r="AJ6585" s="367"/>
      <c r="AK6585" s="367"/>
    </row>
    <row r="6586" spans="26:37" s="368" customFormat="1" ht="14.15" customHeight="1">
      <c r="Z6586" s="439"/>
      <c r="AH6586" s="367"/>
      <c r="AJ6586" s="367"/>
      <c r="AK6586" s="367"/>
    </row>
    <row r="6587" spans="26:37" s="368" customFormat="1" ht="14.15" customHeight="1">
      <c r="Z6587" s="439"/>
      <c r="AH6587" s="367"/>
      <c r="AJ6587" s="367"/>
      <c r="AK6587" s="367"/>
    </row>
    <row r="6588" spans="26:37" s="368" customFormat="1" ht="14.15" customHeight="1">
      <c r="Z6588" s="439"/>
      <c r="AH6588" s="367"/>
      <c r="AJ6588" s="367"/>
      <c r="AK6588" s="367"/>
    </row>
    <row r="6589" spans="26:37" s="368" customFormat="1" ht="14.15" customHeight="1">
      <c r="Z6589" s="439"/>
      <c r="AH6589" s="367"/>
      <c r="AJ6589" s="367"/>
      <c r="AK6589" s="367"/>
    </row>
    <row r="6590" spans="26:37" s="368" customFormat="1" ht="14.15" customHeight="1">
      <c r="Z6590" s="439"/>
      <c r="AH6590" s="367"/>
      <c r="AJ6590" s="367"/>
      <c r="AK6590" s="367"/>
    </row>
    <row r="6591" spans="26:37" s="368" customFormat="1" ht="14.15" customHeight="1">
      <c r="Z6591" s="439"/>
      <c r="AH6591" s="367"/>
      <c r="AJ6591" s="367"/>
      <c r="AK6591" s="367"/>
    </row>
    <row r="6592" spans="26:37" s="368" customFormat="1" ht="14.15" customHeight="1">
      <c r="Z6592" s="439"/>
      <c r="AH6592" s="367"/>
      <c r="AJ6592" s="367"/>
      <c r="AK6592" s="367"/>
    </row>
    <row r="6593" spans="26:37" s="368" customFormat="1" ht="14.15" customHeight="1">
      <c r="Z6593" s="439"/>
      <c r="AH6593" s="367"/>
      <c r="AJ6593" s="367"/>
      <c r="AK6593" s="367"/>
    </row>
    <row r="6594" spans="26:37" s="368" customFormat="1" ht="14.15" customHeight="1">
      <c r="Z6594" s="439"/>
      <c r="AH6594" s="367"/>
      <c r="AJ6594" s="367"/>
      <c r="AK6594" s="367"/>
    </row>
    <row r="6595" spans="26:37" s="368" customFormat="1" ht="14.15" customHeight="1">
      <c r="Z6595" s="439"/>
      <c r="AH6595" s="367"/>
      <c r="AJ6595" s="367"/>
      <c r="AK6595" s="367"/>
    </row>
    <row r="6596" spans="26:37" s="368" customFormat="1" ht="14.15" customHeight="1">
      <c r="Z6596" s="439"/>
      <c r="AH6596" s="367"/>
      <c r="AJ6596" s="367"/>
      <c r="AK6596" s="367"/>
    </row>
    <row r="6597" spans="26:37" s="368" customFormat="1" ht="14.15" customHeight="1">
      <c r="Z6597" s="439"/>
      <c r="AH6597" s="367"/>
      <c r="AJ6597" s="367"/>
      <c r="AK6597" s="367"/>
    </row>
    <row r="6598" spans="26:37" s="368" customFormat="1" ht="14.15" customHeight="1">
      <c r="Z6598" s="439"/>
      <c r="AH6598" s="367"/>
      <c r="AJ6598" s="367"/>
      <c r="AK6598" s="367"/>
    </row>
    <row r="6599" spans="26:37" s="368" customFormat="1" ht="14.15" customHeight="1">
      <c r="Z6599" s="439"/>
      <c r="AH6599" s="367"/>
      <c r="AJ6599" s="367"/>
      <c r="AK6599" s="367"/>
    </row>
    <row r="6600" spans="26:37" s="368" customFormat="1" ht="14.15" customHeight="1">
      <c r="Z6600" s="439"/>
      <c r="AH6600" s="367"/>
      <c r="AJ6600" s="367"/>
      <c r="AK6600" s="367"/>
    </row>
    <row r="6601" spans="26:37" s="368" customFormat="1" ht="14.15" customHeight="1">
      <c r="Z6601" s="439"/>
      <c r="AH6601" s="367"/>
      <c r="AJ6601" s="367"/>
      <c r="AK6601" s="367"/>
    </row>
    <row r="6602" spans="26:37" s="368" customFormat="1" ht="14.15" customHeight="1">
      <c r="Z6602" s="439"/>
      <c r="AH6602" s="367"/>
      <c r="AJ6602" s="367"/>
      <c r="AK6602" s="367"/>
    </row>
    <row r="6603" spans="26:37" s="368" customFormat="1" ht="14.15" customHeight="1">
      <c r="Z6603" s="439"/>
      <c r="AH6603" s="367"/>
      <c r="AJ6603" s="367"/>
      <c r="AK6603" s="367"/>
    </row>
    <row r="6604" spans="26:37" s="368" customFormat="1" ht="14.15" customHeight="1">
      <c r="Z6604" s="439"/>
      <c r="AH6604" s="367"/>
      <c r="AJ6604" s="367"/>
      <c r="AK6604" s="367"/>
    </row>
    <row r="6605" spans="26:37" s="368" customFormat="1" ht="14.15" customHeight="1">
      <c r="Z6605" s="439"/>
      <c r="AH6605" s="367"/>
      <c r="AJ6605" s="367"/>
      <c r="AK6605" s="367"/>
    </row>
    <row r="6606" spans="26:37" s="368" customFormat="1" ht="14.15" customHeight="1">
      <c r="Z6606" s="439"/>
      <c r="AH6606" s="367"/>
      <c r="AJ6606" s="367"/>
      <c r="AK6606" s="367"/>
    </row>
    <row r="6607" spans="26:37" s="368" customFormat="1" ht="14.15" customHeight="1">
      <c r="Z6607" s="439"/>
      <c r="AH6607" s="367"/>
      <c r="AJ6607" s="367"/>
      <c r="AK6607" s="367"/>
    </row>
    <row r="6608" spans="26:37" s="368" customFormat="1" ht="14.15" customHeight="1">
      <c r="Z6608" s="439"/>
      <c r="AH6608" s="367"/>
      <c r="AJ6608" s="367"/>
      <c r="AK6608" s="367"/>
    </row>
    <row r="6609" spans="26:37" s="368" customFormat="1" ht="14.15" customHeight="1">
      <c r="Z6609" s="439"/>
      <c r="AH6609" s="367"/>
      <c r="AJ6609" s="367"/>
      <c r="AK6609" s="367"/>
    </row>
    <row r="6610" spans="26:37" s="368" customFormat="1" ht="14.15" customHeight="1">
      <c r="Z6610" s="439"/>
      <c r="AH6610" s="367"/>
      <c r="AJ6610" s="367"/>
      <c r="AK6610" s="367"/>
    </row>
    <row r="6611" spans="26:37" s="368" customFormat="1" ht="14.15" customHeight="1">
      <c r="Z6611" s="439"/>
      <c r="AH6611" s="367"/>
      <c r="AJ6611" s="367"/>
      <c r="AK6611" s="367"/>
    </row>
    <row r="6612" spans="26:37" s="368" customFormat="1" ht="14.15" customHeight="1">
      <c r="Z6612" s="439"/>
      <c r="AH6612" s="367"/>
      <c r="AJ6612" s="367"/>
      <c r="AK6612" s="367"/>
    </row>
    <row r="6613" spans="26:37" s="368" customFormat="1" ht="14.15" customHeight="1">
      <c r="Z6613" s="439"/>
      <c r="AH6613" s="367"/>
      <c r="AJ6613" s="367"/>
      <c r="AK6613" s="367"/>
    </row>
    <row r="6614" spans="26:37" s="368" customFormat="1" ht="14.15" customHeight="1">
      <c r="Z6614" s="439"/>
      <c r="AH6614" s="367"/>
      <c r="AJ6614" s="367"/>
      <c r="AK6614" s="367"/>
    </row>
    <row r="6615" spans="26:37" s="368" customFormat="1" ht="14.15" customHeight="1">
      <c r="Z6615" s="439"/>
      <c r="AH6615" s="367"/>
      <c r="AJ6615" s="367"/>
      <c r="AK6615" s="367"/>
    </row>
    <row r="6616" spans="26:37" s="368" customFormat="1" ht="14.15" customHeight="1">
      <c r="Z6616" s="439"/>
      <c r="AH6616" s="367"/>
      <c r="AJ6616" s="367"/>
      <c r="AK6616" s="367"/>
    </row>
    <row r="6617" spans="26:37" s="368" customFormat="1" ht="14.15" customHeight="1">
      <c r="Z6617" s="439"/>
      <c r="AH6617" s="367"/>
      <c r="AJ6617" s="367"/>
      <c r="AK6617" s="367"/>
    </row>
    <row r="6618" spans="26:37" s="368" customFormat="1" ht="14.15" customHeight="1">
      <c r="Z6618" s="439"/>
      <c r="AH6618" s="367"/>
      <c r="AJ6618" s="367"/>
      <c r="AK6618" s="367"/>
    </row>
    <row r="6619" spans="26:37" s="368" customFormat="1" ht="14.15" customHeight="1">
      <c r="Z6619" s="439"/>
      <c r="AH6619" s="367"/>
      <c r="AJ6619" s="367"/>
      <c r="AK6619" s="367"/>
    </row>
    <row r="6620" spans="26:37" s="368" customFormat="1" ht="14.15" customHeight="1">
      <c r="Z6620" s="439"/>
      <c r="AH6620" s="367"/>
      <c r="AJ6620" s="367"/>
      <c r="AK6620" s="367"/>
    </row>
    <row r="6621" spans="26:37" s="368" customFormat="1" ht="14.15" customHeight="1">
      <c r="Z6621" s="439"/>
      <c r="AH6621" s="367"/>
      <c r="AJ6621" s="367"/>
      <c r="AK6621" s="367"/>
    </row>
    <row r="6622" spans="26:37" s="368" customFormat="1" ht="14.15" customHeight="1">
      <c r="Z6622" s="439"/>
      <c r="AH6622" s="367"/>
      <c r="AJ6622" s="367"/>
      <c r="AK6622" s="367"/>
    </row>
    <row r="6623" spans="26:37" s="368" customFormat="1" ht="14.15" customHeight="1">
      <c r="Z6623" s="439"/>
      <c r="AH6623" s="367"/>
      <c r="AJ6623" s="367"/>
      <c r="AK6623" s="367"/>
    </row>
    <row r="6624" spans="26:37" s="368" customFormat="1" ht="14.15" customHeight="1">
      <c r="Z6624" s="439"/>
      <c r="AH6624" s="367"/>
      <c r="AJ6624" s="367"/>
      <c r="AK6624" s="367"/>
    </row>
    <row r="6625" spans="26:37" s="368" customFormat="1" ht="14.15" customHeight="1">
      <c r="Z6625" s="439"/>
      <c r="AH6625" s="367"/>
      <c r="AJ6625" s="367"/>
      <c r="AK6625" s="367"/>
    </row>
    <row r="6626" spans="26:37" s="368" customFormat="1" ht="14.15" customHeight="1">
      <c r="Z6626" s="439"/>
      <c r="AH6626" s="367"/>
      <c r="AJ6626" s="367"/>
      <c r="AK6626" s="367"/>
    </row>
    <row r="6627" spans="26:37" s="368" customFormat="1" ht="14.15" customHeight="1">
      <c r="Z6627" s="439"/>
      <c r="AH6627" s="367"/>
      <c r="AJ6627" s="367"/>
      <c r="AK6627" s="367"/>
    </row>
    <row r="6628" spans="26:37" s="368" customFormat="1" ht="14.15" customHeight="1">
      <c r="Z6628" s="439"/>
      <c r="AH6628" s="367"/>
      <c r="AJ6628" s="367"/>
      <c r="AK6628" s="367"/>
    </row>
    <row r="6629" spans="26:37" s="368" customFormat="1" ht="14.15" customHeight="1">
      <c r="Z6629" s="439"/>
      <c r="AH6629" s="367"/>
      <c r="AJ6629" s="367"/>
      <c r="AK6629" s="367"/>
    </row>
    <row r="6630" spans="26:37" s="368" customFormat="1" ht="14.15" customHeight="1">
      <c r="Z6630" s="439"/>
      <c r="AH6630" s="367"/>
      <c r="AJ6630" s="367"/>
      <c r="AK6630" s="367"/>
    </row>
    <row r="6631" spans="26:37" s="368" customFormat="1" ht="14.15" customHeight="1">
      <c r="Z6631" s="439"/>
      <c r="AH6631" s="367"/>
      <c r="AJ6631" s="367"/>
      <c r="AK6631" s="367"/>
    </row>
    <row r="6632" spans="26:37" s="368" customFormat="1" ht="14.15" customHeight="1">
      <c r="Z6632" s="439"/>
      <c r="AH6632" s="367"/>
      <c r="AJ6632" s="367"/>
      <c r="AK6632" s="367"/>
    </row>
    <row r="6633" spans="26:37" s="368" customFormat="1" ht="14.15" customHeight="1">
      <c r="Z6633" s="439"/>
      <c r="AH6633" s="367"/>
      <c r="AJ6633" s="367"/>
      <c r="AK6633" s="367"/>
    </row>
    <row r="6634" spans="26:37" s="368" customFormat="1" ht="14.15" customHeight="1">
      <c r="Z6634" s="439"/>
      <c r="AH6634" s="367"/>
      <c r="AJ6634" s="367"/>
      <c r="AK6634" s="367"/>
    </row>
    <row r="6635" spans="26:37" s="368" customFormat="1" ht="14.15" customHeight="1">
      <c r="Z6635" s="439"/>
      <c r="AH6635" s="367"/>
      <c r="AJ6635" s="367"/>
      <c r="AK6635" s="367"/>
    </row>
    <row r="6636" spans="26:37" s="368" customFormat="1" ht="14.15" customHeight="1">
      <c r="Z6636" s="439"/>
      <c r="AH6636" s="367"/>
      <c r="AJ6636" s="367"/>
      <c r="AK6636" s="367"/>
    </row>
    <row r="6637" spans="26:37" s="368" customFormat="1" ht="14.15" customHeight="1">
      <c r="Z6637" s="439"/>
      <c r="AH6637" s="367"/>
      <c r="AJ6637" s="367"/>
      <c r="AK6637" s="367"/>
    </row>
    <row r="6638" spans="26:37" s="368" customFormat="1" ht="14.15" customHeight="1">
      <c r="Z6638" s="439"/>
      <c r="AH6638" s="367"/>
      <c r="AJ6638" s="367"/>
      <c r="AK6638" s="367"/>
    </row>
    <row r="6639" spans="26:37" s="368" customFormat="1" ht="14.15" customHeight="1">
      <c r="Z6639" s="439"/>
      <c r="AH6639" s="367"/>
      <c r="AJ6639" s="367"/>
      <c r="AK6639" s="367"/>
    </row>
    <row r="6640" spans="26:37" s="368" customFormat="1" ht="14.15" customHeight="1">
      <c r="Z6640" s="439"/>
      <c r="AH6640" s="367"/>
      <c r="AJ6640" s="367"/>
      <c r="AK6640" s="367"/>
    </row>
    <row r="6641" spans="26:37" s="368" customFormat="1" ht="14.15" customHeight="1">
      <c r="Z6641" s="439"/>
      <c r="AH6641" s="367"/>
      <c r="AJ6641" s="367"/>
      <c r="AK6641" s="367"/>
    </row>
    <row r="6642" spans="26:37" s="368" customFormat="1" ht="14.15" customHeight="1">
      <c r="Z6642" s="439"/>
      <c r="AH6642" s="367"/>
      <c r="AJ6642" s="367"/>
      <c r="AK6642" s="367"/>
    </row>
    <row r="6643" spans="26:37" s="368" customFormat="1" ht="14.15" customHeight="1">
      <c r="Z6643" s="439"/>
      <c r="AH6643" s="367"/>
      <c r="AJ6643" s="367"/>
      <c r="AK6643" s="367"/>
    </row>
    <row r="6644" spans="26:37" s="368" customFormat="1" ht="14.15" customHeight="1">
      <c r="Z6644" s="439"/>
      <c r="AH6644" s="367"/>
      <c r="AJ6644" s="367"/>
      <c r="AK6644" s="367"/>
    </row>
    <row r="6645" spans="26:37" s="368" customFormat="1" ht="14.15" customHeight="1">
      <c r="Z6645" s="439"/>
      <c r="AH6645" s="367"/>
      <c r="AJ6645" s="367"/>
      <c r="AK6645" s="367"/>
    </row>
    <row r="6646" spans="26:37" s="368" customFormat="1" ht="14.15" customHeight="1">
      <c r="Z6646" s="439"/>
      <c r="AH6646" s="367"/>
      <c r="AJ6646" s="367"/>
      <c r="AK6646" s="367"/>
    </row>
    <row r="6647" spans="26:37" s="368" customFormat="1" ht="14.15" customHeight="1">
      <c r="Z6647" s="439"/>
      <c r="AH6647" s="367"/>
      <c r="AJ6647" s="367"/>
      <c r="AK6647" s="367"/>
    </row>
    <row r="6648" spans="26:37" s="368" customFormat="1" ht="14.15" customHeight="1">
      <c r="Z6648" s="439"/>
      <c r="AH6648" s="367"/>
      <c r="AJ6648" s="367"/>
      <c r="AK6648" s="367"/>
    </row>
    <row r="6649" spans="26:37" s="368" customFormat="1" ht="14.15" customHeight="1">
      <c r="Z6649" s="439"/>
      <c r="AH6649" s="367"/>
      <c r="AJ6649" s="367"/>
      <c r="AK6649" s="367"/>
    </row>
    <row r="6650" spans="26:37" s="368" customFormat="1" ht="14.15" customHeight="1">
      <c r="Z6650" s="439"/>
      <c r="AH6650" s="367"/>
      <c r="AJ6650" s="367"/>
      <c r="AK6650" s="367"/>
    </row>
    <row r="6651" spans="26:37" s="368" customFormat="1" ht="14.15" customHeight="1">
      <c r="Z6651" s="439"/>
      <c r="AH6651" s="367"/>
      <c r="AJ6651" s="367"/>
      <c r="AK6651" s="367"/>
    </row>
    <row r="6652" spans="26:37" s="368" customFormat="1" ht="14.15" customHeight="1">
      <c r="Z6652" s="439"/>
      <c r="AH6652" s="367"/>
      <c r="AJ6652" s="367"/>
      <c r="AK6652" s="367"/>
    </row>
    <row r="6653" spans="26:37" s="368" customFormat="1" ht="14.15" customHeight="1">
      <c r="Z6653" s="439"/>
      <c r="AH6653" s="367"/>
      <c r="AJ6653" s="367"/>
      <c r="AK6653" s="367"/>
    </row>
    <row r="6654" spans="26:37" s="368" customFormat="1" ht="14.15" customHeight="1">
      <c r="Z6654" s="439"/>
      <c r="AH6654" s="367"/>
      <c r="AJ6654" s="367"/>
      <c r="AK6654" s="367"/>
    </row>
    <row r="6655" spans="26:37" s="368" customFormat="1" ht="14.15" customHeight="1">
      <c r="Z6655" s="439"/>
      <c r="AH6655" s="367"/>
      <c r="AJ6655" s="367"/>
      <c r="AK6655" s="367"/>
    </row>
    <row r="6656" spans="26:37" s="368" customFormat="1" ht="14.15" customHeight="1">
      <c r="Z6656" s="439"/>
      <c r="AH6656" s="367"/>
      <c r="AJ6656" s="367"/>
      <c r="AK6656" s="367"/>
    </row>
    <row r="6657" spans="26:37" s="368" customFormat="1" ht="14.15" customHeight="1">
      <c r="Z6657" s="439"/>
      <c r="AH6657" s="367"/>
      <c r="AJ6657" s="367"/>
      <c r="AK6657" s="367"/>
    </row>
    <row r="6658" spans="26:37" s="368" customFormat="1" ht="14.15" customHeight="1">
      <c r="Z6658" s="439"/>
      <c r="AH6658" s="367"/>
      <c r="AJ6658" s="367"/>
      <c r="AK6658" s="367"/>
    </row>
    <row r="6659" spans="26:37" s="368" customFormat="1" ht="14.15" customHeight="1">
      <c r="Z6659" s="439"/>
      <c r="AH6659" s="367"/>
      <c r="AJ6659" s="367"/>
      <c r="AK6659" s="367"/>
    </row>
    <row r="6660" spans="26:37" s="368" customFormat="1" ht="14.15" customHeight="1">
      <c r="Z6660" s="439"/>
      <c r="AH6660" s="367"/>
      <c r="AJ6660" s="367"/>
      <c r="AK6660" s="367"/>
    </row>
    <row r="6661" spans="26:37" s="368" customFormat="1" ht="14.15" customHeight="1">
      <c r="Z6661" s="439"/>
      <c r="AH6661" s="367"/>
      <c r="AJ6661" s="367"/>
      <c r="AK6661" s="367"/>
    </row>
    <row r="6662" spans="26:37" s="368" customFormat="1" ht="14.15" customHeight="1">
      <c r="Z6662" s="439"/>
      <c r="AH6662" s="367"/>
      <c r="AJ6662" s="367"/>
      <c r="AK6662" s="367"/>
    </row>
    <row r="6663" spans="26:37" s="368" customFormat="1" ht="14.15" customHeight="1">
      <c r="Z6663" s="439"/>
      <c r="AH6663" s="367"/>
      <c r="AJ6663" s="367"/>
      <c r="AK6663" s="367"/>
    </row>
    <row r="6664" spans="26:37" s="368" customFormat="1" ht="14.15" customHeight="1">
      <c r="Z6664" s="439"/>
      <c r="AH6664" s="367"/>
      <c r="AJ6664" s="367"/>
      <c r="AK6664" s="367"/>
    </row>
    <row r="6665" spans="26:37" s="368" customFormat="1" ht="14.15" customHeight="1">
      <c r="Z6665" s="439"/>
      <c r="AH6665" s="367"/>
      <c r="AJ6665" s="367"/>
      <c r="AK6665" s="367"/>
    </row>
    <row r="6666" spans="26:37" s="368" customFormat="1" ht="14.15" customHeight="1">
      <c r="Z6666" s="439"/>
      <c r="AH6666" s="367"/>
      <c r="AJ6666" s="367"/>
      <c r="AK6666" s="367"/>
    </row>
    <row r="6667" spans="26:37" s="368" customFormat="1" ht="14.15" customHeight="1">
      <c r="Z6667" s="439"/>
      <c r="AH6667" s="367"/>
      <c r="AJ6667" s="367"/>
      <c r="AK6667" s="367"/>
    </row>
    <row r="6668" spans="26:37" s="368" customFormat="1" ht="14.15" customHeight="1">
      <c r="Z6668" s="439"/>
      <c r="AH6668" s="367"/>
      <c r="AJ6668" s="367"/>
      <c r="AK6668" s="367"/>
    </row>
    <row r="6669" spans="26:37" s="368" customFormat="1" ht="14.15" customHeight="1">
      <c r="Z6669" s="439"/>
      <c r="AH6669" s="367"/>
      <c r="AJ6669" s="367"/>
      <c r="AK6669" s="367"/>
    </row>
    <row r="6670" spans="26:37" s="368" customFormat="1" ht="14.15" customHeight="1">
      <c r="Z6670" s="439"/>
      <c r="AH6670" s="367"/>
      <c r="AJ6670" s="367"/>
      <c r="AK6670" s="367"/>
    </row>
    <row r="6671" spans="26:37" s="368" customFormat="1" ht="14.15" customHeight="1">
      <c r="Z6671" s="439"/>
      <c r="AH6671" s="367"/>
      <c r="AJ6671" s="367"/>
      <c r="AK6671" s="367"/>
    </row>
    <row r="6672" spans="26:37" s="368" customFormat="1" ht="14.15" customHeight="1">
      <c r="Z6672" s="439"/>
      <c r="AH6672" s="367"/>
      <c r="AJ6672" s="367"/>
      <c r="AK6672" s="367"/>
    </row>
    <row r="6673" spans="26:37" s="368" customFormat="1" ht="14.15" customHeight="1">
      <c r="Z6673" s="439"/>
      <c r="AH6673" s="367"/>
      <c r="AJ6673" s="367"/>
      <c r="AK6673" s="367"/>
    </row>
    <row r="6674" spans="26:37" s="368" customFormat="1" ht="14.15" customHeight="1">
      <c r="Z6674" s="439"/>
      <c r="AH6674" s="367"/>
      <c r="AJ6674" s="367"/>
      <c r="AK6674" s="367"/>
    </row>
    <row r="6675" spans="26:37" s="368" customFormat="1" ht="14.15" customHeight="1">
      <c r="Z6675" s="439"/>
      <c r="AH6675" s="367"/>
      <c r="AJ6675" s="367"/>
      <c r="AK6675" s="367"/>
    </row>
    <row r="6676" spans="26:37" s="368" customFormat="1" ht="14.15" customHeight="1">
      <c r="Z6676" s="439"/>
      <c r="AH6676" s="367"/>
      <c r="AJ6676" s="367"/>
      <c r="AK6676" s="367"/>
    </row>
    <row r="6677" spans="26:37" s="368" customFormat="1" ht="14.15" customHeight="1">
      <c r="Z6677" s="439"/>
      <c r="AH6677" s="367"/>
      <c r="AJ6677" s="367"/>
      <c r="AK6677" s="367"/>
    </row>
    <row r="6678" spans="26:37" s="368" customFormat="1" ht="14.15" customHeight="1">
      <c r="Z6678" s="439"/>
      <c r="AH6678" s="367"/>
      <c r="AJ6678" s="367"/>
      <c r="AK6678" s="367"/>
    </row>
    <row r="6679" spans="26:37" s="368" customFormat="1" ht="14.15" customHeight="1">
      <c r="Z6679" s="439"/>
      <c r="AH6679" s="367"/>
      <c r="AJ6679" s="367"/>
      <c r="AK6679" s="367"/>
    </row>
    <row r="6680" spans="26:37" s="368" customFormat="1" ht="14.15" customHeight="1">
      <c r="Z6680" s="439"/>
      <c r="AH6680" s="367"/>
      <c r="AJ6680" s="367"/>
      <c r="AK6680" s="367"/>
    </row>
    <row r="6681" spans="26:37" s="368" customFormat="1" ht="14.15" customHeight="1">
      <c r="Z6681" s="439"/>
      <c r="AH6681" s="367"/>
      <c r="AJ6681" s="367"/>
      <c r="AK6681" s="367"/>
    </row>
    <row r="6682" spans="26:37" s="368" customFormat="1" ht="14.15" customHeight="1">
      <c r="Z6682" s="439"/>
      <c r="AH6682" s="367"/>
      <c r="AJ6682" s="367"/>
      <c r="AK6682" s="367"/>
    </row>
    <row r="6683" spans="26:37" s="368" customFormat="1" ht="14.15" customHeight="1">
      <c r="Z6683" s="439"/>
      <c r="AH6683" s="367"/>
      <c r="AJ6683" s="367"/>
      <c r="AK6683" s="367"/>
    </row>
    <row r="6684" spans="26:37" s="368" customFormat="1" ht="14.15" customHeight="1">
      <c r="Z6684" s="439"/>
      <c r="AH6684" s="367"/>
      <c r="AJ6684" s="367"/>
      <c r="AK6684" s="367"/>
    </row>
    <row r="6685" spans="26:37" s="368" customFormat="1" ht="14.15" customHeight="1">
      <c r="Z6685" s="439"/>
      <c r="AH6685" s="367"/>
      <c r="AJ6685" s="367"/>
      <c r="AK6685" s="367"/>
    </row>
    <row r="6686" spans="26:37" s="368" customFormat="1" ht="14.15" customHeight="1">
      <c r="Z6686" s="439"/>
      <c r="AH6686" s="367"/>
      <c r="AJ6686" s="367"/>
      <c r="AK6686" s="367"/>
    </row>
    <row r="6687" spans="26:37" s="368" customFormat="1" ht="14.15" customHeight="1">
      <c r="Z6687" s="439"/>
      <c r="AH6687" s="367"/>
      <c r="AJ6687" s="367"/>
      <c r="AK6687" s="367"/>
    </row>
    <row r="6688" spans="26:37" s="368" customFormat="1" ht="14.15" customHeight="1">
      <c r="Z6688" s="439"/>
      <c r="AH6688" s="367"/>
      <c r="AJ6688" s="367"/>
      <c r="AK6688" s="367"/>
    </row>
    <row r="6689" spans="26:37" s="368" customFormat="1" ht="14.15" customHeight="1">
      <c r="Z6689" s="439"/>
      <c r="AH6689" s="367"/>
      <c r="AJ6689" s="367"/>
      <c r="AK6689" s="367"/>
    </row>
    <row r="6690" spans="26:37" s="368" customFormat="1" ht="14.15" customHeight="1">
      <c r="Z6690" s="439"/>
      <c r="AH6690" s="367"/>
      <c r="AJ6690" s="367"/>
      <c r="AK6690" s="367"/>
    </row>
    <row r="6691" spans="26:37" s="368" customFormat="1" ht="14.15" customHeight="1">
      <c r="Z6691" s="439"/>
      <c r="AH6691" s="367"/>
      <c r="AJ6691" s="367"/>
      <c r="AK6691" s="367"/>
    </row>
    <row r="6692" spans="26:37" s="368" customFormat="1" ht="14.15" customHeight="1">
      <c r="Z6692" s="439"/>
      <c r="AH6692" s="367"/>
      <c r="AJ6692" s="367"/>
      <c r="AK6692" s="367"/>
    </row>
    <row r="6693" spans="26:37" s="368" customFormat="1" ht="14.15" customHeight="1">
      <c r="Z6693" s="439"/>
      <c r="AH6693" s="367"/>
      <c r="AJ6693" s="367"/>
      <c r="AK6693" s="367"/>
    </row>
    <row r="6694" spans="26:37" s="368" customFormat="1" ht="14.15" customHeight="1">
      <c r="Z6694" s="439"/>
      <c r="AH6694" s="367"/>
      <c r="AJ6694" s="367"/>
      <c r="AK6694" s="367"/>
    </row>
    <row r="6695" spans="26:37" s="368" customFormat="1" ht="14.15" customHeight="1">
      <c r="Z6695" s="439"/>
      <c r="AH6695" s="367"/>
      <c r="AJ6695" s="367"/>
      <c r="AK6695" s="367"/>
    </row>
    <row r="6696" spans="26:37" s="368" customFormat="1" ht="14.15" customHeight="1">
      <c r="Z6696" s="439"/>
      <c r="AH6696" s="367"/>
      <c r="AJ6696" s="367"/>
      <c r="AK6696" s="367"/>
    </row>
    <row r="6697" spans="26:37" s="368" customFormat="1" ht="14.15" customHeight="1">
      <c r="Z6697" s="439"/>
      <c r="AH6697" s="367"/>
      <c r="AJ6697" s="367"/>
      <c r="AK6697" s="367"/>
    </row>
    <row r="6698" spans="26:37" s="368" customFormat="1" ht="14.15" customHeight="1">
      <c r="Z6698" s="439"/>
      <c r="AH6698" s="367"/>
      <c r="AJ6698" s="367"/>
      <c r="AK6698" s="367"/>
    </row>
    <row r="6699" spans="26:37" s="368" customFormat="1" ht="14.15" customHeight="1">
      <c r="Z6699" s="439"/>
      <c r="AH6699" s="367"/>
      <c r="AJ6699" s="367"/>
      <c r="AK6699" s="367"/>
    </row>
    <row r="6700" spans="26:37" s="368" customFormat="1" ht="14.15" customHeight="1">
      <c r="Z6700" s="439"/>
      <c r="AH6700" s="367"/>
      <c r="AJ6700" s="367"/>
      <c r="AK6700" s="367"/>
    </row>
    <row r="6701" spans="26:37" s="368" customFormat="1" ht="14.15" customHeight="1">
      <c r="Z6701" s="439"/>
      <c r="AH6701" s="367"/>
      <c r="AJ6701" s="367"/>
      <c r="AK6701" s="367"/>
    </row>
    <row r="6702" spans="26:37" s="368" customFormat="1" ht="14.15" customHeight="1">
      <c r="Z6702" s="439"/>
      <c r="AH6702" s="367"/>
      <c r="AJ6702" s="367"/>
      <c r="AK6702" s="367"/>
    </row>
    <row r="6703" spans="26:37" s="368" customFormat="1" ht="14.15" customHeight="1">
      <c r="Z6703" s="439"/>
      <c r="AH6703" s="367"/>
      <c r="AJ6703" s="367"/>
      <c r="AK6703" s="367"/>
    </row>
    <row r="6704" spans="26:37" s="368" customFormat="1" ht="14.15" customHeight="1">
      <c r="Z6704" s="439"/>
      <c r="AH6704" s="367"/>
      <c r="AJ6704" s="367"/>
      <c r="AK6704" s="367"/>
    </row>
    <row r="6705" spans="26:37" s="368" customFormat="1" ht="14.15" customHeight="1">
      <c r="Z6705" s="439"/>
      <c r="AH6705" s="367"/>
      <c r="AJ6705" s="367"/>
      <c r="AK6705" s="367"/>
    </row>
    <row r="6706" spans="26:37" s="368" customFormat="1" ht="14.15" customHeight="1">
      <c r="Z6706" s="439"/>
      <c r="AH6706" s="367"/>
      <c r="AJ6706" s="367"/>
      <c r="AK6706" s="367"/>
    </row>
    <row r="6707" spans="26:37" s="368" customFormat="1" ht="14.15" customHeight="1">
      <c r="Z6707" s="439"/>
      <c r="AH6707" s="367"/>
      <c r="AJ6707" s="367"/>
      <c r="AK6707" s="367"/>
    </row>
    <row r="6708" spans="26:37" s="368" customFormat="1" ht="14.15" customHeight="1">
      <c r="Z6708" s="439"/>
      <c r="AH6708" s="367"/>
      <c r="AJ6708" s="367"/>
      <c r="AK6708" s="367"/>
    </row>
    <row r="6709" spans="26:37" s="368" customFormat="1" ht="14.15" customHeight="1">
      <c r="Z6709" s="439"/>
      <c r="AH6709" s="367"/>
      <c r="AJ6709" s="367"/>
      <c r="AK6709" s="367"/>
    </row>
    <row r="6710" spans="26:37" s="368" customFormat="1" ht="14.15" customHeight="1">
      <c r="Z6710" s="439"/>
      <c r="AH6710" s="367"/>
      <c r="AJ6710" s="367"/>
      <c r="AK6710" s="367"/>
    </row>
    <row r="6711" spans="26:37" s="368" customFormat="1" ht="14.15" customHeight="1">
      <c r="Z6711" s="439"/>
      <c r="AH6711" s="367"/>
      <c r="AJ6711" s="367"/>
      <c r="AK6711" s="367"/>
    </row>
    <row r="6712" spans="26:37" s="368" customFormat="1" ht="14.15" customHeight="1">
      <c r="Z6712" s="439"/>
      <c r="AH6712" s="367"/>
      <c r="AJ6712" s="367"/>
      <c r="AK6712" s="367"/>
    </row>
    <row r="6713" spans="26:37" s="368" customFormat="1" ht="14.15" customHeight="1">
      <c r="Z6713" s="439"/>
      <c r="AH6713" s="367"/>
      <c r="AJ6713" s="367"/>
      <c r="AK6713" s="367"/>
    </row>
    <row r="6714" spans="26:37" s="368" customFormat="1" ht="14.15" customHeight="1">
      <c r="Z6714" s="439"/>
      <c r="AH6714" s="367"/>
      <c r="AJ6714" s="367"/>
      <c r="AK6714" s="367"/>
    </row>
    <row r="6715" spans="26:37" s="368" customFormat="1" ht="14.15" customHeight="1">
      <c r="Z6715" s="439"/>
      <c r="AH6715" s="367"/>
      <c r="AJ6715" s="367"/>
      <c r="AK6715" s="367"/>
    </row>
    <row r="6716" spans="26:37" s="368" customFormat="1" ht="14.15" customHeight="1">
      <c r="Z6716" s="439"/>
      <c r="AH6716" s="367"/>
      <c r="AJ6716" s="367"/>
      <c r="AK6716" s="367"/>
    </row>
    <row r="6717" spans="26:37" s="368" customFormat="1" ht="14.15" customHeight="1">
      <c r="Z6717" s="439"/>
      <c r="AH6717" s="367"/>
      <c r="AJ6717" s="367"/>
      <c r="AK6717" s="367"/>
    </row>
    <row r="6718" spans="26:37" s="368" customFormat="1" ht="14.15" customHeight="1">
      <c r="Z6718" s="439"/>
      <c r="AH6718" s="367"/>
      <c r="AJ6718" s="367"/>
      <c r="AK6718" s="367"/>
    </row>
    <row r="6719" spans="26:37" s="368" customFormat="1" ht="14.15" customHeight="1">
      <c r="Z6719" s="439"/>
      <c r="AH6719" s="367"/>
      <c r="AJ6719" s="367"/>
      <c r="AK6719" s="367"/>
    </row>
    <row r="6720" spans="26:37" s="368" customFormat="1" ht="14.15" customHeight="1">
      <c r="Z6720" s="439"/>
      <c r="AH6720" s="367"/>
      <c r="AJ6720" s="367"/>
      <c r="AK6720" s="367"/>
    </row>
    <row r="6721" spans="26:37" s="368" customFormat="1" ht="14.15" customHeight="1">
      <c r="Z6721" s="439"/>
      <c r="AH6721" s="367"/>
      <c r="AJ6721" s="367"/>
      <c r="AK6721" s="367"/>
    </row>
    <row r="6722" spans="26:37" s="368" customFormat="1" ht="14.15" customHeight="1">
      <c r="Z6722" s="439"/>
      <c r="AH6722" s="367"/>
      <c r="AJ6722" s="367"/>
      <c r="AK6722" s="367"/>
    </row>
    <row r="6723" spans="26:37" s="368" customFormat="1" ht="14.15" customHeight="1">
      <c r="Z6723" s="439"/>
      <c r="AH6723" s="367"/>
      <c r="AJ6723" s="367"/>
      <c r="AK6723" s="367"/>
    </row>
    <row r="6724" spans="26:37" s="368" customFormat="1" ht="14.15" customHeight="1">
      <c r="Z6724" s="439"/>
      <c r="AH6724" s="367"/>
      <c r="AJ6724" s="367"/>
      <c r="AK6724" s="367"/>
    </row>
    <row r="6725" spans="26:37" s="368" customFormat="1" ht="14.15" customHeight="1">
      <c r="Z6725" s="439"/>
      <c r="AH6725" s="367"/>
      <c r="AJ6725" s="367"/>
      <c r="AK6725" s="367"/>
    </row>
    <row r="6726" spans="26:37" s="368" customFormat="1" ht="14.15" customHeight="1">
      <c r="Z6726" s="439"/>
      <c r="AH6726" s="367"/>
      <c r="AJ6726" s="367"/>
      <c r="AK6726" s="367"/>
    </row>
    <row r="6727" spans="26:37" s="368" customFormat="1" ht="14.15" customHeight="1">
      <c r="Z6727" s="439"/>
      <c r="AH6727" s="367"/>
      <c r="AJ6727" s="367"/>
      <c r="AK6727" s="367"/>
    </row>
    <row r="6728" spans="26:37" s="368" customFormat="1" ht="14.15" customHeight="1">
      <c r="Z6728" s="439"/>
      <c r="AH6728" s="367"/>
      <c r="AJ6728" s="367"/>
      <c r="AK6728" s="367"/>
    </row>
    <row r="6729" spans="26:37" s="368" customFormat="1" ht="14.15" customHeight="1">
      <c r="Z6729" s="439"/>
      <c r="AH6729" s="367"/>
      <c r="AJ6729" s="367"/>
      <c r="AK6729" s="367"/>
    </row>
    <row r="6730" spans="26:37" s="368" customFormat="1" ht="14.15" customHeight="1">
      <c r="Z6730" s="439"/>
      <c r="AH6730" s="367"/>
      <c r="AJ6730" s="367"/>
      <c r="AK6730" s="367"/>
    </row>
    <row r="6731" spans="26:37" s="368" customFormat="1" ht="14.15" customHeight="1">
      <c r="Z6731" s="439"/>
      <c r="AH6731" s="367"/>
      <c r="AJ6731" s="367"/>
      <c r="AK6731" s="367"/>
    </row>
    <row r="6732" spans="26:37" s="368" customFormat="1" ht="14.15" customHeight="1">
      <c r="Z6732" s="439"/>
      <c r="AH6732" s="367"/>
      <c r="AJ6732" s="367"/>
      <c r="AK6732" s="367"/>
    </row>
    <row r="6733" spans="26:37" s="368" customFormat="1" ht="14.15" customHeight="1">
      <c r="Z6733" s="439"/>
      <c r="AH6733" s="367"/>
      <c r="AJ6733" s="367"/>
      <c r="AK6733" s="367"/>
    </row>
    <row r="6734" spans="26:37" s="368" customFormat="1" ht="14.15" customHeight="1">
      <c r="Z6734" s="439"/>
      <c r="AH6734" s="367"/>
      <c r="AJ6734" s="367"/>
      <c r="AK6734" s="367"/>
    </row>
    <row r="6735" spans="26:37" s="368" customFormat="1" ht="14.15" customHeight="1">
      <c r="Z6735" s="439"/>
      <c r="AH6735" s="367"/>
      <c r="AJ6735" s="367"/>
      <c r="AK6735" s="367"/>
    </row>
    <row r="6736" spans="26:37" s="368" customFormat="1" ht="14.15" customHeight="1">
      <c r="Z6736" s="439"/>
      <c r="AH6736" s="367"/>
      <c r="AJ6736" s="367"/>
      <c r="AK6736" s="367"/>
    </row>
    <row r="6737" spans="26:37" s="368" customFormat="1" ht="14.15" customHeight="1">
      <c r="Z6737" s="439"/>
      <c r="AH6737" s="367"/>
      <c r="AJ6737" s="367"/>
      <c r="AK6737" s="367"/>
    </row>
    <row r="6738" spans="26:37" s="368" customFormat="1" ht="14.15" customHeight="1">
      <c r="Z6738" s="439"/>
      <c r="AH6738" s="367"/>
      <c r="AJ6738" s="367"/>
      <c r="AK6738" s="367"/>
    </row>
    <row r="6739" spans="26:37" s="368" customFormat="1" ht="14.15" customHeight="1">
      <c r="Z6739" s="439"/>
      <c r="AH6739" s="367"/>
      <c r="AJ6739" s="367"/>
      <c r="AK6739" s="367"/>
    </row>
    <row r="6740" spans="26:37" s="368" customFormat="1" ht="14.15" customHeight="1">
      <c r="Z6740" s="439"/>
      <c r="AH6740" s="367"/>
      <c r="AJ6740" s="367"/>
      <c r="AK6740" s="367"/>
    </row>
    <row r="6741" spans="26:37" s="368" customFormat="1" ht="14.15" customHeight="1">
      <c r="Z6741" s="439"/>
      <c r="AH6741" s="367"/>
      <c r="AJ6741" s="367"/>
      <c r="AK6741" s="367"/>
    </row>
    <row r="6742" spans="26:37" s="368" customFormat="1" ht="14.15" customHeight="1">
      <c r="Z6742" s="439"/>
      <c r="AH6742" s="367"/>
      <c r="AJ6742" s="367"/>
      <c r="AK6742" s="367"/>
    </row>
    <row r="6743" spans="26:37" s="368" customFormat="1" ht="14.15" customHeight="1">
      <c r="Z6743" s="439"/>
      <c r="AH6743" s="367"/>
      <c r="AJ6743" s="367"/>
      <c r="AK6743" s="367"/>
    </row>
    <row r="6744" spans="26:37" s="368" customFormat="1" ht="14.15" customHeight="1">
      <c r="Z6744" s="439"/>
      <c r="AH6744" s="367"/>
      <c r="AJ6744" s="367"/>
      <c r="AK6744" s="367"/>
    </row>
    <row r="6745" spans="26:37" s="368" customFormat="1" ht="14.15" customHeight="1">
      <c r="Z6745" s="439"/>
      <c r="AH6745" s="367"/>
      <c r="AJ6745" s="367"/>
      <c r="AK6745" s="367"/>
    </row>
    <row r="6746" spans="26:37" s="368" customFormat="1" ht="14.15" customHeight="1">
      <c r="Z6746" s="439"/>
      <c r="AH6746" s="367"/>
      <c r="AJ6746" s="367"/>
      <c r="AK6746" s="367"/>
    </row>
    <row r="6747" spans="26:37" s="368" customFormat="1" ht="14.15" customHeight="1">
      <c r="Z6747" s="439"/>
      <c r="AH6747" s="367"/>
      <c r="AJ6747" s="367"/>
      <c r="AK6747" s="367"/>
    </row>
    <row r="6748" spans="26:37" s="368" customFormat="1" ht="14.15" customHeight="1">
      <c r="Z6748" s="439"/>
      <c r="AH6748" s="367"/>
      <c r="AJ6748" s="367"/>
      <c r="AK6748" s="367"/>
    </row>
    <row r="6749" spans="26:37" s="368" customFormat="1" ht="14.15" customHeight="1">
      <c r="Z6749" s="439"/>
      <c r="AH6749" s="367"/>
      <c r="AJ6749" s="367"/>
      <c r="AK6749" s="367"/>
    </row>
    <row r="6750" spans="26:37" s="368" customFormat="1" ht="14.15" customHeight="1">
      <c r="Z6750" s="439"/>
      <c r="AH6750" s="367"/>
      <c r="AJ6750" s="367"/>
      <c r="AK6750" s="367"/>
    </row>
    <row r="6751" spans="26:37" s="368" customFormat="1" ht="14.15" customHeight="1">
      <c r="Z6751" s="439"/>
      <c r="AH6751" s="367"/>
      <c r="AJ6751" s="367"/>
      <c r="AK6751" s="367"/>
    </row>
    <row r="6752" spans="26:37" s="368" customFormat="1" ht="14.15" customHeight="1">
      <c r="Z6752" s="439"/>
      <c r="AH6752" s="367"/>
      <c r="AJ6752" s="367"/>
      <c r="AK6752" s="367"/>
    </row>
    <row r="6753" spans="26:37" s="368" customFormat="1" ht="14.15" customHeight="1">
      <c r="Z6753" s="439"/>
      <c r="AH6753" s="367"/>
      <c r="AJ6753" s="367"/>
      <c r="AK6753" s="367"/>
    </row>
    <row r="6754" spans="26:37" s="368" customFormat="1" ht="14.15" customHeight="1">
      <c r="Z6754" s="439"/>
      <c r="AH6754" s="367"/>
      <c r="AJ6754" s="367"/>
      <c r="AK6754" s="367"/>
    </row>
    <row r="6755" spans="26:37" s="368" customFormat="1" ht="14.15" customHeight="1">
      <c r="Z6755" s="439"/>
      <c r="AH6755" s="367"/>
      <c r="AJ6755" s="367"/>
      <c r="AK6755" s="367"/>
    </row>
    <row r="6756" spans="26:37" s="368" customFormat="1" ht="14.15" customHeight="1">
      <c r="Z6756" s="439"/>
      <c r="AH6756" s="367"/>
      <c r="AJ6756" s="367"/>
      <c r="AK6756" s="367"/>
    </row>
    <row r="6757" spans="26:37" s="368" customFormat="1" ht="14.15" customHeight="1">
      <c r="Z6757" s="439"/>
      <c r="AH6757" s="367"/>
      <c r="AJ6757" s="367"/>
      <c r="AK6757" s="367"/>
    </row>
    <row r="6758" spans="26:37" s="368" customFormat="1" ht="14.15" customHeight="1">
      <c r="Z6758" s="439"/>
      <c r="AH6758" s="367"/>
      <c r="AJ6758" s="367"/>
      <c r="AK6758" s="367"/>
    </row>
    <row r="6759" spans="26:37" s="368" customFormat="1" ht="14.15" customHeight="1">
      <c r="Z6759" s="439"/>
      <c r="AH6759" s="367"/>
      <c r="AJ6759" s="367"/>
      <c r="AK6759" s="367"/>
    </row>
    <row r="6760" spans="26:37" s="368" customFormat="1" ht="14.15" customHeight="1">
      <c r="Z6760" s="439"/>
      <c r="AH6760" s="367"/>
      <c r="AJ6760" s="367"/>
      <c r="AK6760" s="367"/>
    </row>
    <row r="6761" spans="26:37" s="368" customFormat="1" ht="14.15" customHeight="1">
      <c r="Z6761" s="439"/>
      <c r="AH6761" s="367"/>
      <c r="AJ6761" s="367"/>
      <c r="AK6761" s="367"/>
    </row>
    <row r="6762" spans="26:37" s="368" customFormat="1" ht="14.15" customHeight="1">
      <c r="Z6762" s="439"/>
      <c r="AH6762" s="367"/>
      <c r="AJ6762" s="367"/>
      <c r="AK6762" s="367"/>
    </row>
    <row r="6763" spans="26:37" s="368" customFormat="1" ht="14.15" customHeight="1">
      <c r="Z6763" s="439"/>
      <c r="AH6763" s="367"/>
      <c r="AJ6763" s="367"/>
      <c r="AK6763" s="367"/>
    </row>
    <row r="6764" spans="26:37" s="368" customFormat="1" ht="14.15" customHeight="1">
      <c r="Z6764" s="439"/>
      <c r="AH6764" s="367"/>
      <c r="AJ6764" s="367"/>
      <c r="AK6764" s="367"/>
    </row>
    <row r="6765" spans="26:37" s="368" customFormat="1" ht="14.15" customHeight="1">
      <c r="Z6765" s="439"/>
      <c r="AH6765" s="367"/>
      <c r="AJ6765" s="367"/>
      <c r="AK6765" s="367"/>
    </row>
    <row r="6766" spans="26:37" s="368" customFormat="1" ht="14.15" customHeight="1">
      <c r="Z6766" s="439"/>
      <c r="AH6766" s="367"/>
      <c r="AJ6766" s="367"/>
      <c r="AK6766" s="367"/>
    </row>
    <row r="6767" spans="26:37" s="368" customFormat="1" ht="14.15" customHeight="1">
      <c r="Z6767" s="439"/>
      <c r="AH6767" s="367"/>
      <c r="AJ6767" s="367"/>
      <c r="AK6767" s="367"/>
    </row>
    <row r="6768" spans="26:37" s="368" customFormat="1" ht="14.15" customHeight="1">
      <c r="Z6768" s="439"/>
      <c r="AH6768" s="367"/>
      <c r="AJ6768" s="367"/>
      <c r="AK6768" s="367"/>
    </row>
    <row r="6769" spans="26:37" s="368" customFormat="1" ht="14.15" customHeight="1">
      <c r="Z6769" s="439"/>
      <c r="AH6769" s="367"/>
      <c r="AJ6769" s="367"/>
      <c r="AK6769" s="367"/>
    </row>
    <row r="6770" spans="26:37" s="368" customFormat="1" ht="14.15" customHeight="1">
      <c r="Z6770" s="439"/>
      <c r="AH6770" s="367"/>
      <c r="AJ6770" s="367"/>
      <c r="AK6770" s="367"/>
    </row>
    <row r="6771" spans="26:37" s="368" customFormat="1" ht="14.15" customHeight="1">
      <c r="Z6771" s="439"/>
      <c r="AH6771" s="367"/>
      <c r="AJ6771" s="367"/>
      <c r="AK6771" s="367"/>
    </row>
    <row r="6772" spans="26:37" s="368" customFormat="1" ht="14.15" customHeight="1">
      <c r="Z6772" s="439"/>
      <c r="AH6772" s="367"/>
      <c r="AJ6772" s="367"/>
      <c r="AK6772" s="367"/>
    </row>
    <row r="6773" spans="26:37" s="368" customFormat="1" ht="14.15" customHeight="1">
      <c r="Z6773" s="439"/>
      <c r="AH6773" s="367"/>
      <c r="AJ6773" s="367"/>
      <c r="AK6773" s="367"/>
    </row>
    <row r="6774" spans="26:37" s="368" customFormat="1" ht="14.15" customHeight="1">
      <c r="Z6774" s="439"/>
      <c r="AH6774" s="367"/>
      <c r="AJ6774" s="367"/>
      <c r="AK6774" s="367"/>
    </row>
    <row r="6775" spans="26:37" s="368" customFormat="1" ht="14.15" customHeight="1">
      <c r="Z6775" s="439"/>
      <c r="AH6775" s="367"/>
      <c r="AJ6775" s="367"/>
      <c r="AK6775" s="367"/>
    </row>
    <row r="6776" spans="26:37" s="368" customFormat="1" ht="14.15" customHeight="1">
      <c r="Z6776" s="439"/>
      <c r="AH6776" s="367"/>
      <c r="AJ6776" s="367"/>
      <c r="AK6776" s="367"/>
    </row>
    <row r="6777" spans="26:37" s="368" customFormat="1" ht="14.15" customHeight="1">
      <c r="Z6777" s="439"/>
      <c r="AH6777" s="367"/>
      <c r="AJ6777" s="367"/>
      <c r="AK6777" s="367"/>
    </row>
    <row r="6778" spans="26:37" s="368" customFormat="1" ht="14.15" customHeight="1">
      <c r="Z6778" s="439"/>
      <c r="AH6778" s="367"/>
      <c r="AJ6778" s="367"/>
      <c r="AK6778" s="367"/>
    </row>
    <row r="6779" spans="26:37" s="368" customFormat="1" ht="14.15" customHeight="1">
      <c r="Z6779" s="439"/>
      <c r="AH6779" s="367"/>
      <c r="AJ6779" s="367"/>
      <c r="AK6779" s="367"/>
    </row>
    <row r="6780" spans="26:37" s="368" customFormat="1" ht="14.15" customHeight="1">
      <c r="Z6780" s="439"/>
      <c r="AH6780" s="367"/>
      <c r="AJ6780" s="367"/>
      <c r="AK6780" s="367"/>
    </row>
    <row r="6781" spans="26:37" s="368" customFormat="1" ht="14.15" customHeight="1">
      <c r="Z6781" s="439"/>
      <c r="AH6781" s="367"/>
      <c r="AJ6781" s="367"/>
      <c r="AK6781" s="367"/>
    </row>
    <row r="6782" spans="26:37" s="368" customFormat="1" ht="14.15" customHeight="1">
      <c r="Z6782" s="439"/>
      <c r="AH6782" s="367"/>
      <c r="AJ6782" s="367"/>
      <c r="AK6782" s="367"/>
    </row>
    <row r="6783" spans="26:37" s="368" customFormat="1" ht="14.15" customHeight="1">
      <c r="Z6783" s="439"/>
      <c r="AH6783" s="367"/>
      <c r="AJ6783" s="367"/>
      <c r="AK6783" s="367"/>
    </row>
    <row r="6784" spans="26:37" s="368" customFormat="1" ht="14.15" customHeight="1">
      <c r="Z6784" s="439"/>
      <c r="AH6784" s="367"/>
      <c r="AJ6784" s="367"/>
      <c r="AK6784" s="367"/>
    </row>
    <row r="6785" spans="26:37" s="368" customFormat="1" ht="14.15" customHeight="1">
      <c r="Z6785" s="439"/>
      <c r="AH6785" s="367"/>
      <c r="AJ6785" s="367"/>
      <c r="AK6785" s="367"/>
    </row>
    <row r="6786" spans="26:37" s="368" customFormat="1" ht="14.15" customHeight="1">
      <c r="Z6786" s="439"/>
      <c r="AH6786" s="367"/>
      <c r="AJ6786" s="367"/>
      <c r="AK6786" s="367"/>
    </row>
    <row r="6787" spans="26:37" s="368" customFormat="1" ht="14.15" customHeight="1">
      <c r="Z6787" s="439"/>
      <c r="AH6787" s="367"/>
      <c r="AJ6787" s="367"/>
      <c r="AK6787" s="367"/>
    </row>
    <row r="6788" spans="26:37" s="368" customFormat="1" ht="14.15" customHeight="1">
      <c r="Z6788" s="439"/>
      <c r="AH6788" s="367"/>
      <c r="AJ6788" s="367"/>
      <c r="AK6788" s="367"/>
    </row>
    <row r="6789" spans="26:37" s="368" customFormat="1" ht="14.15" customHeight="1">
      <c r="Z6789" s="439"/>
      <c r="AH6789" s="367"/>
      <c r="AJ6789" s="367"/>
      <c r="AK6789" s="367"/>
    </row>
    <row r="6790" spans="26:37" s="368" customFormat="1" ht="14.15" customHeight="1">
      <c r="Z6790" s="439"/>
      <c r="AH6790" s="367"/>
      <c r="AJ6790" s="367"/>
      <c r="AK6790" s="367"/>
    </row>
    <row r="6791" spans="26:37" s="368" customFormat="1" ht="14.15" customHeight="1">
      <c r="Z6791" s="439"/>
      <c r="AH6791" s="367"/>
      <c r="AJ6791" s="367"/>
      <c r="AK6791" s="367"/>
    </row>
    <row r="6792" spans="26:37" s="368" customFormat="1" ht="14.15" customHeight="1">
      <c r="Z6792" s="439"/>
      <c r="AH6792" s="367"/>
      <c r="AJ6792" s="367"/>
      <c r="AK6792" s="367"/>
    </row>
    <row r="6793" spans="26:37" s="368" customFormat="1" ht="14.15" customHeight="1">
      <c r="Z6793" s="439"/>
      <c r="AH6793" s="367"/>
      <c r="AJ6793" s="367"/>
      <c r="AK6793" s="367"/>
    </row>
    <row r="6794" spans="26:37" s="368" customFormat="1" ht="14.15" customHeight="1">
      <c r="Z6794" s="439"/>
      <c r="AH6794" s="367"/>
      <c r="AJ6794" s="367"/>
      <c r="AK6794" s="367"/>
    </row>
    <row r="6795" spans="26:37" s="368" customFormat="1" ht="14.15" customHeight="1">
      <c r="Z6795" s="439"/>
      <c r="AH6795" s="367"/>
      <c r="AJ6795" s="367"/>
      <c r="AK6795" s="367"/>
    </row>
    <row r="6796" spans="26:37" s="368" customFormat="1" ht="14.15" customHeight="1">
      <c r="Z6796" s="439"/>
      <c r="AH6796" s="367"/>
      <c r="AJ6796" s="367"/>
      <c r="AK6796" s="367"/>
    </row>
    <row r="6797" spans="26:37" s="368" customFormat="1" ht="14.15" customHeight="1">
      <c r="Z6797" s="439"/>
      <c r="AH6797" s="367"/>
      <c r="AJ6797" s="367"/>
      <c r="AK6797" s="367"/>
    </row>
    <row r="6798" spans="26:37" s="368" customFormat="1" ht="14.15" customHeight="1">
      <c r="Z6798" s="439"/>
      <c r="AH6798" s="367"/>
      <c r="AJ6798" s="367"/>
      <c r="AK6798" s="367"/>
    </row>
    <row r="6799" spans="26:37" s="368" customFormat="1" ht="14.15" customHeight="1">
      <c r="Z6799" s="439"/>
      <c r="AH6799" s="367"/>
      <c r="AJ6799" s="367"/>
      <c r="AK6799" s="367"/>
    </row>
    <row r="6800" spans="26:37" s="368" customFormat="1" ht="14.15" customHeight="1">
      <c r="Z6800" s="439"/>
      <c r="AH6800" s="367"/>
      <c r="AJ6800" s="367"/>
      <c r="AK6800" s="367"/>
    </row>
    <row r="6801" spans="26:37" s="368" customFormat="1" ht="14.15" customHeight="1">
      <c r="Z6801" s="439"/>
      <c r="AH6801" s="367"/>
      <c r="AJ6801" s="367"/>
      <c r="AK6801" s="367"/>
    </row>
    <row r="6802" spans="26:37" s="368" customFormat="1" ht="14.15" customHeight="1">
      <c r="Z6802" s="439"/>
      <c r="AH6802" s="367"/>
      <c r="AJ6802" s="367"/>
      <c r="AK6802" s="367"/>
    </row>
    <row r="6803" spans="26:37" s="368" customFormat="1" ht="14.15" customHeight="1">
      <c r="Z6803" s="439"/>
      <c r="AH6803" s="367"/>
      <c r="AJ6803" s="367"/>
      <c r="AK6803" s="367"/>
    </row>
    <row r="6804" spans="26:37" s="368" customFormat="1" ht="14.15" customHeight="1">
      <c r="Z6804" s="439"/>
      <c r="AH6804" s="367"/>
      <c r="AJ6804" s="367"/>
      <c r="AK6804" s="367"/>
    </row>
    <row r="6805" spans="26:37" s="368" customFormat="1" ht="14.15" customHeight="1">
      <c r="Z6805" s="439"/>
      <c r="AH6805" s="367"/>
      <c r="AJ6805" s="367"/>
      <c r="AK6805" s="367"/>
    </row>
    <row r="6806" spans="26:37" s="368" customFormat="1" ht="14.15" customHeight="1">
      <c r="Z6806" s="439"/>
      <c r="AH6806" s="367"/>
      <c r="AJ6806" s="367"/>
      <c r="AK6806" s="367"/>
    </row>
    <row r="6807" spans="26:37" s="368" customFormat="1" ht="14.15" customHeight="1">
      <c r="Z6807" s="439"/>
      <c r="AH6807" s="367"/>
      <c r="AJ6807" s="367"/>
      <c r="AK6807" s="367"/>
    </row>
    <row r="6808" spans="26:37" s="368" customFormat="1" ht="14.15" customHeight="1">
      <c r="Z6808" s="439"/>
      <c r="AH6808" s="367"/>
      <c r="AJ6808" s="367"/>
      <c r="AK6808" s="367"/>
    </row>
    <row r="6809" spans="26:37" s="368" customFormat="1" ht="14.15" customHeight="1">
      <c r="Z6809" s="439"/>
      <c r="AH6809" s="367"/>
      <c r="AJ6809" s="367"/>
      <c r="AK6809" s="367"/>
    </row>
    <row r="6810" spans="26:37" s="368" customFormat="1" ht="14.15" customHeight="1">
      <c r="Z6810" s="439"/>
      <c r="AH6810" s="367"/>
      <c r="AJ6810" s="367"/>
      <c r="AK6810" s="367"/>
    </row>
    <row r="6811" spans="26:37" s="368" customFormat="1" ht="14.15" customHeight="1">
      <c r="Z6811" s="439"/>
      <c r="AH6811" s="367"/>
      <c r="AJ6811" s="367"/>
      <c r="AK6811" s="367"/>
    </row>
    <row r="6812" spans="26:37" s="368" customFormat="1" ht="14.15" customHeight="1">
      <c r="Z6812" s="439"/>
      <c r="AH6812" s="367"/>
      <c r="AJ6812" s="367"/>
      <c r="AK6812" s="367"/>
    </row>
    <row r="6813" spans="26:37" s="368" customFormat="1" ht="14.15" customHeight="1">
      <c r="Z6813" s="439"/>
      <c r="AH6813" s="367"/>
      <c r="AJ6813" s="367"/>
      <c r="AK6813" s="367"/>
    </row>
    <row r="6814" spans="26:37" s="368" customFormat="1" ht="14.15" customHeight="1">
      <c r="Z6814" s="439"/>
      <c r="AH6814" s="367"/>
      <c r="AJ6814" s="367"/>
      <c r="AK6814" s="367"/>
    </row>
    <row r="6815" spans="26:37" s="368" customFormat="1" ht="14.15" customHeight="1">
      <c r="Z6815" s="439"/>
      <c r="AH6815" s="367"/>
      <c r="AJ6815" s="367"/>
      <c r="AK6815" s="367"/>
    </row>
    <row r="6816" spans="26:37" s="368" customFormat="1" ht="14.15" customHeight="1">
      <c r="Z6816" s="439"/>
      <c r="AH6816" s="367"/>
      <c r="AJ6816" s="367"/>
      <c r="AK6816" s="367"/>
    </row>
    <row r="6817" spans="26:37" s="368" customFormat="1" ht="14.15" customHeight="1">
      <c r="Z6817" s="439"/>
      <c r="AH6817" s="367"/>
      <c r="AJ6817" s="367"/>
      <c r="AK6817" s="367"/>
    </row>
    <row r="6818" spans="26:37" s="368" customFormat="1" ht="14.15" customHeight="1">
      <c r="Z6818" s="439"/>
      <c r="AH6818" s="367"/>
      <c r="AJ6818" s="367"/>
      <c r="AK6818" s="367"/>
    </row>
    <row r="6819" spans="26:37" s="368" customFormat="1" ht="14.15" customHeight="1">
      <c r="Z6819" s="439"/>
      <c r="AH6819" s="367"/>
      <c r="AJ6819" s="367"/>
      <c r="AK6819" s="367"/>
    </row>
    <row r="6820" spans="26:37" s="368" customFormat="1" ht="14.15" customHeight="1">
      <c r="Z6820" s="439"/>
      <c r="AH6820" s="367"/>
      <c r="AJ6820" s="367"/>
      <c r="AK6820" s="367"/>
    </row>
    <row r="6821" spans="26:37" s="368" customFormat="1" ht="14.15" customHeight="1">
      <c r="Z6821" s="439"/>
      <c r="AH6821" s="367"/>
      <c r="AJ6821" s="367"/>
      <c r="AK6821" s="367"/>
    </row>
    <row r="6822" spans="26:37" s="368" customFormat="1" ht="14.15" customHeight="1">
      <c r="Z6822" s="439"/>
      <c r="AH6822" s="367"/>
      <c r="AJ6822" s="367"/>
      <c r="AK6822" s="367"/>
    </row>
    <row r="6823" spans="26:37" s="368" customFormat="1" ht="14.15" customHeight="1">
      <c r="Z6823" s="439"/>
      <c r="AH6823" s="367"/>
      <c r="AJ6823" s="367"/>
      <c r="AK6823" s="367"/>
    </row>
    <row r="6824" spans="26:37" s="368" customFormat="1" ht="14.15" customHeight="1">
      <c r="Z6824" s="439"/>
      <c r="AH6824" s="367"/>
      <c r="AJ6824" s="367"/>
      <c r="AK6824" s="367"/>
    </row>
    <row r="6825" spans="26:37" s="368" customFormat="1" ht="14.15" customHeight="1">
      <c r="Z6825" s="439"/>
      <c r="AH6825" s="367"/>
      <c r="AJ6825" s="367"/>
      <c r="AK6825" s="367"/>
    </row>
    <row r="6826" spans="26:37" s="368" customFormat="1" ht="14.15" customHeight="1">
      <c r="Z6826" s="439"/>
      <c r="AH6826" s="367"/>
      <c r="AJ6826" s="367"/>
      <c r="AK6826" s="367"/>
    </row>
    <row r="6827" spans="26:37" s="368" customFormat="1" ht="14.15" customHeight="1">
      <c r="Z6827" s="439"/>
      <c r="AH6827" s="367"/>
      <c r="AJ6827" s="367"/>
      <c r="AK6827" s="367"/>
    </row>
    <row r="6828" spans="26:37" s="368" customFormat="1" ht="14.15" customHeight="1">
      <c r="Z6828" s="439"/>
      <c r="AH6828" s="367"/>
      <c r="AJ6828" s="367"/>
      <c r="AK6828" s="367"/>
    </row>
    <row r="6829" spans="26:37" s="368" customFormat="1" ht="14.15" customHeight="1">
      <c r="Z6829" s="439"/>
      <c r="AH6829" s="367"/>
      <c r="AJ6829" s="367"/>
      <c r="AK6829" s="367"/>
    </row>
    <row r="6830" spans="26:37" s="368" customFormat="1" ht="14.15" customHeight="1">
      <c r="Z6830" s="439"/>
      <c r="AH6830" s="367"/>
      <c r="AJ6830" s="367"/>
      <c r="AK6830" s="367"/>
    </row>
    <row r="6831" spans="26:37" s="368" customFormat="1" ht="14.15" customHeight="1">
      <c r="Z6831" s="439"/>
      <c r="AH6831" s="367"/>
      <c r="AJ6831" s="367"/>
      <c r="AK6831" s="367"/>
    </row>
    <row r="6832" spans="26:37" s="368" customFormat="1" ht="14.15" customHeight="1">
      <c r="Z6832" s="439"/>
      <c r="AH6832" s="367"/>
      <c r="AJ6832" s="367"/>
      <c r="AK6832" s="367"/>
    </row>
    <row r="6833" spans="26:37" s="368" customFormat="1" ht="14.15" customHeight="1">
      <c r="Z6833" s="439"/>
      <c r="AH6833" s="367"/>
      <c r="AJ6833" s="367"/>
      <c r="AK6833" s="367"/>
    </row>
    <row r="6834" spans="26:37" s="368" customFormat="1" ht="14.15" customHeight="1">
      <c r="Z6834" s="439"/>
      <c r="AH6834" s="367"/>
      <c r="AJ6834" s="367"/>
      <c r="AK6834" s="367"/>
    </row>
    <row r="6835" spans="26:37" s="368" customFormat="1" ht="14.15" customHeight="1">
      <c r="Z6835" s="439"/>
      <c r="AH6835" s="367"/>
      <c r="AJ6835" s="367"/>
      <c r="AK6835" s="367"/>
    </row>
    <row r="6836" spans="26:37" s="368" customFormat="1" ht="14.15" customHeight="1">
      <c r="Z6836" s="439"/>
      <c r="AH6836" s="367"/>
      <c r="AJ6836" s="367"/>
      <c r="AK6836" s="367"/>
    </row>
    <row r="6837" spans="26:37" s="368" customFormat="1" ht="14.15" customHeight="1">
      <c r="Z6837" s="439"/>
      <c r="AH6837" s="367"/>
      <c r="AJ6837" s="367"/>
      <c r="AK6837" s="367"/>
    </row>
    <row r="6838" spans="26:37" s="368" customFormat="1" ht="14.15" customHeight="1">
      <c r="Z6838" s="439"/>
      <c r="AH6838" s="367"/>
      <c r="AJ6838" s="367"/>
      <c r="AK6838" s="367"/>
    </row>
    <row r="6839" spans="26:37" s="368" customFormat="1" ht="14.15" customHeight="1">
      <c r="Z6839" s="439"/>
      <c r="AH6839" s="367"/>
      <c r="AJ6839" s="367"/>
      <c r="AK6839" s="367"/>
    </row>
    <row r="6840" spans="26:37" s="368" customFormat="1" ht="14.15" customHeight="1">
      <c r="Z6840" s="439"/>
      <c r="AH6840" s="367"/>
      <c r="AJ6840" s="367"/>
      <c r="AK6840" s="367"/>
    </row>
    <row r="6841" spans="26:37" s="368" customFormat="1" ht="14.15" customHeight="1">
      <c r="Z6841" s="439"/>
      <c r="AH6841" s="367"/>
      <c r="AJ6841" s="367"/>
      <c r="AK6841" s="367"/>
    </row>
    <row r="6842" spans="26:37" s="368" customFormat="1" ht="14.15" customHeight="1">
      <c r="Z6842" s="439"/>
      <c r="AH6842" s="367"/>
      <c r="AJ6842" s="367"/>
      <c r="AK6842" s="367"/>
    </row>
    <row r="6843" spans="26:37" s="368" customFormat="1" ht="14.15" customHeight="1">
      <c r="Z6843" s="439"/>
      <c r="AH6843" s="367"/>
      <c r="AJ6843" s="367"/>
      <c r="AK6843" s="367"/>
    </row>
    <row r="6844" spans="26:37" s="368" customFormat="1" ht="14.15" customHeight="1">
      <c r="Z6844" s="439"/>
      <c r="AH6844" s="367"/>
      <c r="AJ6844" s="367"/>
      <c r="AK6844" s="367"/>
    </row>
    <row r="6845" spans="26:37" s="368" customFormat="1" ht="14.15" customHeight="1">
      <c r="Z6845" s="439"/>
      <c r="AH6845" s="367"/>
      <c r="AJ6845" s="367"/>
      <c r="AK6845" s="367"/>
    </row>
    <row r="6846" spans="26:37" s="368" customFormat="1" ht="14.15" customHeight="1">
      <c r="Z6846" s="439"/>
      <c r="AH6846" s="367"/>
      <c r="AJ6846" s="367"/>
      <c r="AK6846" s="367"/>
    </row>
    <row r="6847" spans="26:37" s="368" customFormat="1" ht="14.15" customHeight="1">
      <c r="Z6847" s="439"/>
      <c r="AH6847" s="367"/>
      <c r="AJ6847" s="367"/>
      <c r="AK6847" s="367"/>
    </row>
    <row r="6848" spans="26:37" s="368" customFormat="1" ht="14.15" customHeight="1">
      <c r="Z6848" s="439"/>
      <c r="AH6848" s="367"/>
      <c r="AJ6848" s="367"/>
      <c r="AK6848" s="367"/>
    </row>
    <row r="6849" spans="26:37" s="368" customFormat="1" ht="14.15" customHeight="1">
      <c r="Z6849" s="439"/>
      <c r="AH6849" s="367"/>
      <c r="AJ6849" s="367"/>
      <c r="AK6849" s="367"/>
    </row>
    <row r="6850" spans="26:37" s="368" customFormat="1" ht="14.15" customHeight="1">
      <c r="Z6850" s="439"/>
      <c r="AH6850" s="367"/>
      <c r="AJ6850" s="367"/>
      <c r="AK6850" s="367"/>
    </row>
    <row r="6851" spans="26:37" s="368" customFormat="1" ht="14.15" customHeight="1">
      <c r="Z6851" s="439"/>
      <c r="AH6851" s="367"/>
      <c r="AJ6851" s="367"/>
      <c r="AK6851" s="367"/>
    </row>
    <row r="6852" spans="26:37" s="368" customFormat="1" ht="14.15" customHeight="1">
      <c r="Z6852" s="439"/>
      <c r="AH6852" s="367"/>
      <c r="AJ6852" s="367"/>
      <c r="AK6852" s="367"/>
    </row>
    <row r="6853" spans="26:37" s="368" customFormat="1" ht="14.15" customHeight="1">
      <c r="Z6853" s="439"/>
      <c r="AH6853" s="367"/>
      <c r="AJ6853" s="367"/>
      <c r="AK6853" s="367"/>
    </row>
    <row r="6854" spans="26:37" s="368" customFormat="1" ht="14.15" customHeight="1">
      <c r="Z6854" s="439"/>
      <c r="AH6854" s="367"/>
      <c r="AJ6854" s="367"/>
      <c r="AK6854" s="367"/>
    </row>
    <row r="6855" spans="26:37" s="368" customFormat="1" ht="14.15" customHeight="1">
      <c r="Z6855" s="439"/>
      <c r="AH6855" s="367"/>
      <c r="AJ6855" s="367"/>
      <c r="AK6855" s="367"/>
    </row>
    <row r="6856" spans="26:37" s="368" customFormat="1" ht="14.15" customHeight="1">
      <c r="Z6856" s="439"/>
      <c r="AH6856" s="367"/>
      <c r="AJ6856" s="367"/>
      <c r="AK6856" s="367"/>
    </row>
    <row r="6857" spans="26:37" s="368" customFormat="1" ht="14.15" customHeight="1">
      <c r="Z6857" s="439"/>
      <c r="AH6857" s="367"/>
      <c r="AJ6857" s="367"/>
      <c r="AK6857" s="367"/>
    </row>
    <row r="6858" spans="26:37" s="368" customFormat="1" ht="14.15" customHeight="1">
      <c r="Z6858" s="439"/>
      <c r="AH6858" s="367"/>
      <c r="AJ6858" s="367"/>
      <c r="AK6858" s="367"/>
    </row>
    <row r="6859" spans="26:37" s="368" customFormat="1" ht="14.15" customHeight="1">
      <c r="Z6859" s="439"/>
      <c r="AH6859" s="367"/>
      <c r="AJ6859" s="367"/>
      <c r="AK6859" s="367"/>
    </row>
    <row r="6860" spans="26:37" s="368" customFormat="1" ht="14.15" customHeight="1">
      <c r="Z6860" s="439"/>
      <c r="AH6860" s="367"/>
      <c r="AJ6860" s="367"/>
      <c r="AK6860" s="367"/>
    </row>
    <row r="6861" spans="26:37" s="368" customFormat="1" ht="14.15" customHeight="1">
      <c r="Z6861" s="439"/>
      <c r="AH6861" s="367"/>
      <c r="AJ6861" s="367"/>
      <c r="AK6861" s="367"/>
    </row>
    <row r="6862" spans="26:37" s="368" customFormat="1" ht="14.15" customHeight="1">
      <c r="Z6862" s="439"/>
      <c r="AH6862" s="367"/>
      <c r="AJ6862" s="367"/>
      <c r="AK6862" s="367"/>
    </row>
    <row r="6863" spans="26:37" s="368" customFormat="1" ht="14.15" customHeight="1">
      <c r="Z6863" s="439"/>
      <c r="AH6863" s="367"/>
      <c r="AJ6863" s="367"/>
      <c r="AK6863" s="367"/>
    </row>
    <row r="6864" spans="26:37" s="368" customFormat="1" ht="14.15" customHeight="1">
      <c r="Z6864" s="439"/>
      <c r="AH6864" s="367"/>
      <c r="AJ6864" s="367"/>
      <c r="AK6864" s="367"/>
    </row>
    <row r="6865" spans="26:37" s="368" customFormat="1" ht="14.15" customHeight="1">
      <c r="Z6865" s="439"/>
      <c r="AH6865" s="367"/>
      <c r="AJ6865" s="367"/>
      <c r="AK6865" s="367"/>
    </row>
    <row r="6866" spans="26:37" s="368" customFormat="1" ht="14.15" customHeight="1">
      <c r="Z6866" s="439"/>
      <c r="AH6866" s="367"/>
      <c r="AJ6866" s="367"/>
      <c r="AK6866" s="367"/>
    </row>
    <row r="6867" spans="26:37" s="368" customFormat="1" ht="14.15" customHeight="1">
      <c r="Z6867" s="439"/>
      <c r="AH6867" s="367"/>
      <c r="AJ6867" s="367"/>
      <c r="AK6867" s="367"/>
    </row>
    <row r="6868" spans="26:37" s="368" customFormat="1" ht="14.15" customHeight="1">
      <c r="Z6868" s="439"/>
      <c r="AH6868" s="367"/>
      <c r="AJ6868" s="367"/>
      <c r="AK6868" s="367"/>
    </row>
    <row r="6869" spans="26:37" s="368" customFormat="1" ht="14.15" customHeight="1">
      <c r="Z6869" s="439"/>
      <c r="AH6869" s="367"/>
      <c r="AJ6869" s="367"/>
      <c r="AK6869" s="367"/>
    </row>
    <row r="6870" spans="26:37" s="368" customFormat="1" ht="14.15" customHeight="1">
      <c r="Z6870" s="439"/>
      <c r="AH6870" s="367"/>
      <c r="AJ6870" s="367"/>
      <c r="AK6870" s="367"/>
    </row>
    <row r="6871" spans="26:37" s="368" customFormat="1" ht="14.15" customHeight="1">
      <c r="Z6871" s="439"/>
      <c r="AH6871" s="367"/>
      <c r="AJ6871" s="367"/>
      <c r="AK6871" s="367"/>
    </row>
    <row r="6872" spans="26:37" s="368" customFormat="1" ht="14.15" customHeight="1">
      <c r="Z6872" s="439"/>
      <c r="AH6872" s="367"/>
      <c r="AJ6872" s="367"/>
      <c r="AK6872" s="367"/>
    </row>
    <row r="6873" spans="26:37" s="368" customFormat="1" ht="14.15" customHeight="1">
      <c r="Z6873" s="439"/>
      <c r="AH6873" s="367"/>
      <c r="AJ6873" s="367"/>
      <c r="AK6873" s="367"/>
    </row>
    <row r="6874" spans="26:37" s="368" customFormat="1" ht="14.15" customHeight="1">
      <c r="Z6874" s="439"/>
      <c r="AH6874" s="367"/>
      <c r="AJ6874" s="367"/>
      <c r="AK6874" s="367"/>
    </row>
    <row r="6875" spans="26:37" s="368" customFormat="1" ht="14.15" customHeight="1">
      <c r="Z6875" s="439"/>
      <c r="AH6875" s="367"/>
      <c r="AJ6875" s="367"/>
      <c r="AK6875" s="367"/>
    </row>
    <row r="6876" spans="26:37" s="368" customFormat="1" ht="14.15" customHeight="1">
      <c r="Z6876" s="439"/>
      <c r="AH6876" s="367"/>
      <c r="AJ6876" s="367"/>
      <c r="AK6876" s="367"/>
    </row>
    <row r="6877" spans="26:37" s="368" customFormat="1" ht="14.15" customHeight="1">
      <c r="Z6877" s="439"/>
      <c r="AH6877" s="367"/>
      <c r="AJ6877" s="367"/>
      <c r="AK6877" s="367"/>
    </row>
    <row r="6878" spans="26:37" s="368" customFormat="1" ht="14.15" customHeight="1">
      <c r="Z6878" s="439"/>
      <c r="AH6878" s="367"/>
      <c r="AJ6878" s="367"/>
      <c r="AK6878" s="367"/>
    </row>
    <row r="6879" spans="26:37" s="368" customFormat="1" ht="14.15" customHeight="1">
      <c r="Z6879" s="439"/>
      <c r="AH6879" s="367"/>
      <c r="AJ6879" s="367"/>
      <c r="AK6879" s="367"/>
    </row>
    <row r="6880" spans="26:37" s="368" customFormat="1" ht="14.15" customHeight="1">
      <c r="Z6880" s="439"/>
      <c r="AH6880" s="367"/>
      <c r="AJ6880" s="367"/>
      <c r="AK6880" s="367"/>
    </row>
    <row r="6881" spans="26:37" s="368" customFormat="1" ht="14.15" customHeight="1">
      <c r="Z6881" s="439"/>
      <c r="AH6881" s="367"/>
      <c r="AJ6881" s="367"/>
      <c r="AK6881" s="367"/>
    </row>
    <row r="6882" spans="26:37" s="368" customFormat="1" ht="14.15" customHeight="1">
      <c r="Z6882" s="439"/>
      <c r="AH6882" s="367"/>
      <c r="AJ6882" s="367"/>
      <c r="AK6882" s="367"/>
    </row>
    <row r="6883" spans="26:37" s="368" customFormat="1" ht="14.15" customHeight="1">
      <c r="Z6883" s="439"/>
      <c r="AH6883" s="367"/>
      <c r="AJ6883" s="367"/>
      <c r="AK6883" s="367"/>
    </row>
    <row r="6884" spans="26:37" s="368" customFormat="1" ht="14.15" customHeight="1">
      <c r="Z6884" s="439"/>
      <c r="AH6884" s="367"/>
      <c r="AJ6884" s="367"/>
      <c r="AK6884" s="367"/>
    </row>
    <row r="6885" spans="26:37" s="368" customFormat="1" ht="14.15" customHeight="1">
      <c r="Z6885" s="439"/>
      <c r="AH6885" s="367"/>
      <c r="AJ6885" s="367"/>
      <c r="AK6885" s="367"/>
    </row>
    <row r="6886" spans="26:37" s="368" customFormat="1" ht="14.15" customHeight="1">
      <c r="Z6886" s="439"/>
      <c r="AH6886" s="367"/>
      <c r="AJ6886" s="367"/>
      <c r="AK6886" s="367"/>
    </row>
    <row r="6887" spans="26:37" s="368" customFormat="1" ht="14.15" customHeight="1">
      <c r="Z6887" s="439"/>
      <c r="AH6887" s="367"/>
      <c r="AJ6887" s="367"/>
      <c r="AK6887" s="367"/>
    </row>
    <row r="6888" spans="26:37" s="368" customFormat="1" ht="14.15" customHeight="1">
      <c r="Z6888" s="439"/>
      <c r="AH6888" s="367"/>
      <c r="AJ6888" s="367"/>
      <c r="AK6888" s="367"/>
    </row>
    <row r="6889" spans="26:37" s="368" customFormat="1" ht="14.15" customHeight="1">
      <c r="Z6889" s="439"/>
      <c r="AH6889" s="367"/>
      <c r="AJ6889" s="367"/>
      <c r="AK6889" s="367"/>
    </row>
    <row r="6890" spans="26:37" s="368" customFormat="1" ht="14.15" customHeight="1">
      <c r="Z6890" s="439"/>
      <c r="AH6890" s="367"/>
      <c r="AJ6890" s="367"/>
      <c r="AK6890" s="367"/>
    </row>
    <row r="6891" spans="26:37" s="368" customFormat="1" ht="14.15" customHeight="1">
      <c r="Z6891" s="439"/>
      <c r="AH6891" s="367"/>
      <c r="AJ6891" s="367"/>
      <c r="AK6891" s="367"/>
    </row>
    <row r="6892" spans="26:37" s="368" customFormat="1" ht="14.15" customHeight="1">
      <c r="Z6892" s="439"/>
      <c r="AH6892" s="367"/>
      <c r="AJ6892" s="367"/>
      <c r="AK6892" s="367"/>
    </row>
    <row r="6893" spans="26:37" s="368" customFormat="1" ht="14.15" customHeight="1">
      <c r="Z6893" s="439"/>
      <c r="AH6893" s="367"/>
      <c r="AJ6893" s="367"/>
      <c r="AK6893" s="367"/>
    </row>
    <row r="6894" spans="26:37" s="368" customFormat="1" ht="14.15" customHeight="1">
      <c r="Z6894" s="439"/>
      <c r="AH6894" s="367"/>
      <c r="AJ6894" s="367"/>
      <c r="AK6894" s="367"/>
    </row>
    <row r="6895" spans="26:37" s="368" customFormat="1" ht="14.15" customHeight="1">
      <c r="Z6895" s="439"/>
      <c r="AH6895" s="367"/>
      <c r="AJ6895" s="367"/>
      <c r="AK6895" s="367"/>
    </row>
    <row r="6896" spans="26:37" s="368" customFormat="1" ht="14.15" customHeight="1">
      <c r="Z6896" s="439"/>
      <c r="AH6896" s="367"/>
      <c r="AJ6896" s="367"/>
      <c r="AK6896" s="367"/>
    </row>
    <row r="6897" spans="26:37" s="368" customFormat="1" ht="14.15" customHeight="1">
      <c r="Z6897" s="439"/>
      <c r="AH6897" s="367"/>
      <c r="AJ6897" s="367"/>
      <c r="AK6897" s="367"/>
    </row>
    <row r="6898" spans="26:37" s="368" customFormat="1" ht="14.15" customHeight="1">
      <c r="Z6898" s="439"/>
      <c r="AH6898" s="367"/>
      <c r="AJ6898" s="367"/>
      <c r="AK6898" s="367"/>
    </row>
    <row r="6899" spans="26:37" s="368" customFormat="1" ht="14.15" customHeight="1">
      <c r="Z6899" s="439"/>
      <c r="AH6899" s="367"/>
      <c r="AJ6899" s="367"/>
      <c r="AK6899" s="367"/>
    </row>
    <row r="6900" spans="26:37" s="368" customFormat="1" ht="14.15" customHeight="1">
      <c r="Z6900" s="439"/>
      <c r="AH6900" s="367"/>
      <c r="AJ6900" s="367"/>
      <c r="AK6900" s="367"/>
    </row>
    <row r="6901" spans="26:37" s="368" customFormat="1" ht="14.15" customHeight="1">
      <c r="Z6901" s="439"/>
      <c r="AH6901" s="367"/>
      <c r="AJ6901" s="367"/>
      <c r="AK6901" s="367"/>
    </row>
    <row r="6902" spans="26:37" s="368" customFormat="1" ht="14.15" customHeight="1">
      <c r="Z6902" s="439"/>
      <c r="AH6902" s="367"/>
      <c r="AJ6902" s="367"/>
      <c r="AK6902" s="367"/>
    </row>
    <row r="6903" spans="26:37" s="368" customFormat="1" ht="14.15" customHeight="1">
      <c r="Z6903" s="439"/>
      <c r="AH6903" s="367"/>
      <c r="AJ6903" s="367"/>
      <c r="AK6903" s="367"/>
    </row>
    <row r="6904" spans="26:37" s="368" customFormat="1" ht="14.15" customHeight="1">
      <c r="Z6904" s="439"/>
      <c r="AH6904" s="367"/>
      <c r="AJ6904" s="367"/>
      <c r="AK6904" s="367"/>
    </row>
    <row r="6905" spans="26:37" s="368" customFormat="1" ht="14.15" customHeight="1">
      <c r="Z6905" s="439"/>
      <c r="AH6905" s="367"/>
      <c r="AJ6905" s="367"/>
      <c r="AK6905" s="367"/>
    </row>
    <row r="6906" spans="26:37" s="368" customFormat="1" ht="14.15" customHeight="1">
      <c r="Z6906" s="439"/>
      <c r="AH6906" s="367"/>
      <c r="AJ6906" s="367"/>
      <c r="AK6906" s="367"/>
    </row>
    <row r="6907" spans="26:37" s="368" customFormat="1" ht="14.15" customHeight="1">
      <c r="Z6907" s="439"/>
      <c r="AH6907" s="367"/>
      <c r="AJ6907" s="367"/>
      <c r="AK6907" s="367"/>
    </row>
    <row r="6908" spans="26:37" s="368" customFormat="1" ht="14.15" customHeight="1">
      <c r="Z6908" s="439"/>
      <c r="AH6908" s="367"/>
      <c r="AJ6908" s="367"/>
      <c r="AK6908" s="367"/>
    </row>
    <row r="6909" spans="26:37" s="368" customFormat="1" ht="14.15" customHeight="1">
      <c r="Z6909" s="439"/>
      <c r="AH6909" s="367"/>
      <c r="AJ6909" s="367"/>
      <c r="AK6909" s="367"/>
    </row>
    <row r="6910" spans="26:37" s="368" customFormat="1" ht="14.15" customHeight="1">
      <c r="Z6910" s="439"/>
      <c r="AH6910" s="367"/>
      <c r="AJ6910" s="367"/>
      <c r="AK6910" s="367"/>
    </row>
    <row r="6911" spans="26:37" s="368" customFormat="1" ht="14.15" customHeight="1">
      <c r="Z6911" s="439"/>
      <c r="AH6911" s="367"/>
      <c r="AJ6911" s="367"/>
      <c r="AK6911" s="367"/>
    </row>
    <row r="6912" spans="26:37" s="368" customFormat="1" ht="14.15" customHeight="1">
      <c r="Z6912" s="439"/>
      <c r="AH6912" s="367"/>
      <c r="AJ6912" s="367"/>
      <c r="AK6912" s="367"/>
    </row>
    <row r="6913" spans="26:37" s="368" customFormat="1" ht="14.15" customHeight="1">
      <c r="Z6913" s="439"/>
      <c r="AH6913" s="367"/>
      <c r="AJ6913" s="367"/>
      <c r="AK6913" s="367"/>
    </row>
    <row r="6914" spans="26:37" s="368" customFormat="1" ht="14.15" customHeight="1">
      <c r="Z6914" s="439"/>
      <c r="AH6914" s="367"/>
      <c r="AJ6914" s="367"/>
      <c r="AK6914" s="367"/>
    </row>
    <row r="6915" spans="26:37" s="368" customFormat="1" ht="14.15" customHeight="1">
      <c r="Z6915" s="439"/>
      <c r="AH6915" s="367"/>
      <c r="AJ6915" s="367"/>
      <c r="AK6915" s="367"/>
    </row>
    <row r="6916" spans="26:37" s="368" customFormat="1" ht="14.15" customHeight="1">
      <c r="Z6916" s="439"/>
      <c r="AH6916" s="367"/>
      <c r="AJ6916" s="367"/>
      <c r="AK6916" s="367"/>
    </row>
    <row r="6917" spans="26:37" s="368" customFormat="1" ht="14.15" customHeight="1">
      <c r="Z6917" s="439"/>
      <c r="AH6917" s="367"/>
      <c r="AJ6917" s="367"/>
      <c r="AK6917" s="367"/>
    </row>
    <row r="6918" spans="26:37" s="368" customFormat="1" ht="14.15" customHeight="1">
      <c r="Z6918" s="439"/>
      <c r="AH6918" s="367"/>
      <c r="AJ6918" s="367"/>
      <c r="AK6918" s="367"/>
    </row>
    <row r="6919" spans="26:37" s="368" customFormat="1" ht="14.15" customHeight="1">
      <c r="Z6919" s="439"/>
      <c r="AH6919" s="367"/>
      <c r="AJ6919" s="367"/>
      <c r="AK6919" s="367"/>
    </row>
    <row r="6920" spans="26:37" s="368" customFormat="1" ht="14.15" customHeight="1">
      <c r="Z6920" s="439"/>
      <c r="AH6920" s="367"/>
      <c r="AJ6920" s="367"/>
      <c r="AK6920" s="367"/>
    </row>
    <row r="6921" spans="26:37" s="368" customFormat="1" ht="14.15" customHeight="1">
      <c r="Z6921" s="439"/>
      <c r="AH6921" s="367"/>
      <c r="AJ6921" s="367"/>
      <c r="AK6921" s="367"/>
    </row>
    <row r="6922" spans="26:37" s="368" customFormat="1" ht="14.15" customHeight="1">
      <c r="Z6922" s="439"/>
      <c r="AH6922" s="367"/>
      <c r="AJ6922" s="367"/>
      <c r="AK6922" s="367"/>
    </row>
    <row r="6923" spans="26:37" s="368" customFormat="1" ht="14.15" customHeight="1">
      <c r="Z6923" s="439"/>
      <c r="AH6923" s="367"/>
      <c r="AJ6923" s="367"/>
      <c r="AK6923" s="367"/>
    </row>
    <row r="6924" spans="26:37" s="368" customFormat="1" ht="14.15" customHeight="1">
      <c r="Z6924" s="439"/>
      <c r="AH6924" s="367"/>
      <c r="AJ6924" s="367"/>
      <c r="AK6924" s="367"/>
    </row>
    <row r="6925" spans="26:37" s="368" customFormat="1" ht="14.15" customHeight="1">
      <c r="Z6925" s="439"/>
      <c r="AH6925" s="367"/>
      <c r="AJ6925" s="367"/>
      <c r="AK6925" s="367"/>
    </row>
    <row r="6926" spans="26:37" s="368" customFormat="1" ht="14.15" customHeight="1">
      <c r="Z6926" s="439"/>
      <c r="AH6926" s="367"/>
      <c r="AJ6926" s="367"/>
      <c r="AK6926" s="367"/>
    </row>
    <row r="6927" spans="26:37" s="368" customFormat="1" ht="14.15" customHeight="1">
      <c r="Z6927" s="439"/>
      <c r="AH6927" s="367"/>
      <c r="AJ6927" s="367"/>
      <c r="AK6927" s="367"/>
    </row>
    <row r="6928" spans="26:37" s="368" customFormat="1" ht="14.15" customHeight="1">
      <c r="Z6928" s="439"/>
      <c r="AH6928" s="367"/>
      <c r="AJ6928" s="367"/>
      <c r="AK6928" s="367"/>
    </row>
    <row r="6929" spans="26:37" s="368" customFormat="1" ht="14.15" customHeight="1">
      <c r="Z6929" s="439"/>
      <c r="AH6929" s="367"/>
      <c r="AJ6929" s="367"/>
      <c r="AK6929" s="367"/>
    </row>
    <row r="6930" spans="26:37" s="368" customFormat="1" ht="14.15" customHeight="1">
      <c r="Z6930" s="439"/>
      <c r="AH6930" s="367"/>
      <c r="AJ6930" s="367"/>
      <c r="AK6930" s="367"/>
    </row>
    <row r="6931" spans="26:37" s="368" customFormat="1" ht="14.15" customHeight="1">
      <c r="Z6931" s="439"/>
      <c r="AH6931" s="367"/>
      <c r="AJ6931" s="367"/>
      <c r="AK6931" s="367"/>
    </row>
    <row r="6932" spans="26:37" s="368" customFormat="1" ht="14.15" customHeight="1">
      <c r="Z6932" s="439"/>
      <c r="AH6932" s="367"/>
      <c r="AJ6932" s="367"/>
      <c r="AK6932" s="367"/>
    </row>
    <row r="6933" spans="26:37" s="368" customFormat="1" ht="14.15" customHeight="1">
      <c r="Z6933" s="439"/>
      <c r="AH6933" s="367"/>
      <c r="AJ6933" s="367"/>
      <c r="AK6933" s="367"/>
    </row>
    <row r="6934" spans="26:37" s="368" customFormat="1" ht="14.15" customHeight="1">
      <c r="Z6934" s="439"/>
      <c r="AH6934" s="367"/>
      <c r="AJ6934" s="367"/>
      <c r="AK6934" s="367"/>
    </row>
    <row r="6935" spans="26:37" s="368" customFormat="1" ht="14.15" customHeight="1">
      <c r="Z6935" s="439"/>
      <c r="AH6935" s="367"/>
      <c r="AJ6935" s="367"/>
      <c r="AK6935" s="367"/>
    </row>
    <row r="6936" spans="26:37" s="368" customFormat="1" ht="14.15" customHeight="1">
      <c r="Z6936" s="439"/>
      <c r="AH6936" s="367"/>
      <c r="AJ6936" s="367"/>
      <c r="AK6936" s="367"/>
    </row>
    <row r="6937" spans="26:37" s="368" customFormat="1" ht="14.15" customHeight="1">
      <c r="Z6937" s="439"/>
      <c r="AH6937" s="367"/>
      <c r="AJ6937" s="367"/>
      <c r="AK6937" s="367"/>
    </row>
    <row r="6938" spans="26:37" s="368" customFormat="1" ht="14.15" customHeight="1">
      <c r="Z6938" s="439"/>
      <c r="AH6938" s="367"/>
      <c r="AJ6938" s="367"/>
      <c r="AK6938" s="367"/>
    </row>
    <row r="6939" spans="26:37" s="368" customFormat="1" ht="14.15" customHeight="1">
      <c r="Z6939" s="439"/>
      <c r="AH6939" s="367"/>
      <c r="AJ6939" s="367"/>
      <c r="AK6939" s="367"/>
    </row>
    <row r="6940" spans="26:37" s="368" customFormat="1" ht="14.15" customHeight="1">
      <c r="Z6940" s="439"/>
      <c r="AH6940" s="367"/>
      <c r="AJ6940" s="367"/>
      <c r="AK6940" s="367"/>
    </row>
    <row r="6941" spans="26:37" s="368" customFormat="1" ht="14.15" customHeight="1">
      <c r="Z6941" s="439"/>
      <c r="AH6941" s="367"/>
      <c r="AJ6941" s="367"/>
      <c r="AK6941" s="367"/>
    </row>
    <row r="6942" spans="26:37" s="368" customFormat="1" ht="14.15" customHeight="1">
      <c r="Z6942" s="439"/>
      <c r="AH6942" s="367"/>
      <c r="AJ6942" s="367"/>
      <c r="AK6942" s="367"/>
    </row>
    <row r="6943" spans="26:37" s="368" customFormat="1" ht="14.15" customHeight="1">
      <c r="Z6943" s="439"/>
      <c r="AH6943" s="367"/>
      <c r="AJ6943" s="367"/>
      <c r="AK6943" s="367"/>
    </row>
    <row r="6944" spans="26:37" s="368" customFormat="1" ht="14.15" customHeight="1">
      <c r="Z6944" s="439"/>
      <c r="AH6944" s="367"/>
      <c r="AJ6944" s="367"/>
      <c r="AK6944" s="367"/>
    </row>
    <row r="6945" spans="26:37" s="368" customFormat="1" ht="14.15" customHeight="1">
      <c r="Z6945" s="439"/>
      <c r="AH6945" s="367"/>
      <c r="AJ6945" s="367"/>
      <c r="AK6945" s="367"/>
    </row>
    <row r="6946" spans="26:37" s="368" customFormat="1" ht="14.15" customHeight="1">
      <c r="Z6946" s="439"/>
      <c r="AH6946" s="367"/>
      <c r="AJ6946" s="367"/>
      <c r="AK6946" s="367"/>
    </row>
    <row r="6947" spans="26:37" s="368" customFormat="1" ht="14.15" customHeight="1">
      <c r="Z6947" s="439"/>
      <c r="AH6947" s="367"/>
      <c r="AJ6947" s="367"/>
      <c r="AK6947" s="367"/>
    </row>
    <row r="6948" spans="26:37" s="368" customFormat="1" ht="14.15" customHeight="1">
      <c r="Z6948" s="439"/>
      <c r="AH6948" s="367"/>
      <c r="AJ6948" s="367"/>
      <c r="AK6948" s="367"/>
    </row>
    <row r="6949" spans="26:37" s="368" customFormat="1" ht="14.15" customHeight="1">
      <c r="Z6949" s="439"/>
      <c r="AH6949" s="367"/>
      <c r="AJ6949" s="367"/>
      <c r="AK6949" s="367"/>
    </row>
    <row r="6950" spans="26:37" s="368" customFormat="1" ht="14.15" customHeight="1">
      <c r="Z6950" s="439"/>
      <c r="AH6950" s="367"/>
      <c r="AJ6950" s="367"/>
      <c r="AK6950" s="367"/>
    </row>
    <row r="6951" spans="26:37" s="368" customFormat="1" ht="14.15" customHeight="1">
      <c r="Z6951" s="439"/>
      <c r="AH6951" s="367"/>
      <c r="AJ6951" s="367"/>
      <c r="AK6951" s="367"/>
    </row>
    <row r="6952" spans="26:37" s="368" customFormat="1" ht="14.15" customHeight="1">
      <c r="Z6952" s="439"/>
      <c r="AH6952" s="367"/>
      <c r="AJ6952" s="367"/>
      <c r="AK6952" s="367"/>
    </row>
    <row r="6953" spans="26:37" s="368" customFormat="1" ht="14.15" customHeight="1">
      <c r="Z6953" s="439"/>
      <c r="AH6953" s="367"/>
      <c r="AJ6953" s="367"/>
      <c r="AK6953" s="367"/>
    </row>
    <row r="6954" spans="26:37" s="368" customFormat="1" ht="14.15" customHeight="1">
      <c r="Z6954" s="439"/>
      <c r="AH6954" s="367"/>
      <c r="AJ6954" s="367"/>
      <c r="AK6954" s="367"/>
    </row>
    <row r="6955" spans="26:37" s="368" customFormat="1" ht="14.15" customHeight="1">
      <c r="Z6955" s="439"/>
      <c r="AH6955" s="367"/>
      <c r="AJ6955" s="367"/>
      <c r="AK6955" s="367"/>
    </row>
    <row r="6956" spans="26:37" s="368" customFormat="1" ht="14.15" customHeight="1">
      <c r="Z6956" s="439"/>
      <c r="AH6956" s="367"/>
      <c r="AJ6956" s="367"/>
      <c r="AK6956" s="367"/>
    </row>
    <row r="6957" spans="26:37" s="368" customFormat="1" ht="14.15" customHeight="1">
      <c r="Z6957" s="439"/>
      <c r="AH6957" s="367"/>
      <c r="AJ6957" s="367"/>
      <c r="AK6957" s="367"/>
    </row>
    <row r="6958" spans="26:37" s="368" customFormat="1" ht="14.15" customHeight="1">
      <c r="Z6958" s="439"/>
      <c r="AH6958" s="367"/>
      <c r="AJ6958" s="367"/>
      <c r="AK6958" s="367"/>
    </row>
    <row r="6959" spans="26:37" s="368" customFormat="1" ht="14.15" customHeight="1">
      <c r="Z6959" s="439"/>
      <c r="AH6959" s="367"/>
      <c r="AJ6959" s="367"/>
      <c r="AK6959" s="367"/>
    </row>
    <row r="6960" spans="26:37" s="368" customFormat="1" ht="14.15" customHeight="1">
      <c r="Z6960" s="439"/>
      <c r="AH6960" s="367"/>
      <c r="AJ6960" s="367"/>
      <c r="AK6960" s="367"/>
    </row>
    <row r="6961" spans="26:37" s="368" customFormat="1" ht="14.15" customHeight="1">
      <c r="Z6961" s="439"/>
      <c r="AH6961" s="367"/>
      <c r="AJ6961" s="367"/>
      <c r="AK6961" s="367"/>
    </row>
    <row r="6962" spans="26:37" s="368" customFormat="1" ht="14.15" customHeight="1">
      <c r="Z6962" s="439"/>
      <c r="AH6962" s="367"/>
      <c r="AJ6962" s="367"/>
      <c r="AK6962" s="367"/>
    </row>
    <row r="6963" spans="26:37" s="368" customFormat="1" ht="14.15" customHeight="1">
      <c r="Z6963" s="439"/>
      <c r="AH6963" s="367"/>
      <c r="AJ6963" s="367"/>
      <c r="AK6963" s="367"/>
    </row>
    <row r="6964" spans="26:37" s="368" customFormat="1" ht="14.15" customHeight="1">
      <c r="Z6964" s="439"/>
      <c r="AH6964" s="367"/>
      <c r="AJ6964" s="367"/>
      <c r="AK6964" s="367"/>
    </row>
    <row r="6965" spans="26:37" s="368" customFormat="1" ht="14.15" customHeight="1">
      <c r="Z6965" s="439"/>
      <c r="AH6965" s="367"/>
      <c r="AJ6965" s="367"/>
      <c r="AK6965" s="367"/>
    </row>
    <row r="6966" spans="26:37" s="368" customFormat="1" ht="14.15" customHeight="1">
      <c r="Z6966" s="439"/>
      <c r="AH6966" s="367"/>
      <c r="AJ6966" s="367"/>
      <c r="AK6966" s="367"/>
    </row>
    <row r="6967" spans="26:37" s="368" customFormat="1" ht="14.15" customHeight="1">
      <c r="Z6967" s="439"/>
      <c r="AH6967" s="367"/>
      <c r="AJ6967" s="367"/>
      <c r="AK6967" s="367"/>
    </row>
    <row r="6968" spans="26:37" s="368" customFormat="1" ht="14.15" customHeight="1">
      <c r="Z6968" s="439"/>
      <c r="AH6968" s="367"/>
      <c r="AJ6968" s="367"/>
      <c r="AK6968" s="367"/>
    </row>
    <row r="6969" spans="26:37" s="368" customFormat="1" ht="14.15" customHeight="1">
      <c r="Z6969" s="439"/>
      <c r="AH6969" s="367"/>
      <c r="AJ6969" s="367"/>
      <c r="AK6969" s="367"/>
    </row>
    <row r="6970" spans="26:37" s="368" customFormat="1" ht="14.15" customHeight="1">
      <c r="Z6970" s="439"/>
      <c r="AH6970" s="367"/>
      <c r="AJ6970" s="367"/>
      <c r="AK6970" s="367"/>
    </row>
    <row r="6971" spans="26:37" s="368" customFormat="1" ht="14.15" customHeight="1">
      <c r="Z6971" s="439"/>
      <c r="AH6971" s="367"/>
      <c r="AJ6971" s="367"/>
      <c r="AK6971" s="367"/>
    </row>
    <row r="6972" spans="26:37" s="368" customFormat="1" ht="14.15" customHeight="1">
      <c r="Z6972" s="439"/>
      <c r="AH6972" s="367"/>
      <c r="AJ6972" s="367"/>
      <c r="AK6972" s="367"/>
    </row>
    <row r="6973" spans="26:37" s="368" customFormat="1" ht="14.15" customHeight="1">
      <c r="Z6973" s="439"/>
      <c r="AH6973" s="367"/>
      <c r="AJ6973" s="367"/>
      <c r="AK6973" s="367"/>
    </row>
    <row r="6974" spans="26:37" s="368" customFormat="1" ht="14.15" customHeight="1">
      <c r="Z6974" s="439"/>
      <c r="AH6974" s="367"/>
      <c r="AJ6974" s="367"/>
      <c r="AK6974" s="367"/>
    </row>
    <row r="6975" spans="26:37" s="368" customFormat="1" ht="14.15" customHeight="1">
      <c r="Z6975" s="439"/>
      <c r="AH6975" s="367"/>
      <c r="AJ6975" s="367"/>
      <c r="AK6975" s="367"/>
    </row>
    <row r="6976" spans="26:37" s="368" customFormat="1" ht="14.15" customHeight="1">
      <c r="Z6976" s="439"/>
      <c r="AH6976" s="367"/>
      <c r="AJ6976" s="367"/>
      <c r="AK6976" s="367"/>
    </row>
    <row r="6977" spans="26:37" s="368" customFormat="1" ht="14.15" customHeight="1">
      <c r="Z6977" s="439"/>
      <c r="AH6977" s="367"/>
      <c r="AJ6977" s="367"/>
      <c r="AK6977" s="367"/>
    </row>
    <row r="6978" spans="26:37" s="368" customFormat="1" ht="14.15" customHeight="1">
      <c r="Z6978" s="439"/>
      <c r="AH6978" s="367"/>
      <c r="AJ6978" s="367"/>
      <c r="AK6978" s="367"/>
    </row>
    <row r="6979" spans="26:37" s="368" customFormat="1" ht="14.15" customHeight="1">
      <c r="Z6979" s="439"/>
      <c r="AH6979" s="367"/>
      <c r="AJ6979" s="367"/>
      <c r="AK6979" s="367"/>
    </row>
    <row r="6980" spans="26:37" s="368" customFormat="1" ht="14.15" customHeight="1">
      <c r="Z6980" s="439"/>
      <c r="AH6980" s="367"/>
      <c r="AJ6980" s="367"/>
      <c r="AK6980" s="367"/>
    </row>
    <row r="6981" spans="26:37" s="368" customFormat="1" ht="14.15" customHeight="1">
      <c r="Z6981" s="439"/>
      <c r="AH6981" s="367"/>
      <c r="AJ6981" s="367"/>
      <c r="AK6981" s="367"/>
    </row>
    <row r="6982" spans="26:37" s="368" customFormat="1" ht="14.15" customHeight="1">
      <c r="Z6982" s="439"/>
      <c r="AH6982" s="367"/>
      <c r="AJ6982" s="367"/>
      <c r="AK6982" s="367"/>
    </row>
    <row r="6983" spans="26:37" s="368" customFormat="1" ht="14.15" customHeight="1">
      <c r="Z6983" s="439"/>
      <c r="AH6983" s="367"/>
      <c r="AJ6983" s="367"/>
      <c r="AK6983" s="367"/>
    </row>
    <row r="6984" spans="26:37" s="368" customFormat="1" ht="14.15" customHeight="1">
      <c r="Z6984" s="439"/>
      <c r="AH6984" s="367"/>
      <c r="AJ6984" s="367"/>
      <c r="AK6984" s="367"/>
    </row>
    <row r="6985" spans="26:37" s="368" customFormat="1" ht="14.15" customHeight="1">
      <c r="Z6985" s="439"/>
      <c r="AH6985" s="367"/>
      <c r="AJ6985" s="367"/>
      <c r="AK6985" s="367"/>
    </row>
    <row r="6986" spans="26:37" s="368" customFormat="1" ht="14.15" customHeight="1">
      <c r="Z6986" s="439"/>
      <c r="AH6986" s="367"/>
      <c r="AJ6986" s="367"/>
      <c r="AK6986" s="367"/>
    </row>
    <row r="6987" spans="26:37" s="368" customFormat="1" ht="14.15" customHeight="1">
      <c r="Z6987" s="439"/>
      <c r="AH6987" s="367"/>
      <c r="AJ6987" s="367"/>
      <c r="AK6987" s="367"/>
    </row>
    <row r="6988" spans="26:37" s="368" customFormat="1" ht="14.15" customHeight="1">
      <c r="Z6988" s="439"/>
      <c r="AH6988" s="367"/>
      <c r="AJ6988" s="367"/>
      <c r="AK6988" s="367"/>
    </row>
    <row r="6989" spans="26:37" s="368" customFormat="1" ht="14.15" customHeight="1">
      <c r="Z6989" s="439"/>
      <c r="AH6989" s="367"/>
      <c r="AJ6989" s="367"/>
      <c r="AK6989" s="367"/>
    </row>
    <row r="6990" spans="26:37" s="368" customFormat="1" ht="14.15" customHeight="1">
      <c r="Z6990" s="439"/>
      <c r="AH6990" s="367"/>
      <c r="AJ6990" s="367"/>
      <c r="AK6990" s="367"/>
    </row>
    <row r="6991" spans="26:37" s="368" customFormat="1" ht="14.15" customHeight="1">
      <c r="Z6991" s="439"/>
      <c r="AH6991" s="367"/>
      <c r="AJ6991" s="367"/>
      <c r="AK6991" s="367"/>
    </row>
    <row r="6992" spans="26:37" s="368" customFormat="1" ht="14.15" customHeight="1">
      <c r="Z6992" s="439"/>
      <c r="AH6992" s="367"/>
      <c r="AJ6992" s="367"/>
      <c r="AK6992" s="367"/>
    </row>
    <row r="6993" spans="26:37" s="368" customFormat="1" ht="14.15" customHeight="1">
      <c r="Z6993" s="439"/>
      <c r="AH6993" s="367"/>
      <c r="AJ6993" s="367"/>
      <c r="AK6993" s="367"/>
    </row>
    <row r="6994" spans="26:37" s="368" customFormat="1" ht="14.15" customHeight="1">
      <c r="Z6994" s="439"/>
      <c r="AH6994" s="367"/>
      <c r="AJ6994" s="367"/>
      <c r="AK6994" s="367"/>
    </row>
    <row r="6995" spans="26:37" s="368" customFormat="1" ht="14.15" customHeight="1">
      <c r="Z6995" s="439"/>
      <c r="AH6995" s="367"/>
      <c r="AJ6995" s="367"/>
      <c r="AK6995" s="367"/>
    </row>
    <row r="6996" spans="26:37" s="368" customFormat="1" ht="14.15" customHeight="1">
      <c r="Z6996" s="439"/>
      <c r="AH6996" s="367"/>
      <c r="AJ6996" s="367"/>
      <c r="AK6996" s="367"/>
    </row>
    <row r="6997" spans="26:37" s="368" customFormat="1" ht="14.15" customHeight="1">
      <c r="Z6997" s="439"/>
      <c r="AH6997" s="367"/>
      <c r="AJ6997" s="367"/>
      <c r="AK6997" s="367"/>
    </row>
    <row r="6998" spans="26:37" s="368" customFormat="1" ht="14.15" customHeight="1">
      <c r="Z6998" s="439"/>
      <c r="AH6998" s="367"/>
      <c r="AJ6998" s="367"/>
      <c r="AK6998" s="367"/>
    </row>
    <row r="6999" spans="26:37" s="368" customFormat="1" ht="14.15" customHeight="1">
      <c r="Z6999" s="439"/>
      <c r="AH6999" s="367"/>
      <c r="AJ6999" s="367"/>
      <c r="AK6999" s="367"/>
    </row>
    <row r="7000" spans="26:37" s="368" customFormat="1" ht="14.15" customHeight="1">
      <c r="Z7000" s="439"/>
      <c r="AH7000" s="367"/>
      <c r="AJ7000" s="367"/>
      <c r="AK7000" s="367"/>
    </row>
    <row r="7001" spans="26:37" s="368" customFormat="1" ht="14.15" customHeight="1">
      <c r="Z7001" s="439"/>
      <c r="AH7001" s="367"/>
      <c r="AJ7001" s="367"/>
      <c r="AK7001" s="367"/>
    </row>
    <row r="7002" spans="26:37" s="368" customFormat="1" ht="14.15" customHeight="1">
      <c r="Z7002" s="439"/>
      <c r="AH7002" s="367"/>
      <c r="AJ7002" s="367"/>
      <c r="AK7002" s="367"/>
    </row>
    <row r="7003" spans="26:37" s="368" customFormat="1" ht="14.15" customHeight="1">
      <c r="Z7003" s="439"/>
      <c r="AH7003" s="367"/>
      <c r="AJ7003" s="367"/>
      <c r="AK7003" s="367"/>
    </row>
    <row r="7004" spans="26:37" s="368" customFormat="1" ht="14.15" customHeight="1">
      <c r="Z7004" s="439"/>
      <c r="AH7004" s="367"/>
      <c r="AJ7004" s="367"/>
      <c r="AK7004" s="367"/>
    </row>
    <row r="7005" spans="26:37" s="368" customFormat="1" ht="14.15" customHeight="1">
      <c r="Z7005" s="439"/>
      <c r="AH7005" s="367"/>
      <c r="AJ7005" s="367"/>
      <c r="AK7005" s="367"/>
    </row>
    <row r="7006" spans="26:37" s="368" customFormat="1" ht="14.15" customHeight="1">
      <c r="Z7006" s="439"/>
      <c r="AH7006" s="367"/>
      <c r="AJ7006" s="367"/>
      <c r="AK7006" s="367"/>
    </row>
    <row r="7007" spans="26:37" s="368" customFormat="1" ht="14.15" customHeight="1">
      <c r="Z7007" s="439"/>
      <c r="AH7007" s="367"/>
      <c r="AJ7007" s="367"/>
      <c r="AK7007" s="367"/>
    </row>
    <row r="7008" spans="26:37" s="368" customFormat="1" ht="14.15" customHeight="1">
      <c r="Z7008" s="439"/>
      <c r="AH7008" s="367"/>
      <c r="AJ7008" s="367"/>
      <c r="AK7008" s="367"/>
    </row>
    <row r="7009" spans="26:37" s="368" customFormat="1" ht="14.15" customHeight="1">
      <c r="Z7009" s="439"/>
      <c r="AH7009" s="367"/>
      <c r="AJ7009" s="367"/>
      <c r="AK7009" s="367"/>
    </row>
    <row r="7010" spans="26:37" s="368" customFormat="1" ht="14.15" customHeight="1">
      <c r="Z7010" s="439"/>
      <c r="AH7010" s="367"/>
      <c r="AJ7010" s="367"/>
      <c r="AK7010" s="367"/>
    </row>
    <row r="7011" spans="26:37" s="368" customFormat="1" ht="14.15" customHeight="1">
      <c r="Z7011" s="439"/>
      <c r="AH7011" s="367"/>
      <c r="AJ7011" s="367"/>
      <c r="AK7011" s="367"/>
    </row>
    <row r="7012" spans="26:37" s="368" customFormat="1" ht="14.15" customHeight="1">
      <c r="Z7012" s="439"/>
      <c r="AH7012" s="367"/>
      <c r="AJ7012" s="367"/>
      <c r="AK7012" s="367"/>
    </row>
    <row r="7013" spans="26:37" s="368" customFormat="1" ht="14.15" customHeight="1">
      <c r="Z7013" s="439"/>
      <c r="AH7013" s="367"/>
      <c r="AJ7013" s="367"/>
      <c r="AK7013" s="367"/>
    </row>
    <row r="7014" spans="26:37" s="368" customFormat="1" ht="14.15" customHeight="1">
      <c r="Z7014" s="439"/>
      <c r="AH7014" s="367"/>
      <c r="AJ7014" s="367"/>
      <c r="AK7014" s="367"/>
    </row>
    <row r="7015" spans="26:37" s="368" customFormat="1" ht="14.15" customHeight="1">
      <c r="Z7015" s="439"/>
      <c r="AH7015" s="367"/>
      <c r="AJ7015" s="367"/>
      <c r="AK7015" s="367"/>
    </row>
    <row r="7016" spans="26:37" s="368" customFormat="1" ht="14.15" customHeight="1">
      <c r="Z7016" s="439"/>
      <c r="AH7016" s="367"/>
      <c r="AJ7016" s="367"/>
      <c r="AK7016" s="367"/>
    </row>
    <row r="7017" spans="26:37" s="368" customFormat="1" ht="14.15" customHeight="1">
      <c r="Z7017" s="439"/>
      <c r="AH7017" s="367"/>
      <c r="AJ7017" s="367"/>
      <c r="AK7017" s="367"/>
    </row>
    <row r="7018" spans="26:37" s="368" customFormat="1" ht="14.15" customHeight="1">
      <c r="Z7018" s="439"/>
      <c r="AH7018" s="367"/>
      <c r="AJ7018" s="367"/>
      <c r="AK7018" s="367"/>
    </row>
    <row r="7019" spans="26:37" s="368" customFormat="1" ht="14.15" customHeight="1">
      <c r="Z7019" s="439"/>
      <c r="AH7019" s="367"/>
      <c r="AJ7019" s="367"/>
      <c r="AK7019" s="367"/>
    </row>
    <row r="7020" spans="26:37" s="368" customFormat="1" ht="14.15" customHeight="1">
      <c r="Z7020" s="439"/>
      <c r="AH7020" s="367"/>
      <c r="AJ7020" s="367"/>
      <c r="AK7020" s="367"/>
    </row>
    <row r="7021" spans="26:37" s="368" customFormat="1" ht="14.15" customHeight="1">
      <c r="Z7021" s="439"/>
      <c r="AH7021" s="367"/>
      <c r="AJ7021" s="367"/>
      <c r="AK7021" s="367"/>
    </row>
    <row r="7022" spans="26:37" s="368" customFormat="1" ht="14.15" customHeight="1">
      <c r="Z7022" s="439"/>
      <c r="AH7022" s="367"/>
      <c r="AJ7022" s="367"/>
      <c r="AK7022" s="367"/>
    </row>
    <row r="7023" spans="26:37" s="368" customFormat="1" ht="14.15" customHeight="1">
      <c r="Z7023" s="439"/>
      <c r="AH7023" s="367"/>
      <c r="AJ7023" s="367"/>
      <c r="AK7023" s="367"/>
    </row>
    <row r="7024" spans="26:37" s="368" customFormat="1" ht="14.15" customHeight="1">
      <c r="Z7024" s="439"/>
      <c r="AH7024" s="367"/>
      <c r="AJ7024" s="367"/>
      <c r="AK7024" s="367"/>
    </row>
    <row r="7025" spans="26:37" s="368" customFormat="1" ht="14.15" customHeight="1">
      <c r="Z7025" s="439"/>
      <c r="AH7025" s="367"/>
      <c r="AJ7025" s="367"/>
      <c r="AK7025" s="367"/>
    </row>
    <row r="7026" spans="26:37" s="368" customFormat="1" ht="14.15" customHeight="1">
      <c r="Z7026" s="439"/>
      <c r="AH7026" s="367"/>
      <c r="AJ7026" s="367"/>
      <c r="AK7026" s="367"/>
    </row>
    <row r="7027" spans="26:37" s="368" customFormat="1" ht="14.15" customHeight="1">
      <c r="Z7027" s="439"/>
      <c r="AH7027" s="367"/>
      <c r="AJ7027" s="367"/>
      <c r="AK7027" s="367"/>
    </row>
    <row r="7028" spans="26:37" s="368" customFormat="1" ht="14.15" customHeight="1">
      <c r="Z7028" s="439"/>
      <c r="AH7028" s="367"/>
      <c r="AJ7028" s="367"/>
      <c r="AK7028" s="367"/>
    </row>
    <row r="7029" spans="26:37" s="368" customFormat="1" ht="14.15" customHeight="1">
      <c r="Z7029" s="439"/>
      <c r="AH7029" s="367"/>
      <c r="AJ7029" s="367"/>
      <c r="AK7029" s="367"/>
    </row>
    <row r="7030" spans="26:37" s="368" customFormat="1" ht="14.15" customHeight="1">
      <c r="Z7030" s="439"/>
      <c r="AH7030" s="367"/>
      <c r="AJ7030" s="367"/>
      <c r="AK7030" s="367"/>
    </row>
    <row r="7031" spans="26:37" s="368" customFormat="1" ht="14.15" customHeight="1">
      <c r="Z7031" s="439"/>
      <c r="AH7031" s="367"/>
      <c r="AJ7031" s="367"/>
      <c r="AK7031" s="367"/>
    </row>
    <row r="7032" spans="26:37" s="368" customFormat="1" ht="14.15" customHeight="1">
      <c r="Z7032" s="439"/>
      <c r="AH7032" s="367"/>
      <c r="AJ7032" s="367"/>
      <c r="AK7032" s="367"/>
    </row>
    <row r="7033" spans="26:37" s="368" customFormat="1" ht="14.15" customHeight="1">
      <c r="Z7033" s="439"/>
      <c r="AH7033" s="367"/>
      <c r="AJ7033" s="367"/>
      <c r="AK7033" s="367"/>
    </row>
    <row r="7034" spans="26:37" s="368" customFormat="1" ht="14.15" customHeight="1">
      <c r="Z7034" s="439"/>
      <c r="AH7034" s="367"/>
      <c r="AJ7034" s="367"/>
      <c r="AK7034" s="367"/>
    </row>
    <row r="7035" spans="26:37" s="368" customFormat="1" ht="14.15" customHeight="1">
      <c r="Z7035" s="439"/>
      <c r="AH7035" s="367"/>
      <c r="AJ7035" s="367"/>
      <c r="AK7035" s="367"/>
    </row>
    <row r="7036" spans="26:37" s="368" customFormat="1" ht="14.15" customHeight="1">
      <c r="Z7036" s="439"/>
      <c r="AH7036" s="367"/>
      <c r="AJ7036" s="367"/>
      <c r="AK7036" s="367"/>
    </row>
    <row r="7037" spans="26:37" s="368" customFormat="1" ht="14.15" customHeight="1">
      <c r="Z7037" s="439"/>
      <c r="AH7037" s="367"/>
      <c r="AJ7037" s="367"/>
      <c r="AK7037" s="367"/>
    </row>
    <row r="7038" spans="26:37" s="368" customFormat="1" ht="14.15" customHeight="1">
      <c r="Z7038" s="439"/>
      <c r="AH7038" s="367"/>
      <c r="AJ7038" s="367"/>
      <c r="AK7038" s="367"/>
    </row>
    <row r="7039" spans="26:37" s="368" customFormat="1" ht="14.15" customHeight="1">
      <c r="Z7039" s="439"/>
      <c r="AH7039" s="367"/>
      <c r="AJ7039" s="367"/>
      <c r="AK7039" s="367"/>
    </row>
    <row r="7040" spans="26:37" s="368" customFormat="1" ht="14.15" customHeight="1">
      <c r="Z7040" s="439"/>
      <c r="AH7040" s="367"/>
      <c r="AJ7040" s="367"/>
      <c r="AK7040" s="367"/>
    </row>
    <row r="7041" spans="26:37" s="368" customFormat="1" ht="14.15" customHeight="1">
      <c r="Z7041" s="439"/>
      <c r="AH7041" s="367"/>
      <c r="AJ7041" s="367"/>
      <c r="AK7041" s="367"/>
    </row>
    <row r="7042" spans="26:37" s="368" customFormat="1" ht="14.15" customHeight="1">
      <c r="Z7042" s="439"/>
      <c r="AH7042" s="367"/>
      <c r="AJ7042" s="367"/>
      <c r="AK7042" s="367"/>
    </row>
    <row r="7043" spans="26:37" s="368" customFormat="1" ht="14.15" customHeight="1">
      <c r="Z7043" s="439"/>
      <c r="AH7043" s="367"/>
      <c r="AJ7043" s="367"/>
      <c r="AK7043" s="367"/>
    </row>
    <row r="7044" spans="26:37" s="368" customFormat="1" ht="14.15" customHeight="1">
      <c r="Z7044" s="439"/>
      <c r="AH7044" s="367"/>
      <c r="AJ7044" s="367"/>
      <c r="AK7044" s="367"/>
    </row>
    <row r="7045" spans="26:37" s="368" customFormat="1" ht="14.15" customHeight="1">
      <c r="Z7045" s="439"/>
      <c r="AH7045" s="367"/>
      <c r="AJ7045" s="367"/>
      <c r="AK7045" s="367"/>
    </row>
    <row r="7046" spans="26:37" s="368" customFormat="1" ht="14.15" customHeight="1">
      <c r="Z7046" s="439"/>
      <c r="AH7046" s="367"/>
      <c r="AJ7046" s="367"/>
      <c r="AK7046" s="367"/>
    </row>
    <row r="7047" spans="26:37" s="368" customFormat="1" ht="14.15" customHeight="1">
      <c r="Z7047" s="439"/>
      <c r="AH7047" s="367"/>
      <c r="AJ7047" s="367"/>
      <c r="AK7047" s="367"/>
    </row>
    <row r="7048" spans="26:37" s="368" customFormat="1" ht="14.15" customHeight="1">
      <c r="Z7048" s="439"/>
      <c r="AH7048" s="367"/>
      <c r="AJ7048" s="367"/>
      <c r="AK7048" s="367"/>
    </row>
    <row r="7049" spans="26:37" s="368" customFormat="1" ht="14.15" customHeight="1">
      <c r="Z7049" s="439"/>
      <c r="AH7049" s="367"/>
      <c r="AJ7049" s="367"/>
      <c r="AK7049" s="367"/>
    </row>
    <row r="7050" spans="26:37" s="368" customFormat="1" ht="14.15" customHeight="1">
      <c r="Z7050" s="439"/>
      <c r="AH7050" s="367"/>
      <c r="AJ7050" s="367"/>
      <c r="AK7050" s="367"/>
    </row>
    <row r="7051" spans="26:37" s="368" customFormat="1" ht="14.15" customHeight="1">
      <c r="Z7051" s="439"/>
      <c r="AH7051" s="367"/>
      <c r="AJ7051" s="367"/>
      <c r="AK7051" s="367"/>
    </row>
    <row r="7052" spans="26:37" s="368" customFormat="1" ht="14.15" customHeight="1">
      <c r="Z7052" s="439"/>
      <c r="AH7052" s="367"/>
      <c r="AJ7052" s="367"/>
      <c r="AK7052" s="367"/>
    </row>
    <row r="7053" spans="26:37" s="368" customFormat="1" ht="14.15" customHeight="1">
      <c r="Z7053" s="439"/>
      <c r="AH7053" s="367"/>
      <c r="AJ7053" s="367"/>
      <c r="AK7053" s="367"/>
    </row>
    <row r="7054" spans="26:37" s="368" customFormat="1" ht="14.15" customHeight="1">
      <c r="Z7054" s="439"/>
      <c r="AH7054" s="367"/>
      <c r="AJ7054" s="367"/>
      <c r="AK7054" s="367"/>
    </row>
    <row r="7055" spans="26:37" s="368" customFormat="1" ht="14.15" customHeight="1">
      <c r="Z7055" s="439"/>
      <c r="AH7055" s="367"/>
      <c r="AJ7055" s="367"/>
      <c r="AK7055" s="367"/>
    </row>
    <row r="7056" spans="26:37" s="368" customFormat="1" ht="14.15" customHeight="1">
      <c r="Z7056" s="439"/>
      <c r="AH7056" s="367"/>
      <c r="AJ7056" s="367"/>
      <c r="AK7056" s="367"/>
    </row>
    <row r="7057" spans="26:37" s="368" customFormat="1" ht="14.15" customHeight="1">
      <c r="Z7057" s="439"/>
      <c r="AH7057" s="367"/>
      <c r="AJ7057" s="367"/>
      <c r="AK7057" s="367"/>
    </row>
    <row r="7058" spans="26:37" s="368" customFormat="1" ht="14.15" customHeight="1">
      <c r="Z7058" s="439"/>
      <c r="AH7058" s="367"/>
      <c r="AJ7058" s="367"/>
      <c r="AK7058" s="367"/>
    </row>
    <row r="7059" spans="26:37" s="368" customFormat="1" ht="14.15" customHeight="1">
      <c r="Z7059" s="439"/>
      <c r="AH7059" s="367"/>
      <c r="AJ7059" s="367"/>
      <c r="AK7059" s="367"/>
    </row>
    <row r="7060" spans="26:37" s="368" customFormat="1" ht="14.15" customHeight="1">
      <c r="Z7060" s="439"/>
      <c r="AH7060" s="367"/>
      <c r="AJ7060" s="367"/>
      <c r="AK7060" s="367"/>
    </row>
    <row r="7061" spans="26:37" s="368" customFormat="1" ht="14.15" customHeight="1">
      <c r="Z7061" s="439"/>
      <c r="AH7061" s="367"/>
      <c r="AJ7061" s="367"/>
      <c r="AK7061" s="367"/>
    </row>
    <row r="7062" spans="26:37" s="368" customFormat="1" ht="14.15" customHeight="1">
      <c r="Z7062" s="439"/>
      <c r="AH7062" s="367"/>
      <c r="AJ7062" s="367"/>
      <c r="AK7062" s="367"/>
    </row>
    <row r="7063" spans="26:37" s="368" customFormat="1" ht="14.15" customHeight="1">
      <c r="Z7063" s="439"/>
      <c r="AH7063" s="367"/>
      <c r="AJ7063" s="367"/>
      <c r="AK7063" s="367"/>
    </row>
    <row r="7064" spans="26:37" s="368" customFormat="1" ht="14.15" customHeight="1">
      <c r="Z7064" s="439"/>
      <c r="AH7064" s="367"/>
      <c r="AJ7064" s="367"/>
      <c r="AK7064" s="367"/>
    </row>
    <row r="7065" spans="26:37" s="368" customFormat="1" ht="14.15" customHeight="1">
      <c r="Z7065" s="439"/>
      <c r="AH7065" s="367"/>
      <c r="AJ7065" s="367"/>
      <c r="AK7065" s="367"/>
    </row>
    <row r="7066" spans="26:37" s="368" customFormat="1" ht="14.15" customHeight="1">
      <c r="Z7066" s="439"/>
      <c r="AH7066" s="367"/>
      <c r="AJ7066" s="367"/>
      <c r="AK7066" s="367"/>
    </row>
    <row r="7067" spans="26:37" s="368" customFormat="1" ht="14.15" customHeight="1">
      <c r="Z7067" s="439"/>
      <c r="AH7067" s="367"/>
      <c r="AJ7067" s="367"/>
      <c r="AK7067" s="367"/>
    </row>
    <row r="7068" spans="26:37" s="368" customFormat="1" ht="14.15" customHeight="1">
      <c r="Z7068" s="439"/>
      <c r="AH7068" s="367"/>
      <c r="AJ7068" s="367"/>
      <c r="AK7068" s="367"/>
    </row>
    <row r="7069" spans="26:37" s="368" customFormat="1" ht="14.15" customHeight="1">
      <c r="Z7069" s="439"/>
      <c r="AH7069" s="367"/>
      <c r="AJ7069" s="367"/>
      <c r="AK7069" s="367"/>
    </row>
    <row r="7070" spans="26:37" s="368" customFormat="1" ht="14.15" customHeight="1">
      <c r="Z7070" s="439"/>
      <c r="AH7070" s="367"/>
      <c r="AJ7070" s="367"/>
      <c r="AK7070" s="367"/>
    </row>
    <row r="7071" spans="26:37" s="368" customFormat="1" ht="14.15" customHeight="1">
      <c r="Z7071" s="439"/>
      <c r="AH7071" s="367"/>
      <c r="AJ7071" s="367"/>
      <c r="AK7071" s="367"/>
    </row>
    <row r="7072" spans="26:37" s="368" customFormat="1" ht="14.15" customHeight="1">
      <c r="Z7072" s="439"/>
      <c r="AH7072" s="367"/>
      <c r="AJ7072" s="367"/>
      <c r="AK7072" s="367"/>
    </row>
    <row r="7073" spans="26:37" s="368" customFormat="1" ht="14.15" customHeight="1">
      <c r="Z7073" s="439"/>
      <c r="AH7073" s="367"/>
      <c r="AJ7073" s="367"/>
      <c r="AK7073" s="367"/>
    </row>
    <row r="7074" spans="26:37" s="368" customFormat="1" ht="14.15" customHeight="1">
      <c r="Z7074" s="439"/>
      <c r="AH7074" s="367"/>
      <c r="AJ7074" s="367"/>
      <c r="AK7074" s="367"/>
    </row>
    <row r="7075" spans="26:37" s="368" customFormat="1" ht="14.15" customHeight="1">
      <c r="Z7075" s="439"/>
      <c r="AH7075" s="367"/>
      <c r="AJ7075" s="367"/>
      <c r="AK7075" s="367"/>
    </row>
    <row r="7076" spans="26:37" s="368" customFormat="1" ht="14.15" customHeight="1">
      <c r="Z7076" s="439"/>
      <c r="AH7076" s="367"/>
      <c r="AJ7076" s="367"/>
      <c r="AK7076" s="367"/>
    </row>
    <row r="7077" spans="26:37" s="368" customFormat="1" ht="14.15" customHeight="1">
      <c r="Z7077" s="439"/>
      <c r="AH7077" s="367"/>
      <c r="AJ7077" s="367"/>
      <c r="AK7077" s="367"/>
    </row>
    <row r="7078" spans="26:37" s="368" customFormat="1" ht="14.15" customHeight="1">
      <c r="Z7078" s="439"/>
      <c r="AH7078" s="367"/>
      <c r="AJ7078" s="367"/>
      <c r="AK7078" s="367"/>
    </row>
    <row r="7079" spans="26:37" s="368" customFormat="1" ht="14.15" customHeight="1">
      <c r="Z7079" s="439"/>
      <c r="AH7079" s="367"/>
      <c r="AJ7079" s="367"/>
      <c r="AK7079" s="367"/>
    </row>
    <row r="7080" spans="26:37" s="368" customFormat="1" ht="14.15" customHeight="1">
      <c r="Z7080" s="439"/>
      <c r="AH7080" s="367"/>
      <c r="AJ7080" s="367"/>
      <c r="AK7080" s="367"/>
    </row>
    <row r="7081" spans="26:37" s="368" customFormat="1" ht="14.15" customHeight="1">
      <c r="Z7081" s="439"/>
      <c r="AH7081" s="367"/>
      <c r="AJ7081" s="367"/>
      <c r="AK7081" s="367"/>
    </row>
    <row r="7082" spans="26:37" s="368" customFormat="1" ht="14.15" customHeight="1">
      <c r="Z7082" s="439"/>
      <c r="AH7082" s="367"/>
      <c r="AJ7082" s="367"/>
      <c r="AK7082" s="367"/>
    </row>
    <row r="7083" spans="26:37" s="368" customFormat="1" ht="14.15" customHeight="1">
      <c r="Z7083" s="439"/>
      <c r="AH7083" s="367"/>
      <c r="AJ7083" s="367"/>
      <c r="AK7083" s="367"/>
    </row>
    <row r="7084" spans="26:37" s="368" customFormat="1" ht="14.15" customHeight="1">
      <c r="Z7084" s="439"/>
      <c r="AH7084" s="367"/>
      <c r="AJ7084" s="367"/>
      <c r="AK7084" s="367"/>
    </row>
    <row r="7085" spans="26:37" s="368" customFormat="1" ht="14.15" customHeight="1">
      <c r="Z7085" s="439"/>
      <c r="AH7085" s="367"/>
      <c r="AJ7085" s="367"/>
      <c r="AK7085" s="367"/>
    </row>
    <row r="7086" spans="26:37" s="368" customFormat="1" ht="14.15" customHeight="1">
      <c r="Z7086" s="439"/>
      <c r="AH7086" s="367"/>
      <c r="AJ7086" s="367"/>
      <c r="AK7086" s="367"/>
    </row>
    <row r="7087" spans="26:37" s="368" customFormat="1" ht="14.15" customHeight="1">
      <c r="Z7087" s="439"/>
      <c r="AH7087" s="367"/>
      <c r="AJ7087" s="367"/>
      <c r="AK7087" s="367"/>
    </row>
    <row r="7088" spans="26:37" s="368" customFormat="1" ht="14.15" customHeight="1">
      <c r="Z7088" s="439"/>
      <c r="AH7088" s="367"/>
      <c r="AJ7088" s="367"/>
      <c r="AK7088" s="367"/>
    </row>
    <row r="7089" spans="26:37" s="368" customFormat="1" ht="14.15" customHeight="1">
      <c r="Z7089" s="439"/>
      <c r="AH7089" s="367"/>
      <c r="AJ7089" s="367"/>
      <c r="AK7089" s="367"/>
    </row>
    <row r="7090" spans="26:37" s="368" customFormat="1" ht="14.15" customHeight="1">
      <c r="Z7090" s="439"/>
      <c r="AH7090" s="367"/>
      <c r="AJ7090" s="367"/>
      <c r="AK7090" s="367"/>
    </row>
    <row r="7091" spans="26:37" s="368" customFormat="1" ht="14.15" customHeight="1">
      <c r="Z7091" s="439"/>
      <c r="AH7091" s="367"/>
      <c r="AJ7091" s="367"/>
      <c r="AK7091" s="367"/>
    </row>
    <row r="7092" spans="26:37" s="368" customFormat="1" ht="14.15" customHeight="1">
      <c r="Z7092" s="439"/>
      <c r="AH7092" s="367"/>
      <c r="AJ7092" s="367"/>
      <c r="AK7092" s="367"/>
    </row>
    <row r="7093" spans="26:37" s="368" customFormat="1" ht="14.15" customHeight="1">
      <c r="Z7093" s="439"/>
      <c r="AH7093" s="367"/>
      <c r="AJ7093" s="367"/>
      <c r="AK7093" s="367"/>
    </row>
    <row r="7094" spans="26:37" s="368" customFormat="1" ht="14.15" customHeight="1">
      <c r="Z7094" s="439"/>
      <c r="AH7094" s="367"/>
      <c r="AJ7094" s="367"/>
      <c r="AK7094" s="367"/>
    </row>
    <row r="7095" spans="26:37" s="368" customFormat="1" ht="14.15" customHeight="1">
      <c r="Z7095" s="439"/>
      <c r="AH7095" s="367"/>
      <c r="AJ7095" s="367"/>
      <c r="AK7095" s="367"/>
    </row>
    <row r="7096" spans="26:37" s="368" customFormat="1" ht="14.15" customHeight="1">
      <c r="Z7096" s="439"/>
      <c r="AH7096" s="367"/>
      <c r="AJ7096" s="367"/>
      <c r="AK7096" s="367"/>
    </row>
    <row r="7097" spans="26:37" s="368" customFormat="1" ht="14.15" customHeight="1">
      <c r="Z7097" s="439"/>
      <c r="AH7097" s="367"/>
      <c r="AJ7097" s="367"/>
      <c r="AK7097" s="367"/>
    </row>
    <row r="7098" spans="26:37" s="368" customFormat="1" ht="14.15" customHeight="1">
      <c r="Z7098" s="439"/>
      <c r="AH7098" s="367"/>
      <c r="AJ7098" s="367"/>
      <c r="AK7098" s="367"/>
    </row>
    <row r="7099" spans="26:37" s="368" customFormat="1" ht="14.15" customHeight="1">
      <c r="Z7099" s="439"/>
      <c r="AH7099" s="367"/>
      <c r="AJ7099" s="367"/>
      <c r="AK7099" s="367"/>
    </row>
    <row r="7100" spans="26:37" s="368" customFormat="1" ht="14.15" customHeight="1">
      <c r="Z7100" s="439"/>
      <c r="AH7100" s="367"/>
      <c r="AJ7100" s="367"/>
      <c r="AK7100" s="367"/>
    </row>
    <row r="7101" spans="26:37" s="368" customFormat="1" ht="14.15" customHeight="1">
      <c r="Z7101" s="439"/>
      <c r="AH7101" s="367"/>
      <c r="AJ7101" s="367"/>
      <c r="AK7101" s="367"/>
    </row>
    <row r="7102" spans="26:37" s="368" customFormat="1" ht="14.15" customHeight="1">
      <c r="Z7102" s="439"/>
      <c r="AH7102" s="367"/>
      <c r="AJ7102" s="367"/>
      <c r="AK7102" s="367"/>
    </row>
    <row r="7103" spans="26:37" s="368" customFormat="1" ht="14.15" customHeight="1">
      <c r="Z7103" s="439"/>
      <c r="AH7103" s="367"/>
      <c r="AJ7103" s="367"/>
      <c r="AK7103" s="367"/>
    </row>
    <row r="7104" spans="26:37" s="368" customFormat="1" ht="14.15" customHeight="1">
      <c r="Z7104" s="439"/>
      <c r="AH7104" s="367"/>
      <c r="AJ7104" s="367"/>
      <c r="AK7104" s="367"/>
    </row>
    <row r="7105" spans="26:37" s="368" customFormat="1" ht="14.15" customHeight="1">
      <c r="Z7105" s="439"/>
      <c r="AH7105" s="367"/>
      <c r="AJ7105" s="367"/>
      <c r="AK7105" s="367"/>
    </row>
    <row r="7106" spans="26:37" s="368" customFormat="1" ht="14.15" customHeight="1">
      <c r="Z7106" s="439"/>
      <c r="AH7106" s="367"/>
      <c r="AJ7106" s="367"/>
      <c r="AK7106" s="367"/>
    </row>
    <row r="7107" spans="26:37" s="368" customFormat="1" ht="14.15" customHeight="1">
      <c r="Z7107" s="439"/>
      <c r="AH7107" s="367"/>
      <c r="AJ7107" s="367"/>
      <c r="AK7107" s="367"/>
    </row>
    <row r="7108" spans="26:37" s="368" customFormat="1" ht="14.15" customHeight="1">
      <c r="Z7108" s="439"/>
      <c r="AH7108" s="367"/>
      <c r="AJ7108" s="367"/>
      <c r="AK7108" s="367"/>
    </row>
    <row r="7109" spans="26:37" s="368" customFormat="1" ht="14.15" customHeight="1">
      <c r="Z7109" s="439"/>
      <c r="AH7109" s="367"/>
      <c r="AJ7109" s="367"/>
      <c r="AK7109" s="367"/>
    </row>
    <row r="7110" spans="26:37" s="368" customFormat="1" ht="14.15" customHeight="1">
      <c r="Z7110" s="439"/>
      <c r="AH7110" s="367"/>
      <c r="AJ7110" s="367"/>
      <c r="AK7110" s="367"/>
    </row>
    <row r="7111" spans="26:37" s="368" customFormat="1" ht="14.15" customHeight="1">
      <c r="Z7111" s="439"/>
      <c r="AH7111" s="367"/>
      <c r="AJ7111" s="367"/>
      <c r="AK7111" s="367"/>
    </row>
    <row r="7112" spans="26:37" s="368" customFormat="1" ht="14.15" customHeight="1">
      <c r="Z7112" s="439"/>
      <c r="AH7112" s="367"/>
      <c r="AJ7112" s="367"/>
      <c r="AK7112" s="367"/>
    </row>
    <row r="7113" spans="26:37" s="368" customFormat="1" ht="14.15" customHeight="1">
      <c r="Z7113" s="439"/>
      <c r="AH7113" s="367"/>
      <c r="AJ7113" s="367"/>
      <c r="AK7113" s="367"/>
    </row>
    <row r="7114" spans="26:37" s="368" customFormat="1" ht="14.15" customHeight="1">
      <c r="Z7114" s="439"/>
      <c r="AH7114" s="367"/>
      <c r="AJ7114" s="367"/>
      <c r="AK7114" s="367"/>
    </row>
    <row r="7115" spans="26:37" s="368" customFormat="1" ht="14.15" customHeight="1">
      <c r="Z7115" s="439"/>
      <c r="AH7115" s="367"/>
      <c r="AJ7115" s="367"/>
      <c r="AK7115" s="367"/>
    </row>
    <row r="7116" spans="26:37" s="368" customFormat="1" ht="14.15" customHeight="1">
      <c r="Z7116" s="439"/>
      <c r="AH7116" s="367"/>
      <c r="AJ7116" s="367"/>
      <c r="AK7116" s="367"/>
    </row>
    <row r="7117" spans="26:37" s="368" customFormat="1" ht="14.15" customHeight="1">
      <c r="Z7117" s="439"/>
      <c r="AH7117" s="367"/>
      <c r="AJ7117" s="367"/>
      <c r="AK7117" s="367"/>
    </row>
    <row r="7118" spans="26:37" s="368" customFormat="1" ht="14.15" customHeight="1">
      <c r="Z7118" s="439"/>
      <c r="AH7118" s="367"/>
      <c r="AJ7118" s="367"/>
      <c r="AK7118" s="367"/>
    </row>
    <row r="7119" spans="26:37" s="368" customFormat="1" ht="14.15" customHeight="1">
      <c r="Z7119" s="439"/>
      <c r="AH7119" s="367"/>
      <c r="AJ7119" s="367"/>
      <c r="AK7119" s="367"/>
    </row>
    <row r="7120" spans="26:37" s="368" customFormat="1" ht="14.15" customHeight="1">
      <c r="Z7120" s="439"/>
      <c r="AH7120" s="367"/>
      <c r="AJ7120" s="367"/>
      <c r="AK7120" s="367"/>
    </row>
    <row r="7121" spans="26:37" s="368" customFormat="1" ht="14.15" customHeight="1">
      <c r="Z7121" s="439"/>
      <c r="AH7121" s="367"/>
      <c r="AJ7121" s="367"/>
      <c r="AK7121" s="367"/>
    </row>
    <row r="7122" spans="26:37" s="368" customFormat="1" ht="14.15" customHeight="1">
      <c r="Z7122" s="439"/>
      <c r="AH7122" s="367"/>
      <c r="AJ7122" s="367"/>
      <c r="AK7122" s="367"/>
    </row>
    <row r="7123" spans="26:37" s="368" customFormat="1" ht="14.15" customHeight="1">
      <c r="Z7123" s="439"/>
      <c r="AH7123" s="367"/>
      <c r="AJ7123" s="367"/>
      <c r="AK7123" s="367"/>
    </row>
    <row r="7124" spans="26:37" s="368" customFormat="1" ht="14.15" customHeight="1">
      <c r="Z7124" s="439"/>
      <c r="AH7124" s="367"/>
      <c r="AJ7124" s="367"/>
      <c r="AK7124" s="367"/>
    </row>
    <row r="7125" spans="26:37" s="368" customFormat="1" ht="14.15" customHeight="1">
      <c r="Z7125" s="439"/>
      <c r="AH7125" s="367"/>
      <c r="AJ7125" s="367"/>
      <c r="AK7125" s="367"/>
    </row>
    <row r="7126" spans="26:37" s="368" customFormat="1" ht="14.15" customHeight="1">
      <c r="Z7126" s="439"/>
      <c r="AH7126" s="367"/>
      <c r="AJ7126" s="367"/>
      <c r="AK7126" s="367"/>
    </row>
    <row r="7127" spans="26:37" s="368" customFormat="1" ht="14.15" customHeight="1">
      <c r="Z7127" s="439"/>
      <c r="AH7127" s="367"/>
      <c r="AJ7127" s="367"/>
      <c r="AK7127" s="367"/>
    </row>
    <row r="7128" spans="26:37" s="368" customFormat="1" ht="14.15" customHeight="1">
      <c r="Z7128" s="439"/>
      <c r="AH7128" s="367"/>
      <c r="AJ7128" s="367"/>
      <c r="AK7128" s="367"/>
    </row>
    <row r="7129" spans="26:37" s="368" customFormat="1" ht="14.15" customHeight="1">
      <c r="Z7129" s="439"/>
      <c r="AH7129" s="367"/>
      <c r="AJ7129" s="367"/>
      <c r="AK7129" s="367"/>
    </row>
    <row r="7130" spans="26:37" s="368" customFormat="1" ht="14.15" customHeight="1">
      <c r="Z7130" s="439"/>
      <c r="AH7130" s="367"/>
      <c r="AJ7130" s="367"/>
      <c r="AK7130" s="367"/>
    </row>
    <row r="7131" spans="26:37" s="368" customFormat="1" ht="14.15" customHeight="1">
      <c r="Z7131" s="439"/>
      <c r="AH7131" s="367"/>
      <c r="AJ7131" s="367"/>
      <c r="AK7131" s="367"/>
    </row>
    <row r="7132" spans="26:37" s="368" customFormat="1" ht="14.15" customHeight="1">
      <c r="Z7132" s="439"/>
      <c r="AH7132" s="367"/>
      <c r="AJ7132" s="367"/>
      <c r="AK7132" s="367"/>
    </row>
    <row r="7133" spans="26:37" s="368" customFormat="1" ht="14.15" customHeight="1">
      <c r="Z7133" s="439"/>
      <c r="AH7133" s="367"/>
      <c r="AJ7133" s="367"/>
      <c r="AK7133" s="367"/>
    </row>
    <row r="7134" spans="26:37" s="368" customFormat="1" ht="14.15" customHeight="1">
      <c r="Z7134" s="439"/>
      <c r="AH7134" s="367"/>
      <c r="AJ7134" s="367"/>
      <c r="AK7134" s="367"/>
    </row>
    <row r="7135" spans="26:37" s="368" customFormat="1" ht="14.15" customHeight="1">
      <c r="Z7135" s="439"/>
      <c r="AH7135" s="367"/>
      <c r="AJ7135" s="367"/>
      <c r="AK7135" s="367"/>
    </row>
    <row r="7136" spans="26:37" s="368" customFormat="1" ht="14.15" customHeight="1">
      <c r="Z7136" s="439"/>
      <c r="AH7136" s="367"/>
      <c r="AJ7136" s="367"/>
      <c r="AK7136" s="367"/>
    </row>
    <row r="7137" spans="26:37" s="368" customFormat="1" ht="14.15" customHeight="1">
      <c r="Z7137" s="439"/>
      <c r="AH7137" s="367"/>
      <c r="AJ7137" s="367"/>
      <c r="AK7137" s="367"/>
    </row>
    <row r="7138" spans="26:37" s="368" customFormat="1" ht="14.15" customHeight="1">
      <c r="Z7138" s="439"/>
      <c r="AH7138" s="367"/>
      <c r="AJ7138" s="367"/>
      <c r="AK7138" s="367"/>
    </row>
    <row r="7139" spans="26:37" s="368" customFormat="1" ht="14.15" customHeight="1">
      <c r="Z7139" s="439"/>
      <c r="AH7139" s="367"/>
      <c r="AJ7139" s="367"/>
      <c r="AK7139" s="367"/>
    </row>
    <row r="7140" spans="26:37" s="368" customFormat="1" ht="14.15" customHeight="1">
      <c r="Z7140" s="439"/>
      <c r="AH7140" s="367"/>
      <c r="AJ7140" s="367"/>
      <c r="AK7140" s="367"/>
    </row>
    <row r="7141" spans="26:37" s="368" customFormat="1" ht="14.15" customHeight="1">
      <c r="Z7141" s="439"/>
      <c r="AH7141" s="367"/>
      <c r="AJ7141" s="367"/>
      <c r="AK7141" s="367"/>
    </row>
    <row r="7142" spans="26:37" s="368" customFormat="1" ht="14.15" customHeight="1">
      <c r="Z7142" s="439"/>
      <c r="AH7142" s="367"/>
      <c r="AJ7142" s="367"/>
      <c r="AK7142" s="367"/>
    </row>
    <row r="7143" spans="26:37" s="368" customFormat="1" ht="14.15" customHeight="1">
      <c r="Z7143" s="439"/>
      <c r="AH7143" s="367"/>
      <c r="AJ7143" s="367"/>
      <c r="AK7143" s="367"/>
    </row>
    <row r="7144" spans="26:37" s="368" customFormat="1" ht="14.15" customHeight="1">
      <c r="Z7144" s="439"/>
      <c r="AH7144" s="367"/>
      <c r="AJ7144" s="367"/>
      <c r="AK7144" s="367"/>
    </row>
    <row r="7145" spans="26:37" s="368" customFormat="1" ht="14.15" customHeight="1">
      <c r="Z7145" s="439"/>
      <c r="AH7145" s="367"/>
      <c r="AJ7145" s="367"/>
      <c r="AK7145" s="367"/>
    </row>
    <row r="7146" spans="26:37" s="368" customFormat="1" ht="14.15" customHeight="1">
      <c r="Z7146" s="439"/>
      <c r="AH7146" s="367"/>
      <c r="AJ7146" s="367"/>
      <c r="AK7146" s="367"/>
    </row>
    <row r="7147" spans="26:37" s="368" customFormat="1" ht="14.15" customHeight="1">
      <c r="Z7147" s="439"/>
      <c r="AH7147" s="367"/>
      <c r="AJ7147" s="367"/>
      <c r="AK7147" s="367"/>
    </row>
    <row r="7148" spans="26:37" s="368" customFormat="1" ht="14.15" customHeight="1">
      <c r="Z7148" s="439"/>
      <c r="AH7148" s="367"/>
      <c r="AJ7148" s="367"/>
      <c r="AK7148" s="367"/>
    </row>
    <row r="7149" spans="26:37" s="368" customFormat="1" ht="14.15" customHeight="1">
      <c r="Z7149" s="439"/>
      <c r="AH7149" s="367"/>
      <c r="AJ7149" s="367"/>
      <c r="AK7149" s="367"/>
    </row>
    <row r="7150" spans="26:37" s="368" customFormat="1" ht="14.15" customHeight="1">
      <c r="Z7150" s="439"/>
      <c r="AH7150" s="367"/>
      <c r="AJ7150" s="367"/>
      <c r="AK7150" s="367"/>
    </row>
    <row r="7151" spans="26:37" s="368" customFormat="1" ht="14.15" customHeight="1">
      <c r="Z7151" s="439"/>
      <c r="AH7151" s="367"/>
      <c r="AJ7151" s="367"/>
      <c r="AK7151" s="367"/>
    </row>
    <row r="7152" spans="26:37" s="368" customFormat="1" ht="14.15" customHeight="1">
      <c r="Z7152" s="439"/>
      <c r="AH7152" s="367"/>
      <c r="AJ7152" s="367"/>
      <c r="AK7152" s="367"/>
    </row>
    <row r="7153" spans="26:37" s="368" customFormat="1" ht="14.15" customHeight="1">
      <c r="Z7153" s="439"/>
      <c r="AH7153" s="367"/>
      <c r="AJ7153" s="367"/>
      <c r="AK7153" s="367"/>
    </row>
    <row r="7154" spans="26:37" s="368" customFormat="1" ht="14.15" customHeight="1">
      <c r="Z7154" s="439"/>
      <c r="AH7154" s="367"/>
      <c r="AJ7154" s="367"/>
      <c r="AK7154" s="367"/>
    </row>
    <row r="7155" spans="26:37" s="368" customFormat="1" ht="14.15" customHeight="1">
      <c r="Z7155" s="439"/>
      <c r="AH7155" s="367"/>
      <c r="AJ7155" s="367"/>
      <c r="AK7155" s="367"/>
    </row>
    <row r="7156" spans="26:37" s="368" customFormat="1" ht="14.15" customHeight="1">
      <c r="Z7156" s="439"/>
      <c r="AH7156" s="367"/>
      <c r="AJ7156" s="367"/>
      <c r="AK7156" s="367"/>
    </row>
    <row r="7157" spans="26:37" s="368" customFormat="1" ht="14.15" customHeight="1">
      <c r="Z7157" s="439"/>
      <c r="AH7157" s="367"/>
      <c r="AJ7157" s="367"/>
      <c r="AK7157" s="367"/>
    </row>
    <row r="7158" spans="26:37" s="368" customFormat="1" ht="14.15" customHeight="1">
      <c r="Z7158" s="439"/>
      <c r="AH7158" s="367"/>
      <c r="AJ7158" s="367"/>
      <c r="AK7158" s="367"/>
    </row>
    <row r="7159" spans="26:37" s="368" customFormat="1" ht="14.15" customHeight="1">
      <c r="Z7159" s="439"/>
      <c r="AH7159" s="367"/>
      <c r="AJ7159" s="367"/>
      <c r="AK7159" s="367"/>
    </row>
    <row r="7160" spans="26:37" s="368" customFormat="1" ht="14.15" customHeight="1">
      <c r="Z7160" s="439"/>
      <c r="AH7160" s="367"/>
      <c r="AJ7160" s="367"/>
      <c r="AK7160" s="367"/>
    </row>
    <row r="7161" spans="26:37" s="368" customFormat="1" ht="14.15" customHeight="1">
      <c r="Z7161" s="439"/>
      <c r="AH7161" s="367"/>
      <c r="AJ7161" s="367"/>
      <c r="AK7161" s="367"/>
    </row>
    <row r="7162" spans="26:37" s="368" customFormat="1" ht="14.15" customHeight="1">
      <c r="Z7162" s="439"/>
      <c r="AH7162" s="367"/>
      <c r="AJ7162" s="367"/>
      <c r="AK7162" s="367"/>
    </row>
    <row r="7163" spans="26:37" s="368" customFormat="1" ht="14.15" customHeight="1">
      <c r="Z7163" s="439"/>
      <c r="AH7163" s="367"/>
      <c r="AJ7163" s="367"/>
      <c r="AK7163" s="367"/>
    </row>
    <row r="7164" spans="26:37" s="368" customFormat="1" ht="14.15" customHeight="1">
      <c r="Z7164" s="439"/>
      <c r="AH7164" s="367"/>
      <c r="AJ7164" s="367"/>
      <c r="AK7164" s="367"/>
    </row>
    <row r="7165" spans="26:37" s="368" customFormat="1" ht="14.15" customHeight="1">
      <c r="Z7165" s="439"/>
      <c r="AH7165" s="367"/>
      <c r="AJ7165" s="367"/>
      <c r="AK7165" s="367"/>
    </row>
    <row r="7166" spans="26:37" s="368" customFormat="1" ht="14.15" customHeight="1">
      <c r="Z7166" s="439"/>
      <c r="AH7166" s="367"/>
      <c r="AJ7166" s="367"/>
      <c r="AK7166" s="367"/>
    </row>
    <row r="7167" spans="26:37" s="368" customFormat="1" ht="14.15" customHeight="1">
      <c r="Z7167" s="439"/>
      <c r="AH7167" s="367"/>
      <c r="AJ7167" s="367"/>
      <c r="AK7167" s="367"/>
    </row>
    <row r="7168" spans="26:37" s="368" customFormat="1" ht="14.15" customHeight="1">
      <c r="Z7168" s="439"/>
      <c r="AH7168" s="367"/>
      <c r="AJ7168" s="367"/>
      <c r="AK7168" s="367"/>
    </row>
    <row r="7169" spans="26:37" s="368" customFormat="1" ht="14.15" customHeight="1">
      <c r="Z7169" s="439"/>
      <c r="AH7169" s="367"/>
      <c r="AJ7169" s="367"/>
      <c r="AK7169" s="367"/>
    </row>
    <row r="7170" spans="26:37" s="368" customFormat="1" ht="14.15" customHeight="1">
      <c r="Z7170" s="439"/>
      <c r="AH7170" s="367"/>
      <c r="AJ7170" s="367"/>
      <c r="AK7170" s="367"/>
    </row>
    <row r="7171" spans="26:37" s="368" customFormat="1" ht="14.15" customHeight="1">
      <c r="Z7171" s="439"/>
      <c r="AH7171" s="367"/>
      <c r="AJ7171" s="367"/>
      <c r="AK7171" s="367"/>
    </row>
    <row r="7172" spans="26:37" s="368" customFormat="1" ht="14.15" customHeight="1">
      <c r="Z7172" s="439"/>
      <c r="AH7172" s="367"/>
      <c r="AJ7172" s="367"/>
      <c r="AK7172" s="367"/>
    </row>
    <row r="7173" spans="26:37" s="368" customFormat="1" ht="14.15" customHeight="1">
      <c r="Z7173" s="439"/>
      <c r="AH7173" s="367"/>
      <c r="AJ7173" s="367"/>
      <c r="AK7173" s="367"/>
    </row>
    <row r="7174" spans="26:37" s="368" customFormat="1" ht="14.15" customHeight="1">
      <c r="Z7174" s="439"/>
      <c r="AH7174" s="367"/>
      <c r="AJ7174" s="367"/>
      <c r="AK7174" s="367"/>
    </row>
    <row r="7175" spans="26:37" s="368" customFormat="1" ht="14.15" customHeight="1">
      <c r="Z7175" s="439"/>
      <c r="AH7175" s="367"/>
      <c r="AJ7175" s="367"/>
      <c r="AK7175" s="367"/>
    </row>
    <row r="7176" spans="26:37" s="368" customFormat="1" ht="14.15" customHeight="1">
      <c r="Z7176" s="439"/>
      <c r="AH7176" s="367"/>
      <c r="AJ7176" s="367"/>
      <c r="AK7176" s="367"/>
    </row>
    <row r="7177" spans="26:37" s="368" customFormat="1" ht="14.15" customHeight="1">
      <c r="Z7177" s="439"/>
      <c r="AH7177" s="367"/>
      <c r="AJ7177" s="367"/>
      <c r="AK7177" s="367"/>
    </row>
    <row r="7178" spans="26:37" s="368" customFormat="1" ht="14.15" customHeight="1">
      <c r="Z7178" s="439"/>
      <c r="AH7178" s="367"/>
      <c r="AJ7178" s="367"/>
      <c r="AK7178" s="367"/>
    </row>
    <row r="7179" spans="26:37" s="368" customFormat="1" ht="14.15" customHeight="1">
      <c r="Z7179" s="439"/>
      <c r="AH7179" s="367"/>
      <c r="AJ7179" s="367"/>
      <c r="AK7179" s="367"/>
    </row>
    <row r="7180" spans="26:37" s="368" customFormat="1" ht="14.15" customHeight="1">
      <c r="Z7180" s="439"/>
      <c r="AH7180" s="367"/>
      <c r="AJ7180" s="367"/>
      <c r="AK7180" s="367"/>
    </row>
    <row r="7181" spans="26:37" s="368" customFormat="1" ht="14.15" customHeight="1">
      <c r="Z7181" s="439"/>
      <c r="AH7181" s="367"/>
      <c r="AJ7181" s="367"/>
      <c r="AK7181" s="367"/>
    </row>
    <row r="7182" spans="26:37" s="368" customFormat="1" ht="14.15" customHeight="1">
      <c r="Z7182" s="439"/>
      <c r="AH7182" s="367"/>
      <c r="AJ7182" s="367"/>
      <c r="AK7182" s="367"/>
    </row>
    <row r="7183" spans="26:37" s="368" customFormat="1" ht="14.15" customHeight="1">
      <c r="Z7183" s="439"/>
      <c r="AH7183" s="367"/>
      <c r="AJ7183" s="367"/>
      <c r="AK7183" s="367"/>
    </row>
    <row r="7184" spans="26:37" s="368" customFormat="1" ht="14.15" customHeight="1">
      <c r="Z7184" s="439"/>
      <c r="AH7184" s="367"/>
      <c r="AJ7184" s="367"/>
      <c r="AK7184" s="367"/>
    </row>
    <row r="7185" spans="26:37" s="368" customFormat="1" ht="14.15" customHeight="1">
      <c r="Z7185" s="439"/>
      <c r="AH7185" s="367"/>
      <c r="AJ7185" s="367"/>
      <c r="AK7185" s="367"/>
    </row>
    <row r="7186" spans="26:37" s="368" customFormat="1" ht="14.15" customHeight="1">
      <c r="Z7186" s="439"/>
      <c r="AH7186" s="367"/>
      <c r="AJ7186" s="367"/>
      <c r="AK7186" s="367"/>
    </row>
    <row r="7187" spans="26:37" s="368" customFormat="1" ht="14.15" customHeight="1">
      <c r="Z7187" s="439"/>
      <c r="AH7187" s="367"/>
      <c r="AJ7187" s="367"/>
      <c r="AK7187" s="367"/>
    </row>
    <row r="7188" spans="26:37" s="368" customFormat="1" ht="14.15" customHeight="1">
      <c r="Z7188" s="439"/>
      <c r="AH7188" s="367"/>
      <c r="AJ7188" s="367"/>
      <c r="AK7188" s="367"/>
    </row>
    <row r="7189" spans="26:37" s="368" customFormat="1" ht="14.15" customHeight="1">
      <c r="Z7189" s="439"/>
      <c r="AH7189" s="367"/>
      <c r="AJ7189" s="367"/>
      <c r="AK7189" s="367"/>
    </row>
    <row r="7190" spans="26:37" s="368" customFormat="1" ht="14.15" customHeight="1">
      <c r="Z7190" s="439"/>
      <c r="AH7190" s="367"/>
      <c r="AJ7190" s="367"/>
      <c r="AK7190" s="367"/>
    </row>
    <row r="7191" spans="26:37" s="368" customFormat="1" ht="14.15" customHeight="1">
      <c r="Z7191" s="439"/>
      <c r="AH7191" s="367"/>
      <c r="AJ7191" s="367"/>
      <c r="AK7191" s="367"/>
    </row>
    <row r="7192" spans="26:37" s="368" customFormat="1" ht="14.15" customHeight="1">
      <c r="Z7192" s="439"/>
      <c r="AH7192" s="367"/>
      <c r="AJ7192" s="367"/>
      <c r="AK7192" s="367"/>
    </row>
    <row r="7193" spans="26:37" s="368" customFormat="1" ht="14.15" customHeight="1">
      <c r="Z7193" s="439"/>
      <c r="AH7193" s="367"/>
      <c r="AJ7193" s="367"/>
      <c r="AK7193" s="367"/>
    </row>
    <row r="7194" spans="26:37" s="368" customFormat="1" ht="14.15" customHeight="1">
      <c r="Z7194" s="439"/>
      <c r="AH7194" s="367"/>
      <c r="AJ7194" s="367"/>
      <c r="AK7194" s="367"/>
    </row>
    <row r="7195" spans="26:37" s="368" customFormat="1" ht="14.15" customHeight="1">
      <c r="Z7195" s="439"/>
      <c r="AH7195" s="367"/>
      <c r="AJ7195" s="367"/>
      <c r="AK7195" s="367"/>
    </row>
    <row r="7196" spans="26:37" s="368" customFormat="1" ht="14.15" customHeight="1">
      <c r="Z7196" s="439"/>
      <c r="AH7196" s="367"/>
      <c r="AJ7196" s="367"/>
      <c r="AK7196" s="367"/>
    </row>
    <row r="7197" spans="26:37" s="368" customFormat="1" ht="14.15" customHeight="1">
      <c r="Z7197" s="439"/>
      <c r="AH7197" s="367"/>
      <c r="AJ7197" s="367"/>
      <c r="AK7197" s="367"/>
    </row>
    <row r="7198" spans="26:37" s="368" customFormat="1" ht="14.15" customHeight="1">
      <c r="Z7198" s="439"/>
      <c r="AH7198" s="367"/>
      <c r="AJ7198" s="367"/>
      <c r="AK7198" s="367"/>
    </row>
    <row r="7199" spans="26:37" s="368" customFormat="1" ht="14.15" customHeight="1">
      <c r="Z7199" s="439"/>
      <c r="AH7199" s="367"/>
      <c r="AJ7199" s="367"/>
      <c r="AK7199" s="367"/>
    </row>
    <row r="7200" spans="26:37" s="368" customFormat="1" ht="14.15" customHeight="1">
      <c r="Z7200" s="439"/>
      <c r="AH7200" s="367"/>
      <c r="AJ7200" s="367"/>
      <c r="AK7200" s="367"/>
    </row>
    <row r="7201" spans="26:37" s="368" customFormat="1" ht="14.15" customHeight="1">
      <c r="Z7201" s="439"/>
      <c r="AH7201" s="367"/>
      <c r="AJ7201" s="367"/>
      <c r="AK7201" s="367"/>
    </row>
    <row r="7202" spans="26:37" s="368" customFormat="1" ht="14.15" customHeight="1">
      <c r="Z7202" s="439"/>
      <c r="AH7202" s="367"/>
      <c r="AJ7202" s="367"/>
      <c r="AK7202" s="367"/>
    </row>
    <row r="7203" spans="26:37" s="368" customFormat="1" ht="14.15" customHeight="1">
      <c r="Z7203" s="439"/>
      <c r="AH7203" s="367"/>
      <c r="AJ7203" s="367"/>
      <c r="AK7203" s="367"/>
    </row>
    <row r="7204" spans="26:37" s="368" customFormat="1" ht="14.15" customHeight="1">
      <c r="Z7204" s="439"/>
      <c r="AH7204" s="367"/>
      <c r="AJ7204" s="367"/>
      <c r="AK7204" s="367"/>
    </row>
    <row r="7205" spans="26:37" s="368" customFormat="1" ht="14.15" customHeight="1">
      <c r="Z7205" s="439"/>
      <c r="AH7205" s="367"/>
      <c r="AJ7205" s="367"/>
      <c r="AK7205" s="367"/>
    </row>
    <row r="7206" spans="26:37" s="368" customFormat="1" ht="14.15" customHeight="1">
      <c r="Z7206" s="439"/>
      <c r="AH7206" s="367"/>
      <c r="AJ7206" s="367"/>
      <c r="AK7206" s="367"/>
    </row>
    <row r="7207" spans="26:37" s="368" customFormat="1" ht="14.15" customHeight="1">
      <c r="Z7207" s="439"/>
      <c r="AH7207" s="367"/>
      <c r="AJ7207" s="367"/>
      <c r="AK7207" s="367"/>
    </row>
    <row r="7208" spans="26:37" s="368" customFormat="1" ht="14.15" customHeight="1">
      <c r="Z7208" s="439"/>
      <c r="AH7208" s="367"/>
      <c r="AJ7208" s="367"/>
      <c r="AK7208" s="367"/>
    </row>
    <row r="7209" spans="26:37" s="368" customFormat="1" ht="14.15" customHeight="1">
      <c r="Z7209" s="439"/>
      <c r="AH7209" s="367"/>
      <c r="AJ7209" s="367"/>
      <c r="AK7209" s="367"/>
    </row>
    <row r="7210" spans="26:37" s="368" customFormat="1" ht="14.15" customHeight="1">
      <c r="Z7210" s="439"/>
      <c r="AH7210" s="367"/>
      <c r="AJ7210" s="367"/>
      <c r="AK7210" s="367"/>
    </row>
    <row r="7211" spans="26:37" s="368" customFormat="1" ht="14.15" customHeight="1">
      <c r="Z7211" s="439"/>
      <c r="AH7211" s="367"/>
      <c r="AJ7211" s="367"/>
      <c r="AK7211" s="367"/>
    </row>
    <row r="7212" spans="26:37" s="368" customFormat="1" ht="14.15" customHeight="1">
      <c r="Z7212" s="439"/>
      <c r="AH7212" s="367"/>
      <c r="AJ7212" s="367"/>
      <c r="AK7212" s="367"/>
    </row>
    <row r="7213" spans="26:37" s="368" customFormat="1" ht="14.15" customHeight="1">
      <c r="Z7213" s="439"/>
      <c r="AH7213" s="367"/>
      <c r="AJ7213" s="367"/>
      <c r="AK7213" s="367"/>
    </row>
    <row r="7214" spans="26:37" s="368" customFormat="1" ht="14.15" customHeight="1">
      <c r="Z7214" s="439"/>
      <c r="AH7214" s="367"/>
      <c r="AJ7214" s="367"/>
      <c r="AK7214" s="367"/>
    </row>
    <row r="7215" spans="26:37" s="368" customFormat="1" ht="14.15" customHeight="1">
      <c r="Z7215" s="439"/>
      <c r="AH7215" s="367"/>
      <c r="AJ7215" s="367"/>
      <c r="AK7215" s="367"/>
    </row>
    <row r="7216" spans="26:37" s="368" customFormat="1" ht="14.15" customHeight="1">
      <c r="Z7216" s="439"/>
      <c r="AH7216" s="367"/>
      <c r="AJ7216" s="367"/>
      <c r="AK7216" s="367"/>
    </row>
    <row r="7217" spans="26:37" s="368" customFormat="1" ht="14.15" customHeight="1">
      <c r="Z7217" s="439"/>
      <c r="AH7217" s="367"/>
      <c r="AJ7217" s="367"/>
      <c r="AK7217" s="367"/>
    </row>
    <row r="7218" spans="26:37" s="368" customFormat="1" ht="14.15" customHeight="1">
      <c r="Z7218" s="439"/>
      <c r="AH7218" s="367"/>
      <c r="AJ7218" s="367"/>
      <c r="AK7218" s="367"/>
    </row>
    <row r="7219" spans="26:37" s="368" customFormat="1" ht="14.15" customHeight="1">
      <c r="Z7219" s="439"/>
      <c r="AH7219" s="367"/>
      <c r="AJ7219" s="367"/>
      <c r="AK7219" s="367"/>
    </row>
    <row r="7220" spans="26:37" s="368" customFormat="1" ht="14.15" customHeight="1">
      <c r="Z7220" s="439"/>
      <c r="AH7220" s="367"/>
      <c r="AJ7220" s="367"/>
      <c r="AK7220" s="367"/>
    </row>
    <row r="7221" spans="26:37" s="368" customFormat="1" ht="14.15" customHeight="1">
      <c r="Z7221" s="439"/>
      <c r="AH7221" s="367"/>
      <c r="AJ7221" s="367"/>
      <c r="AK7221" s="367"/>
    </row>
    <row r="7222" spans="26:37" s="368" customFormat="1" ht="14.15" customHeight="1">
      <c r="Z7222" s="439"/>
      <c r="AH7222" s="367"/>
      <c r="AJ7222" s="367"/>
      <c r="AK7222" s="367"/>
    </row>
    <row r="7223" spans="26:37" s="368" customFormat="1" ht="14.15" customHeight="1">
      <c r="Z7223" s="439"/>
      <c r="AH7223" s="367"/>
      <c r="AJ7223" s="367"/>
      <c r="AK7223" s="367"/>
    </row>
    <row r="7224" spans="26:37" s="368" customFormat="1" ht="14.15" customHeight="1">
      <c r="Z7224" s="439"/>
      <c r="AH7224" s="367"/>
      <c r="AJ7224" s="367"/>
      <c r="AK7224" s="367"/>
    </row>
    <row r="7225" spans="26:37" s="368" customFormat="1" ht="14.15" customHeight="1">
      <c r="Z7225" s="439"/>
      <c r="AH7225" s="367"/>
      <c r="AJ7225" s="367"/>
      <c r="AK7225" s="367"/>
    </row>
    <row r="7226" spans="26:37" s="368" customFormat="1" ht="14.15" customHeight="1">
      <c r="Z7226" s="439"/>
      <c r="AH7226" s="367"/>
      <c r="AJ7226" s="367"/>
      <c r="AK7226" s="367"/>
    </row>
    <row r="7227" spans="26:37" s="368" customFormat="1" ht="14.15" customHeight="1">
      <c r="Z7227" s="439"/>
      <c r="AH7227" s="367"/>
      <c r="AJ7227" s="367"/>
      <c r="AK7227" s="367"/>
    </row>
    <row r="7228" spans="26:37" s="368" customFormat="1" ht="14.15" customHeight="1">
      <c r="Z7228" s="439"/>
      <c r="AH7228" s="367"/>
      <c r="AJ7228" s="367"/>
      <c r="AK7228" s="367"/>
    </row>
    <row r="7229" spans="26:37" s="368" customFormat="1" ht="14.15" customHeight="1">
      <c r="Z7229" s="439"/>
      <c r="AH7229" s="367"/>
      <c r="AJ7229" s="367"/>
      <c r="AK7229" s="367"/>
    </row>
    <row r="7230" spans="26:37" s="368" customFormat="1" ht="14.15" customHeight="1">
      <c r="Z7230" s="439"/>
      <c r="AH7230" s="367"/>
      <c r="AJ7230" s="367"/>
      <c r="AK7230" s="367"/>
    </row>
    <row r="7231" spans="26:37" s="368" customFormat="1" ht="14.15" customHeight="1">
      <c r="Z7231" s="439"/>
      <c r="AH7231" s="367"/>
      <c r="AJ7231" s="367"/>
      <c r="AK7231" s="367"/>
    </row>
    <row r="7232" spans="26:37" s="368" customFormat="1" ht="14.15" customHeight="1">
      <c r="Z7232" s="439"/>
      <c r="AH7232" s="367"/>
      <c r="AJ7232" s="367"/>
      <c r="AK7232" s="367"/>
    </row>
    <row r="7233" spans="26:37" s="368" customFormat="1" ht="14.15" customHeight="1">
      <c r="Z7233" s="439"/>
      <c r="AH7233" s="367"/>
      <c r="AJ7233" s="367"/>
      <c r="AK7233" s="367"/>
    </row>
    <row r="7234" spans="26:37" s="368" customFormat="1" ht="14.15" customHeight="1">
      <c r="Z7234" s="439"/>
      <c r="AH7234" s="367"/>
      <c r="AJ7234" s="367"/>
      <c r="AK7234" s="367"/>
    </row>
    <row r="7235" spans="26:37" s="368" customFormat="1" ht="14.15" customHeight="1">
      <c r="Z7235" s="439"/>
      <c r="AH7235" s="367"/>
      <c r="AJ7235" s="367"/>
      <c r="AK7235" s="367"/>
    </row>
    <row r="7236" spans="26:37" s="368" customFormat="1" ht="14.15" customHeight="1">
      <c r="Z7236" s="439"/>
      <c r="AH7236" s="367"/>
      <c r="AJ7236" s="367"/>
      <c r="AK7236" s="367"/>
    </row>
    <row r="7237" spans="26:37" s="368" customFormat="1" ht="14.15" customHeight="1">
      <c r="Z7237" s="439"/>
      <c r="AH7237" s="367"/>
      <c r="AJ7237" s="367"/>
      <c r="AK7237" s="367"/>
    </row>
    <row r="7238" spans="26:37" s="368" customFormat="1" ht="14.15" customHeight="1">
      <c r="Z7238" s="439"/>
      <c r="AH7238" s="367"/>
      <c r="AJ7238" s="367"/>
      <c r="AK7238" s="367"/>
    </row>
    <row r="7239" spans="26:37" s="368" customFormat="1" ht="14.15" customHeight="1">
      <c r="Z7239" s="439"/>
      <c r="AH7239" s="367"/>
      <c r="AJ7239" s="367"/>
      <c r="AK7239" s="367"/>
    </row>
    <row r="7240" spans="26:37" s="368" customFormat="1" ht="14.15" customHeight="1">
      <c r="Z7240" s="439"/>
      <c r="AH7240" s="367"/>
      <c r="AJ7240" s="367"/>
      <c r="AK7240" s="367"/>
    </row>
    <row r="7241" spans="26:37" s="368" customFormat="1" ht="14.15" customHeight="1">
      <c r="Z7241" s="439"/>
      <c r="AH7241" s="367"/>
      <c r="AJ7241" s="367"/>
      <c r="AK7241" s="367"/>
    </row>
    <row r="7242" spans="26:37" s="368" customFormat="1" ht="14.15" customHeight="1">
      <c r="Z7242" s="439"/>
      <c r="AH7242" s="367"/>
      <c r="AJ7242" s="367"/>
      <c r="AK7242" s="367"/>
    </row>
    <row r="7243" spans="26:37" s="368" customFormat="1" ht="14.15" customHeight="1">
      <c r="Z7243" s="439"/>
      <c r="AH7243" s="367"/>
      <c r="AJ7243" s="367"/>
      <c r="AK7243" s="367"/>
    </row>
    <row r="7244" spans="26:37" s="368" customFormat="1" ht="14.15" customHeight="1">
      <c r="Z7244" s="439"/>
      <c r="AH7244" s="367"/>
      <c r="AJ7244" s="367"/>
      <c r="AK7244" s="367"/>
    </row>
    <row r="7245" spans="26:37" s="368" customFormat="1" ht="14.15" customHeight="1">
      <c r="Z7245" s="439"/>
      <c r="AH7245" s="367"/>
      <c r="AJ7245" s="367"/>
      <c r="AK7245" s="367"/>
    </row>
    <row r="7246" spans="26:37" s="368" customFormat="1" ht="14.15" customHeight="1">
      <c r="Z7246" s="439"/>
      <c r="AH7246" s="367"/>
      <c r="AJ7246" s="367"/>
      <c r="AK7246" s="367"/>
    </row>
    <row r="7247" spans="26:37" s="368" customFormat="1" ht="14.15" customHeight="1">
      <c r="Z7247" s="439"/>
      <c r="AH7247" s="367"/>
      <c r="AJ7247" s="367"/>
      <c r="AK7247" s="367"/>
    </row>
    <row r="7248" spans="26:37" s="368" customFormat="1" ht="14.15" customHeight="1">
      <c r="Z7248" s="439"/>
      <c r="AH7248" s="367"/>
      <c r="AJ7248" s="367"/>
      <c r="AK7248" s="367"/>
    </row>
    <row r="7249" spans="26:37" s="368" customFormat="1" ht="14.15" customHeight="1">
      <c r="Z7249" s="439"/>
      <c r="AH7249" s="367"/>
      <c r="AJ7249" s="367"/>
      <c r="AK7249" s="367"/>
    </row>
    <row r="7250" spans="26:37" s="368" customFormat="1" ht="14.15" customHeight="1">
      <c r="Z7250" s="439"/>
      <c r="AH7250" s="367"/>
      <c r="AJ7250" s="367"/>
      <c r="AK7250" s="367"/>
    </row>
    <row r="7251" spans="26:37" s="368" customFormat="1" ht="14.15" customHeight="1">
      <c r="Z7251" s="439"/>
      <c r="AH7251" s="367"/>
      <c r="AJ7251" s="367"/>
      <c r="AK7251" s="367"/>
    </row>
    <row r="7252" spans="26:37" s="368" customFormat="1" ht="14.15" customHeight="1">
      <c r="Z7252" s="439"/>
      <c r="AH7252" s="367"/>
      <c r="AJ7252" s="367"/>
      <c r="AK7252" s="367"/>
    </row>
    <row r="7253" spans="26:37" s="368" customFormat="1" ht="14.15" customHeight="1">
      <c r="Z7253" s="439"/>
      <c r="AH7253" s="367"/>
      <c r="AJ7253" s="367"/>
      <c r="AK7253" s="367"/>
    </row>
    <row r="7254" spans="26:37" s="368" customFormat="1" ht="14.15" customHeight="1">
      <c r="Z7254" s="439"/>
      <c r="AH7254" s="367"/>
      <c r="AJ7254" s="367"/>
      <c r="AK7254" s="367"/>
    </row>
    <row r="7255" spans="26:37" s="368" customFormat="1" ht="14.15" customHeight="1">
      <c r="Z7255" s="439"/>
      <c r="AH7255" s="367"/>
      <c r="AJ7255" s="367"/>
      <c r="AK7255" s="367"/>
    </row>
    <row r="7256" spans="26:37" s="368" customFormat="1" ht="14.15" customHeight="1">
      <c r="Z7256" s="439"/>
      <c r="AH7256" s="367"/>
      <c r="AJ7256" s="367"/>
      <c r="AK7256" s="367"/>
    </row>
    <row r="7257" spans="26:37" s="368" customFormat="1" ht="14.15" customHeight="1">
      <c r="Z7257" s="439"/>
      <c r="AH7257" s="367"/>
      <c r="AJ7257" s="367"/>
      <c r="AK7257" s="367"/>
    </row>
    <row r="7258" spans="26:37" s="368" customFormat="1" ht="14.15" customHeight="1">
      <c r="Z7258" s="439"/>
      <c r="AH7258" s="367"/>
      <c r="AJ7258" s="367"/>
      <c r="AK7258" s="367"/>
    </row>
    <row r="7259" spans="26:37" s="368" customFormat="1" ht="14.15" customHeight="1">
      <c r="Z7259" s="439"/>
      <c r="AH7259" s="367"/>
      <c r="AJ7259" s="367"/>
      <c r="AK7259" s="367"/>
    </row>
    <row r="7260" spans="26:37" s="368" customFormat="1" ht="14.15" customHeight="1">
      <c r="Z7260" s="439"/>
      <c r="AH7260" s="367"/>
      <c r="AJ7260" s="367"/>
      <c r="AK7260" s="367"/>
    </row>
    <row r="7261" spans="26:37" s="368" customFormat="1" ht="14.15" customHeight="1">
      <c r="Z7261" s="439"/>
      <c r="AH7261" s="367"/>
      <c r="AJ7261" s="367"/>
      <c r="AK7261" s="367"/>
    </row>
    <row r="7262" spans="26:37" s="368" customFormat="1" ht="14.15" customHeight="1">
      <c r="Z7262" s="439"/>
      <c r="AH7262" s="367"/>
      <c r="AJ7262" s="367"/>
      <c r="AK7262" s="367"/>
    </row>
    <row r="7263" spans="26:37" s="368" customFormat="1" ht="14.15" customHeight="1">
      <c r="Z7263" s="439"/>
      <c r="AH7263" s="367"/>
      <c r="AJ7263" s="367"/>
      <c r="AK7263" s="367"/>
    </row>
    <row r="7264" spans="26:37" s="368" customFormat="1" ht="14.15" customHeight="1">
      <c r="Z7264" s="439"/>
      <c r="AH7264" s="367"/>
      <c r="AJ7264" s="367"/>
      <c r="AK7264" s="367"/>
    </row>
    <row r="7265" spans="26:37" s="368" customFormat="1" ht="14.15" customHeight="1">
      <c r="Z7265" s="439"/>
      <c r="AH7265" s="367"/>
      <c r="AJ7265" s="367"/>
      <c r="AK7265" s="367"/>
    </row>
    <row r="7266" spans="26:37" s="368" customFormat="1" ht="14.15" customHeight="1">
      <c r="Z7266" s="439"/>
      <c r="AH7266" s="367"/>
      <c r="AJ7266" s="367"/>
      <c r="AK7266" s="367"/>
    </row>
    <row r="7267" spans="26:37" s="368" customFormat="1" ht="14.15" customHeight="1">
      <c r="Z7267" s="439"/>
      <c r="AH7267" s="367"/>
      <c r="AJ7267" s="367"/>
      <c r="AK7267" s="367"/>
    </row>
    <row r="7268" spans="26:37" s="368" customFormat="1" ht="14.15" customHeight="1">
      <c r="Z7268" s="439"/>
      <c r="AH7268" s="367"/>
      <c r="AJ7268" s="367"/>
      <c r="AK7268" s="367"/>
    </row>
    <row r="7269" spans="26:37" s="368" customFormat="1" ht="14.15" customHeight="1">
      <c r="Z7269" s="439"/>
      <c r="AH7269" s="367"/>
      <c r="AJ7269" s="367"/>
      <c r="AK7269" s="367"/>
    </row>
    <row r="7270" spans="26:37" s="368" customFormat="1" ht="14.15" customHeight="1">
      <c r="Z7270" s="439"/>
      <c r="AH7270" s="367"/>
      <c r="AJ7270" s="367"/>
      <c r="AK7270" s="367"/>
    </row>
    <row r="7271" spans="26:37" s="368" customFormat="1" ht="14.15" customHeight="1">
      <c r="Z7271" s="439"/>
      <c r="AH7271" s="367"/>
      <c r="AJ7271" s="367"/>
      <c r="AK7271" s="367"/>
    </row>
    <row r="7272" spans="26:37" s="368" customFormat="1" ht="14.15" customHeight="1">
      <c r="Z7272" s="439"/>
      <c r="AH7272" s="367"/>
      <c r="AJ7272" s="367"/>
      <c r="AK7272" s="367"/>
    </row>
    <row r="7273" spans="26:37" s="368" customFormat="1" ht="14.15" customHeight="1">
      <c r="Z7273" s="439"/>
      <c r="AH7273" s="367"/>
      <c r="AJ7273" s="367"/>
      <c r="AK7273" s="367"/>
    </row>
    <row r="7274" spans="26:37" s="368" customFormat="1" ht="14.15" customHeight="1">
      <c r="Z7274" s="439"/>
      <c r="AH7274" s="367"/>
      <c r="AJ7274" s="367"/>
      <c r="AK7274" s="367"/>
    </row>
    <row r="7275" spans="26:37" s="368" customFormat="1" ht="14.15" customHeight="1">
      <c r="Z7275" s="439"/>
      <c r="AH7275" s="367"/>
      <c r="AJ7275" s="367"/>
      <c r="AK7275" s="367"/>
    </row>
    <row r="7276" spans="26:37" s="368" customFormat="1" ht="14.15" customHeight="1">
      <c r="Z7276" s="439"/>
      <c r="AH7276" s="367"/>
      <c r="AJ7276" s="367"/>
      <c r="AK7276" s="367"/>
    </row>
    <row r="7277" spans="26:37" s="368" customFormat="1" ht="14.15" customHeight="1">
      <c r="Z7277" s="439"/>
      <c r="AH7277" s="367"/>
      <c r="AJ7277" s="367"/>
      <c r="AK7277" s="367"/>
    </row>
    <row r="7278" spans="26:37" s="368" customFormat="1" ht="14.15" customHeight="1">
      <c r="Z7278" s="439"/>
      <c r="AH7278" s="367"/>
      <c r="AJ7278" s="367"/>
      <c r="AK7278" s="367"/>
    </row>
    <row r="7279" spans="26:37" s="368" customFormat="1" ht="14.15" customHeight="1">
      <c r="Z7279" s="439"/>
      <c r="AH7279" s="367"/>
      <c r="AJ7279" s="367"/>
      <c r="AK7279" s="367"/>
    </row>
    <row r="7280" spans="26:37" s="368" customFormat="1" ht="14.15" customHeight="1">
      <c r="Z7280" s="439"/>
      <c r="AH7280" s="367"/>
      <c r="AJ7280" s="367"/>
      <c r="AK7280" s="367"/>
    </row>
    <row r="7281" spans="26:37" s="368" customFormat="1" ht="14.15" customHeight="1">
      <c r="Z7281" s="439"/>
      <c r="AH7281" s="367"/>
      <c r="AJ7281" s="367"/>
      <c r="AK7281" s="367"/>
    </row>
    <row r="7282" spans="26:37" s="368" customFormat="1" ht="14.15" customHeight="1">
      <c r="Z7282" s="439"/>
      <c r="AH7282" s="367"/>
      <c r="AJ7282" s="367"/>
      <c r="AK7282" s="367"/>
    </row>
    <row r="7283" spans="26:37" s="368" customFormat="1" ht="14.15" customHeight="1">
      <c r="Z7283" s="439"/>
      <c r="AH7283" s="367"/>
      <c r="AJ7283" s="367"/>
      <c r="AK7283" s="367"/>
    </row>
    <row r="7284" spans="26:37" s="368" customFormat="1" ht="14.15" customHeight="1">
      <c r="Z7284" s="439"/>
      <c r="AH7284" s="367"/>
      <c r="AJ7284" s="367"/>
      <c r="AK7284" s="367"/>
    </row>
    <row r="7285" spans="26:37" s="368" customFormat="1" ht="14.15" customHeight="1">
      <c r="Z7285" s="439"/>
      <c r="AH7285" s="367"/>
      <c r="AJ7285" s="367"/>
      <c r="AK7285" s="367"/>
    </row>
    <row r="7286" spans="26:37" s="368" customFormat="1" ht="14.15" customHeight="1">
      <c r="Z7286" s="439"/>
      <c r="AH7286" s="367"/>
      <c r="AJ7286" s="367"/>
      <c r="AK7286" s="367"/>
    </row>
    <row r="7287" spans="26:37" s="368" customFormat="1" ht="14.15" customHeight="1">
      <c r="Z7287" s="439"/>
      <c r="AH7287" s="367"/>
      <c r="AJ7287" s="367"/>
      <c r="AK7287" s="367"/>
    </row>
    <row r="7288" spans="26:37" s="368" customFormat="1" ht="14.15" customHeight="1">
      <c r="Z7288" s="439"/>
      <c r="AH7288" s="367"/>
      <c r="AJ7288" s="367"/>
      <c r="AK7288" s="367"/>
    </row>
    <row r="7289" spans="26:37" s="368" customFormat="1" ht="14.15" customHeight="1">
      <c r="Z7289" s="439"/>
      <c r="AH7289" s="367"/>
      <c r="AJ7289" s="367"/>
      <c r="AK7289" s="367"/>
    </row>
    <row r="7290" spans="26:37" s="368" customFormat="1" ht="14.15" customHeight="1">
      <c r="Z7290" s="439"/>
      <c r="AH7290" s="367"/>
      <c r="AJ7290" s="367"/>
      <c r="AK7290" s="367"/>
    </row>
    <row r="7291" spans="26:37" s="368" customFormat="1" ht="14.15" customHeight="1">
      <c r="Z7291" s="439"/>
      <c r="AH7291" s="367"/>
      <c r="AJ7291" s="367"/>
      <c r="AK7291" s="367"/>
    </row>
    <row r="7292" spans="26:37" s="368" customFormat="1" ht="14.15" customHeight="1">
      <c r="Z7292" s="439"/>
      <c r="AH7292" s="367"/>
      <c r="AJ7292" s="367"/>
      <c r="AK7292" s="367"/>
    </row>
    <row r="7293" spans="26:37" s="368" customFormat="1" ht="14.15" customHeight="1">
      <c r="Z7293" s="439"/>
      <c r="AH7293" s="367"/>
      <c r="AJ7293" s="367"/>
      <c r="AK7293" s="367"/>
    </row>
    <row r="7294" spans="26:37" s="368" customFormat="1" ht="14.15" customHeight="1">
      <c r="Z7294" s="439"/>
      <c r="AH7294" s="367"/>
      <c r="AJ7294" s="367"/>
      <c r="AK7294" s="367"/>
    </row>
    <row r="7295" spans="26:37" s="368" customFormat="1" ht="14.15" customHeight="1">
      <c r="Z7295" s="439"/>
      <c r="AH7295" s="367"/>
      <c r="AJ7295" s="367"/>
      <c r="AK7295" s="367"/>
    </row>
    <row r="7296" spans="26:37" s="368" customFormat="1" ht="14.15" customHeight="1">
      <c r="Z7296" s="439"/>
      <c r="AH7296" s="367"/>
      <c r="AJ7296" s="367"/>
      <c r="AK7296" s="367"/>
    </row>
    <row r="7297" spans="26:37" s="368" customFormat="1" ht="14.15" customHeight="1">
      <c r="Z7297" s="439"/>
      <c r="AH7297" s="367"/>
      <c r="AJ7297" s="367"/>
      <c r="AK7297" s="367"/>
    </row>
    <row r="7298" spans="26:37" s="368" customFormat="1" ht="14.15" customHeight="1">
      <c r="Z7298" s="439"/>
      <c r="AH7298" s="367"/>
      <c r="AJ7298" s="367"/>
      <c r="AK7298" s="367"/>
    </row>
    <row r="7299" spans="26:37" s="368" customFormat="1" ht="14.15" customHeight="1">
      <c r="Z7299" s="439"/>
      <c r="AH7299" s="367"/>
      <c r="AJ7299" s="367"/>
      <c r="AK7299" s="367"/>
    </row>
    <row r="7300" spans="26:37" s="368" customFormat="1" ht="14.15" customHeight="1">
      <c r="Z7300" s="439"/>
      <c r="AH7300" s="367"/>
      <c r="AJ7300" s="367"/>
      <c r="AK7300" s="367"/>
    </row>
    <row r="7301" spans="26:37" s="368" customFormat="1" ht="14.15" customHeight="1">
      <c r="Z7301" s="439"/>
      <c r="AH7301" s="367"/>
      <c r="AJ7301" s="367"/>
      <c r="AK7301" s="367"/>
    </row>
    <row r="7302" spans="26:37" s="368" customFormat="1" ht="14.15" customHeight="1">
      <c r="Z7302" s="439"/>
      <c r="AH7302" s="367"/>
      <c r="AJ7302" s="367"/>
      <c r="AK7302" s="367"/>
    </row>
    <row r="7303" spans="26:37" s="368" customFormat="1" ht="14.15" customHeight="1">
      <c r="Z7303" s="439"/>
      <c r="AH7303" s="367"/>
      <c r="AJ7303" s="367"/>
      <c r="AK7303" s="367"/>
    </row>
    <row r="7304" spans="26:37" s="368" customFormat="1" ht="14.15" customHeight="1">
      <c r="Z7304" s="439"/>
      <c r="AH7304" s="367"/>
      <c r="AJ7304" s="367"/>
      <c r="AK7304" s="367"/>
    </row>
    <row r="7305" spans="26:37" s="368" customFormat="1" ht="14.15" customHeight="1">
      <c r="Z7305" s="439"/>
      <c r="AH7305" s="367"/>
      <c r="AJ7305" s="367"/>
      <c r="AK7305" s="367"/>
    </row>
    <row r="7306" spans="26:37" s="368" customFormat="1" ht="14.15" customHeight="1">
      <c r="Z7306" s="439"/>
      <c r="AH7306" s="367"/>
      <c r="AJ7306" s="367"/>
      <c r="AK7306" s="367"/>
    </row>
    <row r="7307" spans="26:37" s="368" customFormat="1" ht="14.15" customHeight="1">
      <c r="Z7307" s="439"/>
      <c r="AH7307" s="367"/>
      <c r="AJ7307" s="367"/>
      <c r="AK7307" s="367"/>
    </row>
    <row r="7308" spans="26:37" s="368" customFormat="1" ht="14.15" customHeight="1">
      <c r="Z7308" s="439"/>
      <c r="AH7308" s="367"/>
      <c r="AJ7308" s="367"/>
      <c r="AK7308" s="367"/>
    </row>
    <row r="7309" spans="26:37" s="368" customFormat="1" ht="14.15" customHeight="1">
      <c r="Z7309" s="439"/>
      <c r="AH7309" s="367"/>
      <c r="AJ7309" s="367"/>
      <c r="AK7309" s="367"/>
    </row>
    <row r="7310" spans="26:37" s="368" customFormat="1" ht="14.15" customHeight="1">
      <c r="Z7310" s="439"/>
      <c r="AH7310" s="367"/>
      <c r="AJ7310" s="367"/>
      <c r="AK7310" s="367"/>
    </row>
    <row r="7311" spans="26:37" s="368" customFormat="1" ht="14.15" customHeight="1">
      <c r="Z7311" s="439"/>
      <c r="AH7311" s="367"/>
      <c r="AJ7311" s="367"/>
      <c r="AK7311" s="367"/>
    </row>
    <row r="7312" spans="26:37" s="368" customFormat="1" ht="14.15" customHeight="1">
      <c r="Z7312" s="439"/>
      <c r="AH7312" s="367"/>
      <c r="AJ7312" s="367"/>
      <c r="AK7312" s="367"/>
    </row>
    <row r="7313" spans="26:37" s="368" customFormat="1" ht="14.15" customHeight="1">
      <c r="Z7313" s="439"/>
      <c r="AH7313" s="367"/>
      <c r="AJ7313" s="367"/>
      <c r="AK7313" s="367"/>
    </row>
    <row r="7314" spans="26:37" s="368" customFormat="1" ht="14.15" customHeight="1">
      <c r="Z7314" s="439"/>
      <c r="AH7314" s="367"/>
      <c r="AJ7314" s="367"/>
      <c r="AK7314" s="367"/>
    </row>
    <row r="7315" spans="26:37" s="368" customFormat="1" ht="14.15" customHeight="1">
      <c r="Z7315" s="439"/>
      <c r="AH7315" s="367"/>
      <c r="AJ7315" s="367"/>
      <c r="AK7315" s="367"/>
    </row>
    <row r="7316" spans="26:37" s="368" customFormat="1" ht="14.15" customHeight="1">
      <c r="Z7316" s="439"/>
      <c r="AH7316" s="367"/>
      <c r="AJ7316" s="367"/>
      <c r="AK7316" s="367"/>
    </row>
    <row r="7317" spans="26:37" s="368" customFormat="1" ht="14.15" customHeight="1">
      <c r="Z7317" s="439"/>
      <c r="AH7317" s="367"/>
      <c r="AJ7317" s="367"/>
      <c r="AK7317" s="367"/>
    </row>
    <row r="7318" spans="26:37" s="368" customFormat="1" ht="14.15" customHeight="1">
      <c r="Z7318" s="439"/>
      <c r="AH7318" s="367"/>
      <c r="AJ7318" s="367"/>
      <c r="AK7318" s="367"/>
    </row>
    <row r="7319" spans="26:37" s="368" customFormat="1" ht="14.15" customHeight="1">
      <c r="Z7319" s="439"/>
      <c r="AH7319" s="367"/>
      <c r="AJ7319" s="367"/>
      <c r="AK7319" s="367"/>
    </row>
    <row r="7320" spans="26:37" s="368" customFormat="1" ht="14.15" customHeight="1">
      <c r="Z7320" s="439"/>
      <c r="AH7320" s="367"/>
      <c r="AJ7320" s="367"/>
      <c r="AK7320" s="367"/>
    </row>
    <row r="7321" spans="26:37" s="368" customFormat="1" ht="14.15" customHeight="1">
      <c r="Z7321" s="439"/>
      <c r="AH7321" s="367"/>
      <c r="AJ7321" s="367"/>
      <c r="AK7321" s="367"/>
    </row>
    <row r="7322" spans="26:37" s="368" customFormat="1" ht="14.15" customHeight="1">
      <c r="Z7322" s="439"/>
      <c r="AH7322" s="367"/>
      <c r="AJ7322" s="367"/>
      <c r="AK7322" s="367"/>
    </row>
    <row r="7323" spans="26:37" s="368" customFormat="1" ht="14.15" customHeight="1">
      <c r="Z7323" s="439"/>
      <c r="AH7323" s="367"/>
      <c r="AJ7323" s="367"/>
      <c r="AK7323" s="367"/>
    </row>
    <row r="7324" spans="26:37" s="368" customFormat="1" ht="14.15" customHeight="1">
      <c r="Z7324" s="439"/>
      <c r="AH7324" s="367"/>
      <c r="AJ7324" s="367"/>
      <c r="AK7324" s="367"/>
    </row>
    <row r="7325" spans="26:37" s="368" customFormat="1" ht="14.15" customHeight="1">
      <c r="Z7325" s="439"/>
      <c r="AH7325" s="367"/>
      <c r="AJ7325" s="367"/>
      <c r="AK7325" s="367"/>
    </row>
    <row r="7326" spans="26:37" s="368" customFormat="1" ht="14.15" customHeight="1">
      <c r="Z7326" s="439"/>
      <c r="AH7326" s="367"/>
      <c r="AJ7326" s="367"/>
      <c r="AK7326" s="367"/>
    </row>
    <row r="7327" spans="26:37" s="368" customFormat="1" ht="14.15" customHeight="1">
      <c r="Z7327" s="439"/>
      <c r="AH7327" s="367"/>
      <c r="AJ7327" s="367"/>
      <c r="AK7327" s="367"/>
    </row>
    <row r="7328" spans="26:37" s="368" customFormat="1" ht="14.15" customHeight="1">
      <c r="Z7328" s="439"/>
      <c r="AH7328" s="367"/>
      <c r="AJ7328" s="367"/>
      <c r="AK7328" s="367"/>
    </row>
    <row r="7329" spans="26:37" s="368" customFormat="1" ht="14.15" customHeight="1">
      <c r="Z7329" s="439"/>
      <c r="AH7329" s="367"/>
      <c r="AJ7329" s="367"/>
      <c r="AK7329" s="367"/>
    </row>
    <row r="7330" spans="26:37" s="368" customFormat="1" ht="14.15" customHeight="1">
      <c r="Z7330" s="439"/>
      <c r="AH7330" s="367"/>
      <c r="AJ7330" s="367"/>
      <c r="AK7330" s="367"/>
    </row>
    <row r="7331" spans="26:37" s="368" customFormat="1" ht="14.15" customHeight="1">
      <c r="Z7331" s="439"/>
      <c r="AH7331" s="367"/>
      <c r="AJ7331" s="367"/>
      <c r="AK7331" s="367"/>
    </row>
    <row r="7332" spans="26:37" s="368" customFormat="1" ht="14.15" customHeight="1">
      <c r="Z7332" s="439"/>
      <c r="AH7332" s="367"/>
      <c r="AJ7332" s="367"/>
      <c r="AK7332" s="367"/>
    </row>
    <row r="7333" spans="26:37" s="368" customFormat="1" ht="14.15" customHeight="1">
      <c r="Z7333" s="439"/>
      <c r="AH7333" s="367"/>
      <c r="AJ7333" s="367"/>
      <c r="AK7333" s="367"/>
    </row>
    <row r="7334" spans="26:37" s="368" customFormat="1" ht="14.15" customHeight="1">
      <c r="Z7334" s="439"/>
      <c r="AH7334" s="367"/>
      <c r="AJ7334" s="367"/>
      <c r="AK7334" s="367"/>
    </row>
    <row r="7335" spans="26:37" s="368" customFormat="1" ht="14.15" customHeight="1">
      <c r="Z7335" s="439"/>
      <c r="AH7335" s="367"/>
      <c r="AJ7335" s="367"/>
      <c r="AK7335" s="367"/>
    </row>
    <row r="7336" spans="26:37" s="368" customFormat="1" ht="14.15" customHeight="1">
      <c r="Z7336" s="439"/>
      <c r="AH7336" s="367"/>
      <c r="AJ7336" s="367"/>
      <c r="AK7336" s="367"/>
    </row>
    <row r="7337" spans="26:37" s="368" customFormat="1" ht="14.15" customHeight="1">
      <c r="Z7337" s="439"/>
      <c r="AH7337" s="367"/>
      <c r="AJ7337" s="367"/>
      <c r="AK7337" s="367"/>
    </row>
    <row r="7338" spans="26:37" s="368" customFormat="1" ht="14.15" customHeight="1">
      <c r="Z7338" s="439"/>
      <c r="AH7338" s="367"/>
      <c r="AJ7338" s="367"/>
      <c r="AK7338" s="367"/>
    </row>
    <row r="7339" spans="26:37" s="368" customFormat="1" ht="14.15" customHeight="1">
      <c r="Z7339" s="439"/>
      <c r="AH7339" s="367"/>
      <c r="AJ7339" s="367"/>
      <c r="AK7339" s="367"/>
    </row>
    <row r="7340" spans="26:37" s="368" customFormat="1" ht="14.15" customHeight="1">
      <c r="Z7340" s="439"/>
      <c r="AH7340" s="367"/>
      <c r="AJ7340" s="367"/>
      <c r="AK7340" s="367"/>
    </row>
    <row r="7341" spans="26:37" s="368" customFormat="1" ht="14.15" customHeight="1">
      <c r="Z7341" s="439"/>
      <c r="AH7341" s="367"/>
      <c r="AJ7341" s="367"/>
      <c r="AK7341" s="367"/>
    </row>
    <row r="7342" spans="26:37" s="368" customFormat="1" ht="14.15" customHeight="1">
      <c r="Z7342" s="439"/>
      <c r="AH7342" s="367"/>
      <c r="AJ7342" s="367"/>
      <c r="AK7342" s="367"/>
    </row>
    <row r="7343" spans="26:37" s="368" customFormat="1" ht="14.15" customHeight="1">
      <c r="Z7343" s="439"/>
      <c r="AH7343" s="367"/>
      <c r="AJ7343" s="367"/>
      <c r="AK7343" s="367"/>
    </row>
    <row r="7344" spans="26:37" s="368" customFormat="1" ht="14.15" customHeight="1">
      <c r="Z7344" s="439"/>
      <c r="AH7344" s="367"/>
      <c r="AJ7344" s="367"/>
      <c r="AK7344" s="367"/>
    </row>
    <row r="7345" spans="26:37" s="368" customFormat="1" ht="14.15" customHeight="1">
      <c r="Z7345" s="439"/>
      <c r="AH7345" s="367"/>
      <c r="AJ7345" s="367"/>
      <c r="AK7345" s="367"/>
    </row>
    <row r="7346" spans="26:37" s="368" customFormat="1" ht="14.15" customHeight="1">
      <c r="Z7346" s="439"/>
      <c r="AH7346" s="367"/>
      <c r="AJ7346" s="367"/>
      <c r="AK7346" s="367"/>
    </row>
    <row r="7347" spans="26:37" s="368" customFormat="1" ht="14.15" customHeight="1">
      <c r="Z7347" s="439"/>
      <c r="AH7347" s="367"/>
      <c r="AJ7347" s="367"/>
      <c r="AK7347" s="367"/>
    </row>
    <row r="7348" spans="26:37" s="368" customFormat="1" ht="14.15" customHeight="1">
      <c r="Z7348" s="439"/>
      <c r="AH7348" s="367"/>
      <c r="AJ7348" s="367"/>
      <c r="AK7348" s="367"/>
    </row>
    <row r="7349" spans="26:37" s="368" customFormat="1" ht="14.15" customHeight="1">
      <c r="Z7349" s="439"/>
      <c r="AH7349" s="367"/>
      <c r="AJ7349" s="367"/>
      <c r="AK7349" s="367"/>
    </row>
    <row r="7350" spans="26:37" s="368" customFormat="1" ht="14.15" customHeight="1">
      <c r="Z7350" s="439"/>
      <c r="AH7350" s="367"/>
      <c r="AJ7350" s="367"/>
      <c r="AK7350" s="367"/>
    </row>
    <row r="7351" spans="26:37" s="368" customFormat="1" ht="14.15" customHeight="1">
      <c r="Z7351" s="439"/>
      <c r="AH7351" s="367"/>
      <c r="AJ7351" s="367"/>
      <c r="AK7351" s="367"/>
    </row>
    <row r="7352" spans="26:37" s="368" customFormat="1" ht="14.15" customHeight="1">
      <c r="Z7352" s="439"/>
      <c r="AH7352" s="367"/>
      <c r="AJ7352" s="367"/>
      <c r="AK7352" s="367"/>
    </row>
    <row r="7353" spans="26:37" s="368" customFormat="1" ht="14.15" customHeight="1">
      <c r="Z7353" s="439"/>
      <c r="AH7353" s="367"/>
      <c r="AJ7353" s="367"/>
      <c r="AK7353" s="367"/>
    </row>
    <row r="7354" spans="26:37" s="368" customFormat="1" ht="14.15" customHeight="1">
      <c r="Z7354" s="439"/>
      <c r="AH7354" s="367"/>
      <c r="AJ7354" s="367"/>
      <c r="AK7354" s="367"/>
    </row>
    <row r="7355" spans="26:37" s="368" customFormat="1" ht="14.15" customHeight="1">
      <c r="Z7355" s="439"/>
      <c r="AH7355" s="367"/>
      <c r="AJ7355" s="367"/>
      <c r="AK7355" s="367"/>
    </row>
    <row r="7356" spans="26:37" s="368" customFormat="1" ht="14.15" customHeight="1">
      <c r="Z7356" s="439"/>
      <c r="AH7356" s="367"/>
      <c r="AJ7356" s="367"/>
      <c r="AK7356" s="367"/>
    </row>
    <row r="7357" spans="26:37" s="368" customFormat="1" ht="14.15" customHeight="1">
      <c r="Z7357" s="439"/>
      <c r="AH7357" s="367"/>
      <c r="AJ7357" s="367"/>
      <c r="AK7357" s="367"/>
    </row>
    <row r="7358" spans="26:37" s="368" customFormat="1" ht="14.15" customHeight="1">
      <c r="Z7358" s="439"/>
      <c r="AH7358" s="367"/>
      <c r="AJ7358" s="367"/>
      <c r="AK7358" s="367"/>
    </row>
    <row r="7359" spans="26:37" s="368" customFormat="1" ht="14.15" customHeight="1">
      <c r="Z7359" s="439"/>
      <c r="AH7359" s="367"/>
      <c r="AJ7359" s="367"/>
      <c r="AK7359" s="367"/>
    </row>
    <row r="7360" spans="26:37" s="368" customFormat="1" ht="14.15" customHeight="1">
      <c r="Z7360" s="439"/>
      <c r="AH7360" s="367"/>
      <c r="AJ7360" s="367"/>
      <c r="AK7360" s="367"/>
    </row>
    <row r="7361" spans="26:37" s="368" customFormat="1" ht="14.15" customHeight="1">
      <c r="Z7361" s="439"/>
      <c r="AH7361" s="367"/>
      <c r="AJ7361" s="367"/>
      <c r="AK7361" s="367"/>
    </row>
    <row r="7362" spans="26:37" s="368" customFormat="1" ht="14.15" customHeight="1">
      <c r="Z7362" s="439"/>
      <c r="AH7362" s="367"/>
      <c r="AJ7362" s="367"/>
      <c r="AK7362" s="367"/>
    </row>
    <row r="7363" spans="26:37" s="368" customFormat="1" ht="14.15" customHeight="1">
      <c r="Z7363" s="439"/>
      <c r="AH7363" s="367"/>
      <c r="AJ7363" s="367"/>
      <c r="AK7363" s="367"/>
    </row>
    <row r="7364" spans="26:37" s="368" customFormat="1" ht="14.15" customHeight="1">
      <c r="Z7364" s="439"/>
      <c r="AH7364" s="367"/>
      <c r="AJ7364" s="367"/>
      <c r="AK7364" s="367"/>
    </row>
    <row r="7365" spans="26:37" s="368" customFormat="1" ht="14.15" customHeight="1">
      <c r="Z7365" s="439"/>
      <c r="AH7365" s="367"/>
      <c r="AJ7365" s="367"/>
      <c r="AK7365" s="367"/>
    </row>
    <row r="7366" spans="26:37" s="368" customFormat="1" ht="14.15" customHeight="1">
      <c r="Z7366" s="439"/>
      <c r="AH7366" s="367"/>
      <c r="AJ7366" s="367"/>
      <c r="AK7366" s="367"/>
    </row>
    <row r="7367" spans="26:37" s="368" customFormat="1" ht="14.15" customHeight="1">
      <c r="Z7367" s="439"/>
      <c r="AH7367" s="367"/>
      <c r="AJ7367" s="367"/>
      <c r="AK7367" s="367"/>
    </row>
    <row r="7368" spans="26:37" s="368" customFormat="1" ht="14.15" customHeight="1">
      <c r="Z7368" s="439"/>
      <c r="AH7368" s="367"/>
      <c r="AJ7368" s="367"/>
      <c r="AK7368" s="367"/>
    </row>
    <row r="7369" spans="26:37" s="368" customFormat="1" ht="14.15" customHeight="1">
      <c r="Z7369" s="439"/>
      <c r="AH7369" s="367"/>
      <c r="AJ7369" s="367"/>
      <c r="AK7369" s="367"/>
    </row>
    <row r="7370" spans="26:37" s="368" customFormat="1" ht="14.15" customHeight="1">
      <c r="Z7370" s="439"/>
      <c r="AH7370" s="367"/>
      <c r="AJ7370" s="367"/>
      <c r="AK7370" s="367"/>
    </row>
    <row r="7371" spans="26:37" s="368" customFormat="1" ht="14.15" customHeight="1">
      <c r="Z7371" s="439"/>
      <c r="AH7371" s="367"/>
      <c r="AJ7371" s="367"/>
      <c r="AK7371" s="367"/>
    </row>
    <row r="7372" spans="26:37" s="368" customFormat="1" ht="14.15" customHeight="1">
      <c r="Z7372" s="439"/>
      <c r="AH7372" s="367"/>
      <c r="AJ7372" s="367"/>
      <c r="AK7372" s="367"/>
    </row>
    <row r="7373" spans="26:37" s="368" customFormat="1" ht="14.15" customHeight="1">
      <c r="Z7373" s="439"/>
      <c r="AH7373" s="367"/>
      <c r="AJ7373" s="367"/>
      <c r="AK7373" s="367"/>
    </row>
    <row r="7374" spans="26:37" s="368" customFormat="1" ht="14.15" customHeight="1">
      <c r="Z7374" s="439"/>
      <c r="AH7374" s="367"/>
      <c r="AJ7374" s="367"/>
      <c r="AK7374" s="367"/>
    </row>
    <row r="7375" spans="26:37" s="368" customFormat="1" ht="14.15" customHeight="1">
      <c r="Z7375" s="439"/>
      <c r="AH7375" s="367"/>
      <c r="AJ7375" s="367"/>
      <c r="AK7375" s="367"/>
    </row>
    <row r="7376" spans="26:37" s="368" customFormat="1" ht="14.15" customHeight="1">
      <c r="Z7376" s="439"/>
      <c r="AH7376" s="367"/>
      <c r="AJ7376" s="367"/>
      <c r="AK7376" s="367"/>
    </row>
    <row r="7377" spans="26:37" s="368" customFormat="1" ht="14.15" customHeight="1">
      <c r="Z7377" s="439"/>
      <c r="AH7377" s="367"/>
      <c r="AJ7377" s="367"/>
      <c r="AK7377" s="367"/>
    </row>
    <row r="7378" spans="26:37" s="368" customFormat="1" ht="14.15" customHeight="1">
      <c r="Z7378" s="439"/>
      <c r="AH7378" s="367"/>
      <c r="AJ7378" s="367"/>
      <c r="AK7378" s="367"/>
    </row>
    <row r="7379" spans="26:37" s="368" customFormat="1" ht="14.15" customHeight="1">
      <c r="Z7379" s="439"/>
      <c r="AH7379" s="367"/>
      <c r="AJ7379" s="367"/>
      <c r="AK7379" s="367"/>
    </row>
    <row r="7380" spans="26:37" s="368" customFormat="1" ht="14.15" customHeight="1">
      <c r="Z7380" s="439"/>
      <c r="AH7380" s="367"/>
      <c r="AJ7380" s="367"/>
      <c r="AK7380" s="367"/>
    </row>
    <row r="7381" spans="26:37" s="368" customFormat="1" ht="14.15" customHeight="1">
      <c r="Z7381" s="439"/>
      <c r="AH7381" s="367"/>
      <c r="AJ7381" s="367"/>
      <c r="AK7381" s="367"/>
    </row>
    <row r="7382" spans="26:37" s="368" customFormat="1" ht="14.15" customHeight="1">
      <c r="Z7382" s="439"/>
      <c r="AH7382" s="367"/>
      <c r="AJ7382" s="367"/>
      <c r="AK7382" s="367"/>
    </row>
    <row r="7383" spans="26:37" s="368" customFormat="1" ht="14.15" customHeight="1">
      <c r="Z7383" s="439"/>
      <c r="AH7383" s="367"/>
      <c r="AJ7383" s="367"/>
      <c r="AK7383" s="367"/>
    </row>
    <row r="7384" spans="26:37" s="368" customFormat="1" ht="14.15" customHeight="1">
      <c r="Z7384" s="439"/>
      <c r="AH7384" s="367"/>
      <c r="AJ7384" s="367"/>
      <c r="AK7384" s="367"/>
    </row>
    <row r="7385" spans="26:37" s="368" customFormat="1" ht="14.15" customHeight="1">
      <c r="Z7385" s="439"/>
      <c r="AH7385" s="367"/>
      <c r="AJ7385" s="367"/>
      <c r="AK7385" s="367"/>
    </row>
    <row r="7386" spans="26:37" s="368" customFormat="1" ht="14.15" customHeight="1">
      <c r="Z7386" s="439"/>
      <c r="AH7386" s="367"/>
      <c r="AJ7386" s="367"/>
      <c r="AK7386" s="367"/>
    </row>
    <row r="7387" spans="26:37" s="368" customFormat="1" ht="14.15" customHeight="1">
      <c r="Z7387" s="439"/>
      <c r="AH7387" s="367"/>
      <c r="AJ7387" s="367"/>
      <c r="AK7387" s="367"/>
    </row>
    <row r="7388" spans="26:37" s="368" customFormat="1" ht="14.15" customHeight="1">
      <c r="Z7388" s="439"/>
      <c r="AH7388" s="367"/>
      <c r="AJ7388" s="367"/>
      <c r="AK7388" s="367"/>
    </row>
    <row r="7389" spans="26:37" s="368" customFormat="1" ht="14.15" customHeight="1">
      <c r="Z7389" s="439"/>
      <c r="AH7389" s="367"/>
      <c r="AJ7389" s="367"/>
      <c r="AK7389" s="367"/>
    </row>
    <row r="7390" spans="26:37" s="368" customFormat="1" ht="14.15" customHeight="1">
      <c r="Z7390" s="439"/>
      <c r="AH7390" s="367"/>
      <c r="AJ7390" s="367"/>
      <c r="AK7390" s="367"/>
    </row>
    <row r="7391" spans="26:37" s="368" customFormat="1" ht="14.15" customHeight="1">
      <c r="Z7391" s="439"/>
      <c r="AH7391" s="367"/>
      <c r="AJ7391" s="367"/>
      <c r="AK7391" s="367"/>
    </row>
    <row r="7392" spans="26:37" s="368" customFormat="1" ht="14.15" customHeight="1">
      <c r="Z7392" s="439"/>
      <c r="AH7392" s="367"/>
      <c r="AJ7392" s="367"/>
      <c r="AK7392" s="367"/>
    </row>
    <row r="7393" spans="26:37" s="368" customFormat="1" ht="14.15" customHeight="1">
      <c r="Z7393" s="439"/>
      <c r="AH7393" s="367"/>
      <c r="AJ7393" s="367"/>
      <c r="AK7393" s="367"/>
    </row>
    <row r="7394" spans="26:37" s="368" customFormat="1" ht="14.15" customHeight="1">
      <c r="Z7394" s="439"/>
      <c r="AH7394" s="367"/>
      <c r="AJ7394" s="367"/>
      <c r="AK7394" s="367"/>
    </row>
    <row r="7395" spans="26:37" s="368" customFormat="1" ht="14.15" customHeight="1">
      <c r="Z7395" s="439"/>
      <c r="AH7395" s="367"/>
      <c r="AJ7395" s="367"/>
      <c r="AK7395" s="367"/>
    </row>
    <row r="7396" spans="26:37" s="368" customFormat="1" ht="14.15" customHeight="1">
      <c r="Z7396" s="439"/>
      <c r="AH7396" s="367"/>
      <c r="AJ7396" s="367"/>
      <c r="AK7396" s="367"/>
    </row>
    <row r="7397" spans="26:37" s="368" customFormat="1" ht="14.15" customHeight="1">
      <c r="Z7397" s="439"/>
      <c r="AH7397" s="367"/>
      <c r="AJ7397" s="367"/>
      <c r="AK7397" s="367"/>
    </row>
    <row r="7398" spans="26:37" s="368" customFormat="1" ht="14.15" customHeight="1">
      <c r="Z7398" s="439"/>
      <c r="AH7398" s="367"/>
      <c r="AJ7398" s="367"/>
      <c r="AK7398" s="367"/>
    </row>
    <row r="7399" spans="26:37" s="368" customFormat="1" ht="14.15" customHeight="1">
      <c r="Z7399" s="439"/>
      <c r="AH7399" s="367"/>
      <c r="AJ7399" s="367"/>
      <c r="AK7399" s="367"/>
    </row>
    <row r="7400" spans="26:37" s="368" customFormat="1" ht="14.15" customHeight="1">
      <c r="Z7400" s="439"/>
      <c r="AH7400" s="367"/>
      <c r="AJ7400" s="367"/>
      <c r="AK7400" s="367"/>
    </row>
    <row r="7401" spans="26:37" s="368" customFormat="1" ht="14.15" customHeight="1">
      <c r="Z7401" s="439"/>
      <c r="AH7401" s="367"/>
      <c r="AJ7401" s="367"/>
      <c r="AK7401" s="367"/>
    </row>
    <row r="7402" spans="26:37" s="368" customFormat="1" ht="14.15" customHeight="1">
      <c r="Z7402" s="439"/>
      <c r="AH7402" s="367"/>
      <c r="AJ7402" s="367"/>
      <c r="AK7402" s="367"/>
    </row>
    <row r="7403" spans="26:37" s="368" customFormat="1" ht="14.15" customHeight="1">
      <c r="Z7403" s="439"/>
      <c r="AH7403" s="367"/>
      <c r="AJ7403" s="367"/>
      <c r="AK7403" s="367"/>
    </row>
    <row r="7404" spans="26:37" s="368" customFormat="1" ht="14.15" customHeight="1">
      <c r="Z7404" s="439"/>
      <c r="AH7404" s="367"/>
      <c r="AJ7404" s="367"/>
      <c r="AK7404" s="367"/>
    </row>
    <row r="7405" spans="26:37" s="368" customFormat="1" ht="14.15" customHeight="1">
      <c r="Z7405" s="439"/>
      <c r="AH7405" s="367"/>
      <c r="AJ7405" s="367"/>
      <c r="AK7405" s="367"/>
    </row>
    <row r="7406" spans="26:37" s="368" customFormat="1" ht="14.15" customHeight="1">
      <c r="Z7406" s="439"/>
      <c r="AH7406" s="367"/>
      <c r="AJ7406" s="367"/>
      <c r="AK7406" s="367"/>
    </row>
    <row r="7407" spans="26:37" s="368" customFormat="1" ht="14.15" customHeight="1">
      <c r="Z7407" s="439"/>
      <c r="AH7407" s="367"/>
      <c r="AJ7407" s="367"/>
      <c r="AK7407" s="367"/>
    </row>
    <row r="7408" spans="26:37" s="368" customFormat="1" ht="14.15" customHeight="1">
      <c r="Z7408" s="439"/>
      <c r="AH7408" s="367"/>
      <c r="AJ7408" s="367"/>
      <c r="AK7408" s="367"/>
    </row>
    <row r="7409" spans="26:37" s="368" customFormat="1" ht="14.15" customHeight="1">
      <c r="Z7409" s="439"/>
      <c r="AH7409" s="367"/>
      <c r="AJ7409" s="367"/>
      <c r="AK7409" s="367"/>
    </row>
    <row r="7410" spans="26:37" s="368" customFormat="1" ht="14.15" customHeight="1">
      <c r="Z7410" s="439"/>
      <c r="AH7410" s="367"/>
      <c r="AJ7410" s="367"/>
      <c r="AK7410" s="367"/>
    </row>
    <row r="7411" spans="26:37" s="368" customFormat="1" ht="14.15" customHeight="1">
      <c r="Z7411" s="439"/>
      <c r="AH7411" s="367"/>
      <c r="AJ7411" s="367"/>
      <c r="AK7411" s="367"/>
    </row>
    <row r="7412" spans="26:37" s="368" customFormat="1" ht="14.15" customHeight="1">
      <c r="Z7412" s="439"/>
      <c r="AH7412" s="367"/>
      <c r="AJ7412" s="367"/>
      <c r="AK7412" s="367"/>
    </row>
    <row r="7413" spans="26:37" s="368" customFormat="1" ht="14.15" customHeight="1">
      <c r="Z7413" s="439"/>
      <c r="AH7413" s="367"/>
      <c r="AJ7413" s="367"/>
      <c r="AK7413" s="367"/>
    </row>
    <row r="7414" spans="26:37" s="368" customFormat="1" ht="14.15" customHeight="1">
      <c r="Z7414" s="439"/>
      <c r="AH7414" s="367"/>
      <c r="AJ7414" s="367"/>
      <c r="AK7414" s="367"/>
    </row>
    <row r="7415" spans="26:37" s="368" customFormat="1" ht="14.15" customHeight="1">
      <c r="Z7415" s="439"/>
      <c r="AH7415" s="367"/>
      <c r="AJ7415" s="367"/>
      <c r="AK7415" s="367"/>
    </row>
    <row r="7416" spans="26:37" s="368" customFormat="1" ht="14.15" customHeight="1">
      <c r="Z7416" s="439"/>
      <c r="AH7416" s="367"/>
      <c r="AJ7416" s="367"/>
      <c r="AK7416" s="367"/>
    </row>
    <row r="7417" spans="26:37" s="368" customFormat="1" ht="14.15" customHeight="1">
      <c r="Z7417" s="439"/>
      <c r="AH7417" s="367"/>
      <c r="AJ7417" s="367"/>
      <c r="AK7417" s="367"/>
    </row>
    <row r="7418" spans="26:37" s="368" customFormat="1" ht="14.15" customHeight="1">
      <c r="Z7418" s="439"/>
      <c r="AH7418" s="367"/>
      <c r="AJ7418" s="367"/>
      <c r="AK7418" s="367"/>
    </row>
    <row r="7419" spans="26:37" s="368" customFormat="1" ht="14.15" customHeight="1">
      <c r="Z7419" s="439"/>
      <c r="AH7419" s="367"/>
      <c r="AJ7419" s="367"/>
      <c r="AK7419" s="367"/>
    </row>
    <row r="7420" spans="26:37" s="368" customFormat="1" ht="14.15" customHeight="1">
      <c r="Z7420" s="439"/>
      <c r="AH7420" s="367"/>
      <c r="AJ7420" s="367"/>
      <c r="AK7420" s="367"/>
    </row>
    <row r="7421" spans="26:37" s="368" customFormat="1" ht="14.15" customHeight="1">
      <c r="Z7421" s="439"/>
      <c r="AH7421" s="367"/>
      <c r="AJ7421" s="367"/>
      <c r="AK7421" s="367"/>
    </row>
    <row r="7422" spans="26:37" s="368" customFormat="1" ht="14.15" customHeight="1">
      <c r="Z7422" s="439"/>
      <c r="AH7422" s="367"/>
      <c r="AJ7422" s="367"/>
      <c r="AK7422" s="367"/>
    </row>
    <row r="7423" spans="26:37" s="368" customFormat="1" ht="14.15" customHeight="1">
      <c r="Z7423" s="439"/>
      <c r="AH7423" s="367"/>
      <c r="AJ7423" s="367"/>
      <c r="AK7423" s="367"/>
    </row>
    <row r="7424" spans="26:37" s="368" customFormat="1" ht="14.15" customHeight="1">
      <c r="Z7424" s="439"/>
      <c r="AH7424" s="367"/>
      <c r="AJ7424" s="367"/>
      <c r="AK7424" s="367"/>
    </row>
    <row r="7425" spans="26:37" s="368" customFormat="1" ht="14.15" customHeight="1">
      <c r="Z7425" s="439"/>
      <c r="AH7425" s="367"/>
      <c r="AJ7425" s="367"/>
      <c r="AK7425" s="367"/>
    </row>
    <row r="7426" spans="26:37" s="368" customFormat="1" ht="14.15" customHeight="1">
      <c r="Z7426" s="439"/>
      <c r="AH7426" s="367"/>
      <c r="AJ7426" s="367"/>
      <c r="AK7426" s="367"/>
    </row>
    <row r="7427" spans="26:37" s="368" customFormat="1" ht="14.15" customHeight="1">
      <c r="Z7427" s="439"/>
      <c r="AH7427" s="367"/>
      <c r="AJ7427" s="367"/>
      <c r="AK7427" s="367"/>
    </row>
    <row r="7428" spans="26:37" s="368" customFormat="1" ht="14.15" customHeight="1">
      <c r="Z7428" s="439"/>
      <c r="AH7428" s="367"/>
      <c r="AJ7428" s="367"/>
      <c r="AK7428" s="367"/>
    </row>
    <row r="7429" spans="26:37" s="368" customFormat="1" ht="14.15" customHeight="1">
      <c r="Z7429" s="439"/>
      <c r="AH7429" s="367"/>
      <c r="AJ7429" s="367"/>
      <c r="AK7429" s="367"/>
    </row>
    <row r="7430" spans="26:37" s="368" customFormat="1" ht="14.15" customHeight="1">
      <c r="Z7430" s="439"/>
      <c r="AH7430" s="367"/>
      <c r="AJ7430" s="367"/>
      <c r="AK7430" s="367"/>
    </row>
    <row r="7431" spans="26:37" s="368" customFormat="1" ht="14.15" customHeight="1">
      <c r="Z7431" s="439"/>
      <c r="AH7431" s="367"/>
      <c r="AJ7431" s="367"/>
      <c r="AK7431" s="367"/>
    </row>
    <row r="7432" spans="26:37" s="368" customFormat="1" ht="14.15" customHeight="1">
      <c r="Z7432" s="439"/>
      <c r="AH7432" s="367"/>
      <c r="AJ7432" s="367"/>
      <c r="AK7432" s="367"/>
    </row>
    <row r="7433" spans="26:37" s="368" customFormat="1" ht="14.15" customHeight="1">
      <c r="Z7433" s="439"/>
      <c r="AH7433" s="367"/>
      <c r="AJ7433" s="367"/>
      <c r="AK7433" s="367"/>
    </row>
    <row r="7434" spans="26:37" s="368" customFormat="1" ht="14.15" customHeight="1">
      <c r="Z7434" s="439"/>
      <c r="AH7434" s="367"/>
      <c r="AJ7434" s="367"/>
      <c r="AK7434" s="367"/>
    </row>
    <row r="7435" spans="26:37" s="368" customFormat="1" ht="14.15" customHeight="1">
      <c r="Z7435" s="439"/>
      <c r="AH7435" s="367"/>
      <c r="AJ7435" s="367"/>
      <c r="AK7435" s="367"/>
    </row>
    <row r="7436" spans="26:37" s="368" customFormat="1" ht="14.15" customHeight="1">
      <c r="Z7436" s="439"/>
      <c r="AH7436" s="367"/>
      <c r="AJ7436" s="367"/>
      <c r="AK7436" s="367"/>
    </row>
    <row r="7437" spans="26:37" s="368" customFormat="1" ht="14.15" customHeight="1">
      <c r="Z7437" s="439"/>
      <c r="AH7437" s="367"/>
      <c r="AJ7437" s="367"/>
      <c r="AK7437" s="367"/>
    </row>
    <row r="7438" spans="26:37" s="368" customFormat="1" ht="14.15" customHeight="1">
      <c r="Z7438" s="439"/>
      <c r="AH7438" s="367"/>
      <c r="AJ7438" s="367"/>
      <c r="AK7438" s="367"/>
    </row>
    <row r="7439" spans="26:37" s="368" customFormat="1" ht="14.15" customHeight="1">
      <c r="Z7439" s="439"/>
      <c r="AH7439" s="367"/>
      <c r="AJ7439" s="367"/>
      <c r="AK7439" s="367"/>
    </row>
    <row r="7440" spans="26:37" s="368" customFormat="1" ht="14.15" customHeight="1">
      <c r="Z7440" s="439"/>
      <c r="AH7440" s="367"/>
      <c r="AJ7440" s="367"/>
      <c r="AK7440" s="367"/>
    </row>
    <row r="7441" spans="26:37" s="368" customFormat="1" ht="14.15" customHeight="1">
      <c r="Z7441" s="439"/>
      <c r="AH7441" s="367"/>
      <c r="AJ7441" s="367"/>
      <c r="AK7441" s="367"/>
    </row>
    <row r="7442" spans="26:37" s="368" customFormat="1" ht="14.15" customHeight="1">
      <c r="Z7442" s="439"/>
      <c r="AH7442" s="367"/>
      <c r="AJ7442" s="367"/>
      <c r="AK7442" s="367"/>
    </row>
    <row r="7443" spans="26:37" s="368" customFormat="1" ht="14.15" customHeight="1">
      <c r="Z7443" s="439"/>
      <c r="AH7443" s="367"/>
      <c r="AJ7443" s="367"/>
      <c r="AK7443" s="367"/>
    </row>
    <row r="7444" spans="26:37" s="368" customFormat="1" ht="14.15" customHeight="1">
      <c r="Z7444" s="439"/>
      <c r="AH7444" s="367"/>
      <c r="AJ7444" s="367"/>
      <c r="AK7444" s="367"/>
    </row>
    <row r="7445" spans="26:37" s="368" customFormat="1" ht="14.15" customHeight="1">
      <c r="Z7445" s="439"/>
      <c r="AH7445" s="367"/>
      <c r="AJ7445" s="367"/>
      <c r="AK7445" s="367"/>
    </row>
    <row r="7446" spans="26:37" s="368" customFormat="1" ht="14.15" customHeight="1">
      <c r="Z7446" s="439"/>
      <c r="AH7446" s="367"/>
      <c r="AJ7446" s="367"/>
      <c r="AK7446" s="367"/>
    </row>
    <row r="7447" spans="26:37" s="368" customFormat="1" ht="14.15" customHeight="1">
      <c r="Z7447" s="439"/>
      <c r="AH7447" s="367"/>
      <c r="AJ7447" s="367"/>
      <c r="AK7447" s="367"/>
    </row>
    <row r="7448" spans="26:37" s="368" customFormat="1" ht="14.15" customHeight="1">
      <c r="Z7448" s="439"/>
      <c r="AH7448" s="367"/>
      <c r="AJ7448" s="367"/>
      <c r="AK7448" s="367"/>
    </row>
    <row r="7449" spans="26:37" s="368" customFormat="1" ht="14.15" customHeight="1">
      <c r="Z7449" s="439"/>
      <c r="AH7449" s="367"/>
      <c r="AJ7449" s="367"/>
      <c r="AK7449" s="367"/>
    </row>
    <row r="7450" spans="26:37" s="368" customFormat="1" ht="14.15" customHeight="1">
      <c r="Z7450" s="439"/>
      <c r="AH7450" s="367"/>
      <c r="AJ7450" s="367"/>
      <c r="AK7450" s="367"/>
    </row>
    <row r="7451" spans="26:37" s="368" customFormat="1" ht="14.15" customHeight="1">
      <c r="Z7451" s="439"/>
      <c r="AH7451" s="367"/>
      <c r="AJ7451" s="367"/>
      <c r="AK7451" s="367"/>
    </row>
    <row r="7452" spans="26:37" s="368" customFormat="1" ht="14.15" customHeight="1">
      <c r="Z7452" s="439"/>
      <c r="AH7452" s="367"/>
      <c r="AJ7452" s="367"/>
      <c r="AK7452" s="367"/>
    </row>
    <row r="7453" spans="26:37" s="368" customFormat="1" ht="14.15" customHeight="1">
      <c r="Z7453" s="439"/>
      <c r="AH7453" s="367"/>
      <c r="AJ7453" s="367"/>
      <c r="AK7453" s="367"/>
    </row>
    <row r="7454" spans="26:37" s="368" customFormat="1" ht="14.15" customHeight="1">
      <c r="Z7454" s="439"/>
      <c r="AH7454" s="367"/>
      <c r="AJ7454" s="367"/>
      <c r="AK7454" s="367"/>
    </row>
    <row r="7455" spans="26:37" s="368" customFormat="1" ht="14.15" customHeight="1">
      <c r="Z7455" s="439"/>
      <c r="AH7455" s="367"/>
      <c r="AJ7455" s="367"/>
      <c r="AK7455" s="367"/>
    </row>
    <row r="7456" spans="26:37" s="368" customFormat="1" ht="14.15" customHeight="1">
      <c r="Z7456" s="439"/>
      <c r="AH7456" s="367"/>
      <c r="AJ7456" s="367"/>
      <c r="AK7456" s="367"/>
    </row>
    <row r="7457" spans="26:37" s="368" customFormat="1" ht="14.15" customHeight="1">
      <c r="Z7457" s="439"/>
      <c r="AH7457" s="367"/>
      <c r="AJ7457" s="367"/>
      <c r="AK7457" s="367"/>
    </row>
    <row r="7458" spans="26:37" s="368" customFormat="1" ht="14.15" customHeight="1">
      <c r="Z7458" s="439"/>
      <c r="AH7458" s="367"/>
      <c r="AJ7458" s="367"/>
      <c r="AK7458" s="367"/>
    </row>
    <row r="7459" spans="26:37" s="368" customFormat="1" ht="14.15" customHeight="1">
      <c r="Z7459" s="439"/>
      <c r="AH7459" s="367"/>
      <c r="AJ7459" s="367"/>
      <c r="AK7459" s="367"/>
    </row>
    <row r="7460" spans="26:37" s="368" customFormat="1" ht="14.15" customHeight="1">
      <c r="Z7460" s="439"/>
      <c r="AH7460" s="367"/>
      <c r="AJ7460" s="367"/>
      <c r="AK7460" s="367"/>
    </row>
    <row r="7461" spans="26:37" s="368" customFormat="1" ht="14.15" customHeight="1">
      <c r="Z7461" s="439"/>
      <c r="AH7461" s="367"/>
      <c r="AJ7461" s="367"/>
      <c r="AK7461" s="367"/>
    </row>
    <row r="7462" spans="26:37" s="368" customFormat="1" ht="14.15" customHeight="1">
      <c r="Z7462" s="439"/>
      <c r="AH7462" s="367"/>
      <c r="AJ7462" s="367"/>
      <c r="AK7462" s="367"/>
    </row>
    <row r="7463" spans="26:37" s="368" customFormat="1" ht="14.15" customHeight="1">
      <c r="Z7463" s="439"/>
      <c r="AH7463" s="367"/>
      <c r="AJ7463" s="367"/>
      <c r="AK7463" s="367"/>
    </row>
    <row r="7464" spans="26:37" s="368" customFormat="1" ht="14.15" customHeight="1">
      <c r="Z7464" s="439"/>
      <c r="AH7464" s="367"/>
      <c r="AJ7464" s="367"/>
      <c r="AK7464" s="367"/>
    </row>
    <row r="7465" spans="26:37" s="368" customFormat="1" ht="14.15" customHeight="1">
      <c r="Z7465" s="439"/>
      <c r="AH7465" s="367"/>
      <c r="AJ7465" s="367"/>
      <c r="AK7465" s="367"/>
    </row>
    <row r="7466" spans="26:37" s="368" customFormat="1" ht="14.15" customHeight="1">
      <c r="Z7466" s="439"/>
      <c r="AH7466" s="367"/>
      <c r="AJ7466" s="367"/>
      <c r="AK7466" s="367"/>
    </row>
    <row r="7467" spans="26:37" s="368" customFormat="1" ht="14.15" customHeight="1">
      <c r="Z7467" s="439"/>
      <c r="AH7467" s="367"/>
      <c r="AJ7467" s="367"/>
      <c r="AK7467" s="367"/>
    </row>
    <row r="7468" spans="26:37" s="368" customFormat="1" ht="14.15" customHeight="1">
      <c r="Z7468" s="439"/>
      <c r="AH7468" s="367"/>
      <c r="AJ7468" s="367"/>
      <c r="AK7468" s="367"/>
    </row>
    <row r="7469" spans="26:37" s="368" customFormat="1" ht="14.15" customHeight="1">
      <c r="Z7469" s="439"/>
      <c r="AH7469" s="367"/>
      <c r="AJ7469" s="367"/>
      <c r="AK7469" s="367"/>
    </row>
    <row r="7470" spans="26:37" s="368" customFormat="1" ht="14.15" customHeight="1">
      <c r="Z7470" s="439"/>
      <c r="AH7470" s="367"/>
      <c r="AJ7470" s="367"/>
      <c r="AK7470" s="367"/>
    </row>
    <row r="7471" spans="26:37" s="368" customFormat="1" ht="14.15" customHeight="1">
      <c r="Z7471" s="439"/>
      <c r="AH7471" s="367"/>
      <c r="AJ7471" s="367"/>
      <c r="AK7471" s="367"/>
    </row>
    <row r="7472" spans="26:37" s="368" customFormat="1" ht="14.15" customHeight="1">
      <c r="Z7472" s="439"/>
      <c r="AH7472" s="367"/>
      <c r="AJ7472" s="367"/>
      <c r="AK7472" s="367"/>
    </row>
    <row r="7473" spans="26:37" s="368" customFormat="1" ht="14.15" customHeight="1">
      <c r="Z7473" s="439"/>
      <c r="AH7473" s="367"/>
      <c r="AJ7473" s="367"/>
      <c r="AK7473" s="367"/>
    </row>
    <row r="7474" spans="26:37" s="368" customFormat="1" ht="14.15" customHeight="1">
      <c r="Z7474" s="439"/>
      <c r="AH7474" s="367"/>
      <c r="AJ7474" s="367"/>
      <c r="AK7474" s="367"/>
    </row>
    <row r="7475" spans="26:37" s="368" customFormat="1" ht="14.15" customHeight="1">
      <c r="Z7475" s="439"/>
      <c r="AH7475" s="367"/>
      <c r="AJ7475" s="367"/>
      <c r="AK7475" s="367"/>
    </row>
    <row r="7476" spans="26:37" s="368" customFormat="1" ht="14.15" customHeight="1">
      <c r="Z7476" s="439"/>
      <c r="AH7476" s="367"/>
      <c r="AJ7476" s="367"/>
      <c r="AK7476" s="367"/>
    </row>
    <row r="7477" spans="26:37" s="368" customFormat="1" ht="14.15" customHeight="1">
      <c r="Z7477" s="439"/>
      <c r="AH7477" s="367"/>
      <c r="AJ7477" s="367"/>
      <c r="AK7477" s="367"/>
    </row>
    <row r="7478" spans="26:37" s="368" customFormat="1" ht="14.15" customHeight="1">
      <c r="Z7478" s="439"/>
      <c r="AH7478" s="367"/>
      <c r="AJ7478" s="367"/>
      <c r="AK7478" s="367"/>
    </row>
    <row r="7479" spans="26:37" s="368" customFormat="1" ht="14.15" customHeight="1">
      <c r="Z7479" s="439"/>
      <c r="AH7479" s="367"/>
      <c r="AJ7479" s="367"/>
      <c r="AK7479" s="367"/>
    </row>
    <row r="7480" spans="26:37" s="368" customFormat="1" ht="14.15" customHeight="1">
      <c r="Z7480" s="439"/>
      <c r="AH7480" s="367"/>
      <c r="AJ7480" s="367"/>
      <c r="AK7480" s="367"/>
    </row>
    <row r="7481" spans="26:37" s="368" customFormat="1" ht="14.15" customHeight="1">
      <c r="Z7481" s="439"/>
      <c r="AH7481" s="367"/>
      <c r="AJ7481" s="367"/>
      <c r="AK7481" s="367"/>
    </row>
    <row r="7482" spans="26:37" s="368" customFormat="1" ht="14.15" customHeight="1">
      <c r="Z7482" s="439"/>
      <c r="AH7482" s="367"/>
      <c r="AJ7482" s="367"/>
      <c r="AK7482" s="367"/>
    </row>
    <row r="7483" spans="26:37" s="368" customFormat="1" ht="14.15" customHeight="1">
      <c r="Z7483" s="439"/>
      <c r="AH7483" s="367"/>
      <c r="AJ7483" s="367"/>
      <c r="AK7483" s="367"/>
    </row>
    <row r="7484" spans="26:37" s="368" customFormat="1" ht="14.15" customHeight="1">
      <c r="Z7484" s="439"/>
      <c r="AH7484" s="367"/>
      <c r="AJ7484" s="367"/>
      <c r="AK7484" s="367"/>
    </row>
    <row r="7485" spans="26:37" s="368" customFormat="1" ht="14.15" customHeight="1">
      <c r="Z7485" s="439"/>
      <c r="AH7485" s="367"/>
      <c r="AJ7485" s="367"/>
      <c r="AK7485" s="367"/>
    </row>
    <row r="7486" spans="26:37" s="368" customFormat="1" ht="14.15" customHeight="1">
      <c r="Z7486" s="439"/>
      <c r="AH7486" s="367"/>
      <c r="AJ7486" s="367"/>
      <c r="AK7486" s="367"/>
    </row>
    <row r="7487" spans="26:37" s="368" customFormat="1" ht="14.15" customHeight="1">
      <c r="Z7487" s="439"/>
      <c r="AH7487" s="367"/>
      <c r="AJ7487" s="367"/>
      <c r="AK7487" s="367"/>
    </row>
    <row r="7488" spans="26:37" s="368" customFormat="1" ht="14.15" customHeight="1">
      <c r="Z7488" s="439"/>
      <c r="AH7488" s="367"/>
      <c r="AJ7488" s="367"/>
      <c r="AK7488" s="367"/>
    </row>
    <row r="7489" spans="26:37" s="368" customFormat="1" ht="14.15" customHeight="1">
      <c r="Z7489" s="439"/>
      <c r="AH7489" s="367"/>
      <c r="AJ7489" s="367"/>
      <c r="AK7489" s="367"/>
    </row>
    <row r="7490" spans="26:37" s="368" customFormat="1" ht="14.15" customHeight="1">
      <c r="Z7490" s="439"/>
      <c r="AH7490" s="367"/>
      <c r="AJ7490" s="367"/>
      <c r="AK7490" s="367"/>
    </row>
    <row r="7491" spans="26:37" s="368" customFormat="1" ht="14.15" customHeight="1">
      <c r="Z7491" s="439"/>
      <c r="AH7491" s="367"/>
      <c r="AJ7491" s="367"/>
      <c r="AK7491" s="367"/>
    </row>
    <row r="7492" spans="26:37" s="368" customFormat="1" ht="14.15" customHeight="1">
      <c r="Z7492" s="439"/>
      <c r="AH7492" s="367"/>
      <c r="AJ7492" s="367"/>
      <c r="AK7492" s="367"/>
    </row>
    <row r="7493" spans="26:37" s="368" customFormat="1" ht="14.15" customHeight="1">
      <c r="Z7493" s="439"/>
      <c r="AH7493" s="367"/>
      <c r="AJ7493" s="367"/>
      <c r="AK7493" s="367"/>
    </row>
    <row r="7494" spans="26:37" s="368" customFormat="1" ht="14.15" customHeight="1">
      <c r="Z7494" s="439"/>
      <c r="AH7494" s="367"/>
      <c r="AJ7494" s="367"/>
      <c r="AK7494" s="367"/>
    </row>
    <row r="7495" spans="26:37" s="368" customFormat="1" ht="14.15" customHeight="1">
      <c r="Z7495" s="439"/>
      <c r="AH7495" s="367"/>
      <c r="AJ7495" s="367"/>
      <c r="AK7495" s="367"/>
    </row>
    <row r="7496" spans="26:37" s="368" customFormat="1" ht="14.15" customHeight="1">
      <c r="Z7496" s="439"/>
      <c r="AH7496" s="367"/>
      <c r="AJ7496" s="367"/>
      <c r="AK7496" s="367"/>
    </row>
    <row r="7497" spans="26:37" s="368" customFormat="1" ht="14.15" customHeight="1">
      <c r="Z7497" s="439"/>
      <c r="AH7497" s="367"/>
      <c r="AJ7497" s="367"/>
      <c r="AK7497" s="367"/>
    </row>
    <row r="7498" spans="26:37" s="368" customFormat="1" ht="14.15" customHeight="1">
      <c r="Z7498" s="439"/>
      <c r="AH7498" s="367"/>
      <c r="AJ7498" s="367"/>
      <c r="AK7498" s="367"/>
    </row>
    <row r="7499" spans="26:37" s="368" customFormat="1" ht="14.15" customHeight="1">
      <c r="Z7499" s="439"/>
      <c r="AH7499" s="367"/>
      <c r="AJ7499" s="367"/>
      <c r="AK7499" s="367"/>
    </row>
    <row r="7500" spans="26:37" s="368" customFormat="1" ht="14.15" customHeight="1">
      <c r="Z7500" s="439"/>
      <c r="AH7500" s="367"/>
      <c r="AJ7500" s="367"/>
      <c r="AK7500" s="367"/>
    </row>
    <row r="7501" spans="26:37" s="368" customFormat="1" ht="14.15" customHeight="1">
      <c r="Z7501" s="439"/>
      <c r="AH7501" s="367"/>
      <c r="AJ7501" s="367"/>
      <c r="AK7501" s="367"/>
    </row>
    <row r="7502" spans="26:37" s="368" customFormat="1" ht="14.15" customHeight="1">
      <c r="Z7502" s="439"/>
      <c r="AH7502" s="367"/>
      <c r="AJ7502" s="367"/>
      <c r="AK7502" s="367"/>
    </row>
    <row r="7503" spans="26:37" s="368" customFormat="1" ht="14.15" customHeight="1">
      <c r="Z7503" s="439"/>
      <c r="AH7503" s="367"/>
      <c r="AJ7503" s="367"/>
      <c r="AK7503" s="367"/>
    </row>
    <row r="7504" spans="26:37" s="368" customFormat="1" ht="14.15" customHeight="1">
      <c r="Z7504" s="439"/>
      <c r="AH7504" s="367"/>
      <c r="AJ7504" s="367"/>
      <c r="AK7504" s="367"/>
    </row>
    <row r="7505" spans="26:37" s="368" customFormat="1" ht="14.15" customHeight="1">
      <c r="Z7505" s="439"/>
      <c r="AH7505" s="367"/>
      <c r="AJ7505" s="367"/>
      <c r="AK7505" s="367"/>
    </row>
    <row r="7506" spans="26:37" s="368" customFormat="1" ht="14.15" customHeight="1">
      <c r="Z7506" s="439"/>
      <c r="AH7506" s="367"/>
      <c r="AJ7506" s="367"/>
      <c r="AK7506" s="367"/>
    </row>
    <row r="7507" spans="26:37" s="368" customFormat="1" ht="14.15" customHeight="1">
      <c r="Z7507" s="439"/>
      <c r="AH7507" s="367"/>
      <c r="AJ7507" s="367"/>
      <c r="AK7507" s="367"/>
    </row>
    <row r="7508" spans="26:37" s="368" customFormat="1" ht="14.15" customHeight="1">
      <c r="Z7508" s="439"/>
      <c r="AH7508" s="367"/>
      <c r="AJ7508" s="367"/>
      <c r="AK7508" s="367"/>
    </row>
    <row r="7509" spans="26:37" s="368" customFormat="1" ht="14.15" customHeight="1">
      <c r="Z7509" s="439"/>
      <c r="AH7509" s="367"/>
      <c r="AJ7509" s="367"/>
      <c r="AK7509" s="367"/>
    </row>
    <row r="7510" spans="26:37" s="368" customFormat="1" ht="14.15" customHeight="1">
      <c r="Z7510" s="439"/>
      <c r="AH7510" s="367"/>
      <c r="AJ7510" s="367"/>
      <c r="AK7510" s="367"/>
    </row>
    <row r="7511" spans="26:37" s="368" customFormat="1" ht="14.15" customHeight="1">
      <c r="Z7511" s="439"/>
      <c r="AH7511" s="367"/>
      <c r="AJ7511" s="367"/>
      <c r="AK7511" s="367"/>
    </row>
    <row r="7512" spans="26:37" s="368" customFormat="1" ht="14.15" customHeight="1">
      <c r="Z7512" s="439"/>
      <c r="AH7512" s="367"/>
      <c r="AJ7512" s="367"/>
      <c r="AK7512" s="367"/>
    </row>
    <row r="7513" spans="26:37" s="368" customFormat="1" ht="14.15" customHeight="1">
      <c r="Z7513" s="439"/>
      <c r="AH7513" s="367"/>
      <c r="AJ7513" s="367"/>
      <c r="AK7513" s="367"/>
    </row>
    <row r="7514" spans="26:37" s="368" customFormat="1" ht="14.15" customHeight="1">
      <c r="Z7514" s="439"/>
      <c r="AH7514" s="367"/>
      <c r="AJ7514" s="367"/>
      <c r="AK7514" s="367"/>
    </row>
    <row r="7515" spans="26:37" s="368" customFormat="1" ht="14.15" customHeight="1">
      <c r="Z7515" s="439"/>
      <c r="AH7515" s="367"/>
      <c r="AJ7515" s="367"/>
      <c r="AK7515" s="367"/>
    </row>
    <row r="7516" spans="26:37" s="368" customFormat="1" ht="14.15" customHeight="1">
      <c r="Z7516" s="439"/>
      <c r="AH7516" s="367"/>
      <c r="AJ7516" s="367"/>
      <c r="AK7516" s="367"/>
    </row>
    <row r="7517" spans="26:37" s="368" customFormat="1" ht="14.15" customHeight="1">
      <c r="Z7517" s="439"/>
      <c r="AH7517" s="367"/>
      <c r="AJ7517" s="367"/>
      <c r="AK7517" s="367"/>
    </row>
    <row r="7518" spans="26:37" s="368" customFormat="1" ht="14.15" customHeight="1">
      <c r="Z7518" s="439"/>
      <c r="AH7518" s="367"/>
      <c r="AJ7518" s="367"/>
      <c r="AK7518" s="367"/>
    </row>
    <row r="7519" spans="26:37" s="368" customFormat="1" ht="14.15" customHeight="1">
      <c r="Z7519" s="439"/>
      <c r="AH7519" s="367"/>
      <c r="AJ7519" s="367"/>
      <c r="AK7519" s="367"/>
    </row>
    <row r="7520" spans="26:37" s="368" customFormat="1" ht="14.15" customHeight="1">
      <c r="Z7520" s="439"/>
      <c r="AH7520" s="367"/>
      <c r="AJ7520" s="367"/>
      <c r="AK7520" s="367"/>
    </row>
    <row r="7521" spans="26:37" s="368" customFormat="1" ht="14.15" customHeight="1">
      <c r="Z7521" s="439"/>
      <c r="AH7521" s="367"/>
      <c r="AJ7521" s="367"/>
      <c r="AK7521" s="367"/>
    </row>
    <row r="7522" spans="26:37" s="368" customFormat="1" ht="14.15" customHeight="1">
      <c r="Z7522" s="439"/>
      <c r="AH7522" s="367"/>
      <c r="AJ7522" s="367"/>
      <c r="AK7522" s="367"/>
    </row>
    <row r="7523" spans="26:37" s="368" customFormat="1" ht="14.15" customHeight="1">
      <c r="Z7523" s="439"/>
      <c r="AH7523" s="367"/>
      <c r="AJ7523" s="367"/>
      <c r="AK7523" s="367"/>
    </row>
    <row r="7524" spans="26:37" s="368" customFormat="1" ht="14.15" customHeight="1">
      <c r="Z7524" s="439"/>
      <c r="AH7524" s="367"/>
      <c r="AJ7524" s="367"/>
      <c r="AK7524" s="367"/>
    </row>
    <row r="7525" spans="26:37" s="368" customFormat="1" ht="14.15" customHeight="1">
      <c r="Z7525" s="439"/>
      <c r="AH7525" s="367"/>
      <c r="AJ7525" s="367"/>
      <c r="AK7525" s="367"/>
    </row>
    <row r="7526" spans="26:37" s="368" customFormat="1" ht="14.15" customHeight="1">
      <c r="Z7526" s="439"/>
      <c r="AH7526" s="367"/>
      <c r="AJ7526" s="367"/>
      <c r="AK7526" s="367"/>
    </row>
    <row r="7527" spans="26:37" s="368" customFormat="1" ht="14.15" customHeight="1">
      <c r="Z7527" s="439"/>
      <c r="AH7527" s="367"/>
      <c r="AJ7527" s="367"/>
      <c r="AK7527" s="367"/>
    </row>
    <row r="7528" spans="26:37" s="368" customFormat="1" ht="14.15" customHeight="1">
      <c r="Z7528" s="439"/>
      <c r="AH7528" s="367"/>
      <c r="AJ7528" s="367"/>
      <c r="AK7528" s="367"/>
    </row>
    <row r="7529" spans="26:37" s="368" customFormat="1" ht="14.15" customHeight="1">
      <c r="Z7529" s="439"/>
      <c r="AH7529" s="367"/>
      <c r="AJ7529" s="367"/>
      <c r="AK7529" s="367"/>
    </row>
    <row r="7530" spans="26:37" s="368" customFormat="1" ht="14.15" customHeight="1">
      <c r="Z7530" s="439"/>
      <c r="AH7530" s="367"/>
      <c r="AJ7530" s="367"/>
      <c r="AK7530" s="367"/>
    </row>
    <row r="7531" spans="26:37" s="368" customFormat="1" ht="14.15" customHeight="1">
      <c r="Z7531" s="439"/>
      <c r="AH7531" s="367"/>
      <c r="AJ7531" s="367"/>
      <c r="AK7531" s="367"/>
    </row>
    <row r="7532" spans="26:37" s="368" customFormat="1" ht="14.15" customHeight="1">
      <c r="Z7532" s="439"/>
      <c r="AH7532" s="367"/>
      <c r="AJ7532" s="367"/>
      <c r="AK7532" s="367"/>
    </row>
    <row r="7533" spans="26:37" s="368" customFormat="1" ht="14.15" customHeight="1">
      <c r="Z7533" s="439"/>
      <c r="AH7533" s="367"/>
      <c r="AJ7533" s="367"/>
      <c r="AK7533" s="367"/>
    </row>
    <row r="7534" spans="26:37" s="368" customFormat="1" ht="14.15" customHeight="1">
      <c r="Z7534" s="439"/>
      <c r="AH7534" s="367"/>
      <c r="AJ7534" s="367"/>
      <c r="AK7534" s="367"/>
    </row>
    <row r="7535" spans="26:37" s="368" customFormat="1" ht="14.15" customHeight="1">
      <c r="Z7535" s="439"/>
      <c r="AH7535" s="367"/>
      <c r="AJ7535" s="367"/>
      <c r="AK7535" s="367"/>
    </row>
    <row r="7536" spans="26:37" s="368" customFormat="1" ht="14.15" customHeight="1">
      <c r="Z7536" s="439"/>
      <c r="AH7536" s="367"/>
      <c r="AJ7536" s="367"/>
      <c r="AK7536" s="367"/>
    </row>
    <row r="7537" spans="26:37" s="368" customFormat="1" ht="14.15" customHeight="1">
      <c r="Z7537" s="439"/>
      <c r="AH7537" s="367"/>
      <c r="AJ7537" s="367"/>
      <c r="AK7537" s="367"/>
    </row>
    <row r="7538" spans="26:37" s="368" customFormat="1" ht="14.15" customHeight="1">
      <c r="Z7538" s="439"/>
      <c r="AH7538" s="367"/>
      <c r="AJ7538" s="367"/>
      <c r="AK7538" s="367"/>
    </row>
    <row r="7539" spans="26:37" s="368" customFormat="1" ht="14.15" customHeight="1">
      <c r="Z7539" s="439"/>
      <c r="AH7539" s="367"/>
      <c r="AJ7539" s="367"/>
      <c r="AK7539" s="367"/>
    </row>
    <row r="7540" spans="26:37" s="368" customFormat="1" ht="14.15" customHeight="1">
      <c r="Z7540" s="439"/>
      <c r="AH7540" s="367"/>
      <c r="AJ7540" s="367"/>
      <c r="AK7540" s="367"/>
    </row>
    <row r="7541" spans="26:37" s="368" customFormat="1" ht="14.15" customHeight="1">
      <c r="Z7541" s="439"/>
      <c r="AH7541" s="367"/>
      <c r="AJ7541" s="367"/>
      <c r="AK7541" s="367"/>
    </row>
    <row r="7542" spans="26:37" s="368" customFormat="1" ht="14.15" customHeight="1">
      <c r="Z7542" s="439"/>
      <c r="AH7542" s="367"/>
      <c r="AJ7542" s="367"/>
      <c r="AK7542" s="367"/>
    </row>
    <row r="7543" spans="26:37" s="368" customFormat="1" ht="14.15" customHeight="1">
      <c r="Z7543" s="439"/>
      <c r="AH7543" s="367"/>
      <c r="AJ7543" s="367"/>
      <c r="AK7543" s="367"/>
    </row>
    <row r="7544" spans="26:37" s="368" customFormat="1" ht="14.15" customHeight="1">
      <c r="Z7544" s="439"/>
      <c r="AH7544" s="367"/>
      <c r="AJ7544" s="367"/>
      <c r="AK7544" s="367"/>
    </row>
    <row r="7545" spans="26:37" s="368" customFormat="1" ht="14.15" customHeight="1">
      <c r="Z7545" s="439"/>
      <c r="AH7545" s="367"/>
      <c r="AJ7545" s="367"/>
      <c r="AK7545" s="367"/>
    </row>
    <row r="7546" spans="26:37" s="368" customFormat="1" ht="14.15" customHeight="1">
      <c r="Z7546" s="439"/>
      <c r="AH7546" s="367"/>
      <c r="AJ7546" s="367"/>
      <c r="AK7546" s="367"/>
    </row>
    <row r="7547" spans="26:37" s="368" customFormat="1" ht="14.15" customHeight="1">
      <c r="Z7547" s="439"/>
      <c r="AH7547" s="367"/>
      <c r="AJ7547" s="367"/>
      <c r="AK7547" s="367"/>
    </row>
    <row r="7548" spans="26:37" s="368" customFormat="1" ht="14.15" customHeight="1">
      <c r="Z7548" s="439"/>
      <c r="AH7548" s="367"/>
      <c r="AJ7548" s="367"/>
      <c r="AK7548" s="367"/>
    </row>
    <row r="7549" spans="26:37" s="368" customFormat="1" ht="14.15" customHeight="1">
      <c r="Z7549" s="439"/>
      <c r="AH7549" s="367"/>
      <c r="AJ7549" s="367"/>
      <c r="AK7549" s="367"/>
    </row>
    <row r="7550" spans="26:37" s="368" customFormat="1" ht="14.15" customHeight="1">
      <c r="Z7550" s="439"/>
      <c r="AH7550" s="367"/>
      <c r="AJ7550" s="367"/>
      <c r="AK7550" s="367"/>
    </row>
    <row r="7551" spans="26:37" s="368" customFormat="1" ht="14.15" customHeight="1">
      <c r="Z7551" s="439"/>
      <c r="AH7551" s="367"/>
      <c r="AJ7551" s="367"/>
      <c r="AK7551" s="367"/>
    </row>
    <row r="7552" spans="26:37" s="368" customFormat="1" ht="14.15" customHeight="1">
      <c r="Z7552" s="439"/>
      <c r="AH7552" s="367"/>
      <c r="AJ7552" s="367"/>
      <c r="AK7552" s="367"/>
    </row>
    <row r="7553" spans="26:37" s="368" customFormat="1" ht="14.15" customHeight="1">
      <c r="Z7553" s="439"/>
      <c r="AH7553" s="367"/>
      <c r="AJ7553" s="367"/>
      <c r="AK7553" s="367"/>
    </row>
    <row r="7554" spans="26:37" s="368" customFormat="1" ht="14.15" customHeight="1">
      <c r="Z7554" s="439"/>
      <c r="AH7554" s="367"/>
      <c r="AJ7554" s="367"/>
      <c r="AK7554" s="367"/>
    </row>
    <row r="7555" spans="26:37" s="368" customFormat="1" ht="14.15" customHeight="1">
      <c r="Z7555" s="439"/>
      <c r="AH7555" s="367"/>
      <c r="AJ7555" s="367"/>
      <c r="AK7555" s="367"/>
    </row>
    <row r="7556" spans="26:37" s="368" customFormat="1" ht="14.15" customHeight="1">
      <c r="Z7556" s="439"/>
      <c r="AH7556" s="367"/>
      <c r="AJ7556" s="367"/>
      <c r="AK7556" s="367"/>
    </row>
    <row r="7557" spans="26:37" s="368" customFormat="1" ht="14.15" customHeight="1">
      <c r="Z7557" s="439"/>
      <c r="AH7557" s="367"/>
      <c r="AJ7557" s="367"/>
      <c r="AK7557" s="367"/>
    </row>
    <row r="7558" spans="26:37" s="368" customFormat="1" ht="14.15" customHeight="1">
      <c r="Z7558" s="439"/>
      <c r="AH7558" s="367"/>
      <c r="AJ7558" s="367"/>
      <c r="AK7558" s="367"/>
    </row>
    <row r="7559" spans="26:37" s="368" customFormat="1" ht="14.15" customHeight="1">
      <c r="Z7559" s="439"/>
      <c r="AH7559" s="367"/>
      <c r="AJ7559" s="367"/>
      <c r="AK7559" s="367"/>
    </row>
    <row r="7560" spans="26:37" s="368" customFormat="1" ht="14.15" customHeight="1">
      <c r="Z7560" s="439"/>
      <c r="AH7560" s="367"/>
      <c r="AJ7560" s="367"/>
      <c r="AK7560" s="367"/>
    </row>
    <row r="7561" spans="26:37" s="368" customFormat="1" ht="14.15" customHeight="1">
      <c r="Z7561" s="439"/>
      <c r="AH7561" s="367"/>
      <c r="AJ7561" s="367"/>
      <c r="AK7561" s="367"/>
    </row>
    <row r="7562" spans="26:37" s="368" customFormat="1" ht="14.15" customHeight="1">
      <c r="Z7562" s="439"/>
      <c r="AH7562" s="367"/>
      <c r="AJ7562" s="367"/>
      <c r="AK7562" s="367"/>
    </row>
    <row r="7563" spans="26:37" s="368" customFormat="1" ht="14.15" customHeight="1">
      <c r="Z7563" s="439"/>
      <c r="AH7563" s="367"/>
      <c r="AJ7563" s="367"/>
      <c r="AK7563" s="367"/>
    </row>
    <row r="7564" spans="26:37" s="368" customFormat="1" ht="14.15" customHeight="1">
      <c r="Z7564" s="439"/>
      <c r="AH7564" s="367"/>
      <c r="AJ7564" s="367"/>
      <c r="AK7564" s="367"/>
    </row>
    <row r="7565" spans="26:37" s="368" customFormat="1" ht="14.15" customHeight="1">
      <c r="Z7565" s="439"/>
      <c r="AH7565" s="367"/>
      <c r="AJ7565" s="367"/>
      <c r="AK7565" s="367"/>
    </row>
    <row r="7566" spans="26:37" s="368" customFormat="1" ht="14.15" customHeight="1">
      <c r="Z7566" s="439"/>
      <c r="AH7566" s="367"/>
      <c r="AJ7566" s="367"/>
      <c r="AK7566" s="367"/>
    </row>
    <row r="7567" spans="26:37" s="368" customFormat="1" ht="14.15" customHeight="1">
      <c r="Z7567" s="439"/>
      <c r="AH7567" s="367"/>
      <c r="AJ7567" s="367"/>
      <c r="AK7567" s="367"/>
    </row>
    <row r="7568" spans="26:37" s="368" customFormat="1" ht="14.15" customHeight="1">
      <c r="Z7568" s="439"/>
      <c r="AH7568" s="367"/>
      <c r="AJ7568" s="367"/>
      <c r="AK7568" s="367"/>
    </row>
    <row r="7569" spans="26:37" s="368" customFormat="1" ht="14.15" customHeight="1">
      <c r="Z7569" s="439"/>
      <c r="AH7569" s="367"/>
      <c r="AJ7569" s="367"/>
      <c r="AK7569" s="367"/>
    </row>
    <row r="7570" spans="26:37" s="368" customFormat="1" ht="14.15" customHeight="1">
      <c r="Z7570" s="439"/>
      <c r="AH7570" s="367"/>
      <c r="AJ7570" s="367"/>
      <c r="AK7570" s="367"/>
    </row>
    <row r="7571" spans="26:37" s="368" customFormat="1" ht="14.15" customHeight="1">
      <c r="Z7571" s="439"/>
      <c r="AH7571" s="367"/>
      <c r="AJ7571" s="367"/>
      <c r="AK7571" s="367"/>
    </row>
    <row r="7572" spans="26:37" s="368" customFormat="1" ht="14.15" customHeight="1">
      <c r="Z7572" s="439"/>
      <c r="AH7572" s="367"/>
      <c r="AJ7572" s="367"/>
      <c r="AK7572" s="367"/>
    </row>
    <row r="7573" spans="26:37" s="368" customFormat="1" ht="14.15" customHeight="1">
      <c r="Z7573" s="439"/>
      <c r="AH7573" s="367"/>
      <c r="AJ7573" s="367"/>
      <c r="AK7573" s="367"/>
    </row>
    <row r="7574" spans="26:37" s="368" customFormat="1" ht="14.15" customHeight="1">
      <c r="Z7574" s="439"/>
      <c r="AH7574" s="367"/>
      <c r="AJ7574" s="367"/>
      <c r="AK7574" s="367"/>
    </row>
    <row r="7575" spans="26:37" s="368" customFormat="1" ht="14.15" customHeight="1">
      <c r="Z7575" s="439"/>
      <c r="AH7575" s="367"/>
      <c r="AJ7575" s="367"/>
      <c r="AK7575" s="367"/>
    </row>
    <row r="7576" spans="26:37" s="368" customFormat="1" ht="14.15" customHeight="1">
      <c r="Z7576" s="439"/>
      <c r="AH7576" s="367"/>
      <c r="AJ7576" s="367"/>
      <c r="AK7576" s="367"/>
    </row>
    <row r="7577" spans="26:37" s="368" customFormat="1" ht="14.15" customHeight="1">
      <c r="Z7577" s="439"/>
      <c r="AH7577" s="367"/>
      <c r="AJ7577" s="367"/>
      <c r="AK7577" s="367"/>
    </row>
    <row r="7578" spans="26:37" s="368" customFormat="1" ht="14.15" customHeight="1">
      <c r="Z7578" s="439"/>
      <c r="AH7578" s="367"/>
      <c r="AJ7578" s="367"/>
      <c r="AK7578" s="367"/>
    </row>
    <row r="7579" spans="26:37" s="368" customFormat="1" ht="14.15" customHeight="1">
      <c r="Z7579" s="439"/>
      <c r="AH7579" s="367"/>
      <c r="AJ7579" s="367"/>
      <c r="AK7579" s="367"/>
    </row>
    <row r="7580" spans="26:37" s="368" customFormat="1" ht="14.15" customHeight="1">
      <c r="Z7580" s="439"/>
      <c r="AH7580" s="367"/>
      <c r="AJ7580" s="367"/>
      <c r="AK7580" s="367"/>
    </row>
    <row r="7581" spans="26:37" s="368" customFormat="1" ht="14.15" customHeight="1">
      <c r="Z7581" s="439"/>
      <c r="AH7581" s="367"/>
      <c r="AJ7581" s="367"/>
      <c r="AK7581" s="367"/>
    </row>
    <row r="7582" spans="26:37" s="368" customFormat="1" ht="14.15" customHeight="1">
      <c r="Z7582" s="439"/>
      <c r="AH7582" s="367"/>
      <c r="AJ7582" s="367"/>
      <c r="AK7582" s="367"/>
    </row>
    <row r="7583" spans="26:37" s="368" customFormat="1" ht="14.15" customHeight="1">
      <c r="Z7583" s="439"/>
      <c r="AH7583" s="367"/>
      <c r="AJ7583" s="367"/>
      <c r="AK7583" s="367"/>
    </row>
    <row r="7584" spans="26:37" s="368" customFormat="1" ht="14.15" customHeight="1">
      <c r="Z7584" s="439"/>
      <c r="AH7584" s="367"/>
      <c r="AJ7584" s="367"/>
      <c r="AK7584" s="367"/>
    </row>
    <row r="7585" spans="26:37" s="368" customFormat="1" ht="14.15" customHeight="1">
      <c r="Z7585" s="439"/>
      <c r="AH7585" s="367"/>
      <c r="AJ7585" s="367"/>
      <c r="AK7585" s="367"/>
    </row>
    <row r="7586" spans="26:37" s="368" customFormat="1" ht="14.15" customHeight="1">
      <c r="Z7586" s="439"/>
      <c r="AH7586" s="367"/>
      <c r="AJ7586" s="367"/>
      <c r="AK7586" s="367"/>
    </row>
    <row r="7587" spans="26:37" s="368" customFormat="1" ht="14.15" customHeight="1">
      <c r="Z7587" s="439"/>
      <c r="AH7587" s="367"/>
      <c r="AJ7587" s="367"/>
      <c r="AK7587" s="367"/>
    </row>
    <row r="7588" spans="26:37" s="368" customFormat="1" ht="14.15" customHeight="1">
      <c r="Z7588" s="439"/>
      <c r="AH7588" s="367"/>
      <c r="AJ7588" s="367"/>
      <c r="AK7588" s="367"/>
    </row>
    <row r="7589" spans="26:37" s="368" customFormat="1" ht="14.15" customHeight="1">
      <c r="Z7589" s="439"/>
      <c r="AH7589" s="367"/>
      <c r="AJ7589" s="367"/>
      <c r="AK7589" s="367"/>
    </row>
    <row r="7590" spans="26:37" s="368" customFormat="1" ht="14.15" customHeight="1">
      <c r="Z7590" s="439"/>
      <c r="AH7590" s="367"/>
      <c r="AJ7590" s="367"/>
      <c r="AK7590" s="367"/>
    </row>
    <row r="7591" spans="26:37" s="368" customFormat="1" ht="14.15" customHeight="1">
      <c r="Z7591" s="439"/>
      <c r="AH7591" s="367"/>
      <c r="AJ7591" s="367"/>
      <c r="AK7591" s="367"/>
    </row>
    <row r="7592" spans="26:37" s="368" customFormat="1" ht="14.15" customHeight="1">
      <c r="Z7592" s="439"/>
      <c r="AH7592" s="367"/>
      <c r="AJ7592" s="367"/>
      <c r="AK7592" s="367"/>
    </row>
    <row r="7593" spans="26:37" s="368" customFormat="1" ht="14.15" customHeight="1">
      <c r="Z7593" s="439"/>
      <c r="AH7593" s="367"/>
      <c r="AJ7593" s="367"/>
      <c r="AK7593" s="367"/>
    </row>
    <row r="7594" spans="26:37" s="368" customFormat="1" ht="14.15" customHeight="1">
      <c r="Z7594" s="439"/>
      <c r="AH7594" s="367"/>
      <c r="AJ7594" s="367"/>
      <c r="AK7594" s="367"/>
    </row>
    <row r="7595" spans="26:37" s="368" customFormat="1" ht="14.15" customHeight="1">
      <c r="Z7595" s="439"/>
      <c r="AH7595" s="367"/>
      <c r="AJ7595" s="367"/>
      <c r="AK7595" s="367"/>
    </row>
    <row r="7596" spans="26:37" s="368" customFormat="1" ht="14.15" customHeight="1">
      <c r="Z7596" s="439"/>
      <c r="AH7596" s="367"/>
      <c r="AJ7596" s="367"/>
      <c r="AK7596" s="367"/>
    </row>
    <row r="7597" spans="26:37" s="368" customFormat="1" ht="14.15" customHeight="1">
      <c r="Z7597" s="439"/>
      <c r="AH7597" s="367"/>
      <c r="AJ7597" s="367"/>
      <c r="AK7597" s="367"/>
    </row>
    <row r="7598" spans="26:37" s="368" customFormat="1" ht="14.15" customHeight="1">
      <c r="Z7598" s="439"/>
      <c r="AH7598" s="367"/>
      <c r="AJ7598" s="367"/>
      <c r="AK7598" s="367"/>
    </row>
    <row r="7599" spans="26:37" s="368" customFormat="1" ht="14.15" customHeight="1">
      <c r="Z7599" s="439"/>
      <c r="AH7599" s="367"/>
      <c r="AJ7599" s="367"/>
      <c r="AK7599" s="367"/>
    </row>
    <row r="7600" spans="26:37" s="368" customFormat="1" ht="14.15" customHeight="1">
      <c r="Z7600" s="439"/>
      <c r="AH7600" s="367"/>
      <c r="AJ7600" s="367"/>
      <c r="AK7600" s="367"/>
    </row>
    <row r="7601" spans="26:37" s="368" customFormat="1" ht="14.15" customHeight="1">
      <c r="Z7601" s="439"/>
      <c r="AH7601" s="367"/>
      <c r="AJ7601" s="367"/>
      <c r="AK7601" s="367"/>
    </row>
    <row r="7602" spans="26:37" s="368" customFormat="1" ht="14.15" customHeight="1">
      <c r="Z7602" s="439"/>
      <c r="AH7602" s="367"/>
      <c r="AJ7602" s="367"/>
      <c r="AK7602" s="367"/>
    </row>
    <row r="7603" spans="26:37" s="368" customFormat="1" ht="14.15" customHeight="1">
      <c r="Z7603" s="439"/>
      <c r="AH7603" s="367"/>
      <c r="AJ7603" s="367"/>
      <c r="AK7603" s="367"/>
    </row>
    <row r="7604" spans="26:37" s="368" customFormat="1" ht="14.15" customHeight="1">
      <c r="Z7604" s="439"/>
      <c r="AH7604" s="367"/>
      <c r="AJ7604" s="367"/>
      <c r="AK7604" s="367"/>
    </row>
    <row r="7605" spans="26:37" s="368" customFormat="1" ht="14.15" customHeight="1">
      <c r="Z7605" s="439"/>
      <c r="AH7605" s="367"/>
      <c r="AJ7605" s="367"/>
      <c r="AK7605" s="367"/>
    </row>
    <row r="7606" spans="26:37" s="368" customFormat="1" ht="14.15" customHeight="1">
      <c r="Z7606" s="439"/>
      <c r="AH7606" s="367"/>
      <c r="AJ7606" s="367"/>
      <c r="AK7606" s="367"/>
    </row>
    <row r="7607" spans="26:37" s="368" customFormat="1" ht="14.15" customHeight="1">
      <c r="Z7607" s="439"/>
      <c r="AH7607" s="367"/>
      <c r="AJ7607" s="367"/>
      <c r="AK7607" s="367"/>
    </row>
    <row r="7608" spans="26:37" s="368" customFormat="1" ht="14.15" customHeight="1">
      <c r="Z7608" s="439"/>
      <c r="AH7608" s="367"/>
      <c r="AJ7608" s="367"/>
      <c r="AK7608" s="367"/>
    </row>
    <row r="7609" spans="26:37" s="368" customFormat="1" ht="14.15" customHeight="1">
      <c r="Z7609" s="439"/>
      <c r="AH7609" s="367"/>
      <c r="AJ7609" s="367"/>
      <c r="AK7609" s="367"/>
    </row>
    <row r="7610" spans="26:37" s="368" customFormat="1" ht="14.15" customHeight="1">
      <c r="Z7610" s="439"/>
      <c r="AH7610" s="367"/>
      <c r="AJ7610" s="367"/>
      <c r="AK7610" s="367"/>
    </row>
    <row r="7611" spans="26:37" s="368" customFormat="1" ht="14.15" customHeight="1">
      <c r="Z7611" s="439"/>
      <c r="AH7611" s="367"/>
      <c r="AJ7611" s="367"/>
      <c r="AK7611" s="367"/>
    </row>
    <row r="7612" spans="26:37" s="368" customFormat="1" ht="14.15" customHeight="1">
      <c r="Z7612" s="439"/>
      <c r="AH7612" s="367"/>
      <c r="AJ7612" s="367"/>
      <c r="AK7612" s="367"/>
    </row>
    <row r="7613" spans="26:37" s="368" customFormat="1" ht="14.15" customHeight="1">
      <c r="Z7613" s="439"/>
      <c r="AH7613" s="367"/>
      <c r="AJ7613" s="367"/>
      <c r="AK7613" s="367"/>
    </row>
    <row r="7614" spans="26:37" s="368" customFormat="1" ht="14.15" customHeight="1">
      <c r="Z7614" s="439"/>
      <c r="AH7614" s="367"/>
      <c r="AJ7614" s="367"/>
      <c r="AK7614" s="367"/>
    </row>
    <row r="7615" spans="26:37" s="368" customFormat="1" ht="14.15" customHeight="1">
      <c r="Z7615" s="439"/>
      <c r="AH7615" s="367"/>
      <c r="AJ7615" s="367"/>
      <c r="AK7615" s="367"/>
    </row>
    <row r="7616" spans="26:37" s="368" customFormat="1" ht="14.15" customHeight="1">
      <c r="Z7616" s="439"/>
      <c r="AH7616" s="367"/>
      <c r="AJ7616" s="367"/>
      <c r="AK7616" s="367"/>
    </row>
    <row r="7617" spans="26:37" s="368" customFormat="1" ht="14.15" customHeight="1">
      <c r="Z7617" s="439"/>
      <c r="AH7617" s="367"/>
      <c r="AJ7617" s="367"/>
      <c r="AK7617" s="367"/>
    </row>
    <row r="7618" spans="26:37" s="368" customFormat="1" ht="14.15" customHeight="1">
      <c r="Z7618" s="439"/>
      <c r="AH7618" s="367"/>
      <c r="AJ7618" s="367"/>
      <c r="AK7618" s="367"/>
    </row>
    <row r="7619" spans="26:37" s="368" customFormat="1" ht="14.15" customHeight="1">
      <c r="Z7619" s="439"/>
      <c r="AH7619" s="367"/>
      <c r="AJ7619" s="367"/>
      <c r="AK7619" s="367"/>
    </row>
    <row r="7620" spans="26:37" s="368" customFormat="1" ht="14.15" customHeight="1">
      <c r="Z7620" s="439"/>
      <c r="AH7620" s="367"/>
      <c r="AJ7620" s="367"/>
      <c r="AK7620" s="367"/>
    </row>
    <row r="7621" spans="26:37" s="368" customFormat="1" ht="14.15" customHeight="1">
      <c r="Z7621" s="439"/>
      <c r="AH7621" s="367"/>
      <c r="AJ7621" s="367"/>
      <c r="AK7621" s="367"/>
    </row>
    <row r="7622" spans="26:37" s="368" customFormat="1" ht="14.15" customHeight="1">
      <c r="Z7622" s="439"/>
      <c r="AH7622" s="367"/>
      <c r="AJ7622" s="367"/>
      <c r="AK7622" s="367"/>
    </row>
    <row r="7623" spans="26:37" s="368" customFormat="1" ht="14.15" customHeight="1">
      <c r="Z7623" s="439"/>
      <c r="AH7623" s="367"/>
      <c r="AJ7623" s="367"/>
      <c r="AK7623" s="367"/>
    </row>
    <row r="7624" spans="26:37" s="368" customFormat="1" ht="14.15" customHeight="1">
      <c r="Z7624" s="439"/>
      <c r="AH7624" s="367"/>
      <c r="AJ7624" s="367"/>
      <c r="AK7624" s="367"/>
    </row>
    <row r="7625" spans="26:37" s="368" customFormat="1" ht="14.15" customHeight="1">
      <c r="Z7625" s="439"/>
      <c r="AH7625" s="367"/>
      <c r="AJ7625" s="367"/>
      <c r="AK7625" s="367"/>
    </row>
    <row r="7626" spans="26:37" s="368" customFormat="1" ht="14.15" customHeight="1">
      <c r="Z7626" s="439"/>
      <c r="AH7626" s="367"/>
      <c r="AJ7626" s="367"/>
      <c r="AK7626" s="367"/>
    </row>
    <row r="7627" spans="26:37" s="368" customFormat="1" ht="14.15" customHeight="1">
      <c r="Z7627" s="439"/>
      <c r="AH7627" s="367"/>
      <c r="AJ7627" s="367"/>
      <c r="AK7627" s="367"/>
    </row>
    <row r="7628" spans="26:37" s="368" customFormat="1" ht="14.15" customHeight="1">
      <c r="Z7628" s="439"/>
      <c r="AH7628" s="367"/>
      <c r="AJ7628" s="367"/>
      <c r="AK7628" s="367"/>
    </row>
    <row r="7629" spans="26:37" s="368" customFormat="1" ht="14.15" customHeight="1">
      <c r="Z7629" s="439"/>
      <c r="AH7629" s="367"/>
      <c r="AJ7629" s="367"/>
      <c r="AK7629" s="367"/>
    </row>
    <row r="7630" spans="26:37" s="368" customFormat="1" ht="14.15" customHeight="1">
      <c r="Z7630" s="439"/>
      <c r="AH7630" s="367"/>
      <c r="AJ7630" s="367"/>
      <c r="AK7630" s="367"/>
    </row>
    <row r="7631" spans="26:37" s="368" customFormat="1" ht="14.15" customHeight="1">
      <c r="Z7631" s="439"/>
      <c r="AH7631" s="367"/>
      <c r="AJ7631" s="367"/>
      <c r="AK7631" s="367"/>
    </row>
    <row r="7632" spans="26:37" s="368" customFormat="1" ht="14.15" customHeight="1">
      <c r="Z7632" s="439"/>
      <c r="AH7632" s="367"/>
      <c r="AJ7632" s="367"/>
      <c r="AK7632" s="367"/>
    </row>
    <row r="7633" spans="26:37" s="368" customFormat="1" ht="14.15" customHeight="1">
      <c r="Z7633" s="439"/>
      <c r="AH7633" s="367"/>
      <c r="AJ7633" s="367"/>
      <c r="AK7633" s="367"/>
    </row>
    <row r="7634" spans="26:37" s="368" customFormat="1" ht="14.15" customHeight="1">
      <c r="Z7634" s="439"/>
      <c r="AH7634" s="367"/>
      <c r="AJ7634" s="367"/>
      <c r="AK7634" s="367"/>
    </row>
    <row r="7635" spans="26:37" s="368" customFormat="1" ht="14.15" customHeight="1">
      <c r="Z7635" s="439"/>
      <c r="AH7635" s="367"/>
      <c r="AJ7635" s="367"/>
      <c r="AK7635" s="367"/>
    </row>
    <row r="7636" spans="26:37" s="368" customFormat="1" ht="14.15" customHeight="1">
      <c r="Z7636" s="439"/>
      <c r="AH7636" s="367"/>
      <c r="AJ7636" s="367"/>
      <c r="AK7636" s="367"/>
    </row>
    <row r="7637" spans="26:37" s="368" customFormat="1" ht="14.15" customHeight="1">
      <c r="Z7637" s="439"/>
      <c r="AH7637" s="367"/>
      <c r="AJ7637" s="367"/>
      <c r="AK7637" s="367"/>
    </row>
    <row r="7638" spans="26:37" s="368" customFormat="1" ht="14.15" customHeight="1">
      <c r="Z7638" s="439"/>
      <c r="AH7638" s="367"/>
      <c r="AJ7638" s="367"/>
      <c r="AK7638" s="367"/>
    </row>
    <row r="7639" spans="26:37" s="368" customFormat="1" ht="14.15" customHeight="1">
      <c r="Z7639" s="439"/>
      <c r="AH7639" s="367"/>
      <c r="AJ7639" s="367"/>
      <c r="AK7639" s="367"/>
    </row>
    <row r="7640" spans="26:37" s="368" customFormat="1" ht="14.15" customHeight="1">
      <c r="Z7640" s="439"/>
      <c r="AH7640" s="367"/>
      <c r="AJ7640" s="367"/>
      <c r="AK7640" s="367"/>
    </row>
    <row r="7641" spans="26:37" s="368" customFormat="1" ht="14.15" customHeight="1">
      <c r="Z7641" s="439"/>
      <c r="AH7641" s="367"/>
      <c r="AJ7641" s="367"/>
      <c r="AK7641" s="367"/>
    </row>
    <row r="7642" spans="26:37" s="368" customFormat="1" ht="14.15" customHeight="1">
      <c r="Z7642" s="439"/>
      <c r="AH7642" s="367"/>
      <c r="AJ7642" s="367"/>
      <c r="AK7642" s="367"/>
    </row>
    <row r="7643" spans="26:37" s="368" customFormat="1" ht="14.15" customHeight="1">
      <c r="Z7643" s="439"/>
      <c r="AH7643" s="367"/>
      <c r="AJ7643" s="367"/>
      <c r="AK7643" s="367"/>
    </row>
    <row r="7644" spans="26:37" s="368" customFormat="1" ht="14.15" customHeight="1">
      <c r="Z7644" s="439"/>
      <c r="AH7644" s="367"/>
      <c r="AJ7644" s="367"/>
      <c r="AK7644" s="367"/>
    </row>
    <row r="7645" spans="26:37" s="368" customFormat="1" ht="14.15" customHeight="1">
      <c r="Z7645" s="439"/>
      <c r="AH7645" s="367"/>
      <c r="AJ7645" s="367"/>
      <c r="AK7645" s="367"/>
    </row>
    <row r="7646" spans="26:37" s="368" customFormat="1" ht="14.15" customHeight="1">
      <c r="Z7646" s="439"/>
      <c r="AH7646" s="367"/>
      <c r="AJ7646" s="367"/>
      <c r="AK7646" s="367"/>
    </row>
    <row r="7647" spans="26:37" s="368" customFormat="1" ht="14.15" customHeight="1">
      <c r="Z7647" s="439"/>
      <c r="AH7647" s="367"/>
      <c r="AJ7647" s="367"/>
      <c r="AK7647" s="367"/>
    </row>
    <row r="7648" spans="26:37" s="368" customFormat="1" ht="14.15" customHeight="1">
      <c r="Z7648" s="439"/>
      <c r="AH7648" s="367"/>
      <c r="AJ7648" s="367"/>
      <c r="AK7648" s="367"/>
    </row>
    <row r="7649" spans="26:37" s="368" customFormat="1" ht="14.15" customHeight="1">
      <c r="Z7649" s="439"/>
      <c r="AH7649" s="367"/>
      <c r="AJ7649" s="367"/>
      <c r="AK7649" s="367"/>
    </row>
    <row r="7650" spans="26:37" s="368" customFormat="1" ht="14.15" customHeight="1">
      <c r="Z7650" s="439"/>
      <c r="AH7650" s="367"/>
      <c r="AJ7650" s="367"/>
      <c r="AK7650" s="367"/>
    </row>
    <row r="7651" spans="26:37" s="368" customFormat="1" ht="14.15" customHeight="1">
      <c r="Z7651" s="439"/>
      <c r="AH7651" s="367"/>
      <c r="AJ7651" s="367"/>
      <c r="AK7651" s="367"/>
    </row>
    <row r="7652" spans="26:37" s="368" customFormat="1" ht="14.15" customHeight="1">
      <c r="Z7652" s="439"/>
      <c r="AH7652" s="367"/>
      <c r="AJ7652" s="367"/>
      <c r="AK7652" s="367"/>
    </row>
    <row r="7653" spans="26:37" s="368" customFormat="1" ht="14.15" customHeight="1">
      <c r="Z7653" s="439"/>
      <c r="AH7653" s="367"/>
      <c r="AJ7653" s="367"/>
      <c r="AK7653" s="367"/>
    </row>
    <row r="7654" spans="26:37" s="368" customFormat="1" ht="14.15" customHeight="1">
      <c r="Z7654" s="439"/>
      <c r="AH7654" s="367"/>
      <c r="AJ7654" s="367"/>
      <c r="AK7654" s="367"/>
    </row>
    <row r="7655" spans="26:37" s="368" customFormat="1" ht="14.15" customHeight="1">
      <c r="Z7655" s="439"/>
      <c r="AH7655" s="367"/>
      <c r="AJ7655" s="367"/>
      <c r="AK7655" s="367"/>
    </row>
    <row r="7656" spans="26:37" s="368" customFormat="1" ht="14.15" customHeight="1">
      <c r="Z7656" s="439"/>
      <c r="AH7656" s="367"/>
      <c r="AJ7656" s="367"/>
      <c r="AK7656" s="367"/>
    </row>
    <row r="7657" spans="26:37" s="368" customFormat="1" ht="14.15" customHeight="1">
      <c r="Z7657" s="439"/>
      <c r="AH7657" s="367"/>
      <c r="AJ7657" s="367"/>
      <c r="AK7657" s="367"/>
    </row>
    <row r="7658" spans="26:37" s="368" customFormat="1" ht="14.15" customHeight="1">
      <c r="Z7658" s="439"/>
      <c r="AH7658" s="367"/>
      <c r="AJ7658" s="367"/>
      <c r="AK7658" s="367"/>
    </row>
    <row r="7659" spans="26:37" s="368" customFormat="1" ht="14.15" customHeight="1">
      <c r="Z7659" s="439"/>
      <c r="AH7659" s="367"/>
      <c r="AJ7659" s="367"/>
      <c r="AK7659" s="367"/>
    </row>
    <row r="7660" spans="26:37" s="368" customFormat="1" ht="14.15" customHeight="1">
      <c r="Z7660" s="439"/>
      <c r="AH7660" s="367"/>
      <c r="AJ7660" s="367"/>
      <c r="AK7660" s="367"/>
    </row>
    <row r="7661" spans="26:37" s="368" customFormat="1" ht="14.15" customHeight="1">
      <c r="Z7661" s="439"/>
      <c r="AH7661" s="367"/>
      <c r="AJ7661" s="367"/>
      <c r="AK7661" s="367"/>
    </row>
    <row r="7662" spans="26:37" s="368" customFormat="1" ht="14.15" customHeight="1">
      <c r="Z7662" s="439"/>
      <c r="AH7662" s="367"/>
      <c r="AJ7662" s="367"/>
      <c r="AK7662" s="367"/>
    </row>
    <row r="7663" spans="26:37" s="368" customFormat="1" ht="14.15" customHeight="1">
      <c r="Z7663" s="439"/>
      <c r="AH7663" s="367"/>
      <c r="AJ7663" s="367"/>
      <c r="AK7663" s="367"/>
    </row>
    <row r="7664" spans="26:37" s="368" customFormat="1" ht="14.15" customHeight="1">
      <c r="Z7664" s="439"/>
      <c r="AH7664" s="367"/>
      <c r="AJ7664" s="367"/>
      <c r="AK7664" s="367"/>
    </row>
    <row r="7665" spans="26:37" s="368" customFormat="1" ht="14.15" customHeight="1">
      <c r="Z7665" s="439"/>
      <c r="AH7665" s="367"/>
      <c r="AJ7665" s="367"/>
      <c r="AK7665" s="367"/>
    </row>
    <row r="7666" spans="26:37" s="368" customFormat="1" ht="14.15" customHeight="1">
      <c r="Z7666" s="439"/>
      <c r="AH7666" s="367"/>
      <c r="AJ7666" s="367"/>
      <c r="AK7666" s="367"/>
    </row>
    <row r="7667" spans="26:37" s="368" customFormat="1" ht="14.15" customHeight="1">
      <c r="Z7667" s="439"/>
      <c r="AH7667" s="367"/>
      <c r="AJ7667" s="367"/>
      <c r="AK7667" s="367"/>
    </row>
    <row r="7668" spans="26:37" s="368" customFormat="1" ht="14.15" customHeight="1">
      <c r="Z7668" s="439"/>
      <c r="AH7668" s="367"/>
      <c r="AJ7668" s="367"/>
      <c r="AK7668" s="367"/>
    </row>
    <row r="7669" spans="26:37" s="368" customFormat="1" ht="14.15" customHeight="1">
      <c r="Z7669" s="439"/>
      <c r="AH7669" s="367"/>
      <c r="AJ7669" s="367"/>
      <c r="AK7669" s="367"/>
    </row>
    <row r="7670" spans="26:37" s="368" customFormat="1" ht="14.15" customHeight="1">
      <c r="Z7670" s="439"/>
      <c r="AH7670" s="367"/>
      <c r="AJ7670" s="367"/>
      <c r="AK7670" s="367"/>
    </row>
    <row r="7671" spans="26:37" s="368" customFormat="1" ht="14.15" customHeight="1">
      <c r="Z7671" s="439"/>
      <c r="AH7671" s="367"/>
      <c r="AJ7671" s="367"/>
      <c r="AK7671" s="367"/>
    </row>
    <row r="7672" spans="26:37" s="368" customFormat="1" ht="14.15" customHeight="1">
      <c r="Z7672" s="439"/>
      <c r="AH7672" s="367"/>
      <c r="AJ7672" s="367"/>
      <c r="AK7672" s="367"/>
    </row>
    <row r="7673" spans="26:37" s="368" customFormat="1" ht="14.15" customHeight="1">
      <c r="Z7673" s="439"/>
      <c r="AH7673" s="367"/>
      <c r="AJ7673" s="367"/>
      <c r="AK7673" s="367"/>
    </row>
    <row r="7674" spans="26:37" s="368" customFormat="1" ht="14.15" customHeight="1">
      <c r="Z7674" s="439"/>
      <c r="AH7674" s="367"/>
      <c r="AJ7674" s="367"/>
      <c r="AK7674" s="367"/>
    </row>
    <row r="7675" spans="26:37" s="368" customFormat="1" ht="14.15" customHeight="1">
      <c r="Z7675" s="439"/>
      <c r="AH7675" s="367"/>
      <c r="AJ7675" s="367"/>
      <c r="AK7675" s="367"/>
    </row>
    <row r="7676" spans="26:37" s="368" customFormat="1" ht="14.15" customHeight="1">
      <c r="Z7676" s="439"/>
      <c r="AH7676" s="367"/>
      <c r="AJ7676" s="367"/>
      <c r="AK7676" s="367"/>
    </row>
    <row r="7677" spans="26:37" s="368" customFormat="1" ht="14.15" customHeight="1">
      <c r="Z7677" s="439"/>
      <c r="AH7677" s="367"/>
      <c r="AJ7677" s="367"/>
      <c r="AK7677" s="367"/>
    </row>
    <row r="7678" spans="26:37" s="368" customFormat="1" ht="14.15" customHeight="1">
      <c r="Z7678" s="439"/>
      <c r="AH7678" s="367"/>
      <c r="AJ7678" s="367"/>
      <c r="AK7678" s="367"/>
    </row>
    <row r="7679" spans="26:37" s="368" customFormat="1" ht="14.15" customHeight="1">
      <c r="Z7679" s="439"/>
      <c r="AH7679" s="367"/>
      <c r="AJ7679" s="367"/>
      <c r="AK7679" s="367"/>
    </row>
    <row r="7680" spans="26:37" s="368" customFormat="1" ht="14.15" customHeight="1">
      <c r="Z7680" s="439"/>
      <c r="AH7680" s="367"/>
      <c r="AJ7680" s="367"/>
      <c r="AK7680" s="367"/>
    </row>
    <row r="7681" spans="26:37" s="368" customFormat="1" ht="14.15" customHeight="1">
      <c r="Z7681" s="439"/>
      <c r="AH7681" s="367"/>
      <c r="AJ7681" s="367"/>
      <c r="AK7681" s="367"/>
    </row>
    <row r="7682" spans="26:37" s="368" customFormat="1" ht="14.15" customHeight="1">
      <c r="Z7682" s="439"/>
      <c r="AH7682" s="367"/>
      <c r="AJ7682" s="367"/>
      <c r="AK7682" s="367"/>
    </row>
    <row r="7683" spans="26:37" s="368" customFormat="1" ht="14.15" customHeight="1">
      <c r="Z7683" s="439"/>
      <c r="AH7683" s="367"/>
      <c r="AJ7683" s="367"/>
      <c r="AK7683" s="367"/>
    </row>
    <row r="7684" spans="26:37" s="368" customFormat="1" ht="14.15" customHeight="1">
      <c r="Z7684" s="439"/>
      <c r="AH7684" s="367"/>
      <c r="AJ7684" s="367"/>
      <c r="AK7684" s="367"/>
    </row>
    <row r="7685" spans="26:37" s="368" customFormat="1" ht="14.15" customHeight="1">
      <c r="Z7685" s="439"/>
      <c r="AH7685" s="367"/>
      <c r="AJ7685" s="367"/>
      <c r="AK7685" s="367"/>
    </row>
    <row r="7686" spans="26:37" s="368" customFormat="1" ht="14.15" customHeight="1">
      <c r="Z7686" s="439"/>
      <c r="AH7686" s="367"/>
      <c r="AJ7686" s="367"/>
      <c r="AK7686" s="367"/>
    </row>
    <row r="7687" spans="26:37" s="368" customFormat="1" ht="14.15" customHeight="1">
      <c r="Z7687" s="439"/>
      <c r="AH7687" s="367"/>
      <c r="AJ7687" s="367"/>
      <c r="AK7687" s="367"/>
    </row>
    <row r="7688" spans="26:37" s="368" customFormat="1" ht="14.15" customHeight="1">
      <c r="Z7688" s="439"/>
      <c r="AH7688" s="367"/>
      <c r="AJ7688" s="367"/>
      <c r="AK7688" s="367"/>
    </row>
    <row r="7689" spans="26:37" s="368" customFormat="1" ht="14.15" customHeight="1">
      <c r="Z7689" s="439"/>
      <c r="AH7689" s="367"/>
      <c r="AJ7689" s="367"/>
      <c r="AK7689" s="367"/>
    </row>
    <row r="7690" spans="26:37" s="368" customFormat="1" ht="14.15" customHeight="1">
      <c r="Z7690" s="439"/>
      <c r="AH7690" s="367"/>
      <c r="AJ7690" s="367"/>
      <c r="AK7690" s="367"/>
    </row>
    <row r="7691" spans="26:37" s="368" customFormat="1" ht="14.15" customHeight="1">
      <c r="Z7691" s="439"/>
      <c r="AH7691" s="367"/>
      <c r="AJ7691" s="367"/>
      <c r="AK7691" s="367"/>
    </row>
    <row r="7692" spans="26:37" s="368" customFormat="1" ht="14.15" customHeight="1">
      <c r="Z7692" s="439"/>
      <c r="AH7692" s="367"/>
      <c r="AJ7692" s="367"/>
      <c r="AK7692" s="367"/>
    </row>
    <row r="7693" spans="26:37" s="368" customFormat="1" ht="14.15" customHeight="1">
      <c r="Z7693" s="439"/>
      <c r="AH7693" s="367"/>
      <c r="AJ7693" s="367"/>
      <c r="AK7693" s="367"/>
    </row>
    <row r="7694" spans="26:37" s="368" customFormat="1" ht="14.15" customHeight="1">
      <c r="Z7694" s="439"/>
      <c r="AH7694" s="367"/>
      <c r="AJ7694" s="367"/>
      <c r="AK7694" s="367"/>
    </row>
    <row r="7695" spans="26:37" s="368" customFormat="1" ht="14.15" customHeight="1">
      <c r="Z7695" s="439"/>
      <c r="AH7695" s="367"/>
      <c r="AJ7695" s="367"/>
      <c r="AK7695" s="367"/>
    </row>
    <row r="7696" spans="26:37" s="368" customFormat="1" ht="14.15" customHeight="1">
      <c r="Z7696" s="439"/>
      <c r="AH7696" s="367"/>
      <c r="AJ7696" s="367"/>
      <c r="AK7696" s="367"/>
    </row>
    <row r="7697" spans="26:37" s="368" customFormat="1" ht="14.15" customHeight="1">
      <c r="Z7697" s="439"/>
      <c r="AH7697" s="367"/>
      <c r="AJ7697" s="367"/>
      <c r="AK7697" s="367"/>
    </row>
    <row r="7698" spans="26:37" s="368" customFormat="1" ht="14.15" customHeight="1">
      <c r="Z7698" s="439"/>
      <c r="AH7698" s="367"/>
      <c r="AJ7698" s="367"/>
      <c r="AK7698" s="367"/>
    </row>
    <row r="7699" spans="26:37" s="368" customFormat="1" ht="14.15" customHeight="1">
      <c r="Z7699" s="439"/>
      <c r="AH7699" s="367"/>
      <c r="AJ7699" s="367"/>
      <c r="AK7699" s="367"/>
    </row>
    <row r="7700" spans="26:37" s="368" customFormat="1" ht="14.15" customHeight="1">
      <c r="Z7700" s="439"/>
      <c r="AH7700" s="367"/>
      <c r="AJ7700" s="367"/>
      <c r="AK7700" s="367"/>
    </row>
    <row r="7701" spans="26:37" s="368" customFormat="1" ht="14.15" customHeight="1">
      <c r="Z7701" s="439"/>
      <c r="AH7701" s="367"/>
      <c r="AJ7701" s="367"/>
      <c r="AK7701" s="367"/>
    </row>
    <row r="7702" spans="26:37" s="368" customFormat="1" ht="14.15" customHeight="1">
      <c r="Z7702" s="439"/>
      <c r="AH7702" s="367"/>
      <c r="AJ7702" s="367"/>
      <c r="AK7702" s="367"/>
    </row>
    <row r="7703" spans="26:37" s="368" customFormat="1" ht="14.15" customHeight="1">
      <c r="Z7703" s="439"/>
      <c r="AH7703" s="367"/>
      <c r="AJ7703" s="367"/>
      <c r="AK7703" s="367"/>
    </row>
    <row r="7704" spans="26:37" s="368" customFormat="1" ht="14.15" customHeight="1">
      <c r="Z7704" s="439"/>
      <c r="AH7704" s="367"/>
      <c r="AJ7704" s="367"/>
      <c r="AK7704" s="367"/>
    </row>
    <row r="7705" spans="26:37" s="368" customFormat="1" ht="14.15" customHeight="1">
      <c r="Z7705" s="439"/>
      <c r="AH7705" s="367"/>
      <c r="AJ7705" s="367"/>
      <c r="AK7705" s="367"/>
    </row>
    <row r="7706" spans="26:37" s="368" customFormat="1" ht="14.15" customHeight="1">
      <c r="Z7706" s="439"/>
      <c r="AH7706" s="367"/>
      <c r="AJ7706" s="367"/>
      <c r="AK7706" s="367"/>
    </row>
    <row r="7707" spans="26:37" s="368" customFormat="1" ht="14.15" customHeight="1">
      <c r="Z7707" s="439"/>
      <c r="AH7707" s="367"/>
      <c r="AJ7707" s="367"/>
      <c r="AK7707" s="367"/>
    </row>
    <row r="7708" spans="26:37" s="368" customFormat="1" ht="14.15" customHeight="1">
      <c r="Z7708" s="439"/>
      <c r="AH7708" s="367"/>
      <c r="AJ7708" s="367"/>
      <c r="AK7708" s="367"/>
    </row>
    <row r="7709" spans="26:37" s="368" customFormat="1" ht="14.15" customHeight="1">
      <c r="Z7709" s="439"/>
      <c r="AH7709" s="367"/>
      <c r="AJ7709" s="367"/>
      <c r="AK7709" s="367"/>
    </row>
    <row r="7710" spans="26:37" s="368" customFormat="1" ht="14.15" customHeight="1">
      <c r="Z7710" s="439"/>
      <c r="AH7710" s="367"/>
      <c r="AJ7710" s="367"/>
      <c r="AK7710" s="367"/>
    </row>
    <row r="7711" spans="26:37" s="368" customFormat="1" ht="14.15" customHeight="1">
      <c r="Z7711" s="439"/>
      <c r="AH7711" s="367"/>
      <c r="AJ7711" s="367"/>
      <c r="AK7711" s="367"/>
    </row>
    <row r="7712" spans="26:37" s="368" customFormat="1" ht="14.15" customHeight="1">
      <c r="Z7712" s="439"/>
      <c r="AH7712" s="367"/>
      <c r="AJ7712" s="367"/>
      <c r="AK7712" s="367"/>
    </row>
    <row r="7713" spans="26:37" s="368" customFormat="1" ht="14.15" customHeight="1">
      <c r="Z7713" s="439"/>
      <c r="AH7713" s="367"/>
      <c r="AJ7713" s="367"/>
      <c r="AK7713" s="367"/>
    </row>
    <row r="7714" spans="26:37" s="368" customFormat="1" ht="14.15" customHeight="1">
      <c r="Z7714" s="439"/>
      <c r="AH7714" s="367"/>
      <c r="AJ7714" s="367"/>
      <c r="AK7714" s="367"/>
    </row>
    <row r="7715" spans="26:37" s="368" customFormat="1" ht="14.15" customHeight="1">
      <c r="Z7715" s="439"/>
      <c r="AH7715" s="367"/>
      <c r="AJ7715" s="367"/>
      <c r="AK7715" s="367"/>
    </row>
    <row r="7716" spans="26:37" s="368" customFormat="1" ht="14.15" customHeight="1">
      <c r="Z7716" s="439"/>
      <c r="AH7716" s="367"/>
      <c r="AJ7716" s="367"/>
      <c r="AK7716" s="367"/>
    </row>
    <row r="7717" spans="26:37" s="368" customFormat="1" ht="14.15" customHeight="1">
      <c r="Z7717" s="439"/>
      <c r="AH7717" s="367"/>
      <c r="AJ7717" s="367"/>
      <c r="AK7717" s="367"/>
    </row>
    <row r="7718" spans="26:37" s="368" customFormat="1" ht="14.15" customHeight="1">
      <c r="Z7718" s="439"/>
      <c r="AH7718" s="367"/>
      <c r="AJ7718" s="367"/>
      <c r="AK7718" s="367"/>
    </row>
    <row r="7719" spans="26:37" s="368" customFormat="1" ht="14.15" customHeight="1">
      <c r="Z7719" s="439"/>
      <c r="AH7719" s="367"/>
      <c r="AJ7719" s="367"/>
      <c r="AK7719" s="367"/>
    </row>
    <row r="7720" spans="26:37" s="368" customFormat="1" ht="14.15" customHeight="1">
      <c r="Z7720" s="439"/>
      <c r="AH7720" s="367"/>
      <c r="AJ7720" s="367"/>
      <c r="AK7720" s="367"/>
    </row>
    <row r="7721" spans="26:37" s="368" customFormat="1" ht="14.15" customHeight="1">
      <c r="Z7721" s="439"/>
      <c r="AH7721" s="367"/>
      <c r="AJ7721" s="367"/>
      <c r="AK7721" s="367"/>
    </row>
    <row r="7722" spans="26:37" s="368" customFormat="1" ht="14.15" customHeight="1">
      <c r="Z7722" s="439"/>
      <c r="AH7722" s="367"/>
      <c r="AJ7722" s="367"/>
      <c r="AK7722" s="367"/>
    </row>
    <row r="7723" spans="26:37" s="368" customFormat="1" ht="14.15" customHeight="1">
      <c r="Z7723" s="439"/>
      <c r="AH7723" s="367"/>
      <c r="AJ7723" s="367"/>
      <c r="AK7723" s="367"/>
    </row>
    <row r="7724" spans="26:37" s="368" customFormat="1" ht="14.15" customHeight="1">
      <c r="Z7724" s="439"/>
      <c r="AH7724" s="367"/>
      <c r="AJ7724" s="367"/>
      <c r="AK7724" s="367"/>
    </row>
    <row r="7725" spans="26:37" s="368" customFormat="1" ht="14.15" customHeight="1">
      <c r="Z7725" s="439"/>
      <c r="AH7725" s="367"/>
      <c r="AJ7725" s="367"/>
      <c r="AK7725" s="367"/>
    </row>
    <row r="7726" spans="26:37" s="368" customFormat="1" ht="14.15" customHeight="1">
      <c r="Z7726" s="439"/>
      <c r="AH7726" s="367"/>
      <c r="AJ7726" s="367"/>
      <c r="AK7726" s="367"/>
    </row>
    <row r="7727" spans="26:37" s="368" customFormat="1" ht="14.15" customHeight="1">
      <c r="Z7727" s="439"/>
      <c r="AH7727" s="367"/>
      <c r="AJ7727" s="367"/>
      <c r="AK7727" s="367"/>
    </row>
    <row r="7728" spans="26:37" s="368" customFormat="1" ht="14.15" customHeight="1">
      <c r="Z7728" s="439"/>
      <c r="AH7728" s="367"/>
      <c r="AJ7728" s="367"/>
      <c r="AK7728" s="367"/>
    </row>
    <row r="7729" spans="26:37" s="368" customFormat="1" ht="14.15" customHeight="1">
      <c r="Z7729" s="439"/>
      <c r="AH7729" s="367"/>
      <c r="AJ7729" s="367"/>
      <c r="AK7729" s="367"/>
    </row>
    <row r="7730" spans="26:37" s="368" customFormat="1" ht="14.15" customHeight="1">
      <c r="Z7730" s="439"/>
      <c r="AH7730" s="367"/>
      <c r="AJ7730" s="367"/>
      <c r="AK7730" s="367"/>
    </row>
    <row r="7731" spans="26:37" s="368" customFormat="1" ht="14.15" customHeight="1">
      <c r="Z7731" s="439"/>
      <c r="AH7731" s="367"/>
      <c r="AJ7731" s="367"/>
      <c r="AK7731" s="367"/>
    </row>
    <row r="7732" spans="26:37" s="368" customFormat="1" ht="14.15" customHeight="1">
      <c r="Z7732" s="439"/>
      <c r="AH7732" s="367"/>
      <c r="AJ7732" s="367"/>
      <c r="AK7732" s="367"/>
    </row>
    <row r="7733" spans="26:37" s="368" customFormat="1" ht="14.15" customHeight="1">
      <c r="Z7733" s="439"/>
      <c r="AH7733" s="367"/>
      <c r="AJ7733" s="367"/>
      <c r="AK7733" s="367"/>
    </row>
    <row r="7734" spans="26:37" s="368" customFormat="1" ht="14.15" customHeight="1">
      <c r="Z7734" s="439"/>
      <c r="AH7734" s="367"/>
      <c r="AJ7734" s="367"/>
      <c r="AK7734" s="367"/>
    </row>
    <row r="7735" spans="26:37" s="368" customFormat="1" ht="14.15" customHeight="1">
      <c r="Z7735" s="439"/>
      <c r="AH7735" s="367"/>
      <c r="AJ7735" s="367"/>
      <c r="AK7735" s="367"/>
    </row>
    <row r="7736" spans="26:37" s="368" customFormat="1" ht="14.15" customHeight="1">
      <c r="Z7736" s="439"/>
      <c r="AH7736" s="367"/>
      <c r="AJ7736" s="367"/>
      <c r="AK7736" s="367"/>
    </row>
    <row r="7737" spans="26:37" s="368" customFormat="1" ht="14.15" customHeight="1">
      <c r="Z7737" s="439"/>
      <c r="AH7737" s="367"/>
      <c r="AJ7737" s="367"/>
      <c r="AK7737" s="367"/>
    </row>
    <row r="7738" spans="26:37" s="368" customFormat="1" ht="14.15" customHeight="1">
      <c r="Z7738" s="439"/>
      <c r="AH7738" s="367"/>
      <c r="AJ7738" s="367"/>
      <c r="AK7738" s="367"/>
    </row>
    <row r="7739" spans="26:37" s="368" customFormat="1" ht="14.15" customHeight="1">
      <c r="Z7739" s="439"/>
      <c r="AH7739" s="367"/>
      <c r="AJ7739" s="367"/>
      <c r="AK7739" s="367"/>
    </row>
    <row r="7740" spans="26:37" s="368" customFormat="1" ht="14.15" customHeight="1">
      <c r="Z7740" s="439"/>
      <c r="AH7740" s="367"/>
      <c r="AJ7740" s="367"/>
      <c r="AK7740" s="367"/>
    </row>
    <row r="7741" spans="26:37" s="368" customFormat="1" ht="14.15" customHeight="1">
      <c r="Z7741" s="439"/>
      <c r="AH7741" s="367"/>
      <c r="AJ7741" s="367"/>
      <c r="AK7741" s="367"/>
    </row>
    <row r="7742" spans="26:37" s="368" customFormat="1" ht="14.15" customHeight="1">
      <c r="Z7742" s="439"/>
      <c r="AH7742" s="367"/>
      <c r="AJ7742" s="367"/>
      <c r="AK7742" s="367"/>
    </row>
    <row r="7743" spans="26:37" s="368" customFormat="1" ht="14.15" customHeight="1">
      <c r="Z7743" s="439"/>
      <c r="AH7743" s="367"/>
      <c r="AJ7743" s="367"/>
      <c r="AK7743" s="367"/>
    </row>
    <row r="7744" spans="26:37" s="368" customFormat="1" ht="14.15" customHeight="1">
      <c r="Z7744" s="439"/>
      <c r="AH7744" s="367"/>
      <c r="AJ7744" s="367"/>
      <c r="AK7744" s="367"/>
    </row>
    <row r="7745" spans="26:37" s="368" customFormat="1" ht="14.15" customHeight="1">
      <c r="Z7745" s="439"/>
      <c r="AH7745" s="367"/>
      <c r="AJ7745" s="367"/>
      <c r="AK7745" s="367"/>
    </row>
    <row r="7746" spans="26:37" s="368" customFormat="1" ht="14.15" customHeight="1">
      <c r="Z7746" s="439"/>
      <c r="AH7746" s="367"/>
      <c r="AJ7746" s="367"/>
      <c r="AK7746" s="367"/>
    </row>
    <row r="7747" spans="26:37" s="368" customFormat="1" ht="14.15" customHeight="1">
      <c r="Z7747" s="439"/>
      <c r="AH7747" s="367"/>
      <c r="AJ7747" s="367"/>
      <c r="AK7747" s="367"/>
    </row>
    <row r="7748" spans="26:37" s="368" customFormat="1" ht="14.15" customHeight="1">
      <c r="Z7748" s="439"/>
      <c r="AH7748" s="367"/>
      <c r="AJ7748" s="367"/>
      <c r="AK7748" s="367"/>
    </row>
    <row r="7749" spans="26:37" s="368" customFormat="1" ht="14.15" customHeight="1">
      <c r="Z7749" s="439"/>
      <c r="AH7749" s="367"/>
      <c r="AJ7749" s="367"/>
      <c r="AK7749" s="367"/>
    </row>
    <row r="7750" spans="26:37" s="368" customFormat="1" ht="14.15" customHeight="1">
      <c r="Z7750" s="439"/>
      <c r="AH7750" s="367"/>
      <c r="AJ7750" s="367"/>
      <c r="AK7750" s="367"/>
    </row>
    <row r="7751" spans="26:37" s="368" customFormat="1" ht="14.15" customHeight="1">
      <c r="Z7751" s="439"/>
      <c r="AH7751" s="367"/>
      <c r="AJ7751" s="367"/>
      <c r="AK7751" s="367"/>
    </row>
    <row r="7752" spans="26:37" s="368" customFormat="1" ht="14.15" customHeight="1">
      <c r="Z7752" s="439"/>
      <c r="AH7752" s="367"/>
      <c r="AJ7752" s="367"/>
      <c r="AK7752" s="367"/>
    </row>
    <row r="7753" spans="26:37" s="368" customFormat="1" ht="14.15" customHeight="1">
      <c r="Z7753" s="439"/>
      <c r="AH7753" s="367"/>
      <c r="AJ7753" s="367"/>
      <c r="AK7753" s="367"/>
    </row>
    <row r="7754" spans="26:37" s="368" customFormat="1" ht="14.15" customHeight="1">
      <c r="Z7754" s="439"/>
      <c r="AH7754" s="367"/>
      <c r="AJ7754" s="367"/>
      <c r="AK7754" s="367"/>
    </row>
    <row r="7755" spans="26:37" s="368" customFormat="1" ht="14.15" customHeight="1">
      <c r="Z7755" s="439"/>
      <c r="AH7755" s="367"/>
      <c r="AJ7755" s="367"/>
      <c r="AK7755" s="367"/>
    </row>
    <row r="7756" spans="26:37" s="368" customFormat="1" ht="14.15" customHeight="1">
      <c r="Z7756" s="439"/>
      <c r="AH7756" s="367"/>
      <c r="AJ7756" s="367"/>
      <c r="AK7756" s="367"/>
    </row>
    <row r="7757" spans="26:37" s="368" customFormat="1" ht="14.15" customHeight="1">
      <c r="Z7757" s="439"/>
      <c r="AH7757" s="367"/>
      <c r="AJ7757" s="367"/>
      <c r="AK7757" s="367"/>
    </row>
    <row r="7758" spans="26:37" s="368" customFormat="1" ht="14.15" customHeight="1">
      <c r="Z7758" s="439"/>
      <c r="AH7758" s="367"/>
      <c r="AJ7758" s="367"/>
      <c r="AK7758" s="367"/>
    </row>
    <row r="7759" spans="26:37" s="368" customFormat="1" ht="14.15" customHeight="1">
      <c r="Z7759" s="439"/>
      <c r="AH7759" s="367"/>
      <c r="AJ7759" s="367"/>
      <c r="AK7759" s="367"/>
    </row>
    <row r="7760" spans="26:37" s="368" customFormat="1" ht="14.15" customHeight="1">
      <c r="Z7760" s="439"/>
      <c r="AH7760" s="367"/>
      <c r="AJ7760" s="367"/>
      <c r="AK7760" s="367"/>
    </row>
    <row r="7761" spans="26:37" s="368" customFormat="1" ht="14.15" customHeight="1">
      <c r="Z7761" s="439"/>
      <c r="AH7761" s="367"/>
      <c r="AJ7761" s="367"/>
      <c r="AK7761" s="367"/>
    </row>
    <row r="7762" spans="26:37" s="368" customFormat="1" ht="14.15" customHeight="1">
      <c r="Z7762" s="439"/>
      <c r="AH7762" s="367"/>
      <c r="AJ7762" s="367"/>
      <c r="AK7762" s="367"/>
    </row>
    <row r="7763" spans="26:37" s="368" customFormat="1" ht="14.15" customHeight="1">
      <c r="Z7763" s="439"/>
      <c r="AH7763" s="367"/>
      <c r="AJ7763" s="367"/>
      <c r="AK7763" s="367"/>
    </row>
    <row r="7764" spans="26:37" s="368" customFormat="1" ht="14.15" customHeight="1">
      <c r="Z7764" s="439"/>
      <c r="AH7764" s="367"/>
      <c r="AJ7764" s="367"/>
      <c r="AK7764" s="367"/>
    </row>
    <row r="7765" spans="26:37" s="368" customFormat="1" ht="14.15" customHeight="1">
      <c r="Z7765" s="439"/>
      <c r="AH7765" s="367"/>
      <c r="AJ7765" s="367"/>
      <c r="AK7765" s="367"/>
    </row>
    <row r="7766" spans="26:37" s="368" customFormat="1" ht="14.15" customHeight="1">
      <c r="Z7766" s="439"/>
      <c r="AH7766" s="367"/>
      <c r="AJ7766" s="367"/>
      <c r="AK7766" s="367"/>
    </row>
    <row r="7767" spans="26:37" s="368" customFormat="1" ht="14.15" customHeight="1">
      <c r="Z7767" s="439"/>
      <c r="AH7767" s="367"/>
      <c r="AJ7767" s="367"/>
      <c r="AK7767" s="367"/>
    </row>
    <row r="7768" spans="26:37" s="368" customFormat="1" ht="14.15" customHeight="1">
      <c r="Z7768" s="439"/>
      <c r="AH7768" s="367"/>
      <c r="AJ7768" s="367"/>
      <c r="AK7768" s="367"/>
    </row>
    <row r="7769" spans="26:37" s="368" customFormat="1" ht="14.15" customHeight="1">
      <c r="Z7769" s="439"/>
      <c r="AH7769" s="367"/>
      <c r="AJ7769" s="367"/>
      <c r="AK7769" s="367"/>
    </row>
    <row r="7770" spans="26:37" s="368" customFormat="1" ht="14.15" customHeight="1">
      <c r="Z7770" s="439"/>
      <c r="AH7770" s="367"/>
      <c r="AJ7770" s="367"/>
      <c r="AK7770" s="367"/>
    </row>
    <row r="7771" spans="26:37" s="368" customFormat="1" ht="14.15" customHeight="1">
      <c r="Z7771" s="439"/>
      <c r="AH7771" s="367"/>
      <c r="AJ7771" s="367"/>
      <c r="AK7771" s="367"/>
    </row>
    <row r="7772" spans="26:37" s="368" customFormat="1" ht="14.15" customHeight="1">
      <c r="Z7772" s="439"/>
      <c r="AH7772" s="367"/>
      <c r="AJ7772" s="367"/>
      <c r="AK7772" s="367"/>
    </row>
    <row r="7773" spans="26:37" s="368" customFormat="1" ht="14.15" customHeight="1">
      <c r="Z7773" s="439"/>
      <c r="AH7773" s="367"/>
      <c r="AJ7773" s="367"/>
      <c r="AK7773" s="367"/>
    </row>
    <row r="7774" spans="26:37" s="368" customFormat="1" ht="14.15" customHeight="1">
      <c r="Z7774" s="439"/>
      <c r="AH7774" s="367"/>
      <c r="AJ7774" s="367"/>
      <c r="AK7774" s="367"/>
    </row>
    <row r="7775" spans="26:37" s="368" customFormat="1" ht="14.15" customHeight="1">
      <c r="Z7775" s="439"/>
      <c r="AH7775" s="367"/>
      <c r="AJ7775" s="367"/>
      <c r="AK7775" s="367"/>
    </row>
    <row r="7776" spans="26:37" s="368" customFormat="1" ht="14.15" customHeight="1">
      <c r="Z7776" s="439"/>
      <c r="AH7776" s="367"/>
      <c r="AJ7776" s="367"/>
      <c r="AK7776" s="367"/>
    </row>
    <row r="7777" spans="26:37" s="368" customFormat="1" ht="14.15" customHeight="1">
      <c r="Z7777" s="439"/>
      <c r="AH7777" s="367"/>
      <c r="AJ7777" s="367"/>
      <c r="AK7777" s="367"/>
    </row>
    <row r="7778" spans="26:37" s="368" customFormat="1" ht="14.15" customHeight="1">
      <c r="Z7778" s="439"/>
      <c r="AH7778" s="367"/>
      <c r="AJ7778" s="367"/>
      <c r="AK7778" s="367"/>
    </row>
    <row r="7779" spans="26:37" s="368" customFormat="1" ht="14.15" customHeight="1">
      <c r="Z7779" s="439"/>
      <c r="AH7779" s="367"/>
      <c r="AJ7779" s="367"/>
      <c r="AK7779" s="367"/>
    </row>
    <row r="7780" spans="26:37" s="368" customFormat="1" ht="14.15" customHeight="1">
      <c r="Z7780" s="439"/>
      <c r="AH7780" s="367"/>
      <c r="AJ7780" s="367"/>
      <c r="AK7780" s="367"/>
    </row>
    <row r="7781" spans="26:37" s="368" customFormat="1" ht="14.15" customHeight="1">
      <c r="Z7781" s="439"/>
      <c r="AH7781" s="367"/>
      <c r="AJ7781" s="367"/>
      <c r="AK7781" s="367"/>
    </row>
    <row r="7782" spans="26:37" s="368" customFormat="1" ht="14.15" customHeight="1">
      <c r="Z7782" s="439"/>
      <c r="AH7782" s="367"/>
      <c r="AJ7782" s="367"/>
      <c r="AK7782" s="367"/>
    </row>
    <row r="7783" spans="26:37" s="368" customFormat="1" ht="14.15" customHeight="1">
      <c r="Z7783" s="439"/>
      <c r="AH7783" s="367"/>
      <c r="AJ7783" s="367"/>
      <c r="AK7783" s="367"/>
    </row>
    <row r="7784" spans="26:37" s="368" customFormat="1" ht="14.15" customHeight="1">
      <c r="Z7784" s="439"/>
      <c r="AH7784" s="367"/>
      <c r="AJ7784" s="367"/>
      <c r="AK7784" s="367"/>
    </row>
    <row r="7785" spans="26:37" s="368" customFormat="1" ht="14.15" customHeight="1">
      <c r="Z7785" s="439"/>
      <c r="AH7785" s="367"/>
      <c r="AJ7785" s="367"/>
      <c r="AK7785" s="367"/>
    </row>
    <row r="7786" spans="26:37" s="368" customFormat="1" ht="14.15" customHeight="1">
      <c r="Z7786" s="439"/>
      <c r="AH7786" s="367"/>
      <c r="AJ7786" s="367"/>
      <c r="AK7786" s="367"/>
    </row>
    <row r="7787" spans="26:37" s="368" customFormat="1" ht="14.15" customHeight="1">
      <c r="Z7787" s="439"/>
      <c r="AH7787" s="367"/>
      <c r="AJ7787" s="367"/>
      <c r="AK7787" s="367"/>
    </row>
    <row r="7788" spans="26:37" s="368" customFormat="1" ht="14.15" customHeight="1">
      <c r="Z7788" s="439"/>
      <c r="AH7788" s="367"/>
      <c r="AJ7788" s="367"/>
      <c r="AK7788" s="367"/>
    </row>
    <row r="7789" spans="26:37" s="368" customFormat="1" ht="14.15" customHeight="1">
      <c r="Z7789" s="439"/>
      <c r="AH7789" s="367"/>
      <c r="AJ7789" s="367"/>
      <c r="AK7789" s="367"/>
    </row>
    <row r="7790" spans="26:37" s="368" customFormat="1" ht="14.15" customHeight="1">
      <c r="Z7790" s="439"/>
      <c r="AH7790" s="367"/>
      <c r="AJ7790" s="367"/>
      <c r="AK7790" s="367"/>
    </row>
    <row r="7791" spans="26:37" s="368" customFormat="1" ht="14.15" customHeight="1">
      <c r="Z7791" s="439"/>
      <c r="AH7791" s="367"/>
      <c r="AJ7791" s="367"/>
      <c r="AK7791" s="367"/>
    </row>
    <row r="7792" spans="26:37" s="368" customFormat="1" ht="14.15" customHeight="1">
      <c r="Z7792" s="439"/>
      <c r="AH7792" s="367"/>
      <c r="AJ7792" s="367"/>
      <c r="AK7792" s="367"/>
    </row>
    <row r="7793" spans="26:37" s="368" customFormat="1" ht="14.15" customHeight="1">
      <c r="Z7793" s="439"/>
      <c r="AH7793" s="367"/>
      <c r="AJ7793" s="367"/>
      <c r="AK7793" s="367"/>
    </row>
    <row r="7794" spans="26:37" s="368" customFormat="1" ht="14.15" customHeight="1">
      <c r="Z7794" s="439"/>
      <c r="AH7794" s="367"/>
      <c r="AJ7794" s="367"/>
      <c r="AK7794" s="367"/>
    </row>
    <row r="7795" spans="26:37" s="368" customFormat="1" ht="14.15" customHeight="1">
      <c r="Z7795" s="439"/>
      <c r="AH7795" s="367"/>
      <c r="AJ7795" s="367"/>
      <c r="AK7795" s="367"/>
    </row>
    <row r="7796" spans="26:37" s="368" customFormat="1" ht="14.15" customHeight="1">
      <c r="Z7796" s="439"/>
      <c r="AH7796" s="367"/>
      <c r="AJ7796" s="367"/>
      <c r="AK7796" s="367"/>
    </row>
    <row r="7797" spans="26:37" s="368" customFormat="1" ht="14.15" customHeight="1">
      <c r="Z7797" s="439"/>
      <c r="AH7797" s="367"/>
      <c r="AJ7797" s="367"/>
      <c r="AK7797" s="367"/>
    </row>
    <row r="7798" spans="26:37" s="368" customFormat="1" ht="14.15" customHeight="1">
      <c r="Z7798" s="439"/>
      <c r="AH7798" s="367"/>
      <c r="AJ7798" s="367"/>
      <c r="AK7798" s="367"/>
    </row>
    <row r="7799" spans="26:37" s="368" customFormat="1" ht="14.15" customHeight="1">
      <c r="Z7799" s="439"/>
      <c r="AH7799" s="367"/>
      <c r="AJ7799" s="367"/>
      <c r="AK7799" s="367"/>
    </row>
    <row r="7800" spans="26:37" s="368" customFormat="1" ht="14.15" customHeight="1">
      <c r="Z7800" s="439"/>
      <c r="AH7800" s="367"/>
      <c r="AJ7800" s="367"/>
      <c r="AK7800" s="367"/>
    </row>
    <row r="7801" spans="26:37" s="368" customFormat="1" ht="14.15" customHeight="1">
      <c r="Z7801" s="439"/>
      <c r="AH7801" s="367"/>
      <c r="AJ7801" s="367"/>
      <c r="AK7801" s="367"/>
    </row>
    <row r="7802" spans="26:37" s="368" customFormat="1" ht="14.15" customHeight="1">
      <c r="Z7802" s="439"/>
      <c r="AH7802" s="367"/>
      <c r="AJ7802" s="367"/>
      <c r="AK7802" s="367"/>
    </row>
    <row r="7803" spans="26:37" s="368" customFormat="1" ht="14.15" customHeight="1">
      <c r="Z7803" s="439"/>
      <c r="AH7803" s="367"/>
      <c r="AJ7803" s="367"/>
      <c r="AK7803" s="367"/>
    </row>
    <row r="7804" spans="26:37" s="368" customFormat="1" ht="14.15" customHeight="1">
      <c r="Z7804" s="439"/>
      <c r="AH7804" s="367"/>
      <c r="AJ7804" s="367"/>
      <c r="AK7804" s="367"/>
    </row>
    <row r="7805" spans="26:37" s="368" customFormat="1" ht="14.15" customHeight="1">
      <c r="Z7805" s="439"/>
      <c r="AH7805" s="367"/>
      <c r="AJ7805" s="367"/>
      <c r="AK7805" s="367"/>
    </row>
    <row r="7806" spans="26:37" s="368" customFormat="1" ht="14.15" customHeight="1">
      <c r="Z7806" s="439"/>
      <c r="AH7806" s="367"/>
      <c r="AJ7806" s="367"/>
      <c r="AK7806" s="367"/>
    </row>
    <row r="7807" spans="26:37" s="368" customFormat="1" ht="14.15" customHeight="1">
      <c r="Z7807" s="439"/>
      <c r="AH7807" s="367"/>
      <c r="AJ7807" s="367"/>
      <c r="AK7807" s="367"/>
    </row>
    <row r="7808" spans="26:37" s="368" customFormat="1" ht="14.15" customHeight="1">
      <c r="Z7808" s="439"/>
      <c r="AH7808" s="367"/>
      <c r="AJ7808" s="367"/>
      <c r="AK7808" s="367"/>
    </row>
    <row r="7809" spans="26:37" s="368" customFormat="1" ht="14.15" customHeight="1">
      <c r="Z7809" s="439"/>
      <c r="AH7809" s="367"/>
      <c r="AJ7809" s="367"/>
      <c r="AK7809" s="367"/>
    </row>
    <row r="7810" spans="26:37" s="368" customFormat="1" ht="14.15" customHeight="1">
      <c r="Z7810" s="439"/>
      <c r="AH7810" s="367"/>
      <c r="AJ7810" s="367"/>
      <c r="AK7810" s="367"/>
    </row>
    <row r="7811" spans="26:37" s="368" customFormat="1" ht="14.15" customHeight="1">
      <c r="Z7811" s="439"/>
      <c r="AH7811" s="367"/>
      <c r="AJ7811" s="367"/>
      <c r="AK7811" s="367"/>
    </row>
    <row r="7812" spans="26:37" s="368" customFormat="1" ht="14.15" customHeight="1">
      <c r="Z7812" s="439"/>
      <c r="AH7812" s="367"/>
      <c r="AJ7812" s="367"/>
      <c r="AK7812" s="367"/>
    </row>
    <row r="7813" spans="26:37" s="368" customFormat="1" ht="14.15" customHeight="1">
      <c r="Z7813" s="439"/>
      <c r="AH7813" s="367"/>
      <c r="AJ7813" s="367"/>
      <c r="AK7813" s="367"/>
    </row>
    <row r="7814" spans="26:37" s="368" customFormat="1" ht="14.15" customHeight="1">
      <c r="Z7814" s="439"/>
      <c r="AH7814" s="367"/>
      <c r="AJ7814" s="367"/>
      <c r="AK7814" s="367"/>
    </row>
    <row r="7815" spans="26:37" s="368" customFormat="1" ht="14.15" customHeight="1">
      <c r="Z7815" s="439"/>
      <c r="AH7815" s="367"/>
      <c r="AJ7815" s="367"/>
      <c r="AK7815" s="367"/>
    </row>
    <row r="7816" spans="26:37" s="368" customFormat="1" ht="14.15" customHeight="1">
      <c r="Z7816" s="439"/>
      <c r="AH7816" s="367"/>
      <c r="AJ7816" s="367"/>
      <c r="AK7816" s="367"/>
    </row>
    <row r="7817" spans="26:37" s="368" customFormat="1" ht="14.15" customHeight="1">
      <c r="Z7817" s="439"/>
      <c r="AH7817" s="367"/>
      <c r="AJ7817" s="367"/>
      <c r="AK7817" s="367"/>
    </row>
    <row r="7818" spans="26:37" s="368" customFormat="1" ht="14.15" customHeight="1">
      <c r="Z7818" s="439"/>
      <c r="AH7818" s="367"/>
      <c r="AJ7818" s="367"/>
      <c r="AK7818" s="367"/>
    </row>
    <row r="7819" spans="26:37" s="368" customFormat="1" ht="14.15" customHeight="1">
      <c r="Z7819" s="439"/>
      <c r="AH7819" s="367"/>
      <c r="AJ7819" s="367"/>
      <c r="AK7819" s="367"/>
    </row>
    <row r="7820" spans="26:37" s="368" customFormat="1" ht="14.15" customHeight="1">
      <c r="Z7820" s="439"/>
      <c r="AH7820" s="367"/>
      <c r="AJ7820" s="367"/>
      <c r="AK7820" s="367"/>
    </row>
    <row r="7821" spans="26:37" s="368" customFormat="1" ht="14.15" customHeight="1">
      <c r="Z7821" s="439"/>
      <c r="AH7821" s="367"/>
      <c r="AJ7821" s="367"/>
      <c r="AK7821" s="367"/>
    </row>
    <row r="7822" spans="26:37" s="368" customFormat="1" ht="14.15" customHeight="1">
      <c r="Z7822" s="439"/>
      <c r="AH7822" s="367"/>
      <c r="AJ7822" s="367"/>
      <c r="AK7822" s="367"/>
    </row>
    <row r="7823" spans="26:37" s="368" customFormat="1" ht="14.15" customHeight="1">
      <c r="Z7823" s="439"/>
      <c r="AH7823" s="367"/>
      <c r="AJ7823" s="367"/>
      <c r="AK7823" s="367"/>
    </row>
    <row r="7824" spans="26:37" s="368" customFormat="1" ht="14.15" customHeight="1">
      <c r="Z7824" s="439"/>
      <c r="AH7824" s="367"/>
      <c r="AJ7824" s="367"/>
      <c r="AK7824" s="367"/>
    </row>
    <row r="7825" spans="26:37" s="368" customFormat="1" ht="14.15" customHeight="1">
      <c r="Z7825" s="439"/>
      <c r="AH7825" s="367"/>
      <c r="AJ7825" s="367"/>
      <c r="AK7825" s="367"/>
    </row>
    <row r="7826" spans="26:37" s="368" customFormat="1" ht="14.15" customHeight="1">
      <c r="Z7826" s="439"/>
      <c r="AH7826" s="367"/>
      <c r="AJ7826" s="367"/>
      <c r="AK7826" s="367"/>
    </row>
    <row r="7827" spans="26:37" s="368" customFormat="1" ht="14.15" customHeight="1">
      <c r="Z7827" s="439"/>
      <c r="AH7827" s="367"/>
      <c r="AJ7827" s="367"/>
      <c r="AK7827" s="367"/>
    </row>
    <row r="7828" spans="26:37" s="368" customFormat="1" ht="14.15" customHeight="1">
      <c r="Z7828" s="439"/>
      <c r="AH7828" s="367"/>
      <c r="AJ7828" s="367"/>
      <c r="AK7828" s="367"/>
    </row>
    <row r="7829" spans="26:37" s="368" customFormat="1" ht="14.15" customHeight="1">
      <c r="Z7829" s="439"/>
      <c r="AH7829" s="367"/>
      <c r="AJ7829" s="367"/>
      <c r="AK7829" s="367"/>
    </row>
    <row r="7830" spans="26:37" s="368" customFormat="1" ht="14.15" customHeight="1">
      <c r="Z7830" s="439"/>
      <c r="AH7830" s="367"/>
      <c r="AJ7830" s="367"/>
      <c r="AK7830" s="367"/>
    </row>
    <row r="7831" spans="26:37" s="368" customFormat="1" ht="14.15" customHeight="1">
      <c r="Z7831" s="439"/>
      <c r="AH7831" s="367"/>
      <c r="AJ7831" s="367"/>
      <c r="AK7831" s="367"/>
    </row>
    <row r="7832" spans="26:37" s="368" customFormat="1" ht="14.15" customHeight="1">
      <c r="Z7832" s="439"/>
      <c r="AH7832" s="367"/>
      <c r="AJ7832" s="367"/>
      <c r="AK7832" s="367"/>
    </row>
    <row r="7833" spans="26:37" s="368" customFormat="1" ht="14.15" customHeight="1">
      <c r="Z7833" s="439"/>
      <c r="AH7833" s="367"/>
      <c r="AJ7833" s="367"/>
      <c r="AK7833" s="367"/>
    </row>
    <row r="7834" spans="26:37" s="368" customFormat="1" ht="14.15" customHeight="1">
      <c r="Z7834" s="439"/>
      <c r="AH7834" s="367"/>
      <c r="AJ7834" s="367"/>
      <c r="AK7834" s="367"/>
    </row>
    <row r="7835" spans="26:37" s="368" customFormat="1" ht="14.15" customHeight="1">
      <c r="Z7835" s="439"/>
      <c r="AH7835" s="367"/>
      <c r="AJ7835" s="367"/>
      <c r="AK7835" s="367"/>
    </row>
    <row r="7836" spans="26:37" s="368" customFormat="1" ht="14.15" customHeight="1">
      <c r="Z7836" s="439"/>
      <c r="AH7836" s="367"/>
      <c r="AJ7836" s="367"/>
      <c r="AK7836" s="367"/>
    </row>
    <row r="7837" spans="26:37" s="368" customFormat="1" ht="14.15" customHeight="1">
      <c r="Z7837" s="439"/>
      <c r="AH7837" s="367"/>
      <c r="AJ7837" s="367"/>
      <c r="AK7837" s="367"/>
    </row>
    <row r="7838" spans="26:37" s="368" customFormat="1" ht="14.15" customHeight="1">
      <c r="Z7838" s="439"/>
      <c r="AH7838" s="367"/>
      <c r="AJ7838" s="367"/>
      <c r="AK7838" s="367"/>
    </row>
    <row r="7839" spans="26:37" s="368" customFormat="1" ht="14.15" customHeight="1">
      <c r="Z7839" s="439"/>
      <c r="AH7839" s="367"/>
      <c r="AJ7839" s="367"/>
      <c r="AK7839" s="367"/>
    </row>
    <row r="7840" spans="26:37" s="368" customFormat="1" ht="14.15" customHeight="1">
      <c r="Z7840" s="439"/>
      <c r="AH7840" s="367"/>
      <c r="AJ7840" s="367"/>
      <c r="AK7840" s="367"/>
    </row>
    <row r="7841" spans="26:37" s="368" customFormat="1" ht="14.15" customHeight="1">
      <c r="Z7841" s="439"/>
      <c r="AH7841" s="367"/>
      <c r="AJ7841" s="367"/>
      <c r="AK7841" s="367"/>
    </row>
    <row r="7842" spans="26:37" s="368" customFormat="1" ht="14.15" customHeight="1">
      <c r="Z7842" s="439"/>
      <c r="AH7842" s="367"/>
      <c r="AJ7842" s="367"/>
      <c r="AK7842" s="367"/>
    </row>
    <row r="7843" spans="26:37" s="368" customFormat="1" ht="14.15" customHeight="1">
      <c r="Z7843" s="439"/>
      <c r="AH7843" s="367"/>
      <c r="AJ7843" s="367"/>
      <c r="AK7843" s="367"/>
    </row>
    <row r="7844" spans="26:37" s="368" customFormat="1" ht="14.15" customHeight="1">
      <c r="Z7844" s="439"/>
      <c r="AH7844" s="367"/>
      <c r="AJ7844" s="367"/>
      <c r="AK7844" s="367"/>
    </row>
    <row r="7845" spans="26:37" s="368" customFormat="1" ht="14.15" customHeight="1">
      <c r="Z7845" s="439"/>
      <c r="AH7845" s="367"/>
      <c r="AJ7845" s="367"/>
      <c r="AK7845" s="367"/>
    </row>
    <row r="7846" spans="26:37" s="368" customFormat="1" ht="14.15" customHeight="1">
      <c r="Z7846" s="439"/>
      <c r="AH7846" s="367"/>
      <c r="AJ7846" s="367"/>
      <c r="AK7846" s="367"/>
    </row>
    <row r="7847" spans="26:37" s="368" customFormat="1" ht="14.15" customHeight="1">
      <c r="Z7847" s="439"/>
      <c r="AH7847" s="367"/>
      <c r="AJ7847" s="367"/>
      <c r="AK7847" s="367"/>
    </row>
    <row r="7848" spans="26:37" s="368" customFormat="1" ht="14.15" customHeight="1">
      <c r="Z7848" s="439"/>
      <c r="AH7848" s="367"/>
      <c r="AJ7848" s="367"/>
      <c r="AK7848" s="367"/>
    </row>
    <row r="7849" spans="26:37" s="368" customFormat="1" ht="14.15" customHeight="1">
      <c r="Z7849" s="439"/>
      <c r="AH7849" s="367"/>
      <c r="AJ7849" s="367"/>
      <c r="AK7849" s="367"/>
    </row>
    <row r="7850" spans="26:37" s="368" customFormat="1" ht="14.15" customHeight="1">
      <c r="Z7850" s="439"/>
      <c r="AH7850" s="367"/>
      <c r="AJ7850" s="367"/>
      <c r="AK7850" s="367"/>
    </row>
    <row r="7851" spans="26:37" s="368" customFormat="1" ht="14.15" customHeight="1">
      <c r="Z7851" s="439"/>
      <c r="AH7851" s="367"/>
      <c r="AJ7851" s="367"/>
      <c r="AK7851" s="367"/>
    </row>
    <row r="7852" spans="26:37" s="368" customFormat="1" ht="14.15" customHeight="1">
      <c r="Z7852" s="439"/>
      <c r="AH7852" s="367"/>
      <c r="AJ7852" s="367"/>
      <c r="AK7852" s="367"/>
    </row>
    <row r="7853" spans="26:37" s="368" customFormat="1" ht="14.15" customHeight="1">
      <c r="Z7853" s="439"/>
      <c r="AH7853" s="367"/>
      <c r="AJ7853" s="367"/>
      <c r="AK7853" s="367"/>
    </row>
    <row r="7854" spans="26:37" s="368" customFormat="1" ht="14.15" customHeight="1">
      <c r="Z7854" s="439"/>
      <c r="AH7854" s="367"/>
      <c r="AJ7854" s="367"/>
      <c r="AK7854" s="367"/>
    </row>
    <row r="7855" spans="26:37" s="368" customFormat="1" ht="14.15" customHeight="1">
      <c r="Z7855" s="439"/>
      <c r="AH7855" s="367"/>
      <c r="AJ7855" s="367"/>
      <c r="AK7855" s="367"/>
    </row>
    <row r="7856" spans="26:37" s="368" customFormat="1" ht="14.15" customHeight="1">
      <c r="Z7856" s="439"/>
      <c r="AH7856" s="367"/>
      <c r="AJ7856" s="367"/>
      <c r="AK7856" s="367"/>
    </row>
    <row r="7857" spans="26:37" s="368" customFormat="1" ht="14.15" customHeight="1">
      <c r="Z7857" s="439"/>
      <c r="AH7857" s="367"/>
      <c r="AJ7857" s="367"/>
      <c r="AK7857" s="367"/>
    </row>
    <row r="7858" spans="26:37" s="368" customFormat="1" ht="14.15" customHeight="1">
      <c r="Z7858" s="439"/>
      <c r="AH7858" s="367"/>
      <c r="AJ7858" s="367"/>
      <c r="AK7858" s="367"/>
    </row>
    <row r="7859" spans="26:37" s="368" customFormat="1" ht="14.15" customHeight="1">
      <c r="Z7859" s="439"/>
      <c r="AH7859" s="367"/>
      <c r="AJ7859" s="367"/>
      <c r="AK7859" s="367"/>
    </row>
    <row r="7860" spans="26:37" s="368" customFormat="1" ht="14.15" customHeight="1">
      <c r="Z7860" s="439"/>
      <c r="AH7860" s="367"/>
      <c r="AJ7860" s="367"/>
      <c r="AK7860" s="367"/>
    </row>
    <row r="7861" spans="26:37" s="368" customFormat="1" ht="14.15" customHeight="1">
      <c r="Z7861" s="439"/>
      <c r="AH7861" s="367"/>
      <c r="AJ7861" s="367"/>
      <c r="AK7861" s="367"/>
    </row>
    <row r="7862" spans="26:37" s="368" customFormat="1" ht="14.15" customHeight="1">
      <c r="Z7862" s="439"/>
      <c r="AH7862" s="367"/>
      <c r="AJ7862" s="367"/>
      <c r="AK7862" s="367"/>
    </row>
    <row r="7863" spans="26:37" s="368" customFormat="1" ht="14.15" customHeight="1">
      <c r="Z7863" s="439"/>
      <c r="AH7863" s="367"/>
      <c r="AJ7863" s="367"/>
      <c r="AK7863" s="367"/>
    </row>
    <row r="7864" spans="26:37" s="368" customFormat="1" ht="14.15" customHeight="1">
      <c r="Z7864" s="439"/>
      <c r="AH7864" s="367"/>
      <c r="AJ7864" s="367"/>
      <c r="AK7864" s="367"/>
    </row>
    <row r="7865" spans="26:37" s="368" customFormat="1" ht="14.15" customHeight="1">
      <c r="Z7865" s="439"/>
      <c r="AH7865" s="367"/>
      <c r="AJ7865" s="367"/>
      <c r="AK7865" s="367"/>
    </row>
    <row r="7866" spans="26:37" s="368" customFormat="1" ht="14.15" customHeight="1">
      <c r="Z7866" s="439"/>
      <c r="AH7866" s="367"/>
      <c r="AJ7866" s="367"/>
      <c r="AK7866" s="367"/>
    </row>
    <row r="7867" spans="26:37" s="368" customFormat="1" ht="14.15" customHeight="1">
      <c r="Z7867" s="439"/>
      <c r="AH7867" s="367"/>
      <c r="AJ7867" s="367"/>
      <c r="AK7867" s="367"/>
    </row>
    <row r="7868" spans="26:37" s="368" customFormat="1" ht="14.15" customHeight="1">
      <c r="Z7868" s="439"/>
      <c r="AH7868" s="367"/>
      <c r="AJ7868" s="367"/>
      <c r="AK7868" s="367"/>
    </row>
    <row r="7869" spans="26:37" s="368" customFormat="1" ht="14.15" customHeight="1">
      <c r="Z7869" s="439"/>
      <c r="AH7869" s="367"/>
      <c r="AJ7869" s="367"/>
      <c r="AK7869" s="367"/>
    </row>
    <row r="7870" spans="26:37" s="368" customFormat="1" ht="14.15" customHeight="1">
      <c r="Z7870" s="439"/>
      <c r="AH7870" s="367"/>
      <c r="AJ7870" s="367"/>
      <c r="AK7870" s="367"/>
    </row>
    <row r="7871" spans="26:37" s="368" customFormat="1" ht="14.15" customHeight="1">
      <c r="Z7871" s="439"/>
      <c r="AH7871" s="367"/>
      <c r="AJ7871" s="367"/>
      <c r="AK7871" s="367"/>
    </row>
    <row r="7872" spans="26:37" s="368" customFormat="1" ht="14.15" customHeight="1">
      <c r="Z7872" s="439"/>
      <c r="AH7872" s="367"/>
      <c r="AJ7872" s="367"/>
      <c r="AK7872" s="367"/>
    </row>
    <row r="7873" spans="26:37" s="368" customFormat="1" ht="14.15" customHeight="1">
      <c r="Z7873" s="439"/>
      <c r="AH7873" s="367"/>
      <c r="AJ7873" s="367"/>
      <c r="AK7873" s="367"/>
    </row>
    <row r="7874" spans="26:37" s="368" customFormat="1" ht="14.15" customHeight="1">
      <c r="Z7874" s="439"/>
      <c r="AH7874" s="367"/>
      <c r="AJ7874" s="367"/>
      <c r="AK7874" s="367"/>
    </row>
    <row r="7875" spans="26:37" s="368" customFormat="1" ht="14.15" customHeight="1">
      <c r="Z7875" s="439"/>
      <c r="AH7875" s="367"/>
      <c r="AJ7875" s="367"/>
      <c r="AK7875" s="367"/>
    </row>
    <row r="7876" spans="26:37" s="368" customFormat="1" ht="14.15" customHeight="1">
      <c r="Z7876" s="439"/>
      <c r="AH7876" s="367"/>
      <c r="AJ7876" s="367"/>
      <c r="AK7876" s="367"/>
    </row>
    <row r="7877" spans="26:37" s="368" customFormat="1" ht="14.15" customHeight="1">
      <c r="Z7877" s="439"/>
      <c r="AH7877" s="367"/>
      <c r="AJ7877" s="367"/>
      <c r="AK7877" s="367"/>
    </row>
    <row r="7878" spans="26:37" s="368" customFormat="1" ht="14.15" customHeight="1">
      <c r="Z7878" s="439"/>
      <c r="AH7878" s="367"/>
      <c r="AJ7878" s="367"/>
      <c r="AK7878" s="367"/>
    </row>
    <row r="7879" spans="26:37" s="368" customFormat="1" ht="14.15" customHeight="1">
      <c r="Z7879" s="439"/>
      <c r="AH7879" s="367"/>
      <c r="AJ7879" s="367"/>
      <c r="AK7879" s="367"/>
    </row>
    <row r="7880" spans="26:37" s="368" customFormat="1" ht="14.15" customHeight="1">
      <c r="Z7880" s="439"/>
      <c r="AH7880" s="367"/>
      <c r="AJ7880" s="367"/>
      <c r="AK7880" s="367"/>
    </row>
    <row r="7881" spans="26:37" s="368" customFormat="1" ht="14.15" customHeight="1">
      <c r="Z7881" s="439"/>
      <c r="AH7881" s="367"/>
      <c r="AJ7881" s="367"/>
      <c r="AK7881" s="367"/>
    </row>
    <row r="7882" spans="26:37" s="368" customFormat="1" ht="14.15" customHeight="1">
      <c r="Z7882" s="439"/>
      <c r="AH7882" s="367"/>
      <c r="AJ7882" s="367"/>
      <c r="AK7882" s="367"/>
    </row>
    <row r="7883" spans="26:37" s="368" customFormat="1" ht="14.15" customHeight="1">
      <c r="Z7883" s="439"/>
      <c r="AH7883" s="367"/>
      <c r="AJ7883" s="367"/>
      <c r="AK7883" s="367"/>
    </row>
    <row r="7884" spans="26:37" s="368" customFormat="1" ht="14.15" customHeight="1">
      <c r="Z7884" s="439"/>
      <c r="AH7884" s="367"/>
      <c r="AJ7884" s="367"/>
      <c r="AK7884" s="367"/>
    </row>
    <row r="7885" spans="26:37" s="368" customFormat="1" ht="14.15" customHeight="1">
      <c r="Z7885" s="439"/>
      <c r="AH7885" s="367"/>
      <c r="AJ7885" s="367"/>
      <c r="AK7885" s="367"/>
    </row>
    <row r="7886" spans="26:37" s="368" customFormat="1" ht="14.15" customHeight="1">
      <c r="Z7886" s="439"/>
      <c r="AH7886" s="367"/>
      <c r="AJ7886" s="367"/>
      <c r="AK7886" s="367"/>
    </row>
    <row r="7887" spans="26:37" s="368" customFormat="1" ht="14.15" customHeight="1">
      <c r="Z7887" s="439"/>
      <c r="AH7887" s="367"/>
      <c r="AJ7887" s="367"/>
      <c r="AK7887" s="367"/>
    </row>
    <row r="7888" spans="26:37" s="368" customFormat="1" ht="14.15" customHeight="1">
      <c r="Z7888" s="439"/>
      <c r="AH7888" s="367"/>
      <c r="AJ7888" s="367"/>
      <c r="AK7888" s="367"/>
    </row>
    <row r="7889" spans="26:37" s="368" customFormat="1" ht="14.15" customHeight="1">
      <c r="Z7889" s="439"/>
      <c r="AH7889" s="367"/>
      <c r="AJ7889" s="367"/>
      <c r="AK7889" s="367"/>
    </row>
    <row r="7890" spans="26:37" s="368" customFormat="1" ht="14.15" customHeight="1">
      <c r="Z7890" s="439"/>
      <c r="AH7890" s="367"/>
      <c r="AJ7890" s="367"/>
      <c r="AK7890" s="367"/>
    </row>
    <row r="7891" spans="26:37" s="368" customFormat="1" ht="14.15" customHeight="1">
      <c r="Z7891" s="439"/>
      <c r="AH7891" s="367"/>
      <c r="AJ7891" s="367"/>
      <c r="AK7891" s="367"/>
    </row>
    <row r="7892" spans="26:37" s="368" customFormat="1" ht="14.15" customHeight="1">
      <c r="Z7892" s="439"/>
      <c r="AH7892" s="367"/>
      <c r="AJ7892" s="367"/>
      <c r="AK7892" s="367"/>
    </row>
    <row r="7893" spans="26:37" s="368" customFormat="1" ht="14.15" customHeight="1">
      <c r="Z7893" s="439"/>
      <c r="AH7893" s="367"/>
      <c r="AJ7893" s="367"/>
      <c r="AK7893" s="367"/>
    </row>
    <row r="7894" spans="26:37" s="368" customFormat="1" ht="14.15" customHeight="1">
      <c r="Z7894" s="439"/>
      <c r="AH7894" s="367"/>
      <c r="AJ7894" s="367"/>
      <c r="AK7894" s="367"/>
    </row>
    <row r="7895" spans="26:37" s="368" customFormat="1" ht="14.15" customHeight="1">
      <c r="Z7895" s="439"/>
      <c r="AH7895" s="367"/>
      <c r="AJ7895" s="367"/>
      <c r="AK7895" s="367"/>
    </row>
    <row r="7896" spans="26:37" s="368" customFormat="1" ht="14.15" customHeight="1">
      <c r="Z7896" s="439"/>
      <c r="AH7896" s="367"/>
      <c r="AJ7896" s="367"/>
      <c r="AK7896" s="367"/>
    </row>
    <row r="7897" spans="26:37" s="368" customFormat="1" ht="14.15" customHeight="1">
      <c r="Z7897" s="439"/>
      <c r="AH7897" s="367"/>
      <c r="AJ7897" s="367"/>
      <c r="AK7897" s="367"/>
    </row>
    <row r="7898" spans="26:37" s="368" customFormat="1" ht="14.15" customHeight="1">
      <c r="Z7898" s="439"/>
      <c r="AH7898" s="367"/>
      <c r="AJ7898" s="367"/>
      <c r="AK7898" s="367"/>
    </row>
    <row r="7899" spans="26:37" s="368" customFormat="1" ht="14.15" customHeight="1">
      <c r="Z7899" s="439"/>
      <c r="AH7899" s="367"/>
      <c r="AJ7899" s="367"/>
      <c r="AK7899" s="367"/>
    </row>
    <row r="7900" spans="26:37" s="368" customFormat="1" ht="14.15" customHeight="1">
      <c r="Z7900" s="439"/>
      <c r="AH7900" s="367"/>
      <c r="AJ7900" s="367"/>
      <c r="AK7900" s="367"/>
    </row>
    <row r="7901" spans="26:37" s="368" customFormat="1" ht="14.15" customHeight="1">
      <c r="Z7901" s="439"/>
      <c r="AH7901" s="367"/>
      <c r="AJ7901" s="367"/>
      <c r="AK7901" s="367"/>
    </row>
    <row r="7902" spans="26:37" s="368" customFormat="1" ht="14.15" customHeight="1">
      <c r="Z7902" s="439"/>
      <c r="AH7902" s="367"/>
      <c r="AJ7902" s="367"/>
      <c r="AK7902" s="367"/>
    </row>
    <row r="7903" spans="26:37" s="368" customFormat="1" ht="14.15" customHeight="1">
      <c r="Z7903" s="439"/>
      <c r="AH7903" s="367"/>
      <c r="AJ7903" s="367"/>
      <c r="AK7903" s="367"/>
    </row>
    <row r="7904" spans="26:37" s="368" customFormat="1" ht="14.15" customHeight="1">
      <c r="Z7904" s="439"/>
      <c r="AH7904" s="367"/>
      <c r="AJ7904" s="367"/>
      <c r="AK7904" s="367"/>
    </row>
    <row r="7905" spans="26:37" s="368" customFormat="1" ht="14.15" customHeight="1">
      <c r="Z7905" s="439"/>
      <c r="AH7905" s="367"/>
      <c r="AJ7905" s="367"/>
      <c r="AK7905" s="367"/>
    </row>
    <row r="7906" spans="26:37" s="368" customFormat="1" ht="14.15" customHeight="1">
      <c r="Z7906" s="439"/>
      <c r="AH7906" s="367"/>
      <c r="AJ7906" s="367"/>
      <c r="AK7906" s="367"/>
    </row>
    <row r="7907" spans="26:37" s="368" customFormat="1" ht="14.15" customHeight="1">
      <c r="Z7907" s="439"/>
      <c r="AH7907" s="367"/>
      <c r="AJ7907" s="367"/>
      <c r="AK7907" s="367"/>
    </row>
    <row r="7908" spans="26:37" s="368" customFormat="1" ht="14.15" customHeight="1">
      <c r="Z7908" s="439"/>
      <c r="AH7908" s="367"/>
      <c r="AJ7908" s="367"/>
      <c r="AK7908" s="367"/>
    </row>
    <row r="7909" spans="26:37" s="368" customFormat="1" ht="14.15" customHeight="1">
      <c r="Z7909" s="439"/>
      <c r="AH7909" s="367"/>
      <c r="AJ7909" s="367"/>
      <c r="AK7909" s="367"/>
    </row>
    <row r="7910" spans="26:37" s="368" customFormat="1" ht="14.15" customHeight="1">
      <c r="Z7910" s="439"/>
      <c r="AH7910" s="367"/>
      <c r="AJ7910" s="367"/>
      <c r="AK7910" s="367"/>
    </row>
    <row r="7911" spans="26:37" s="368" customFormat="1" ht="14.15" customHeight="1">
      <c r="Z7911" s="439"/>
      <c r="AH7911" s="367"/>
      <c r="AJ7911" s="367"/>
      <c r="AK7911" s="367"/>
    </row>
    <row r="7912" spans="26:37" s="368" customFormat="1" ht="14.15" customHeight="1">
      <c r="Z7912" s="439"/>
      <c r="AH7912" s="367"/>
      <c r="AJ7912" s="367"/>
      <c r="AK7912" s="367"/>
    </row>
    <row r="7913" spans="26:37" s="368" customFormat="1" ht="14.15" customHeight="1">
      <c r="Z7913" s="439"/>
      <c r="AH7913" s="367"/>
      <c r="AJ7913" s="367"/>
      <c r="AK7913" s="367"/>
    </row>
    <row r="7914" spans="26:37" s="368" customFormat="1" ht="14.15" customHeight="1">
      <c r="Z7914" s="439"/>
      <c r="AH7914" s="367"/>
      <c r="AJ7914" s="367"/>
      <c r="AK7914" s="367"/>
    </row>
    <row r="7915" spans="26:37" s="368" customFormat="1" ht="14.15" customHeight="1">
      <c r="Z7915" s="439"/>
      <c r="AH7915" s="367"/>
      <c r="AJ7915" s="367"/>
      <c r="AK7915" s="367"/>
    </row>
    <row r="7916" spans="26:37" s="368" customFormat="1" ht="14.15" customHeight="1">
      <c r="Z7916" s="439"/>
      <c r="AH7916" s="367"/>
      <c r="AJ7916" s="367"/>
      <c r="AK7916" s="367"/>
    </row>
    <row r="7917" spans="26:37" s="368" customFormat="1" ht="14.15" customHeight="1">
      <c r="Z7917" s="439"/>
      <c r="AH7917" s="367"/>
      <c r="AJ7917" s="367"/>
      <c r="AK7917" s="367"/>
    </row>
    <row r="7918" spans="26:37" s="368" customFormat="1" ht="14.15" customHeight="1">
      <c r="Z7918" s="439"/>
      <c r="AH7918" s="367"/>
      <c r="AJ7918" s="367"/>
      <c r="AK7918" s="367"/>
    </row>
    <row r="7919" spans="26:37" s="368" customFormat="1" ht="14.15" customHeight="1">
      <c r="Z7919" s="439"/>
      <c r="AH7919" s="367"/>
      <c r="AJ7919" s="367"/>
      <c r="AK7919" s="367"/>
    </row>
    <row r="7920" spans="26:37" s="368" customFormat="1" ht="14.15" customHeight="1">
      <c r="Z7920" s="439"/>
      <c r="AH7920" s="367"/>
      <c r="AJ7920" s="367"/>
      <c r="AK7920" s="367"/>
    </row>
    <row r="7921" spans="26:37" s="368" customFormat="1" ht="14.15" customHeight="1">
      <c r="Z7921" s="439"/>
      <c r="AH7921" s="367"/>
      <c r="AJ7921" s="367"/>
      <c r="AK7921" s="367"/>
    </row>
    <row r="7922" spans="26:37" s="368" customFormat="1" ht="14.15" customHeight="1">
      <c r="Z7922" s="439"/>
      <c r="AH7922" s="367"/>
      <c r="AJ7922" s="367"/>
      <c r="AK7922" s="367"/>
    </row>
    <row r="7923" spans="26:37" s="368" customFormat="1" ht="14.15" customHeight="1">
      <c r="Z7923" s="439"/>
      <c r="AH7923" s="367"/>
      <c r="AJ7923" s="367"/>
      <c r="AK7923" s="367"/>
    </row>
    <row r="7924" spans="26:37" s="368" customFormat="1" ht="14.15" customHeight="1">
      <c r="Z7924" s="439"/>
      <c r="AH7924" s="367"/>
      <c r="AJ7924" s="367"/>
      <c r="AK7924" s="367"/>
    </row>
    <row r="7925" spans="26:37" s="368" customFormat="1" ht="14.15" customHeight="1">
      <c r="Z7925" s="439"/>
      <c r="AH7925" s="367"/>
      <c r="AJ7925" s="367"/>
      <c r="AK7925" s="367"/>
    </row>
    <row r="7926" spans="26:37" s="368" customFormat="1" ht="14.15" customHeight="1">
      <c r="Z7926" s="439"/>
      <c r="AH7926" s="367"/>
      <c r="AJ7926" s="367"/>
      <c r="AK7926" s="367"/>
    </row>
    <row r="7927" spans="26:37" s="368" customFormat="1" ht="14.15" customHeight="1">
      <c r="Z7927" s="439"/>
      <c r="AH7927" s="367"/>
      <c r="AJ7927" s="367"/>
      <c r="AK7927" s="367"/>
    </row>
    <row r="7928" spans="26:37" s="368" customFormat="1" ht="14.15" customHeight="1">
      <c r="Z7928" s="439"/>
      <c r="AH7928" s="367"/>
      <c r="AJ7928" s="367"/>
      <c r="AK7928" s="367"/>
    </row>
    <row r="7929" spans="26:37" s="368" customFormat="1" ht="14.15" customHeight="1">
      <c r="Z7929" s="439"/>
      <c r="AH7929" s="367"/>
      <c r="AJ7929" s="367"/>
      <c r="AK7929" s="367"/>
    </row>
    <row r="7930" spans="26:37" s="368" customFormat="1" ht="14.15" customHeight="1">
      <c r="Z7930" s="439"/>
      <c r="AH7930" s="367"/>
      <c r="AJ7930" s="367"/>
      <c r="AK7930" s="367"/>
    </row>
    <row r="7931" spans="26:37" s="368" customFormat="1" ht="14.15" customHeight="1">
      <c r="Z7931" s="439"/>
      <c r="AH7931" s="367"/>
      <c r="AJ7931" s="367"/>
      <c r="AK7931" s="367"/>
    </row>
    <row r="7932" spans="26:37" s="368" customFormat="1" ht="14.15" customHeight="1">
      <c r="Z7932" s="439"/>
      <c r="AH7932" s="367"/>
      <c r="AJ7932" s="367"/>
      <c r="AK7932" s="367"/>
    </row>
    <row r="7933" spans="26:37" s="368" customFormat="1" ht="14.15" customHeight="1">
      <c r="Z7933" s="439"/>
      <c r="AH7933" s="367"/>
      <c r="AJ7933" s="367"/>
      <c r="AK7933" s="367"/>
    </row>
    <row r="7934" spans="26:37" s="368" customFormat="1" ht="14.15" customHeight="1">
      <c r="Z7934" s="439"/>
      <c r="AH7934" s="367"/>
      <c r="AJ7934" s="367"/>
      <c r="AK7934" s="367"/>
    </row>
    <row r="7935" spans="26:37" s="368" customFormat="1" ht="14.15" customHeight="1">
      <c r="Z7935" s="439"/>
      <c r="AH7935" s="367"/>
      <c r="AJ7935" s="367"/>
      <c r="AK7935" s="367"/>
    </row>
    <row r="7936" spans="26:37" s="368" customFormat="1" ht="14.15" customHeight="1">
      <c r="Z7936" s="439"/>
      <c r="AH7936" s="367"/>
      <c r="AJ7936" s="367"/>
      <c r="AK7936" s="367"/>
    </row>
    <row r="7937" spans="26:37" s="368" customFormat="1" ht="14.15" customHeight="1">
      <c r="Z7937" s="439"/>
      <c r="AH7937" s="367"/>
      <c r="AJ7937" s="367"/>
      <c r="AK7937" s="367"/>
    </row>
    <row r="7938" spans="26:37" s="368" customFormat="1" ht="14.15" customHeight="1">
      <c r="Z7938" s="439"/>
      <c r="AH7938" s="367"/>
      <c r="AJ7938" s="367"/>
      <c r="AK7938" s="367"/>
    </row>
    <row r="7939" spans="26:37" s="368" customFormat="1" ht="14.15" customHeight="1">
      <c r="Z7939" s="439"/>
      <c r="AH7939" s="367"/>
      <c r="AJ7939" s="367"/>
      <c r="AK7939" s="367"/>
    </row>
    <row r="7940" spans="26:37" s="368" customFormat="1" ht="14.15" customHeight="1">
      <c r="Z7940" s="439"/>
      <c r="AH7940" s="367"/>
      <c r="AJ7940" s="367"/>
      <c r="AK7940" s="367"/>
    </row>
    <row r="7941" spans="26:37" s="368" customFormat="1" ht="14.15" customHeight="1">
      <c r="Z7941" s="439"/>
      <c r="AH7941" s="367"/>
      <c r="AJ7941" s="367"/>
      <c r="AK7941" s="367"/>
    </row>
    <row r="7942" spans="26:37" s="368" customFormat="1" ht="14.15" customHeight="1">
      <c r="Z7942" s="439"/>
      <c r="AH7942" s="367"/>
      <c r="AJ7942" s="367"/>
      <c r="AK7942" s="367"/>
    </row>
    <row r="7943" spans="26:37" s="368" customFormat="1" ht="14.15" customHeight="1">
      <c r="Z7943" s="439"/>
      <c r="AH7943" s="367"/>
      <c r="AJ7943" s="367"/>
      <c r="AK7943" s="367"/>
    </row>
    <row r="7944" spans="26:37" s="368" customFormat="1" ht="14.15" customHeight="1">
      <c r="Z7944" s="439"/>
      <c r="AH7944" s="367"/>
      <c r="AJ7944" s="367"/>
      <c r="AK7944" s="367"/>
    </row>
    <row r="7945" spans="26:37" s="368" customFormat="1" ht="14.15" customHeight="1">
      <c r="Z7945" s="439"/>
      <c r="AH7945" s="367"/>
      <c r="AJ7945" s="367"/>
      <c r="AK7945" s="367"/>
    </row>
    <row r="7946" spans="26:37" s="368" customFormat="1" ht="14.15" customHeight="1">
      <c r="Z7946" s="439"/>
      <c r="AH7946" s="367"/>
      <c r="AJ7946" s="367"/>
      <c r="AK7946" s="367"/>
    </row>
    <row r="7947" spans="26:37" s="368" customFormat="1" ht="14.15" customHeight="1">
      <c r="Z7947" s="439"/>
      <c r="AH7947" s="367"/>
      <c r="AJ7947" s="367"/>
      <c r="AK7947" s="367"/>
    </row>
    <row r="7948" spans="26:37" s="368" customFormat="1" ht="14.15" customHeight="1">
      <c r="Z7948" s="439"/>
      <c r="AH7948" s="367"/>
      <c r="AJ7948" s="367"/>
      <c r="AK7948" s="367"/>
    </row>
    <row r="7949" spans="26:37" s="368" customFormat="1" ht="14.15" customHeight="1">
      <c r="Z7949" s="439"/>
      <c r="AH7949" s="367"/>
      <c r="AJ7949" s="367"/>
      <c r="AK7949" s="367"/>
    </row>
    <row r="7950" spans="26:37" s="368" customFormat="1" ht="14.15" customHeight="1">
      <c r="Z7950" s="439"/>
      <c r="AH7950" s="367"/>
      <c r="AJ7950" s="367"/>
      <c r="AK7950" s="367"/>
    </row>
    <row r="7951" spans="26:37" s="368" customFormat="1" ht="14.15" customHeight="1">
      <c r="Z7951" s="439"/>
      <c r="AH7951" s="367"/>
      <c r="AJ7951" s="367"/>
      <c r="AK7951" s="367"/>
    </row>
    <row r="7952" spans="26:37" s="368" customFormat="1" ht="14.15" customHeight="1">
      <c r="Z7952" s="439"/>
      <c r="AH7952" s="367"/>
      <c r="AJ7952" s="367"/>
      <c r="AK7952" s="367"/>
    </row>
    <row r="7953" spans="26:37" s="368" customFormat="1" ht="14.15" customHeight="1">
      <c r="Z7953" s="439"/>
      <c r="AH7953" s="367"/>
      <c r="AJ7953" s="367"/>
      <c r="AK7953" s="367"/>
    </row>
    <row r="7954" spans="26:37" s="368" customFormat="1" ht="14.15" customHeight="1">
      <c r="Z7954" s="439"/>
      <c r="AH7954" s="367"/>
      <c r="AJ7954" s="367"/>
      <c r="AK7954" s="367"/>
    </row>
    <row r="7955" spans="26:37" s="368" customFormat="1" ht="14.15" customHeight="1">
      <c r="Z7955" s="439"/>
      <c r="AH7955" s="367"/>
      <c r="AJ7955" s="367"/>
      <c r="AK7955" s="367"/>
    </row>
    <row r="7956" spans="26:37" s="368" customFormat="1" ht="14.15" customHeight="1">
      <c r="Z7956" s="439"/>
      <c r="AH7956" s="367"/>
      <c r="AJ7956" s="367"/>
      <c r="AK7956" s="367"/>
    </row>
    <row r="7957" spans="26:37" s="368" customFormat="1" ht="14.15" customHeight="1">
      <c r="Z7957" s="439"/>
      <c r="AH7957" s="367"/>
      <c r="AJ7957" s="367"/>
      <c r="AK7957" s="367"/>
    </row>
    <row r="7958" spans="26:37" s="368" customFormat="1" ht="14.15" customHeight="1">
      <c r="Z7958" s="439"/>
      <c r="AH7958" s="367"/>
      <c r="AJ7958" s="367"/>
      <c r="AK7958" s="367"/>
    </row>
    <row r="7959" spans="26:37" s="368" customFormat="1" ht="14.15" customHeight="1">
      <c r="Z7959" s="439"/>
      <c r="AH7959" s="367"/>
      <c r="AJ7959" s="367"/>
      <c r="AK7959" s="367"/>
    </row>
    <row r="7960" spans="26:37" s="368" customFormat="1" ht="14.15" customHeight="1">
      <c r="Z7960" s="439"/>
      <c r="AH7960" s="367"/>
      <c r="AJ7960" s="367"/>
      <c r="AK7960" s="367"/>
    </row>
    <row r="7961" spans="26:37" s="368" customFormat="1" ht="14.15" customHeight="1">
      <c r="Z7961" s="439"/>
      <c r="AH7961" s="367"/>
      <c r="AJ7961" s="367"/>
      <c r="AK7961" s="367"/>
    </row>
    <row r="7962" spans="26:37" s="368" customFormat="1" ht="14.15" customHeight="1">
      <c r="Z7962" s="439"/>
      <c r="AH7962" s="367"/>
      <c r="AJ7962" s="367"/>
      <c r="AK7962" s="367"/>
    </row>
    <row r="7963" spans="26:37" s="368" customFormat="1" ht="14.15" customHeight="1">
      <c r="Z7963" s="439"/>
      <c r="AH7963" s="367"/>
      <c r="AJ7963" s="367"/>
      <c r="AK7963" s="367"/>
    </row>
    <row r="7964" spans="26:37" s="368" customFormat="1" ht="14.15" customHeight="1">
      <c r="Z7964" s="439"/>
      <c r="AH7964" s="367"/>
      <c r="AJ7964" s="367"/>
      <c r="AK7964" s="367"/>
    </row>
    <row r="7965" spans="26:37" s="368" customFormat="1" ht="14.15" customHeight="1">
      <c r="Z7965" s="439"/>
      <c r="AH7965" s="367"/>
      <c r="AJ7965" s="367"/>
      <c r="AK7965" s="367"/>
    </row>
    <row r="7966" spans="26:37" s="368" customFormat="1" ht="14.15" customHeight="1">
      <c r="Z7966" s="439"/>
      <c r="AH7966" s="367"/>
      <c r="AJ7966" s="367"/>
      <c r="AK7966" s="367"/>
    </row>
    <row r="7967" spans="26:37" s="368" customFormat="1" ht="14.15" customHeight="1">
      <c r="Z7967" s="439"/>
      <c r="AH7967" s="367"/>
      <c r="AJ7967" s="367"/>
      <c r="AK7967" s="367"/>
    </row>
    <row r="7968" spans="26:37" s="368" customFormat="1" ht="14.15" customHeight="1">
      <c r="Z7968" s="439"/>
      <c r="AH7968" s="367"/>
      <c r="AJ7968" s="367"/>
      <c r="AK7968" s="367"/>
    </row>
    <row r="7969" spans="26:37" s="368" customFormat="1" ht="14.15" customHeight="1">
      <c r="Z7969" s="439"/>
      <c r="AH7969" s="367"/>
      <c r="AJ7969" s="367"/>
      <c r="AK7969" s="367"/>
    </row>
    <row r="7970" spans="26:37" s="368" customFormat="1" ht="14.15" customHeight="1">
      <c r="Z7970" s="439"/>
      <c r="AH7970" s="367"/>
      <c r="AJ7970" s="367"/>
      <c r="AK7970" s="367"/>
    </row>
    <row r="7971" spans="26:37" s="368" customFormat="1" ht="14.15" customHeight="1">
      <c r="Z7971" s="439"/>
      <c r="AH7971" s="367"/>
      <c r="AJ7971" s="367"/>
      <c r="AK7971" s="367"/>
    </row>
    <row r="7972" spans="26:37" s="368" customFormat="1" ht="14.15" customHeight="1">
      <c r="Z7972" s="439"/>
      <c r="AH7972" s="367"/>
      <c r="AJ7972" s="367"/>
      <c r="AK7972" s="367"/>
    </row>
    <row r="7973" spans="26:37" s="368" customFormat="1" ht="14.15" customHeight="1">
      <c r="Z7973" s="439"/>
      <c r="AH7973" s="367"/>
      <c r="AJ7973" s="367"/>
      <c r="AK7973" s="367"/>
    </row>
    <row r="7974" spans="26:37" s="368" customFormat="1" ht="14.15" customHeight="1">
      <c r="Z7974" s="439"/>
      <c r="AH7974" s="367"/>
      <c r="AJ7974" s="367"/>
      <c r="AK7974" s="367"/>
    </row>
    <row r="7975" spans="26:37" s="368" customFormat="1" ht="14.15" customHeight="1">
      <c r="Z7975" s="439"/>
      <c r="AH7975" s="367"/>
      <c r="AJ7975" s="367"/>
      <c r="AK7975" s="367"/>
    </row>
    <row r="7976" spans="26:37" s="368" customFormat="1" ht="14.15" customHeight="1">
      <c r="Z7976" s="439"/>
      <c r="AH7976" s="367"/>
      <c r="AJ7976" s="367"/>
      <c r="AK7976" s="367"/>
    </row>
    <row r="7977" spans="26:37" s="368" customFormat="1" ht="14.15" customHeight="1">
      <c r="Z7977" s="439"/>
      <c r="AH7977" s="367"/>
      <c r="AJ7977" s="367"/>
      <c r="AK7977" s="367"/>
    </row>
    <row r="7978" spans="26:37" s="368" customFormat="1" ht="14.15" customHeight="1">
      <c r="Z7978" s="439"/>
      <c r="AH7978" s="367"/>
      <c r="AJ7978" s="367"/>
      <c r="AK7978" s="367"/>
    </row>
    <row r="7979" spans="26:37" s="368" customFormat="1" ht="14.15" customHeight="1">
      <c r="Z7979" s="439"/>
      <c r="AH7979" s="367"/>
      <c r="AJ7979" s="367"/>
      <c r="AK7979" s="367"/>
    </row>
    <row r="7980" spans="26:37" s="368" customFormat="1" ht="14.15" customHeight="1">
      <c r="Z7980" s="439"/>
      <c r="AH7980" s="367"/>
      <c r="AJ7980" s="367"/>
      <c r="AK7980" s="367"/>
    </row>
    <row r="7981" spans="26:37" s="368" customFormat="1" ht="14.15" customHeight="1">
      <c r="Z7981" s="439"/>
      <c r="AH7981" s="367"/>
      <c r="AJ7981" s="367"/>
      <c r="AK7981" s="367"/>
    </row>
    <row r="7982" spans="26:37" s="368" customFormat="1" ht="14.15" customHeight="1">
      <c r="Z7982" s="439"/>
      <c r="AH7982" s="367"/>
      <c r="AJ7982" s="367"/>
      <c r="AK7982" s="367"/>
    </row>
    <row r="7983" spans="26:37" s="368" customFormat="1" ht="14.15" customHeight="1">
      <c r="Z7983" s="439"/>
      <c r="AH7983" s="367"/>
      <c r="AJ7983" s="367"/>
      <c r="AK7983" s="367"/>
    </row>
    <row r="7984" spans="26:37" s="368" customFormat="1" ht="14.15" customHeight="1">
      <c r="Z7984" s="439"/>
      <c r="AH7984" s="367"/>
      <c r="AJ7984" s="367"/>
      <c r="AK7984" s="367"/>
    </row>
    <row r="7985" spans="26:37" s="368" customFormat="1" ht="14.15" customHeight="1">
      <c r="Z7985" s="439"/>
      <c r="AH7985" s="367"/>
      <c r="AJ7985" s="367"/>
      <c r="AK7985" s="367"/>
    </row>
    <row r="7986" spans="26:37" s="368" customFormat="1" ht="14.15" customHeight="1">
      <c r="Z7986" s="439"/>
      <c r="AH7986" s="367"/>
      <c r="AJ7986" s="367"/>
      <c r="AK7986" s="367"/>
    </row>
    <row r="7987" spans="26:37" s="368" customFormat="1" ht="14.15" customHeight="1">
      <c r="Z7987" s="439"/>
      <c r="AH7987" s="367"/>
      <c r="AJ7987" s="367"/>
      <c r="AK7987" s="367"/>
    </row>
    <row r="7988" spans="26:37" s="368" customFormat="1" ht="14.15" customHeight="1">
      <c r="Z7988" s="439"/>
      <c r="AH7988" s="367"/>
      <c r="AJ7988" s="367"/>
      <c r="AK7988" s="367"/>
    </row>
    <row r="7989" spans="26:37" s="368" customFormat="1" ht="14.15" customHeight="1">
      <c r="Z7989" s="439"/>
      <c r="AH7989" s="367"/>
      <c r="AJ7989" s="367"/>
      <c r="AK7989" s="367"/>
    </row>
    <row r="7990" spans="26:37" s="368" customFormat="1" ht="14.15" customHeight="1">
      <c r="Z7990" s="439"/>
      <c r="AH7990" s="367"/>
      <c r="AJ7990" s="367"/>
      <c r="AK7990" s="367"/>
    </row>
    <row r="7991" spans="26:37" s="368" customFormat="1" ht="14.15" customHeight="1">
      <c r="Z7991" s="439"/>
      <c r="AH7991" s="367"/>
      <c r="AJ7991" s="367"/>
      <c r="AK7991" s="367"/>
    </row>
    <row r="7992" spans="26:37" s="368" customFormat="1" ht="14.15" customHeight="1">
      <c r="Z7992" s="439"/>
      <c r="AH7992" s="367"/>
      <c r="AJ7992" s="367"/>
      <c r="AK7992" s="367"/>
    </row>
    <row r="7993" spans="26:37" s="368" customFormat="1" ht="14.15" customHeight="1">
      <c r="Z7993" s="439"/>
      <c r="AH7993" s="367"/>
      <c r="AJ7993" s="367"/>
      <c r="AK7993" s="367"/>
    </row>
    <row r="7994" spans="26:37" s="368" customFormat="1" ht="14.15" customHeight="1">
      <c r="Z7994" s="439"/>
      <c r="AH7994" s="367"/>
      <c r="AJ7994" s="367"/>
      <c r="AK7994" s="367"/>
    </row>
    <row r="7995" spans="26:37" s="368" customFormat="1" ht="14.15" customHeight="1">
      <c r="Z7995" s="439"/>
      <c r="AH7995" s="367"/>
      <c r="AJ7995" s="367"/>
      <c r="AK7995" s="367"/>
    </row>
    <row r="7996" spans="26:37" s="368" customFormat="1" ht="14.15" customHeight="1">
      <c r="Z7996" s="439"/>
      <c r="AH7996" s="367"/>
      <c r="AJ7996" s="367"/>
      <c r="AK7996" s="367"/>
    </row>
    <row r="7997" spans="26:37" s="368" customFormat="1" ht="14.15" customHeight="1">
      <c r="Z7997" s="439"/>
      <c r="AH7997" s="367"/>
      <c r="AJ7997" s="367"/>
      <c r="AK7997" s="367"/>
    </row>
    <row r="7998" spans="26:37" s="368" customFormat="1" ht="14.15" customHeight="1">
      <c r="Z7998" s="439"/>
      <c r="AH7998" s="367"/>
      <c r="AJ7998" s="367"/>
      <c r="AK7998" s="367"/>
    </row>
    <row r="7999" spans="26:37" s="368" customFormat="1" ht="14.15" customHeight="1">
      <c r="Z7999" s="439"/>
      <c r="AH7999" s="367"/>
      <c r="AJ7999" s="367"/>
      <c r="AK7999" s="367"/>
    </row>
    <row r="8000" spans="26:37" s="368" customFormat="1" ht="14.15" customHeight="1">
      <c r="Z8000" s="439"/>
      <c r="AH8000" s="367"/>
      <c r="AJ8000" s="367"/>
      <c r="AK8000" s="367"/>
    </row>
    <row r="8001" spans="26:37" s="368" customFormat="1" ht="14.15" customHeight="1">
      <c r="Z8001" s="439"/>
      <c r="AH8001" s="367"/>
      <c r="AJ8001" s="367"/>
      <c r="AK8001" s="367"/>
    </row>
    <row r="8002" spans="26:37" s="368" customFormat="1" ht="14.15" customHeight="1">
      <c r="Z8002" s="439"/>
      <c r="AH8002" s="367"/>
      <c r="AJ8002" s="367"/>
      <c r="AK8002" s="367"/>
    </row>
    <row r="8003" spans="26:37" s="368" customFormat="1" ht="14.15" customHeight="1">
      <c r="Z8003" s="439"/>
      <c r="AH8003" s="367"/>
      <c r="AJ8003" s="367"/>
      <c r="AK8003" s="367"/>
    </row>
    <row r="8004" spans="26:37" s="368" customFormat="1" ht="14.15" customHeight="1">
      <c r="Z8004" s="439"/>
      <c r="AH8004" s="367"/>
      <c r="AJ8004" s="367"/>
      <c r="AK8004" s="367"/>
    </row>
    <row r="8005" spans="26:37" s="368" customFormat="1" ht="14.15" customHeight="1">
      <c r="Z8005" s="439"/>
      <c r="AH8005" s="367"/>
      <c r="AJ8005" s="367"/>
      <c r="AK8005" s="367"/>
    </row>
    <row r="8006" spans="26:37" s="368" customFormat="1" ht="14.15" customHeight="1">
      <c r="Z8006" s="439"/>
      <c r="AH8006" s="367"/>
      <c r="AJ8006" s="367"/>
      <c r="AK8006" s="367"/>
    </row>
    <row r="8007" spans="26:37" s="368" customFormat="1" ht="14.15" customHeight="1">
      <c r="Z8007" s="439"/>
      <c r="AH8007" s="367"/>
      <c r="AJ8007" s="367"/>
      <c r="AK8007" s="367"/>
    </row>
    <row r="8008" spans="26:37" s="368" customFormat="1" ht="14.15" customHeight="1">
      <c r="Z8008" s="439"/>
      <c r="AH8008" s="367"/>
      <c r="AJ8008" s="367"/>
      <c r="AK8008" s="367"/>
    </row>
    <row r="8009" spans="26:37" s="368" customFormat="1" ht="14.15" customHeight="1">
      <c r="Z8009" s="439"/>
      <c r="AH8009" s="367"/>
      <c r="AJ8009" s="367"/>
      <c r="AK8009" s="367"/>
    </row>
    <row r="8010" spans="26:37" s="368" customFormat="1" ht="14.15" customHeight="1">
      <c r="Z8010" s="439"/>
      <c r="AH8010" s="367"/>
      <c r="AJ8010" s="367"/>
      <c r="AK8010" s="367"/>
    </row>
    <row r="8011" spans="26:37" s="368" customFormat="1" ht="14.15" customHeight="1">
      <c r="Z8011" s="439"/>
      <c r="AH8011" s="367"/>
      <c r="AJ8011" s="367"/>
      <c r="AK8011" s="367"/>
    </row>
    <row r="8012" spans="26:37" s="368" customFormat="1" ht="14.15" customHeight="1">
      <c r="Z8012" s="439"/>
      <c r="AH8012" s="367"/>
      <c r="AJ8012" s="367"/>
      <c r="AK8012" s="367"/>
    </row>
    <row r="8013" spans="26:37" s="368" customFormat="1" ht="14.15" customHeight="1">
      <c r="Z8013" s="439"/>
      <c r="AH8013" s="367"/>
      <c r="AJ8013" s="367"/>
      <c r="AK8013" s="367"/>
    </row>
    <row r="8014" spans="26:37" s="368" customFormat="1" ht="14.15" customHeight="1">
      <c r="Z8014" s="439"/>
      <c r="AH8014" s="367"/>
      <c r="AJ8014" s="367"/>
      <c r="AK8014" s="367"/>
    </row>
    <row r="8015" spans="26:37" s="368" customFormat="1" ht="14.15" customHeight="1">
      <c r="Z8015" s="439"/>
      <c r="AH8015" s="367"/>
      <c r="AJ8015" s="367"/>
      <c r="AK8015" s="367"/>
    </row>
    <row r="8016" spans="26:37" s="368" customFormat="1" ht="14.15" customHeight="1">
      <c r="Z8016" s="439"/>
      <c r="AH8016" s="367"/>
      <c r="AJ8016" s="367"/>
      <c r="AK8016" s="367"/>
    </row>
    <row r="8017" spans="26:37" s="368" customFormat="1" ht="14.15" customHeight="1">
      <c r="Z8017" s="439"/>
      <c r="AH8017" s="367"/>
      <c r="AJ8017" s="367"/>
      <c r="AK8017" s="367"/>
    </row>
    <row r="8018" spans="26:37" s="368" customFormat="1" ht="14.15" customHeight="1">
      <c r="Z8018" s="439"/>
      <c r="AH8018" s="367"/>
      <c r="AJ8018" s="367"/>
      <c r="AK8018" s="367"/>
    </row>
    <row r="8019" spans="26:37" s="368" customFormat="1" ht="14.15" customHeight="1">
      <c r="Z8019" s="439"/>
      <c r="AH8019" s="367"/>
      <c r="AJ8019" s="367"/>
      <c r="AK8019" s="367"/>
    </row>
    <row r="8020" spans="26:37" s="368" customFormat="1" ht="14.15" customHeight="1">
      <c r="Z8020" s="439"/>
      <c r="AH8020" s="367"/>
      <c r="AJ8020" s="367"/>
      <c r="AK8020" s="367"/>
    </row>
    <row r="8021" spans="26:37" s="368" customFormat="1" ht="14.15" customHeight="1">
      <c r="Z8021" s="439"/>
      <c r="AH8021" s="367"/>
      <c r="AJ8021" s="367"/>
      <c r="AK8021" s="367"/>
    </row>
    <row r="8022" spans="26:37" s="368" customFormat="1" ht="14.15" customHeight="1">
      <c r="Z8022" s="439"/>
      <c r="AH8022" s="367"/>
      <c r="AJ8022" s="367"/>
      <c r="AK8022" s="367"/>
    </row>
    <row r="8023" spans="26:37" s="368" customFormat="1" ht="14.15" customHeight="1">
      <c r="Z8023" s="439"/>
      <c r="AH8023" s="367"/>
      <c r="AJ8023" s="367"/>
      <c r="AK8023" s="367"/>
    </row>
    <row r="8024" spans="26:37" s="368" customFormat="1" ht="14.15" customHeight="1">
      <c r="Z8024" s="439"/>
      <c r="AH8024" s="367"/>
      <c r="AJ8024" s="367"/>
      <c r="AK8024" s="367"/>
    </row>
    <row r="8025" spans="26:37" s="368" customFormat="1" ht="14.15" customHeight="1">
      <c r="Z8025" s="439"/>
      <c r="AH8025" s="367"/>
      <c r="AJ8025" s="367"/>
      <c r="AK8025" s="367"/>
    </row>
    <row r="8026" spans="26:37" s="368" customFormat="1" ht="14.15" customHeight="1">
      <c r="Z8026" s="439"/>
      <c r="AH8026" s="367"/>
      <c r="AJ8026" s="367"/>
      <c r="AK8026" s="367"/>
    </row>
    <row r="8027" spans="26:37" s="368" customFormat="1" ht="14.15" customHeight="1">
      <c r="Z8027" s="439"/>
      <c r="AH8027" s="367"/>
      <c r="AJ8027" s="367"/>
      <c r="AK8027" s="367"/>
    </row>
    <row r="8028" spans="26:37" s="368" customFormat="1" ht="14.15" customHeight="1">
      <c r="Z8028" s="439"/>
      <c r="AH8028" s="367"/>
      <c r="AJ8028" s="367"/>
      <c r="AK8028" s="367"/>
    </row>
    <row r="8029" spans="26:37" s="368" customFormat="1" ht="14.15" customHeight="1">
      <c r="Z8029" s="439"/>
      <c r="AH8029" s="367"/>
      <c r="AJ8029" s="367"/>
      <c r="AK8029" s="367"/>
    </row>
    <row r="8030" spans="26:37" s="368" customFormat="1" ht="14.15" customHeight="1">
      <c r="Z8030" s="439"/>
      <c r="AH8030" s="367"/>
      <c r="AJ8030" s="367"/>
      <c r="AK8030" s="367"/>
    </row>
    <row r="8031" spans="26:37" s="368" customFormat="1" ht="14.15" customHeight="1">
      <c r="Z8031" s="439"/>
      <c r="AH8031" s="367"/>
      <c r="AJ8031" s="367"/>
      <c r="AK8031" s="367"/>
    </row>
    <row r="8032" spans="26:37" s="368" customFormat="1" ht="14.15" customHeight="1">
      <c r="Z8032" s="439"/>
      <c r="AH8032" s="367"/>
      <c r="AJ8032" s="367"/>
      <c r="AK8032" s="367"/>
    </row>
    <row r="8033" spans="26:37" s="368" customFormat="1" ht="14.15" customHeight="1">
      <c r="Z8033" s="439"/>
      <c r="AH8033" s="367"/>
      <c r="AJ8033" s="367"/>
      <c r="AK8033" s="367"/>
    </row>
    <row r="8034" spans="26:37" s="368" customFormat="1" ht="14.15" customHeight="1">
      <c r="Z8034" s="439"/>
      <c r="AH8034" s="367"/>
      <c r="AJ8034" s="367"/>
      <c r="AK8034" s="367"/>
    </row>
    <row r="8035" spans="26:37" s="368" customFormat="1" ht="14.15" customHeight="1">
      <c r="Z8035" s="439"/>
      <c r="AH8035" s="367"/>
      <c r="AJ8035" s="367"/>
      <c r="AK8035" s="367"/>
    </row>
    <row r="8036" spans="26:37" s="368" customFormat="1" ht="14.15" customHeight="1">
      <c r="Z8036" s="439"/>
      <c r="AH8036" s="367"/>
      <c r="AJ8036" s="367"/>
      <c r="AK8036" s="367"/>
    </row>
    <row r="8037" spans="26:37" s="368" customFormat="1" ht="14.15" customHeight="1">
      <c r="Z8037" s="439"/>
      <c r="AH8037" s="367"/>
      <c r="AJ8037" s="367"/>
      <c r="AK8037" s="367"/>
    </row>
    <row r="8038" spans="26:37" s="368" customFormat="1" ht="14.15" customHeight="1">
      <c r="Z8038" s="439"/>
      <c r="AH8038" s="367"/>
      <c r="AJ8038" s="367"/>
      <c r="AK8038" s="367"/>
    </row>
    <row r="8039" spans="26:37" s="368" customFormat="1" ht="14.15" customHeight="1">
      <c r="Z8039" s="439"/>
      <c r="AH8039" s="367"/>
      <c r="AJ8039" s="367"/>
      <c r="AK8039" s="367"/>
    </row>
    <row r="8040" spans="26:37" s="368" customFormat="1" ht="14.15" customHeight="1">
      <c r="Z8040" s="439"/>
      <c r="AH8040" s="367"/>
      <c r="AJ8040" s="367"/>
      <c r="AK8040" s="367"/>
    </row>
    <row r="8041" spans="26:37" s="368" customFormat="1" ht="14.15" customHeight="1">
      <c r="Z8041" s="439"/>
      <c r="AH8041" s="367"/>
      <c r="AJ8041" s="367"/>
      <c r="AK8041" s="367"/>
    </row>
    <row r="8042" spans="26:37" s="368" customFormat="1" ht="14.15" customHeight="1">
      <c r="Z8042" s="439"/>
      <c r="AH8042" s="367"/>
      <c r="AJ8042" s="367"/>
      <c r="AK8042" s="367"/>
    </row>
    <row r="8043" spans="26:37" s="368" customFormat="1" ht="14.15" customHeight="1">
      <c r="Z8043" s="439"/>
      <c r="AH8043" s="367"/>
      <c r="AJ8043" s="367"/>
      <c r="AK8043" s="367"/>
    </row>
    <row r="8044" spans="26:37" s="368" customFormat="1" ht="14.15" customHeight="1">
      <c r="Z8044" s="439"/>
      <c r="AH8044" s="367"/>
      <c r="AJ8044" s="367"/>
      <c r="AK8044" s="367"/>
    </row>
    <row r="8045" spans="26:37" s="368" customFormat="1" ht="14.15" customHeight="1">
      <c r="Z8045" s="439"/>
      <c r="AH8045" s="367"/>
      <c r="AJ8045" s="367"/>
      <c r="AK8045" s="367"/>
    </row>
    <row r="8046" spans="26:37" s="368" customFormat="1" ht="14.15" customHeight="1">
      <c r="Z8046" s="439"/>
      <c r="AH8046" s="367"/>
      <c r="AJ8046" s="367"/>
      <c r="AK8046" s="367"/>
    </row>
    <row r="8047" spans="26:37" s="368" customFormat="1" ht="14.15" customHeight="1">
      <c r="Z8047" s="439"/>
      <c r="AH8047" s="367"/>
      <c r="AJ8047" s="367"/>
      <c r="AK8047" s="367"/>
    </row>
    <row r="8048" spans="26:37" s="368" customFormat="1" ht="14.15" customHeight="1">
      <c r="Z8048" s="439"/>
      <c r="AH8048" s="367"/>
      <c r="AJ8048" s="367"/>
      <c r="AK8048" s="367"/>
    </row>
    <row r="8049" spans="26:37" s="368" customFormat="1" ht="14.15" customHeight="1">
      <c r="Z8049" s="439"/>
      <c r="AH8049" s="367"/>
      <c r="AJ8049" s="367"/>
      <c r="AK8049" s="367"/>
    </row>
    <row r="8050" spans="26:37" s="368" customFormat="1" ht="14.15" customHeight="1">
      <c r="Z8050" s="439"/>
      <c r="AH8050" s="367"/>
      <c r="AJ8050" s="367"/>
      <c r="AK8050" s="367"/>
    </row>
    <row r="8051" spans="26:37" s="368" customFormat="1" ht="14.15" customHeight="1">
      <c r="Z8051" s="439"/>
      <c r="AH8051" s="367"/>
      <c r="AJ8051" s="367"/>
      <c r="AK8051" s="367"/>
    </row>
    <row r="8052" spans="26:37" s="368" customFormat="1" ht="14.15" customHeight="1">
      <c r="Z8052" s="439"/>
      <c r="AH8052" s="367"/>
      <c r="AJ8052" s="367"/>
      <c r="AK8052" s="367"/>
    </row>
    <row r="8053" spans="26:37" s="368" customFormat="1" ht="14.15" customHeight="1">
      <c r="Z8053" s="439"/>
      <c r="AH8053" s="367"/>
      <c r="AJ8053" s="367"/>
      <c r="AK8053" s="367"/>
    </row>
    <row r="8054" spans="26:37" s="368" customFormat="1" ht="14.15" customHeight="1">
      <c r="Z8054" s="439"/>
      <c r="AH8054" s="367"/>
      <c r="AJ8054" s="367"/>
      <c r="AK8054" s="367"/>
    </row>
    <row r="8055" spans="26:37" s="368" customFormat="1" ht="14.15" customHeight="1">
      <c r="Z8055" s="439"/>
      <c r="AH8055" s="367"/>
      <c r="AJ8055" s="367"/>
      <c r="AK8055" s="367"/>
    </row>
    <row r="8056" spans="26:37" s="368" customFormat="1" ht="14.15" customHeight="1">
      <c r="Z8056" s="439"/>
      <c r="AH8056" s="367"/>
      <c r="AJ8056" s="367"/>
      <c r="AK8056" s="367"/>
    </row>
    <row r="8057" spans="26:37" s="368" customFormat="1" ht="14.15" customHeight="1">
      <c r="Z8057" s="439"/>
      <c r="AH8057" s="367"/>
      <c r="AJ8057" s="367"/>
      <c r="AK8057" s="367"/>
    </row>
    <row r="8058" spans="26:37" s="368" customFormat="1" ht="14.15" customHeight="1">
      <c r="Z8058" s="439"/>
      <c r="AH8058" s="367"/>
      <c r="AJ8058" s="367"/>
      <c r="AK8058" s="367"/>
    </row>
    <row r="8059" spans="26:37" s="368" customFormat="1" ht="14.15" customHeight="1">
      <c r="Z8059" s="439"/>
      <c r="AH8059" s="367"/>
      <c r="AJ8059" s="367"/>
      <c r="AK8059" s="367"/>
    </row>
    <row r="8060" spans="26:37" s="368" customFormat="1" ht="14.15" customHeight="1">
      <c r="Z8060" s="439"/>
      <c r="AH8060" s="367"/>
      <c r="AJ8060" s="367"/>
      <c r="AK8060" s="367"/>
    </row>
    <row r="8061" spans="26:37" s="368" customFormat="1" ht="14.15" customHeight="1">
      <c r="Z8061" s="439"/>
      <c r="AH8061" s="367"/>
      <c r="AJ8061" s="367"/>
      <c r="AK8061" s="367"/>
    </row>
    <row r="8062" spans="26:37" s="368" customFormat="1" ht="14.15" customHeight="1">
      <c r="Z8062" s="439"/>
      <c r="AH8062" s="367"/>
      <c r="AJ8062" s="367"/>
      <c r="AK8062" s="367"/>
    </row>
    <row r="8063" spans="26:37" s="368" customFormat="1" ht="14.15" customHeight="1">
      <c r="Z8063" s="439"/>
      <c r="AH8063" s="367"/>
      <c r="AJ8063" s="367"/>
      <c r="AK8063" s="367"/>
    </row>
    <row r="8064" spans="26:37" s="368" customFormat="1" ht="14.15" customHeight="1">
      <c r="Z8064" s="439"/>
      <c r="AH8064" s="367"/>
      <c r="AJ8064" s="367"/>
      <c r="AK8064" s="367"/>
    </row>
    <row r="8065" spans="26:37" s="368" customFormat="1" ht="14.15" customHeight="1">
      <c r="Z8065" s="439"/>
      <c r="AH8065" s="367"/>
      <c r="AJ8065" s="367"/>
      <c r="AK8065" s="367"/>
    </row>
    <row r="8066" spans="26:37" s="368" customFormat="1" ht="14.15" customHeight="1">
      <c r="Z8066" s="439"/>
      <c r="AH8066" s="367"/>
      <c r="AJ8066" s="367"/>
      <c r="AK8066" s="367"/>
    </row>
    <row r="8067" spans="26:37" s="368" customFormat="1" ht="14.15" customHeight="1">
      <c r="Z8067" s="439"/>
      <c r="AH8067" s="367"/>
      <c r="AJ8067" s="367"/>
      <c r="AK8067" s="367"/>
    </row>
    <row r="8068" spans="26:37" s="368" customFormat="1" ht="14.15" customHeight="1">
      <c r="Z8068" s="439"/>
      <c r="AH8068" s="367"/>
      <c r="AJ8068" s="367"/>
      <c r="AK8068" s="367"/>
    </row>
    <row r="8069" spans="26:37" s="368" customFormat="1" ht="14.15" customHeight="1">
      <c r="Z8069" s="439"/>
      <c r="AH8069" s="367"/>
      <c r="AJ8069" s="367"/>
      <c r="AK8069" s="367"/>
    </row>
    <row r="8070" spans="26:37" s="368" customFormat="1" ht="14.15" customHeight="1">
      <c r="Z8070" s="439"/>
      <c r="AH8070" s="367"/>
      <c r="AJ8070" s="367"/>
      <c r="AK8070" s="367"/>
    </row>
    <row r="8071" spans="26:37" s="368" customFormat="1" ht="14.15" customHeight="1">
      <c r="Z8071" s="439"/>
      <c r="AH8071" s="367"/>
      <c r="AJ8071" s="367"/>
      <c r="AK8071" s="367"/>
    </row>
    <row r="8072" spans="26:37" s="368" customFormat="1" ht="14.15" customHeight="1">
      <c r="Z8072" s="439"/>
      <c r="AH8072" s="367"/>
      <c r="AJ8072" s="367"/>
      <c r="AK8072" s="367"/>
    </row>
    <row r="8073" spans="26:37" s="368" customFormat="1" ht="14.15" customHeight="1">
      <c r="Z8073" s="439"/>
      <c r="AH8073" s="367"/>
      <c r="AJ8073" s="367"/>
      <c r="AK8073" s="367"/>
    </row>
    <row r="8074" spans="26:37" s="368" customFormat="1" ht="14.15" customHeight="1">
      <c r="Z8074" s="439"/>
      <c r="AH8074" s="367"/>
      <c r="AJ8074" s="367"/>
      <c r="AK8074" s="367"/>
    </row>
    <row r="8075" spans="26:37" s="368" customFormat="1" ht="14.15" customHeight="1">
      <c r="Z8075" s="439"/>
      <c r="AH8075" s="367"/>
      <c r="AJ8075" s="367"/>
      <c r="AK8075" s="367"/>
    </row>
    <row r="8076" spans="26:37" s="368" customFormat="1" ht="14.15" customHeight="1">
      <c r="Z8076" s="439"/>
      <c r="AH8076" s="367"/>
      <c r="AJ8076" s="367"/>
      <c r="AK8076" s="367"/>
    </row>
    <row r="8077" spans="26:37" s="368" customFormat="1" ht="14.15" customHeight="1">
      <c r="Z8077" s="439"/>
      <c r="AH8077" s="367"/>
      <c r="AJ8077" s="367"/>
      <c r="AK8077" s="367"/>
    </row>
    <row r="8078" spans="26:37" s="368" customFormat="1" ht="14.15" customHeight="1">
      <c r="Z8078" s="439"/>
      <c r="AH8078" s="367"/>
      <c r="AJ8078" s="367"/>
      <c r="AK8078" s="367"/>
    </row>
    <row r="8079" spans="26:37" s="368" customFormat="1" ht="14.15" customHeight="1">
      <c r="Z8079" s="439"/>
      <c r="AH8079" s="367"/>
      <c r="AJ8079" s="367"/>
      <c r="AK8079" s="367"/>
    </row>
    <row r="8080" spans="26:37" s="368" customFormat="1" ht="14.15" customHeight="1">
      <c r="Z8080" s="439"/>
      <c r="AH8080" s="367"/>
      <c r="AJ8080" s="367"/>
      <c r="AK8080" s="367"/>
    </row>
    <row r="8081" spans="26:37" s="368" customFormat="1" ht="14.15" customHeight="1">
      <c r="Z8081" s="439"/>
      <c r="AH8081" s="367"/>
      <c r="AJ8081" s="367"/>
      <c r="AK8081" s="367"/>
    </row>
    <row r="8082" spans="26:37" s="368" customFormat="1" ht="14.15" customHeight="1">
      <c r="Z8082" s="439"/>
      <c r="AH8082" s="367"/>
      <c r="AJ8082" s="367"/>
      <c r="AK8082" s="367"/>
    </row>
    <row r="8083" spans="26:37" s="368" customFormat="1" ht="14.15" customHeight="1">
      <c r="Z8083" s="439"/>
      <c r="AH8083" s="367"/>
      <c r="AJ8083" s="367"/>
      <c r="AK8083" s="367"/>
    </row>
    <row r="8084" spans="26:37" s="368" customFormat="1" ht="14.15" customHeight="1">
      <c r="Z8084" s="439"/>
      <c r="AH8084" s="367"/>
      <c r="AJ8084" s="367"/>
      <c r="AK8084" s="367"/>
    </row>
    <row r="8085" spans="26:37" s="368" customFormat="1" ht="14.15" customHeight="1">
      <c r="Z8085" s="439"/>
      <c r="AH8085" s="367"/>
      <c r="AJ8085" s="367"/>
      <c r="AK8085" s="367"/>
    </row>
    <row r="8086" spans="26:37" s="368" customFormat="1" ht="14.15" customHeight="1">
      <c r="Z8086" s="439"/>
      <c r="AH8086" s="367"/>
      <c r="AJ8086" s="367"/>
      <c r="AK8086" s="367"/>
    </row>
    <row r="8087" spans="26:37" s="368" customFormat="1" ht="14.15" customHeight="1">
      <c r="Z8087" s="439"/>
      <c r="AH8087" s="367"/>
      <c r="AJ8087" s="367"/>
      <c r="AK8087" s="367"/>
    </row>
    <row r="8088" spans="26:37" s="368" customFormat="1" ht="14.15" customHeight="1">
      <c r="Z8088" s="439"/>
      <c r="AH8088" s="367"/>
      <c r="AJ8088" s="367"/>
      <c r="AK8088" s="367"/>
    </row>
    <row r="8089" spans="26:37" s="368" customFormat="1" ht="14.15" customHeight="1">
      <c r="Z8089" s="439"/>
      <c r="AH8089" s="367"/>
      <c r="AJ8089" s="367"/>
      <c r="AK8089" s="367"/>
    </row>
    <row r="8090" spans="26:37" s="368" customFormat="1" ht="14.15" customHeight="1">
      <c r="Z8090" s="439"/>
      <c r="AH8090" s="367"/>
      <c r="AJ8090" s="367"/>
      <c r="AK8090" s="367"/>
    </row>
    <row r="8091" spans="26:37" s="368" customFormat="1" ht="14.15" customHeight="1">
      <c r="Z8091" s="439"/>
      <c r="AH8091" s="367"/>
      <c r="AJ8091" s="367"/>
      <c r="AK8091" s="367"/>
    </row>
    <row r="8092" spans="26:37" s="368" customFormat="1" ht="14.15" customHeight="1">
      <c r="Z8092" s="439"/>
      <c r="AH8092" s="367"/>
      <c r="AJ8092" s="367"/>
      <c r="AK8092" s="367"/>
    </row>
    <row r="8093" spans="26:37" s="368" customFormat="1" ht="14.15" customHeight="1">
      <c r="Z8093" s="439"/>
      <c r="AH8093" s="367"/>
      <c r="AJ8093" s="367"/>
      <c r="AK8093" s="367"/>
    </row>
    <row r="8094" spans="26:37" s="368" customFormat="1" ht="14.15" customHeight="1">
      <c r="Z8094" s="439"/>
      <c r="AH8094" s="367"/>
      <c r="AJ8094" s="367"/>
      <c r="AK8094" s="367"/>
    </row>
    <row r="8095" spans="26:37" s="368" customFormat="1" ht="14.15" customHeight="1">
      <c r="Z8095" s="439"/>
      <c r="AH8095" s="367"/>
      <c r="AJ8095" s="367"/>
      <c r="AK8095" s="367"/>
    </row>
    <row r="8096" spans="26:37" s="368" customFormat="1" ht="14.15" customHeight="1">
      <c r="Z8096" s="439"/>
      <c r="AH8096" s="367"/>
      <c r="AJ8096" s="367"/>
      <c r="AK8096" s="367"/>
    </row>
    <row r="8097" spans="26:37" s="368" customFormat="1" ht="14.15" customHeight="1">
      <c r="Z8097" s="439"/>
      <c r="AH8097" s="367"/>
      <c r="AJ8097" s="367"/>
      <c r="AK8097" s="367"/>
    </row>
    <row r="8098" spans="26:37" s="368" customFormat="1" ht="14.15" customHeight="1">
      <c r="Z8098" s="439"/>
      <c r="AH8098" s="367"/>
      <c r="AJ8098" s="367"/>
      <c r="AK8098" s="367"/>
    </row>
    <row r="8099" spans="26:37" s="368" customFormat="1" ht="14.15" customHeight="1">
      <c r="Z8099" s="439"/>
      <c r="AH8099" s="367"/>
      <c r="AJ8099" s="367"/>
      <c r="AK8099" s="367"/>
    </row>
    <row r="8100" spans="26:37" s="368" customFormat="1" ht="14.15" customHeight="1">
      <c r="Z8100" s="439"/>
      <c r="AH8100" s="367"/>
      <c r="AJ8100" s="367"/>
      <c r="AK8100" s="367"/>
    </row>
    <row r="8101" spans="26:37" s="368" customFormat="1" ht="14.15" customHeight="1">
      <c r="Z8101" s="439"/>
      <c r="AH8101" s="367"/>
      <c r="AJ8101" s="367"/>
      <c r="AK8101" s="367"/>
    </row>
    <row r="8102" spans="26:37" s="368" customFormat="1" ht="14.15" customHeight="1">
      <c r="Z8102" s="439"/>
      <c r="AH8102" s="367"/>
      <c r="AJ8102" s="367"/>
      <c r="AK8102" s="367"/>
    </row>
    <row r="8103" spans="26:37" s="368" customFormat="1" ht="14.15" customHeight="1">
      <c r="Z8103" s="439"/>
      <c r="AH8103" s="367"/>
      <c r="AJ8103" s="367"/>
      <c r="AK8103" s="367"/>
    </row>
    <row r="8104" spans="26:37" s="368" customFormat="1" ht="14.15" customHeight="1">
      <c r="Z8104" s="439"/>
      <c r="AH8104" s="367"/>
      <c r="AJ8104" s="367"/>
      <c r="AK8104" s="367"/>
    </row>
    <row r="8105" spans="26:37" s="368" customFormat="1" ht="14.15" customHeight="1">
      <c r="Z8105" s="439"/>
      <c r="AH8105" s="367"/>
      <c r="AJ8105" s="367"/>
      <c r="AK8105" s="367"/>
    </row>
    <row r="8106" spans="26:37" s="368" customFormat="1" ht="14.15" customHeight="1">
      <c r="Z8106" s="439"/>
      <c r="AH8106" s="367"/>
      <c r="AJ8106" s="367"/>
      <c r="AK8106" s="367"/>
    </row>
    <row r="8107" spans="26:37" s="368" customFormat="1" ht="14.15" customHeight="1">
      <c r="Z8107" s="439"/>
      <c r="AH8107" s="367"/>
      <c r="AJ8107" s="367"/>
      <c r="AK8107" s="367"/>
    </row>
    <row r="8108" spans="26:37" s="368" customFormat="1" ht="14.15" customHeight="1">
      <c r="Z8108" s="439"/>
      <c r="AH8108" s="367"/>
      <c r="AJ8108" s="367"/>
      <c r="AK8108" s="367"/>
    </row>
    <row r="8109" spans="26:37" s="368" customFormat="1" ht="14.15" customHeight="1">
      <c r="Z8109" s="439"/>
      <c r="AH8109" s="367"/>
      <c r="AJ8109" s="367"/>
      <c r="AK8109" s="367"/>
    </row>
    <row r="8110" spans="26:37" s="368" customFormat="1" ht="14.15" customHeight="1">
      <c r="Z8110" s="439"/>
      <c r="AH8110" s="367"/>
      <c r="AJ8110" s="367"/>
      <c r="AK8110" s="367"/>
    </row>
    <row r="8111" spans="26:37" s="368" customFormat="1" ht="14.15" customHeight="1">
      <c r="Z8111" s="439"/>
      <c r="AH8111" s="367"/>
      <c r="AJ8111" s="367"/>
      <c r="AK8111" s="367"/>
    </row>
    <row r="8112" spans="26:37" s="368" customFormat="1" ht="14.15" customHeight="1">
      <c r="Z8112" s="439"/>
      <c r="AH8112" s="367"/>
      <c r="AJ8112" s="367"/>
      <c r="AK8112" s="367"/>
    </row>
    <row r="8113" spans="26:37" s="368" customFormat="1" ht="14.15" customHeight="1">
      <c r="Z8113" s="439"/>
      <c r="AH8113" s="367"/>
      <c r="AJ8113" s="367"/>
      <c r="AK8113" s="367"/>
    </row>
    <row r="8114" spans="26:37" s="368" customFormat="1" ht="14.15" customHeight="1">
      <c r="Z8114" s="439"/>
      <c r="AH8114" s="367"/>
      <c r="AJ8114" s="367"/>
      <c r="AK8114" s="367"/>
    </row>
    <row r="8115" spans="26:37" s="368" customFormat="1" ht="14.15" customHeight="1">
      <c r="Z8115" s="439"/>
      <c r="AH8115" s="367"/>
      <c r="AJ8115" s="367"/>
      <c r="AK8115" s="367"/>
    </row>
    <row r="8116" spans="26:37" s="368" customFormat="1" ht="14.15" customHeight="1">
      <c r="Z8116" s="439"/>
      <c r="AH8116" s="367"/>
      <c r="AJ8116" s="367"/>
      <c r="AK8116" s="367"/>
    </row>
    <row r="8117" spans="26:37" s="368" customFormat="1" ht="14.15" customHeight="1">
      <c r="Z8117" s="439"/>
      <c r="AH8117" s="367"/>
      <c r="AJ8117" s="367"/>
      <c r="AK8117" s="367"/>
    </row>
    <row r="8118" spans="26:37" s="368" customFormat="1" ht="14.15" customHeight="1">
      <c r="Z8118" s="439"/>
      <c r="AH8118" s="367"/>
      <c r="AJ8118" s="367"/>
      <c r="AK8118" s="367"/>
    </row>
    <row r="8119" spans="26:37" s="368" customFormat="1" ht="14.15" customHeight="1">
      <c r="Z8119" s="439"/>
      <c r="AH8119" s="367"/>
      <c r="AJ8119" s="367"/>
      <c r="AK8119" s="367"/>
    </row>
    <row r="8120" spans="26:37" s="368" customFormat="1" ht="14.15" customHeight="1">
      <c r="Z8120" s="439"/>
      <c r="AH8120" s="367"/>
      <c r="AJ8120" s="367"/>
      <c r="AK8120" s="367"/>
    </row>
    <row r="8121" spans="26:37" s="368" customFormat="1" ht="14.15" customHeight="1">
      <c r="Z8121" s="439"/>
      <c r="AH8121" s="367"/>
      <c r="AJ8121" s="367"/>
      <c r="AK8121" s="367"/>
    </row>
    <row r="8122" spans="26:37" s="368" customFormat="1" ht="14.15" customHeight="1">
      <c r="Z8122" s="439"/>
      <c r="AH8122" s="367"/>
      <c r="AJ8122" s="367"/>
      <c r="AK8122" s="367"/>
    </row>
    <row r="8123" spans="26:37" s="368" customFormat="1" ht="14.15" customHeight="1">
      <c r="Z8123" s="439"/>
      <c r="AH8123" s="367"/>
      <c r="AJ8123" s="367"/>
      <c r="AK8123" s="367"/>
    </row>
    <row r="8124" spans="26:37" s="368" customFormat="1" ht="14.15" customHeight="1">
      <c r="Z8124" s="439"/>
      <c r="AH8124" s="367"/>
      <c r="AJ8124" s="367"/>
      <c r="AK8124" s="367"/>
    </row>
    <row r="8125" spans="26:37" s="368" customFormat="1" ht="14.15" customHeight="1">
      <c r="Z8125" s="439"/>
      <c r="AH8125" s="367"/>
      <c r="AJ8125" s="367"/>
      <c r="AK8125" s="367"/>
    </row>
    <row r="8126" spans="26:37" s="368" customFormat="1" ht="14.15" customHeight="1">
      <c r="Z8126" s="439"/>
      <c r="AH8126" s="367"/>
      <c r="AJ8126" s="367"/>
      <c r="AK8126" s="367"/>
    </row>
    <row r="8127" spans="26:37" s="368" customFormat="1" ht="14.15" customHeight="1">
      <c r="Z8127" s="439"/>
      <c r="AH8127" s="367"/>
      <c r="AJ8127" s="367"/>
      <c r="AK8127" s="367"/>
    </row>
    <row r="8128" spans="26:37" s="368" customFormat="1" ht="14.15" customHeight="1">
      <c r="Z8128" s="439"/>
      <c r="AH8128" s="367"/>
      <c r="AJ8128" s="367"/>
      <c r="AK8128" s="367"/>
    </row>
    <row r="8129" spans="26:37" s="368" customFormat="1" ht="14.15" customHeight="1">
      <c r="Z8129" s="439"/>
      <c r="AH8129" s="367"/>
      <c r="AJ8129" s="367"/>
      <c r="AK8129" s="367"/>
    </row>
    <row r="8130" spans="26:37" s="368" customFormat="1" ht="14.15" customHeight="1">
      <c r="Z8130" s="439"/>
      <c r="AH8130" s="367"/>
      <c r="AJ8130" s="367"/>
      <c r="AK8130" s="367"/>
    </row>
    <row r="8131" spans="26:37" s="368" customFormat="1" ht="14.15" customHeight="1">
      <c r="Z8131" s="439"/>
      <c r="AH8131" s="367"/>
      <c r="AJ8131" s="367"/>
      <c r="AK8131" s="367"/>
    </row>
    <row r="8132" spans="26:37" s="368" customFormat="1" ht="14.15" customHeight="1">
      <c r="Z8132" s="439"/>
      <c r="AH8132" s="367"/>
      <c r="AJ8132" s="367"/>
      <c r="AK8132" s="367"/>
    </row>
    <row r="8133" spans="26:37" s="368" customFormat="1" ht="14.15" customHeight="1">
      <c r="Z8133" s="439"/>
      <c r="AH8133" s="367"/>
      <c r="AJ8133" s="367"/>
      <c r="AK8133" s="367"/>
    </row>
    <row r="8134" spans="26:37" s="368" customFormat="1" ht="14.15" customHeight="1">
      <c r="Z8134" s="439"/>
      <c r="AH8134" s="367"/>
      <c r="AJ8134" s="367"/>
      <c r="AK8134" s="367"/>
    </row>
    <row r="8135" spans="26:37" s="368" customFormat="1" ht="14.15" customHeight="1">
      <c r="Z8135" s="439"/>
      <c r="AH8135" s="367"/>
      <c r="AJ8135" s="367"/>
      <c r="AK8135" s="367"/>
    </row>
    <row r="8136" spans="26:37" s="368" customFormat="1" ht="14.15" customHeight="1">
      <c r="Z8136" s="439"/>
      <c r="AH8136" s="367"/>
      <c r="AJ8136" s="367"/>
      <c r="AK8136" s="367"/>
    </row>
    <row r="8137" spans="26:37" s="368" customFormat="1" ht="14.15" customHeight="1">
      <c r="Z8137" s="439"/>
      <c r="AH8137" s="367"/>
      <c r="AJ8137" s="367"/>
      <c r="AK8137" s="367"/>
    </row>
    <row r="8138" spans="26:37" s="368" customFormat="1" ht="14.15" customHeight="1">
      <c r="Z8138" s="439"/>
      <c r="AH8138" s="367"/>
      <c r="AJ8138" s="367"/>
      <c r="AK8138" s="367"/>
    </row>
    <row r="8139" spans="26:37" s="368" customFormat="1" ht="14.15" customHeight="1">
      <c r="Z8139" s="439"/>
      <c r="AH8139" s="367"/>
      <c r="AJ8139" s="367"/>
      <c r="AK8139" s="367"/>
    </row>
    <row r="8140" spans="26:37" s="368" customFormat="1" ht="14.15" customHeight="1">
      <c r="Z8140" s="439"/>
      <c r="AH8140" s="367"/>
      <c r="AJ8140" s="367"/>
      <c r="AK8140" s="367"/>
    </row>
    <row r="8141" spans="26:37" s="368" customFormat="1" ht="14.15" customHeight="1">
      <c r="Z8141" s="439"/>
      <c r="AH8141" s="367"/>
      <c r="AJ8141" s="367"/>
      <c r="AK8141" s="367"/>
    </row>
    <row r="8142" spans="26:37" s="368" customFormat="1" ht="14.15" customHeight="1">
      <c r="Z8142" s="439"/>
      <c r="AH8142" s="367"/>
      <c r="AJ8142" s="367"/>
      <c r="AK8142" s="367"/>
    </row>
    <row r="8143" spans="26:37" s="368" customFormat="1" ht="14.15" customHeight="1">
      <c r="Z8143" s="439"/>
      <c r="AH8143" s="367"/>
      <c r="AJ8143" s="367"/>
      <c r="AK8143" s="367"/>
    </row>
    <row r="8144" spans="26:37" s="368" customFormat="1" ht="14.15" customHeight="1">
      <c r="Z8144" s="439"/>
      <c r="AH8144" s="367"/>
      <c r="AJ8144" s="367"/>
      <c r="AK8144" s="367"/>
    </row>
    <row r="8145" spans="26:37" s="368" customFormat="1" ht="14.15" customHeight="1">
      <c r="Z8145" s="439"/>
      <c r="AH8145" s="367"/>
      <c r="AJ8145" s="367"/>
      <c r="AK8145" s="367"/>
    </row>
    <row r="8146" spans="26:37" s="368" customFormat="1" ht="14.15" customHeight="1">
      <c r="Z8146" s="439"/>
      <c r="AH8146" s="367"/>
      <c r="AJ8146" s="367"/>
      <c r="AK8146" s="367"/>
    </row>
    <row r="8147" spans="26:37" s="368" customFormat="1" ht="14.15" customHeight="1">
      <c r="Z8147" s="439"/>
      <c r="AH8147" s="367"/>
      <c r="AJ8147" s="367"/>
      <c r="AK8147" s="367"/>
    </row>
    <row r="8148" spans="26:37" s="368" customFormat="1" ht="14.15" customHeight="1">
      <c r="Z8148" s="439"/>
      <c r="AH8148" s="367"/>
      <c r="AJ8148" s="367"/>
      <c r="AK8148" s="367"/>
    </row>
    <row r="8149" spans="26:37" s="368" customFormat="1" ht="14.15" customHeight="1">
      <c r="Z8149" s="439"/>
      <c r="AH8149" s="367"/>
      <c r="AJ8149" s="367"/>
      <c r="AK8149" s="367"/>
    </row>
    <row r="8150" spans="26:37" s="368" customFormat="1" ht="14.15" customHeight="1">
      <c r="Z8150" s="439"/>
      <c r="AH8150" s="367"/>
      <c r="AJ8150" s="367"/>
      <c r="AK8150" s="367"/>
    </row>
    <row r="8151" spans="26:37" s="368" customFormat="1" ht="14.15" customHeight="1">
      <c r="Z8151" s="439"/>
      <c r="AH8151" s="367"/>
      <c r="AJ8151" s="367"/>
      <c r="AK8151" s="367"/>
    </row>
    <row r="8152" spans="26:37" s="368" customFormat="1" ht="14.15" customHeight="1">
      <c r="Z8152" s="439"/>
      <c r="AH8152" s="367"/>
      <c r="AJ8152" s="367"/>
      <c r="AK8152" s="367"/>
    </row>
    <row r="8153" spans="26:37" s="368" customFormat="1" ht="14.15" customHeight="1">
      <c r="Z8153" s="439"/>
      <c r="AH8153" s="367"/>
      <c r="AJ8153" s="367"/>
      <c r="AK8153" s="367"/>
    </row>
    <row r="8154" spans="26:37" s="368" customFormat="1" ht="14.15" customHeight="1">
      <c r="Z8154" s="439"/>
      <c r="AH8154" s="367"/>
      <c r="AJ8154" s="367"/>
      <c r="AK8154" s="367"/>
    </row>
    <row r="8155" spans="26:37" s="368" customFormat="1" ht="14.15" customHeight="1">
      <c r="Z8155" s="439"/>
      <c r="AH8155" s="367"/>
      <c r="AJ8155" s="367"/>
      <c r="AK8155" s="367"/>
    </row>
    <row r="8156" spans="26:37" s="368" customFormat="1" ht="14.15" customHeight="1">
      <c r="Z8156" s="439"/>
      <c r="AH8156" s="367"/>
      <c r="AJ8156" s="367"/>
      <c r="AK8156" s="367"/>
    </row>
    <row r="8157" spans="26:37" s="368" customFormat="1" ht="14.15" customHeight="1">
      <c r="Z8157" s="439"/>
      <c r="AH8157" s="367"/>
      <c r="AJ8157" s="367"/>
      <c r="AK8157" s="367"/>
    </row>
    <row r="8158" spans="26:37" s="368" customFormat="1" ht="14.15" customHeight="1">
      <c r="Z8158" s="439"/>
      <c r="AH8158" s="367"/>
      <c r="AJ8158" s="367"/>
      <c r="AK8158" s="367"/>
    </row>
    <row r="8159" spans="26:37" s="368" customFormat="1" ht="14.15" customHeight="1">
      <c r="Z8159" s="439"/>
      <c r="AH8159" s="367"/>
      <c r="AJ8159" s="367"/>
      <c r="AK8159" s="367"/>
    </row>
    <row r="8160" spans="26:37" s="368" customFormat="1" ht="14.15" customHeight="1">
      <c r="Z8160" s="439"/>
      <c r="AH8160" s="367"/>
      <c r="AJ8160" s="367"/>
      <c r="AK8160" s="367"/>
    </row>
    <row r="8161" spans="26:37" s="368" customFormat="1" ht="14.15" customHeight="1">
      <c r="Z8161" s="439"/>
      <c r="AH8161" s="367"/>
      <c r="AJ8161" s="367"/>
      <c r="AK8161" s="367"/>
    </row>
    <row r="8162" spans="26:37" s="368" customFormat="1" ht="14.15" customHeight="1">
      <c r="Z8162" s="439"/>
      <c r="AH8162" s="367"/>
      <c r="AJ8162" s="367"/>
      <c r="AK8162" s="367"/>
    </row>
    <row r="8163" spans="26:37" s="368" customFormat="1" ht="14.15" customHeight="1">
      <c r="Z8163" s="439"/>
      <c r="AH8163" s="367"/>
      <c r="AJ8163" s="367"/>
      <c r="AK8163" s="367"/>
    </row>
    <row r="8164" spans="26:37" s="368" customFormat="1" ht="14.15" customHeight="1">
      <c r="Z8164" s="439"/>
      <c r="AH8164" s="367"/>
      <c r="AJ8164" s="367"/>
      <c r="AK8164" s="367"/>
    </row>
    <row r="8165" spans="26:37" s="368" customFormat="1" ht="14.15" customHeight="1">
      <c r="Z8165" s="439"/>
      <c r="AH8165" s="367"/>
      <c r="AJ8165" s="367"/>
      <c r="AK8165" s="367"/>
    </row>
    <row r="8166" spans="26:37" s="368" customFormat="1" ht="14.15" customHeight="1">
      <c r="Z8166" s="439"/>
      <c r="AH8166" s="367"/>
      <c r="AJ8166" s="367"/>
      <c r="AK8166" s="367"/>
    </row>
    <row r="8167" spans="26:37" s="368" customFormat="1" ht="14.15" customHeight="1">
      <c r="Z8167" s="439"/>
      <c r="AH8167" s="367"/>
      <c r="AJ8167" s="367"/>
      <c r="AK8167" s="367"/>
    </row>
    <row r="8168" spans="26:37" s="368" customFormat="1" ht="14.15" customHeight="1">
      <c r="Z8168" s="439"/>
      <c r="AH8168" s="367"/>
      <c r="AJ8168" s="367"/>
      <c r="AK8168" s="367"/>
    </row>
    <row r="8169" spans="26:37" s="368" customFormat="1" ht="14.15" customHeight="1">
      <c r="Z8169" s="439"/>
      <c r="AH8169" s="367"/>
      <c r="AJ8169" s="367"/>
      <c r="AK8169" s="367"/>
    </row>
    <row r="8170" spans="26:37" s="368" customFormat="1" ht="14.15" customHeight="1">
      <c r="Z8170" s="439"/>
      <c r="AH8170" s="367"/>
      <c r="AJ8170" s="367"/>
      <c r="AK8170" s="367"/>
    </row>
    <row r="8171" spans="26:37" s="368" customFormat="1" ht="14.15" customHeight="1">
      <c r="Z8171" s="439"/>
      <c r="AH8171" s="367"/>
      <c r="AJ8171" s="367"/>
      <c r="AK8171" s="367"/>
    </row>
    <row r="8172" spans="26:37" s="368" customFormat="1" ht="14.15" customHeight="1">
      <c r="Z8172" s="439"/>
      <c r="AH8172" s="367"/>
      <c r="AJ8172" s="367"/>
      <c r="AK8172" s="367"/>
    </row>
    <row r="8173" spans="26:37" s="368" customFormat="1" ht="14.15" customHeight="1">
      <c r="Z8173" s="439"/>
      <c r="AH8173" s="367"/>
      <c r="AJ8173" s="367"/>
      <c r="AK8173" s="367"/>
    </row>
    <row r="8174" spans="26:37" s="368" customFormat="1" ht="14.15" customHeight="1">
      <c r="Z8174" s="439"/>
      <c r="AH8174" s="367"/>
      <c r="AJ8174" s="367"/>
      <c r="AK8174" s="367"/>
    </row>
    <row r="8175" spans="26:37" s="368" customFormat="1" ht="14.15" customHeight="1">
      <c r="Z8175" s="439"/>
      <c r="AH8175" s="367"/>
      <c r="AJ8175" s="367"/>
      <c r="AK8175" s="367"/>
    </row>
    <row r="8176" spans="26:37" s="368" customFormat="1" ht="14.15" customHeight="1">
      <c r="Z8176" s="439"/>
      <c r="AH8176" s="367"/>
      <c r="AJ8176" s="367"/>
      <c r="AK8176" s="367"/>
    </row>
    <row r="8177" spans="26:37" s="368" customFormat="1" ht="14.15" customHeight="1">
      <c r="Z8177" s="439"/>
      <c r="AH8177" s="367"/>
      <c r="AJ8177" s="367"/>
      <c r="AK8177" s="367"/>
    </row>
    <row r="8178" spans="26:37" s="368" customFormat="1" ht="14.15" customHeight="1">
      <c r="Z8178" s="439"/>
      <c r="AH8178" s="367"/>
      <c r="AJ8178" s="367"/>
      <c r="AK8178" s="367"/>
    </row>
    <row r="8179" spans="26:37" s="368" customFormat="1" ht="14.15" customHeight="1">
      <c r="Z8179" s="439"/>
      <c r="AH8179" s="367"/>
      <c r="AJ8179" s="367"/>
      <c r="AK8179" s="367"/>
    </row>
    <row r="8180" spans="26:37" s="368" customFormat="1" ht="14.15" customHeight="1">
      <c r="Z8180" s="439"/>
      <c r="AH8180" s="367"/>
      <c r="AJ8180" s="367"/>
      <c r="AK8180" s="367"/>
    </row>
    <row r="8181" spans="26:37" s="368" customFormat="1" ht="14.15" customHeight="1">
      <c r="Z8181" s="439"/>
      <c r="AH8181" s="367"/>
      <c r="AJ8181" s="367"/>
      <c r="AK8181" s="367"/>
    </row>
    <row r="8182" spans="26:37" s="368" customFormat="1" ht="14.15" customHeight="1">
      <c r="Z8182" s="439"/>
      <c r="AH8182" s="367"/>
      <c r="AJ8182" s="367"/>
      <c r="AK8182" s="367"/>
    </row>
    <row r="8183" spans="26:37" s="368" customFormat="1" ht="14.15" customHeight="1">
      <c r="Z8183" s="439"/>
      <c r="AH8183" s="367"/>
      <c r="AJ8183" s="367"/>
      <c r="AK8183" s="367"/>
    </row>
    <row r="8184" spans="26:37" s="368" customFormat="1" ht="14.15" customHeight="1">
      <c r="Z8184" s="439"/>
      <c r="AH8184" s="367"/>
      <c r="AJ8184" s="367"/>
      <c r="AK8184" s="367"/>
    </row>
    <row r="8185" spans="26:37" s="368" customFormat="1" ht="14.15" customHeight="1">
      <c r="Z8185" s="439"/>
      <c r="AH8185" s="367"/>
      <c r="AJ8185" s="367"/>
      <c r="AK8185" s="367"/>
    </row>
    <row r="8186" spans="26:37" s="368" customFormat="1" ht="14.15" customHeight="1">
      <c r="Z8186" s="439"/>
      <c r="AH8186" s="367"/>
      <c r="AJ8186" s="367"/>
      <c r="AK8186" s="367"/>
    </row>
    <row r="8187" spans="26:37" s="368" customFormat="1" ht="14.15" customHeight="1">
      <c r="Z8187" s="439"/>
      <c r="AH8187" s="367"/>
      <c r="AJ8187" s="367"/>
      <c r="AK8187" s="367"/>
    </row>
    <row r="8188" spans="26:37" s="368" customFormat="1" ht="14.15" customHeight="1">
      <c r="Z8188" s="439"/>
      <c r="AH8188" s="367"/>
      <c r="AJ8188" s="367"/>
      <c r="AK8188" s="367"/>
    </row>
    <row r="8189" spans="26:37" s="368" customFormat="1" ht="14.15" customHeight="1">
      <c r="Z8189" s="439"/>
      <c r="AH8189" s="367"/>
      <c r="AJ8189" s="367"/>
      <c r="AK8189" s="367"/>
    </row>
    <row r="8190" spans="26:37" s="368" customFormat="1" ht="14.15" customHeight="1">
      <c r="Z8190" s="439"/>
      <c r="AH8190" s="367"/>
      <c r="AJ8190" s="367"/>
      <c r="AK8190" s="367"/>
    </row>
    <row r="8191" spans="26:37" s="368" customFormat="1" ht="14.15" customHeight="1">
      <c r="Z8191" s="439"/>
      <c r="AH8191" s="367"/>
      <c r="AJ8191" s="367"/>
      <c r="AK8191" s="367"/>
    </row>
    <row r="8192" spans="26:37" s="368" customFormat="1" ht="14.15" customHeight="1">
      <c r="Z8192" s="439"/>
      <c r="AH8192" s="367"/>
      <c r="AJ8192" s="367"/>
      <c r="AK8192" s="367"/>
    </row>
    <row r="8193" spans="26:37" s="368" customFormat="1" ht="14.15" customHeight="1">
      <c r="Z8193" s="439"/>
      <c r="AH8193" s="367"/>
      <c r="AJ8193" s="367"/>
      <c r="AK8193" s="367"/>
    </row>
    <row r="8194" spans="26:37" s="368" customFormat="1" ht="14.15" customHeight="1">
      <c r="Z8194" s="439"/>
      <c r="AH8194" s="367"/>
      <c r="AJ8194" s="367"/>
      <c r="AK8194" s="367"/>
    </row>
    <row r="8195" spans="26:37" s="368" customFormat="1" ht="14.15" customHeight="1">
      <c r="Z8195" s="439"/>
      <c r="AH8195" s="367"/>
      <c r="AJ8195" s="367"/>
      <c r="AK8195" s="367"/>
    </row>
    <row r="8196" spans="26:37" s="368" customFormat="1" ht="14.15" customHeight="1">
      <c r="Z8196" s="439"/>
      <c r="AH8196" s="367"/>
      <c r="AJ8196" s="367"/>
      <c r="AK8196" s="367"/>
    </row>
    <row r="8197" spans="26:37" s="368" customFormat="1" ht="14.15" customHeight="1">
      <c r="Z8197" s="439"/>
      <c r="AH8197" s="367"/>
      <c r="AJ8197" s="367"/>
      <c r="AK8197" s="367"/>
    </row>
    <row r="8198" spans="26:37" s="368" customFormat="1" ht="14.15" customHeight="1">
      <c r="Z8198" s="439"/>
      <c r="AH8198" s="367"/>
      <c r="AJ8198" s="367"/>
      <c r="AK8198" s="367"/>
    </row>
    <row r="8199" spans="26:37" s="368" customFormat="1" ht="14.15" customHeight="1">
      <c r="Z8199" s="439"/>
      <c r="AH8199" s="367"/>
      <c r="AJ8199" s="367"/>
      <c r="AK8199" s="367"/>
    </row>
    <row r="8200" spans="26:37" s="368" customFormat="1" ht="14.15" customHeight="1">
      <c r="Z8200" s="439"/>
      <c r="AH8200" s="367"/>
      <c r="AJ8200" s="367"/>
      <c r="AK8200" s="367"/>
    </row>
    <row r="8201" spans="26:37" s="368" customFormat="1" ht="14.15" customHeight="1">
      <c r="Z8201" s="439"/>
      <c r="AH8201" s="367"/>
      <c r="AJ8201" s="367"/>
      <c r="AK8201" s="367"/>
    </row>
    <row r="8202" spans="26:37" s="368" customFormat="1" ht="14.15" customHeight="1">
      <c r="Z8202" s="439"/>
      <c r="AH8202" s="367"/>
      <c r="AJ8202" s="367"/>
      <c r="AK8202" s="367"/>
    </row>
    <row r="8203" spans="26:37" s="368" customFormat="1" ht="14.15" customHeight="1">
      <c r="Z8203" s="439"/>
      <c r="AH8203" s="367"/>
      <c r="AJ8203" s="367"/>
      <c r="AK8203" s="367"/>
    </row>
    <row r="8204" spans="26:37" s="368" customFormat="1" ht="14.15" customHeight="1">
      <c r="Z8204" s="439"/>
      <c r="AH8204" s="367"/>
      <c r="AJ8204" s="367"/>
      <c r="AK8204" s="367"/>
    </row>
    <row r="8205" spans="26:37" s="368" customFormat="1" ht="14.15" customHeight="1">
      <c r="Z8205" s="439"/>
      <c r="AH8205" s="367"/>
      <c r="AJ8205" s="367"/>
      <c r="AK8205" s="367"/>
    </row>
    <row r="8206" spans="26:37" s="368" customFormat="1" ht="14.15" customHeight="1">
      <c r="Z8206" s="439"/>
      <c r="AH8206" s="367"/>
      <c r="AJ8206" s="367"/>
      <c r="AK8206" s="367"/>
    </row>
    <row r="8207" spans="26:37" s="368" customFormat="1" ht="14.15" customHeight="1">
      <c r="Z8207" s="439"/>
      <c r="AH8207" s="367"/>
      <c r="AJ8207" s="367"/>
      <c r="AK8207" s="367"/>
    </row>
    <row r="8208" spans="26:37" s="368" customFormat="1" ht="14.15" customHeight="1">
      <c r="Z8208" s="439"/>
      <c r="AH8208" s="367"/>
      <c r="AJ8208" s="367"/>
      <c r="AK8208" s="367"/>
    </row>
    <row r="8209" spans="26:37" s="368" customFormat="1" ht="14.15" customHeight="1">
      <c r="Z8209" s="439"/>
      <c r="AH8209" s="367"/>
      <c r="AJ8209" s="367"/>
      <c r="AK8209" s="367"/>
    </row>
    <row r="8210" spans="26:37" s="368" customFormat="1" ht="14.15" customHeight="1">
      <c r="Z8210" s="439"/>
      <c r="AH8210" s="367"/>
      <c r="AJ8210" s="367"/>
      <c r="AK8210" s="367"/>
    </row>
    <row r="8211" spans="26:37" s="368" customFormat="1" ht="14.15" customHeight="1">
      <c r="Z8211" s="439"/>
      <c r="AH8211" s="367"/>
      <c r="AJ8211" s="367"/>
      <c r="AK8211" s="367"/>
    </row>
    <row r="8212" spans="26:37" s="368" customFormat="1" ht="14.15" customHeight="1">
      <c r="Z8212" s="439"/>
      <c r="AH8212" s="367"/>
      <c r="AJ8212" s="367"/>
      <c r="AK8212" s="367"/>
    </row>
    <row r="8213" spans="26:37" s="368" customFormat="1" ht="14.15" customHeight="1">
      <c r="Z8213" s="439"/>
      <c r="AH8213" s="367"/>
      <c r="AJ8213" s="367"/>
      <c r="AK8213" s="367"/>
    </row>
    <row r="8214" spans="26:37" s="368" customFormat="1" ht="14.15" customHeight="1">
      <c r="Z8214" s="439"/>
      <c r="AH8214" s="367"/>
      <c r="AJ8214" s="367"/>
      <c r="AK8214" s="367"/>
    </row>
    <row r="8215" spans="26:37" s="368" customFormat="1" ht="14.15" customHeight="1">
      <c r="Z8215" s="439"/>
      <c r="AH8215" s="367"/>
      <c r="AJ8215" s="367"/>
      <c r="AK8215" s="367"/>
    </row>
    <row r="8216" spans="26:37" s="368" customFormat="1" ht="14.15" customHeight="1">
      <c r="Z8216" s="439"/>
      <c r="AH8216" s="367"/>
      <c r="AJ8216" s="367"/>
      <c r="AK8216" s="367"/>
    </row>
    <row r="8217" spans="26:37" s="368" customFormat="1" ht="14.15" customHeight="1">
      <c r="Z8217" s="439"/>
      <c r="AH8217" s="367"/>
      <c r="AJ8217" s="367"/>
      <c r="AK8217" s="367"/>
    </row>
    <row r="8218" spans="26:37" s="368" customFormat="1" ht="14.15" customHeight="1">
      <c r="Z8218" s="439"/>
      <c r="AH8218" s="367"/>
      <c r="AJ8218" s="367"/>
      <c r="AK8218" s="367"/>
    </row>
    <row r="8219" spans="26:37" s="368" customFormat="1" ht="14.15" customHeight="1">
      <c r="Z8219" s="439"/>
      <c r="AH8219" s="367"/>
      <c r="AJ8219" s="367"/>
      <c r="AK8219" s="367"/>
    </row>
    <row r="8220" spans="26:37" s="368" customFormat="1" ht="14.15" customHeight="1">
      <c r="Z8220" s="439"/>
      <c r="AH8220" s="367"/>
      <c r="AJ8220" s="367"/>
      <c r="AK8220" s="367"/>
    </row>
    <row r="8221" spans="26:37" s="368" customFormat="1" ht="14.15" customHeight="1">
      <c r="Z8221" s="439"/>
      <c r="AH8221" s="367"/>
      <c r="AJ8221" s="367"/>
      <c r="AK8221" s="367"/>
    </row>
    <row r="8222" spans="26:37" s="368" customFormat="1" ht="14.15" customHeight="1">
      <c r="Z8222" s="439"/>
      <c r="AH8222" s="367"/>
      <c r="AJ8222" s="367"/>
      <c r="AK8222" s="367"/>
    </row>
    <row r="8223" spans="26:37" s="368" customFormat="1" ht="14.15" customHeight="1">
      <c r="Z8223" s="439"/>
      <c r="AH8223" s="367"/>
      <c r="AJ8223" s="367"/>
      <c r="AK8223" s="367"/>
    </row>
    <row r="8224" spans="26:37" s="368" customFormat="1" ht="14.15" customHeight="1">
      <c r="Z8224" s="439"/>
      <c r="AH8224" s="367"/>
      <c r="AJ8224" s="367"/>
      <c r="AK8224" s="367"/>
    </row>
    <row r="8225" spans="26:37" s="368" customFormat="1" ht="14.15" customHeight="1">
      <c r="Z8225" s="439"/>
      <c r="AH8225" s="367"/>
      <c r="AJ8225" s="367"/>
      <c r="AK8225" s="367"/>
    </row>
    <row r="8226" spans="26:37" s="368" customFormat="1" ht="14.15" customHeight="1">
      <c r="Z8226" s="439"/>
      <c r="AH8226" s="367"/>
      <c r="AJ8226" s="367"/>
      <c r="AK8226" s="367"/>
    </row>
    <row r="8227" spans="26:37" s="368" customFormat="1" ht="14.15" customHeight="1">
      <c r="Z8227" s="439"/>
      <c r="AH8227" s="367"/>
      <c r="AJ8227" s="367"/>
      <c r="AK8227" s="367"/>
    </row>
    <row r="8228" spans="26:37" s="368" customFormat="1" ht="14.15" customHeight="1">
      <c r="Z8228" s="439"/>
      <c r="AH8228" s="367"/>
      <c r="AJ8228" s="367"/>
      <c r="AK8228" s="367"/>
    </row>
    <row r="8229" spans="26:37" s="368" customFormat="1" ht="14.15" customHeight="1">
      <c r="Z8229" s="439"/>
      <c r="AH8229" s="367"/>
      <c r="AJ8229" s="367"/>
      <c r="AK8229" s="367"/>
    </row>
    <row r="8230" spans="26:37" s="368" customFormat="1" ht="14.15" customHeight="1">
      <c r="Z8230" s="439"/>
      <c r="AH8230" s="367"/>
      <c r="AJ8230" s="367"/>
      <c r="AK8230" s="367"/>
    </row>
    <row r="8231" spans="26:37" s="368" customFormat="1" ht="14.15" customHeight="1">
      <c r="Z8231" s="439"/>
      <c r="AH8231" s="367"/>
      <c r="AJ8231" s="367"/>
      <c r="AK8231" s="367"/>
    </row>
    <row r="8232" spans="26:37" s="368" customFormat="1" ht="14.15" customHeight="1">
      <c r="Z8232" s="439"/>
      <c r="AH8232" s="367"/>
      <c r="AJ8232" s="367"/>
      <c r="AK8232" s="367"/>
    </row>
    <row r="8233" spans="26:37" s="368" customFormat="1" ht="14.15" customHeight="1">
      <c r="Z8233" s="439"/>
      <c r="AH8233" s="367"/>
      <c r="AJ8233" s="367"/>
      <c r="AK8233" s="367"/>
    </row>
    <row r="8234" spans="26:37" s="368" customFormat="1" ht="14.15" customHeight="1">
      <c r="Z8234" s="439"/>
      <c r="AH8234" s="367"/>
      <c r="AJ8234" s="367"/>
      <c r="AK8234" s="367"/>
    </row>
    <row r="8235" spans="26:37" s="368" customFormat="1" ht="14.15" customHeight="1">
      <c r="Z8235" s="439"/>
      <c r="AH8235" s="367"/>
      <c r="AJ8235" s="367"/>
      <c r="AK8235" s="367"/>
    </row>
    <row r="8236" spans="26:37" s="368" customFormat="1" ht="14.15" customHeight="1">
      <c r="Z8236" s="439"/>
      <c r="AH8236" s="367"/>
      <c r="AJ8236" s="367"/>
      <c r="AK8236" s="367"/>
    </row>
    <row r="8237" spans="26:37" s="368" customFormat="1" ht="14.15" customHeight="1">
      <c r="Z8237" s="439"/>
      <c r="AH8237" s="367"/>
      <c r="AJ8237" s="367"/>
      <c r="AK8237" s="367"/>
    </row>
    <row r="8238" spans="26:37" s="368" customFormat="1" ht="14.15" customHeight="1">
      <c r="Z8238" s="439"/>
      <c r="AH8238" s="367"/>
      <c r="AJ8238" s="367"/>
      <c r="AK8238" s="367"/>
    </row>
    <row r="8239" spans="26:37" s="368" customFormat="1" ht="14.15" customHeight="1">
      <c r="Z8239" s="439"/>
      <c r="AH8239" s="367"/>
      <c r="AJ8239" s="367"/>
      <c r="AK8239" s="367"/>
    </row>
    <row r="8240" spans="26:37" s="368" customFormat="1" ht="14.15" customHeight="1">
      <c r="Z8240" s="439"/>
      <c r="AH8240" s="367"/>
      <c r="AJ8240" s="367"/>
      <c r="AK8240" s="367"/>
    </row>
    <row r="8241" spans="26:37" s="368" customFormat="1" ht="14.15" customHeight="1">
      <c r="Z8241" s="439"/>
      <c r="AH8241" s="367"/>
      <c r="AJ8241" s="367"/>
      <c r="AK8241" s="367"/>
    </row>
    <row r="8242" spans="26:37" s="368" customFormat="1" ht="14.15" customHeight="1">
      <c r="Z8242" s="439"/>
      <c r="AH8242" s="367"/>
      <c r="AJ8242" s="367"/>
      <c r="AK8242" s="367"/>
    </row>
    <row r="8243" spans="26:37" s="368" customFormat="1" ht="14.15" customHeight="1">
      <c r="Z8243" s="439"/>
      <c r="AH8243" s="367"/>
      <c r="AJ8243" s="367"/>
      <c r="AK8243" s="367"/>
    </row>
    <row r="8244" spans="26:37" s="368" customFormat="1" ht="14.15" customHeight="1">
      <c r="Z8244" s="439"/>
      <c r="AH8244" s="367"/>
      <c r="AJ8244" s="367"/>
      <c r="AK8244" s="367"/>
    </row>
    <row r="8245" spans="26:37" s="368" customFormat="1" ht="14.15" customHeight="1">
      <c r="Z8245" s="439"/>
      <c r="AH8245" s="367"/>
      <c r="AJ8245" s="367"/>
      <c r="AK8245" s="367"/>
    </row>
    <row r="8246" spans="26:37" s="368" customFormat="1" ht="14.15" customHeight="1">
      <c r="Z8246" s="439"/>
      <c r="AH8246" s="367"/>
      <c r="AJ8246" s="367"/>
      <c r="AK8246" s="367"/>
    </row>
    <row r="8247" spans="26:37" s="368" customFormat="1" ht="14.15" customHeight="1">
      <c r="Z8247" s="439"/>
      <c r="AH8247" s="367"/>
      <c r="AJ8247" s="367"/>
      <c r="AK8247" s="367"/>
    </row>
    <row r="8248" spans="26:37" s="368" customFormat="1" ht="14.15" customHeight="1">
      <c r="Z8248" s="439"/>
      <c r="AH8248" s="367"/>
      <c r="AJ8248" s="367"/>
      <c r="AK8248" s="367"/>
    </row>
    <row r="8249" spans="26:37" s="368" customFormat="1" ht="14.15" customHeight="1">
      <c r="Z8249" s="439"/>
      <c r="AH8249" s="367"/>
      <c r="AJ8249" s="367"/>
      <c r="AK8249" s="367"/>
    </row>
    <row r="8250" spans="26:37" s="368" customFormat="1" ht="14.15" customHeight="1">
      <c r="Z8250" s="439"/>
      <c r="AH8250" s="367"/>
      <c r="AJ8250" s="367"/>
      <c r="AK8250" s="367"/>
    </row>
    <row r="8251" spans="26:37" s="368" customFormat="1" ht="14.15" customHeight="1">
      <c r="Z8251" s="439"/>
      <c r="AH8251" s="367"/>
      <c r="AJ8251" s="367"/>
      <c r="AK8251" s="367"/>
    </row>
    <row r="8252" spans="26:37" s="368" customFormat="1" ht="14.15" customHeight="1">
      <c r="Z8252" s="439"/>
      <c r="AH8252" s="367"/>
      <c r="AJ8252" s="367"/>
      <c r="AK8252" s="367"/>
    </row>
    <row r="8253" spans="26:37" s="368" customFormat="1" ht="14.15" customHeight="1">
      <c r="Z8253" s="439"/>
      <c r="AH8253" s="367"/>
      <c r="AJ8253" s="367"/>
      <c r="AK8253" s="367"/>
    </row>
    <row r="8254" spans="26:37" s="368" customFormat="1" ht="14.15" customHeight="1">
      <c r="Z8254" s="439"/>
      <c r="AH8254" s="367"/>
      <c r="AJ8254" s="367"/>
      <c r="AK8254" s="367"/>
    </row>
    <row r="8255" spans="26:37" s="368" customFormat="1" ht="14.15" customHeight="1">
      <c r="Z8255" s="439"/>
      <c r="AH8255" s="367"/>
      <c r="AJ8255" s="367"/>
      <c r="AK8255" s="367"/>
    </row>
    <row r="8256" spans="26:37" s="368" customFormat="1" ht="14.15" customHeight="1">
      <c r="Z8256" s="439"/>
      <c r="AH8256" s="367"/>
      <c r="AJ8256" s="367"/>
      <c r="AK8256" s="367"/>
    </row>
    <row r="8257" spans="26:37" s="368" customFormat="1" ht="14.15" customHeight="1">
      <c r="Z8257" s="439"/>
      <c r="AH8257" s="367"/>
      <c r="AJ8257" s="367"/>
      <c r="AK8257" s="367"/>
    </row>
    <row r="8258" spans="26:37" s="368" customFormat="1" ht="14.15" customHeight="1">
      <c r="Z8258" s="439"/>
      <c r="AH8258" s="367"/>
      <c r="AJ8258" s="367"/>
      <c r="AK8258" s="367"/>
    </row>
    <row r="8259" spans="26:37" s="368" customFormat="1" ht="14.15" customHeight="1">
      <c r="Z8259" s="439"/>
      <c r="AH8259" s="367"/>
      <c r="AJ8259" s="367"/>
      <c r="AK8259" s="367"/>
    </row>
    <row r="8260" spans="26:37" s="368" customFormat="1" ht="14.15" customHeight="1">
      <c r="Z8260" s="439"/>
      <c r="AH8260" s="367"/>
      <c r="AJ8260" s="367"/>
      <c r="AK8260" s="367"/>
    </row>
    <row r="8261" spans="26:37" s="368" customFormat="1" ht="14.15" customHeight="1">
      <c r="Z8261" s="439"/>
      <c r="AH8261" s="367"/>
      <c r="AJ8261" s="367"/>
      <c r="AK8261" s="367"/>
    </row>
    <row r="8262" spans="26:37" s="368" customFormat="1" ht="14.15" customHeight="1">
      <c r="Z8262" s="439"/>
      <c r="AH8262" s="367"/>
      <c r="AJ8262" s="367"/>
      <c r="AK8262" s="367"/>
    </row>
    <row r="8263" spans="26:37" s="368" customFormat="1" ht="14.15" customHeight="1">
      <c r="Z8263" s="439"/>
      <c r="AH8263" s="367"/>
      <c r="AJ8263" s="367"/>
      <c r="AK8263" s="367"/>
    </row>
    <row r="8264" spans="26:37" s="368" customFormat="1" ht="14.15" customHeight="1">
      <c r="Z8264" s="439"/>
      <c r="AH8264" s="367"/>
      <c r="AJ8264" s="367"/>
      <c r="AK8264" s="367"/>
    </row>
    <row r="8265" spans="26:37" s="368" customFormat="1" ht="14.15" customHeight="1">
      <c r="Z8265" s="439"/>
      <c r="AH8265" s="367"/>
      <c r="AJ8265" s="367"/>
      <c r="AK8265" s="367"/>
    </row>
    <row r="8266" spans="26:37" s="368" customFormat="1" ht="14.15" customHeight="1">
      <c r="Z8266" s="439"/>
      <c r="AH8266" s="367"/>
      <c r="AJ8266" s="367"/>
      <c r="AK8266" s="367"/>
    </row>
    <row r="8267" spans="26:37" s="368" customFormat="1" ht="14.15" customHeight="1">
      <c r="Z8267" s="439"/>
      <c r="AH8267" s="367"/>
      <c r="AJ8267" s="367"/>
      <c r="AK8267" s="367"/>
    </row>
    <row r="8268" spans="26:37" s="368" customFormat="1" ht="14.15" customHeight="1">
      <c r="Z8268" s="439"/>
      <c r="AH8268" s="367"/>
      <c r="AJ8268" s="367"/>
      <c r="AK8268" s="367"/>
    </row>
    <row r="8269" spans="26:37" s="368" customFormat="1" ht="14.15" customHeight="1">
      <c r="Z8269" s="439"/>
      <c r="AH8269" s="367"/>
      <c r="AJ8269" s="367"/>
      <c r="AK8269" s="367"/>
    </row>
    <row r="8270" spans="26:37" s="368" customFormat="1" ht="14.15" customHeight="1">
      <c r="Z8270" s="439"/>
      <c r="AH8270" s="367"/>
      <c r="AJ8270" s="367"/>
      <c r="AK8270" s="367"/>
    </row>
    <row r="8271" spans="26:37" s="368" customFormat="1" ht="14.15" customHeight="1">
      <c r="Z8271" s="439"/>
      <c r="AH8271" s="367"/>
      <c r="AJ8271" s="367"/>
      <c r="AK8271" s="367"/>
    </row>
    <row r="8272" spans="26:37" s="368" customFormat="1" ht="14.15" customHeight="1">
      <c r="Z8272" s="439"/>
      <c r="AH8272" s="367"/>
      <c r="AJ8272" s="367"/>
      <c r="AK8272" s="367"/>
    </row>
    <row r="8273" spans="26:37" s="368" customFormat="1" ht="14.15" customHeight="1">
      <c r="Z8273" s="439"/>
      <c r="AH8273" s="367"/>
      <c r="AJ8273" s="367"/>
      <c r="AK8273" s="367"/>
    </row>
    <row r="8274" spans="26:37" s="368" customFormat="1" ht="14.15" customHeight="1">
      <c r="Z8274" s="439"/>
      <c r="AH8274" s="367"/>
      <c r="AJ8274" s="367"/>
      <c r="AK8274" s="367"/>
    </row>
    <row r="8275" spans="26:37" s="368" customFormat="1" ht="14.15" customHeight="1">
      <c r="Z8275" s="439"/>
      <c r="AH8275" s="367"/>
      <c r="AJ8275" s="367"/>
      <c r="AK8275" s="367"/>
    </row>
    <row r="8276" spans="26:37" s="368" customFormat="1" ht="14.15" customHeight="1">
      <c r="Z8276" s="439"/>
      <c r="AH8276" s="367"/>
      <c r="AJ8276" s="367"/>
      <c r="AK8276" s="367"/>
    </row>
    <row r="8277" spans="26:37" s="368" customFormat="1" ht="14.15" customHeight="1">
      <c r="Z8277" s="439"/>
      <c r="AH8277" s="367"/>
      <c r="AJ8277" s="367"/>
      <c r="AK8277" s="367"/>
    </row>
    <row r="8278" spans="26:37" s="368" customFormat="1" ht="14.15" customHeight="1">
      <c r="Z8278" s="439"/>
      <c r="AH8278" s="367"/>
      <c r="AJ8278" s="367"/>
      <c r="AK8278" s="367"/>
    </row>
    <row r="8279" spans="26:37" s="368" customFormat="1" ht="14.15" customHeight="1">
      <c r="Z8279" s="439"/>
      <c r="AH8279" s="367"/>
      <c r="AJ8279" s="367"/>
      <c r="AK8279" s="367"/>
    </row>
    <row r="8280" spans="26:37" s="368" customFormat="1" ht="14.15" customHeight="1">
      <c r="Z8280" s="439"/>
      <c r="AH8280" s="367"/>
      <c r="AJ8280" s="367"/>
      <c r="AK8280" s="367"/>
    </row>
    <row r="8281" spans="26:37" s="368" customFormat="1" ht="14.15" customHeight="1">
      <c r="Z8281" s="439"/>
      <c r="AH8281" s="367"/>
      <c r="AJ8281" s="367"/>
      <c r="AK8281" s="367"/>
    </row>
    <row r="8282" spans="26:37" s="368" customFormat="1" ht="14.15" customHeight="1">
      <c r="Z8282" s="439"/>
      <c r="AH8282" s="367"/>
      <c r="AJ8282" s="367"/>
      <c r="AK8282" s="367"/>
    </row>
    <row r="8283" spans="26:37" s="368" customFormat="1" ht="14.15" customHeight="1">
      <c r="Z8283" s="439"/>
      <c r="AH8283" s="367"/>
      <c r="AJ8283" s="367"/>
      <c r="AK8283" s="367"/>
    </row>
    <row r="8284" spans="26:37" s="368" customFormat="1" ht="14.15" customHeight="1">
      <c r="Z8284" s="439"/>
      <c r="AH8284" s="367"/>
      <c r="AJ8284" s="367"/>
      <c r="AK8284" s="367"/>
    </row>
    <row r="8285" spans="26:37" s="368" customFormat="1" ht="14.15" customHeight="1">
      <c r="Z8285" s="439"/>
      <c r="AH8285" s="367"/>
      <c r="AJ8285" s="367"/>
      <c r="AK8285" s="367"/>
    </row>
    <row r="8286" spans="26:37" s="368" customFormat="1" ht="14.15" customHeight="1">
      <c r="Z8286" s="439"/>
      <c r="AH8286" s="367"/>
      <c r="AJ8286" s="367"/>
      <c r="AK8286" s="367"/>
    </row>
    <row r="8287" spans="26:37" s="368" customFormat="1" ht="14.15" customHeight="1">
      <c r="Z8287" s="439"/>
      <c r="AH8287" s="367"/>
      <c r="AJ8287" s="367"/>
      <c r="AK8287" s="367"/>
    </row>
    <row r="8288" spans="26:37" s="368" customFormat="1" ht="14.15" customHeight="1">
      <c r="Z8288" s="439"/>
      <c r="AH8288" s="367"/>
      <c r="AJ8288" s="367"/>
      <c r="AK8288" s="367"/>
    </row>
    <row r="8289" spans="26:37" s="368" customFormat="1" ht="14.15" customHeight="1">
      <c r="Z8289" s="439"/>
      <c r="AH8289" s="367"/>
      <c r="AJ8289" s="367"/>
      <c r="AK8289" s="367"/>
    </row>
    <row r="8290" spans="26:37" s="368" customFormat="1" ht="14.15" customHeight="1">
      <c r="Z8290" s="439"/>
      <c r="AH8290" s="367"/>
      <c r="AJ8290" s="367"/>
      <c r="AK8290" s="367"/>
    </row>
    <row r="8291" spans="26:37" s="368" customFormat="1" ht="14.15" customHeight="1">
      <c r="Z8291" s="439"/>
      <c r="AH8291" s="367"/>
      <c r="AJ8291" s="367"/>
      <c r="AK8291" s="367"/>
    </row>
    <row r="8292" spans="26:37" s="368" customFormat="1" ht="14.15" customHeight="1">
      <c r="Z8292" s="439"/>
      <c r="AH8292" s="367"/>
      <c r="AJ8292" s="367"/>
      <c r="AK8292" s="367"/>
    </row>
    <row r="8293" spans="26:37" s="368" customFormat="1" ht="14.15" customHeight="1">
      <c r="Z8293" s="439"/>
      <c r="AH8293" s="367"/>
      <c r="AJ8293" s="367"/>
      <c r="AK8293" s="367"/>
    </row>
    <row r="8294" spans="26:37" s="368" customFormat="1" ht="14.15" customHeight="1">
      <c r="Z8294" s="439"/>
      <c r="AH8294" s="367"/>
      <c r="AJ8294" s="367"/>
      <c r="AK8294" s="367"/>
    </row>
    <row r="8295" spans="26:37" s="368" customFormat="1" ht="14.15" customHeight="1">
      <c r="Z8295" s="439"/>
      <c r="AH8295" s="367"/>
      <c r="AJ8295" s="367"/>
      <c r="AK8295" s="367"/>
    </row>
    <row r="8296" spans="26:37" s="368" customFormat="1" ht="14.15" customHeight="1">
      <c r="Z8296" s="439"/>
      <c r="AH8296" s="367"/>
      <c r="AJ8296" s="367"/>
      <c r="AK8296" s="367"/>
    </row>
    <row r="8297" spans="26:37" s="368" customFormat="1" ht="14.15" customHeight="1">
      <c r="Z8297" s="439"/>
      <c r="AH8297" s="367"/>
      <c r="AJ8297" s="367"/>
      <c r="AK8297" s="367"/>
    </row>
    <row r="8298" spans="26:37" s="368" customFormat="1" ht="14.15" customHeight="1">
      <c r="Z8298" s="439"/>
      <c r="AH8298" s="367"/>
      <c r="AJ8298" s="367"/>
      <c r="AK8298" s="367"/>
    </row>
    <row r="8299" spans="26:37" s="368" customFormat="1" ht="14.15" customHeight="1">
      <c r="Z8299" s="439"/>
      <c r="AH8299" s="367"/>
      <c r="AJ8299" s="367"/>
      <c r="AK8299" s="367"/>
    </row>
    <row r="8300" spans="26:37" s="368" customFormat="1" ht="14.15" customHeight="1">
      <c r="Z8300" s="439"/>
      <c r="AH8300" s="367"/>
      <c r="AJ8300" s="367"/>
      <c r="AK8300" s="367"/>
    </row>
    <row r="8301" spans="26:37" s="368" customFormat="1" ht="14.15" customHeight="1">
      <c r="Z8301" s="439"/>
      <c r="AH8301" s="367"/>
      <c r="AJ8301" s="367"/>
      <c r="AK8301" s="367"/>
    </row>
    <row r="8302" spans="26:37" s="368" customFormat="1" ht="14.15" customHeight="1">
      <c r="Z8302" s="439"/>
      <c r="AH8302" s="367"/>
      <c r="AJ8302" s="367"/>
      <c r="AK8302" s="367"/>
    </row>
    <row r="8303" spans="26:37" s="368" customFormat="1" ht="14.15" customHeight="1">
      <c r="Z8303" s="439"/>
      <c r="AH8303" s="367"/>
      <c r="AJ8303" s="367"/>
      <c r="AK8303" s="367"/>
    </row>
    <row r="8304" spans="26:37" s="368" customFormat="1" ht="14.15" customHeight="1">
      <c r="Z8304" s="439"/>
      <c r="AH8304" s="367"/>
      <c r="AJ8304" s="367"/>
      <c r="AK8304" s="367"/>
    </row>
    <row r="8305" spans="26:37" s="368" customFormat="1" ht="14.15" customHeight="1">
      <c r="Z8305" s="439"/>
      <c r="AH8305" s="367"/>
      <c r="AJ8305" s="367"/>
      <c r="AK8305" s="367"/>
    </row>
    <row r="8306" spans="26:37" s="368" customFormat="1" ht="14.15" customHeight="1">
      <c r="Z8306" s="439"/>
      <c r="AH8306" s="367"/>
      <c r="AJ8306" s="367"/>
      <c r="AK8306" s="367"/>
    </row>
    <row r="8307" spans="26:37" s="368" customFormat="1" ht="14.15" customHeight="1">
      <c r="Z8307" s="439"/>
      <c r="AH8307" s="367"/>
      <c r="AJ8307" s="367"/>
      <c r="AK8307" s="367"/>
    </row>
    <row r="8308" spans="26:37" s="368" customFormat="1" ht="14.15" customHeight="1">
      <c r="Z8308" s="439"/>
      <c r="AH8308" s="367"/>
      <c r="AJ8308" s="367"/>
      <c r="AK8308" s="367"/>
    </row>
    <row r="8309" spans="26:37" s="368" customFormat="1" ht="14.15" customHeight="1">
      <c r="Z8309" s="439"/>
      <c r="AH8309" s="367"/>
      <c r="AJ8309" s="367"/>
      <c r="AK8309" s="367"/>
    </row>
    <row r="8310" spans="26:37" s="368" customFormat="1" ht="14.15" customHeight="1">
      <c r="Z8310" s="439"/>
      <c r="AH8310" s="367"/>
      <c r="AJ8310" s="367"/>
      <c r="AK8310" s="367"/>
    </row>
    <row r="8311" spans="26:37" s="368" customFormat="1" ht="14.15" customHeight="1">
      <c r="Z8311" s="439"/>
      <c r="AH8311" s="367"/>
      <c r="AJ8311" s="367"/>
      <c r="AK8311" s="367"/>
    </row>
    <row r="8312" spans="26:37" s="368" customFormat="1" ht="14.15" customHeight="1">
      <c r="Z8312" s="439"/>
      <c r="AH8312" s="367"/>
      <c r="AJ8312" s="367"/>
      <c r="AK8312" s="367"/>
    </row>
    <row r="8313" spans="26:37" s="368" customFormat="1" ht="14.15" customHeight="1">
      <c r="Z8313" s="439"/>
      <c r="AH8313" s="367"/>
      <c r="AJ8313" s="367"/>
      <c r="AK8313" s="367"/>
    </row>
    <row r="8314" spans="26:37" s="368" customFormat="1" ht="14.15" customHeight="1">
      <c r="Z8314" s="439"/>
      <c r="AH8314" s="367"/>
      <c r="AJ8314" s="367"/>
      <c r="AK8314" s="367"/>
    </row>
    <row r="8315" spans="26:37" s="368" customFormat="1" ht="14.15" customHeight="1">
      <c r="Z8315" s="439"/>
      <c r="AH8315" s="367"/>
      <c r="AJ8315" s="367"/>
      <c r="AK8315" s="367"/>
    </row>
    <row r="8316" spans="26:37" s="368" customFormat="1" ht="14.15" customHeight="1">
      <c r="Z8316" s="439"/>
      <c r="AH8316" s="367"/>
      <c r="AJ8316" s="367"/>
      <c r="AK8316" s="367"/>
    </row>
    <row r="8317" spans="26:37" s="368" customFormat="1" ht="14.15" customHeight="1">
      <c r="Z8317" s="439"/>
      <c r="AH8317" s="367"/>
      <c r="AJ8317" s="367"/>
      <c r="AK8317" s="367"/>
    </row>
    <row r="8318" spans="26:37" s="368" customFormat="1" ht="14.15" customHeight="1">
      <c r="Z8318" s="439"/>
      <c r="AH8318" s="367"/>
      <c r="AJ8318" s="367"/>
      <c r="AK8318" s="367"/>
    </row>
    <row r="8319" spans="26:37" s="368" customFormat="1" ht="14.15" customHeight="1">
      <c r="Z8319" s="439"/>
      <c r="AH8319" s="367"/>
      <c r="AJ8319" s="367"/>
      <c r="AK8319" s="367"/>
    </row>
    <row r="8320" spans="26:37" s="368" customFormat="1" ht="14.15" customHeight="1">
      <c r="Z8320" s="439"/>
      <c r="AH8320" s="367"/>
      <c r="AJ8320" s="367"/>
      <c r="AK8320" s="367"/>
    </row>
    <row r="8321" spans="26:37" s="368" customFormat="1" ht="14.15" customHeight="1">
      <c r="Z8321" s="439"/>
      <c r="AH8321" s="367"/>
      <c r="AJ8321" s="367"/>
      <c r="AK8321" s="367"/>
    </row>
    <row r="8322" spans="26:37" s="368" customFormat="1" ht="14.15" customHeight="1">
      <c r="Z8322" s="439"/>
      <c r="AH8322" s="367"/>
      <c r="AJ8322" s="367"/>
      <c r="AK8322" s="367"/>
    </row>
    <row r="8323" spans="26:37" s="368" customFormat="1" ht="14.15" customHeight="1">
      <c r="Z8323" s="439"/>
      <c r="AH8323" s="367"/>
      <c r="AJ8323" s="367"/>
      <c r="AK8323" s="367"/>
    </row>
    <row r="8324" spans="26:37" s="368" customFormat="1" ht="14.15" customHeight="1">
      <c r="Z8324" s="439"/>
      <c r="AH8324" s="367"/>
      <c r="AJ8324" s="367"/>
      <c r="AK8324" s="367"/>
    </row>
    <row r="8325" spans="26:37" s="368" customFormat="1" ht="14.15" customHeight="1">
      <c r="Z8325" s="439"/>
      <c r="AH8325" s="367"/>
      <c r="AJ8325" s="367"/>
      <c r="AK8325" s="367"/>
    </row>
    <row r="8326" spans="26:37" s="368" customFormat="1" ht="14.15" customHeight="1">
      <c r="Z8326" s="439"/>
      <c r="AH8326" s="367"/>
      <c r="AJ8326" s="367"/>
      <c r="AK8326" s="367"/>
    </row>
    <row r="8327" spans="26:37" s="368" customFormat="1" ht="14.15" customHeight="1">
      <c r="Z8327" s="439"/>
      <c r="AH8327" s="367"/>
      <c r="AJ8327" s="367"/>
      <c r="AK8327" s="367"/>
    </row>
    <row r="8328" spans="26:37" s="368" customFormat="1" ht="14.15" customHeight="1">
      <c r="Z8328" s="439"/>
      <c r="AH8328" s="367"/>
      <c r="AJ8328" s="367"/>
      <c r="AK8328" s="367"/>
    </row>
    <row r="8329" spans="26:37" s="368" customFormat="1" ht="14.15" customHeight="1">
      <c r="Z8329" s="439"/>
      <c r="AH8329" s="367"/>
      <c r="AJ8329" s="367"/>
      <c r="AK8329" s="367"/>
    </row>
    <row r="8330" spans="26:37" s="368" customFormat="1" ht="14.15" customHeight="1">
      <c r="Z8330" s="439"/>
      <c r="AH8330" s="367"/>
      <c r="AJ8330" s="367"/>
      <c r="AK8330" s="367"/>
    </row>
    <row r="8331" spans="26:37" s="368" customFormat="1" ht="14.15" customHeight="1">
      <c r="Z8331" s="439"/>
      <c r="AH8331" s="367"/>
      <c r="AJ8331" s="367"/>
      <c r="AK8331" s="367"/>
    </row>
    <row r="8332" spans="26:37" s="368" customFormat="1" ht="14.15" customHeight="1">
      <c r="Z8332" s="439"/>
      <c r="AH8332" s="367"/>
      <c r="AJ8332" s="367"/>
      <c r="AK8332" s="367"/>
    </row>
    <row r="8333" spans="26:37" s="368" customFormat="1" ht="14.15" customHeight="1">
      <c r="Z8333" s="439"/>
      <c r="AH8333" s="367"/>
      <c r="AJ8333" s="367"/>
      <c r="AK8333" s="367"/>
    </row>
    <row r="8334" spans="26:37" s="368" customFormat="1" ht="14.15" customHeight="1">
      <c r="Z8334" s="439"/>
      <c r="AH8334" s="367"/>
      <c r="AJ8334" s="367"/>
      <c r="AK8334" s="367"/>
    </row>
    <row r="8335" spans="26:37" s="368" customFormat="1" ht="14.15" customHeight="1">
      <c r="Z8335" s="439"/>
      <c r="AH8335" s="367"/>
      <c r="AJ8335" s="367"/>
      <c r="AK8335" s="367"/>
    </row>
    <row r="8336" spans="26:37" s="368" customFormat="1" ht="14.15" customHeight="1">
      <c r="Z8336" s="439"/>
      <c r="AH8336" s="367"/>
      <c r="AJ8336" s="367"/>
      <c r="AK8336" s="367"/>
    </row>
    <row r="8337" spans="26:37" s="368" customFormat="1" ht="14.15" customHeight="1">
      <c r="Z8337" s="439"/>
      <c r="AH8337" s="367"/>
      <c r="AJ8337" s="367"/>
      <c r="AK8337" s="367"/>
    </row>
    <row r="8338" spans="26:37" s="368" customFormat="1" ht="14.15" customHeight="1">
      <c r="Z8338" s="439"/>
      <c r="AH8338" s="367"/>
      <c r="AJ8338" s="367"/>
      <c r="AK8338" s="367"/>
    </row>
    <row r="8339" spans="26:37" s="368" customFormat="1" ht="14.15" customHeight="1">
      <c r="Z8339" s="439"/>
      <c r="AH8339" s="367"/>
      <c r="AJ8339" s="367"/>
      <c r="AK8339" s="367"/>
    </row>
    <row r="8340" spans="26:37" s="368" customFormat="1" ht="14.15" customHeight="1">
      <c r="Z8340" s="439"/>
      <c r="AH8340" s="367"/>
      <c r="AJ8340" s="367"/>
      <c r="AK8340" s="367"/>
    </row>
    <row r="8341" spans="26:37" s="368" customFormat="1" ht="14.15" customHeight="1">
      <c r="Z8341" s="439"/>
      <c r="AH8341" s="367"/>
      <c r="AJ8341" s="367"/>
      <c r="AK8341" s="367"/>
    </row>
    <row r="8342" spans="26:37" s="368" customFormat="1" ht="14.15" customHeight="1">
      <c r="Z8342" s="439"/>
      <c r="AH8342" s="367"/>
      <c r="AJ8342" s="367"/>
      <c r="AK8342" s="367"/>
    </row>
    <row r="8343" spans="26:37" s="368" customFormat="1" ht="14.15" customHeight="1">
      <c r="Z8343" s="439"/>
      <c r="AH8343" s="367"/>
      <c r="AJ8343" s="367"/>
      <c r="AK8343" s="367"/>
    </row>
    <row r="8344" spans="26:37" s="368" customFormat="1" ht="14.15" customHeight="1">
      <c r="Z8344" s="439"/>
      <c r="AH8344" s="367"/>
      <c r="AJ8344" s="367"/>
      <c r="AK8344" s="367"/>
    </row>
    <row r="8345" spans="26:37" s="368" customFormat="1" ht="14.15" customHeight="1">
      <c r="Z8345" s="439"/>
      <c r="AH8345" s="367"/>
      <c r="AJ8345" s="367"/>
      <c r="AK8345" s="367"/>
    </row>
    <row r="8346" spans="26:37" s="368" customFormat="1" ht="14.15" customHeight="1">
      <c r="Z8346" s="439"/>
      <c r="AH8346" s="367"/>
      <c r="AJ8346" s="367"/>
      <c r="AK8346" s="367"/>
    </row>
    <row r="8347" spans="26:37" s="368" customFormat="1" ht="14.15" customHeight="1">
      <c r="Z8347" s="439"/>
      <c r="AH8347" s="367"/>
      <c r="AJ8347" s="367"/>
      <c r="AK8347" s="367"/>
    </row>
    <row r="8348" spans="26:37" s="368" customFormat="1" ht="14.15" customHeight="1">
      <c r="Z8348" s="439"/>
      <c r="AH8348" s="367"/>
      <c r="AJ8348" s="367"/>
      <c r="AK8348" s="367"/>
    </row>
    <row r="8349" spans="26:37" s="368" customFormat="1" ht="14.15" customHeight="1">
      <c r="Z8349" s="439"/>
      <c r="AH8349" s="367"/>
      <c r="AJ8349" s="367"/>
      <c r="AK8349" s="367"/>
    </row>
    <row r="8350" spans="26:37" s="368" customFormat="1" ht="14.15" customHeight="1">
      <c r="Z8350" s="439"/>
      <c r="AH8350" s="367"/>
      <c r="AJ8350" s="367"/>
      <c r="AK8350" s="367"/>
    </row>
    <row r="8351" spans="26:37" s="368" customFormat="1" ht="14.15" customHeight="1">
      <c r="Z8351" s="439"/>
      <c r="AH8351" s="367"/>
      <c r="AJ8351" s="367"/>
      <c r="AK8351" s="367"/>
    </row>
    <row r="8352" spans="26:37" s="368" customFormat="1" ht="14.15" customHeight="1">
      <c r="Z8352" s="439"/>
      <c r="AH8352" s="367"/>
      <c r="AJ8352" s="367"/>
      <c r="AK8352" s="367"/>
    </row>
    <row r="8353" spans="26:37" s="368" customFormat="1" ht="14.15" customHeight="1">
      <c r="Z8353" s="439"/>
      <c r="AH8353" s="367"/>
      <c r="AJ8353" s="367"/>
      <c r="AK8353" s="367"/>
    </row>
    <row r="8354" spans="26:37" s="368" customFormat="1" ht="14.15" customHeight="1">
      <c r="Z8354" s="439"/>
      <c r="AH8354" s="367"/>
      <c r="AJ8354" s="367"/>
      <c r="AK8354" s="367"/>
    </row>
    <row r="8355" spans="26:37" s="368" customFormat="1" ht="14.15" customHeight="1">
      <c r="Z8355" s="439"/>
      <c r="AH8355" s="367"/>
      <c r="AJ8355" s="367"/>
      <c r="AK8355" s="367"/>
    </row>
    <row r="8356" spans="26:37" s="368" customFormat="1" ht="14.15" customHeight="1">
      <c r="Z8356" s="439"/>
      <c r="AH8356" s="367"/>
      <c r="AJ8356" s="367"/>
      <c r="AK8356" s="367"/>
    </row>
    <row r="8357" spans="26:37" s="368" customFormat="1" ht="14.15" customHeight="1">
      <c r="Z8357" s="439"/>
      <c r="AH8357" s="367"/>
      <c r="AJ8357" s="367"/>
      <c r="AK8357" s="367"/>
    </row>
    <row r="8358" spans="26:37" s="368" customFormat="1" ht="14.15" customHeight="1">
      <c r="Z8358" s="439"/>
      <c r="AH8358" s="367"/>
      <c r="AJ8358" s="367"/>
      <c r="AK8358" s="367"/>
    </row>
    <row r="8359" spans="26:37" s="368" customFormat="1" ht="14.15" customHeight="1">
      <c r="Z8359" s="439"/>
      <c r="AH8359" s="367"/>
      <c r="AJ8359" s="367"/>
      <c r="AK8359" s="367"/>
    </row>
    <row r="8360" spans="26:37" s="368" customFormat="1" ht="14.15" customHeight="1">
      <c r="Z8360" s="439"/>
      <c r="AH8360" s="367"/>
      <c r="AJ8360" s="367"/>
      <c r="AK8360" s="367"/>
    </row>
    <row r="8361" spans="26:37" s="368" customFormat="1" ht="14.15" customHeight="1">
      <c r="Z8361" s="439"/>
      <c r="AH8361" s="367"/>
      <c r="AJ8361" s="367"/>
      <c r="AK8361" s="367"/>
    </row>
    <row r="8362" spans="26:37" s="368" customFormat="1" ht="14.15" customHeight="1">
      <c r="Z8362" s="439"/>
      <c r="AH8362" s="367"/>
      <c r="AJ8362" s="367"/>
      <c r="AK8362" s="367"/>
    </row>
    <row r="8363" spans="26:37" s="368" customFormat="1" ht="14.15" customHeight="1">
      <c r="Z8363" s="439"/>
      <c r="AH8363" s="367"/>
      <c r="AJ8363" s="367"/>
      <c r="AK8363" s="367"/>
    </row>
    <row r="8364" spans="26:37" s="368" customFormat="1" ht="14.15" customHeight="1">
      <c r="Z8364" s="439"/>
      <c r="AH8364" s="367"/>
      <c r="AJ8364" s="367"/>
      <c r="AK8364" s="367"/>
    </row>
    <row r="8365" spans="26:37" s="368" customFormat="1" ht="14.15" customHeight="1">
      <c r="Z8365" s="439"/>
      <c r="AH8365" s="367"/>
      <c r="AJ8365" s="367"/>
      <c r="AK8365" s="367"/>
    </row>
    <row r="8366" spans="26:37" s="368" customFormat="1" ht="14.15" customHeight="1">
      <c r="Z8366" s="439"/>
      <c r="AH8366" s="367"/>
      <c r="AJ8366" s="367"/>
      <c r="AK8366" s="367"/>
    </row>
    <row r="8367" spans="26:37" s="368" customFormat="1" ht="14.15" customHeight="1">
      <c r="Z8367" s="439"/>
      <c r="AH8367" s="367"/>
      <c r="AJ8367" s="367"/>
      <c r="AK8367" s="367"/>
    </row>
    <row r="8368" spans="26:37" s="368" customFormat="1" ht="14.15" customHeight="1">
      <c r="Z8368" s="439"/>
      <c r="AH8368" s="367"/>
      <c r="AJ8368" s="367"/>
      <c r="AK8368" s="367"/>
    </row>
    <row r="8369" spans="26:37" s="368" customFormat="1" ht="14.15" customHeight="1">
      <c r="Z8369" s="439"/>
      <c r="AH8369" s="367"/>
      <c r="AJ8369" s="367"/>
      <c r="AK8369" s="367"/>
    </row>
    <row r="8370" spans="26:37" s="368" customFormat="1" ht="14.15" customHeight="1">
      <c r="Z8370" s="439"/>
      <c r="AH8370" s="367"/>
      <c r="AJ8370" s="367"/>
      <c r="AK8370" s="367"/>
    </row>
    <row r="8371" spans="26:37" s="368" customFormat="1" ht="14.15" customHeight="1">
      <c r="Z8371" s="439"/>
      <c r="AH8371" s="367"/>
      <c r="AJ8371" s="367"/>
      <c r="AK8371" s="367"/>
    </row>
    <row r="8372" spans="26:37" s="368" customFormat="1" ht="14.15" customHeight="1">
      <c r="Z8372" s="439"/>
      <c r="AH8372" s="367"/>
      <c r="AJ8372" s="367"/>
      <c r="AK8372" s="367"/>
    </row>
    <row r="8373" spans="26:37" s="368" customFormat="1" ht="14.15" customHeight="1">
      <c r="Z8373" s="439"/>
      <c r="AH8373" s="367"/>
      <c r="AJ8373" s="367"/>
      <c r="AK8373" s="367"/>
    </row>
    <row r="8374" spans="26:37" s="368" customFormat="1" ht="14.15" customHeight="1">
      <c r="Z8374" s="439"/>
      <c r="AH8374" s="367"/>
      <c r="AJ8374" s="367"/>
      <c r="AK8374" s="367"/>
    </row>
    <row r="8375" spans="26:37" s="368" customFormat="1" ht="14.15" customHeight="1">
      <c r="Z8375" s="439"/>
      <c r="AH8375" s="367"/>
      <c r="AJ8375" s="367"/>
      <c r="AK8375" s="367"/>
    </row>
    <row r="8376" spans="26:37" s="368" customFormat="1" ht="14.15" customHeight="1">
      <c r="Z8376" s="439"/>
      <c r="AH8376" s="367"/>
      <c r="AJ8376" s="367"/>
      <c r="AK8376" s="367"/>
    </row>
    <row r="8377" spans="26:37" s="368" customFormat="1" ht="14.15" customHeight="1">
      <c r="Z8377" s="439"/>
      <c r="AH8377" s="367"/>
      <c r="AJ8377" s="367"/>
      <c r="AK8377" s="367"/>
    </row>
    <row r="8378" spans="26:37" s="368" customFormat="1" ht="14.15" customHeight="1">
      <c r="Z8378" s="439"/>
      <c r="AH8378" s="367"/>
      <c r="AJ8378" s="367"/>
      <c r="AK8378" s="367"/>
    </row>
    <row r="8379" spans="26:37" s="368" customFormat="1" ht="14.15" customHeight="1">
      <c r="Z8379" s="439"/>
      <c r="AH8379" s="367"/>
      <c r="AJ8379" s="367"/>
      <c r="AK8379" s="367"/>
    </row>
    <row r="8380" spans="26:37" s="368" customFormat="1" ht="14.15" customHeight="1">
      <c r="Z8380" s="439"/>
      <c r="AH8380" s="367"/>
      <c r="AJ8380" s="367"/>
      <c r="AK8380" s="367"/>
    </row>
    <row r="8381" spans="26:37" s="368" customFormat="1" ht="14.15" customHeight="1">
      <c r="Z8381" s="439"/>
      <c r="AH8381" s="367"/>
      <c r="AJ8381" s="367"/>
      <c r="AK8381" s="367"/>
    </row>
    <row r="8382" spans="26:37" s="368" customFormat="1" ht="14.15" customHeight="1">
      <c r="Z8382" s="439"/>
      <c r="AH8382" s="367"/>
      <c r="AJ8382" s="367"/>
      <c r="AK8382" s="367"/>
    </row>
    <row r="8383" spans="26:37" s="368" customFormat="1" ht="14.15" customHeight="1">
      <c r="Z8383" s="439"/>
      <c r="AH8383" s="367"/>
      <c r="AJ8383" s="367"/>
      <c r="AK8383" s="367"/>
    </row>
    <row r="8384" spans="26:37" s="368" customFormat="1" ht="14.15" customHeight="1">
      <c r="Z8384" s="439"/>
      <c r="AH8384" s="367"/>
      <c r="AJ8384" s="367"/>
      <c r="AK8384" s="367"/>
    </row>
    <row r="8385" spans="26:37" s="368" customFormat="1" ht="14.15" customHeight="1">
      <c r="Z8385" s="439"/>
      <c r="AH8385" s="367"/>
      <c r="AJ8385" s="367"/>
      <c r="AK8385" s="367"/>
    </row>
    <row r="8386" spans="26:37" s="368" customFormat="1" ht="14.15" customHeight="1">
      <c r="Z8386" s="439"/>
      <c r="AH8386" s="367"/>
      <c r="AJ8386" s="367"/>
      <c r="AK8386" s="367"/>
    </row>
    <row r="8387" spans="26:37" s="368" customFormat="1" ht="14.15" customHeight="1">
      <c r="Z8387" s="439"/>
      <c r="AH8387" s="367"/>
      <c r="AJ8387" s="367"/>
      <c r="AK8387" s="367"/>
    </row>
    <row r="8388" spans="26:37" s="368" customFormat="1" ht="14.15" customHeight="1">
      <c r="Z8388" s="439"/>
      <c r="AH8388" s="367"/>
      <c r="AJ8388" s="367"/>
      <c r="AK8388" s="367"/>
    </row>
    <row r="8389" spans="26:37" s="368" customFormat="1" ht="14.15" customHeight="1">
      <c r="Z8389" s="439"/>
      <c r="AH8389" s="367"/>
      <c r="AJ8389" s="367"/>
      <c r="AK8389" s="367"/>
    </row>
    <row r="8390" spans="26:37" s="368" customFormat="1" ht="14.15" customHeight="1">
      <c r="Z8390" s="439"/>
      <c r="AH8390" s="367"/>
      <c r="AJ8390" s="367"/>
      <c r="AK8390" s="367"/>
    </row>
    <row r="8391" spans="26:37" s="368" customFormat="1" ht="14.15" customHeight="1">
      <c r="Z8391" s="439"/>
      <c r="AH8391" s="367"/>
      <c r="AJ8391" s="367"/>
      <c r="AK8391" s="367"/>
    </row>
    <row r="8392" spans="26:37" s="368" customFormat="1" ht="14.15" customHeight="1">
      <c r="Z8392" s="439"/>
      <c r="AH8392" s="367"/>
      <c r="AJ8392" s="367"/>
      <c r="AK8392" s="367"/>
    </row>
    <row r="8393" spans="26:37" s="368" customFormat="1" ht="14.15" customHeight="1">
      <c r="Z8393" s="439"/>
      <c r="AH8393" s="367"/>
      <c r="AJ8393" s="367"/>
      <c r="AK8393" s="367"/>
    </row>
    <row r="8394" spans="26:37" s="368" customFormat="1" ht="14.15" customHeight="1">
      <c r="Z8394" s="439"/>
      <c r="AH8394" s="367"/>
      <c r="AJ8394" s="367"/>
      <c r="AK8394" s="367"/>
    </row>
    <row r="8395" spans="26:37" s="368" customFormat="1" ht="14.15" customHeight="1">
      <c r="Z8395" s="439"/>
      <c r="AH8395" s="367"/>
      <c r="AJ8395" s="367"/>
      <c r="AK8395" s="367"/>
    </row>
    <row r="8396" spans="26:37" s="368" customFormat="1" ht="14.15" customHeight="1">
      <c r="Z8396" s="439"/>
      <c r="AH8396" s="367"/>
      <c r="AJ8396" s="367"/>
      <c r="AK8396" s="367"/>
    </row>
    <row r="8397" spans="26:37" s="368" customFormat="1" ht="14.15" customHeight="1">
      <c r="Z8397" s="439"/>
      <c r="AH8397" s="367"/>
      <c r="AJ8397" s="367"/>
      <c r="AK8397" s="367"/>
    </row>
    <row r="8398" spans="26:37" s="368" customFormat="1" ht="14.15" customHeight="1">
      <c r="Z8398" s="439"/>
      <c r="AH8398" s="367"/>
      <c r="AJ8398" s="367"/>
      <c r="AK8398" s="367"/>
    </row>
    <row r="8399" spans="26:37" s="368" customFormat="1" ht="14.15" customHeight="1">
      <c r="Z8399" s="439"/>
      <c r="AH8399" s="367"/>
      <c r="AJ8399" s="367"/>
      <c r="AK8399" s="367"/>
    </row>
    <row r="8400" spans="26:37" s="368" customFormat="1" ht="14.15" customHeight="1">
      <c r="Z8400" s="439"/>
      <c r="AH8400" s="367"/>
      <c r="AJ8400" s="367"/>
      <c r="AK8400" s="367"/>
    </row>
    <row r="8401" spans="26:37" s="368" customFormat="1" ht="14.15" customHeight="1">
      <c r="Z8401" s="439"/>
      <c r="AH8401" s="367"/>
      <c r="AJ8401" s="367"/>
      <c r="AK8401" s="367"/>
    </row>
    <row r="8402" spans="26:37" s="368" customFormat="1" ht="14.15" customHeight="1">
      <c r="Z8402" s="439"/>
      <c r="AH8402" s="367"/>
      <c r="AJ8402" s="367"/>
      <c r="AK8402" s="367"/>
    </row>
    <row r="8403" spans="26:37" s="368" customFormat="1" ht="14.15" customHeight="1">
      <c r="Z8403" s="439"/>
      <c r="AH8403" s="367"/>
      <c r="AJ8403" s="367"/>
      <c r="AK8403" s="367"/>
    </row>
    <row r="8404" spans="26:37" s="368" customFormat="1" ht="14.15" customHeight="1">
      <c r="Z8404" s="439"/>
      <c r="AH8404" s="367"/>
      <c r="AJ8404" s="367"/>
      <c r="AK8404" s="367"/>
    </row>
    <row r="8405" spans="26:37" s="368" customFormat="1" ht="14.15" customHeight="1">
      <c r="Z8405" s="439"/>
      <c r="AH8405" s="367"/>
      <c r="AJ8405" s="367"/>
      <c r="AK8405" s="367"/>
    </row>
    <row r="8406" spans="26:37" s="368" customFormat="1" ht="14.15" customHeight="1">
      <c r="Z8406" s="439"/>
      <c r="AH8406" s="367"/>
      <c r="AJ8406" s="367"/>
      <c r="AK8406" s="367"/>
    </row>
    <row r="8407" spans="26:37" s="368" customFormat="1" ht="14.15" customHeight="1">
      <c r="Z8407" s="439"/>
      <c r="AH8407" s="367"/>
      <c r="AJ8407" s="367"/>
      <c r="AK8407" s="367"/>
    </row>
    <row r="8408" spans="26:37" s="368" customFormat="1" ht="14.15" customHeight="1">
      <c r="Z8408" s="439"/>
      <c r="AH8408" s="367"/>
      <c r="AJ8408" s="367"/>
      <c r="AK8408" s="367"/>
    </row>
    <row r="8409" spans="26:37" s="368" customFormat="1" ht="14.15" customHeight="1">
      <c r="Z8409" s="439"/>
      <c r="AH8409" s="367"/>
      <c r="AJ8409" s="367"/>
      <c r="AK8409" s="367"/>
    </row>
    <row r="8410" spans="26:37" s="368" customFormat="1" ht="14.15" customHeight="1">
      <c r="Z8410" s="439"/>
      <c r="AH8410" s="367"/>
      <c r="AJ8410" s="367"/>
      <c r="AK8410" s="367"/>
    </row>
    <row r="8411" spans="26:37" s="368" customFormat="1" ht="14.15" customHeight="1">
      <c r="Z8411" s="439"/>
      <c r="AH8411" s="367"/>
      <c r="AJ8411" s="367"/>
      <c r="AK8411" s="367"/>
    </row>
    <row r="8412" spans="26:37" s="368" customFormat="1" ht="14.15" customHeight="1">
      <c r="Z8412" s="439"/>
      <c r="AH8412" s="367"/>
      <c r="AJ8412" s="367"/>
      <c r="AK8412" s="367"/>
    </row>
    <row r="8413" spans="26:37" s="368" customFormat="1" ht="14.15" customHeight="1">
      <c r="Z8413" s="439"/>
      <c r="AH8413" s="367"/>
      <c r="AJ8413" s="367"/>
      <c r="AK8413" s="367"/>
    </row>
    <row r="8414" spans="26:37" s="368" customFormat="1" ht="14.15" customHeight="1">
      <c r="Z8414" s="439"/>
      <c r="AH8414" s="367"/>
      <c r="AJ8414" s="367"/>
      <c r="AK8414" s="367"/>
    </row>
    <row r="8415" spans="26:37" s="368" customFormat="1" ht="14.15" customHeight="1">
      <c r="Z8415" s="439"/>
      <c r="AH8415" s="367"/>
      <c r="AJ8415" s="367"/>
      <c r="AK8415" s="367"/>
    </row>
    <row r="8416" spans="26:37" s="368" customFormat="1" ht="14.15" customHeight="1">
      <c r="Z8416" s="439"/>
      <c r="AH8416" s="367"/>
      <c r="AJ8416" s="367"/>
      <c r="AK8416" s="367"/>
    </row>
    <row r="8417" spans="26:37" s="368" customFormat="1" ht="14.15" customHeight="1">
      <c r="Z8417" s="439"/>
      <c r="AH8417" s="367"/>
      <c r="AJ8417" s="367"/>
      <c r="AK8417" s="367"/>
    </row>
    <row r="8418" spans="26:37" s="368" customFormat="1" ht="14.15" customHeight="1">
      <c r="Z8418" s="439"/>
      <c r="AH8418" s="367"/>
      <c r="AJ8418" s="367"/>
      <c r="AK8418" s="367"/>
    </row>
    <row r="8419" spans="26:37" s="368" customFormat="1" ht="14.15" customHeight="1">
      <c r="Z8419" s="439"/>
      <c r="AH8419" s="367"/>
      <c r="AJ8419" s="367"/>
      <c r="AK8419" s="367"/>
    </row>
    <row r="8420" spans="26:37" s="368" customFormat="1" ht="14.15" customHeight="1">
      <c r="Z8420" s="439"/>
      <c r="AH8420" s="367"/>
      <c r="AJ8420" s="367"/>
      <c r="AK8420" s="367"/>
    </row>
    <row r="8421" spans="26:37" s="368" customFormat="1" ht="14.15" customHeight="1">
      <c r="Z8421" s="439"/>
      <c r="AH8421" s="367"/>
      <c r="AJ8421" s="367"/>
      <c r="AK8421" s="367"/>
    </row>
    <row r="8422" spans="26:37" s="368" customFormat="1" ht="14.15" customHeight="1">
      <c r="Z8422" s="439"/>
      <c r="AH8422" s="367"/>
      <c r="AJ8422" s="367"/>
      <c r="AK8422" s="367"/>
    </row>
    <row r="8423" spans="26:37" s="368" customFormat="1" ht="14.15" customHeight="1">
      <c r="Z8423" s="439"/>
      <c r="AH8423" s="367"/>
      <c r="AJ8423" s="367"/>
      <c r="AK8423" s="367"/>
    </row>
    <row r="8424" spans="26:37" s="368" customFormat="1" ht="14.15" customHeight="1">
      <c r="Z8424" s="439"/>
      <c r="AH8424" s="367"/>
      <c r="AJ8424" s="367"/>
      <c r="AK8424" s="367"/>
    </row>
    <row r="8425" spans="26:37" s="368" customFormat="1" ht="14.15" customHeight="1">
      <c r="Z8425" s="439"/>
      <c r="AH8425" s="367"/>
      <c r="AJ8425" s="367"/>
      <c r="AK8425" s="367"/>
    </row>
    <row r="8426" spans="26:37" s="368" customFormat="1" ht="14.15" customHeight="1">
      <c r="Z8426" s="439"/>
      <c r="AH8426" s="367"/>
      <c r="AJ8426" s="367"/>
      <c r="AK8426" s="367"/>
    </row>
    <row r="8427" spans="26:37" s="368" customFormat="1" ht="14.15" customHeight="1">
      <c r="Z8427" s="439"/>
      <c r="AH8427" s="367"/>
      <c r="AJ8427" s="367"/>
      <c r="AK8427" s="367"/>
    </row>
    <row r="8428" spans="26:37" s="368" customFormat="1" ht="14.15" customHeight="1">
      <c r="Z8428" s="439"/>
      <c r="AH8428" s="367"/>
      <c r="AJ8428" s="367"/>
      <c r="AK8428" s="367"/>
    </row>
    <row r="8429" spans="26:37" s="368" customFormat="1" ht="14.15" customHeight="1">
      <c r="Z8429" s="439"/>
      <c r="AH8429" s="367"/>
      <c r="AJ8429" s="367"/>
      <c r="AK8429" s="367"/>
    </row>
    <row r="8430" spans="26:37" s="368" customFormat="1" ht="14.15" customHeight="1">
      <c r="Z8430" s="439"/>
      <c r="AH8430" s="367"/>
      <c r="AJ8430" s="367"/>
      <c r="AK8430" s="367"/>
    </row>
    <row r="8431" spans="26:37" s="368" customFormat="1" ht="14.15" customHeight="1">
      <c r="Z8431" s="439"/>
      <c r="AH8431" s="367"/>
      <c r="AJ8431" s="367"/>
      <c r="AK8431" s="367"/>
    </row>
    <row r="8432" spans="26:37" s="368" customFormat="1" ht="14.15" customHeight="1">
      <c r="Z8432" s="439"/>
      <c r="AH8432" s="367"/>
      <c r="AJ8432" s="367"/>
      <c r="AK8432" s="367"/>
    </row>
    <row r="8433" spans="26:37" s="368" customFormat="1" ht="14.15" customHeight="1">
      <c r="Z8433" s="439"/>
      <c r="AH8433" s="367"/>
      <c r="AJ8433" s="367"/>
      <c r="AK8433" s="367"/>
    </row>
    <row r="8434" spans="26:37" s="368" customFormat="1" ht="14.15" customHeight="1">
      <c r="Z8434" s="439"/>
      <c r="AH8434" s="367"/>
      <c r="AJ8434" s="367"/>
      <c r="AK8434" s="367"/>
    </row>
    <row r="8435" spans="26:37" s="368" customFormat="1" ht="14.15" customHeight="1">
      <c r="Z8435" s="439"/>
      <c r="AH8435" s="367"/>
      <c r="AJ8435" s="367"/>
      <c r="AK8435" s="367"/>
    </row>
    <row r="8436" spans="26:37" s="368" customFormat="1" ht="14.15" customHeight="1">
      <c r="Z8436" s="439"/>
      <c r="AH8436" s="367"/>
      <c r="AJ8436" s="367"/>
      <c r="AK8436" s="367"/>
    </row>
    <row r="8437" spans="26:37" s="368" customFormat="1" ht="14.15" customHeight="1">
      <c r="Z8437" s="439"/>
      <c r="AH8437" s="367"/>
      <c r="AJ8437" s="367"/>
      <c r="AK8437" s="367"/>
    </row>
    <row r="8438" spans="26:37" s="368" customFormat="1" ht="14.15" customHeight="1">
      <c r="Z8438" s="439"/>
      <c r="AH8438" s="367"/>
      <c r="AJ8438" s="367"/>
      <c r="AK8438" s="367"/>
    </row>
    <row r="8439" spans="26:37" s="368" customFormat="1" ht="14.15" customHeight="1">
      <c r="Z8439" s="439"/>
      <c r="AH8439" s="367"/>
      <c r="AJ8439" s="367"/>
      <c r="AK8439" s="367"/>
    </row>
    <row r="8440" spans="26:37" s="368" customFormat="1" ht="14.15" customHeight="1">
      <c r="Z8440" s="439"/>
      <c r="AH8440" s="367"/>
      <c r="AJ8440" s="367"/>
      <c r="AK8440" s="367"/>
    </row>
    <row r="8441" spans="26:37" s="368" customFormat="1" ht="14.15" customHeight="1">
      <c r="Z8441" s="439"/>
      <c r="AH8441" s="367"/>
      <c r="AJ8441" s="367"/>
      <c r="AK8441" s="367"/>
    </row>
    <row r="8442" spans="26:37" s="368" customFormat="1" ht="14.15" customHeight="1">
      <c r="Z8442" s="439"/>
      <c r="AH8442" s="367"/>
      <c r="AJ8442" s="367"/>
      <c r="AK8442" s="367"/>
    </row>
    <row r="8443" spans="26:37" s="368" customFormat="1" ht="14.15" customHeight="1">
      <c r="Z8443" s="439"/>
      <c r="AH8443" s="367"/>
      <c r="AJ8443" s="367"/>
      <c r="AK8443" s="367"/>
    </row>
    <row r="8444" spans="26:37" s="368" customFormat="1" ht="14.15" customHeight="1">
      <c r="Z8444" s="439"/>
      <c r="AH8444" s="367"/>
      <c r="AJ8444" s="367"/>
      <c r="AK8444" s="367"/>
    </row>
    <row r="8445" spans="26:37" s="368" customFormat="1" ht="14.15" customHeight="1">
      <c r="Z8445" s="439"/>
      <c r="AH8445" s="367"/>
      <c r="AJ8445" s="367"/>
      <c r="AK8445" s="367"/>
    </row>
    <row r="8446" spans="26:37" s="368" customFormat="1" ht="14.15" customHeight="1">
      <c r="Z8446" s="439"/>
      <c r="AH8446" s="367"/>
      <c r="AJ8446" s="367"/>
      <c r="AK8446" s="367"/>
    </row>
    <row r="8447" spans="26:37" s="368" customFormat="1" ht="14.15" customHeight="1">
      <c r="Z8447" s="439"/>
      <c r="AH8447" s="367"/>
      <c r="AJ8447" s="367"/>
      <c r="AK8447" s="367"/>
    </row>
    <row r="8448" spans="26:37" s="368" customFormat="1" ht="14.15" customHeight="1">
      <c r="Z8448" s="439"/>
      <c r="AH8448" s="367"/>
      <c r="AJ8448" s="367"/>
      <c r="AK8448" s="367"/>
    </row>
    <row r="8449" spans="26:37" s="368" customFormat="1" ht="14.15" customHeight="1">
      <c r="Z8449" s="439"/>
      <c r="AH8449" s="367"/>
      <c r="AJ8449" s="367"/>
      <c r="AK8449" s="367"/>
    </row>
    <row r="8450" spans="26:37" s="368" customFormat="1" ht="14.15" customHeight="1">
      <c r="Z8450" s="439"/>
      <c r="AH8450" s="367"/>
      <c r="AJ8450" s="367"/>
      <c r="AK8450" s="367"/>
    </row>
    <row r="8451" spans="26:37" s="368" customFormat="1" ht="14.15" customHeight="1">
      <c r="Z8451" s="439"/>
      <c r="AH8451" s="367"/>
      <c r="AJ8451" s="367"/>
      <c r="AK8451" s="367"/>
    </row>
    <row r="8452" spans="26:37" s="368" customFormat="1" ht="14.15" customHeight="1">
      <c r="Z8452" s="439"/>
      <c r="AH8452" s="367"/>
      <c r="AJ8452" s="367"/>
      <c r="AK8452" s="367"/>
    </row>
    <row r="8453" spans="26:37" s="368" customFormat="1" ht="14.15" customHeight="1">
      <c r="Z8453" s="439"/>
      <c r="AH8453" s="367"/>
      <c r="AJ8453" s="367"/>
      <c r="AK8453" s="367"/>
    </row>
    <row r="8454" spans="26:37" s="368" customFormat="1" ht="14.15" customHeight="1">
      <c r="Z8454" s="439"/>
      <c r="AH8454" s="367"/>
      <c r="AJ8454" s="367"/>
      <c r="AK8454" s="367"/>
    </row>
    <row r="8455" spans="26:37" s="368" customFormat="1" ht="14.15" customHeight="1">
      <c r="Z8455" s="439"/>
      <c r="AH8455" s="367"/>
      <c r="AJ8455" s="367"/>
      <c r="AK8455" s="367"/>
    </row>
    <row r="8456" spans="26:37" s="368" customFormat="1" ht="14.15" customHeight="1">
      <c r="Z8456" s="439"/>
      <c r="AH8456" s="367"/>
      <c r="AJ8456" s="367"/>
      <c r="AK8456" s="367"/>
    </row>
    <row r="8457" spans="26:37" s="368" customFormat="1" ht="14.15" customHeight="1">
      <c r="Z8457" s="439"/>
      <c r="AH8457" s="367"/>
      <c r="AJ8457" s="367"/>
      <c r="AK8457" s="367"/>
    </row>
    <row r="8458" spans="26:37" s="368" customFormat="1" ht="14.15" customHeight="1">
      <c r="Z8458" s="439"/>
      <c r="AH8458" s="367"/>
      <c r="AJ8458" s="367"/>
      <c r="AK8458" s="367"/>
    </row>
    <row r="8459" spans="26:37" s="368" customFormat="1" ht="14.15" customHeight="1">
      <c r="Z8459" s="439"/>
      <c r="AH8459" s="367"/>
      <c r="AJ8459" s="367"/>
      <c r="AK8459" s="367"/>
    </row>
    <row r="8460" spans="26:37" s="368" customFormat="1" ht="14.15" customHeight="1">
      <c r="Z8460" s="439"/>
      <c r="AH8460" s="367"/>
      <c r="AJ8460" s="367"/>
      <c r="AK8460" s="367"/>
    </row>
    <row r="8461" spans="26:37" s="368" customFormat="1" ht="14.15" customHeight="1">
      <c r="Z8461" s="439"/>
      <c r="AH8461" s="367"/>
      <c r="AJ8461" s="367"/>
      <c r="AK8461" s="367"/>
    </row>
    <row r="8462" spans="26:37" s="368" customFormat="1" ht="14.15" customHeight="1">
      <c r="Z8462" s="439"/>
      <c r="AH8462" s="367"/>
      <c r="AJ8462" s="367"/>
      <c r="AK8462" s="367"/>
    </row>
    <row r="8463" spans="26:37" s="368" customFormat="1" ht="14.15" customHeight="1">
      <c r="Z8463" s="439"/>
      <c r="AH8463" s="367"/>
      <c r="AJ8463" s="367"/>
      <c r="AK8463" s="367"/>
    </row>
    <row r="8464" spans="26:37" s="368" customFormat="1" ht="14.15" customHeight="1">
      <c r="Z8464" s="439"/>
      <c r="AH8464" s="367"/>
      <c r="AJ8464" s="367"/>
      <c r="AK8464" s="367"/>
    </row>
    <row r="8465" spans="26:37" s="368" customFormat="1" ht="14.15" customHeight="1">
      <c r="Z8465" s="439"/>
      <c r="AH8465" s="367"/>
      <c r="AJ8465" s="367"/>
      <c r="AK8465" s="367"/>
    </row>
    <row r="8466" spans="26:37" s="368" customFormat="1" ht="14.15" customHeight="1">
      <c r="Z8466" s="439"/>
      <c r="AH8466" s="367"/>
      <c r="AJ8466" s="367"/>
      <c r="AK8466" s="367"/>
    </row>
    <row r="8467" spans="26:37" s="368" customFormat="1" ht="14.15" customHeight="1">
      <c r="Z8467" s="439"/>
      <c r="AH8467" s="367"/>
      <c r="AJ8467" s="367"/>
      <c r="AK8467" s="367"/>
    </row>
    <row r="8468" spans="26:37" s="368" customFormat="1" ht="14.15" customHeight="1">
      <c r="Z8468" s="439"/>
      <c r="AH8468" s="367"/>
      <c r="AJ8468" s="367"/>
      <c r="AK8468" s="367"/>
    </row>
    <row r="8469" spans="26:37" s="368" customFormat="1" ht="14.15" customHeight="1">
      <c r="Z8469" s="439"/>
      <c r="AH8469" s="367"/>
      <c r="AJ8469" s="367"/>
      <c r="AK8469" s="367"/>
    </row>
    <row r="8470" spans="26:37" s="368" customFormat="1" ht="14.15" customHeight="1">
      <c r="Z8470" s="439"/>
      <c r="AH8470" s="367"/>
      <c r="AJ8470" s="367"/>
      <c r="AK8470" s="367"/>
    </row>
    <row r="8471" spans="26:37" s="368" customFormat="1" ht="14.15" customHeight="1">
      <c r="Z8471" s="439"/>
      <c r="AH8471" s="367"/>
      <c r="AJ8471" s="367"/>
      <c r="AK8471" s="367"/>
    </row>
    <row r="8472" spans="26:37" s="368" customFormat="1" ht="14.15" customHeight="1">
      <c r="Z8472" s="439"/>
      <c r="AH8472" s="367"/>
      <c r="AJ8472" s="367"/>
      <c r="AK8472" s="367"/>
    </row>
    <row r="8473" spans="26:37" s="368" customFormat="1" ht="14.15" customHeight="1">
      <c r="Z8473" s="439"/>
      <c r="AH8473" s="367"/>
      <c r="AJ8473" s="367"/>
      <c r="AK8473" s="367"/>
    </row>
    <row r="8474" spans="26:37" s="368" customFormat="1" ht="14.15" customHeight="1">
      <c r="Z8474" s="439"/>
      <c r="AH8474" s="367"/>
      <c r="AJ8474" s="367"/>
      <c r="AK8474" s="367"/>
    </row>
    <row r="8475" spans="26:37" s="368" customFormat="1" ht="14.15" customHeight="1">
      <c r="Z8475" s="439"/>
      <c r="AH8475" s="367"/>
      <c r="AJ8475" s="367"/>
      <c r="AK8475" s="367"/>
    </row>
    <row r="8476" spans="26:37" s="368" customFormat="1" ht="14.15" customHeight="1">
      <c r="Z8476" s="439"/>
      <c r="AH8476" s="367"/>
      <c r="AJ8476" s="367"/>
      <c r="AK8476" s="367"/>
    </row>
    <row r="8477" spans="26:37" s="368" customFormat="1" ht="14.15" customHeight="1">
      <c r="Z8477" s="439"/>
      <c r="AH8477" s="367"/>
      <c r="AJ8477" s="367"/>
      <c r="AK8477" s="367"/>
    </row>
    <row r="8478" spans="26:37" s="368" customFormat="1" ht="14.15" customHeight="1">
      <c r="Z8478" s="439"/>
      <c r="AH8478" s="367"/>
      <c r="AJ8478" s="367"/>
      <c r="AK8478" s="367"/>
    </row>
    <row r="8479" spans="26:37" s="368" customFormat="1" ht="14.15" customHeight="1">
      <c r="Z8479" s="439"/>
      <c r="AH8479" s="367"/>
      <c r="AJ8479" s="367"/>
      <c r="AK8479" s="367"/>
    </row>
    <row r="8480" spans="26:37" s="368" customFormat="1" ht="14.15" customHeight="1">
      <c r="Z8480" s="439"/>
      <c r="AH8480" s="367"/>
      <c r="AJ8480" s="367"/>
      <c r="AK8480" s="367"/>
    </row>
    <row r="8481" spans="26:37" s="368" customFormat="1" ht="14.15" customHeight="1">
      <c r="Z8481" s="439"/>
      <c r="AH8481" s="367"/>
      <c r="AJ8481" s="367"/>
      <c r="AK8481" s="367"/>
    </row>
    <row r="8482" spans="26:37" s="368" customFormat="1" ht="14.15" customHeight="1">
      <c r="Z8482" s="439"/>
      <c r="AH8482" s="367"/>
      <c r="AJ8482" s="367"/>
      <c r="AK8482" s="367"/>
    </row>
    <row r="8483" spans="26:37" s="368" customFormat="1" ht="14.15" customHeight="1">
      <c r="Z8483" s="439"/>
      <c r="AH8483" s="367"/>
      <c r="AJ8483" s="367"/>
      <c r="AK8483" s="367"/>
    </row>
    <row r="8484" spans="26:37" s="368" customFormat="1" ht="14.15" customHeight="1">
      <c r="Z8484" s="439"/>
      <c r="AH8484" s="367"/>
      <c r="AJ8484" s="367"/>
      <c r="AK8484" s="367"/>
    </row>
    <row r="8485" spans="26:37" s="368" customFormat="1" ht="14.15" customHeight="1">
      <c r="Z8485" s="439"/>
      <c r="AH8485" s="367"/>
      <c r="AJ8485" s="367"/>
      <c r="AK8485" s="367"/>
    </row>
    <row r="8486" spans="26:37" s="368" customFormat="1" ht="14.15" customHeight="1">
      <c r="Z8486" s="439"/>
      <c r="AH8486" s="367"/>
      <c r="AJ8486" s="367"/>
      <c r="AK8486" s="367"/>
    </row>
    <row r="8487" spans="26:37" s="368" customFormat="1" ht="14.15" customHeight="1">
      <c r="Z8487" s="439"/>
      <c r="AH8487" s="367"/>
      <c r="AJ8487" s="367"/>
      <c r="AK8487" s="367"/>
    </row>
    <row r="8488" spans="26:37" s="368" customFormat="1" ht="14.15" customHeight="1">
      <c r="Z8488" s="439"/>
      <c r="AH8488" s="367"/>
      <c r="AJ8488" s="367"/>
      <c r="AK8488" s="367"/>
    </row>
    <row r="8489" spans="26:37" s="368" customFormat="1" ht="14.15" customHeight="1">
      <c r="Z8489" s="439"/>
      <c r="AH8489" s="367"/>
      <c r="AJ8489" s="367"/>
      <c r="AK8489" s="367"/>
    </row>
    <row r="8490" spans="26:37" s="368" customFormat="1" ht="14.15" customHeight="1">
      <c r="Z8490" s="439"/>
      <c r="AH8490" s="367"/>
      <c r="AJ8490" s="367"/>
      <c r="AK8490" s="367"/>
    </row>
    <row r="8491" spans="26:37" s="368" customFormat="1" ht="14.15" customHeight="1">
      <c r="Z8491" s="439"/>
      <c r="AH8491" s="367"/>
      <c r="AJ8491" s="367"/>
      <c r="AK8491" s="367"/>
    </row>
    <row r="8492" spans="26:37" s="368" customFormat="1" ht="14.15" customHeight="1">
      <c r="Z8492" s="439"/>
      <c r="AH8492" s="367"/>
      <c r="AJ8492" s="367"/>
      <c r="AK8492" s="367"/>
    </row>
    <row r="8493" spans="26:37" s="368" customFormat="1" ht="14.15" customHeight="1">
      <c r="Z8493" s="439"/>
      <c r="AH8493" s="367"/>
      <c r="AJ8493" s="367"/>
      <c r="AK8493" s="367"/>
    </row>
    <row r="8494" spans="26:37" s="368" customFormat="1" ht="14.15" customHeight="1">
      <c r="Z8494" s="439"/>
      <c r="AH8494" s="367"/>
      <c r="AJ8494" s="367"/>
      <c r="AK8494" s="367"/>
    </row>
    <row r="8495" spans="26:37" s="368" customFormat="1" ht="14.15" customHeight="1">
      <c r="Z8495" s="439"/>
      <c r="AH8495" s="367"/>
      <c r="AJ8495" s="367"/>
      <c r="AK8495" s="367"/>
    </row>
    <row r="8496" spans="26:37" s="368" customFormat="1" ht="14.15" customHeight="1">
      <c r="Z8496" s="439"/>
      <c r="AH8496" s="367"/>
      <c r="AJ8496" s="367"/>
      <c r="AK8496" s="367"/>
    </row>
    <row r="8497" spans="26:37" s="368" customFormat="1" ht="14.15" customHeight="1">
      <c r="Z8497" s="439"/>
      <c r="AH8497" s="367"/>
      <c r="AJ8497" s="367"/>
      <c r="AK8497" s="367"/>
    </row>
    <row r="8498" spans="26:37" s="368" customFormat="1" ht="14.15" customHeight="1">
      <c r="Z8498" s="439"/>
      <c r="AH8498" s="367"/>
      <c r="AJ8498" s="367"/>
      <c r="AK8498" s="367"/>
    </row>
    <row r="8499" spans="26:37" s="368" customFormat="1" ht="14.15" customHeight="1">
      <c r="Z8499" s="439"/>
      <c r="AH8499" s="367"/>
      <c r="AJ8499" s="367"/>
      <c r="AK8499" s="367"/>
    </row>
    <row r="8500" spans="26:37" s="368" customFormat="1" ht="14.15" customHeight="1">
      <c r="Z8500" s="439"/>
      <c r="AH8500" s="367"/>
      <c r="AJ8500" s="367"/>
      <c r="AK8500" s="367"/>
    </row>
    <row r="8501" spans="26:37" s="368" customFormat="1" ht="14.15" customHeight="1">
      <c r="Z8501" s="439"/>
      <c r="AH8501" s="367"/>
      <c r="AJ8501" s="367"/>
      <c r="AK8501" s="367"/>
    </row>
    <row r="8502" spans="26:37" s="368" customFormat="1" ht="14.15" customHeight="1">
      <c r="Z8502" s="439"/>
      <c r="AH8502" s="367"/>
      <c r="AJ8502" s="367"/>
      <c r="AK8502" s="367"/>
    </row>
    <row r="8503" spans="26:37" s="368" customFormat="1" ht="14.15" customHeight="1">
      <c r="Z8503" s="439"/>
      <c r="AH8503" s="367"/>
      <c r="AJ8503" s="367"/>
      <c r="AK8503" s="367"/>
    </row>
    <row r="8504" spans="26:37" s="368" customFormat="1" ht="14.15" customHeight="1">
      <c r="Z8504" s="439"/>
      <c r="AH8504" s="367"/>
      <c r="AJ8504" s="367"/>
      <c r="AK8504" s="367"/>
    </row>
    <row r="8505" spans="26:37" s="368" customFormat="1" ht="14.15" customHeight="1">
      <c r="Z8505" s="439"/>
      <c r="AH8505" s="367"/>
      <c r="AJ8505" s="367"/>
      <c r="AK8505" s="367"/>
    </row>
    <row r="8506" spans="26:37" s="368" customFormat="1" ht="14.15" customHeight="1">
      <c r="Z8506" s="439"/>
      <c r="AH8506" s="367"/>
      <c r="AJ8506" s="367"/>
      <c r="AK8506" s="367"/>
    </row>
    <row r="8507" spans="26:37" s="368" customFormat="1" ht="14.15" customHeight="1">
      <c r="Z8507" s="439"/>
      <c r="AH8507" s="367"/>
      <c r="AJ8507" s="367"/>
      <c r="AK8507" s="367"/>
    </row>
    <row r="8508" spans="26:37" s="368" customFormat="1" ht="14.15" customHeight="1">
      <c r="Z8508" s="439"/>
      <c r="AH8508" s="367"/>
      <c r="AJ8508" s="367"/>
      <c r="AK8508" s="367"/>
    </row>
    <row r="8509" spans="26:37" s="368" customFormat="1" ht="14.15" customHeight="1">
      <c r="Z8509" s="439"/>
      <c r="AH8509" s="367"/>
      <c r="AJ8509" s="367"/>
      <c r="AK8509" s="367"/>
    </row>
    <row r="8510" spans="26:37" s="368" customFormat="1" ht="14.15" customHeight="1">
      <c r="Z8510" s="439"/>
      <c r="AH8510" s="367"/>
      <c r="AJ8510" s="367"/>
      <c r="AK8510" s="367"/>
    </row>
    <row r="8511" spans="26:37" s="368" customFormat="1" ht="14.15" customHeight="1">
      <c r="Z8511" s="439"/>
      <c r="AH8511" s="367"/>
      <c r="AJ8511" s="367"/>
      <c r="AK8511" s="367"/>
    </row>
    <row r="8512" spans="26:37" s="368" customFormat="1" ht="14.15" customHeight="1">
      <c r="Z8512" s="439"/>
      <c r="AH8512" s="367"/>
      <c r="AJ8512" s="367"/>
      <c r="AK8512" s="367"/>
    </row>
    <row r="8513" spans="26:37" s="368" customFormat="1" ht="14.15" customHeight="1">
      <c r="Z8513" s="439"/>
      <c r="AH8513" s="367"/>
      <c r="AJ8513" s="367"/>
      <c r="AK8513" s="367"/>
    </row>
    <row r="8514" spans="26:37" s="368" customFormat="1" ht="14.15" customHeight="1">
      <c r="Z8514" s="439"/>
      <c r="AH8514" s="367"/>
      <c r="AJ8514" s="367"/>
      <c r="AK8514" s="367"/>
    </row>
    <row r="8515" spans="26:37" s="368" customFormat="1" ht="14.15" customHeight="1">
      <c r="Z8515" s="439"/>
      <c r="AH8515" s="367"/>
      <c r="AJ8515" s="367"/>
      <c r="AK8515" s="367"/>
    </row>
    <row r="8516" spans="26:37" s="368" customFormat="1" ht="14.15" customHeight="1">
      <c r="Z8516" s="439"/>
      <c r="AH8516" s="367"/>
      <c r="AJ8516" s="367"/>
      <c r="AK8516" s="367"/>
    </row>
    <row r="8517" spans="26:37" s="368" customFormat="1" ht="14.15" customHeight="1">
      <c r="Z8517" s="439"/>
      <c r="AH8517" s="367"/>
      <c r="AJ8517" s="367"/>
      <c r="AK8517" s="367"/>
    </row>
    <row r="8518" spans="26:37" s="368" customFormat="1" ht="14.15" customHeight="1">
      <c r="Z8518" s="439"/>
      <c r="AH8518" s="367"/>
      <c r="AJ8518" s="367"/>
      <c r="AK8518" s="367"/>
    </row>
    <row r="8519" spans="26:37" s="368" customFormat="1" ht="14.15" customHeight="1">
      <c r="Z8519" s="439"/>
      <c r="AH8519" s="367"/>
      <c r="AJ8519" s="367"/>
      <c r="AK8519" s="367"/>
    </row>
    <row r="8520" spans="26:37" s="368" customFormat="1" ht="14.15" customHeight="1">
      <c r="Z8520" s="439"/>
      <c r="AH8520" s="367"/>
      <c r="AJ8520" s="367"/>
      <c r="AK8520" s="367"/>
    </row>
    <row r="8521" spans="26:37" s="368" customFormat="1" ht="14.15" customHeight="1">
      <c r="Z8521" s="439"/>
      <c r="AH8521" s="367"/>
      <c r="AJ8521" s="367"/>
      <c r="AK8521" s="367"/>
    </row>
    <row r="8522" spans="26:37" s="368" customFormat="1" ht="14.15" customHeight="1">
      <c r="Z8522" s="439"/>
      <c r="AH8522" s="367"/>
      <c r="AJ8522" s="367"/>
      <c r="AK8522" s="367"/>
    </row>
    <row r="8523" spans="26:37" s="368" customFormat="1" ht="14.15" customHeight="1">
      <c r="Z8523" s="439"/>
      <c r="AH8523" s="367"/>
      <c r="AJ8523" s="367"/>
      <c r="AK8523" s="367"/>
    </row>
    <row r="8524" spans="26:37" s="368" customFormat="1" ht="14.15" customHeight="1">
      <c r="Z8524" s="439"/>
      <c r="AH8524" s="367"/>
      <c r="AJ8524" s="367"/>
      <c r="AK8524" s="367"/>
    </row>
    <row r="8525" spans="26:37" s="368" customFormat="1" ht="14.15" customHeight="1">
      <c r="Z8525" s="439"/>
      <c r="AH8525" s="367"/>
      <c r="AJ8525" s="367"/>
      <c r="AK8525" s="367"/>
    </row>
    <row r="8526" spans="26:37" s="368" customFormat="1" ht="14.15" customHeight="1">
      <c r="Z8526" s="439"/>
      <c r="AH8526" s="367"/>
      <c r="AJ8526" s="367"/>
      <c r="AK8526" s="367"/>
    </row>
    <row r="8527" spans="26:37" s="368" customFormat="1" ht="14.15" customHeight="1">
      <c r="Z8527" s="439"/>
      <c r="AH8527" s="367"/>
      <c r="AJ8527" s="367"/>
      <c r="AK8527" s="367"/>
    </row>
    <row r="8528" spans="26:37" s="368" customFormat="1" ht="14.15" customHeight="1">
      <c r="Z8528" s="439"/>
      <c r="AH8528" s="367"/>
      <c r="AJ8528" s="367"/>
      <c r="AK8528" s="367"/>
    </row>
    <row r="8529" spans="26:37" s="368" customFormat="1" ht="14.15" customHeight="1">
      <c r="Z8529" s="439"/>
      <c r="AH8529" s="367"/>
      <c r="AJ8529" s="367"/>
      <c r="AK8529" s="367"/>
    </row>
    <row r="8530" spans="26:37" s="368" customFormat="1" ht="14.15" customHeight="1">
      <c r="Z8530" s="439"/>
      <c r="AH8530" s="367"/>
      <c r="AJ8530" s="367"/>
      <c r="AK8530" s="367"/>
    </row>
    <row r="8531" spans="26:37" s="368" customFormat="1" ht="14.15" customHeight="1">
      <c r="Z8531" s="439"/>
      <c r="AH8531" s="367"/>
      <c r="AJ8531" s="367"/>
      <c r="AK8531" s="367"/>
    </row>
    <row r="8532" spans="26:37" s="368" customFormat="1" ht="14.15" customHeight="1">
      <c r="Z8532" s="439"/>
      <c r="AH8532" s="367"/>
      <c r="AJ8532" s="367"/>
      <c r="AK8532" s="367"/>
    </row>
    <row r="8533" spans="26:37" s="368" customFormat="1" ht="14.15" customHeight="1">
      <c r="Z8533" s="439"/>
      <c r="AH8533" s="367"/>
      <c r="AJ8533" s="367"/>
      <c r="AK8533" s="367"/>
    </row>
    <row r="8534" spans="26:37" s="368" customFormat="1" ht="14.15" customHeight="1">
      <c r="Z8534" s="439"/>
      <c r="AH8534" s="367"/>
      <c r="AJ8534" s="367"/>
      <c r="AK8534" s="367"/>
    </row>
    <row r="8535" spans="26:37" s="368" customFormat="1" ht="14.15" customHeight="1">
      <c r="Z8535" s="439"/>
      <c r="AH8535" s="367"/>
      <c r="AJ8535" s="367"/>
      <c r="AK8535" s="367"/>
    </row>
    <row r="8536" spans="26:37" s="368" customFormat="1" ht="14.15" customHeight="1">
      <c r="Z8536" s="439"/>
      <c r="AH8536" s="367"/>
      <c r="AJ8536" s="367"/>
      <c r="AK8536" s="367"/>
    </row>
    <row r="8537" spans="26:37" s="368" customFormat="1" ht="14.15" customHeight="1">
      <c r="Z8537" s="439"/>
      <c r="AH8537" s="367"/>
      <c r="AJ8537" s="367"/>
      <c r="AK8537" s="367"/>
    </row>
    <row r="8538" spans="26:37" s="368" customFormat="1" ht="14.15" customHeight="1">
      <c r="Z8538" s="439"/>
      <c r="AH8538" s="367"/>
      <c r="AJ8538" s="367"/>
      <c r="AK8538" s="367"/>
    </row>
    <row r="8539" spans="26:37" s="368" customFormat="1" ht="14.15" customHeight="1">
      <c r="Z8539" s="439"/>
      <c r="AH8539" s="367"/>
      <c r="AJ8539" s="367"/>
      <c r="AK8539" s="367"/>
    </row>
    <row r="8540" spans="26:37" s="368" customFormat="1" ht="14.15" customHeight="1">
      <c r="Z8540" s="439"/>
      <c r="AH8540" s="367"/>
      <c r="AJ8540" s="367"/>
      <c r="AK8540" s="367"/>
    </row>
    <row r="8541" spans="26:37" s="368" customFormat="1" ht="14.15" customHeight="1">
      <c r="Z8541" s="439"/>
      <c r="AH8541" s="367"/>
      <c r="AJ8541" s="367"/>
      <c r="AK8541" s="367"/>
    </row>
    <row r="8542" spans="26:37" s="368" customFormat="1" ht="14.15" customHeight="1">
      <c r="Z8542" s="439"/>
      <c r="AH8542" s="367"/>
      <c r="AJ8542" s="367"/>
      <c r="AK8542" s="367"/>
    </row>
    <row r="8543" spans="26:37" s="368" customFormat="1" ht="14.15" customHeight="1">
      <c r="Z8543" s="439"/>
      <c r="AH8543" s="367"/>
      <c r="AJ8543" s="367"/>
      <c r="AK8543" s="367"/>
    </row>
    <row r="8544" spans="26:37" s="368" customFormat="1" ht="14.15" customHeight="1">
      <c r="Z8544" s="439"/>
      <c r="AH8544" s="367"/>
      <c r="AJ8544" s="367"/>
      <c r="AK8544" s="367"/>
    </row>
    <row r="8545" spans="26:37" s="368" customFormat="1" ht="14.15" customHeight="1">
      <c r="Z8545" s="439"/>
      <c r="AH8545" s="367"/>
      <c r="AJ8545" s="367"/>
      <c r="AK8545" s="367"/>
    </row>
    <row r="8546" spans="26:37" s="368" customFormat="1" ht="14.15" customHeight="1">
      <c r="Z8546" s="439"/>
      <c r="AH8546" s="367"/>
      <c r="AJ8546" s="367"/>
      <c r="AK8546" s="367"/>
    </row>
    <row r="8547" spans="26:37" s="368" customFormat="1" ht="14.15" customHeight="1">
      <c r="Z8547" s="439"/>
      <c r="AH8547" s="367"/>
      <c r="AJ8547" s="367"/>
      <c r="AK8547" s="367"/>
    </row>
    <row r="8548" spans="26:37" s="368" customFormat="1" ht="14.15" customHeight="1">
      <c r="Z8548" s="439"/>
      <c r="AH8548" s="367"/>
      <c r="AJ8548" s="367"/>
      <c r="AK8548" s="367"/>
    </row>
    <row r="8549" spans="26:37" s="368" customFormat="1" ht="14.15" customHeight="1">
      <c r="Z8549" s="439"/>
      <c r="AH8549" s="367"/>
      <c r="AJ8549" s="367"/>
      <c r="AK8549" s="367"/>
    </row>
    <row r="8550" spans="26:37" s="368" customFormat="1" ht="14.15" customHeight="1">
      <c r="Z8550" s="439"/>
      <c r="AH8550" s="367"/>
      <c r="AJ8550" s="367"/>
      <c r="AK8550" s="367"/>
    </row>
    <row r="8551" spans="26:37" s="368" customFormat="1" ht="14.15" customHeight="1">
      <c r="Z8551" s="439"/>
      <c r="AH8551" s="367"/>
      <c r="AJ8551" s="367"/>
      <c r="AK8551" s="367"/>
    </row>
    <row r="8552" spans="26:37" s="368" customFormat="1" ht="14.15" customHeight="1">
      <c r="Z8552" s="439"/>
      <c r="AH8552" s="367"/>
      <c r="AJ8552" s="367"/>
      <c r="AK8552" s="367"/>
    </row>
    <row r="8553" spans="26:37" s="368" customFormat="1" ht="14.15" customHeight="1">
      <c r="Z8553" s="439"/>
      <c r="AH8553" s="367"/>
      <c r="AJ8553" s="367"/>
      <c r="AK8553" s="367"/>
    </row>
    <row r="8554" spans="26:37" s="368" customFormat="1" ht="14.15" customHeight="1">
      <c r="Z8554" s="439"/>
      <c r="AH8554" s="367"/>
      <c r="AJ8554" s="367"/>
      <c r="AK8554" s="367"/>
    </row>
    <row r="8555" spans="26:37" s="368" customFormat="1" ht="14.15" customHeight="1">
      <c r="Z8555" s="439"/>
      <c r="AH8555" s="367"/>
      <c r="AJ8555" s="367"/>
      <c r="AK8555" s="367"/>
    </row>
    <row r="8556" spans="26:37" s="368" customFormat="1" ht="14.15" customHeight="1">
      <c r="Z8556" s="439"/>
      <c r="AH8556" s="367"/>
      <c r="AJ8556" s="367"/>
      <c r="AK8556" s="367"/>
    </row>
    <row r="8557" spans="26:37" s="368" customFormat="1" ht="14.15" customHeight="1">
      <c r="Z8557" s="439"/>
      <c r="AH8557" s="367"/>
      <c r="AJ8557" s="367"/>
      <c r="AK8557" s="367"/>
    </row>
    <row r="8558" spans="26:37" s="368" customFormat="1" ht="14.15" customHeight="1">
      <c r="Z8558" s="439"/>
      <c r="AH8558" s="367"/>
      <c r="AJ8558" s="367"/>
      <c r="AK8558" s="367"/>
    </row>
    <row r="8559" spans="26:37" s="368" customFormat="1" ht="14.15" customHeight="1">
      <c r="Z8559" s="439"/>
      <c r="AH8559" s="367"/>
      <c r="AJ8559" s="367"/>
      <c r="AK8559" s="367"/>
    </row>
    <row r="8560" spans="26:37" s="368" customFormat="1" ht="14.15" customHeight="1">
      <c r="Z8560" s="439"/>
      <c r="AH8560" s="367"/>
      <c r="AJ8560" s="367"/>
      <c r="AK8560" s="367"/>
    </row>
    <row r="8561" spans="26:37" s="368" customFormat="1" ht="14.15" customHeight="1">
      <c r="Z8561" s="439"/>
      <c r="AH8561" s="367"/>
      <c r="AJ8561" s="367"/>
      <c r="AK8561" s="367"/>
    </row>
    <row r="8562" spans="26:37" s="368" customFormat="1" ht="14.15" customHeight="1">
      <c r="Z8562" s="439"/>
      <c r="AH8562" s="367"/>
      <c r="AJ8562" s="367"/>
      <c r="AK8562" s="367"/>
    </row>
    <row r="8563" spans="26:37" s="368" customFormat="1" ht="14.15" customHeight="1">
      <c r="Z8563" s="439"/>
      <c r="AH8563" s="367"/>
      <c r="AJ8563" s="367"/>
      <c r="AK8563" s="367"/>
    </row>
    <row r="8564" spans="26:37" s="368" customFormat="1" ht="14.15" customHeight="1">
      <c r="Z8564" s="439"/>
      <c r="AH8564" s="367"/>
      <c r="AJ8564" s="367"/>
      <c r="AK8564" s="367"/>
    </row>
    <row r="8565" spans="26:37" s="368" customFormat="1" ht="14.15" customHeight="1">
      <c r="Z8565" s="439"/>
      <c r="AH8565" s="367"/>
      <c r="AJ8565" s="367"/>
      <c r="AK8565" s="367"/>
    </row>
    <row r="8566" spans="26:37" s="368" customFormat="1" ht="14.15" customHeight="1">
      <c r="Z8566" s="439"/>
      <c r="AH8566" s="367"/>
      <c r="AJ8566" s="367"/>
      <c r="AK8566" s="367"/>
    </row>
    <row r="8567" spans="26:37" s="368" customFormat="1" ht="14.15" customHeight="1">
      <c r="Z8567" s="439"/>
      <c r="AH8567" s="367"/>
      <c r="AJ8567" s="367"/>
      <c r="AK8567" s="367"/>
    </row>
    <row r="8568" spans="26:37" s="368" customFormat="1" ht="14.15" customHeight="1">
      <c r="Z8568" s="439"/>
      <c r="AH8568" s="367"/>
      <c r="AJ8568" s="367"/>
      <c r="AK8568" s="367"/>
    </row>
    <row r="8569" spans="26:37" s="368" customFormat="1" ht="14.15" customHeight="1">
      <c r="Z8569" s="439"/>
      <c r="AH8569" s="367"/>
      <c r="AJ8569" s="367"/>
      <c r="AK8569" s="367"/>
    </row>
    <row r="8570" spans="26:37" s="368" customFormat="1" ht="14.15" customHeight="1">
      <c r="Z8570" s="439"/>
      <c r="AH8570" s="367"/>
      <c r="AJ8570" s="367"/>
      <c r="AK8570" s="367"/>
    </row>
    <row r="8571" spans="26:37" s="368" customFormat="1" ht="14.15" customHeight="1">
      <c r="Z8571" s="439"/>
      <c r="AH8571" s="367"/>
      <c r="AJ8571" s="367"/>
      <c r="AK8571" s="367"/>
    </row>
    <row r="8572" spans="26:37" s="368" customFormat="1" ht="14.15" customHeight="1">
      <c r="Z8572" s="439"/>
      <c r="AH8572" s="367"/>
      <c r="AJ8572" s="367"/>
      <c r="AK8572" s="367"/>
    </row>
    <row r="8573" spans="26:37" s="368" customFormat="1" ht="14.15" customHeight="1">
      <c r="Z8573" s="439"/>
      <c r="AH8573" s="367"/>
      <c r="AJ8573" s="367"/>
      <c r="AK8573" s="367"/>
    </row>
    <row r="8574" spans="26:37" s="368" customFormat="1" ht="14.15" customHeight="1">
      <c r="Z8574" s="439"/>
      <c r="AH8574" s="367"/>
      <c r="AJ8574" s="367"/>
      <c r="AK8574" s="367"/>
    </row>
    <row r="8575" spans="26:37" s="368" customFormat="1" ht="14.15" customHeight="1">
      <c r="Z8575" s="439"/>
      <c r="AH8575" s="367"/>
      <c r="AJ8575" s="367"/>
      <c r="AK8575" s="367"/>
    </row>
    <row r="8576" spans="26:37" s="368" customFormat="1" ht="14.15" customHeight="1">
      <c r="Z8576" s="439"/>
      <c r="AH8576" s="367"/>
      <c r="AJ8576" s="367"/>
      <c r="AK8576" s="367"/>
    </row>
    <row r="8577" spans="26:37" s="368" customFormat="1" ht="14.15" customHeight="1">
      <c r="Z8577" s="439"/>
      <c r="AH8577" s="367"/>
      <c r="AJ8577" s="367"/>
      <c r="AK8577" s="367"/>
    </row>
    <row r="8578" spans="26:37" s="368" customFormat="1" ht="14.15" customHeight="1">
      <c r="Z8578" s="439"/>
      <c r="AH8578" s="367"/>
      <c r="AJ8578" s="367"/>
      <c r="AK8578" s="367"/>
    </row>
    <row r="8579" spans="26:37" s="368" customFormat="1" ht="14.15" customHeight="1">
      <c r="Z8579" s="439"/>
      <c r="AH8579" s="367"/>
      <c r="AJ8579" s="367"/>
      <c r="AK8579" s="367"/>
    </row>
    <row r="8580" spans="26:37" s="368" customFormat="1" ht="14.15" customHeight="1">
      <c r="Z8580" s="439"/>
      <c r="AH8580" s="367"/>
      <c r="AJ8580" s="367"/>
      <c r="AK8580" s="367"/>
    </row>
    <row r="8581" spans="26:37" s="368" customFormat="1" ht="14.15" customHeight="1">
      <c r="Z8581" s="439"/>
      <c r="AH8581" s="367"/>
      <c r="AJ8581" s="367"/>
      <c r="AK8581" s="367"/>
    </row>
    <row r="8582" spans="26:37" s="368" customFormat="1" ht="14.15" customHeight="1">
      <c r="Z8582" s="439"/>
      <c r="AH8582" s="367"/>
      <c r="AJ8582" s="367"/>
      <c r="AK8582" s="367"/>
    </row>
    <row r="8583" spans="26:37" s="368" customFormat="1" ht="14.15" customHeight="1">
      <c r="Z8583" s="439"/>
      <c r="AH8583" s="367"/>
      <c r="AJ8583" s="367"/>
      <c r="AK8583" s="367"/>
    </row>
    <row r="8584" spans="26:37" s="368" customFormat="1" ht="14.15" customHeight="1">
      <c r="Z8584" s="439"/>
      <c r="AH8584" s="367"/>
      <c r="AJ8584" s="367"/>
      <c r="AK8584" s="367"/>
    </row>
    <row r="8585" spans="26:37" s="368" customFormat="1" ht="14.15" customHeight="1">
      <c r="Z8585" s="439"/>
      <c r="AH8585" s="367"/>
      <c r="AJ8585" s="367"/>
      <c r="AK8585" s="367"/>
    </row>
    <row r="8586" spans="26:37" s="368" customFormat="1" ht="14.15" customHeight="1">
      <c r="Z8586" s="439"/>
      <c r="AH8586" s="367"/>
      <c r="AJ8586" s="367"/>
      <c r="AK8586" s="367"/>
    </row>
    <row r="8587" spans="26:37" s="368" customFormat="1" ht="14.15" customHeight="1">
      <c r="Z8587" s="439"/>
      <c r="AH8587" s="367"/>
      <c r="AJ8587" s="367"/>
      <c r="AK8587" s="367"/>
    </row>
    <row r="8588" spans="26:37" s="368" customFormat="1" ht="14.15" customHeight="1">
      <c r="Z8588" s="439"/>
      <c r="AH8588" s="367"/>
      <c r="AJ8588" s="367"/>
      <c r="AK8588" s="367"/>
    </row>
    <row r="8589" spans="26:37" s="368" customFormat="1" ht="14.15" customHeight="1">
      <c r="Z8589" s="439"/>
      <c r="AH8589" s="367"/>
      <c r="AJ8589" s="367"/>
      <c r="AK8589" s="367"/>
    </row>
    <row r="8590" spans="26:37" s="368" customFormat="1" ht="14.15" customHeight="1">
      <c r="Z8590" s="439"/>
      <c r="AH8590" s="367"/>
      <c r="AJ8590" s="367"/>
      <c r="AK8590" s="367"/>
    </row>
    <row r="8591" spans="26:37" s="368" customFormat="1" ht="14.15" customHeight="1">
      <c r="Z8591" s="439"/>
      <c r="AH8591" s="367"/>
      <c r="AJ8591" s="367"/>
      <c r="AK8591" s="367"/>
    </row>
    <row r="8592" spans="26:37" s="368" customFormat="1" ht="14.15" customHeight="1">
      <c r="Z8592" s="439"/>
      <c r="AH8592" s="367"/>
      <c r="AJ8592" s="367"/>
      <c r="AK8592" s="367"/>
    </row>
    <row r="8593" spans="26:37" s="368" customFormat="1" ht="14.15" customHeight="1">
      <c r="Z8593" s="439"/>
      <c r="AH8593" s="367"/>
      <c r="AJ8593" s="367"/>
      <c r="AK8593" s="367"/>
    </row>
    <row r="8594" spans="26:37" s="368" customFormat="1" ht="14.15" customHeight="1">
      <c r="Z8594" s="439"/>
      <c r="AH8594" s="367"/>
      <c r="AJ8594" s="367"/>
      <c r="AK8594" s="367"/>
    </row>
    <row r="8595" spans="26:37" s="368" customFormat="1" ht="14.15" customHeight="1">
      <c r="Z8595" s="439"/>
      <c r="AH8595" s="367"/>
      <c r="AJ8595" s="367"/>
      <c r="AK8595" s="367"/>
    </row>
    <row r="8596" spans="26:37" s="368" customFormat="1" ht="14.15" customHeight="1">
      <c r="Z8596" s="439"/>
      <c r="AH8596" s="367"/>
      <c r="AJ8596" s="367"/>
      <c r="AK8596" s="367"/>
    </row>
    <row r="8597" spans="26:37" s="368" customFormat="1" ht="14.15" customHeight="1">
      <c r="Z8597" s="439"/>
      <c r="AH8597" s="367"/>
      <c r="AJ8597" s="367"/>
      <c r="AK8597" s="367"/>
    </row>
    <row r="8598" spans="26:37" s="368" customFormat="1" ht="14.15" customHeight="1">
      <c r="Z8598" s="439"/>
      <c r="AH8598" s="367"/>
      <c r="AJ8598" s="367"/>
      <c r="AK8598" s="367"/>
    </row>
    <row r="8599" spans="26:37" s="368" customFormat="1" ht="14.15" customHeight="1">
      <c r="Z8599" s="439"/>
      <c r="AH8599" s="367"/>
      <c r="AJ8599" s="367"/>
      <c r="AK8599" s="367"/>
    </row>
    <row r="8600" spans="26:37" s="368" customFormat="1" ht="14.15" customHeight="1">
      <c r="Z8600" s="439"/>
      <c r="AH8600" s="367"/>
      <c r="AJ8600" s="367"/>
      <c r="AK8600" s="367"/>
    </row>
    <row r="8601" spans="26:37" s="368" customFormat="1" ht="14.15" customHeight="1">
      <c r="Z8601" s="439"/>
      <c r="AH8601" s="367"/>
      <c r="AJ8601" s="367"/>
      <c r="AK8601" s="367"/>
    </row>
    <row r="8602" spans="26:37" s="368" customFormat="1" ht="14.15" customHeight="1">
      <c r="Z8602" s="439"/>
      <c r="AH8602" s="367"/>
      <c r="AJ8602" s="367"/>
      <c r="AK8602" s="367"/>
    </row>
    <row r="8603" spans="26:37" s="368" customFormat="1" ht="14.15" customHeight="1">
      <c r="Z8603" s="439"/>
      <c r="AH8603" s="367"/>
      <c r="AJ8603" s="367"/>
      <c r="AK8603" s="367"/>
    </row>
    <row r="8604" spans="26:37" s="368" customFormat="1" ht="14.15" customHeight="1">
      <c r="Z8604" s="439"/>
      <c r="AH8604" s="367"/>
      <c r="AJ8604" s="367"/>
      <c r="AK8604" s="367"/>
    </row>
    <row r="8605" spans="26:37" s="368" customFormat="1" ht="14.15" customHeight="1">
      <c r="Z8605" s="439"/>
      <c r="AH8605" s="367"/>
      <c r="AJ8605" s="367"/>
      <c r="AK8605" s="367"/>
    </row>
    <row r="8606" spans="26:37" s="368" customFormat="1" ht="14.15" customHeight="1">
      <c r="Z8606" s="439"/>
      <c r="AH8606" s="367"/>
      <c r="AJ8606" s="367"/>
      <c r="AK8606" s="367"/>
    </row>
    <row r="8607" spans="26:37" s="368" customFormat="1" ht="14.15" customHeight="1">
      <c r="Z8607" s="439"/>
      <c r="AH8607" s="367"/>
      <c r="AJ8607" s="367"/>
      <c r="AK8607" s="367"/>
    </row>
    <row r="8608" spans="26:37" s="368" customFormat="1" ht="14.15" customHeight="1">
      <c r="Z8608" s="439"/>
      <c r="AH8608" s="367"/>
      <c r="AJ8608" s="367"/>
      <c r="AK8608" s="367"/>
    </row>
    <row r="8609" spans="26:37" s="368" customFormat="1" ht="14.15" customHeight="1">
      <c r="Z8609" s="439"/>
      <c r="AH8609" s="367"/>
      <c r="AJ8609" s="367"/>
      <c r="AK8609" s="367"/>
    </row>
    <row r="8610" spans="26:37" s="368" customFormat="1" ht="14.15" customHeight="1">
      <c r="Z8610" s="439"/>
      <c r="AH8610" s="367"/>
      <c r="AJ8610" s="367"/>
      <c r="AK8610" s="367"/>
    </row>
    <row r="8611" spans="26:37" s="368" customFormat="1" ht="14.15" customHeight="1">
      <c r="Z8611" s="439"/>
      <c r="AH8611" s="367"/>
      <c r="AJ8611" s="367"/>
      <c r="AK8611" s="367"/>
    </row>
    <row r="8612" spans="26:37" s="368" customFormat="1" ht="14.15" customHeight="1">
      <c r="Z8612" s="439"/>
      <c r="AH8612" s="367"/>
      <c r="AJ8612" s="367"/>
      <c r="AK8612" s="367"/>
    </row>
    <row r="8613" spans="26:37" s="368" customFormat="1" ht="14.15" customHeight="1">
      <c r="Z8613" s="439"/>
      <c r="AH8613" s="367"/>
      <c r="AJ8613" s="367"/>
      <c r="AK8613" s="367"/>
    </row>
    <row r="8614" spans="26:37" s="368" customFormat="1" ht="14.15" customHeight="1">
      <c r="Z8614" s="439"/>
      <c r="AH8614" s="367"/>
      <c r="AJ8614" s="367"/>
      <c r="AK8614" s="367"/>
    </row>
    <row r="8615" spans="26:37" s="368" customFormat="1" ht="14.15" customHeight="1">
      <c r="Z8615" s="439"/>
      <c r="AH8615" s="367"/>
      <c r="AJ8615" s="367"/>
      <c r="AK8615" s="367"/>
    </row>
    <row r="8616" spans="26:37" s="368" customFormat="1" ht="14.15" customHeight="1">
      <c r="Z8616" s="439"/>
      <c r="AH8616" s="367"/>
      <c r="AJ8616" s="367"/>
      <c r="AK8616" s="367"/>
    </row>
    <row r="8617" spans="26:37" s="368" customFormat="1" ht="14.15" customHeight="1">
      <c r="Z8617" s="439"/>
      <c r="AH8617" s="367"/>
      <c r="AJ8617" s="367"/>
      <c r="AK8617" s="367"/>
    </row>
    <row r="8618" spans="26:37" s="368" customFormat="1" ht="14.15" customHeight="1">
      <c r="Z8618" s="439"/>
      <c r="AH8618" s="367"/>
      <c r="AJ8618" s="367"/>
      <c r="AK8618" s="367"/>
    </row>
    <row r="8619" spans="26:37" s="368" customFormat="1" ht="14.15" customHeight="1">
      <c r="Z8619" s="439"/>
      <c r="AH8619" s="367"/>
      <c r="AJ8619" s="367"/>
      <c r="AK8619" s="367"/>
    </row>
    <row r="8620" spans="26:37" s="368" customFormat="1" ht="14.15" customHeight="1">
      <c r="Z8620" s="439"/>
      <c r="AH8620" s="367"/>
      <c r="AJ8620" s="367"/>
      <c r="AK8620" s="367"/>
    </row>
    <row r="8621" spans="26:37" s="368" customFormat="1" ht="14.15" customHeight="1">
      <c r="Z8621" s="439"/>
      <c r="AH8621" s="367"/>
      <c r="AJ8621" s="367"/>
      <c r="AK8621" s="367"/>
    </row>
    <row r="8622" spans="26:37" s="368" customFormat="1" ht="14.15" customHeight="1">
      <c r="Z8622" s="439"/>
      <c r="AH8622" s="367"/>
      <c r="AJ8622" s="367"/>
      <c r="AK8622" s="367"/>
    </row>
    <row r="8623" spans="26:37" s="368" customFormat="1" ht="14.15" customHeight="1">
      <c r="Z8623" s="439"/>
      <c r="AH8623" s="367"/>
      <c r="AJ8623" s="367"/>
      <c r="AK8623" s="367"/>
    </row>
    <row r="8624" spans="26:37" s="368" customFormat="1" ht="14.15" customHeight="1">
      <c r="Z8624" s="439"/>
      <c r="AH8624" s="367"/>
      <c r="AJ8624" s="367"/>
      <c r="AK8624" s="367"/>
    </row>
    <row r="8625" spans="26:37" s="368" customFormat="1" ht="14.15" customHeight="1">
      <c r="Z8625" s="439"/>
      <c r="AH8625" s="367"/>
      <c r="AJ8625" s="367"/>
      <c r="AK8625" s="367"/>
    </row>
    <row r="8626" spans="26:37" s="368" customFormat="1" ht="14.15" customHeight="1">
      <c r="Z8626" s="439"/>
      <c r="AH8626" s="367"/>
      <c r="AJ8626" s="367"/>
      <c r="AK8626" s="367"/>
    </row>
    <row r="8627" spans="26:37" s="368" customFormat="1" ht="14.15" customHeight="1">
      <c r="Z8627" s="439"/>
      <c r="AH8627" s="367"/>
      <c r="AJ8627" s="367"/>
      <c r="AK8627" s="367"/>
    </row>
    <row r="8628" spans="26:37" s="368" customFormat="1" ht="14.15" customHeight="1">
      <c r="Z8628" s="439"/>
      <c r="AH8628" s="367"/>
      <c r="AJ8628" s="367"/>
      <c r="AK8628" s="367"/>
    </row>
    <row r="8629" spans="26:37" s="368" customFormat="1" ht="14.15" customHeight="1">
      <c r="Z8629" s="439"/>
      <c r="AH8629" s="367"/>
      <c r="AJ8629" s="367"/>
      <c r="AK8629" s="367"/>
    </row>
    <row r="8630" spans="26:37" s="368" customFormat="1" ht="14.15" customHeight="1">
      <c r="Z8630" s="439"/>
      <c r="AH8630" s="367"/>
      <c r="AJ8630" s="367"/>
      <c r="AK8630" s="367"/>
    </row>
    <row r="8631" spans="26:37" s="368" customFormat="1" ht="14.15" customHeight="1">
      <c r="Z8631" s="439"/>
      <c r="AH8631" s="367"/>
      <c r="AJ8631" s="367"/>
      <c r="AK8631" s="367"/>
    </row>
    <row r="8632" spans="26:37" s="368" customFormat="1" ht="14.15" customHeight="1">
      <c r="Z8632" s="439"/>
      <c r="AH8632" s="367"/>
      <c r="AJ8632" s="367"/>
      <c r="AK8632" s="367"/>
    </row>
    <row r="8633" spans="26:37" s="368" customFormat="1" ht="14.15" customHeight="1">
      <c r="Z8633" s="439"/>
      <c r="AH8633" s="367"/>
      <c r="AJ8633" s="367"/>
      <c r="AK8633" s="367"/>
    </row>
    <row r="8634" spans="26:37" s="368" customFormat="1" ht="14.15" customHeight="1">
      <c r="Z8634" s="439"/>
      <c r="AH8634" s="367"/>
      <c r="AJ8634" s="367"/>
      <c r="AK8634" s="367"/>
    </row>
    <row r="8635" spans="26:37" s="368" customFormat="1" ht="14.15" customHeight="1">
      <c r="Z8635" s="439"/>
      <c r="AH8635" s="367"/>
      <c r="AJ8635" s="367"/>
      <c r="AK8635" s="367"/>
    </row>
    <row r="8636" spans="26:37" s="368" customFormat="1" ht="14.15" customHeight="1">
      <c r="Z8636" s="439"/>
      <c r="AH8636" s="367"/>
      <c r="AJ8636" s="367"/>
      <c r="AK8636" s="367"/>
    </row>
    <row r="8637" spans="26:37" s="368" customFormat="1" ht="14.15" customHeight="1">
      <c r="Z8637" s="439"/>
      <c r="AH8637" s="367"/>
      <c r="AJ8637" s="367"/>
      <c r="AK8637" s="367"/>
    </row>
    <row r="8638" spans="26:37" s="368" customFormat="1" ht="14.15" customHeight="1">
      <c r="Z8638" s="439"/>
      <c r="AH8638" s="367"/>
      <c r="AJ8638" s="367"/>
      <c r="AK8638" s="367"/>
    </row>
    <row r="8639" spans="26:37" s="368" customFormat="1" ht="14.15" customHeight="1">
      <c r="Z8639" s="439"/>
      <c r="AH8639" s="367"/>
      <c r="AJ8639" s="367"/>
      <c r="AK8639" s="367"/>
    </row>
    <row r="8640" spans="26:37" s="368" customFormat="1" ht="14.15" customHeight="1">
      <c r="Z8640" s="439"/>
      <c r="AH8640" s="367"/>
      <c r="AJ8640" s="367"/>
      <c r="AK8640" s="367"/>
    </row>
    <row r="8641" spans="26:37" s="368" customFormat="1" ht="14.15" customHeight="1">
      <c r="Z8641" s="439"/>
      <c r="AH8641" s="367"/>
      <c r="AJ8641" s="367"/>
      <c r="AK8641" s="367"/>
    </row>
    <row r="8642" spans="26:37" s="368" customFormat="1" ht="14.15" customHeight="1">
      <c r="Z8642" s="439"/>
      <c r="AH8642" s="367"/>
      <c r="AJ8642" s="367"/>
      <c r="AK8642" s="367"/>
    </row>
    <row r="8643" spans="26:37" s="368" customFormat="1" ht="14.15" customHeight="1">
      <c r="Z8643" s="439"/>
      <c r="AH8643" s="367"/>
      <c r="AJ8643" s="367"/>
      <c r="AK8643" s="367"/>
    </row>
    <row r="8644" spans="26:37" s="368" customFormat="1" ht="14.15" customHeight="1">
      <c r="Z8644" s="439"/>
      <c r="AH8644" s="367"/>
      <c r="AJ8644" s="367"/>
      <c r="AK8644" s="367"/>
    </row>
    <row r="8645" spans="26:37" s="368" customFormat="1" ht="14.15" customHeight="1">
      <c r="Z8645" s="439"/>
      <c r="AH8645" s="367"/>
      <c r="AJ8645" s="367"/>
      <c r="AK8645" s="367"/>
    </row>
    <row r="8646" spans="26:37" s="368" customFormat="1" ht="14.15" customHeight="1">
      <c r="Z8646" s="439"/>
      <c r="AH8646" s="367"/>
      <c r="AJ8646" s="367"/>
      <c r="AK8646" s="367"/>
    </row>
    <row r="8647" spans="26:37" s="368" customFormat="1" ht="14.15" customHeight="1">
      <c r="Z8647" s="439"/>
      <c r="AH8647" s="367"/>
      <c r="AJ8647" s="367"/>
      <c r="AK8647" s="367"/>
    </row>
    <row r="8648" spans="26:37" s="368" customFormat="1" ht="14.15" customHeight="1">
      <c r="Z8648" s="439"/>
      <c r="AH8648" s="367"/>
      <c r="AJ8648" s="367"/>
      <c r="AK8648" s="367"/>
    </row>
    <row r="8649" spans="26:37" s="368" customFormat="1" ht="14.15" customHeight="1">
      <c r="Z8649" s="439"/>
      <c r="AH8649" s="367"/>
      <c r="AJ8649" s="367"/>
      <c r="AK8649" s="367"/>
    </row>
    <row r="8650" spans="26:37" s="368" customFormat="1" ht="14.15" customHeight="1">
      <c r="Z8650" s="439"/>
      <c r="AH8650" s="367"/>
      <c r="AJ8650" s="367"/>
      <c r="AK8650" s="367"/>
    </row>
    <row r="8651" spans="26:37" s="368" customFormat="1" ht="14.15" customHeight="1">
      <c r="Z8651" s="439"/>
      <c r="AH8651" s="367"/>
      <c r="AJ8651" s="367"/>
      <c r="AK8651" s="367"/>
    </row>
    <row r="8652" spans="26:37" s="368" customFormat="1" ht="14.15" customHeight="1">
      <c r="Z8652" s="439"/>
      <c r="AH8652" s="367"/>
      <c r="AJ8652" s="367"/>
      <c r="AK8652" s="367"/>
    </row>
    <row r="8653" spans="26:37" s="368" customFormat="1" ht="14.15" customHeight="1">
      <c r="Z8653" s="439"/>
      <c r="AH8653" s="367"/>
      <c r="AJ8653" s="367"/>
      <c r="AK8653" s="367"/>
    </row>
    <row r="8654" spans="26:37" s="368" customFormat="1" ht="14.15" customHeight="1">
      <c r="Z8654" s="439"/>
      <c r="AH8654" s="367"/>
      <c r="AJ8654" s="367"/>
      <c r="AK8654" s="367"/>
    </row>
    <row r="8655" spans="26:37" s="368" customFormat="1" ht="14.15" customHeight="1">
      <c r="Z8655" s="439"/>
      <c r="AH8655" s="367"/>
      <c r="AJ8655" s="367"/>
      <c r="AK8655" s="367"/>
    </row>
    <row r="8656" spans="26:37" s="368" customFormat="1" ht="14.15" customHeight="1">
      <c r="Z8656" s="439"/>
      <c r="AH8656" s="367"/>
      <c r="AJ8656" s="367"/>
      <c r="AK8656" s="367"/>
    </row>
    <row r="8657" spans="26:37" s="368" customFormat="1" ht="14.15" customHeight="1">
      <c r="Z8657" s="439"/>
      <c r="AH8657" s="367"/>
      <c r="AJ8657" s="367"/>
      <c r="AK8657" s="367"/>
    </row>
    <row r="8658" spans="26:37" s="368" customFormat="1" ht="14.15" customHeight="1">
      <c r="Z8658" s="439"/>
      <c r="AH8658" s="367"/>
      <c r="AJ8658" s="367"/>
      <c r="AK8658" s="367"/>
    </row>
    <row r="8659" spans="26:37" s="368" customFormat="1" ht="14.15" customHeight="1">
      <c r="Z8659" s="439"/>
      <c r="AH8659" s="367"/>
      <c r="AJ8659" s="367"/>
      <c r="AK8659" s="367"/>
    </row>
    <row r="8660" spans="26:37" s="368" customFormat="1" ht="14.15" customHeight="1">
      <c r="Z8660" s="439"/>
      <c r="AH8660" s="367"/>
      <c r="AJ8660" s="367"/>
      <c r="AK8660" s="367"/>
    </row>
    <row r="8661" spans="26:37" s="368" customFormat="1" ht="14.15" customHeight="1">
      <c r="Z8661" s="439"/>
      <c r="AH8661" s="367"/>
      <c r="AJ8661" s="367"/>
      <c r="AK8661" s="367"/>
    </row>
    <row r="8662" spans="26:37" s="368" customFormat="1" ht="14.15" customHeight="1">
      <c r="Z8662" s="439"/>
      <c r="AH8662" s="367"/>
      <c r="AJ8662" s="367"/>
      <c r="AK8662" s="367"/>
    </row>
    <row r="8663" spans="26:37" s="368" customFormat="1" ht="14.15" customHeight="1">
      <c r="Z8663" s="439"/>
      <c r="AH8663" s="367"/>
      <c r="AJ8663" s="367"/>
      <c r="AK8663" s="367"/>
    </row>
    <row r="8664" spans="26:37" s="368" customFormat="1" ht="14.15" customHeight="1">
      <c r="Z8664" s="439"/>
      <c r="AH8664" s="367"/>
      <c r="AJ8664" s="367"/>
      <c r="AK8664" s="367"/>
    </row>
    <row r="8665" spans="26:37" s="368" customFormat="1" ht="14.15" customHeight="1">
      <c r="Z8665" s="439"/>
      <c r="AH8665" s="367"/>
      <c r="AJ8665" s="367"/>
      <c r="AK8665" s="367"/>
    </row>
    <row r="8666" spans="26:37" s="368" customFormat="1" ht="14.15" customHeight="1">
      <c r="Z8666" s="439"/>
      <c r="AH8666" s="367"/>
      <c r="AJ8666" s="367"/>
      <c r="AK8666" s="367"/>
    </row>
    <row r="8667" spans="26:37" s="368" customFormat="1" ht="14.15" customHeight="1">
      <c r="Z8667" s="439"/>
      <c r="AH8667" s="367"/>
      <c r="AJ8667" s="367"/>
      <c r="AK8667" s="367"/>
    </row>
    <row r="8668" spans="26:37" s="368" customFormat="1" ht="14.15" customHeight="1">
      <c r="Z8668" s="439"/>
      <c r="AH8668" s="367"/>
      <c r="AJ8668" s="367"/>
      <c r="AK8668" s="367"/>
    </row>
    <row r="8669" spans="26:37" s="368" customFormat="1" ht="14.15" customHeight="1">
      <c r="Z8669" s="439"/>
      <c r="AH8669" s="367"/>
      <c r="AJ8669" s="367"/>
      <c r="AK8669" s="367"/>
    </row>
    <row r="8670" spans="26:37" s="368" customFormat="1" ht="14.15" customHeight="1">
      <c r="Z8670" s="439"/>
      <c r="AH8670" s="367"/>
      <c r="AJ8670" s="367"/>
      <c r="AK8670" s="367"/>
    </row>
    <row r="8671" spans="26:37" s="368" customFormat="1" ht="14.15" customHeight="1">
      <c r="Z8671" s="439"/>
      <c r="AH8671" s="367"/>
      <c r="AJ8671" s="367"/>
      <c r="AK8671" s="367"/>
    </row>
    <row r="8672" spans="26:37" s="368" customFormat="1" ht="14.15" customHeight="1">
      <c r="Z8672" s="439"/>
      <c r="AH8672" s="367"/>
      <c r="AJ8672" s="367"/>
      <c r="AK8672" s="367"/>
    </row>
    <row r="8673" spans="26:37" s="368" customFormat="1" ht="14.15" customHeight="1">
      <c r="Z8673" s="439"/>
      <c r="AH8673" s="367"/>
      <c r="AJ8673" s="367"/>
      <c r="AK8673" s="367"/>
    </row>
    <row r="8674" spans="26:37" s="368" customFormat="1" ht="14.15" customHeight="1">
      <c r="Z8674" s="439"/>
      <c r="AH8674" s="367"/>
      <c r="AJ8674" s="367"/>
      <c r="AK8674" s="367"/>
    </row>
    <row r="8675" spans="26:37" s="368" customFormat="1" ht="14.15" customHeight="1">
      <c r="Z8675" s="439"/>
      <c r="AH8675" s="367"/>
      <c r="AJ8675" s="367"/>
      <c r="AK8675" s="367"/>
    </row>
    <row r="8676" spans="26:37" s="368" customFormat="1" ht="14.15" customHeight="1">
      <c r="Z8676" s="439"/>
      <c r="AH8676" s="367"/>
      <c r="AJ8676" s="367"/>
      <c r="AK8676" s="367"/>
    </row>
    <row r="8677" spans="26:37" s="368" customFormat="1" ht="14.15" customHeight="1">
      <c r="Z8677" s="439"/>
      <c r="AH8677" s="367"/>
      <c r="AJ8677" s="367"/>
      <c r="AK8677" s="367"/>
    </row>
    <row r="8678" spans="26:37" s="368" customFormat="1" ht="14.15" customHeight="1">
      <c r="Z8678" s="439"/>
      <c r="AH8678" s="367"/>
      <c r="AJ8678" s="367"/>
      <c r="AK8678" s="367"/>
    </row>
    <row r="8679" spans="26:37" s="368" customFormat="1" ht="14.15" customHeight="1">
      <c r="Z8679" s="439"/>
      <c r="AH8679" s="367"/>
      <c r="AJ8679" s="367"/>
      <c r="AK8679" s="367"/>
    </row>
    <row r="8680" spans="26:37" s="368" customFormat="1" ht="14.15" customHeight="1">
      <c r="Z8680" s="439"/>
      <c r="AH8680" s="367"/>
      <c r="AJ8680" s="367"/>
      <c r="AK8680" s="367"/>
    </row>
    <row r="8681" spans="26:37" s="368" customFormat="1" ht="14.15" customHeight="1">
      <c r="Z8681" s="439"/>
      <c r="AH8681" s="367"/>
      <c r="AJ8681" s="367"/>
      <c r="AK8681" s="367"/>
    </row>
    <row r="8682" spans="26:37" s="368" customFormat="1" ht="14.15" customHeight="1">
      <c r="Z8682" s="439"/>
      <c r="AH8682" s="367"/>
      <c r="AJ8682" s="367"/>
      <c r="AK8682" s="367"/>
    </row>
    <row r="8683" spans="26:37" s="368" customFormat="1" ht="14.15" customHeight="1">
      <c r="Z8683" s="439"/>
      <c r="AH8683" s="367"/>
      <c r="AJ8683" s="367"/>
      <c r="AK8683" s="367"/>
    </row>
    <row r="8684" spans="26:37" s="368" customFormat="1" ht="14.15" customHeight="1">
      <c r="Z8684" s="439"/>
      <c r="AH8684" s="367"/>
      <c r="AJ8684" s="367"/>
      <c r="AK8684" s="367"/>
    </row>
    <row r="8685" spans="26:37" s="368" customFormat="1" ht="14.15" customHeight="1">
      <c r="Z8685" s="439"/>
      <c r="AH8685" s="367"/>
      <c r="AJ8685" s="367"/>
      <c r="AK8685" s="367"/>
    </row>
    <row r="8686" spans="26:37" s="368" customFormat="1" ht="14.15" customHeight="1">
      <c r="Z8686" s="439"/>
      <c r="AH8686" s="367"/>
      <c r="AJ8686" s="367"/>
      <c r="AK8686" s="367"/>
    </row>
    <row r="8687" spans="26:37" s="368" customFormat="1" ht="14.15" customHeight="1">
      <c r="Z8687" s="439"/>
      <c r="AH8687" s="367"/>
      <c r="AJ8687" s="367"/>
      <c r="AK8687" s="367"/>
    </row>
    <row r="8688" spans="26:37" s="368" customFormat="1" ht="14.15" customHeight="1">
      <c r="Z8688" s="439"/>
      <c r="AH8688" s="367"/>
      <c r="AJ8688" s="367"/>
      <c r="AK8688" s="367"/>
    </row>
    <row r="8689" spans="26:37" s="368" customFormat="1" ht="14.15" customHeight="1">
      <c r="Z8689" s="439"/>
      <c r="AH8689" s="367"/>
      <c r="AJ8689" s="367"/>
      <c r="AK8689" s="367"/>
    </row>
    <row r="8690" spans="26:37" s="368" customFormat="1" ht="14.15" customHeight="1">
      <c r="Z8690" s="439"/>
      <c r="AH8690" s="367"/>
      <c r="AJ8690" s="367"/>
      <c r="AK8690" s="367"/>
    </row>
    <row r="8691" spans="26:37" s="368" customFormat="1" ht="14.15" customHeight="1">
      <c r="Z8691" s="439"/>
      <c r="AH8691" s="367"/>
      <c r="AJ8691" s="367"/>
      <c r="AK8691" s="367"/>
    </row>
    <row r="8692" spans="26:37" s="368" customFormat="1" ht="14.15" customHeight="1">
      <c r="Z8692" s="439"/>
      <c r="AH8692" s="367"/>
      <c r="AJ8692" s="367"/>
      <c r="AK8692" s="367"/>
    </row>
    <row r="8693" spans="26:37" s="368" customFormat="1" ht="14.15" customHeight="1">
      <c r="Z8693" s="439"/>
      <c r="AH8693" s="367"/>
      <c r="AJ8693" s="367"/>
      <c r="AK8693" s="367"/>
    </row>
    <row r="8694" spans="26:37" s="368" customFormat="1" ht="14.15" customHeight="1">
      <c r="Z8694" s="439"/>
      <c r="AH8694" s="367"/>
      <c r="AJ8694" s="367"/>
      <c r="AK8694" s="367"/>
    </row>
    <row r="8695" spans="26:37" s="368" customFormat="1" ht="14.15" customHeight="1">
      <c r="Z8695" s="439"/>
      <c r="AH8695" s="367"/>
      <c r="AJ8695" s="367"/>
      <c r="AK8695" s="367"/>
    </row>
    <row r="8696" spans="26:37" s="368" customFormat="1" ht="14.15" customHeight="1">
      <c r="Z8696" s="439"/>
      <c r="AH8696" s="367"/>
      <c r="AJ8696" s="367"/>
      <c r="AK8696" s="367"/>
    </row>
    <row r="8697" spans="26:37" s="368" customFormat="1" ht="14.15" customHeight="1">
      <c r="Z8697" s="439"/>
      <c r="AH8697" s="367"/>
      <c r="AJ8697" s="367"/>
      <c r="AK8697" s="367"/>
    </row>
    <row r="8698" spans="26:37" s="368" customFormat="1" ht="14.15" customHeight="1">
      <c r="Z8698" s="439"/>
      <c r="AH8698" s="367"/>
      <c r="AJ8698" s="367"/>
      <c r="AK8698" s="367"/>
    </row>
    <row r="8699" spans="26:37" s="368" customFormat="1" ht="14.15" customHeight="1">
      <c r="Z8699" s="439"/>
      <c r="AH8699" s="367"/>
      <c r="AJ8699" s="367"/>
      <c r="AK8699" s="367"/>
    </row>
    <row r="8700" spans="26:37" s="368" customFormat="1" ht="14.15" customHeight="1">
      <c r="Z8700" s="439"/>
      <c r="AH8700" s="367"/>
      <c r="AJ8700" s="367"/>
      <c r="AK8700" s="367"/>
    </row>
    <row r="8701" spans="26:37" s="368" customFormat="1" ht="14.15" customHeight="1">
      <c r="Z8701" s="439"/>
      <c r="AH8701" s="367"/>
      <c r="AJ8701" s="367"/>
      <c r="AK8701" s="367"/>
    </row>
    <row r="8702" spans="26:37" s="368" customFormat="1" ht="14.15" customHeight="1">
      <c r="Z8702" s="439"/>
      <c r="AH8702" s="367"/>
      <c r="AJ8702" s="367"/>
      <c r="AK8702" s="367"/>
    </row>
    <row r="8703" spans="26:37" s="368" customFormat="1" ht="14.15" customHeight="1">
      <c r="Z8703" s="439"/>
      <c r="AH8703" s="367"/>
      <c r="AJ8703" s="367"/>
      <c r="AK8703" s="367"/>
    </row>
    <row r="8704" spans="26:37" s="368" customFormat="1" ht="14.15" customHeight="1">
      <c r="Z8704" s="439"/>
      <c r="AH8704" s="367"/>
      <c r="AJ8704" s="367"/>
      <c r="AK8704" s="367"/>
    </row>
    <row r="8705" spans="26:37" s="368" customFormat="1" ht="14.15" customHeight="1">
      <c r="Z8705" s="439"/>
      <c r="AH8705" s="367"/>
      <c r="AJ8705" s="367"/>
      <c r="AK8705" s="367"/>
    </row>
    <row r="8706" spans="26:37" s="368" customFormat="1" ht="14.15" customHeight="1">
      <c r="Z8706" s="439"/>
      <c r="AH8706" s="367"/>
      <c r="AJ8706" s="367"/>
      <c r="AK8706" s="367"/>
    </row>
    <row r="8707" spans="26:37" s="368" customFormat="1" ht="14.15" customHeight="1">
      <c r="Z8707" s="439"/>
      <c r="AH8707" s="367"/>
      <c r="AJ8707" s="367"/>
      <c r="AK8707" s="367"/>
    </row>
    <row r="8708" spans="26:37" s="368" customFormat="1" ht="14.15" customHeight="1">
      <c r="Z8708" s="439"/>
      <c r="AH8708" s="367"/>
      <c r="AJ8708" s="367"/>
      <c r="AK8708" s="367"/>
    </row>
    <row r="8709" spans="26:37" s="368" customFormat="1" ht="14.15" customHeight="1">
      <c r="Z8709" s="439"/>
      <c r="AH8709" s="367"/>
      <c r="AJ8709" s="367"/>
      <c r="AK8709" s="367"/>
    </row>
    <row r="8710" spans="26:37" s="368" customFormat="1" ht="14.15" customHeight="1">
      <c r="Z8710" s="439"/>
      <c r="AH8710" s="367"/>
      <c r="AJ8710" s="367"/>
      <c r="AK8710" s="367"/>
    </row>
    <row r="8711" spans="26:37" s="368" customFormat="1" ht="14.15" customHeight="1">
      <c r="Z8711" s="439"/>
      <c r="AH8711" s="367"/>
      <c r="AJ8711" s="367"/>
      <c r="AK8711" s="367"/>
    </row>
    <row r="8712" spans="26:37" s="368" customFormat="1" ht="14.15" customHeight="1">
      <c r="Z8712" s="439"/>
      <c r="AH8712" s="367"/>
      <c r="AJ8712" s="367"/>
      <c r="AK8712" s="367"/>
    </row>
    <row r="8713" spans="26:37" s="368" customFormat="1" ht="14.15" customHeight="1">
      <c r="Z8713" s="439"/>
      <c r="AH8713" s="367"/>
      <c r="AJ8713" s="367"/>
      <c r="AK8713" s="367"/>
    </row>
    <row r="8714" spans="26:37" s="368" customFormat="1" ht="14.15" customHeight="1">
      <c r="Z8714" s="439"/>
      <c r="AH8714" s="367"/>
      <c r="AJ8714" s="367"/>
      <c r="AK8714" s="367"/>
    </row>
    <row r="8715" spans="26:37" s="368" customFormat="1" ht="14.15" customHeight="1">
      <c r="Z8715" s="439"/>
      <c r="AH8715" s="367"/>
      <c r="AJ8715" s="367"/>
      <c r="AK8715" s="367"/>
    </row>
    <row r="8716" spans="26:37" s="368" customFormat="1" ht="14.15" customHeight="1">
      <c r="Z8716" s="439"/>
      <c r="AH8716" s="367"/>
      <c r="AJ8716" s="367"/>
      <c r="AK8716" s="367"/>
    </row>
    <row r="8717" spans="26:37" s="368" customFormat="1" ht="14.15" customHeight="1">
      <c r="Z8717" s="439"/>
      <c r="AH8717" s="367"/>
      <c r="AJ8717" s="367"/>
      <c r="AK8717" s="367"/>
    </row>
    <row r="8718" spans="26:37" s="368" customFormat="1" ht="14.15" customHeight="1">
      <c r="Z8718" s="439"/>
      <c r="AH8718" s="367"/>
      <c r="AJ8718" s="367"/>
      <c r="AK8718" s="367"/>
    </row>
    <row r="8719" spans="26:37" s="368" customFormat="1" ht="14.15" customHeight="1">
      <c r="Z8719" s="439"/>
      <c r="AH8719" s="367"/>
      <c r="AJ8719" s="367"/>
      <c r="AK8719" s="367"/>
    </row>
    <row r="8720" spans="26:37" s="368" customFormat="1" ht="14.15" customHeight="1">
      <c r="Z8720" s="439"/>
      <c r="AH8720" s="367"/>
      <c r="AJ8720" s="367"/>
      <c r="AK8720" s="367"/>
    </row>
    <row r="8721" spans="26:37" s="368" customFormat="1" ht="14.15" customHeight="1">
      <c r="Z8721" s="439"/>
      <c r="AH8721" s="367"/>
      <c r="AJ8721" s="367"/>
      <c r="AK8721" s="367"/>
    </row>
    <row r="8722" spans="26:37" s="368" customFormat="1" ht="14.15" customHeight="1">
      <c r="Z8722" s="439"/>
      <c r="AH8722" s="367"/>
      <c r="AJ8722" s="367"/>
      <c r="AK8722" s="367"/>
    </row>
    <row r="8723" spans="26:37" s="368" customFormat="1" ht="14.15" customHeight="1">
      <c r="Z8723" s="439"/>
      <c r="AH8723" s="367"/>
      <c r="AJ8723" s="367"/>
      <c r="AK8723" s="367"/>
    </row>
    <row r="8724" spans="26:37" s="368" customFormat="1" ht="14.15" customHeight="1">
      <c r="Z8724" s="439"/>
      <c r="AH8724" s="367"/>
      <c r="AJ8724" s="367"/>
      <c r="AK8724" s="367"/>
    </row>
    <row r="8725" spans="26:37" s="368" customFormat="1" ht="14.15" customHeight="1">
      <c r="Z8725" s="439"/>
      <c r="AH8725" s="367"/>
      <c r="AJ8725" s="367"/>
      <c r="AK8725" s="367"/>
    </row>
    <row r="8726" spans="26:37" s="368" customFormat="1" ht="14.15" customHeight="1">
      <c r="Z8726" s="439"/>
      <c r="AH8726" s="367"/>
      <c r="AJ8726" s="367"/>
      <c r="AK8726" s="367"/>
    </row>
    <row r="8727" spans="26:37" s="368" customFormat="1" ht="14.15" customHeight="1">
      <c r="Z8727" s="439"/>
      <c r="AH8727" s="367"/>
      <c r="AJ8727" s="367"/>
      <c r="AK8727" s="367"/>
    </row>
    <row r="8728" spans="26:37" s="368" customFormat="1" ht="14.15" customHeight="1">
      <c r="Z8728" s="439"/>
      <c r="AH8728" s="367"/>
      <c r="AJ8728" s="367"/>
      <c r="AK8728" s="367"/>
    </row>
    <row r="8729" spans="26:37" s="368" customFormat="1" ht="14.15" customHeight="1">
      <c r="Z8729" s="439"/>
      <c r="AH8729" s="367"/>
      <c r="AJ8729" s="367"/>
      <c r="AK8729" s="367"/>
    </row>
    <row r="8730" spans="26:37" s="368" customFormat="1" ht="14.15" customHeight="1">
      <c r="Z8730" s="439"/>
      <c r="AH8730" s="367"/>
      <c r="AJ8730" s="367"/>
      <c r="AK8730" s="367"/>
    </row>
    <row r="8731" spans="26:37" s="368" customFormat="1" ht="14.15" customHeight="1">
      <c r="Z8731" s="439"/>
      <c r="AH8731" s="367"/>
      <c r="AJ8731" s="367"/>
      <c r="AK8731" s="367"/>
    </row>
    <row r="8732" spans="26:37" s="368" customFormat="1" ht="14.15" customHeight="1">
      <c r="Z8732" s="439"/>
      <c r="AH8732" s="367"/>
      <c r="AJ8732" s="367"/>
      <c r="AK8732" s="367"/>
    </row>
    <row r="8733" spans="26:37" s="368" customFormat="1" ht="14.15" customHeight="1">
      <c r="Z8733" s="439"/>
      <c r="AH8733" s="367"/>
      <c r="AJ8733" s="367"/>
      <c r="AK8733" s="367"/>
    </row>
    <row r="8734" spans="26:37" s="368" customFormat="1" ht="14.15" customHeight="1">
      <c r="Z8734" s="439"/>
      <c r="AH8734" s="367"/>
      <c r="AJ8734" s="367"/>
      <c r="AK8734" s="367"/>
    </row>
    <row r="8735" spans="26:37" s="368" customFormat="1" ht="14.15" customHeight="1">
      <c r="Z8735" s="439"/>
      <c r="AH8735" s="367"/>
      <c r="AJ8735" s="367"/>
      <c r="AK8735" s="367"/>
    </row>
    <row r="8736" spans="26:37" s="368" customFormat="1" ht="14.15" customHeight="1">
      <c r="Z8736" s="439"/>
      <c r="AH8736" s="367"/>
      <c r="AJ8736" s="367"/>
      <c r="AK8736" s="367"/>
    </row>
    <row r="8737" spans="26:37" s="368" customFormat="1" ht="14.15" customHeight="1">
      <c r="Z8737" s="439"/>
      <c r="AH8737" s="367"/>
      <c r="AJ8737" s="367"/>
      <c r="AK8737" s="367"/>
    </row>
    <row r="8738" spans="26:37" s="368" customFormat="1" ht="14.15" customHeight="1">
      <c r="Z8738" s="439"/>
      <c r="AH8738" s="367"/>
      <c r="AJ8738" s="367"/>
      <c r="AK8738" s="367"/>
    </row>
    <row r="8739" spans="26:37" s="368" customFormat="1" ht="14.15" customHeight="1">
      <c r="Z8739" s="439"/>
      <c r="AH8739" s="367"/>
      <c r="AJ8739" s="367"/>
      <c r="AK8739" s="367"/>
    </row>
    <row r="8740" spans="26:37" s="368" customFormat="1" ht="14.15" customHeight="1">
      <c r="Z8740" s="439"/>
      <c r="AH8740" s="367"/>
      <c r="AJ8740" s="367"/>
      <c r="AK8740" s="367"/>
    </row>
    <row r="8741" spans="26:37" s="368" customFormat="1" ht="14.15" customHeight="1">
      <c r="Z8741" s="439"/>
      <c r="AH8741" s="367"/>
      <c r="AJ8741" s="367"/>
      <c r="AK8741" s="367"/>
    </row>
    <row r="8742" spans="26:37" s="368" customFormat="1" ht="14.15" customHeight="1">
      <c r="Z8742" s="439"/>
      <c r="AH8742" s="367"/>
      <c r="AJ8742" s="367"/>
      <c r="AK8742" s="367"/>
    </row>
    <row r="8743" spans="26:37" s="368" customFormat="1" ht="14.15" customHeight="1">
      <c r="Z8743" s="439"/>
      <c r="AH8743" s="367"/>
      <c r="AJ8743" s="367"/>
      <c r="AK8743" s="367"/>
    </row>
    <row r="8744" spans="26:37" s="368" customFormat="1" ht="14.15" customHeight="1">
      <c r="Z8744" s="439"/>
      <c r="AH8744" s="367"/>
      <c r="AJ8744" s="367"/>
      <c r="AK8744" s="367"/>
    </row>
    <row r="8745" spans="26:37" s="368" customFormat="1" ht="14.15" customHeight="1">
      <c r="Z8745" s="439"/>
      <c r="AH8745" s="367"/>
      <c r="AJ8745" s="367"/>
      <c r="AK8745" s="367"/>
    </row>
    <row r="8746" spans="26:37" s="368" customFormat="1" ht="14.15" customHeight="1">
      <c r="Z8746" s="439"/>
      <c r="AH8746" s="367"/>
      <c r="AJ8746" s="367"/>
      <c r="AK8746" s="367"/>
    </row>
    <row r="8747" spans="26:37" s="368" customFormat="1" ht="14.15" customHeight="1">
      <c r="Z8747" s="439"/>
      <c r="AH8747" s="367"/>
      <c r="AJ8747" s="367"/>
      <c r="AK8747" s="367"/>
    </row>
    <row r="8748" spans="26:37" s="368" customFormat="1" ht="14.15" customHeight="1">
      <c r="Z8748" s="439"/>
      <c r="AH8748" s="367"/>
      <c r="AJ8748" s="367"/>
      <c r="AK8748" s="367"/>
    </row>
    <row r="8749" spans="26:37" s="368" customFormat="1" ht="14.15" customHeight="1">
      <c r="Z8749" s="439"/>
      <c r="AH8749" s="367"/>
      <c r="AJ8749" s="367"/>
      <c r="AK8749" s="367"/>
    </row>
    <row r="8750" spans="26:37" s="368" customFormat="1" ht="14.15" customHeight="1">
      <c r="Z8750" s="439"/>
      <c r="AH8750" s="367"/>
      <c r="AJ8750" s="367"/>
      <c r="AK8750" s="367"/>
    </row>
    <row r="8751" spans="26:37" s="368" customFormat="1" ht="14.15" customHeight="1">
      <c r="Z8751" s="439"/>
      <c r="AH8751" s="367"/>
      <c r="AJ8751" s="367"/>
      <c r="AK8751" s="367"/>
    </row>
    <row r="8752" spans="26:37" s="368" customFormat="1" ht="14.15" customHeight="1">
      <c r="Z8752" s="439"/>
      <c r="AH8752" s="367"/>
      <c r="AJ8752" s="367"/>
      <c r="AK8752" s="367"/>
    </row>
    <row r="8753" spans="26:37" s="368" customFormat="1" ht="14.15" customHeight="1">
      <c r="Z8753" s="439"/>
      <c r="AH8753" s="367"/>
      <c r="AJ8753" s="367"/>
      <c r="AK8753" s="367"/>
    </row>
    <row r="8754" spans="26:37" s="368" customFormat="1" ht="14.15" customHeight="1">
      <c r="Z8754" s="439"/>
      <c r="AH8754" s="367"/>
      <c r="AJ8754" s="367"/>
      <c r="AK8754" s="367"/>
    </row>
    <row r="8755" spans="26:37" s="368" customFormat="1" ht="14.15" customHeight="1">
      <c r="Z8755" s="439"/>
      <c r="AH8755" s="367"/>
      <c r="AJ8755" s="367"/>
      <c r="AK8755" s="367"/>
    </row>
    <row r="8756" spans="26:37" s="368" customFormat="1" ht="14.15" customHeight="1">
      <c r="Z8756" s="439"/>
      <c r="AH8756" s="367"/>
      <c r="AJ8756" s="367"/>
      <c r="AK8756" s="367"/>
    </row>
    <row r="8757" spans="26:37" s="368" customFormat="1" ht="14.15" customHeight="1">
      <c r="Z8757" s="439"/>
      <c r="AH8757" s="367"/>
      <c r="AJ8757" s="367"/>
      <c r="AK8757" s="367"/>
    </row>
    <row r="8758" spans="26:37" s="368" customFormat="1" ht="14.15" customHeight="1">
      <c r="Z8758" s="439"/>
      <c r="AH8758" s="367"/>
      <c r="AJ8758" s="367"/>
      <c r="AK8758" s="367"/>
    </row>
    <row r="8759" spans="26:37" s="368" customFormat="1" ht="14.15" customHeight="1">
      <c r="Z8759" s="439"/>
      <c r="AH8759" s="367"/>
      <c r="AJ8759" s="367"/>
      <c r="AK8759" s="367"/>
    </row>
    <row r="8760" spans="26:37" s="368" customFormat="1" ht="14.15" customHeight="1">
      <c r="Z8760" s="439"/>
      <c r="AH8760" s="367"/>
      <c r="AJ8760" s="367"/>
      <c r="AK8760" s="367"/>
    </row>
    <row r="8761" spans="26:37" s="368" customFormat="1" ht="14.15" customHeight="1">
      <c r="Z8761" s="439"/>
      <c r="AH8761" s="367"/>
      <c r="AJ8761" s="367"/>
      <c r="AK8761" s="367"/>
    </row>
    <row r="8762" spans="26:37" s="368" customFormat="1" ht="14.15" customHeight="1">
      <c r="Z8762" s="439"/>
      <c r="AH8762" s="367"/>
      <c r="AJ8762" s="367"/>
      <c r="AK8762" s="367"/>
    </row>
    <row r="8763" spans="26:37" s="368" customFormat="1" ht="14.15" customHeight="1">
      <c r="Z8763" s="439"/>
      <c r="AH8763" s="367"/>
      <c r="AJ8763" s="367"/>
      <c r="AK8763" s="367"/>
    </row>
    <row r="8764" spans="26:37" s="368" customFormat="1" ht="14.15" customHeight="1">
      <c r="Z8764" s="439"/>
      <c r="AH8764" s="367"/>
      <c r="AJ8764" s="367"/>
      <c r="AK8764" s="367"/>
    </row>
    <row r="8765" spans="26:37" s="368" customFormat="1" ht="14.15" customHeight="1">
      <c r="Z8765" s="439"/>
      <c r="AH8765" s="367"/>
      <c r="AJ8765" s="367"/>
      <c r="AK8765" s="367"/>
    </row>
    <row r="8766" spans="26:37" s="368" customFormat="1" ht="14.15" customHeight="1">
      <c r="Z8766" s="439"/>
      <c r="AH8766" s="367"/>
      <c r="AJ8766" s="367"/>
      <c r="AK8766" s="367"/>
    </row>
    <row r="8767" spans="26:37" s="368" customFormat="1" ht="14.15" customHeight="1">
      <c r="Z8767" s="439"/>
      <c r="AH8767" s="367"/>
      <c r="AJ8767" s="367"/>
      <c r="AK8767" s="367"/>
    </row>
    <row r="8768" spans="26:37" s="368" customFormat="1" ht="14.15" customHeight="1">
      <c r="Z8768" s="439"/>
      <c r="AH8768" s="367"/>
      <c r="AJ8768" s="367"/>
      <c r="AK8768" s="367"/>
    </row>
    <row r="8769" spans="26:37" s="368" customFormat="1" ht="14.15" customHeight="1">
      <c r="Z8769" s="439"/>
      <c r="AH8769" s="367"/>
      <c r="AJ8769" s="367"/>
      <c r="AK8769" s="367"/>
    </row>
    <row r="8770" spans="26:37" s="368" customFormat="1" ht="14.15" customHeight="1">
      <c r="Z8770" s="439"/>
      <c r="AH8770" s="367"/>
      <c r="AJ8770" s="367"/>
      <c r="AK8770" s="367"/>
    </row>
    <row r="8771" spans="26:37" s="368" customFormat="1" ht="14.15" customHeight="1">
      <c r="Z8771" s="439"/>
      <c r="AH8771" s="367"/>
      <c r="AJ8771" s="367"/>
      <c r="AK8771" s="367"/>
    </row>
    <row r="8772" spans="26:37" s="368" customFormat="1" ht="14.15" customHeight="1">
      <c r="Z8772" s="439"/>
      <c r="AH8772" s="367"/>
      <c r="AJ8772" s="367"/>
      <c r="AK8772" s="367"/>
    </row>
    <row r="8773" spans="26:37" s="368" customFormat="1" ht="14.15" customHeight="1">
      <c r="Z8773" s="439"/>
      <c r="AH8773" s="367"/>
      <c r="AJ8773" s="367"/>
      <c r="AK8773" s="367"/>
    </row>
    <row r="8774" spans="26:37" s="368" customFormat="1" ht="14.15" customHeight="1">
      <c r="Z8774" s="439"/>
      <c r="AH8774" s="367"/>
      <c r="AJ8774" s="367"/>
      <c r="AK8774" s="367"/>
    </row>
    <row r="8775" spans="26:37" s="368" customFormat="1" ht="14.15" customHeight="1">
      <c r="Z8775" s="439"/>
      <c r="AH8775" s="367"/>
      <c r="AJ8775" s="367"/>
      <c r="AK8775" s="367"/>
    </row>
    <row r="8776" spans="26:37" s="368" customFormat="1" ht="14.15" customHeight="1">
      <c r="Z8776" s="439"/>
      <c r="AH8776" s="367"/>
      <c r="AJ8776" s="367"/>
      <c r="AK8776" s="367"/>
    </row>
    <row r="8777" spans="26:37" s="368" customFormat="1" ht="14.15" customHeight="1">
      <c r="Z8777" s="439"/>
      <c r="AH8777" s="367"/>
      <c r="AJ8777" s="367"/>
      <c r="AK8777" s="367"/>
    </row>
    <row r="8778" spans="26:37" s="368" customFormat="1" ht="14.15" customHeight="1">
      <c r="Z8778" s="439"/>
      <c r="AH8778" s="367"/>
      <c r="AJ8778" s="367"/>
      <c r="AK8778" s="367"/>
    </row>
    <row r="8779" spans="26:37" s="368" customFormat="1" ht="14.15" customHeight="1">
      <c r="Z8779" s="439"/>
      <c r="AH8779" s="367"/>
      <c r="AJ8779" s="367"/>
      <c r="AK8779" s="367"/>
    </row>
    <row r="8780" spans="26:37" s="368" customFormat="1" ht="14.15" customHeight="1">
      <c r="Z8780" s="439"/>
      <c r="AH8780" s="367"/>
      <c r="AJ8780" s="367"/>
      <c r="AK8780" s="367"/>
    </row>
    <row r="8781" spans="26:37" s="368" customFormat="1" ht="14.15" customHeight="1">
      <c r="Z8781" s="439"/>
      <c r="AH8781" s="367"/>
      <c r="AJ8781" s="367"/>
      <c r="AK8781" s="367"/>
    </row>
    <row r="8782" spans="26:37" s="368" customFormat="1" ht="14.15" customHeight="1">
      <c r="Z8782" s="439"/>
      <c r="AH8782" s="367"/>
      <c r="AJ8782" s="367"/>
      <c r="AK8782" s="367"/>
    </row>
    <row r="8783" spans="26:37" s="368" customFormat="1" ht="14.15" customHeight="1">
      <c r="Z8783" s="439"/>
      <c r="AH8783" s="367"/>
      <c r="AJ8783" s="367"/>
      <c r="AK8783" s="367"/>
    </row>
    <row r="8784" spans="26:37" s="368" customFormat="1" ht="14.15" customHeight="1">
      <c r="Z8784" s="439"/>
      <c r="AH8784" s="367"/>
      <c r="AJ8784" s="367"/>
      <c r="AK8784" s="367"/>
    </row>
    <row r="8785" spans="26:37" s="368" customFormat="1" ht="14.15" customHeight="1">
      <c r="Z8785" s="439"/>
      <c r="AH8785" s="367"/>
      <c r="AJ8785" s="367"/>
      <c r="AK8785" s="367"/>
    </row>
    <row r="8786" spans="26:37" s="368" customFormat="1" ht="14.15" customHeight="1">
      <c r="Z8786" s="439"/>
      <c r="AH8786" s="367"/>
      <c r="AJ8786" s="367"/>
      <c r="AK8786" s="367"/>
    </row>
    <row r="8787" spans="26:37" s="368" customFormat="1" ht="14.15" customHeight="1">
      <c r="Z8787" s="439"/>
      <c r="AH8787" s="367"/>
      <c r="AJ8787" s="367"/>
      <c r="AK8787" s="367"/>
    </row>
    <row r="8788" spans="26:37" s="368" customFormat="1" ht="14.15" customHeight="1">
      <c r="Z8788" s="439"/>
      <c r="AH8788" s="367"/>
      <c r="AJ8788" s="367"/>
      <c r="AK8788" s="367"/>
    </row>
    <row r="8789" spans="26:37" s="368" customFormat="1" ht="14.15" customHeight="1">
      <c r="Z8789" s="439"/>
      <c r="AH8789" s="367"/>
      <c r="AJ8789" s="367"/>
      <c r="AK8789" s="367"/>
    </row>
    <row r="8790" spans="26:37" s="368" customFormat="1" ht="14.15" customHeight="1">
      <c r="Z8790" s="439"/>
      <c r="AH8790" s="367"/>
      <c r="AJ8790" s="367"/>
      <c r="AK8790" s="367"/>
    </row>
    <row r="8791" spans="26:37" s="368" customFormat="1" ht="14.15" customHeight="1">
      <c r="Z8791" s="439"/>
      <c r="AH8791" s="367"/>
      <c r="AJ8791" s="367"/>
      <c r="AK8791" s="367"/>
    </row>
    <row r="8792" spans="26:37" s="368" customFormat="1" ht="14.15" customHeight="1">
      <c r="Z8792" s="439"/>
      <c r="AH8792" s="367"/>
      <c r="AJ8792" s="367"/>
      <c r="AK8792" s="367"/>
    </row>
    <row r="8793" spans="26:37" s="368" customFormat="1" ht="14.15" customHeight="1">
      <c r="Z8793" s="439"/>
      <c r="AH8793" s="367"/>
      <c r="AJ8793" s="367"/>
      <c r="AK8793" s="367"/>
    </row>
    <row r="8794" spans="26:37" s="368" customFormat="1" ht="14.15" customHeight="1">
      <c r="Z8794" s="439"/>
      <c r="AH8794" s="367"/>
      <c r="AJ8794" s="367"/>
      <c r="AK8794" s="367"/>
    </row>
    <row r="8795" spans="26:37" s="368" customFormat="1" ht="14.15" customHeight="1">
      <c r="Z8795" s="439"/>
      <c r="AH8795" s="367"/>
      <c r="AJ8795" s="367"/>
      <c r="AK8795" s="367"/>
    </row>
    <row r="8796" spans="26:37" s="368" customFormat="1" ht="14.15" customHeight="1">
      <c r="Z8796" s="439"/>
      <c r="AH8796" s="367"/>
      <c r="AJ8796" s="367"/>
      <c r="AK8796" s="367"/>
    </row>
    <row r="8797" spans="26:37" s="368" customFormat="1" ht="14.15" customHeight="1">
      <c r="Z8797" s="439"/>
      <c r="AH8797" s="367"/>
      <c r="AJ8797" s="367"/>
      <c r="AK8797" s="367"/>
    </row>
    <row r="8798" spans="26:37" s="368" customFormat="1" ht="14.15" customHeight="1">
      <c r="Z8798" s="439"/>
      <c r="AH8798" s="367"/>
      <c r="AJ8798" s="367"/>
      <c r="AK8798" s="367"/>
    </row>
    <row r="8799" spans="26:37" s="368" customFormat="1" ht="14.15" customHeight="1">
      <c r="Z8799" s="439"/>
      <c r="AH8799" s="367"/>
      <c r="AJ8799" s="367"/>
      <c r="AK8799" s="367"/>
    </row>
    <row r="8800" spans="26:37" s="368" customFormat="1" ht="14.15" customHeight="1">
      <c r="Z8800" s="439"/>
      <c r="AH8800" s="367"/>
      <c r="AJ8800" s="367"/>
      <c r="AK8800" s="367"/>
    </row>
    <row r="8801" spans="26:37" s="368" customFormat="1" ht="14.15" customHeight="1">
      <c r="Z8801" s="439"/>
      <c r="AH8801" s="367"/>
      <c r="AJ8801" s="367"/>
      <c r="AK8801" s="367"/>
    </row>
    <row r="8802" spans="26:37" s="368" customFormat="1" ht="14.15" customHeight="1">
      <c r="Z8802" s="439"/>
      <c r="AH8802" s="367"/>
      <c r="AJ8802" s="367"/>
      <c r="AK8802" s="367"/>
    </row>
    <row r="8803" spans="26:37" s="368" customFormat="1" ht="14.15" customHeight="1">
      <c r="Z8803" s="439"/>
      <c r="AH8803" s="367"/>
      <c r="AJ8803" s="367"/>
      <c r="AK8803" s="367"/>
    </row>
    <row r="8804" spans="26:37" s="368" customFormat="1" ht="14.15" customHeight="1">
      <c r="Z8804" s="439"/>
      <c r="AH8804" s="367"/>
      <c r="AJ8804" s="367"/>
      <c r="AK8804" s="367"/>
    </row>
    <row r="8805" spans="26:37" s="368" customFormat="1" ht="14.15" customHeight="1">
      <c r="Z8805" s="439"/>
      <c r="AH8805" s="367"/>
      <c r="AJ8805" s="367"/>
      <c r="AK8805" s="367"/>
    </row>
    <row r="8806" spans="26:37" s="368" customFormat="1" ht="14.15" customHeight="1">
      <c r="Z8806" s="439"/>
      <c r="AH8806" s="367"/>
      <c r="AJ8806" s="367"/>
      <c r="AK8806" s="367"/>
    </row>
    <row r="8807" spans="26:37" s="368" customFormat="1" ht="14.15" customHeight="1">
      <c r="Z8807" s="439"/>
      <c r="AH8807" s="367"/>
      <c r="AJ8807" s="367"/>
      <c r="AK8807" s="367"/>
    </row>
    <row r="8808" spans="26:37" s="368" customFormat="1" ht="14.15" customHeight="1">
      <c r="Z8808" s="439"/>
      <c r="AH8808" s="367"/>
      <c r="AJ8808" s="367"/>
      <c r="AK8808" s="367"/>
    </row>
    <row r="8809" spans="26:37" s="368" customFormat="1" ht="14.15" customHeight="1">
      <c r="Z8809" s="439"/>
      <c r="AH8809" s="367"/>
      <c r="AJ8809" s="367"/>
      <c r="AK8809" s="367"/>
    </row>
    <row r="8810" spans="26:37" s="368" customFormat="1" ht="14.15" customHeight="1">
      <c r="Z8810" s="439"/>
      <c r="AH8810" s="367"/>
      <c r="AJ8810" s="367"/>
      <c r="AK8810" s="367"/>
    </row>
    <row r="8811" spans="26:37" s="368" customFormat="1" ht="14.15" customHeight="1">
      <c r="Z8811" s="439"/>
      <c r="AH8811" s="367"/>
      <c r="AJ8811" s="367"/>
      <c r="AK8811" s="367"/>
    </row>
    <row r="8812" spans="26:37" s="368" customFormat="1" ht="14.15" customHeight="1">
      <c r="Z8812" s="439"/>
      <c r="AH8812" s="367"/>
      <c r="AJ8812" s="367"/>
      <c r="AK8812" s="367"/>
    </row>
    <row r="8813" spans="26:37" s="368" customFormat="1" ht="14.15" customHeight="1">
      <c r="Z8813" s="439"/>
      <c r="AH8813" s="367"/>
      <c r="AJ8813" s="367"/>
      <c r="AK8813" s="367"/>
    </row>
    <row r="8814" spans="26:37" s="368" customFormat="1" ht="14.15" customHeight="1">
      <c r="Z8814" s="439"/>
      <c r="AH8814" s="367"/>
      <c r="AJ8814" s="367"/>
      <c r="AK8814" s="367"/>
    </row>
    <row r="8815" spans="26:37" s="368" customFormat="1" ht="14.15" customHeight="1">
      <c r="Z8815" s="439"/>
      <c r="AH8815" s="367"/>
      <c r="AJ8815" s="367"/>
      <c r="AK8815" s="367"/>
    </row>
    <row r="8816" spans="26:37" s="368" customFormat="1" ht="14.15" customHeight="1">
      <c r="Z8816" s="439"/>
      <c r="AH8816" s="367"/>
      <c r="AJ8816" s="367"/>
      <c r="AK8816" s="367"/>
    </row>
    <row r="8817" spans="26:37" s="368" customFormat="1" ht="14.15" customHeight="1">
      <c r="Z8817" s="439"/>
      <c r="AH8817" s="367"/>
      <c r="AJ8817" s="367"/>
      <c r="AK8817" s="367"/>
    </row>
    <row r="8818" spans="26:37" s="368" customFormat="1" ht="14.15" customHeight="1">
      <c r="Z8818" s="439"/>
      <c r="AH8818" s="367"/>
      <c r="AJ8818" s="367"/>
      <c r="AK8818" s="367"/>
    </row>
    <row r="8819" spans="26:37" s="368" customFormat="1" ht="14.15" customHeight="1">
      <c r="Z8819" s="439"/>
      <c r="AH8819" s="367"/>
      <c r="AJ8819" s="367"/>
      <c r="AK8819" s="367"/>
    </row>
    <row r="8820" spans="26:37" s="368" customFormat="1" ht="14.15" customHeight="1">
      <c r="Z8820" s="439"/>
      <c r="AH8820" s="367"/>
      <c r="AJ8820" s="367"/>
      <c r="AK8820" s="367"/>
    </row>
    <row r="8821" spans="26:37" s="368" customFormat="1" ht="14.15" customHeight="1">
      <c r="Z8821" s="439"/>
      <c r="AH8821" s="367"/>
      <c r="AJ8821" s="367"/>
      <c r="AK8821" s="367"/>
    </row>
    <row r="8822" spans="26:37" s="368" customFormat="1" ht="14.15" customHeight="1">
      <c r="Z8822" s="439"/>
      <c r="AH8822" s="367"/>
      <c r="AJ8822" s="367"/>
      <c r="AK8822" s="367"/>
    </row>
    <row r="8823" spans="26:37" s="368" customFormat="1" ht="14.15" customHeight="1">
      <c r="Z8823" s="439"/>
      <c r="AH8823" s="367"/>
      <c r="AJ8823" s="367"/>
      <c r="AK8823" s="367"/>
    </row>
    <row r="8824" spans="26:37" s="368" customFormat="1" ht="14.15" customHeight="1">
      <c r="Z8824" s="439"/>
      <c r="AH8824" s="367"/>
      <c r="AJ8824" s="367"/>
      <c r="AK8824" s="367"/>
    </row>
    <row r="8825" spans="26:37" s="368" customFormat="1" ht="14.15" customHeight="1">
      <c r="Z8825" s="439"/>
      <c r="AH8825" s="367"/>
      <c r="AJ8825" s="367"/>
      <c r="AK8825" s="367"/>
    </row>
    <row r="8826" spans="26:37" s="368" customFormat="1" ht="14.15" customHeight="1">
      <c r="Z8826" s="439"/>
      <c r="AH8826" s="367"/>
      <c r="AJ8826" s="367"/>
      <c r="AK8826" s="367"/>
    </row>
    <row r="8827" spans="26:37" s="368" customFormat="1" ht="14.15" customHeight="1">
      <c r="Z8827" s="439"/>
      <c r="AH8827" s="367"/>
      <c r="AJ8827" s="367"/>
      <c r="AK8827" s="367"/>
    </row>
    <row r="8828" spans="26:37" s="368" customFormat="1" ht="14.15" customHeight="1">
      <c r="Z8828" s="439"/>
      <c r="AH8828" s="367"/>
      <c r="AJ8828" s="367"/>
      <c r="AK8828" s="367"/>
    </row>
    <row r="8829" spans="26:37" s="368" customFormat="1" ht="14.15" customHeight="1">
      <c r="Z8829" s="439"/>
      <c r="AH8829" s="367"/>
      <c r="AJ8829" s="367"/>
      <c r="AK8829" s="367"/>
    </row>
    <row r="8830" spans="26:37" s="368" customFormat="1" ht="14.15" customHeight="1">
      <c r="Z8830" s="439"/>
      <c r="AH8830" s="367"/>
      <c r="AJ8830" s="367"/>
      <c r="AK8830" s="367"/>
    </row>
    <row r="8831" spans="26:37" s="368" customFormat="1" ht="14.15" customHeight="1">
      <c r="Z8831" s="439"/>
      <c r="AH8831" s="367"/>
      <c r="AJ8831" s="367"/>
      <c r="AK8831" s="367"/>
    </row>
    <row r="8832" spans="26:37" s="368" customFormat="1" ht="14.15" customHeight="1">
      <c r="Z8832" s="439"/>
      <c r="AH8832" s="367"/>
      <c r="AJ8832" s="367"/>
      <c r="AK8832" s="367"/>
    </row>
    <row r="8833" spans="26:37" s="368" customFormat="1" ht="14.15" customHeight="1">
      <c r="Z8833" s="439"/>
      <c r="AH8833" s="367"/>
      <c r="AJ8833" s="367"/>
      <c r="AK8833" s="367"/>
    </row>
    <row r="8834" spans="26:37" s="368" customFormat="1" ht="14.15" customHeight="1">
      <c r="Z8834" s="439"/>
      <c r="AH8834" s="367"/>
      <c r="AJ8834" s="367"/>
      <c r="AK8834" s="367"/>
    </row>
    <row r="8835" spans="26:37" s="368" customFormat="1" ht="14.15" customHeight="1">
      <c r="Z8835" s="439"/>
      <c r="AH8835" s="367"/>
      <c r="AJ8835" s="367"/>
      <c r="AK8835" s="367"/>
    </row>
    <row r="8836" spans="26:37" s="368" customFormat="1" ht="14.15" customHeight="1">
      <c r="Z8836" s="439"/>
      <c r="AH8836" s="367"/>
      <c r="AJ8836" s="367"/>
      <c r="AK8836" s="367"/>
    </row>
    <row r="8837" spans="26:37" s="368" customFormat="1" ht="14.15" customHeight="1">
      <c r="Z8837" s="439"/>
      <c r="AH8837" s="367"/>
      <c r="AJ8837" s="367"/>
      <c r="AK8837" s="367"/>
    </row>
    <row r="8838" spans="26:37" s="368" customFormat="1" ht="14.15" customHeight="1">
      <c r="Z8838" s="439"/>
      <c r="AH8838" s="367"/>
      <c r="AJ8838" s="367"/>
      <c r="AK8838" s="367"/>
    </row>
    <row r="8839" spans="26:37" s="368" customFormat="1" ht="14.15" customHeight="1">
      <c r="Z8839" s="439"/>
      <c r="AH8839" s="367"/>
      <c r="AJ8839" s="367"/>
      <c r="AK8839" s="367"/>
    </row>
    <row r="8840" spans="26:37" s="368" customFormat="1" ht="14.15" customHeight="1">
      <c r="Z8840" s="439"/>
      <c r="AH8840" s="367"/>
      <c r="AJ8840" s="367"/>
      <c r="AK8840" s="367"/>
    </row>
    <row r="8841" spans="26:37" s="368" customFormat="1" ht="14.15" customHeight="1">
      <c r="Z8841" s="439"/>
      <c r="AH8841" s="367"/>
      <c r="AJ8841" s="367"/>
      <c r="AK8841" s="367"/>
    </row>
    <row r="8842" spans="26:37" s="368" customFormat="1" ht="14.15" customHeight="1">
      <c r="Z8842" s="439"/>
      <c r="AH8842" s="367"/>
      <c r="AJ8842" s="367"/>
      <c r="AK8842" s="367"/>
    </row>
    <row r="8843" spans="26:37" s="368" customFormat="1" ht="14.15" customHeight="1">
      <c r="Z8843" s="439"/>
      <c r="AH8843" s="367"/>
      <c r="AJ8843" s="367"/>
      <c r="AK8843" s="367"/>
    </row>
    <row r="8844" spans="26:37" s="368" customFormat="1" ht="14.15" customHeight="1">
      <c r="Z8844" s="439"/>
      <c r="AH8844" s="367"/>
      <c r="AJ8844" s="367"/>
      <c r="AK8844" s="367"/>
    </row>
    <row r="8845" spans="26:37" s="368" customFormat="1" ht="14.15" customHeight="1">
      <c r="Z8845" s="439"/>
      <c r="AH8845" s="367"/>
      <c r="AJ8845" s="367"/>
      <c r="AK8845" s="367"/>
    </row>
    <row r="8846" spans="26:37" s="368" customFormat="1" ht="14.15" customHeight="1">
      <c r="Z8846" s="439"/>
      <c r="AH8846" s="367"/>
      <c r="AJ8846" s="367"/>
      <c r="AK8846" s="367"/>
    </row>
    <row r="8847" spans="26:37" s="368" customFormat="1" ht="14.15" customHeight="1">
      <c r="Z8847" s="439"/>
      <c r="AH8847" s="367"/>
      <c r="AJ8847" s="367"/>
      <c r="AK8847" s="367"/>
    </row>
    <row r="8848" spans="26:37" s="368" customFormat="1" ht="14.15" customHeight="1">
      <c r="Z8848" s="439"/>
      <c r="AH8848" s="367"/>
      <c r="AJ8848" s="367"/>
      <c r="AK8848" s="367"/>
    </row>
    <row r="8849" spans="26:37" s="368" customFormat="1" ht="14.15" customHeight="1">
      <c r="Z8849" s="439"/>
      <c r="AH8849" s="367"/>
      <c r="AJ8849" s="367"/>
      <c r="AK8849" s="367"/>
    </row>
    <row r="8850" spans="26:37" s="368" customFormat="1" ht="14.15" customHeight="1">
      <c r="Z8850" s="439"/>
      <c r="AH8850" s="367"/>
      <c r="AJ8850" s="367"/>
      <c r="AK8850" s="367"/>
    </row>
    <row r="8851" spans="26:37" s="368" customFormat="1" ht="14.15" customHeight="1">
      <c r="Z8851" s="439"/>
      <c r="AH8851" s="367"/>
      <c r="AJ8851" s="367"/>
      <c r="AK8851" s="367"/>
    </row>
    <row r="8852" spans="26:37" s="368" customFormat="1" ht="14.15" customHeight="1">
      <c r="Z8852" s="439"/>
      <c r="AH8852" s="367"/>
      <c r="AJ8852" s="367"/>
      <c r="AK8852" s="367"/>
    </row>
    <row r="8853" spans="26:37" s="368" customFormat="1" ht="14.15" customHeight="1">
      <c r="Z8853" s="439"/>
      <c r="AH8853" s="367"/>
      <c r="AJ8853" s="367"/>
      <c r="AK8853" s="367"/>
    </row>
    <row r="8854" spans="26:37" s="368" customFormat="1" ht="14.15" customHeight="1">
      <c r="Z8854" s="439"/>
      <c r="AH8854" s="367"/>
      <c r="AJ8854" s="367"/>
      <c r="AK8854" s="367"/>
    </row>
    <row r="8855" spans="26:37" s="368" customFormat="1" ht="14.15" customHeight="1">
      <c r="Z8855" s="439"/>
      <c r="AH8855" s="367"/>
      <c r="AJ8855" s="367"/>
      <c r="AK8855" s="367"/>
    </row>
    <row r="8856" spans="26:37" s="368" customFormat="1" ht="14.15" customHeight="1">
      <c r="Z8856" s="439"/>
      <c r="AH8856" s="367"/>
      <c r="AJ8856" s="367"/>
      <c r="AK8856" s="367"/>
    </row>
    <row r="8857" spans="26:37" s="368" customFormat="1" ht="14.15" customHeight="1">
      <c r="Z8857" s="439"/>
      <c r="AH8857" s="367"/>
      <c r="AJ8857" s="367"/>
      <c r="AK8857" s="367"/>
    </row>
    <row r="8858" spans="26:37" s="368" customFormat="1" ht="14.15" customHeight="1">
      <c r="Z8858" s="439"/>
      <c r="AH8858" s="367"/>
      <c r="AJ8858" s="367"/>
      <c r="AK8858" s="367"/>
    </row>
    <row r="8859" spans="26:37" s="368" customFormat="1" ht="14.15" customHeight="1">
      <c r="Z8859" s="439"/>
      <c r="AH8859" s="367"/>
      <c r="AJ8859" s="367"/>
      <c r="AK8859" s="367"/>
    </row>
    <row r="8860" spans="26:37" s="368" customFormat="1" ht="14.15" customHeight="1">
      <c r="Z8860" s="439"/>
      <c r="AH8860" s="367"/>
      <c r="AJ8860" s="367"/>
      <c r="AK8860" s="367"/>
    </row>
    <row r="8861" spans="26:37" s="368" customFormat="1" ht="14.15" customHeight="1">
      <c r="Z8861" s="439"/>
      <c r="AH8861" s="367"/>
      <c r="AJ8861" s="367"/>
      <c r="AK8861" s="367"/>
    </row>
    <row r="8862" spans="26:37" s="368" customFormat="1" ht="14.15" customHeight="1">
      <c r="Z8862" s="439"/>
      <c r="AH8862" s="367"/>
      <c r="AJ8862" s="367"/>
      <c r="AK8862" s="367"/>
    </row>
    <row r="8863" spans="26:37" s="368" customFormat="1" ht="14.15" customHeight="1">
      <c r="Z8863" s="439"/>
      <c r="AH8863" s="367"/>
      <c r="AJ8863" s="367"/>
      <c r="AK8863" s="367"/>
    </row>
    <row r="8864" spans="26:37" s="368" customFormat="1" ht="14.15" customHeight="1">
      <c r="Z8864" s="439"/>
      <c r="AH8864" s="367"/>
      <c r="AJ8864" s="367"/>
      <c r="AK8864" s="367"/>
    </row>
    <row r="8865" spans="26:37" s="368" customFormat="1" ht="14.15" customHeight="1">
      <c r="Z8865" s="439"/>
      <c r="AH8865" s="367"/>
      <c r="AJ8865" s="367"/>
      <c r="AK8865" s="367"/>
    </row>
    <row r="8866" spans="26:37" s="368" customFormat="1" ht="14.15" customHeight="1">
      <c r="Z8866" s="439"/>
      <c r="AH8866" s="367"/>
      <c r="AJ8866" s="367"/>
      <c r="AK8866" s="367"/>
    </row>
    <row r="8867" spans="26:37" s="368" customFormat="1" ht="14.15" customHeight="1">
      <c r="Z8867" s="439"/>
      <c r="AH8867" s="367"/>
      <c r="AJ8867" s="367"/>
      <c r="AK8867" s="367"/>
    </row>
    <row r="8868" spans="26:37" s="368" customFormat="1" ht="14.15" customHeight="1">
      <c r="Z8868" s="439"/>
      <c r="AH8868" s="367"/>
      <c r="AJ8868" s="367"/>
      <c r="AK8868" s="367"/>
    </row>
    <row r="8869" spans="26:37" s="368" customFormat="1" ht="14.15" customHeight="1">
      <c r="Z8869" s="439"/>
      <c r="AH8869" s="367"/>
      <c r="AJ8869" s="367"/>
      <c r="AK8869" s="367"/>
    </row>
    <row r="8870" spans="26:37" s="368" customFormat="1" ht="14.15" customHeight="1">
      <c r="Z8870" s="439"/>
      <c r="AH8870" s="367"/>
      <c r="AJ8870" s="367"/>
      <c r="AK8870" s="367"/>
    </row>
    <row r="8871" spans="26:37" s="368" customFormat="1" ht="14.15" customHeight="1">
      <c r="Z8871" s="439"/>
      <c r="AH8871" s="367"/>
      <c r="AJ8871" s="367"/>
      <c r="AK8871" s="367"/>
    </row>
    <row r="8872" spans="26:37" s="368" customFormat="1" ht="14.15" customHeight="1">
      <c r="Z8872" s="439"/>
      <c r="AH8872" s="367"/>
      <c r="AJ8872" s="367"/>
      <c r="AK8872" s="367"/>
    </row>
    <row r="8873" spans="26:37" s="368" customFormat="1" ht="14.15" customHeight="1">
      <c r="Z8873" s="439"/>
      <c r="AH8873" s="367"/>
      <c r="AJ8873" s="367"/>
      <c r="AK8873" s="367"/>
    </row>
    <row r="8874" spans="26:37" s="368" customFormat="1" ht="14.15" customHeight="1">
      <c r="Z8874" s="439"/>
      <c r="AH8874" s="367"/>
      <c r="AJ8874" s="367"/>
      <c r="AK8874" s="367"/>
    </row>
    <row r="8875" spans="26:37" s="368" customFormat="1" ht="14.15" customHeight="1">
      <c r="Z8875" s="439"/>
      <c r="AH8875" s="367"/>
      <c r="AJ8875" s="367"/>
      <c r="AK8875" s="367"/>
    </row>
    <row r="8876" spans="26:37" s="368" customFormat="1" ht="14.15" customHeight="1">
      <c r="Z8876" s="439"/>
      <c r="AH8876" s="367"/>
      <c r="AJ8876" s="367"/>
      <c r="AK8876" s="367"/>
    </row>
    <row r="8877" spans="26:37" s="368" customFormat="1" ht="14.15" customHeight="1">
      <c r="Z8877" s="439"/>
      <c r="AH8877" s="367"/>
      <c r="AJ8877" s="367"/>
      <c r="AK8877" s="367"/>
    </row>
    <row r="8878" spans="26:37" s="368" customFormat="1" ht="14.15" customHeight="1">
      <c r="Z8878" s="439"/>
      <c r="AH8878" s="367"/>
      <c r="AJ8878" s="367"/>
      <c r="AK8878" s="367"/>
    </row>
    <row r="8879" spans="26:37" s="368" customFormat="1" ht="14.15" customHeight="1">
      <c r="Z8879" s="439"/>
      <c r="AH8879" s="367"/>
      <c r="AJ8879" s="367"/>
      <c r="AK8879" s="367"/>
    </row>
    <row r="8880" spans="26:37" s="368" customFormat="1" ht="14.15" customHeight="1">
      <c r="Z8880" s="439"/>
      <c r="AH8880" s="367"/>
      <c r="AJ8880" s="367"/>
      <c r="AK8880" s="367"/>
    </row>
    <row r="8881" spans="26:37" s="368" customFormat="1" ht="14.15" customHeight="1">
      <c r="Z8881" s="439"/>
      <c r="AH8881" s="367"/>
      <c r="AJ8881" s="367"/>
      <c r="AK8881" s="367"/>
    </row>
    <row r="8882" spans="26:37" s="368" customFormat="1" ht="14.15" customHeight="1">
      <c r="Z8882" s="439"/>
      <c r="AH8882" s="367"/>
      <c r="AJ8882" s="367"/>
      <c r="AK8882" s="367"/>
    </row>
    <row r="8883" spans="26:37" s="368" customFormat="1" ht="14.15" customHeight="1">
      <c r="Z8883" s="439"/>
      <c r="AH8883" s="367"/>
      <c r="AJ8883" s="367"/>
      <c r="AK8883" s="367"/>
    </row>
    <row r="8884" spans="26:37" s="368" customFormat="1" ht="14.15" customHeight="1">
      <c r="Z8884" s="439"/>
      <c r="AH8884" s="367"/>
      <c r="AJ8884" s="367"/>
      <c r="AK8884" s="367"/>
    </row>
    <row r="8885" spans="26:37" s="368" customFormat="1" ht="14.15" customHeight="1">
      <c r="Z8885" s="439"/>
      <c r="AH8885" s="367"/>
      <c r="AJ8885" s="367"/>
      <c r="AK8885" s="367"/>
    </row>
    <row r="8886" spans="26:37" s="368" customFormat="1" ht="14.15" customHeight="1">
      <c r="Z8886" s="439"/>
      <c r="AH8886" s="367"/>
      <c r="AJ8886" s="367"/>
      <c r="AK8886" s="367"/>
    </row>
    <row r="8887" spans="26:37" s="368" customFormat="1" ht="14.15" customHeight="1">
      <c r="Z8887" s="439"/>
      <c r="AH8887" s="367"/>
      <c r="AJ8887" s="367"/>
      <c r="AK8887" s="367"/>
    </row>
    <row r="8888" spans="26:37" s="368" customFormat="1" ht="14.15" customHeight="1">
      <c r="Z8888" s="439"/>
      <c r="AH8888" s="367"/>
      <c r="AJ8888" s="367"/>
      <c r="AK8888" s="367"/>
    </row>
    <row r="8889" spans="26:37" s="368" customFormat="1" ht="14.15" customHeight="1">
      <c r="Z8889" s="439"/>
      <c r="AH8889" s="367"/>
      <c r="AJ8889" s="367"/>
      <c r="AK8889" s="367"/>
    </row>
    <row r="8890" spans="26:37" s="368" customFormat="1" ht="14.15" customHeight="1">
      <c r="Z8890" s="439"/>
      <c r="AH8890" s="367"/>
      <c r="AJ8890" s="367"/>
      <c r="AK8890" s="367"/>
    </row>
    <row r="8891" spans="26:37" s="368" customFormat="1" ht="14.15" customHeight="1">
      <c r="Z8891" s="439"/>
      <c r="AH8891" s="367"/>
      <c r="AJ8891" s="367"/>
      <c r="AK8891" s="367"/>
    </row>
    <row r="8892" spans="26:37" s="368" customFormat="1" ht="14.15" customHeight="1">
      <c r="Z8892" s="439"/>
      <c r="AH8892" s="367"/>
      <c r="AJ8892" s="367"/>
      <c r="AK8892" s="367"/>
    </row>
    <row r="8893" spans="26:37" s="368" customFormat="1" ht="14.15" customHeight="1">
      <c r="Z8893" s="439"/>
      <c r="AH8893" s="367"/>
      <c r="AJ8893" s="367"/>
      <c r="AK8893" s="367"/>
    </row>
    <row r="8894" spans="26:37" s="368" customFormat="1" ht="14.15" customHeight="1">
      <c r="Z8894" s="439"/>
      <c r="AH8894" s="367"/>
      <c r="AJ8894" s="367"/>
      <c r="AK8894" s="367"/>
    </row>
    <row r="8895" spans="26:37" s="368" customFormat="1" ht="14.15" customHeight="1">
      <c r="Z8895" s="439"/>
      <c r="AH8895" s="367"/>
      <c r="AJ8895" s="367"/>
      <c r="AK8895" s="367"/>
    </row>
    <row r="8896" spans="26:37" s="368" customFormat="1" ht="14.15" customHeight="1">
      <c r="Z8896" s="439"/>
      <c r="AH8896" s="367"/>
      <c r="AJ8896" s="367"/>
      <c r="AK8896" s="367"/>
    </row>
    <row r="8897" spans="26:37" s="368" customFormat="1" ht="14.15" customHeight="1">
      <c r="Z8897" s="439"/>
      <c r="AH8897" s="367"/>
      <c r="AJ8897" s="367"/>
      <c r="AK8897" s="367"/>
    </row>
    <row r="8898" spans="26:37" s="368" customFormat="1" ht="14.15" customHeight="1">
      <c r="Z8898" s="439"/>
      <c r="AH8898" s="367"/>
      <c r="AJ8898" s="367"/>
      <c r="AK8898" s="367"/>
    </row>
    <row r="8899" spans="26:37" s="368" customFormat="1" ht="14.15" customHeight="1">
      <c r="Z8899" s="439"/>
      <c r="AH8899" s="367"/>
      <c r="AJ8899" s="367"/>
      <c r="AK8899" s="367"/>
    </row>
    <row r="8900" spans="26:37" s="368" customFormat="1" ht="14.15" customHeight="1">
      <c r="Z8900" s="439"/>
      <c r="AH8900" s="367"/>
      <c r="AJ8900" s="367"/>
      <c r="AK8900" s="367"/>
    </row>
    <row r="8901" spans="26:37" s="368" customFormat="1" ht="14.15" customHeight="1">
      <c r="Z8901" s="439"/>
      <c r="AH8901" s="367"/>
      <c r="AJ8901" s="367"/>
      <c r="AK8901" s="367"/>
    </row>
    <row r="8902" spans="26:37" s="368" customFormat="1" ht="14.15" customHeight="1">
      <c r="Z8902" s="439"/>
      <c r="AH8902" s="367"/>
      <c r="AJ8902" s="367"/>
      <c r="AK8902" s="367"/>
    </row>
    <row r="8903" spans="26:37" s="368" customFormat="1" ht="14.15" customHeight="1">
      <c r="Z8903" s="439"/>
      <c r="AH8903" s="367"/>
      <c r="AJ8903" s="367"/>
      <c r="AK8903" s="367"/>
    </row>
    <row r="8904" spans="26:37" s="368" customFormat="1" ht="14.15" customHeight="1">
      <c r="Z8904" s="439"/>
      <c r="AH8904" s="367"/>
      <c r="AJ8904" s="367"/>
      <c r="AK8904" s="367"/>
    </row>
    <row r="8905" spans="26:37" s="368" customFormat="1" ht="14.15" customHeight="1">
      <c r="Z8905" s="439"/>
      <c r="AH8905" s="367"/>
      <c r="AJ8905" s="367"/>
      <c r="AK8905" s="367"/>
    </row>
    <row r="8906" spans="26:37" s="368" customFormat="1" ht="14.15" customHeight="1">
      <c r="Z8906" s="439"/>
      <c r="AH8906" s="367"/>
      <c r="AJ8906" s="367"/>
      <c r="AK8906" s="367"/>
    </row>
    <row r="8907" spans="26:37" s="368" customFormat="1" ht="14.15" customHeight="1">
      <c r="Z8907" s="439"/>
      <c r="AH8907" s="367"/>
      <c r="AJ8907" s="367"/>
      <c r="AK8907" s="367"/>
    </row>
    <row r="8908" spans="26:37" s="368" customFormat="1" ht="14.15" customHeight="1">
      <c r="Z8908" s="439"/>
      <c r="AH8908" s="367"/>
      <c r="AJ8908" s="367"/>
      <c r="AK8908" s="367"/>
    </row>
    <row r="8909" spans="26:37" s="368" customFormat="1" ht="14.15" customHeight="1">
      <c r="Z8909" s="439"/>
      <c r="AH8909" s="367"/>
      <c r="AJ8909" s="367"/>
      <c r="AK8909" s="367"/>
    </row>
    <row r="8910" spans="26:37" s="368" customFormat="1" ht="14.15" customHeight="1">
      <c r="Z8910" s="439"/>
      <c r="AH8910" s="367"/>
      <c r="AJ8910" s="367"/>
      <c r="AK8910" s="367"/>
    </row>
    <row r="8911" spans="26:37" s="368" customFormat="1" ht="14.15" customHeight="1">
      <c r="Z8911" s="439"/>
      <c r="AH8911" s="367"/>
      <c r="AJ8911" s="367"/>
      <c r="AK8911" s="367"/>
    </row>
    <row r="8912" spans="26:37" s="368" customFormat="1" ht="14.15" customHeight="1">
      <c r="Z8912" s="439"/>
      <c r="AH8912" s="367"/>
      <c r="AJ8912" s="367"/>
      <c r="AK8912" s="367"/>
    </row>
    <row r="8913" spans="26:37" s="368" customFormat="1" ht="14.15" customHeight="1">
      <c r="Z8913" s="439"/>
      <c r="AH8913" s="367"/>
      <c r="AJ8913" s="367"/>
      <c r="AK8913" s="367"/>
    </row>
    <row r="8914" spans="26:37" s="368" customFormat="1" ht="14.15" customHeight="1">
      <c r="Z8914" s="439"/>
      <c r="AH8914" s="367"/>
      <c r="AJ8914" s="367"/>
      <c r="AK8914" s="367"/>
    </row>
    <row r="8915" spans="26:37" s="368" customFormat="1" ht="14.15" customHeight="1">
      <c r="Z8915" s="439"/>
      <c r="AH8915" s="367"/>
      <c r="AJ8915" s="367"/>
      <c r="AK8915" s="367"/>
    </row>
    <row r="8916" spans="26:37" s="368" customFormat="1" ht="14.15" customHeight="1">
      <c r="Z8916" s="439"/>
      <c r="AH8916" s="367"/>
      <c r="AJ8916" s="367"/>
      <c r="AK8916" s="367"/>
    </row>
    <row r="8917" spans="26:37" s="368" customFormat="1" ht="14.15" customHeight="1">
      <c r="Z8917" s="439"/>
      <c r="AH8917" s="367"/>
      <c r="AJ8917" s="367"/>
      <c r="AK8917" s="367"/>
    </row>
    <row r="8918" spans="26:37" s="368" customFormat="1" ht="14.15" customHeight="1">
      <c r="Z8918" s="439"/>
      <c r="AH8918" s="367"/>
      <c r="AJ8918" s="367"/>
      <c r="AK8918" s="367"/>
    </row>
    <row r="8919" spans="26:37" s="368" customFormat="1" ht="14.15" customHeight="1">
      <c r="Z8919" s="439"/>
      <c r="AH8919" s="367"/>
      <c r="AJ8919" s="367"/>
      <c r="AK8919" s="367"/>
    </row>
    <row r="8920" spans="26:37" s="368" customFormat="1" ht="14.15" customHeight="1">
      <c r="Z8920" s="439"/>
      <c r="AH8920" s="367"/>
      <c r="AJ8920" s="367"/>
      <c r="AK8920" s="367"/>
    </row>
    <row r="8921" spans="26:37" s="368" customFormat="1" ht="14.15" customHeight="1">
      <c r="Z8921" s="439"/>
      <c r="AH8921" s="367"/>
      <c r="AJ8921" s="367"/>
      <c r="AK8921" s="367"/>
    </row>
    <row r="8922" spans="26:37" s="368" customFormat="1" ht="14.15" customHeight="1">
      <c r="Z8922" s="439"/>
      <c r="AH8922" s="367"/>
      <c r="AJ8922" s="367"/>
      <c r="AK8922" s="367"/>
    </row>
    <row r="8923" spans="26:37" s="368" customFormat="1" ht="14.15" customHeight="1">
      <c r="Z8923" s="439"/>
      <c r="AH8923" s="367"/>
      <c r="AJ8923" s="367"/>
      <c r="AK8923" s="367"/>
    </row>
    <row r="8924" spans="26:37" s="368" customFormat="1" ht="14.15" customHeight="1">
      <c r="Z8924" s="439"/>
      <c r="AH8924" s="367"/>
      <c r="AJ8924" s="367"/>
      <c r="AK8924" s="367"/>
    </row>
    <row r="8925" spans="26:37" s="368" customFormat="1" ht="14.15" customHeight="1">
      <c r="Z8925" s="439"/>
      <c r="AH8925" s="367"/>
      <c r="AJ8925" s="367"/>
      <c r="AK8925" s="367"/>
    </row>
    <row r="8926" spans="26:37" s="368" customFormat="1" ht="14.15" customHeight="1">
      <c r="Z8926" s="439"/>
      <c r="AH8926" s="367"/>
      <c r="AJ8926" s="367"/>
      <c r="AK8926" s="367"/>
    </row>
    <row r="8927" spans="26:37" s="368" customFormat="1" ht="14.15" customHeight="1">
      <c r="Z8927" s="439"/>
      <c r="AH8927" s="367"/>
      <c r="AJ8927" s="367"/>
      <c r="AK8927" s="367"/>
    </row>
    <row r="8928" spans="26:37" s="368" customFormat="1" ht="14.15" customHeight="1">
      <c r="Z8928" s="439"/>
      <c r="AH8928" s="367"/>
      <c r="AJ8928" s="367"/>
      <c r="AK8928" s="367"/>
    </row>
    <row r="8929" spans="26:37" s="368" customFormat="1" ht="14.15" customHeight="1">
      <c r="Z8929" s="439"/>
      <c r="AH8929" s="367"/>
      <c r="AJ8929" s="367"/>
      <c r="AK8929" s="367"/>
    </row>
    <row r="8930" spans="26:37" s="368" customFormat="1" ht="14.15" customHeight="1">
      <c r="Z8930" s="439"/>
      <c r="AH8930" s="367"/>
      <c r="AJ8930" s="367"/>
      <c r="AK8930" s="367"/>
    </row>
    <row r="8931" spans="26:37" s="368" customFormat="1" ht="14.15" customHeight="1">
      <c r="Z8931" s="439"/>
      <c r="AH8931" s="367"/>
      <c r="AJ8931" s="367"/>
      <c r="AK8931" s="367"/>
    </row>
    <row r="8932" spans="26:37" s="368" customFormat="1" ht="14.15" customHeight="1">
      <c r="Z8932" s="439"/>
      <c r="AH8932" s="367"/>
      <c r="AJ8932" s="367"/>
      <c r="AK8932" s="367"/>
    </row>
    <row r="8933" spans="26:37" s="368" customFormat="1" ht="14.15" customHeight="1">
      <c r="Z8933" s="439"/>
      <c r="AH8933" s="367"/>
      <c r="AJ8933" s="367"/>
      <c r="AK8933" s="367"/>
    </row>
    <row r="8934" spans="26:37" s="368" customFormat="1" ht="14.15" customHeight="1">
      <c r="Z8934" s="439"/>
      <c r="AH8934" s="367"/>
      <c r="AJ8934" s="367"/>
      <c r="AK8934" s="367"/>
    </row>
    <row r="8935" spans="26:37" s="368" customFormat="1" ht="14.15" customHeight="1">
      <c r="Z8935" s="439"/>
      <c r="AH8935" s="367"/>
      <c r="AJ8935" s="367"/>
      <c r="AK8935" s="367"/>
    </row>
    <row r="8936" spans="26:37" s="368" customFormat="1" ht="14.15" customHeight="1">
      <c r="Z8936" s="439"/>
      <c r="AH8936" s="367"/>
      <c r="AJ8936" s="367"/>
      <c r="AK8936" s="367"/>
    </row>
    <row r="8937" spans="26:37" s="368" customFormat="1" ht="14.15" customHeight="1">
      <c r="Z8937" s="439"/>
      <c r="AH8937" s="367"/>
      <c r="AJ8937" s="367"/>
      <c r="AK8937" s="367"/>
    </row>
    <row r="8938" spans="26:37" s="368" customFormat="1" ht="14.15" customHeight="1">
      <c r="Z8938" s="439"/>
      <c r="AH8938" s="367"/>
      <c r="AJ8938" s="367"/>
      <c r="AK8938" s="367"/>
    </row>
    <row r="8939" spans="26:37" s="368" customFormat="1" ht="14.15" customHeight="1">
      <c r="Z8939" s="439"/>
      <c r="AH8939" s="367"/>
      <c r="AJ8939" s="367"/>
      <c r="AK8939" s="367"/>
    </row>
    <row r="8940" spans="26:37" s="368" customFormat="1" ht="14.15" customHeight="1">
      <c r="Z8940" s="439"/>
      <c r="AH8940" s="367"/>
      <c r="AJ8940" s="367"/>
      <c r="AK8940" s="367"/>
    </row>
    <row r="8941" spans="26:37" s="368" customFormat="1" ht="14.15" customHeight="1">
      <c r="Z8941" s="439"/>
      <c r="AH8941" s="367"/>
      <c r="AJ8941" s="367"/>
      <c r="AK8941" s="367"/>
    </row>
    <row r="8942" spans="26:37" s="368" customFormat="1" ht="14.15" customHeight="1">
      <c r="Z8942" s="439"/>
      <c r="AH8942" s="367"/>
      <c r="AJ8942" s="367"/>
      <c r="AK8942" s="367"/>
    </row>
    <row r="8943" spans="26:37" s="368" customFormat="1" ht="14.15" customHeight="1">
      <c r="Z8943" s="439"/>
      <c r="AH8943" s="367"/>
      <c r="AJ8943" s="367"/>
      <c r="AK8943" s="367"/>
    </row>
    <row r="8944" spans="26:37" s="368" customFormat="1" ht="14.15" customHeight="1">
      <c r="Z8944" s="439"/>
      <c r="AH8944" s="367"/>
      <c r="AJ8944" s="367"/>
      <c r="AK8944" s="367"/>
    </row>
    <row r="8945" spans="26:37" s="368" customFormat="1" ht="14.15" customHeight="1">
      <c r="Z8945" s="439"/>
      <c r="AH8945" s="367"/>
      <c r="AJ8945" s="367"/>
      <c r="AK8945" s="367"/>
    </row>
    <row r="8946" spans="26:37" s="368" customFormat="1" ht="14.15" customHeight="1">
      <c r="Z8946" s="439"/>
      <c r="AH8946" s="367"/>
      <c r="AJ8946" s="367"/>
      <c r="AK8946" s="367"/>
    </row>
    <row r="8947" spans="26:37" s="368" customFormat="1" ht="14.15" customHeight="1">
      <c r="Z8947" s="439"/>
      <c r="AH8947" s="367"/>
      <c r="AJ8947" s="367"/>
      <c r="AK8947" s="367"/>
    </row>
    <row r="8948" spans="26:37" s="368" customFormat="1" ht="14.15" customHeight="1">
      <c r="Z8948" s="439"/>
      <c r="AH8948" s="367"/>
      <c r="AJ8948" s="367"/>
      <c r="AK8948" s="367"/>
    </row>
    <row r="8949" spans="26:37" s="368" customFormat="1" ht="14.15" customHeight="1">
      <c r="Z8949" s="439"/>
      <c r="AH8949" s="367"/>
      <c r="AJ8949" s="367"/>
      <c r="AK8949" s="367"/>
    </row>
    <row r="8950" spans="26:37" s="368" customFormat="1" ht="14.15" customHeight="1">
      <c r="Z8950" s="439"/>
      <c r="AH8950" s="367"/>
      <c r="AJ8950" s="367"/>
      <c r="AK8950" s="367"/>
    </row>
    <row r="8951" spans="26:37" s="368" customFormat="1" ht="14.15" customHeight="1">
      <c r="Z8951" s="439"/>
      <c r="AH8951" s="367"/>
      <c r="AJ8951" s="367"/>
      <c r="AK8951" s="367"/>
    </row>
    <row r="8952" spans="26:37" s="368" customFormat="1" ht="14.15" customHeight="1">
      <c r="Z8952" s="439"/>
      <c r="AH8952" s="367"/>
      <c r="AJ8952" s="367"/>
      <c r="AK8952" s="367"/>
    </row>
    <row r="8953" spans="26:37" s="368" customFormat="1" ht="14.15" customHeight="1">
      <c r="Z8953" s="439"/>
      <c r="AH8953" s="367"/>
      <c r="AJ8953" s="367"/>
      <c r="AK8953" s="367"/>
    </row>
    <row r="8954" spans="26:37" s="368" customFormat="1" ht="14.15" customHeight="1">
      <c r="Z8954" s="439"/>
      <c r="AH8954" s="367"/>
      <c r="AJ8954" s="367"/>
      <c r="AK8954" s="367"/>
    </row>
    <row r="8955" spans="26:37" s="368" customFormat="1" ht="14.15" customHeight="1">
      <c r="Z8955" s="439"/>
      <c r="AH8955" s="367"/>
      <c r="AJ8955" s="367"/>
      <c r="AK8955" s="367"/>
    </row>
    <row r="8956" spans="26:37" s="368" customFormat="1" ht="14.15" customHeight="1">
      <c r="Z8956" s="439"/>
      <c r="AH8956" s="367"/>
      <c r="AJ8956" s="367"/>
      <c r="AK8956" s="367"/>
    </row>
    <row r="8957" spans="26:37" s="368" customFormat="1" ht="14.15" customHeight="1">
      <c r="Z8957" s="439"/>
      <c r="AH8957" s="367"/>
      <c r="AJ8957" s="367"/>
      <c r="AK8957" s="367"/>
    </row>
    <row r="8958" spans="26:37" s="368" customFormat="1" ht="14.15" customHeight="1">
      <c r="Z8958" s="439"/>
      <c r="AH8958" s="367"/>
      <c r="AJ8958" s="367"/>
      <c r="AK8958" s="367"/>
    </row>
    <row r="8959" spans="26:37" s="368" customFormat="1" ht="14.15" customHeight="1">
      <c r="Z8959" s="439"/>
      <c r="AH8959" s="367"/>
      <c r="AJ8959" s="367"/>
      <c r="AK8959" s="367"/>
    </row>
    <row r="8960" spans="26:37" s="368" customFormat="1" ht="14.15" customHeight="1">
      <c r="Z8960" s="439"/>
      <c r="AH8960" s="367"/>
      <c r="AJ8960" s="367"/>
      <c r="AK8960" s="367"/>
    </row>
    <row r="8961" spans="26:37" s="368" customFormat="1" ht="14.15" customHeight="1">
      <c r="Z8961" s="439"/>
      <c r="AH8961" s="367"/>
      <c r="AJ8961" s="367"/>
      <c r="AK8961" s="367"/>
    </row>
    <row r="8962" spans="26:37" s="368" customFormat="1" ht="14.15" customHeight="1">
      <c r="Z8962" s="439"/>
      <c r="AH8962" s="367"/>
      <c r="AJ8962" s="367"/>
      <c r="AK8962" s="367"/>
    </row>
    <row r="8963" spans="26:37" s="368" customFormat="1" ht="14.15" customHeight="1">
      <c r="Z8963" s="439"/>
      <c r="AH8963" s="367"/>
      <c r="AJ8963" s="367"/>
      <c r="AK8963" s="367"/>
    </row>
    <row r="8964" spans="26:37" s="368" customFormat="1" ht="14.15" customHeight="1">
      <c r="Z8964" s="439"/>
      <c r="AH8964" s="367"/>
      <c r="AJ8964" s="367"/>
      <c r="AK8964" s="367"/>
    </row>
    <row r="8965" spans="26:37" s="368" customFormat="1" ht="14.15" customHeight="1">
      <c r="Z8965" s="439"/>
      <c r="AH8965" s="367"/>
      <c r="AJ8965" s="367"/>
      <c r="AK8965" s="367"/>
    </row>
    <row r="8966" spans="26:37" s="368" customFormat="1" ht="14.15" customHeight="1">
      <c r="Z8966" s="439"/>
      <c r="AH8966" s="367"/>
      <c r="AJ8966" s="367"/>
      <c r="AK8966" s="367"/>
    </row>
    <row r="8967" spans="26:37" s="368" customFormat="1" ht="14.15" customHeight="1">
      <c r="Z8967" s="439"/>
      <c r="AH8967" s="367"/>
      <c r="AJ8967" s="367"/>
      <c r="AK8967" s="367"/>
    </row>
    <row r="8968" spans="26:37" s="368" customFormat="1" ht="14.15" customHeight="1">
      <c r="Z8968" s="439"/>
      <c r="AH8968" s="367"/>
      <c r="AJ8968" s="367"/>
      <c r="AK8968" s="367"/>
    </row>
    <row r="8969" spans="26:37" s="368" customFormat="1" ht="14.15" customHeight="1">
      <c r="Z8969" s="439"/>
      <c r="AH8969" s="367"/>
      <c r="AJ8969" s="367"/>
      <c r="AK8969" s="367"/>
    </row>
    <row r="8970" spans="26:37" s="368" customFormat="1" ht="14.15" customHeight="1">
      <c r="Z8970" s="439"/>
      <c r="AH8970" s="367"/>
      <c r="AJ8970" s="367"/>
      <c r="AK8970" s="367"/>
    </row>
    <row r="8971" spans="26:37" s="368" customFormat="1" ht="14.15" customHeight="1">
      <c r="Z8971" s="439"/>
      <c r="AH8971" s="367"/>
      <c r="AJ8971" s="367"/>
      <c r="AK8971" s="367"/>
    </row>
    <row r="8972" spans="26:37" s="368" customFormat="1" ht="14.15" customHeight="1">
      <c r="Z8972" s="439"/>
      <c r="AH8972" s="367"/>
      <c r="AJ8972" s="367"/>
      <c r="AK8972" s="367"/>
    </row>
    <row r="8973" spans="26:37" s="368" customFormat="1" ht="14.15" customHeight="1">
      <c r="Z8973" s="439"/>
      <c r="AH8973" s="367"/>
      <c r="AJ8973" s="367"/>
      <c r="AK8973" s="367"/>
    </row>
    <row r="8974" spans="26:37" s="368" customFormat="1" ht="14.15" customHeight="1">
      <c r="Z8974" s="439"/>
      <c r="AH8974" s="367"/>
      <c r="AJ8974" s="367"/>
      <c r="AK8974" s="367"/>
    </row>
    <row r="8975" spans="26:37" s="368" customFormat="1" ht="14.15" customHeight="1">
      <c r="Z8975" s="439"/>
      <c r="AH8975" s="367"/>
      <c r="AJ8975" s="367"/>
      <c r="AK8975" s="367"/>
    </row>
    <row r="8976" spans="26:37" s="368" customFormat="1" ht="14.15" customHeight="1">
      <c r="Z8976" s="439"/>
      <c r="AH8976" s="367"/>
      <c r="AJ8976" s="367"/>
      <c r="AK8976" s="367"/>
    </row>
    <row r="8977" spans="26:37" s="368" customFormat="1" ht="14.15" customHeight="1">
      <c r="Z8977" s="439"/>
      <c r="AH8977" s="367"/>
      <c r="AJ8977" s="367"/>
      <c r="AK8977" s="367"/>
    </row>
    <row r="8978" spans="26:37" s="368" customFormat="1" ht="14.15" customHeight="1">
      <c r="Z8978" s="439"/>
      <c r="AH8978" s="367"/>
      <c r="AJ8978" s="367"/>
      <c r="AK8978" s="367"/>
    </row>
    <row r="8979" spans="26:37" s="368" customFormat="1" ht="14.15" customHeight="1">
      <c r="Z8979" s="439"/>
      <c r="AH8979" s="367"/>
      <c r="AJ8979" s="367"/>
      <c r="AK8979" s="367"/>
    </row>
    <row r="8980" spans="26:37" s="368" customFormat="1" ht="14.15" customHeight="1">
      <c r="Z8980" s="439"/>
      <c r="AH8980" s="367"/>
      <c r="AJ8980" s="367"/>
      <c r="AK8980" s="367"/>
    </row>
    <row r="8981" spans="26:37" s="368" customFormat="1" ht="14.15" customHeight="1">
      <c r="Z8981" s="439"/>
      <c r="AH8981" s="367"/>
      <c r="AJ8981" s="367"/>
      <c r="AK8981" s="367"/>
    </row>
    <row r="8982" spans="26:37" s="368" customFormat="1" ht="14.15" customHeight="1">
      <c r="Z8982" s="439"/>
      <c r="AH8982" s="367"/>
      <c r="AJ8982" s="367"/>
      <c r="AK8982" s="367"/>
    </row>
    <row r="8983" spans="26:37" s="368" customFormat="1" ht="14.15" customHeight="1">
      <c r="Z8983" s="439"/>
      <c r="AH8983" s="367"/>
      <c r="AJ8983" s="367"/>
      <c r="AK8983" s="367"/>
    </row>
    <row r="8984" spans="26:37" s="368" customFormat="1" ht="14.15" customHeight="1">
      <c r="Z8984" s="439"/>
      <c r="AH8984" s="367"/>
      <c r="AJ8984" s="367"/>
      <c r="AK8984" s="367"/>
    </row>
    <row r="8985" spans="26:37" s="368" customFormat="1" ht="14.15" customHeight="1">
      <c r="Z8985" s="439"/>
      <c r="AH8985" s="367"/>
      <c r="AJ8985" s="367"/>
      <c r="AK8985" s="367"/>
    </row>
    <row r="8986" spans="26:37" s="368" customFormat="1" ht="14.15" customHeight="1">
      <c r="Z8986" s="439"/>
      <c r="AH8986" s="367"/>
      <c r="AJ8986" s="367"/>
      <c r="AK8986" s="367"/>
    </row>
    <row r="8987" spans="26:37" s="368" customFormat="1" ht="14.15" customHeight="1">
      <c r="Z8987" s="439"/>
      <c r="AH8987" s="367"/>
      <c r="AJ8987" s="367"/>
      <c r="AK8987" s="367"/>
    </row>
    <row r="8988" spans="26:37" s="368" customFormat="1" ht="14.15" customHeight="1">
      <c r="Z8988" s="439"/>
      <c r="AH8988" s="367"/>
      <c r="AJ8988" s="367"/>
      <c r="AK8988" s="367"/>
    </row>
    <row r="8989" spans="26:37" s="368" customFormat="1" ht="14.15" customHeight="1">
      <c r="Z8989" s="439"/>
      <c r="AH8989" s="367"/>
      <c r="AJ8989" s="367"/>
      <c r="AK8989" s="367"/>
    </row>
    <row r="8990" spans="26:37" s="368" customFormat="1" ht="14.15" customHeight="1">
      <c r="Z8990" s="439"/>
      <c r="AH8990" s="367"/>
      <c r="AJ8990" s="367"/>
      <c r="AK8990" s="367"/>
    </row>
    <row r="8991" spans="26:37" s="368" customFormat="1" ht="14.15" customHeight="1">
      <c r="Z8991" s="439"/>
      <c r="AH8991" s="367"/>
      <c r="AJ8991" s="367"/>
      <c r="AK8991" s="367"/>
    </row>
    <row r="8992" spans="26:37" s="368" customFormat="1" ht="14.15" customHeight="1">
      <c r="Z8992" s="439"/>
      <c r="AH8992" s="367"/>
      <c r="AJ8992" s="367"/>
      <c r="AK8992" s="367"/>
    </row>
    <row r="8993" spans="26:37" s="368" customFormat="1" ht="14.15" customHeight="1">
      <c r="Z8993" s="439"/>
      <c r="AH8993" s="367"/>
      <c r="AJ8993" s="367"/>
      <c r="AK8993" s="367"/>
    </row>
    <row r="8994" spans="26:37" s="368" customFormat="1" ht="14.15" customHeight="1">
      <c r="Z8994" s="439"/>
      <c r="AH8994" s="367"/>
      <c r="AJ8994" s="367"/>
      <c r="AK8994" s="367"/>
    </row>
    <row r="8995" spans="26:37" s="368" customFormat="1" ht="14.15" customHeight="1">
      <c r="Z8995" s="439"/>
      <c r="AH8995" s="367"/>
      <c r="AJ8995" s="367"/>
      <c r="AK8995" s="367"/>
    </row>
    <row r="8996" spans="26:37" s="368" customFormat="1" ht="14.15" customHeight="1">
      <c r="Z8996" s="439"/>
      <c r="AH8996" s="367"/>
      <c r="AJ8996" s="367"/>
      <c r="AK8996" s="367"/>
    </row>
    <row r="8997" spans="26:37" s="368" customFormat="1" ht="14.15" customHeight="1">
      <c r="Z8997" s="439"/>
      <c r="AH8997" s="367"/>
      <c r="AJ8997" s="367"/>
      <c r="AK8997" s="367"/>
    </row>
    <row r="8998" spans="26:37" s="368" customFormat="1" ht="14.15" customHeight="1">
      <c r="Z8998" s="439"/>
      <c r="AH8998" s="367"/>
      <c r="AJ8998" s="367"/>
      <c r="AK8998" s="367"/>
    </row>
    <row r="8999" spans="26:37" s="368" customFormat="1" ht="14.15" customHeight="1">
      <c r="Z8999" s="439"/>
      <c r="AH8999" s="367"/>
      <c r="AJ8999" s="367"/>
      <c r="AK8999" s="367"/>
    </row>
    <row r="9000" spans="26:37" s="368" customFormat="1" ht="14.15" customHeight="1">
      <c r="Z9000" s="439"/>
      <c r="AH9000" s="367"/>
      <c r="AJ9000" s="367"/>
      <c r="AK9000" s="367"/>
    </row>
    <row r="9001" spans="26:37" s="368" customFormat="1" ht="14.15" customHeight="1">
      <c r="Z9001" s="439"/>
      <c r="AH9001" s="367"/>
      <c r="AJ9001" s="367"/>
      <c r="AK9001" s="367"/>
    </row>
    <row r="9002" spans="26:37" s="368" customFormat="1" ht="14.15" customHeight="1">
      <c r="Z9002" s="439"/>
      <c r="AH9002" s="367"/>
      <c r="AJ9002" s="367"/>
      <c r="AK9002" s="367"/>
    </row>
    <row r="9003" spans="26:37" s="368" customFormat="1" ht="14.15" customHeight="1">
      <c r="Z9003" s="439"/>
      <c r="AH9003" s="367"/>
      <c r="AJ9003" s="367"/>
      <c r="AK9003" s="367"/>
    </row>
    <row r="9004" spans="26:37" s="368" customFormat="1" ht="14.15" customHeight="1">
      <c r="Z9004" s="439"/>
      <c r="AH9004" s="367"/>
      <c r="AJ9004" s="367"/>
      <c r="AK9004" s="367"/>
    </row>
    <row r="9005" spans="26:37" s="368" customFormat="1" ht="14.15" customHeight="1">
      <c r="Z9005" s="439"/>
      <c r="AH9005" s="367"/>
      <c r="AJ9005" s="367"/>
      <c r="AK9005" s="367"/>
    </row>
    <row r="9006" spans="26:37" s="368" customFormat="1" ht="14.15" customHeight="1">
      <c r="Z9006" s="439"/>
      <c r="AH9006" s="367"/>
      <c r="AJ9006" s="367"/>
      <c r="AK9006" s="367"/>
    </row>
    <row r="9007" spans="26:37" s="368" customFormat="1" ht="14.15" customHeight="1">
      <c r="Z9007" s="439"/>
      <c r="AH9007" s="367"/>
      <c r="AJ9007" s="367"/>
      <c r="AK9007" s="367"/>
    </row>
    <row r="9008" spans="26:37" s="368" customFormat="1" ht="14.15" customHeight="1">
      <c r="Z9008" s="439"/>
      <c r="AH9008" s="367"/>
      <c r="AJ9008" s="367"/>
      <c r="AK9008" s="367"/>
    </row>
    <row r="9009" spans="26:37" s="368" customFormat="1" ht="14.15" customHeight="1">
      <c r="Z9009" s="439"/>
      <c r="AH9009" s="367"/>
      <c r="AJ9009" s="367"/>
      <c r="AK9009" s="367"/>
    </row>
    <row r="9010" spans="26:37" s="368" customFormat="1" ht="14.15" customHeight="1">
      <c r="Z9010" s="439"/>
      <c r="AH9010" s="367"/>
      <c r="AJ9010" s="367"/>
      <c r="AK9010" s="367"/>
    </row>
    <row r="9011" spans="26:37" s="368" customFormat="1" ht="14.15" customHeight="1">
      <c r="Z9011" s="439"/>
      <c r="AH9011" s="367"/>
      <c r="AJ9011" s="367"/>
      <c r="AK9011" s="367"/>
    </row>
    <row r="9012" spans="26:37" s="368" customFormat="1" ht="14.15" customHeight="1">
      <c r="Z9012" s="439"/>
      <c r="AH9012" s="367"/>
      <c r="AJ9012" s="367"/>
      <c r="AK9012" s="367"/>
    </row>
    <row r="9013" spans="26:37" s="368" customFormat="1" ht="14.15" customHeight="1">
      <c r="Z9013" s="439"/>
      <c r="AH9013" s="367"/>
      <c r="AJ9013" s="367"/>
      <c r="AK9013" s="367"/>
    </row>
    <row r="9014" spans="26:37" s="368" customFormat="1" ht="14.15" customHeight="1">
      <c r="Z9014" s="439"/>
      <c r="AH9014" s="367"/>
      <c r="AJ9014" s="367"/>
      <c r="AK9014" s="367"/>
    </row>
    <row r="9015" spans="26:37" s="368" customFormat="1" ht="14.15" customHeight="1">
      <c r="Z9015" s="439"/>
      <c r="AH9015" s="367"/>
      <c r="AJ9015" s="367"/>
      <c r="AK9015" s="367"/>
    </row>
    <row r="9016" spans="26:37" s="368" customFormat="1" ht="14.15" customHeight="1">
      <c r="Z9016" s="439"/>
      <c r="AH9016" s="367"/>
      <c r="AJ9016" s="367"/>
      <c r="AK9016" s="367"/>
    </row>
    <row r="9017" spans="26:37" s="368" customFormat="1" ht="14.15" customHeight="1">
      <c r="Z9017" s="439"/>
      <c r="AH9017" s="367"/>
      <c r="AJ9017" s="367"/>
      <c r="AK9017" s="367"/>
    </row>
    <row r="9018" spans="26:37" s="368" customFormat="1" ht="14.15" customHeight="1">
      <c r="Z9018" s="439"/>
      <c r="AH9018" s="367"/>
      <c r="AJ9018" s="367"/>
      <c r="AK9018" s="367"/>
    </row>
    <row r="9019" spans="26:37" s="368" customFormat="1" ht="14.15" customHeight="1">
      <c r="Z9019" s="439"/>
      <c r="AH9019" s="367"/>
      <c r="AJ9019" s="367"/>
      <c r="AK9019" s="367"/>
    </row>
    <row r="9020" spans="26:37" s="368" customFormat="1" ht="14.15" customHeight="1">
      <c r="Z9020" s="439"/>
      <c r="AH9020" s="367"/>
      <c r="AJ9020" s="367"/>
      <c r="AK9020" s="367"/>
    </row>
    <row r="9021" spans="26:37" s="368" customFormat="1" ht="14.15" customHeight="1">
      <c r="Z9021" s="439"/>
      <c r="AH9021" s="367"/>
      <c r="AJ9021" s="367"/>
      <c r="AK9021" s="367"/>
    </row>
    <row r="9022" spans="26:37" s="368" customFormat="1" ht="14.15" customHeight="1">
      <c r="Z9022" s="439"/>
      <c r="AH9022" s="367"/>
      <c r="AJ9022" s="367"/>
      <c r="AK9022" s="367"/>
    </row>
    <row r="9023" spans="26:37" s="368" customFormat="1" ht="14.15" customHeight="1">
      <c r="Z9023" s="439"/>
      <c r="AH9023" s="367"/>
      <c r="AJ9023" s="367"/>
      <c r="AK9023" s="367"/>
    </row>
    <row r="9024" spans="26:37" s="368" customFormat="1" ht="14.15" customHeight="1">
      <c r="Z9024" s="439"/>
      <c r="AH9024" s="367"/>
      <c r="AJ9024" s="367"/>
      <c r="AK9024" s="367"/>
    </row>
    <row r="9025" spans="26:37" s="368" customFormat="1" ht="14.15" customHeight="1">
      <c r="Z9025" s="439"/>
      <c r="AH9025" s="367"/>
      <c r="AJ9025" s="367"/>
      <c r="AK9025" s="367"/>
    </row>
    <row r="9026" spans="26:37" s="368" customFormat="1" ht="14.15" customHeight="1">
      <c r="Z9026" s="439"/>
      <c r="AH9026" s="367"/>
      <c r="AJ9026" s="367"/>
      <c r="AK9026" s="367"/>
    </row>
    <row r="9027" spans="26:37" s="368" customFormat="1" ht="14.15" customHeight="1">
      <c r="Z9027" s="439"/>
      <c r="AH9027" s="367"/>
      <c r="AJ9027" s="367"/>
      <c r="AK9027" s="367"/>
    </row>
    <row r="9028" spans="26:37" s="368" customFormat="1" ht="14.15" customHeight="1">
      <c r="Z9028" s="439"/>
      <c r="AH9028" s="367"/>
      <c r="AJ9028" s="367"/>
      <c r="AK9028" s="367"/>
    </row>
    <row r="9029" spans="26:37" s="368" customFormat="1" ht="14.15" customHeight="1">
      <c r="Z9029" s="439"/>
      <c r="AH9029" s="367"/>
      <c r="AJ9029" s="367"/>
      <c r="AK9029" s="367"/>
    </row>
    <row r="9030" spans="26:37" s="368" customFormat="1" ht="14.15" customHeight="1">
      <c r="Z9030" s="439"/>
      <c r="AH9030" s="367"/>
      <c r="AJ9030" s="367"/>
      <c r="AK9030" s="367"/>
    </row>
    <row r="9031" spans="26:37" s="368" customFormat="1" ht="14.15" customHeight="1">
      <c r="Z9031" s="439"/>
      <c r="AH9031" s="367"/>
      <c r="AJ9031" s="367"/>
      <c r="AK9031" s="367"/>
    </row>
    <row r="9032" spans="26:37" s="368" customFormat="1" ht="14.15" customHeight="1">
      <c r="Z9032" s="439"/>
      <c r="AH9032" s="367"/>
      <c r="AJ9032" s="367"/>
      <c r="AK9032" s="367"/>
    </row>
    <row r="9033" spans="26:37" s="368" customFormat="1" ht="14.15" customHeight="1">
      <c r="Z9033" s="439"/>
      <c r="AH9033" s="367"/>
      <c r="AJ9033" s="367"/>
      <c r="AK9033" s="367"/>
    </row>
    <row r="9034" spans="26:37" s="368" customFormat="1" ht="14.15" customHeight="1">
      <c r="Z9034" s="439"/>
      <c r="AH9034" s="367"/>
      <c r="AJ9034" s="367"/>
      <c r="AK9034" s="367"/>
    </row>
    <row r="9035" spans="26:37" s="368" customFormat="1" ht="14.15" customHeight="1">
      <c r="Z9035" s="439"/>
      <c r="AH9035" s="367"/>
      <c r="AJ9035" s="367"/>
      <c r="AK9035" s="367"/>
    </row>
    <row r="9036" spans="26:37" s="368" customFormat="1" ht="14.15" customHeight="1">
      <c r="Z9036" s="439"/>
      <c r="AH9036" s="367"/>
      <c r="AJ9036" s="367"/>
      <c r="AK9036" s="367"/>
    </row>
    <row r="9037" spans="26:37" s="368" customFormat="1" ht="14.15" customHeight="1">
      <c r="Z9037" s="439"/>
      <c r="AH9037" s="367"/>
      <c r="AJ9037" s="367"/>
      <c r="AK9037" s="367"/>
    </row>
    <row r="9038" spans="26:37" s="368" customFormat="1" ht="14.15" customHeight="1">
      <c r="Z9038" s="439"/>
      <c r="AH9038" s="367"/>
      <c r="AJ9038" s="367"/>
      <c r="AK9038" s="367"/>
    </row>
    <row r="9039" spans="26:37" s="368" customFormat="1" ht="14.15" customHeight="1">
      <c r="Z9039" s="439"/>
      <c r="AH9039" s="367"/>
      <c r="AJ9039" s="367"/>
      <c r="AK9039" s="367"/>
    </row>
    <row r="9040" spans="26:37" s="368" customFormat="1" ht="14.15" customHeight="1">
      <c r="Z9040" s="439"/>
      <c r="AH9040" s="367"/>
      <c r="AJ9040" s="367"/>
      <c r="AK9040" s="367"/>
    </row>
    <row r="9041" spans="26:37" s="368" customFormat="1" ht="14.15" customHeight="1">
      <c r="Z9041" s="439"/>
      <c r="AH9041" s="367"/>
      <c r="AJ9041" s="367"/>
      <c r="AK9041" s="367"/>
    </row>
    <row r="9042" spans="26:37" s="368" customFormat="1" ht="14.15" customHeight="1">
      <c r="Z9042" s="439"/>
      <c r="AH9042" s="367"/>
      <c r="AJ9042" s="367"/>
      <c r="AK9042" s="367"/>
    </row>
    <row r="9043" spans="26:37" s="368" customFormat="1" ht="14.15" customHeight="1">
      <c r="Z9043" s="439"/>
      <c r="AH9043" s="367"/>
      <c r="AJ9043" s="367"/>
      <c r="AK9043" s="367"/>
    </row>
    <row r="9044" spans="26:37" s="368" customFormat="1" ht="14.15" customHeight="1">
      <c r="Z9044" s="439"/>
      <c r="AH9044" s="367"/>
      <c r="AJ9044" s="367"/>
      <c r="AK9044" s="367"/>
    </row>
    <row r="9045" spans="26:37" s="368" customFormat="1" ht="14.15" customHeight="1">
      <c r="Z9045" s="439"/>
      <c r="AH9045" s="367"/>
      <c r="AJ9045" s="367"/>
      <c r="AK9045" s="367"/>
    </row>
    <row r="9046" spans="26:37" s="368" customFormat="1" ht="14.15" customHeight="1">
      <c r="Z9046" s="439"/>
      <c r="AH9046" s="367"/>
      <c r="AJ9046" s="367"/>
      <c r="AK9046" s="367"/>
    </row>
    <row r="9047" spans="26:37" s="368" customFormat="1" ht="14.15" customHeight="1">
      <c r="Z9047" s="439"/>
      <c r="AH9047" s="367"/>
      <c r="AJ9047" s="367"/>
      <c r="AK9047" s="367"/>
    </row>
    <row r="9048" spans="26:37" s="368" customFormat="1" ht="14.15" customHeight="1">
      <c r="Z9048" s="439"/>
      <c r="AH9048" s="367"/>
      <c r="AJ9048" s="367"/>
      <c r="AK9048" s="367"/>
    </row>
    <row r="9049" spans="26:37" s="368" customFormat="1" ht="14.15" customHeight="1">
      <c r="Z9049" s="439"/>
      <c r="AH9049" s="367"/>
      <c r="AJ9049" s="367"/>
      <c r="AK9049" s="367"/>
    </row>
    <row r="9050" spans="26:37" s="368" customFormat="1" ht="14.15" customHeight="1">
      <c r="Z9050" s="439"/>
      <c r="AH9050" s="367"/>
      <c r="AJ9050" s="367"/>
      <c r="AK9050" s="367"/>
    </row>
    <row r="9051" spans="26:37" s="368" customFormat="1" ht="14.15" customHeight="1">
      <c r="Z9051" s="439"/>
      <c r="AH9051" s="367"/>
      <c r="AJ9051" s="367"/>
      <c r="AK9051" s="367"/>
    </row>
    <row r="9052" spans="26:37" s="368" customFormat="1" ht="14.15" customHeight="1">
      <c r="Z9052" s="439"/>
      <c r="AH9052" s="367"/>
      <c r="AJ9052" s="367"/>
      <c r="AK9052" s="367"/>
    </row>
    <row r="9053" spans="26:37" s="368" customFormat="1" ht="14.15" customHeight="1">
      <c r="Z9053" s="439"/>
      <c r="AH9053" s="367"/>
      <c r="AJ9053" s="367"/>
      <c r="AK9053" s="367"/>
    </row>
    <row r="9054" spans="26:37" s="368" customFormat="1" ht="14.15" customHeight="1">
      <c r="Z9054" s="439"/>
      <c r="AH9054" s="367"/>
      <c r="AJ9054" s="367"/>
      <c r="AK9054" s="367"/>
    </row>
    <row r="9055" spans="26:37" s="368" customFormat="1" ht="14.15" customHeight="1">
      <c r="Z9055" s="439"/>
      <c r="AH9055" s="367"/>
      <c r="AJ9055" s="367"/>
      <c r="AK9055" s="367"/>
    </row>
    <row r="9056" spans="26:37" s="368" customFormat="1" ht="14.15" customHeight="1">
      <c r="Z9056" s="439"/>
      <c r="AH9056" s="367"/>
      <c r="AJ9056" s="367"/>
      <c r="AK9056" s="367"/>
    </row>
    <row r="9057" spans="26:37" s="368" customFormat="1" ht="14.15" customHeight="1">
      <c r="Z9057" s="439"/>
      <c r="AH9057" s="367"/>
      <c r="AJ9057" s="367"/>
      <c r="AK9057" s="367"/>
    </row>
    <row r="9058" spans="26:37" s="368" customFormat="1" ht="14.15" customHeight="1">
      <c r="Z9058" s="439"/>
      <c r="AH9058" s="367"/>
      <c r="AJ9058" s="367"/>
      <c r="AK9058" s="367"/>
    </row>
    <row r="9059" spans="26:37" s="368" customFormat="1" ht="14.15" customHeight="1">
      <c r="Z9059" s="439"/>
      <c r="AH9059" s="367"/>
      <c r="AJ9059" s="367"/>
      <c r="AK9059" s="367"/>
    </row>
    <row r="9060" spans="26:37" s="368" customFormat="1" ht="14.15" customHeight="1">
      <c r="Z9060" s="439"/>
      <c r="AH9060" s="367"/>
      <c r="AJ9060" s="367"/>
      <c r="AK9060" s="367"/>
    </row>
    <row r="9061" spans="26:37" s="368" customFormat="1" ht="14.15" customHeight="1">
      <c r="Z9061" s="439"/>
      <c r="AH9061" s="367"/>
      <c r="AJ9061" s="367"/>
      <c r="AK9061" s="367"/>
    </row>
    <row r="9062" spans="26:37" s="368" customFormat="1" ht="14.15" customHeight="1">
      <c r="Z9062" s="439"/>
      <c r="AH9062" s="367"/>
      <c r="AJ9062" s="367"/>
      <c r="AK9062" s="367"/>
    </row>
    <row r="9063" spans="26:37" s="368" customFormat="1" ht="14.15" customHeight="1">
      <c r="Z9063" s="439"/>
      <c r="AH9063" s="367"/>
      <c r="AJ9063" s="367"/>
      <c r="AK9063" s="367"/>
    </row>
    <row r="9064" spans="26:37" s="368" customFormat="1" ht="14.15" customHeight="1">
      <c r="Z9064" s="439"/>
      <c r="AH9064" s="367"/>
      <c r="AJ9064" s="367"/>
      <c r="AK9064" s="367"/>
    </row>
    <row r="9065" spans="26:37" s="368" customFormat="1" ht="14.15" customHeight="1">
      <c r="Z9065" s="439"/>
      <c r="AH9065" s="367"/>
      <c r="AJ9065" s="367"/>
      <c r="AK9065" s="367"/>
    </row>
    <row r="9066" spans="26:37" s="368" customFormat="1" ht="14.15" customHeight="1">
      <c r="Z9066" s="439"/>
      <c r="AH9066" s="367"/>
      <c r="AJ9066" s="367"/>
      <c r="AK9066" s="367"/>
    </row>
    <row r="9067" spans="26:37" s="368" customFormat="1" ht="14.15" customHeight="1">
      <c r="Z9067" s="439"/>
      <c r="AH9067" s="367"/>
      <c r="AJ9067" s="367"/>
      <c r="AK9067" s="367"/>
    </row>
    <row r="9068" spans="26:37" s="368" customFormat="1" ht="14.15" customHeight="1">
      <c r="Z9068" s="439"/>
      <c r="AH9068" s="367"/>
      <c r="AJ9068" s="367"/>
      <c r="AK9068" s="367"/>
    </row>
    <row r="9069" spans="26:37" s="368" customFormat="1" ht="14.15" customHeight="1">
      <c r="Z9069" s="439"/>
      <c r="AH9069" s="367"/>
      <c r="AJ9069" s="367"/>
      <c r="AK9069" s="367"/>
    </row>
    <row r="9070" spans="26:37" s="368" customFormat="1" ht="14.15" customHeight="1">
      <c r="Z9070" s="439"/>
      <c r="AH9070" s="367"/>
      <c r="AJ9070" s="367"/>
      <c r="AK9070" s="367"/>
    </row>
    <row r="9071" spans="26:37" s="368" customFormat="1" ht="14.15" customHeight="1">
      <c r="Z9071" s="439"/>
      <c r="AH9071" s="367"/>
      <c r="AJ9071" s="367"/>
      <c r="AK9071" s="367"/>
    </row>
    <row r="9072" spans="26:37" s="368" customFormat="1" ht="14.15" customHeight="1">
      <c r="Z9072" s="439"/>
      <c r="AH9072" s="367"/>
      <c r="AJ9072" s="367"/>
      <c r="AK9072" s="367"/>
    </row>
    <row r="9073" spans="26:37" s="368" customFormat="1" ht="14.15" customHeight="1">
      <c r="Z9073" s="439"/>
      <c r="AH9073" s="367"/>
      <c r="AJ9073" s="367"/>
      <c r="AK9073" s="367"/>
    </row>
    <row r="9074" spans="26:37" s="368" customFormat="1" ht="14.15" customHeight="1">
      <c r="Z9074" s="439"/>
      <c r="AH9074" s="367"/>
      <c r="AJ9074" s="367"/>
      <c r="AK9074" s="367"/>
    </row>
    <row r="9075" spans="26:37" s="368" customFormat="1" ht="14.15" customHeight="1">
      <c r="Z9075" s="439"/>
      <c r="AH9075" s="367"/>
      <c r="AJ9075" s="367"/>
      <c r="AK9075" s="367"/>
    </row>
    <row r="9076" spans="26:37" s="368" customFormat="1" ht="14.15" customHeight="1">
      <c r="Z9076" s="439"/>
      <c r="AH9076" s="367"/>
      <c r="AJ9076" s="367"/>
      <c r="AK9076" s="367"/>
    </row>
    <row r="9077" spans="26:37" s="368" customFormat="1" ht="14.15" customHeight="1">
      <c r="Z9077" s="439"/>
      <c r="AH9077" s="367"/>
      <c r="AJ9077" s="367"/>
      <c r="AK9077" s="367"/>
    </row>
    <row r="9078" spans="26:37" s="368" customFormat="1" ht="14.15" customHeight="1">
      <c r="Z9078" s="439"/>
      <c r="AH9078" s="367"/>
      <c r="AJ9078" s="367"/>
      <c r="AK9078" s="367"/>
    </row>
    <row r="9079" spans="26:37" s="368" customFormat="1" ht="14.15" customHeight="1">
      <c r="Z9079" s="439"/>
      <c r="AH9079" s="367"/>
      <c r="AJ9079" s="367"/>
      <c r="AK9079" s="367"/>
    </row>
    <row r="9080" spans="26:37" s="368" customFormat="1" ht="14.15" customHeight="1">
      <c r="Z9080" s="439"/>
      <c r="AH9080" s="367"/>
      <c r="AJ9080" s="367"/>
      <c r="AK9080" s="367"/>
    </row>
    <row r="9081" spans="26:37" s="368" customFormat="1" ht="14.15" customHeight="1">
      <c r="Z9081" s="439"/>
      <c r="AH9081" s="367"/>
      <c r="AJ9081" s="367"/>
      <c r="AK9081" s="367"/>
    </row>
    <row r="9082" spans="26:37" s="368" customFormat="1" ht="14.15" customHeight="1">
      <c r="Z9082" s="439"/>
      <c r="AH9082" s="367"/>
      <c r="AJ9082" s="367"/>
      <c r="AK9082" s="367"/>
    </row>
    <row r="9083" spans="26:37" s="368" customFormat="1" ht="14.15" customHeight="1">
      <c r="Z9083" s="439"/>
      <c r="AH9083" s="367"/>
      <c r="AJ9083" s="367"/>
      <c r="AK9083" s="367"/>
    </row>
    <row r="9084" spans="26:37" s="368" customFormat="1" ht="14.15" customHeight="1">
      <c r="Z9084" s="439"/>
      <c r="AH9084" s="367"/>
      <c r="AJ9084" s="367"/>
      <c r="AK9084" s="367"/>
    </row>
    <row r="9085" spans="26:37" s="368" customFormat="1" ht="14.15" customHeight="1">
      <c r="Z9085" s="439"/>
      <c r="AH9085" s="367"/>
      <c r="AJ9085" s="367"/>
      <c r="AK9085" s="367"/>
    </row>
    <row r="9086" spans="26:37" s="368" customFormat="1" ht="14.15" customHeight="1">
      <c r="Z9086" s="439"/>
      <c r="AH9086" s="367"/>
      <c r="AJ9086" s="367"/>
      <c r="AK9086" s="367"/>
    </row>
    <row r="9087" spans="26:37" s="368" customFormat="1" ht="14.15" customHeight="1">
      <c r="Z9087" s="439"/>
      <c r="AH9087" s="367"/>
      <c r="AJ9087" s="367"/>
      <c r="AK9087" s="367"/>
    </row>
    <row r="9088" spans="26:37" s="368" customFormat="1" ht="14.15" customHeight="1">
      <c r="Z9088" s="439"/>
      <c r="AH9088" s="367"/>
      <c r="AJ9088" s="367"/>
      <c r="AK9088" s="367"/>
    </row>
    <row r="9089" spans="26:37" s="368" customFormat="1" ht="14.15" customHeight="1">
      <c r="Z9089" s="439"/>
      <c r="AH9089" s="367"/>
      <c r="AJ9089" s="367"/>
      <c r="AK9089" s="367"/>
    </row>
    <row r="9090" spans="26:37" s="368" customFormat="1" ht="14.15" customHeight="1">
      <c r="Z9090" s="439"/>
      <c r="AH9090" s="367"/>
      <c r="AJ9090" s="367"/>
      <c r="AK9090" s="367"/>
    </row>
    <row r="9091" spans="26:37" s="368" customFormat="1" ht="14.15" customHeight="1">
      <c r="Z9091" s="439"/>
      <c r="AH9091" s="367"/>
      <c r="AJ9091" s="367"/>
      <c r="AK9091" s="367"/>
    </row>
    <row r="9092" spans="26:37" s="368" customFormat="1" ht="14.15" customHeight="1">
      <c r="Z9092" s="439"/>
      <c r="AH9092" s="367"/>
      <c r="AJ9092" s="367"/>
      <c r="AK9092" s="367"/>
    </row>
    <row r="9093" spans="26:37" s="368" customFormat="1" ht="14.15" customHeight="1">
      <c r="Z9093" s="439"/>
      <c r="AH9093" s="367"/>
      <c r="AJ9093" s="367"/>
      <c r="AK9093" s="367"/>
    </row>
    <row r="9094" spans="26:37" s="368" customFormat="1" ht="14.15" customHeight="1">
      <c r="Z9094" s="439"/>
      <c r="AH9094" s="367"/>
      <c r="AJ9094" s="367"/>
      <c r="AK9094" s="367"/>
    </row>
    <row r="9095" spans="26:37" s="368" customFormat="1" ht="14.15" customHeight="1">
      <c r="Z9095" s="439"/>
      <c r="AH9095" s="367"/>
      <c r="AJ9095" s="367"/>
      <c r="AK9095" s="367"/>
    </row>
    <row r="9096" spans="26:37" s="368" customFormat="1" ht="14.15" customHeight="1">
      <c r="Z9096" s="439"/>
      <c r="AH9096" s="367"/>
      <c r="AJ9096" s="367"/>
      <c r="AK9096" s="367"/>
    </row>
    <row r="9097" spans="26:37" s="368" customFormat="1" ht="14.15" customHeight="1">
      <c r="Z9097" s="439"/>
      <c r="AH9097" s="367"/>
      <c r="AJ9097" s="367"/>
      <c r="AK9097" s="367"/>
    </row>
    <row r="9098" spans="26:37" s="368" customFormat="1" ht="14.15" customHeight="1">
      <c r="Z9098" s="439"/>
      <c r="AH9098" s="367"/>
      <c r="AJ9098" s="367"/>
      <c r="AK9098" s="367"/>
    </row>
    <row r="9099" spans="26:37" s="368" customFormat="1" ht="14.15" customHeight="1">
      <c r="Z9099" s="439"/>
      <c r="AH9099" s="367"/>
      <c r="AJ9099" s="367"/>
      <c r="AK9099" s="367"/>
    </row>
    <row r="9100" spans="26:37" s="368" customFormat="1" ht="14.15" customHeight="1">
      <c r="Z9100" s="439"/>
      <c r="AH9100" s="367"/>
      <c r="AJ9100" s="367"/>
      <c r="AK9100" s="367"/>
    </row>
    <row r="9101" spans="26:37" s="368" customFormat="1" ht="14.15" customHeight="1">
      <c r="Z9101" s="439"/>
      <c r="AH9101" s="367"/>
      <c r="AJ9101" s="367"/>
      <c r="AK9101" s="367"/>
    </row>
    <row r="9102" spans="26:37" s="368" customFormat="1" ht="14.15" customHeight="1">
      <c r="Z9102" s="439"/>
      <c r="AH9102" s="367"/>
      <c r="AJ9102" s="367"/>
      <c r="AK9102" s="367"/>
    </row>
    <row r="9103" spans="26:37" s="368" customFormat="1" ht="14.15" customHeight="1">
      <c r="Z9103" s="439"/>
      <c r="AH9103" s="367"/>
      <c r="AJ9103" s="367"/>
      <c r="AK9103" s="367"/>
    </row>
    <row r="9104" spans="26:37" s="368" customFormat="1" ht="14.15" customHeight="1">
      <c r="Z9104" s="439"/>
      <c r="AH9104" s="367"/>
      <c r="AJ9104" s="367"/>
      <c r="AK9104" s="367"/>
    </row>
    <row r="9105" spans="26:37" s="368" customFormat="1" ht="14.15" customHeight="1">
      <c r="Z9105" s="439"/>
      <c r="AH9105" s="367"/>
      <c r="AJ9105" s="367"/>
      <c r="AK9105" s="367"/>
    </row>
    <row r="9106" spans="26:37" s="368" customFormat="1" ht="14.15" customHeight="1">
      <c r="Z9106" s="439"/>
      <c r="AH9106" s="367"/>
      <c r="AJ9106" s="367"/>
      <c r="AK9106" s="367"/>
    </row>
    <row r="9107" spans="26:37" s="368" customFormat="1" ht="14.15" customHeight="1">
      <c r="Z9107" s="439"/>
      <c r="AH9107" s="367"/>
      <c r="AJ9107" s="367"/>
      <c r="AK9107" s="367"/>
    </row>
    <row r="9108" spans="26:37" s="368" customFormat="1" ht="14.15" customHeight="1">
      <c r="Z9108" s="439"/>
      <c r="AH9108" s="367"/>
      <c r="AJ9108" s="367"/>
      <c r="AK9108" s="367"/>
    </row>
    <row r="9109" spans="26:37" s="368" customFormat="1" ht="14.15" customHeight="1">
      <c r="Z9109" s="439"/>
      <c r="AH9109" s="367"/>
      <c r="AJ9109" s="367"/>
      <c r="AK9109" s="367"/>
    </row>
    <row r="9110" spans="26:37" s="368" customFormat="1" ht="14.15" customHeight="1">
      <c r="Z9110" s="439"/>
      <c r="AH9110" s="367"/>
      <c r="AJ9110" s="367"/>
      <c r="AK9110" s="367"/>
    </row>
    <row r="9111" spans="26:37" s="368" customFormat="1" ht="14.15" customHeight="1">
      <c r="Z9111" s="439"/>
      <c r="AH9111" s="367"/>
      <c r="AJ9111" s="367"/>
      <c r="AK9111" s="367"/>
    </row>
    <row r="9112" spans="26:37" s="368" customFormat="1" ht="14.15" customHeight="1">
      <c r="Z9112" s="439"/>
      <c r="AH9112" s="367"/>
      <c r="AJ9112" s="367"/>
      <c r="AK9112" s="367"/>
    </row>
    <row r="9113" spans="26:37" s="368" customFormat="1" ht="14.15" customHeight="1">
      <c r="Z9113" s="439"/>
      <c r="AH9113" s="367"/>
      <c r="AJ9113" s="367"/>
      <c r="AK9113" s="367"/>
    </row>
    <row r="9114" spans="26:37" s="368" customFormat="1" ht="14.15" customHeight="1">
      <c r="Z9114" s="439"/>
      <c r="AH9114" s="367"/>
      <c r="AJ9114" s="367"/>
      <c r="AK9114" s="367"/>
    </row>
    <row r="9115" spans="26:37" s="368" customFormat="1" ht="14.15" customHeight="1">
      <c r="Z9115" s="439"/>
      <c r="AH9115" s="367"/>
      <c r="AJ9115" s="367"/>
      <c r="AK9115" s="367"/>
    </row>
    <row r="9116" spans="26:37" s="368" customFormat="1" ht="14.15" customHeight="1">
      <c r="Z9116" s="439"/>
      <c r="AH9116" s="367"/>
      <c r="AJ9116" s="367"/>
      <c r="AK9116" s="367"/>
    </row>
    <row r="9117" spans="26:37" s="368" customFormat="1" ht="14.15" customHeight="1">
      <c r="Z9117" s="439"/>
      <c r="AH9117" s="367"/>
      <c r="AJ9117" s="367"/>
      <c r="AK9117" s="367"/>
    </row>
    <row r="9118" spans="26:37" s="368" customFormat="1" ht="14.15" customHeight="1">
      <c r="Z9118" s="439"/>
      <c r="AH9118" s="367"/>
      <c r="AJ9118" s="367"/>
      <c r="AK9118" s="367"/>
    </row>
    <row r="9119" spans="26:37" s="368" customFormat="1" ht="14.15" customHeight="1">
      <c r="Z9119" s="439"/>
      <c r="AH9119" s="367"/>
      <c r="AJ9119" s="367"/>
      <c r="AK9119" s="367"/>
    </row>
    <row r="9120" spans="26:37" s="368" customFormat="1" ht="14.15" customHeight="1">
      <c r="Z9120" s="439"/>
      <c r="AH9120" s="367"/>
      <c r="AJ9120" s="367"/>
      <c r="AK9120" s="367"/>
    </row>
    <row r="9121" spans="26:37" s="368" customFormat="1" ht="14.15" customHeight="1">
      <c r="Z9121" s="439"/>
      <c r="AH9121" s="367"/>
      <c r="AJ9121" s="367"/>
      <c r="AK9121" s="367"/>
    </row>
    <row r="9122" spans="26:37" s="368" customFormat="1" ht="14.15" customHeight="1">
      <c r="Z9122" s="439"/>
      <c r="AH9122" s="367"/>
      <c r="AJ9122" s="367"/>
      <c r="AK9122" s="367"/>
    </row>
    <row r="9123" spans="26:37" s="368" customFormat="1" ht="14.15" customHeight="1">
      <c r="Z9123" s="439"/>
      <c r="AH9123" s="367"/>
      <c r="AJ9123" s="367"/>
      <c r="AK9123" s="367"/>
    </row>
    <row r="9124" spans="26:37" s="368" customFormat="1" ht="14.15" customHeight="1">
      <c r="Z9124" s="439"/>
      <c r="AH9124" s="367"/>
      <c r="AJ9124" s="367"/>
      <c r="AK9124" s="367"/>
    </row>
    <row r="9125" spans="26:37" s="368" customFormat="1" ht="14.15" customHeight="1">
      <c r="Z9125" s="439"/>
      <c r="AH9125" s="367"/>
      <c r="AJ9125" s="367"/>
      <c r="AK9125" s="367"/>
    </row>
    <row r="9126" spans="26:37" s="368" customFormat="1" ht="14.15" customHeight="1">
      <c r="Z9126" s="439"/>
      <c r="AH9126" s="367"/>
      <c r="AJ9126" s="367"/>
      <c r="AK9126" s="367"/>
    </row>
    <row r="9127" spans="26:37" s="368" customFormat="1" ht="14.15" customHeight="1">
      <c r="Z9127" s="439"/>
      <c r="AH9127" s="367"/>
      <c r="AJ9127" s="367"/>
      <c r="AK9127" s="367"/>
    </row>
    <row r="9128" spans="26:37" s="368" customFormat="1" ht="14.15" customHeight="1">
      <c r="Z9128" s="439"/>
      <c r="AH9128" s="367"/>
      <c r="AJ9128" s="367"/>
      <c r="AK9128" s="367"/>
    </row>
    <row r="9129" spans="26:37" s="368" customFormat="1" ht="14.15" customHeight="1">
      <c r="Z9129" s="439"/>
      <c r="AH9129" s="367"/>
      <c r="AJ9129" s="367"/>
      <c r="AK9129" s="367"/>
    </row>
    <row r="9130" spans="26:37" s="368" customFormat="1" ht="14.15" customHeight="1">
      <c r="Z9130" s="439"/>
      <c r="AH9130" s="367"/>
      <c r="AJ9130" s="367"/>
      <c r="AK9130" s="367"/>
    </row>
    <row r="9131" spans="26:37" s="368" customFormat="1" ht="14.15" customHeight="1">
      <c r="Z9131" s="439"/>
      <c r="AH9131" s="367"/>
      <c r="AJ9131" s="367"/>
      <c r="AK9131" s="367"/>
    </row>
    <row r="9132" spans="26:37" s="368" customFormat="1" ht="14.15" customHeight="1">
      <c r="Z9132" s="439"/>
      <c r="AH9132" s="367"/>
      <c r="AJ9132" s="367"/>
      <c r="AK9132" s="367"/>
    </row>
    <row r="9133" spans="26:37" s="368" customFormat="1" ht="14.15" customHeight="1">
      <c r="Z9133" s="439"/>
      <c r="AH9133" s="367"/>
      <c r="AJ9133" s="367"/>
      <c r="AK9133" s="367"/>
    </row>
    <row r="9134" spans="26:37" s="368" customFormat="1" ht="14.15" customHeight="1">
      <c r="Z9134" s="439"/>
      <c r="AH9134" s="367"/>
      <c r="AJ9134" s="367"/>
      <c r="AK9134" s="367"/>
    </row>
    <row r="9135" spans="26:37" s="368" customFormat="1" ht="14.15" customHeight="1">
      <c r="Z9135" s="439"/>
      <c r="AH9135" s="367"/>
      <c r="AJ9135" s="367"/>
      <c r="AK9135" s="367"/>
    </row>
    <row r="9136" spans="26:37" s="368" customFormat="1" ht="14.15" customHeight="1">
      <c r="Z9136" s="439"/>
      <c r="AH9136" s="367"/>
      <c r="AJ9136" s="367"/>
      <c r="AK9136" s="367"/>
    </row>
    <row r="9137" spans="26:37" s="368" customFormat="1" ht="14.15" customHeight="1">
      <c r="Z9137" s="439"/>
      <c r="AH9137" s="367"/>
      <c r="AJ9137" s="367"/>
      <c r="AK9137" s="367"/>
    </row>
    <row r="9138" spans="26:37" s="368" customFormat="1" ht="14.15" customHeight="1">
      <c r="Z9138" s="439"/>
      <c r="AH9138" s="367"/>
      <c r="AJ9138" s="367"/>
      <c r="AK9138" s="367"/>
    </row>
    <row r="9139" spans="26:37" s="368" customFormat="1" ht="14.15" customHeight="1">
      <c r="Z9139" s="439"/>
      <c r="AH9139" s="367"/>
      <c r="AJ9139" s="367"/>
      <c r="AK9139" s="367"/>
    </row>
    <row r="9140" spans="26:37" s="368" customFormat="1" ht="14.15" customHeight="1">
      <c r="Z9140" s="439"/>
      <c r="AH9140" s="367"/>
      <c r="AJ9140" s="367"/>
      <c r="AK9140" s="367"/>
    </row>
    <row r="9141" spans="26:37" s="368" customFormat="1" ht="14.15" customHeight="1">
      <c r="Z9141" s="439"/>
      <c r="AH9141" s="367"/>
      <c r="AJ9141" s="367"/>
      <c r="AK9141" s="367"/>
    </row>
    <row r="9142" spans="26:37" s="368" customFormat="1" ht="14.15" customHeight="1">
      <c r="Z9142" s="439"/>
      <c r="AH9142" s="367"/>
      <c r="AJ9142" s="367"/>
      <c r="AK9142" s="367"/>
    </row>
    <row r="9143" spans="26:37" s="368" customFormat="1" ht="14.15" customHeight="1">
      <c r="Z9143" s="439"/>
      <c r="AH9143" s="367"/>
      <c r="AJ9143" s="367"/>
      <c r="AK9143" s="367"/>
    </row>
    <row r="9144" spans="26:37" s="368" customFormat="1" ht="14.15" customHeight="1">
      <c r="Z9144" s="439"/>
      <c r="AH9144" s="367"/>
      <c r="AJ9144" s="367"/>
      <c r="AK9144" s="367"/>
    </row>
    <row r="9145" spans="26:37" s="368" customFormat="1" ht="14.15" customHeight="1">
      <c r="Z9145" s="439"/>
      <c r="AH9145" s="367"/>
      <c r="AJ9145" s="367"/>
      <c r="AK9145" s="367"/>
    </row>
    <row r="9146" spans="26:37" s="368" customFormat="1" ht="14.15" customHeight="1">
      <c r="Z9146" s="439"/>
      <c r="AH9146" s="367"/>
      <c r="AJ9146" s="367"/>
      <c r="AK9146" s="367"/>
    </row>
    <row r="9147" spans="26:37" s="368" customFormat="1" ht="14.15" customHeight="1">
      <c r="Z9147" s="439"/>
      <c r="AH9147" s="367"/>
      <c r="AJ9147" s="367"/>
      <c r="AK9147" s="367"/>
    </row>
    <row r="9148" spans="26:37" s="368" customFormat="1" ht="14.15" customHeight="1">
      <c r="Z9148" s="439"/>
      <c r="AH9148" s="367"/>
      <c r="AJ9148" s="367"/>
      <c r="AK9148" s="367"/>
    </row>
    <row r="9149" spans="26:37" s="368" customFormat="1" ht="14.15" customHeight="1">
      <c r="Z9149" s="439"/>
      <c r="AH9149" s="367"/>
      <c r="AJ9149" s="367"/>
      <c r="AK9149" s="367"/>
    </row>
    <row r="9150" spans="26:37" s="368" customFormat="1" ht="14.15" customHeight="1">
      <c r="Z9150" s="439"/>
      <c r="AH9150" s="367"/>
      <c r="AJ9150" s="367"/>
      <c r="AK9150" s="367"/>
    </row>
    <row r="9151" spans="26:37" s="368" customFormat="1" ht="14.15" customHeight="1">
      <c r="Z9151" s="439"/>
      <c r="AH9151" s="367"/>
      <c r="AJ9151" s="367"/>
      <c r="AK9151" s="367"/>
    </row>
    <row r="9152" spans="26:37" s="368" customFormat="1" ht="14.15" customHeight="1">
      <c r="Z9152" s="439"/>
      <c r="AH9152" s="367"/>
      <c r="AJ9152" s="367"/>
      <c r="AK9152" s="367"/>
    </row>
    <row r="9153" spans="26:37" s="368" customFormat="1" ht="14.15" customHeight="1">
      <c r="Z9153" s="439"/>
      <c r="AH9153" s="367"/>
      <c r="AJ9153" s="367"/>
      <c r="AK9153" s="367"/>
    </row>
    <row r="9154" spans="26:37" s="368" customFormat="1" ht="14.15" customHeight="1">
      <c r="Z9154" s="439"/>
      <c r="AH9154" s="367"/>
      <c r="AJ9154" s="367"/>
      <c r="AK9154" s="367"/>
    </row>
    <row r="9155" spans="26:37" s="368" customFormat="1" ht="14.15" customHeight="1">
      <c r="Z9155" s="439"/>
      <c r="AH9155" s="367"/>
      <c r="AJ9155" s="367"/>
      <c r="AK9155" s="367"/>
    </row>
    <row r="9156" spans="26:37" s="368" customFormat="1" ht="14.15" customHeight="1">
      <c r="Z9156" s="439"/>
      <c r="AH9156" s="367"/>
      <c r="AJ9156" s="367"/>
      <c r="AK9156" s="367"/>
    </row>
    <row r="9157" spans="26:37" s="368" customFormat="1" ht="14.15" customHeight="1">
      <c r="Z9157" s="439"/>
      <c r="AH9157" s="367"/>
      <c r="AJ9157" s="367"/>
      <c r="AK9157" s="367"/>
    </row>
    <row r="9158" spans="26:37" s="368" customFormat="1" ht="14.15" customHeight="1">
      <c r="Z9158" s="439"/>
      <c r="AH9158" s="367"/>
      <c r="AJ9158" s="367"/>
      <c r="AK9158" s="367"/>
    </row>
    <row r="9159" spans="26:37" s="368" customFormat="1" ht="14.15" customHeight="1">
      <c r="Z9159" s="439"/>
      <c r="AH9159" s="367"/>
      <c r="AJ9159" s="367"/>
      <c r="AK9159" s="367"/>
    </row>
    <row r="9160" spans="26:37" s="368" customFormat="1" ht="14.15" customHeight="1">
      <c r="Z9160" s="439"/>
      <c r="AH9160" s="367"/>
      <c r="AJ9160" s="367"/>
      <c r="AK9160" s="367"/>
    </row>
    <row r="9161" spans="26:37" s="368" customFormat="1" ht="14.15" customHeight="1">
      <c r="Z9161" s="439"/>
      <c r="AH9161" s="367"/>
      <c r="AJ9161" s="367"/>
      <c r="AK9161" s="367"/>
    </row>
    <row r="9162" spans="26:37" s="368" customFormat="1" ht="14.15" customHeight="1">
      <c r="Z9162" s="439"/>
      <c r="AH9162" s="367"/>
      <c r="AJ9162" s="367"/>
      <c r="AK9162" s="367"/>
    </row>
    <row r="9163" spans="26:37" s="368" customFormat="1" ht="14.15" customHeight="1">
      <c r="Z9163" s="439"/>
      <c r="AH9163" s="367"/>
      <c r="AJ9163" s="367"/>
      <c r="AK9163" s="367"/>
    </row>
    <row r="9164" spans="26:37" s="368" customFormat="1" ht="14.15" customHeight="1">
      <c r="Z9164" s="439"/>
      <c r="AH9164" s="367"/>
      <c r="AJ9164" s="367"/>
      <c r="AK9164" s="367"/>
    </row>
    <row r="9165" spans="26:37" s="368" customFormat="1" ht="14.15" customHeight="1">
      <c r="Z9165" s="439"/>
      <c r="AH9165" s="367"/>
      <c r="AJ9165" s="367"/>
      <c r="AK9165" s="367"/>
    </row>
    <row r="9166" spans="26:37" s="368" customFormat="1" ht="14.15" customHeight="1">
      <c r="Z9166" s="439"/>
      <c r="AH9166" s="367"/>
      <c r="AJ9166" s="367"/>
      <c r="AK9166" s="367"/>
    </row>
    <row r="9167" spans="26:37" s="368" customFormat="1" ht="14.15" customHeight="1">
      <c r="Z9167" s="439"/>
      <c r="AH9167" s="367"/>
      <c r="AJ9167" s="367"/>
      <c r="AK9167" s="367"/>
    </row>
    <row r="9168" spans="26:37" s="368" customFormat="1" ht="14.15" customHeight="1">
      <c r="Z9168" s="439"/>
      <c r="AH9168" s="367"/>
      <c r="AJ9168" s="367"/>
      <c r="AK9168" s="367"/>
    </row>
    <row r="9169" spans="26:37" s="368" customFormat="1" ht="14.15" customHeight="1">
      <c r="Z9169" s="439"/>
      <c r="AH9169" s="367"/>
      <c r="AJ9169" s="367"/>
      <c r="AK9169" s="367"/>
    </row>
    <row r="9170" spans="26:37" s="368" customFormat="1" ht="14.15" customHeight="1">
      <c r="Z9170" s="439"/>
      <c r="AH9170" s="367"/>
      <c r="AJ9170" s="367"/>
      <c r="AK9170" s="367"/>
    </row>
    <row r="9171" spans="26:37" s="368" customFormat="1" ht="14.15" customHeight="1">
      <c r="Z9171" s="439"/>
      <c r="AH9171" s="367"/>
      <c r="AJ9171" s="367"/>
      <c r="AK9171" s="367"/>
    </row>
    <row r="9172" spans="26:37" s="368" customFormat="1" ht="14.15" customHeight="1">
      <c r="Z9172" s="439"/>
      <c r="AH9172" s="367"/>
      <c r="AJ9172" s="367"/>
      <c r="AK9172" s="367"/>
    </row>
    <row r="9173" spans="26:37" s="368" customFormat="1" ht="14.15" customHeight="1">
      <c r="Z9173" s="439"/>
      <c r="AH9173" s="367"/>
      <c r="AJ9173" s="367"/>
      <c r="AK9173" s="367"/>
    </row>
    <row r="9174" spans="26:37" s="368" customFormat="1" ht="14.15" customHeight="1">
      <c r="Z9174" s="439"/>
      <c r="AH9174" s="367"/>
      <c r="AJ9174" s="367"/>
      <c r="AK9174" s="367"/>
    </row>
    <row r="9175" spans="26:37" s="368" customFormat="1" ht="14.15" customHeight="1">
      <c r="Z9175" s="439"/>
      <c r="AH9175" s="367"/>
      <c r="AJ9175" s="367"/>
      <c r="AK9175" s="367"/>
    </row>
    <row r="9176" spans="26:37" s="368" customFormat="1" ht="14.15" customHeight="1">
      <c r="Z9176" s="439"/>
      <c r="AH9176" s="367"/>
      <c r="AJ9176" s="367"/>
      <c r="AK9176" s="367"/>
    </row>
    <row r="9177" spans="26:37" s="368" customFormat="1" ht="14.15" customHeight="1">
      <c r="Z9177" s="439"/>
      <c r="AH9177" s="367"/>
      <c r="AJ9177" s="367"/>
      <c r="AK9177" s="367"/>
    </row>
    <row r="9178" spans="26:37" s="368" customFormat="1" ht="14.15" customHeight="1">
      <c r="Z9178" s="439"/>
      <c r="AH9178" s="367"/>
      <c r="AJ9178" s="367"/>
      <c r="AK9178" s="367"/>
    </row>
    <row r="9179" spans="26:37" s="368" customFormat="1" ht="14.15" customHeight="1">
      <c r="Z9179" s="439"/>
      <c r="AH9179" s="367"/>
      <c r="AJ9179" s="367"/>
      <c r="AK9179" s="367"/>
    </row>
    <row r="9180" spans="26:37" s="368" customFormat="1" ht="14.15" customHeight="1">
      <c r="Z9180" s="439"/>
      <c r="AH9180" s="367"/>
      <c r="AJ9180" s="367"/>
      <c r="AK9180" s="367"/>
    </row>
    <row r="9181" spans="26:37" s="368" customFormat="1" ht="14.15" customHeight="1">
      <c r="Z9181" s="439"/>
      <c r="AH9181" s="367"/>
      <c r="AJ9181" s="367"/>
      <c r="AK9181" s="367"/>
    </row>
    <row r="9182" spans="26:37" s="368" customFormat="1" ht="14.15" customHeight="1">
      <c r="Z9182" s="439"/>
      <c r="AH9182" s="367"/>
      <c r="AJ9182" s="367"/>
      <c r="AK9182" s="367"/>
    </row>
    <row r="9183" spans="26:37" s="368" customFormat="1" ht="14.15" customHeight="1">
      <c r="Z9183" s="439"/>
      <c r="AH9183" s="367"/>
      <c r="AJ9183" s="367"/>
      <c r="AK9183" s="367"/>
    </row>
    <row r="9184" spans="26:37" s="368" customFormat="1" ht="14.15" customHeight="1">
      <c r="Z9184" s="439"/>
      <c r="AH9184" s="367"/>
      <c r="AJ9184" s="367"/>
      <c r="AK9184" s="367"/>
    </row>
    <row r="9185" spans="26:37" s="368" customFormat="1" ht="14.15" customHeight="1">
      <c r="Z9185" s="439"/>
      <c r="AH9185" s="367"/>
      <c r="AJ9185" s="367"/>
      <c r="AK9185" s="367"/>
    </row>
    <row r="9186" spans="26:37" s="368" customFormat="1" ht="14.15" customHeight="1">
      <c r="Z9186" s="439"/>
      <c r="AH9186" s="367"/>
      <c r="AJ9186" s="367"/>
      <c r="AK9186" s="367"/>
    </row>
    <row r="9187" spans="26:37" s="368" customFormat="1" ht="14.15" customHeight="1">
      <c r="Z9187" s="439"/>
      <c r="AH9187" s="367"/>
      <c r="AJ9187" s="367"/>
      <c r="AK9187" s="367"/>
    </row>
    <row r="9188" spans="26:37" s="368" customFormat="1" ht="14.15" customHeight="1">
      <c r="Z9188" s="439"/>
      <c r="AH9188" s="367"/>
      <c r="AJ9188" s="367"/>
      <c r="AK9188" s="367"/>
    </row>
    <row r="9189" spans="26:37" s="368" customFormat="1" ht="14.15" customHeight="1">
      <c r="Z9189" s="439"/>
      <c r="AH9189" s="367"/>
      <c r="AJ9189" s="367"/>
      <c r="AK9189" s="367"/>
    </row>
    <row r="9190" spans="26:37" s="368" customFormat="1" ht="14.15" customHeight="1">
      <c r="Z9190" s="439"/>
      <c r="AH9190" s="367"/>
      <c r="AJ9190" s="367"/>
      <c r="AK9190" s="367"/>
    </row>
    <row r="9191" spans="26:37" s="368" customFormat="1" ht="14.15" customHeight="1">
      <c r="Z9191" s="439"/>
      <c r="AH9191" s="367"/>
      <c r="AJ9191" s="367"/>
      <c r="AK9191" s="367"/>
    </row>
    <row r="9192" spans="26:37" s="368" customFormat="1" ht="14.15" customHeight="1">
      <c r="Z9192" s="439"/>
      <c r="AH9192" s="367"/>
      <c r="AJ9192" s="367"/>
      <c r="AK9192" s="367"/>
    </row>
    <row r="9193" spans="26:37" s="368" customFormat="1" ht="14.15" customHeight="1">
      <c r="Z9193" s="439"/>
      <c r="AH9193" s="367"/>
      <c r="AJ9193" s="367"/>
      <c r="AK9193" s="367"/>
    </row>
    <row r="9194" spans="26:37" s="368" customFormat="1" ht="14.15" customHeight="1">
      <c r="Z9194" s="439"/>
      <c r="AH9194" s="367"/>
      <c r="AJ9194" s="367"/>
      <c r="AK9194" s="367"/>
    </row>
    <row r="9195" spans="26:37" s="368" customFormat="1" ht="14.15" customHeight="1">
      <c r="Z9195" s="439"/>
      <c r="AH9195" s="367"/>
      <c r="AJ9195" s="367"/>
      <c r="AK9195" s="367"/>
    </row>
    <row r="9196" spans="26:37" s="368" customFormat="1" ht="14.15" customHeight="1">
      <c r="Z9196" s="439"/>
      <c r="AH9196" s="367"/>
      <c r="AJ9196" s="367"/>
      <c r="AK9196" s="367"/>
    </row>
    <row r="9197" spans="26:37" s="368" customFormat="1" ht="14.15" customHeight="1">
      <c r="Z9197" s="439"/>
      <c r="AH9197" s="367"/>
      <c r="AJ9197" s="367"/>
      <c r="AK9197" s="367"/>
    </row>
    <row r="9198" spans="26:37" s="368" customFormat="1" ht="14.15" customHeight="1">
      <c r="Z9198" s="439"/>
      <c r="AH9198" s="367"/>
      <c r="AJ9198" s="367"/>
      <c r="AK9198" s="367"/>
    </row>
    <row r="9199" spans="26:37" s="368" customFormat="1" ht="14.15" customHeight="1">
      <c r="Z9199" s="439"/>
      <c r="AH9199" s="367"/>
      <c r="AJ9199" s="367"/>
      <c r="AK9199" s="367"/>
    </row>
    <row r="9200" spans="26:37" s="368" customFormat="1" ht="14.15" customHeight="1">
      <c r="Z9200" s="439"/>
      <c r="AH9200" s="367"/>
      <c r="AJ9200" s="367"/>
      <c r="AK9200" s="367"/>
    </row>
    <row r="9201" spans="26:37" s="368" customFormat="1" ht="14.15" customHeight="1">
      <c r="Z9201" s="439"/>
      <c r="AH9201" s="367"/>
      <c r="AJ9201" s="367"/>
      <c r="AK9201" s="367"/>
    </row>
    <row r="9202" spans="26:37" s="368" customFormat="1" ht="14.15" customHeight="1">
      <c r="Z9202" s="439"/>
      <c r="AH9202" s="367"/>
      <c r="AJ9202" s="367"/>
      <c r="AK9202" s="367"/>
    </row>
    <row r="9203" spans="26:37" s="368" customFormat="1" ht="14.15" customHeight="1">
      <c r="Z9203" s="439"/>
      <c r="AH9203" s="367"/>
      <c r="AJ9203" s="367"/>
      <c r="AK9203" s="367"/>
    </row>
    <row r="9204" spans="26:37" s="368" customFormat="1" ht="14.15" customHeight="1">
      <c r="Z9204" s="439"/>
      <c r="AH9204" s="367"/>
      <c r="AJ9204" s="367"/>
      <c r="AK9204" s="367"/>
    </row>
    <row r="9205" spans="26:37" s="368" customFormat="1" ht="14.15" customHeight="1">
      <c r="Z9205" s="439"/>
      <c r="AH9205" s="367"/>
      <c r="AJ9205" s="367"/>
      <c r="AK9205" s="367"/>
    </row>
    <row r="9206" spans="26:37" s="368" customFormat="1" ht="14.15" customHeight="1">
      <c r="Z9206" s="439"/>
      <c r="AH9206" s="367"/>
      <c r="AJ9206" s="367"/>
      <c r="AK9206" s="367"/>
    </row>
    <row r="9207" spans="26:37" s="368" customFormat="1" ht="14.15" customHeight="1">
      <c r="Z9207" s="439"/>
      <c r="AH9207" s="367"/>
      <c r="AJ9207" s="367"/>
      <c r="AK9207" s="367"/>
    </row>
    <row r="9208" spans="26:37" s="368" customFormat="1" ht="14.15" customHeight="1">
      <c r="Z9208" s="439"/>
      <c r="AH9208" s="367"/>
      <c r="AJ9208" s="367"/>
      <c r="AK9208" s="367"/>
    </row>
    <row r="9209" spans="26:37" s="368" customFormat="1" ht="14.15" customHeight="1">
      <c r="Z9209" s="439"/>
      <c r="AH9209" s="367"/>
      <c r="AJ9209" s="367"/>
      <c r="AK9209" s="367"/>
    </row>
    <row r="9210" spans="26:37" s="368" customFormat="1" ht="14.15" customHeight="1">
      <c r="Z9210" s="439"/>
      <c r="AH9210" s="367"/>
      <c r="AJ9210" s="367"/>
      <c r="AK9210" s="367"/>
    </row>
    <row r="9211" spans="26:37" s="368" customFormat="1" ht="14.15" customHeight="1">
      <c r="Z9211" s="439"/>
      <c r="AH9211" s="367"/>
      <c r="AJ9211" s="367"/>
      <c r="AK9211" s="367"/>
    </row>
    <row r="9212" spans="26:37" s="368" customFormat="1" ht="14.15" customHeight="1">
      <c r="Z9212" s="439"/>
      <c r="AH9212" s="367"/>
      <c r="AJ9212" s="367"/>
      <c r="AK9212" s="367"/>
    </row>
    <row r="9213" spans="26:37" s="368" customFormat="1" ht="14.15" customHeight="1">
      <c r="Z9213" s="439"/>
      <c r="AH9213" s="367"/>
      <c r="AJ9213" s="367"/>
      <c r="AK9213" s="367"/>
    </row>
    <row r="9214" spans="26:37" s="368" customFormat="1" ht="14.15" customHeight="1">
      <c r="Z9214" s="439"/>
      <c r="AH9214" s="367"/>
      <c r="AJ9214" s="367"/>
      <c r="AK9214" s="367"/>
    </row>
    <row r="9215" spans="26:37" s="368" customFormat="1" ht="14.15" customHeight="1">
      <c r="Z9215" s="439"/>
      <c r="AH9215" s="367"/>
      <c r="AJ9215" s="367"/>
      <c r="AK9215" s="367"/>
    </row>
    <row r="9216" spans="26:37" s="368" customFormat="1" ht="14.15" customHeight="1">
      <c r="Z9216" s="439"/>
      <c r="AH9216" s="367"/>
      <c r="AJ9216" s="367"/>
      <c r="AK9216" s="367"/>
    </row>
    <row r="9217" spans="26:37" s="368" customFormat="1" ht="14.15" customHeight="1">
      <c r="Z9217" s="439"/>
      <c r="AH9217" s="367"/>
      <c r="AJ9217" s="367"/>
      <c r="AK9217" s="367"/>
    </row>
    <row r="9218" spans="26:37" s="368" customFormat="1" ht="14.15" customHeight="1">
      <c r="Z9218" s="439"/>
      <c r="AH9218" s="367"/>
      <c r="AJ9218" s="367"/>
      <c r="AK9218" s="367"/>
    </row>
    <row r="9219" spans="26:37" s="368" customFormat="1" ht="14.15" customHeight="1">
      <c r="Z9219" s="439"/>
      <c r="AH9219" s="367"/>
      <c r="AJ9219" s="367"/>
      <c r="AK9219" s="367"/>
    </row>
    <row r="9220" spans="26:37" s="368" customFormat="1" ht="14.15" customHeight="1">
      <c r="Z9220" s="439"/>
      <c r="AH9220" s="367"/>
      <c r="AJ9220" s="367"/>
      <c r="AK9220" s="367"/>
    </row>
    <row r="9221" spans="26:37" s="368" customFormat="1" ht="14.15" customHeight="1">
      <c r="Z9221" s="439"/>
      <c r="AH9221" s="367"/>
      <c r="AJ9221" s="367"/>
      <c r="AK9221" s="367"/>
    </row>
    <row r="9222" spans="26:37" s="368" customFormat="1" ht="14.15" customHeight="1">
      <c r="Z9222" s="439"/>
      <c r="AH9222" s="367"/>
      <c r="AJ9222" s="367"/>
      <c r="AK9222" s="367"/>
    </row>
    <row r="9223" spans="26:37" s="368" customFormat="1" ht="14.15" customHeight="1">
      <c r="Z9223" s="439"/>
      <c r="AH9223" s="367"/>
      <c r="AJ9223" s="367"/>
      <c r="AK9223" s="367"/>
    </row>
    <row r="9224" spans="26:37" s="368" customFormat="1" ht="14.15" customHeight="1">
      <c r="Z9224" s="439"/>
      <c r="AH9224" s="367"/>
      <c r="AJ9224" s="367"/>
      <c r="AK9224" s="367"/>
    </row>
    <row r="9225" spans="26:37" s="368" customFormat="1" ht="14.15" customHeight="1">
      <c r="Z9225" s="439"/>
      <c r="AH9225" s="367"/>
      <c r="AJ9225" s="367"/>
      <c r="AK9225" s="367"/>
    </row>
    <row r="9226" spans="26:37" s="368" customFormat="1" ht="14.15" customHeight="1">
      <c r="Z9226" s="439"/>
      <c r="AH9226" s="367"/>
      <c r="AJ9226" s="367"/>
      <c r="AK9226" s="367"/>
    </row>
    <row r="9227" spans="26:37" s="368" customFormat="1" ht="14.15" customHeight="1">
      <c r="Z9227" s="439"/>
      <c r="AH9227" s="367"/>
      <c r="AJ9227" s="367"/>
      <c r="AK9227" s="367"/>
    </row>
    <row r="9228" spans="26:37" s="368" customFormat="1" ht="14.15" customHeight="1">
      <c r="Z9228" s="439"/>
      <c r="AH9228" s="367"/>
      <c r="AJ9228" s="367"/>
      <c r="AK9228" s="367"/>
    </row>
    <row r="9229" spans="26:37" s="368" customFormat="1" ht="14.15" customHeight="1">
      <c r="Z9229" s="439"/>
      <c r="AH9229" s="367"/>
      <c r="AJ9229" s="367"/>
      <c r="AK9229" s="367"/>
    </row>
    <row r="9230" spans="26:37" s="368" customFormat="1" ht="14.15" customHeight="1">
      <c r="Z9230" s="439"/>
      <c r="AH9230" s="367"/>
      <c r="AJ9230" s="367"/>
      <c r="AK9230" s="367"/>
    </row>
    <row r="9231" spans="26:37" s="368" customFormat="1" ht="14.15" customHeight="1">
      <c r="Z9231" s="439"/>
      <c r="AH9231" s="367"/>
      <c r="AJ9231" s="367"/>
      <c r="AK9231" s="367"/>
    </row>
    <row r="9232" spans="26:37" s="368" customFormat="1" ht="14.15" customHeight="1">
      <c r="Z9232" s="439"/>
      <c r="AH9232" s="367"/>
      <c r="AJ9232" s="367"/>
      <c r="AK9232" s="367"/>
    </row>
    <row r="9233" spans="26:37" s="368" customFormat="1" ht="14.15" customHeight="1">
      <c r="Z9233" s="439"/>
      <c r="AH9233" s="367"/>
      <c r="AJ9233" s="367"/>
      <c r="AK9233" s="367"/>
    </row>
    <row r="9234" spans="26:37" s="368" customFormat="1" ht="14.15" customHeight="1">
      <c r="Z9234" s="439"/>
      <c r="AH9234" s="367"/>
      <c r="AJ9234" s="367"/>
      <c r="AK9234" s="367"/>
    </row>
    <row r="9235" spans="26:37" s="368" customFormat="1" ht="14.15" customHeight="1">
      <c r="Z9235" s="439"/>
      <c r="AH9235" s="367"/>
      <c r="AJ9235" s="367"/>
      <c r="AK9235" s="367"/>
    </row>
    <row r="9236" spans="26:37" s="368" customFormat="1" ht="14.15" customHeight="1">
      <c r="Z9236" s="439"/>
      <c r="AH9236" s="367"/>
      <c r="AJ9236" s="367"/>
      <c r="AK9236" s="367"/>
    </row>
    <row r="9237" spans="26:37" s="368" customFormat="1" ht="14.15" customHeight="1">
      <c r="Z9237" s="439"/>
      <c r="AH9237" s="367"/>
      <c r="AJ9237" s="367"/>
      <c r="AK9237" s="367"/>
    </row>
    <row r="9238" spans="26:37" s="368" customFormat="1" ht="14.15" customHeight="1">
      <c r="Z9238" s="439"/>
      <c r="AH9238" s="367"/>
      <c r="AJ9238" s="367"/>
      <c r="AK9238" s="367"/>
    </row>
    <row r="9239" spans="26:37" s="368" customFormat="1" ht="14.15" customHeight="1">
      <c r="Z9239" s="439"/>
      <c r="AH9239" s="367"/>
      <c r="AJ9239" s="367"/>
      <c r="AK9239" s="367"/>
    </row>
    <row r="9240" spans="26:37" s="368" customFormat="1" ht="14.15" customHeight="1">
      <c r="Z9240" s="439"/>
      <c r="AH9240" s="367"/>
      <c r="AJ9240" s="367"/>
      <c r="AK9240" s="367"/>
    </row>
    <row r="9241" spans="26:37" s="368" customFormat="1" ht="14.15" customHeight="1">
      <c r="Z9241" s="439"/>
      <c r="AH9241" s="367"/>
      <c r="AJ9241" s="367"/>
      <c r="AK9241" s="367"/>
    </row>
    <row r="9242" spans="26:37" s="368" customFormat="1" ht="14.15" customHeight="1">
      <c r="Z9242" s="439"/>
      <c r="AH9242" s="367"/>
      <c r="AJ9242" s="367"/>
      <c r="AK9242" s="367"/>
    </row>
    <row r="9243" spans="26:37" s="368" customFormat="1" ht="14.15" customHeight="1">
      <c r="Z9243" s="439"/>
      <c r="AH9243" s="367"/>
      <c r="AJ9243" s="367"/>
      <c r="AK9243" s="367"/>
    </row>
    <row r="9244" spans="26:37" s="368" customFormat="1" ht="14.15" customHeight="1">
      <c r="Z9244" s="439"/>
      <c r="AH9244" s="367"/>
      <c r="AJ9244" s="367"/>
      <c r="AK9244" s="367"/>
    </row>
    <row r="9245" spans="26:37" s="368" customFormat="1" ht="14.15" customHeight="1">
      <c r="Z9245" s="439"/>
      <c r="AH9245" s="367"/>
      <c r="AJ9245" s="367"/>
      <c r="AK9245" s="367"/>
    </row>
    <row r="9246" spans="26:37" s="368" customFormat="1" ht="14.15" customHeight="1">
      <c r="Z9246" s="439"/>
      <c r="AH9246" s="367"/>
      <c r="AJ9246" s="367"/>
      <c r="AK9246" s="367"/>
    </row>
    <row r="9247" spans="26:37" s="368" customFormat="1" ht="14.15" customHeight="1">
      <c r="Z9247" s="439"/>
      <c r="AH9247" s="367"/>
      <c r="AJ9247" s="367"/>
      <c r="AK9247" s="367"/>
    </row>
    <row r="9248" spans="26:37" s="368" customFormat="1" ht="14.15" customHeight="1">
      <c r="Z9248" s="439"/>
      <c r="AH9248" s="367"/>
      <c r="AJ9248" s="367"/>
      <c r="AK9248" s="367"/>
    </row>
    <row r="9249" spans="26:37" s="368" customFormat="1" ht="14.15" customHeight="1">
      <c r="Z9249" s="439"/>
      <c r="AH9249" s="367"/>
      <c r="AJ9249" s="367"/>
      <c r="AK9249" s="367"/>
    </row>
    <row r="9250" spans="26:37" s="368" customFormat="1" ht="14.15" customHeight="1">
      <c r="Z9250" s="439"/>
      <c r="AH9250" s="367"/>
      <c r="AJ9250" s="367"/>
      <c r="AK9250" s="367"/>
    </row>
    <row r="9251" spans="26:37" s="368" customFormat="1" ht="14.15" customHeight="1">
      <c r="Z9251" s="439"/>
      <c r="AH9251" s="367"/>
      <c r="AJ9251" s="367"/>
      <c r="AK9251" s="367"/>
    </row>
    <row r="9252" spans="26:37" s="368" customFormat="1" ht="14.15" customHeight="1">
      <c r="Z9252" s="439"/>
      <c r="AH9252" s="367"/>
      <c r="AJ9252" s="367"/>
      <c r="AK9252" s="367"/>
    </row>
    <row r="9253" spans="26:37" s="368" customFormat="1" ht="14.15" customHeight="1">
      <c r="Z9253" s="439"/>
      <c r="AH9253" s="367"/>
      <c r="AJ9253" s="367"/>
      <c r="AK9253" s="367"/>
    </row>
    <row r="9254" spans="26:37" s="368" customFormat="1" ht="14.15" customHeight="1">
      <c r="Z9254" s="439"/>
      <c r="AH9254" s="367"/>
      <c r="AJ9254" s="367"/>
      <c r="AK9254" s="367"/>
    </row>
    <row r="9255" spans="26:37" s="368" customFormat="1" ht="14.15" customHeight="1">
      <c r="Z9255" s="439"/>
      <c r="AH9255" s="367"/>
      <c r="AJ9255" s="367"/>
      <c r="AK9255" s="367"/>
    </row>
    <row r="9256" spans="26:37" s="368" customFormat="1" ht="14.15" customHeight="1">
      <c r="Z9256" s="439"/>
      <c r="AH9256" s="367"/>
      <c r="AJ9256" s="367"/>
      <c r="AK9256" s="367"/>
    </row>
    <row r="9257" spans="26:37" s="368" customFormat="1" ht="14.15" customHeight="1">
      <c r="Z9257" s="439"/>
      <c r="AH9257" s="367"/>
      <c r="AJ9257" s="367"/>
      <c r="AK9257" s="367"/>
    </row>
    <row r="9258" spans="26:37" s="368" customFormat="1" ht="14.15" customHeight="1">
      <c r="Z9258" s="439"/>
      <c r="AH9258" s="367"/>
      <c r="AJ9258" s="367"/>
      <c r="AK9258" s="367"/>
    </row>
    <row r="9259" spans="26:37" s="368" customFormat="1" ht="14.15" customHeight="1">
      <c r="Z9259" s="439"/>
      <c r="AH9259" s="367"/>
      <c r="AJ9259" s="367"/>
      <c r="AK9259" s="367"/>
    </row>
    <row r="9260" spans="26:37" s="368" customFormat="1" ht="14.15" customHeight="1">
      <c r="Z9260" s="439"/>
      <c r="AH9260" s="367"/>
      <c r="AJ9260" s="367"/>
      <c r="AK9260" s="367"/>
    </row>
    <row r="9261" spans="26:37" s="368" customFormat="1" ht="14.15" customHeight="1">
      <c r="Z9261" s="439"/>
      <c r="AH9261" s="367"/>
      <c r="AJ9261" s="367"/>
      <c r="AK9261" s="367"/>
    </row>
    <row r="9262" spans="26:37" s="368" customFormat="1" ht="14.15" customHeight="1">
      <c r="Z9262" s="439"/>
      <c r="AH9262" s="367"/>
      <c r="AJ9262" s="367"/>
      <c r="AK9262" s="367"/>
    </row>
    <row r="9263" spans="26:37" s="368" customFormat="1" ht="14.15" customHeight="1">
      <c r="Z9263" s="439"/>
      <c r="AH9263" s="367"/>
      <c r="AJ9263" s="367"/>
      <c r="AK9263" s="367"/>
    </row>
    <row r="9264" spans="26:37" s="368" customFormat="1" ht="14.15" customHeight="1">
      <c r="Z9264" s="439"/>
      <c r="AH9264" s="367"/>
      <c r="AJ9264" s="367"/>
      <c r="AK9264" s="367"/>
    </row>
    <row r="9265" spans="26:37" s="368" customFormat="1" ht="14.15" customHeight="1">
      <c r="Z9265" s="439"/>
      <c r="AH9265" s="367"/>
      <c r="AJ9265" s="367"/>
      <c r="AK9265" s="367"/>
    </row>
    <row r="9266" spans="26:37" s="368" customFormat="1" ht="14.15" customHeight="1">
      <c r="Z9266" s="439"/>
      <c r="AH9266" s="367"/>
      <c r="AJ9266" s="367"/>
      <c r="AK9266" s="367"/>
    </row>
    <row r="9267" spans="26:37" s="368" customFormat="1" ht="14.15" customHeight="1">
      <c r="Z9267" s="439"/>
      <c r="AH9267" s="367"/>
      <c r="AJ9267" s="367"/>
      <c r="AK9267" s="367"/>
    </row>
    <row r="9268" spans="26:37" s="368" customFormat="1" ht="14.15" customHeight="1">
      <c r="Z9268" s="439"/>
      <c r="AH9268" s="367"/>
      <c r="AJ9268" s="367"/>
      <c r="AK9268" s="367"/>
    </row>
    <row r="9269" spans="26:37" s="368" customFormat="1" ht="14.15" customHeight="1">
      <c r="Z9269" s="439"/>
      <c r="AH9269" s="367"/>
      <c r="AJ9269" s="367"/>
      <c r="AK9269" s="367"/>
    </row>
    <row r="9270" spans="26:37" s="368" customFormat="1" ht="14.15" customHeight="1">
      <c r="Z9270" s="439"/>
      <c r="AH9270" s="367"/>
      <c r="AJ9270" s="367"/>
      <c r="AK9270" s="367"/>
    </row>
    <row r="9271" spans="26:37" s="368" customFormat="1" ht="14.15" customHeight="1">
      <c r="Z9271" s="439"/>
      <c r="AH9271" s="367"/>
      <c r="AJ9271" s="367"/>
      <c r="AK9271" s="367"/>
    </row>
    <row r="9272" spans="26:37" s="368" customFormat="1" ht="14.15" customHeight="1">
      <c r="Z9272" s="439"/>
      <c r="AH9272" s="367"/>
      <c r="AJ9272" s="367"/>
      <c r="AK9272" s="367"/>
    </row>
    <row r="9273" spans="26:37" s="368" customFormat="1" ht="14.15" customHeight="1">
      <c r="Z9273" s="439"/>
      <c r="AH9273" s="367"/>
      <c r="AJ9273" s="367"/>
      <c r="AK9273" s="367"/>
    </row>
    <row r="9274" spans="26:37" s="368" customFormat="1" ht="14.15" customHeight="1">
      <c r="Z9274" s="439"/>
      <c r="AH9274" s="367"/>
      <c r="AJ9274" s="367"/>
      <c r="AK9274" s="367"/>
    </row>
    <row r="9275" spans="26:37" s="368" customFormat="1" ht="14.15" customHeight="1">
      <c r="Z9275" s="439"/>
      <c r="AH9275" s="367"/>
      <c r="AJ9275" s="367"/>
      <c r="AK9275" s="367"/>
    </row>
    <row r="9276" spans="26:37" s="368" customFormat="1" ht="14.15" customHeight="1">
      <c r="Z9276" s="439"/>
      <c r="AH9276" s="367"/>
      <c r="AJ9276" s="367"/>
      <c r="AK9276" s="367"/>
    </row>
    <row r="9277" spans="26:37" s="368" customFormat="1" ht="14.15" customHeight="1">
      <c r="Z9277" s="439"/>
      <c r="AH9277" s="367"/>
      <c r="AJ9277" s="367"/>
      <c r="AK9277" s="367"/>
    </row>
    <row r="9278" spans="26:37" s="368" customFormat="1" ht="14.15" customHeight="1">
      <c r="Z9278" s="439"/>
      <c r="AH9278" s="367"/>
      <c r="AJ9278" s="367"/>
      <c r="AK9278" s="367"/>
    </row>
    <row r="9279" spans="26:37" s="368" customFormat="1" ht="14.15" customHeight="1">
      <c r="Z9279" s="439"/>
      <c r="AH9279" s="367"/>
      <c r="AJ9279" s="367"/>
      <c r="AK9279" s="367"/>
    </row>
    <row r="9280" spans="26:37" s="368" customFormat="1" ht="14.15" customHeight="1">
      <c r="Z9280" s="439"/>
      <c r="AH9280" s="367"/>
      <c r="AJ9280" s="367"/>
      <c r="AK9280" s="367"/>
    </row>
    <row r="9281" spans="26:37" s="368" customFormat="1" ht="14.15" customHeight="1">
      <c r="Z9281" s="439"/>
      <c r="AH9281" s="367"/>
      <c r="AJ9281" s="367"/>
      <c r="AK9281" s="367"/>
    </row>
    <row r="9282" spans="26:37" s="368" customFormat="1" ht="14.15" customHeight="1">
      <c r="Z9282" s="439"/>
      <c r="AH9282" s="367"/>
      <c r="AJ9282" s="367"/>
      <c r="AK9282" s="367"/>
    </row>
    <row r="9283" spans="26:37" s="368" customFormat="1" ht="14.15" customHeight="1">
      <c r="Z9283" s="439"/>
      <c r="AH9283" s="367"/>
      <c r="AJ9283" s="367"/>
      <c r="AK9283" s="367"/>
    </row>
    <row r="9284" spans="26:37" s="368" customFormat="1" ht="14.15" customHeight="1">
      <c r="Z9284" s="439"/>
      <c r="AH9284" s="367"/>
      <c r="AJ9284" s="367"/>
      <c r="AK9284" s="367"/>
    </row>
    <row r="9285" spans="26:37" s="368" customFormat="1" ht="14.15" customHeight="1">
      <c r="Z9285" s="439"/>
      <c r="AH9285" s="367"/>
      <c r="AJ9285" s="367"/>
      <c r="AK9285" s="367"/>
    </row>
    <row r="9286" spans="26:37" s="368" customFormat="1" ht="14.15" customHeight="1">
      <c r="Z9286" s="439"/>
      <c r="AH9286" s="367"/>
      <c r="AJ9286" s="367"/>
      <c r="AK9286" s="367"/>
    </row>
    <row r="9287" spans="26:37" s="368" customFormat="1" ht="14.15" customHeight="1">
      <c r="Z9287" s="439"/>
      <c r="AH9287" s="367"/>
      <c r="AJ9287" s="367"/>
      <c r="AK9287" s="367"/>
    </row>
    <row r="9288" spans="26:37" s="368" customFormat="1" ht="14.15" customHeight="1">
      <c r="Z9288" s="439"/>
      <c r="AH9288" s="367"/>
      <c r="AJ9288" s="367"/>
      <c r="AK9288" s="367"/>
    </row>
    <row r="9289" spans="26:37" s="368" customFormat="1" ht="14.15" customHeight="1">
      <c r="Z9289" s="439"/>
      <c r="AH9289" s="367"/>
      <c r="AJ9289" s="367"/>
      <c r="AK9289" s="367"/>
    </row>
    <row r="9290" spans="26:37" s="368" customFormat="1" ht="14.15" customHeight="1">
      <c r="Z9290" s="439"/>
      <c r="AH9290" s="367"/>
      <c r="AJ9290" s="367"/>
      <c r="AK9290" s="367"/>
    </row>
    <row r="9291" spans="26:37" s="368" customFormat="1" ht="14.15" customHeight="1">
      <c r="Z9291" s="439"/>
      <c r="AH9291" s="367"/>
      <c r="AJ9291" s="367"/>
      <c r="AK9291" s="367"/>
    </row>
    <row r="9292" spans="26:37" s="368" customFormat="1" ht="14.15" customHeight="1">
      <c r="Z9292" s="439"/>
      <c r="AH9292" s="367"/>
      <c r="AJ9292" s="367"/>
      <c r="AK9292" s="367"/>
    </row>
    <row r="9293" spans="26:37" s="368" customFormat="1" ht="14.15" customHeight="1">
      <c r="Z9293" s="439"/>
      <c r="AH9293" s="367"/>
      <c r="AJ9293" s="367"/>
      <c r="AK9293" s="367"/>
    </row>
    <row r="9294" spans="26:37" s="368" customFormat="1" ht="14.15" customHeight="1">
      <c r="Z9294" s="439"/>
      <c r="AH9294" s="367"/>
      <c r="AJ9294" s="367"/>
      <c r="AK9294" s="367"/>
    </row>
    <row r="9295" spans="26:37" s="368" customFormat="1" ht="14.15" customHeight="1">
      <c r="Z9295" s="439"/>
      <c r="AH9295" s="367"/>
      <c r="AJ9295" s="367"/>
      <c r="AK9295" s="367"/>
    </row>
    <row r="9296" spans="26:37" s="368" customFormat="1" ht="14.15" customHeight="1">
      <c r="Z9296" s="439"/>
      <c r="AH9296" s="367"/>
      <c r="AJ9296" s="367"/>
      <c r="AK9296" s="367"/>
    </row>
    <row r="9297" spans="26:37" s="368" customFormat="1" ht="14.15" customHeight="1">
      <c r="Z9297" s="439"/>
      <c r="AH9297" s="367"/>
      <c r="AJ9297" s="367"/>
      <c r="AK9297" s="367"/>
    </row>
    <row r="9298" spans="26:37" s="368" customFormat="1" ht="14.15" customHeight="1">
      <c r="Z9298" s="439"/>
      <c r="AH9298" s="367"/>
      <c r="AJ9298" s="367"/>
      <c r="AK9298" s="367"/>
    </row>
    <row r="9299" spans="26:37" s="368" customFormat="1" ht="14.15" customHeight="1">
      <c r="Z9299" s="439"/>
      <c r="AH9299" s="367"/>
      <c r="AJ9299" s="367"/>
      <c r="AK9299" s="367"/>
    </row>
    <row r="9300" spans="26:37" s="368" customFormat="1" ht="14.15" customHeight="1">
      <c r="Z9300" s="439"/>
      <c r="AH9300" s="367"/>
      <c r="AJ9300" s="367"/>
      <c r="AK9300" s="367"/>
    </row>
    <row r="9301" spans="26:37" s="368" customFormat="1" ht="14.15" customHeight="1">
      <c r="Z9301" s="439"/>
      <c r="AH9301" s="367"/>
      <c r="AJ9301" s="367"/>
      <c r="AK9301" s="367"/>
    </row>
    <row r="9302" spans="26:37" s="368" customFormat="1" ht="14.15" customHeight="1">
      <c r="Z9302" s="439"/>
      <c r="AH9302" s="367"/>
      <c r="AJ9302" s="367"/>
      <c r="AK9302" s="367"/>
    </row>
    <row r="9303" spans="26:37" s="368" customFormat="1" ht="14.15" customHeight="1">
      <c r="Z9303" s="439"/>
      <c r="AH9303" s="367"/>
      <c r="AJ9303" s="367"/>
      <c r="AK9303" s="367"/>
    </row>
    <row r="9304" spans="26:37" s="368" customFormat="1" ht="14.15" customHeight="1">
      <c r="Z9304" s="439"/>
      <c r="AH9304" s="367"/>
      <c r="AJ9304" s="367"/>
      <c r="AK9304" s="367"/>
    </row>
    <row r="9305" spans="26:37" s="368" customFormat="1" ht="14.15" customHeight="1">
      <c r="Z9305" s="439"/>
      <c r="AH9305" s="367"/>
      <c r="AJ9305" s="367"/>
      <c r="AK9305" s="367"/>
    </row>
    <row r="9306" spans="26:37" s="368" customFormat="1" ht="14.15" customHeight="1">
      <c r="Z9306" s="439"/>
      <c r="AH9306" s="367"/>
      <c r="AJ9306" s="367"/>
      <c r="AK9306" s="367"/>
    </row>
    <row r="9307" spans="26:37" s="368" customFormat="1" ht="14.15" customHeight="1">
      <c r="Z9307" s="439"/>
      <c r="AH9307" s="367"/>
      <c r="AJ9307" s="367"/>
      <c r="AK9307" s="367"/>
    </row>
    <row r="9308" spans="26:37" s="368" customFormat="1" ht="14.15" customHeight="1">
      <c r="Z9308" s="439"/>
      <c r="AH9308" s="367"/>
      <c r="AJ9308" s="367"/>
      <c r="AK9308" s="367"/>
    </row>
    <row r="9309" spans="26:37" s="368" customFormat="1" ht="14.15" customHeight="1">
      <c r="Z9309" s="439"/>
      <c r="AH9309" s="367"/>
      <c r="AJ9309" s="367"/>
      <c r="AK9309" s="367"/>
    </row>
    <row r="9310" spans="26:37" s="368" customFormat="1" ht="14.15" customHeight="1">
      <c r="Z9310" s="439"/>
      <c r="AH9310" s="367"/>
      <c r="AJ9310" s="367"/>
      <c r="AK9310" s="367"/>
    </row>
    <row r="9311" spans="26:37" s="368" customFormat="1" ht="14.15" customHeight="1">
      <c r="Z9311" s="439"/>
      <c r="AH9311" s="367"/>
      <c r="AJ9311" s="367"/>
      <c r="AK9311" s="367"/>
    </row>
    <row r="9312" spans="26:37" s="368" customFormat="1" ht="14.15" customHeight="1">
      <c r="Z9312" s="439"/>
      <c r="AH9312" s="367"/>
      <c r="AJ9312" s="367"/>
      <c r="AK9312" s="367"/>
    </row>
    <row r="9313" spans="26:37" s="368" customFormat="1" ht="14.15" customHeight="1">
      <c r="Z9313" s="439"/>
      <c r="AH9313" s="367"/>
      <c r="AJ9313" s="367"/>
      <c r="AK9313" s="367"/>
    </row>
    <row r="9314" spans="26:37" s="368" customFormat="1" ht="14.15" customHeight="1">
      <c r="Z9314" s="439"/>
      <c r="AH9314" s="367"/>
      <c r="AJ9314" s="367"/>
      <c r="AK9314" s="367"/>
    </row>
    <row r="9315" spans="26:37" s="368" customFormat="1" ht="14.15" customHeight="1">
      <c r="Z9315" s="439"/>
      <c r="AH9315" s="367"/>
      <c r="AJ9315" s="367"/>
      <c r="AK9315" s="367"/>
    </row>
    <row r="9316" spans="26:37" s="368" customFormat="1" ht="14.15" customHeight="1">
      <c r="Z9316" s="439"/>
      <c r="AH9316" s="367"/>
      <c r="AJ9316" s="367"/>
      <c r="AK9316" s="367"/>
    </row>
    <row r="9317" spans="26:37" s="368" customFormat="1" ht="14.15" customHeight="1">
      <c r="Z9317" s="439"/>
      <c r="AH9317" s="367"/>
      <c r="AJ9317" s="367"/>
      <c r="AK9317" s="367"/>
    </row>
    <row r="9318" spans="26:37" s="368" customFormat="1" ht="14.15" customHeight="1">
      <c r="Z9318" s="439"/>
      <c r="AH9318" s="367"/>
      <c r="AJ9318" s="367"/>
      <c r="AK9318" s="367"/>
    </row>
    <row r="9319" spans="26:37" s="368" customFormat="1" ht="14.15" customHeight="1">
      <c r="Z9319" s="439"/>
      <c r="AH9319" s="367"/>
      <c r="AJ9319" s="367"/>
      <c r="AK9319" s="367"/>
    </row>
    <row r="9320" spans="26:37" s="368" customFormat="1" ht="14.15" customHeight="1">
      <c r="Z9320" s="439"/>
      <c r="AH9320" s="367"/>
      <c r="AJ9320" s="367"/>
      <c r="AK9320" s="367"/>
    </row>
    <row r="9321" spans="26:37" s="368" customFormat="1" ht="14.15" customHeight="1">
      <c r="Z9321" s="439"/>
      <c r="AH9321" s="367"/>
      <c r="AJ9321" s="367"/>
      <c r="AK9321" s="367"/>
    </row>
    <row r="9322" spans="26:37" s="368" customFormat="1" ht="14.15" customHeight="1">
      <c r="Z9322" s="439"/>
      <c r="AH9322" s="367"/>
      <c r="AJ9322" s="367"/>
      <c r="AK9322" s="367"/>
    </row>
    <row r="9323" spans="26:37" s="368" customFormat="1" ht="14.15" customHeight="1">
      <c r="Z9323" s="439"/>
      <c r="AH9323" s="367"/>
      <c r="AJ9323" s="367"/>
      <c r="AK9323" s="367"/>
    </row>
    <row r="9324" spans="26:37" s="368" customFormat="1" ht="14.15" customHeight="1">
      <c r="Z9324" s="439"/>
      <c r="AH9324" s="367"/>
      <c r="AJ9324" s="367"/>
      <c r="AK9324" s="367"/>
    </row>
    <row r="9325" spans="26:37" s="368" customFormat="1" ht="14.15" customHeight="1">
      <c r="Z9325" s="439"/>
      <c r="AH9325" s="367"/>
      <c r="AJ9325" s="367"/>
      <c r="AK9325" s="367"/>
    </row>
    <row r="9326" spans="26:37" s="368" customFormat="1" ht="14.15" customHeight="1">
      <c r="Z9326" s="439"/>
      <c r="AH9326" s="367"/>
      <c r="AJ9326" s="367"/>
      <c r="AK9326" s="367"/>
    </row>
    <row r="9327" spans="26:37" s="368" customFormat="1" ht="14.15" customHeight="1">
      <c r="Z9327" s="439"/>
      <c r="AH9327" s="367"/>
      <c r="AJ9327" s="367"/>
      <c r="AK9327" s="367"/>
    </row>
    <row r="9328" spans="26:37" s="368" customFormat="1" ht="14.15" customHeight="1">
      <c r="Z9328" s="439"/>
      <c r="AH9328" s="367"/>
      <c r="AJ9328" s="367"/>
      <c r="AK9328" s="367"/>
    </row>
    <row r="9329" spans="26:37" s="368" customFormat="1" ht="14.15" customHeight="1">
      <c r="Z9329" s="439"/>
      <c r="AH9329" s="367"/>
      <c r="AJ9329" s="367"/>
      <c r="AK9329" s="367"/>
    </row>
    <row r="9330" spans="26:37" s="368" customFormat="1" ht="14.15" customHeight="1">
      <c r="Z9330" s="439"/>
      <c r="AH9330" s="367"/>
      <c r="AJ9330" s="367"/>
      <c r="AK9330" s="367"/>
    </row>
    <row r="9331" spans="26:37" s="368" customFormat="1" ht="14.15" customHeight="1">
      <c r="Z9331" s="439"/>
      <c r="AH9331" s="367"/>
      <c r="AJ9331" s="367"/>
      <c r="AK9331" s="367"/>
    </row>
    <row r="9332" spans="26:37" s="368" customFormat="1" ht="14.15" customHeight="1">
      <c r="Z9332" s="439"/>
      <c r="AH9332" s="367"/>
      <c r="AJ9332" s="367"/>
      <c r="AK9332" s="367"/>
    </row>
    <row r="9333" spans="26:37" s="368" customFormat="1" ht="14.15" customHeight="1">
      <c r="Z9333" s="439"/>
      <c r="AH9333" s="367"/>
      <c r="AJ9333" s="367"/>
      <c r="AK9333" s="367"/>
    </row>
    <row r="9334" spans="26:37" s="368" customFormat="1" ht="14.15" customHeight="1">
      <c r="Z9334" s="439"/>
      <c r="AH9334" s="367"/>
      <c r="AJ9334" s="367"/>
      <c r="AK9334" s="367"/>
    </row>
    <row r="9335" spans="26:37" s="368" customFormat="1" ht="14.15" customHeight="1">
      <c r="Z9335" s="439"/>
      <c r="AH9335" s="367"/>
      <c r="AJ9335" s="367"/>
      <c r="AK9335" s="367"/>
    </row>
    <row r="9336" spans="26:37" s="368" customFormat="1" ht="14.15" customHeight="1">
      <c r="Z9336" s="439"/>
      <c r="AH9336" s="367"/>
      <c r="AJ9336" s="367"/>
      <c r="AK9336" s="367"/>
    </row>
    <row r="9337" spans="26:37" s="368" customFormat="1" ht="14.15" customHeight="1">
      <c r="Z9337" s="439"/>
      <c r="AH9337" s="367"/>
      <c r="AJ9337" s="367"/>
      <c r="AK9337" s="367"/>
    </row>
    <row r="9338" spans="26:37" s="368" customFormat="1" ht="14.15" customHeight="1">
      <c r="Z9338" s="439"/>
      <c r="AH9338" s="367"/>
      <c r="AJ9338" s="367"/>
      <c r="AK9338" s="367"/>
    </row>
    <row r="9339" spans="26:37" s="368" customFormat="1" ht="14.15" customHeight="1">
      <c r="Z9339" s="439"/>
      <c r="AH9339" s="367"/>
      <c r="AJ9339" s="367"/>
      <c r="AK9339" s="367"/>
    </row>
    <row r="9340" spans="26:37" s="368" customFormat="1" ht="14.15" customHeight="1">
      <c r="Z9340" s="439"/>
      <c r="AH9340" s="367"/>
      <c r="AJ9340" s="367"/>
      <c r="AK9340" s="367"/>
    </row>
    <row r="9341" spans="26:37" s="368" customFormat="1" ht="14.15" customHeight="1">
      <c r="Z9341" s="439"/>
      <c r="AH9341" s="367"/>
      <c r="AJ9341" s="367"/>
      <c r="AK9341" s="367"/>
    </row>
    <row r="9342" spans="26:37" s="368" customFormat="1" ht="14.15" customHeight="1">
      <c r="Z9342" s="439"/>
      <c r="AH9342" s="367"/>
      <c r="AJ9342" s="367"/>
      <c r="AK9342" s="367"/>
    </row>
    <row r="9343" spans="26:37" s="368" customFormat="1" ht="14.15" customHeight="1">
      <c r="Z9343" s="439"/>
      <c r="AH9343" s="367"/>
      <c r="AJ9343" s="367"/>
      <c r="AK9343" s="367"/>
    </row>
    <row r="9344" spans="26:37" s="368" customFormat="1" ht="14.15" customHeight="1">
      <c r="Z9344" s="439"/>
      <c r="AH9344" s="367"/>
      <c r="AJ9344" s="367"/>
      <c r="AK9344" s="367"/>
    </row>
    <row r="9345" spans="26:37" s="368" customFormat="1" ht="14.15" customHeight="1">
      <c r="Z9345" s="439"/>
      <c r="AH9345" s="367"/>
      <c r="AJ9345" s="367"/>
      <c r="AK9345" s="367"/>
    </row>
    <row r="9346" spans="26:37" s="368" customFormat="1" ht="14.15" customHeight="1">
      <c r="Z9346" s="439"/>
      <c r="AH9346" s="367"/>
      <c r="AJ9346" s="367"/>
      <c r="AK9346" s="367"/>
    </row>
    <row r="9347" spans="26:37" s="368" customFormat="1" ht="14.15" customHeight="1">
      <c r="Z9347" s="439"/>
      <c r="AH9347" s="367"/>
      <c r="AJ9347" s="367"/>
      <c r="AK9347" s="367"/>
    </row>
    <row r="9348" spans="26:37" s="368" customFormat="1" ht="14.15" customHeight="1">
      <c r="Z9348" s="439"/>
      <c r="AH9348" s="367"/>
      <c r="AJ9348" s="367"/>
      <c r="AK9348" s="367"/>
    </row>
    <row r="9349" spans="26:37" s="368" customFormat="1" ht="14.15" customHeight="1">
      <c r="Z9349" s="439"/>
      <c r="AH9349" s="367"/>
      <c r="AJ9349" s="367"/>
      <c r="AK9349" s="367"/>
    </row>
    <row r="9350" spans="26:37" s="368" customFormat="1" ht="14.15" customHeight="1">
      <c r="Z9350" s="439"/>
      <c r="AH9350" s="367"/>
      <c r="AJ9350" s="367"/>
      <c r="AK9350" s="367"/>
    </row>
    <row r="9351" spans="26:37" s="368" customFormat="1" ht="14.15" customHeight="1">
      <c r="Z9351" s="439"/>
      <c r="AH9351" s="367"/>
      <c r="AJ9351" s="367"/>
      <c r="AK9351" s="367"/>
    </row>
    <row r="9352" spans="26:37" s="368" customFormat="1" ht="14.15" customHeight="1">
      <c r="Z9352" s="439"/>
      <c r="AH9352" s="367"/>
      <c r="AJ9352" s="367"/>
      <c r="AK9352" s="367"/>
    </row>
    <row r="9353" spans="26:37" s="368" customFormat="1" ht="14.15" customHeight="1">
      <c r="Z9353" s="439"/>
      <c r="AH9353" s="367"/>
      <c r="AJ9353" s="367"/>
      <c r="AK9353" s="367"/>
    </row>
    <row r="9354" spans="26:37" s="368" customFormat="1" ht="14.15" customHeight="1">
      <c r="Z9354" s="439"/>
      <c r="AH9354" s="367"/>
      <c r="AJ9354" s="367"/>
      <c r="AK9354" s="367"/>
    </row>
    <row r="9355" spans="26:37" s="368" customFormat="1" ht="14.15" customHeight="1">
      <c r="Z9355" s="439"/>
      <c r="AH9355" s="367"/>
      <c r="AJ9355" s="367"/>
      <c r="AK9355" s="367"/>
    </row>
    <row r="9356" spans="26:37" s="368" customFormat="1" ht="14.15" customHeight="1">
      <c r="Z9356" s="439"/>
      <c r="AH9356" s="367"/>
      <c r="AJ9356" s="367"/>
      <c r="AK9356" s="367"/>
    </row>
    <row r="9357" spans="26:37" s="368" customFormat="1" ht="14.15" customHeight="1">
      <c r="Z9357" s="439"/>
      <c r="AH9357" s="367"/>
      <c r="AJ9357" s="367"/>
      <c r="AK9357" s="367"/>
    </row>
    <row r="9358" spans="26:37" s="368" customFormat="1" ht="14.15" customHeight="1">
      <c r="Z9358" s="439"/>
      <c r="AH9358" s="367"/>
      <c r="AJ9358" s="367"/>
      <c r="AK9358" s="367"/>
    </row>
    <row r="9359" spans="26:37" s="368" customFormat="1" ht="14.15" customHeight="1">
      <c r="Z9359" s="439"/>
      <c r="AH9359" s="367"/>
      <c r="AJ9359" s="367"/>
      <c r="AK9359" s="367"/>
    </row>
    <row r="9360" spans="26:37" s="368" customFormat="1" ht="14.15" customHeight="1">
      <c r="Z9360" s="439"/>
      <c r="AH9360" s="367"/>
      <c r="AJ9360" s="367"/>
      <c r="AK9360" s="367"/>
    </row>
    <row r="9361" spans="26:37" s="368" customFormat="1" ht="14.15" customHeight="1">
      <c r="Z9361" s="439"/>
      <c r="AH9361" s="367"/>
      <c r="AJ9361" s="367"/>
      <c r="AK9361" s="367"/>
    </row>
    <row r="9362" spans="26:37" s="368" customFormat="1" ht="14.15" customHeight="1">
      <c r="Z9362" s="439"/>
      <c r="AH9362" s="367"/>
      <c r="AJ9362" s="367"/>
      <c r="AK9362" s="367"/>
    </row>
    <row r="9363" spans="26:37" s="368" customFormat="1" ht="14.15" customHeight="1">
      <c r="Z9363" s="439"/>
      <c r="AH9363" s="367"/>
      <c r="AJ9363" s="367"/>
      <c r="AK9363" s="367"/>
    </row>
    <row r="9364" spans="26:37" s="368" customFormat="1" ht="14.15" customHeight="1">
      <c r="Z9364" s="439"/>
      <c r="AH9364" s="367"/>
      <c r="AJ9364" s="367"/>
      <c r="AK9364" s="367"/>
    </row>
    <row r="9365" spans="26:37" s="368" customFormat="1" ht="14.15" customHeight="1">
      <c r="Z9365" s="439"/>
      <c r="AH9365" s="367"/>
      <c r="AJ9365" s="367"/>
      <c r="AK9365" s="367"/>
    </row>
    <row r="9366" spans="26:37" s="368" customFormat="1" ht="14.15" customHeight="1">
      <c r="Z9366" s="439"/>
      <c r="AH9366" s="367"/>
      <c r="AJ9366" s="367"/>
      <c r="AK9366" s="367"/>
    </row>
    <row r="9367" spans="26:37" s="368" customFormat="1" ht="14.15" customHeight="1">
      <c r="Z9367" s="439"/>
      <c r="AH9367" s="367"/>
      <c r="AJ9367" s="367"/>
      <c r="AK9367" s="367"/>
    </row>
    <row r="9368" spans="26:37" s="368" customFormat="1" ht="14.15" customHeight="1">
      <c r="Z9368" s="439"/>
      <c r="AH9368" s="367"/>
      <c r="AJ9368" s="367"/>
      <c r="AK9368" s="367"/>
    </row>
    <row r="9369" spans="26:37" s="368" customFormat="1" ht="14.15" customHeight="1">
      <c r="Z9369" s="439"/>
      <c r="AH9369" s="367"/>
      <c r="AJ9369" s="367"/>
      <c r="AK9369" s="367"/>
    </row>
    <row r="9370" spans="26:37" s="368" customFormat="1" ht="14.15" customHeight="1">
      <c r="Z9370" s="439"/>
      <c r="AH9370" s="367"/>
      <c r="AJ9370" s="367"/>
      <c r="AK9370" s="367"/>
    </row>
    <row r="9371" spans="26:37" s="368" customFormat="1" ht="14.15" customHeight="1">
      <c r="Z9371" s="439"/>
      <c r="AH9371" s="367"/>
      <c r="AJ9371" s="367"/>
      <c r="AK9371" s="367"/>
    </row>
    <row r="9372" spans="26:37" s="368" customFormat="1" ht="14.15" customHeight="1">
      <c r="Z9372" s="439"/>
      <c r="AH9372" s="367"/>
      <c r="AJ9372" s="367"/>
      <c r="AK9372" s="367"/>
    </row>
    <row r="9373" spans="26:37" s="368" customFormat="1" ht="14.15" customHeight="1">
      <c r="Z9373" s="439"/>
      <c r="AH9373" s="367"/>
      <c r="AJ9373" s="367"/>
      <c r="AK9373" s="367"/>
    </row>
    <row r="9374" spans="26:37" s="368" customFormat="1" ht="14.15" customHeight="1">
      <c r="Z9374" s="439"/>
      <c r="AH9374" s="367"/>
      <c r="AJ9374" s="367"/>
      <c r="AK9374" s="367"/>
    </row>
    <row r="9375" spans="26:37" s="368" customFormat="1" ht="14.15" customHeight="1">
      <c r="Z9375" s="439"/>
      <c r="AH9375" s="367"/>
      <c r="AJ9375" s="367"/>
      <c r="AK9375" s="367"/>
    </row>
    <row r="9376" spans="26:37" s="368" customFormat="1" ht="14.15" customHeight="1">
      <c r="Z9376" s="439"/>
      <c r="AH9376" s="367"/>
      <c r="AJ9376" s="367"/>
      <c r="AK9376" s="367"/>
    </row>
    <row r="9377" spans="26:37" s="368" customFormat="1" ht="14.15" customHeight="1">
      <c r="Z9377" s="439"/>
      <c r="AH9377" s="367"/>
      <c r="AJ9377" s="367"/>
      <c r="AK9377" s="367"/>
    </row>
    <row r="9378" spans="26:37" s="368" customFormat="1" ht="14.15" customHeight="1">
      <c r="Z9378" s="439"/>
      <c r="AH9378" s="367"/>
      <c r="AJ9378" s="367"/>
      <c r="AK9378" s="367"/>
    </row>
    <row r="9379" spans="26:37" s="368" customFormat="1" ht="14.15" customHeight="1">
      <c r="Z9379" s="439"/>
      <c r="AH9379" s="367"/>
      <c r="AJ9379" s="367"/>
      <c r="AK9379" s="367"/>
    </row>
    <row r="9380" spans="26:37" s="368" customFormat="1" ht="14.15" customHeight="1">
      <c r="Z9380" s="439"/>
      <c r="AH9380" s="367"/>
      <c r="AJ9380" s="367"/>
      <c r="AK9380" s="367"/>
    </row>
    <row r="9381" spans="26:37" s="368" customFormat="1" ht="14.15" customHeight="1">
      <c r="Z9381" s="439"/>
      <c r="AH9381" s="367"/>
      <c r="AJ9381" s="367"/>
      <c r="AK9381" s="367"/>
    </row>
    <row r="9382" spans="26:37" s="368" customFormat="1" ht="14.15" customHeight="1">
      <c r="Z9382" s="439"/>
      <c r="AH9382" s="367"/>
      <c r="AJ9382" s="367"/>
      <c r="AK9382" s="367"/>
    </row>
    <row r="9383" spans="26:37" s="368" customFormat="1" ht="14.15" customHeight="1">
      <c r="Z9383" s="439"/>
      <c r="AH9383" s="367"/>
      <c r="AJ9383" s="367"/>
      <c r="AK9383" s="367"/>
    </row>
    <row r="9384" spans="26:37" s="368" customFormat="1" ht="14.15" customHeight="1">
      <c r="Z9384" s="439"/>
      <c r="AH9384" s="367"/>
      <c r="AJ9384" s="367"/>
      <c r="AK9384" s="367"/>
    </row>
    <row r="9385" spans="26:37" s="368" customFormat="1" ht="14.15" customHeight="1">
      <c r="Z9385" s="439"/>
      <c r="AH9385" s="367"/>
      <c r="AJ9385" s="367"/>
      <c r="AK9385" s="367"/>
    </row>
    <row r="9386" spans="26:37" s="368" customFormat="1" ht="14.15" customHeight="1">
      <c r="Z9386" s="439"/>
      <c r="AH9386" s="367"/>
      <c r="AJ9386" s="367"/>
      <c r="AK9386" s="367"/>
    </row>
    <row r="9387" spans="26:37" s="368" customFormat="1" ht="14.15" customHeight="1">
      <c r="Z9387" s="439"/>
      <c r="AH9387" s="367"/>
      <c r="AJ9387" s="367"/>
      <c r="AK9387" s="367"/>
    </row>
    <row r="9388" spans="26:37" s="368" customFormat="1" ht="14.15" customHeight="1">
      <c r="Z9388" s="439"/>
      <c r="AH9388" s="367"/>
      <c r="AJ9388" s="367"/>
      <c r="AK9388" s="367"/>
    </row>
    <row r="9389" spans="26:37" s="368" customFormat="1" ht="14.15" customHeight="1">
      <c r="Z9389" s="439"/>
      <c r="AH9389" s="367"/>
      <c r="AJ9389" s="367"/>
      <c r="AK9389" s="367"/>
    </row>
    <row r="9390" spans="26:37" s="368" customFormat="1" ht="14.15" customHeight="1">
      <c r="Z9390" s="439"/>
      <c r="AH9390" s="367"/>
      <c r="AJ9390" s="367"/>
      <c r="AK9390" s="367"/>
    </row>
    <row r="9391" spans="26:37" s="368" customFormat="1" ht="14.15" customHeight="1">
      <c r="Z9391" s="439"/>
      <c r="AH9391" s="367"/>
      <c r="AJ9391" s="367"/>
      <c r="AK9391" s="367"/>
    </row>
    <row r="9392" spans="26:37" s="368" customFormat="1" ht="14.15" customHeight="1">
      <c r="Z9392" s="439"/>
      <c r="AH9392" s="367"/>
      <c r="AJ9392" s="367"/>
      <c r="AK9392" s="367"/>
    </row>
    <row r="9393" spans="26:37" s="368" customFormat="1" ht="14.15" customHeight="1">
      <c r="Z9393" s="439"/>
      <c r="AH9393" s="367"/>
      <c r="AJ9393" s="367"/>
      <c r="AK9393" s="367"/>
    </row>
    <row r="9394" spans="26:37" s="368" customFormat="1" ht="14.15" customHeight="1">
      <c r="Z9394" s="439"/>
      <c r="AH9394" s="367"/>
      <c r="AJ9394" s="367"/>
      <c r="AK9394" s="367"/>
    </row>
    <row r="9395" spans="26:37" s="368" customFormat="1" ht="14.15" customHeight="1">
      <c r="Z9395" s="439"/>
      <c r="AH9395" s="367"/>
      <c r="AJ9395" s="367"/>
      <c r="AK9395" s="367"/>
    </row>
    <row r="9396" spans="26:37" s="368" customFormat="1" ht="14.15" customHeight="1">
      <c r="Z9396" s="439"/>
      <c r="AH9396" s="367"/>
      <c r="AJ9396" s="367"/>
      <c r="AK9396" s="367"/>
    </row>
    <row r="9397" spans="26:37" s="368" customFormat="1" ht="14.15" customHeight="1">
      <c r="Z9397" s="439"/>
      <c r="AH9397" s="367"/>
      <c r="AJ9397" s="367"/>
      <c r="AK9397" s="367"/>
    </row>
    <row r="9398" spans="26:37" s="368" customFormat="1" ht="14.15" customHeight="1">
      <c r="Z9398" s="439"/>
      <c r="AH9398" s="367"/>
      <c r="AJ9398" s="367"/>
      <c r="AK9398" s="367"/>
    </row>
    <row r="9399" spans="26:37" s="368" customFormat="1" ht="14.15" customHeight="1">
      <c r="Z9399" s="439"/>
      <c r="AH9399" s="367"/>
      <c r="AJ9399" s="367"/>
      <c r="AK9399" s="367"/>
    </row>
    <row r="9400" spans="26:37" s="368" customFormat="1" ht="14.15" customHeight="1">
      <c r="Z9400" s="439"/>
      <c r="AH9400" s="367"/>
      <c r="AJ9400" s="367"/>
      <c r="AK9400" s="367"/>
    </row>
    <row r="9401" spans="26:37" s="368" customFormat="1" ht="14.15" customHeight="1">
      <c r="Z9401" s="439"/>
      <c r="AH9401" s="367"/>
      <c r="AJ9401" s="367"/>
      <c r="AK9401" s="367"/>
    </row>
    <row r="9402" spans="26:37" s="368" customFormat="1" ht="14.15" customHeight="1">
      <c r="Z9402" s="439"/>
      <c r="AH9402" s="367"/>
      <c r="AJ9402" s="367"/>
      <c r="AK9402" s="367"/>
    </row>
    <row r="9403" spans="26:37" s="368" customFormat="1" ht="14.15" customHeight="1">
      <c r="Z9403" s="439"/>
      <c r="AH9403" s="367"/>
      <c r="AJ9403" s="367"/>
      <c r="AK9403" s="367"/>
    </row>
    <row r="9404" spans="26:37" s="368" customFormat="1" ht="14.15" customHeight="1">
      <c r="Z9404" s="439"/>
      <c r="AH9404" s="367"/>
      <c r="AJ9404" s="367"/>
      <c r="AK9404" s="367"/>
    </row>
    <row r="9405" spans="26:37" s="368" customFormat="1" ht="14.15" customHeight="1">
      <c r="Z9405" s="439"/>
      <c r="AH9405" s="367"/>
      <c r="AJ9405" s="367"/>
      <c r="AK9405" s="367"/>
    </row>
    <row r="9406" spans="26:37" s="368" customFormat="1" ht="14.15" customHeight="1">
      <c r="Z9406" s="439"/>
      <c r="AH9406" s="367"/>
      <c r="AJ9406" s="367"/>
      <c r="AK9406" s="367"/>
    </row>
    <row r="9407" spans="26:37" s="368" customFormat="1" ht="14.15" customHeight="1">
      <c r="Z9407" s="439"/>
      <c r="AH9407" s="367"/>
      <c r="AJ9407" s="367"/>
      <c r="AK9407" s="367"/>
    </row>
    <row r="9408" spans="26:37" s="368" customFormat="1" ht="14.15" customHeight="1">
      <c r="Z9408" s="439"/>
      <c r="AH9408" s="367"/>
      <c r="AJ9408" s="367"/>
      <c r="AK9408" s="367"/>
    </row>
    <row r="9409" spans="26:37" s="368" customFormat="1" ht="14.15" customHeight="1">
      <c r="Z9409" s="439"/>
      <c r="AH9409" s="367"/>
      <c r="AJ9409" s="367"/>
      <c r="AK9409" s="367"/>
    </row>
    <row r="9410" spans="26:37" s="368" customFormat="1" ht="14.15" customHeight="1">
      <c r="Z9410" s="439"/>
      <c r="AH9410" s="367"/>
      <c r="AJ9410" s="367"/>
      <c r="AK9410" s="367"/>
    </row>
    <row r="9411" spans="26:37" s="368" customFormat="1" ht="14.15" customHeight="1">
      <c r="Z9411" s="439"/>
      <c r="AH9411" s="367"/>
      <c r="AJ9411" s="367"/>
      <c r="AK9411" s="367"/>
    </row>
    <row r="9412" spans="26:37" s="368" customFormat="1" ht="14.15" customHeight="1">
      <c r="Z9412" s="439"/>
      <c r="AH9412" s="367"/>
      <c r="AJ9412" s="367"/>
      <c r="AK9412" s="367"/>
    </row>
    <row r="9413" spans="26:37" s="368" customFormat="1" ht="14.15" customHeight="1">
      <c r="Z9413" s="439"/>
      <c r="AH9413" s="367"/>
      <c r="AJ9413" s="367"/>
      <c r="AK9413" s="367"/>
    </row>
    <row r="9414" spans="26:37" s="368" customFormat="1" ht="14.15" customHeight="1">
      <c r="Z9414" s="439"/>
      <c r="AH9414" s="367"/>
      <c r="AJ9414" s="367"/>
      <c r="AK9414" s="367"/>
    </row>
    <row r="9415" spans="26:37" s="368" customFormat="1" ht="14.15" customHeight="1">
      <c r="Z9415" s="439"/>
      <c r="AH9415" s="367"/>
      <c r="AJ9415" s="367"/>
      <c r="AK9415" s="367"/>
    </row>
    <row r="9416" spans="26:37" s="368" customFormat="1" ht="14.15" customHeight="1">
      <c r="Z9416" s="439"/>
      <c r="AH9416" s="367"/>
      <c r="AJ9416" s="367"/>
      <c r="AK9416" s="367"/>
    </row>
    <row r="9417" spans="26:37" s="368" customFormat="1" ht="14.15" customHeight="1">
      <c r="Z9417" s="439"/>
      <c r="AH9417" s="367"/>
      <c r="AJ9417" s="367"/>
      <c r="AK9417" s="367"/>
    </row>
    <row r="9418" spans="26:37" s="368" customFormat="1" ht="14.15" customHeight="1">
      <c r="Z9418" s="439"/>
      <c r="AH9418" s="367"/>
      <c r="AJ9418" s="367"/>
      <c r="AK9418" s="367"/>
    </row>
    <row r="9419" spans="26:37" s="368" customFormat="1" ht="14.15" customHeight="1">
      <c r="Z9419" s="439"/>
      <c r="AH9419" s="367"/>
      <c r="AJ9419" s="367"/>
      <c r="AK9419" s="367"/>
    </row>
    <row r="9420" spans="26:37" s="368" customFormat="1" ht="14.15" customHeight="1">
      <c r="Z9420" s="439"/>
      <c r="AH9420" s="367"/>
      <c r="AJ9420" s="367"/>
      <c r="AK9420" s="367"/>
    </row>
    <row r="9421" spans="26:37" s="368" customFormat="1" ht="14.15" customHeight="1">
      <c r="Z9421" s="439"/>
      <c r="AH9421" s="367"/>
      <c r="AJ9421" s="367"/>
      <c r="AK9421" s="367"/>
    </row>
    <row r="9422" spans="26:37" s="368" customFormat="1" ht="14.15" customHeight="1">
      <c r="Z9422" s="439"/>
      <c r="AH9422" s="367"/>
      <c r="AJ9422" s="367"/>
      <c r="AK9422" s="367"/>
    </row>
    <row r="9423" spans="26:37" s="368" customFormat="1" ht="14.15" customHeight="1">
      <c r="Z9423" s="439"/>
      <c r="AH9423" s="367"/>
      <c r="AJ9423" s="367"/>
      <c r="AK9423" s="367"/>
    </row>
    <row r="9424" spans="26:37" s="368" customFormat="1" ht="14.15" customHeight="1">
      <c r="Z9424" s="439"/>
      <c r="AH9424" s="367"/>
      <c r="AJ9424" s="367"/>
      <c r="AK9424" s="367"/>
    </row>
    <row r="9425" spans="26:37" s="368" customFormat="1" ht="14.15" customHeight="1">
      <c r="Z9425" s="439"/>
      <c r="AH9425" s="367"/>
      <c r="AJ9425" s="367"/>
      <c r="AK9425" s="367"/>
    </row>
    <row r="9426" spans="26:37" s="368" customFormat="1" ht="14.15" customHeight="1">
      <c r="Z9426" s="439"/>
      <c r="AH9426" s="367"/>
      <c r="AJ9426" s="367"/>
      <c r="AK9426" s="367"/>
    </row>
    <row r="9427" spans="26:37" s="368" customFormat="1" ht="14.15" customHeight="1">
      <c r="Z9427" s="439"/>
      <c r="AH9427" s="367"/>
      <c r="AJ9427" s="367"/>
      <c r="AK9427" s="367"/>
    </row>
    <row r="9428" spans="26:37" s="368" customFormat="1" ht="14.15" customHeight="1">
      <c r="Z9428" s="439"/>
      <c r="AH9428" s="367"/>
      <c r="AJ9428" s="367"/>
      <c r="AK9428" s="367"/>
    </row>
    <row r="9429" spans="26:37" s="368" customFormat="1" ht="14.15" customHeight="1">
      <c r="Z9429" s="439"/>
      <c r="AH9429" s="367"/>
      <c r="AJ9429" s="367"/>
      <c r="AK9429" s="367"/>
    </row>
    <row r="9430" spans="26:37" s="368" customFormat="1" ht="14.15" customHeight="1">
      <c r="Z9430" s="439"/>
      <c r="AH9430" s="367"/>
      <c r="AJ9430" s="367"/>
      <c r="AK9430" s="367"/>
    </row>
    <row r="9431" spans="26:37" s="368" customFormat="1" ht="14.15" customHeight="1">
      <c r="Z9431" s="439"/>
      <c r="AH9431" s="367"/>
      <c r="AJ9431" s="367"/>
      <c r="AK9431" s="367"/>
    </row>
    <row r="9432" spans="26:37" s="368" customFormat="1" ht="14.15" customHeight="1">
      <c r="Z9432" s="439"/>
      <c r="AH9432" s="367"/>
      <c r="AJ9432" s="367"/>
      <c r="AK9432" s="367"/>
    </row>
    <row r="9433" spans="26:37" s="368" customFormat="1" ht="14.15" customHeight="1">
      <c r="Z9433" s="439"/>
      <c r="AH9433" s="367"/>
      <c r="AJ9433" s="367"/>
      <c r="AK9433" s="367"/>
    </row>
    <row r="9434" spans="26:37" s="368" customFormat="1" ht="14.15" customHeight="1">
      <c r="Z9434" s="439"/>
      <c r="AH9434" s="367"/>
      <c r="AJ9434" s="367"/>
      <c r="AK9434" s="367"/>
    </row>
    <row r="9435" spans="26:37" s="368" customFormat="1" ht="14.15" customHeight="1">
      <c r="Z9435" s="439"/>
      <c r="AH9435" s="367"/>
      <c r="AJ9435" s="367"/>
      <c r="AK9435" s="367"/>
    </row>
    <row r="9436" spans="26:37" s="368" customFormat="1" ht="14.15" customHeight="1">
      <c r="Z9436" s="439"/>
      <c r="AH9436" s="367"/>
      <c r="AJ9436" s="367"/>
      <c r="AK9436" s="367"/>
    </row>
    <row r="9437" spans="26:37" s="368" customFormat="1" ht="14.15" customHeight="1">
      <c r="Z9437" s="439"/>
      <c r="AH9437" s="367"/>
      <c r="AJ9437" s="367"/>
      <c r="AK9437" s="367"/>
    </row>
    <row r="9438" spans="26:37" s="368" customFormat="1" ht="14.15" customHeight="1">
      <c r="Z9438" s="439"/>
      <c r="AH9438" s="367"/>
      <c r="AJ9438" s="367"/>
      <c r="AK9438" s="367"/>
    </row>
    <row r="9439" spans="26:37" s="368" customFormat="1" ht="14.15" customHeight="1">
      <c r="Z9439" s="439"/>
      <c r="AH9439" s="367"/>
      <c r="AJ9439" s="367"/>
      <c r="AK9439" s="367"/>
    </row>
    <row r="9440" spans="26:37" s="368" customFormat="1" ht="14.15" customHeight="1">
      <c r="Z9440" s="439"/>
      <c r="AH9440" s="367"/>
      <c r="AJ9440" s="367"/>
      <c r="AK9440" s="367"/>
    </row>
    <row r="9441" spans="26:37" s="368" customFormat="1" ht="14.15" customHeight="1">
      <c r="Z9441" s="439"/>
      <c r="AH9441" s="367"/>
      <c r="AJ9441" s="367"/>
      <c r="AK9441" s="367"/>
    </row>
    <row r="9442" spans="26:37" s="368" customFormat="1" ht="14.15" customHeight="1">
      <c r="Z9442" s="439"/>
      <c r="AH9442" s="367"/>
      <c r="AJ9442" s="367"/>
      <c r="AK9442" s="367"/>
    </row>
    <row r="9443" spans="26:37" s="368" customFormat="1" ht="14.15" customHeight="1">
      <c r="Z9443" s="439"/>
      <c r="AH9443" s="367"/>
      <c r="AJ9443" s="367"/>
      <c r="AK9443" s="367"/>
    </row>
    <row r="9444" spans="26:37" s="368" customFormat="1" ht="14.15" customHeight="1">
      <c r="Z9444" s="439"/>
      <c r="AH9444" s="367"/>
      <c r="AJ9444" s="367"/>
      <c r="AK9444" s="367"/>
    </row>
    <row r="9445" spans="26:37" s="368" customFormat="1" ht="14.15" customHeight="1">
      <c r="Z9445" s="439"/>
      <c r="AH9445" s="367"/>
      <c r="AJ9445" s="367"/>
      <c r="AK9445" s="367"/>
    </row>
    <row r="9446" spans="26:37" s="368" customFormat="1" ht="14.15" customHeight="1">
      <c r="Z9446" s="439"/>
      <c r="AH9446" s="367"/>
      <c r="AJ9446" s="367"/>
      <c r="AK9446" s="367"/>
    </row>
    <row r="9447" spans="26:37" s="368" customFormat="1" ht="14.15" customHeight="1">
      <c r="Z9447" s="439"/>
      <c r="AH9447" s="367"/>
      <c r="AJ9447" s="367"/>
      <c r="AK9447" s="367"/>
    </row>
    <row r="9448" spans="26:37" s="368" customFormat="1" ht="14.15" customHeight="1">
      <c r="Z9448" s="439"/>
      <c r="AH9448" s="367"/>
      <c r="AJ9448" s="367"/>
      <c r="AK9448" s="367"/>
    </row>
    <row r="9449" spans="26:37" s="368" customFormat="1" ht="14.15" customHeight="1">
      <c r="Z9449" s="439"/>
      <c r="AH9449" s="367"/>
      <c r="AJ9449" s="367"/>
      <c r="AK9449" s="367"/>
    </row>
    <row r="9450" spans="26:37" s="368" customFormat="1" ht="14.15" customHeight="1">
      <c r="Z9450" s="439"/>
      <c r="AH9450" s="367"/>
      <c r="AJ9450" s="367"/>
      <c r="AK9450" s="367"/>
    </row>
    <row r="9451" spans="26:37" s="368" customFormat="1" ht="14.15" customHeight="1">
      <c r="Z9451" s="439"/>
      <c r="AH9451" s="367"/>
      <c r="AJ9451" s="367"/>
      <c r="AK9451" s="367"/>
    </row>
    <row r="9452" spans="26:37" s="368" customFormat="1" ht="14.15" customHeight="1">
      <c r="Z9452" s="439"/>
      <c r="AH9452" s="367"/>
      <c r="AJ9452" s="367"/>
      <c r="AK9452" s="367"/>
    </row>
    <row r="9453" spans="26:37" s="368" customFormat="1" ht="14.15" customHeight="1">
      <c r="Z9453" s="439"/>
      <c r="AH9453" s="367"/>
      <c r="AJ9453" s="367"/>
      <c r="AK9453" s="367"/>
    </row>
    <row r="9454" spans="26:37" s="368" customFormat="1" ht="14.15" customHeight="1">
      <c r="Z9454" s="439"/>
      <c r="AH9454" s="367"/>
      <c r="AJ9454" s="367"/>
      <c r="AK9454" s="367"/>
    </row>
    <row r="9455" spans="26:37" s="368" customFormat="1" ht="14.15" customHeight="1">
      <c r="Z9455" s="439"/>
      <c r="AH9455" s="367"/>
      <c r="AJ9455" s="367"/>
      <c r="AK9455" s="367"/>
    </row>
    <row r="9456" spans="26:37" s="368" customFormat="1" ht="14.15" customHeight="1">
      <c r="Z9456" s="439"/>
      <c r="AH9456" s="367"/>
      <c r="AJ9456" s="367"/>
      <c r="AK9456" s="367"/>
    </row>
    <row r="9457" spans="26:37" s="368" customFormat="1" ht="14.15" customHeight="1">
      <c r="Z9457" s="439"/>
      <c r="AH9457" s="367"/>
      <c r="AJ9457" s="367"/>
      <c r="AK9457" s="367"/>
    </row>
    <row r="9458" spans="26:37" s="368" customFormat="1" ht="14.15" customHeight="1">
      <c r="Z9458" s="439"/>
      <c r="AH9458" s="367"/>
      <c r="AJ9458" s="367"/>
      <c r="AK9458" s="367"/>
    </row>
    <row r="9459" spans="26:37" s="368" customFormat="1" ht="14.15" customHeight="1">
      <c r="Z9459" s="439"/>
      <c r="AH9459" s="367"/>
      <c r="AJ9459" s="367"/>
      <c r="AK9459" s="367"/>
    </row>
    <row r="9460" spans="26:37" s="368" customFormat="1" ht="14.15" customHeight="1">
      <c r="Z9460" s="439"/>
      <c r="AH9460" s="367"/>
      <c r="AJ9460" s="367"/>
      <c r="AK9460" s="367"/>
    </row>
    <row r="9461" spans="26:37" s="368" customFormat="1" ht="14.15" customHeight="1">
      <c r="Z9461" s="439"/>
      <c r="AH9461" s="367"/>
      <c r="AJ9461" s="367"/>
      <c r="AK9461" s="367"/>
    </row>
    <row r="9462" spans="26:37" s="368" customFormat="1" ht="14.15" customHeight="1">
      <c r="Z9462" s="439"/>
      <c r="AH9462" s="367"/>
      <c r="AJ9462" s="367"/>
      <c r="AK9462" s="367"/>
    </row>
    <row r="9463" spans="26:37" s="368" customFormat="1" ht="14.15" customHeight="1">
      <c r="Z9463" s="439"/>
      <c r="AH9463" s="367"/>
      <c r="AJ9463" s="367"/>
      <c r="AK9463" s="367"/>
    </row>
    <row r="9464" spans="26:37" s="368" customFormat="1" ht="14.15" customHeight="1">
      <c r="Z9464" s="439"/>
      <c r="AH9464" s="367"/>
      <c r="AJ9464" s="367"/>
      <c r="AK9464" s="367"/>
    </row>
    <row r="9465" spans="26:37" s="368" customFormat="1" ht="14.15" customHeight="1">
      <c r="Z9465" s="439"/>
      <c r="AH9465" s="367"/>
      <c r="AJ9465" s="367"/>
      <c r="AK9465" s="367"/>
    </row>
    <row r="9466" spans="26:37" s="368" customFormat="1" ht="14.15" customHeight="1">
      <c r="Z9466" s="439"/>
      <c r="AH9466" s="367"/>
      <c r="AJ9466" s="367"/>
      <c r="AK9466" s="367"/>
    </row>
    <row r="9467" spans="26:37" s="368" customFormat="1" ht="14.15" customHeight="1">
      <c r="Z9467" s="439"/>
      <c r="AH9467" s="367"/>
      <c r="AJ9467" s="367"/>
      <c r="AK9467" s="367"/>
    </row>
    <row r="9468" spans="26:37" s="368" customFormat="1" ht="14.15" customHeight="1">
      <c r="Z9468" s="439"/>
      <c r="AH9468" s="367"/>
      <c r="AJ9468" s="367"/>
      <c r="AK9468" s="367"/>
    </row>
    <row r="9469" spans="26:37" s="368" customFormat="1" ht="14.15" customHeight="1">
      <c r="Z9469" s="439"/>
      <c r="AH9469" s="367"/>
      <c r="AJ9469" s="367"/>
      <c r="AK9469" s="367"/>
    </row>
    <row r="9470" spans="26:37" s="368" customFormat="1" ht="14.15" customHeight="1">
      <c r="Z9470" s="439"/>
      <c r="AH9470" s="367"/>
      <c r="AJ9470" s="367"/>
      <c r="AK9470" s="367"/>
    </row>
    <row r="9471" spans="26:37" s="368" customFormat="1" ht="14.15" customHeight="1">
      <c r="Z9471" s="439"/>
      <c r="AH9471" s="367"/>
      <c r="AJ9471" s="367"/>
      <c r="AK9471" s="367"/>
    </row>
    <row r="9472" spans="26:37" s="368" customFormat="1" ht="14.15" customHeight="1">
      <c r="Z9472" s="439"/>
      <c r="AH9472" s="367"/>
      <c r="AJ9472" s="367"/>
      <c r="AK9472" s="367"/>
    </row>
    <row r="9473" spans="26:37" s="368" customFormat="1" ht="14.15" customHeight="1">
      <c r="Z9473" s="439"/>
      <c r="AH9473" s="367"/>
      <c r="AJ9473" s="367"/>
      <c r="AK9473" s="367"/>
    </row>
    <row r="9474" spans="26:37" s="368" customFormat="1" ht="14.15" customHeight="1">
      <c r="Z9474" s="439"/>
      <c r="AH9474" s="367"/>
      <c r="AJ9474" s="367"/>
      <c r="AK9474" s="367"/>
    </row>
    <row r="9475" spans="26:37" s="368" customFormat="1" ht="14.15" customHeight="1">
      <c r="Z9475" s="439"/>
      <c r="AH9475" s="367"/>
      <c r="AJ9475" s="367"/>
      <c r="AK9475" s="367"/>
    </row>
    <row r="9476" spans="26:37" s="368" customFormat="1" ht="14.15" customHeight="1">
      <c r="Z9476" s="439"/>
      <c r="AH9476" s="367"/>
      <c r="AJ9476" s="367"/>
      <c r="AK9476" s="367"/>
    </row>
    <row r="9477" spans="26:37" s="368" customFormat="1" ht="14.15" customHeight="1">
      <c r="Z9477" s="439"/>
      <c r="AH9477" s="367"/>
      <c r="AJ9477" s="367"/>
      <c r="AK9477" s="367"/>
    </row>
    <row r="9478" spans="26:37" s="368" customFormat="1" ht="14.15" customHeight="1">
      <c r="Z9478" s="439"/>
      <c r="AH9478" s="367"/>
      <c r="AJ9478" s="367"/>
      <c r="AK9478" s="367"/>
    </row>
    <row r="9479" spans="26:37" s="368" customFormat="1" ht="14.15" customHeight="1">
      <c r="Z9479" s="439"/>
      <c r="AH9479" s="367"/>
      <c r="AJ9479" s="367"/>
      <c r="AK9479" s="367"/>
    </row>
    <row r="9480" spans="26:37" s="368" customFormat="1" ht="14.15" customHeight="1">
      <c r="Z9480" s="439"/>
      <c r="AH9480" s="367"/>
      <c r="AJ9480" s="367"/>
      <c r="AK9480" s="367"/>
    </row>
    <row r="9481" spans="26:37" s="368" customFormat="1" ht="14.15" customHeight="1">
      <c r="Z9481" s="439"/>
      <c r="AH9481" s="367"/>
      <c r="AJ9481" s="367"/>
      <c r="AK9481" s="367"/>
    </row>
    <row r="9482" spans="26:37" s="368" customFormat="1" ht="14.15" customHeight="1">
      <c r="Z9482" s="439"/>
      <c r="AH9482" s="367"/>
      <c r="AJ9482" s="367"/>
      <c r="AK9482" s="367"/>
    </row>
    <row r="9483" spans="26:37" s="368" customFormat="1" ht="14.15" customHeight="1">
      <c r="Z9483" s="439"/>
      <c r="AH9483" s="367"/>
      <c r="AJ9483" s="367"/>
      <c r="AK9483" s="367"/>
    </row>
    <row r="9484" spans="26:37" s="368" customFormat="1" ht="14.15" customHeight="1">
      <c r="Z9484" s="439"/>
      <c r="AH9484" s="367"/>
      <c r="AJ9484" s="367"/>
      <c r="AK9484" s="367"/>
    </row>
    <row r="9485" spans="26:37" s="368" customFormat="1" ht="14.15" customHeight="1">
      <c r="Z9485" s="439"/>
      <c r="AH9485" s="367"/>
      <c r="AJ9485" s="367"/>
      <c r="AK9485" s="367"/>
    </row>
    <row r="9486" spans="26:37" s="368" customFormat="1" ht="14.15" customHeight="1">
      <c r="Z9486" s="439"/>
      <c r="AH9486" s="367"/>
      <c r="AJ9486" s="367"/>
      <c r="AK9486" s="367"/>
    </row>
    <row r="9487" spans="26:37" s="368" customFormat="1" ht="14.15" customHeight="1">
      <c r="Z9487" s="439"/>
      <c r="AH9487" s="367"/>
      <c r="AJ9487" s="367"/>
      <c r="AK9487" s="367"/>
    </row>
    <row r="9488" spans="26:37" s="368" customFormat="1" ht="14.15" customHeight="1">
      <c r="Z9488" s="439"/>
      <c r="AH9488" s="367"/>
      <c r="AJ9488" s="367"/>
      <c r="AK9488" s="367"/>
    </row>
    <row r="9489" spans="26:37" s="368" customFormat="1" ht="14.15" customHeight="1">
      <c r="Z9489" s="439"/>
      <c r="AH9489" s="367"/>
      <c r="AJ9489" s="367"/>
      <c r="AK9489" s="367"/>
    </row>
    <row r="9490" spans="26:37" s="368" customFormat="1" ht="14.15" customHeight="1">
      <c r="Z9490" s="439"/>
      <c r="AH9490" s="367"/>
      <c r="AJ9490" s="367"/>
      <c r="AK9490" s="367"/>
    </row>
    <row r="9491" spans="26:37" s="368" customFormat="1" ht="14.15" customHeight="1">
      <c r="Z9491" s="439"/>
      <c r="AH9491" s="367"/>
      <c r="AJ9491" s="367"/>
      <c r="AK9491" s="367"/>
    </row>
    <row r="9492" spans="26:37" s="368" customFormat="1" ht="14.15" customHeight="1">
      <c r="Z9492" s="439"/>
      <c r="AH9492" s="367"/>
      <c r="AJ9492" s="367"/>
      <c r="AK9492" s="367"/>
    </row>
    <row r="9493" spans="26:37" s="368" customFormat="1" ht="14.15" customHeight="1">
      <c r="Z9493" s="439"/>
      <c r="AH9493" s="367"/>
      <c r="AJ9493" s="367"/>
      <c r="AK9493" s="367"/>
    </row>
    <row r="9494" spans="26:37" s="368" customFormat="1" ht="14.15" customHeight="1">
      <c r="Z9494" s="439"/>
      <c r="AH9494" s="367"/>
      <c r="AJ9494" s="367"/>
      <c r="AK9494" s="367"/>
    </row>
    <row r="9495" spans="26:37" s="368" customFormat="1" ht="14.15" customHeight="1">
      <c r="Z9495" s="439"/>
      <c r="AH9495" s="367"/>
      <c r="AJ9495" s="367"/>
      <c r="AK9495" s="367"/>
    </row>
    <row r="9496" spans="26:37" s="368" customFormat="1" ht="14.15" customHeight="1">
      <c r="Z9496" s="439"/>
      <c r="AH9496" s="367"/>
      <c r="AJ9496" s="367"/>
      <c r="AK9496" s="367"/>
    </row>
    <row r="9497" spans="26:37" s="368" customFormat="1" ht="14.15" customHeight="1">
      <c r="Z9497" s="439"/>
      <c r="AH9497" s="367"/>
      <c r="AJ9497" s="367"/>
      <c r="AK9497" s="367"/>
    </row>
    <row r="9498" spans="26:37" s="368" customFormat="1" ht="14.15" customHeight="1">
      <c r="Z9498" s="439"/>
      <c r="AH9498" s="367"/>
      <c r="AJ9498" s="367"/>
      <c r="AK9498" s="367"/>
    </row>
    <row r="9499" spans="26:37" s="368" customFormat="1" ht="14.15" customHeight="1">
      <c r="Z9499" s="439"/>
      <c r="AH9499" s="367"/>
      <c r="AJ9499" s="367"/>
      <c r="AK9499" s="367"/>
    </row>
    <row r="9500" spans="26:37" s="368" customFormat="1" ht="14.15" customHeight="1">
      <c r="Z9500" s="439"/>
      <c r="AH9500" s="367"/>
      <c r="AJ9500" s="367"/>
      <c r="AK9500" s="367"/>
    </row>
    <row r="9501" spans="26:37" s="368" customFormat="1" ht="14.15" customHeight="1">
      <c r="Z9501" s="439"/>
      <c r="AH9501" s="367"/>
      <c r="AJ9501" s="367"/>
      <c r="AK9501" s="367"/>
    </row>
    <row r="9502" spans="26:37" s="368" customFormat="1" ht="14.15" customHeight="1">
      <c r="Z9502" s="439"/>
      <c r="AH9502" s="367"/>
      <c r="AJ9502" s="367"/>
      <c r="AK9502" s="367"/>
    </row>
    <row r="9503" spans="26:37" s="368" customFormat="1" ht="14.15" customHeight="1">
      <c r="Z9503" s="439"/>
      <c r="AH9503" s="367"/>
      <c r="AJ9503" s="367"/>
      <c r="AK9503" s="367"/>
    </row>
    <row r="9504" spans="26:37" s="368" customFormat="1" ht="14.15" customHeight="1">
      <c r="Z9504" s="439"/>
      <c r="AH9504" s="367"/>
      <c r="AJ9504" s="367"/>
      <c r="AK9504" s="367"/>
    </row>
    <row r="9505" spans="26:37" s="368" customFormat="1" ht="14.15" customHeight="1">
      <c r="Z9505" s="439"/>
      <c r="AH9505" s="367"/>
      <c r="AJ9505" s="367"/>
      <c r="AK9505" s="367"/>
    </row>
    <row r="9506" spans="26:37" s="368" customFormat="1" ht="14.15" customHeight="1">
      <c r="Z9506" s="439"/>
      <c r="AH9506" s="367"/>
      <c r="AJ9506" s="367"/>
      <c r="AK9506" s="367"/>
    </row>
    <row r="9507" spans="26:37" s="368" customFormat="1" ht="14.15" customHeight="1">
      <c r="Z9507" s="439"/>
      <c r="AH9507" s="367"/>
      <c r="AJ9507" s="367"/>
      <c r="AK9507" s="367"/>
    </row>
    <row r="9508" spans="26:37" s="368" customFormat="1" ht="14.15" customHeight="1">
      <c r="Z9508" s="439"/>
      <c r="AH9508" s="367"/>
      <c r="AJ9508" s="367"/>
      <c r="AK9508" s="367"/>
    </row>
    <row r="9509" spans="26:37" s="368" customFormat="1" ht="14.15" customHeight="1">
      <c r="Z9509" s="439"/>
      <c r="AH9509" s="367"/>
      <c r="AJ9509" s="367"/>
      <c r="AK9509" s="367"/>
    </row>
    <row r="9510" spans="26:37" s="368" customFormat="1" ht="14.15" customHeight="1">
      <c r="Z9510" s="439"/>
      <c r="AH9510" s="367"/>
      <c r="AJ9510" s="367"/>
      <c r="AK9510" s="367"/>
    </row>
    <row r="9511" spans="26:37" s="368" customFormat="1" ht="14.15" customHeight="1">
      <c r="Z9511" s="439"/>
      <c r="AH9511" s="367"/>
      <c r="AJ9511" s="367"/>
      <c r="AK9511" s="367"/>
    </row>
    <row r="9512" spans="26:37" s="368" customFormat="1" ht="14.15" customHeight="1">
      <c r="Z9512" s="439"/>
      <c r="AH9512" s="367"/>
      <c r="AJ9512" s="367"/>
      <c r="AK9512" s="367"/>
    </row>
    <row r="9513" spans="26:37" s="368" customFormat="1" ht="14.15" customHeight="1">
      <c r="Z9513" s="439"/>
      <c r="AH9513" s="367"/>
      <c r="AJ9513" s="367"/>
      <c r="AK9513" s="367"/>
    </row>
    <row r="9514" spans="26:37" s="368" customFormat="1" ht="14.15" customHeight="1">
      <c r="Z9514" s="439"/>
      <c r="AH9514" s="367"/>
      <c r="AJ9514" s="367"/>
      <c r="AK9514" s="367"/>
    </row>
    <row r="9515" spans="26:37" s="368" customFormat="1" ht="14.15" customHeight="1">
      <c r="Z9515" s="439"/>
      <c r="AH9515" s="367"/>
      <c r="AJ9515" s="367"/>
      <c r="AK9515" s="367"/>
    </row>
    <row r="9516" spans="26:37" s="368" customFormat="1" ht="14.15" customHeight="1">
      <c r="Z9516" s="439"/>
      <c r="AH9516" s="367"/>
      <c r="AJ9516" s="367"/>
      <c r="AK9516" s="367"/>
    </row>
    <row r="9517" spans="26:37" s="368" customFormat="1" ht="14.15" customHeight="1">
      <c r="Z9517" s="439"/>
      <c r="AH9517" s="367"/>
      <c r="AJ9517" s="367"/>
      <c r="AK9517" s="367"/>
    </row>
    <row r="9518" spans="26:37" s="368" customFormat="1" ht="14.15" customHeight="1">
      <c r="Z9518" s="439"/>
      <c r="AH9518" s="367"/>
      <c r="AJ9518" s="367"/>
      <c r="AK9518" s="367"/>
    </row>
    <row r="9519" spans="26:37" s="368" customFormat="1" ht="14.15" customHeight="1">
      <c r="Z9519" s="439"/>
      <c r="AH9519" s="367"/>
      <c r="AJ9519" s="367"/>
      <c r="AK9519" s="367"/>
    </row>
    <row r="9520" spans="26:37" s="368" customFormat="1" ht="14.15" customHeight="1">
      <c r="Z9520" s="439"/>
      <c r="AH9520" s="367"/>
      <c r="AJ9520" s="367"/>
      <c r="AK9520" s="367"/>
    </row>
    <row r="9521" spans="26:37" s="368" customFormat="1" ht="14.15" customHeight="1">
      <c r="Z9521" s="439"/>
      <c r="AH9521" s="367"/>
      <c r="AJ9521" s="367"/>
      <c r="AK9521" s="367"/>
    </row>
    <row r="9522" spans="26:37" s="368" customFormat="1" ht="14.15" customHeight="1">
      <c r="Z9522" s="439"/>
      <c r="AH9522" s="367"/>
      <c r="AJ9522" s="367"/>
      <c r="AK9522" s="367"/>
    </row>
    <row r="9523" spans="26:37" s="368" customFormat="1" ht="14.15" customHeight="1">
      <c r="Z9523" s="439"/>
      <c r="AH9523" s="367"/>
      <c r="AJ9523" s="367"/>
      <c r="AK9523" s="367"/>
    </row>
    <row r="9524" spans="26:37" s="368" customFormat="1" ht="14.15" customHeight="1">
      <c r="Z9524" s="439"/>
      <c r="AH9524" s="367"/>
      <c r="AJ9524" s="367"/>
      <c r="AK9524" s="367"/>
    </row>
    <row r="9525" spans="26:37" s="368" customFormat="1" ht="14.15" customHeight="1">
      <c r="Z9525" s="439"/>
      <c r="AH9525" s="367"/>
      <c r="AJ9525" s="367"/>
      <c r="AK9525" s="367"/>
    </row>
    <row r="9526" spans="26:37" s="368" customFormat="1" ht="14.15" customHeight="1">
      <c r="Z9526" s="439"/>
      <c r="AH9526" s="367"/>
      <c r="AJ9526" s="367"/>
      <c r="AK9526" s="367"/>
    </row>
    <row r="9527" spans="26:37" s="368" customFormat="1" ht="14.15" customHeight="1">
      <c r="Z9527" s="439"/>
      <c r="AH9527" s="367"/>
      <c r="AJ9527" s="367"/>
      <c r="AK9527" s="367"/>
    </row>
    <row r="9528" spans="26:37" s="368" customFormat="1" ht="14.15" customHeight="1">
      <c r="Z9528" s="439"/>
      <c r="AH9528" s="367"/>
      <c r="AJ9528" s="367"/>
      <c r="AK9528" s="367"/>
    </row>
    <row r="9529" spans="26:37" s="368" customFormat="1" ht="14.15" customHeight="1">
      <c r="Z9529" s="439"/>
      <c r="AH9529" s="367"/>
      <c r="AJ9529" s="367"/>
      <c r="AK9529" s="367"/>
    </row>
    <row r="9530" spans="26:37" s="368" customFormat="1" ht="14.15" customHeight="1">
      <c r="Z9530" s="439"/>
      <c r="AH9530" s="367"/>
      <c r="AJ9530" s="367"/>
      <c r="AK9530" s="367"/>
    </row>
    <row r="9531" spans="26:37" s="368" customFormat="1" ht="14.15" customHeight="1">
      <c r="Z9531" s="439"/>
      <c r="AH9531" s="367"/>
      <c r="AJ9531" s="367"/>
      <c r="AK9531" s="367"/>
    </row>
    <row r="9532" spans="26:37" s="368" customFormat="1" ht="14.15" customHeight="1">
      <c r="Z9532" s="439"/>
      <c r="AH9532" s="367"/>
      <c r="AJ9532" s="367"/>
      <c r="AK9532" s="367"/>
    </row>
    <row r="9533" spans="26:37" s="368" customFormat="1" ht="14.15" customHeight="1">
      <c r="Z9533" s="439"/>
      <c r="AH9533" s="367"/>
      <c r="AJ9533" s="367"/>
      <c r="AK9533" s="367"/>
    </row>
    <row r="9534" spans="26:37" s="368" customFormat="1" ht="14.15" customHeight="1">
      <c r="Z9534" s="439"/>
      <c r="AH9534" s="367"/>
      <c r="AJ9534" s="367"/>
      <c r="AK9534" s="367"/>
    </row>
    <row r="9535" spans="26:37" s="368" customFormat="1" ht="14.15" customHeight="1">
      <c r="Z9535" s="439"/>
      <c r="AH9535" s="367"/>
      <c r="AJ9535" s="367"/>
      <c r="AK9535" s="367"/>
    </row>
    <row r="9536" spans="26:37" s="368" customFormat="1" ht="14.15" customHeight="1">
      <c r="Z9536" s="439"/>
      <c r="AH9536" s="367"/>
      <c r="AJ9536" s="367"/>
      <c r="AK9536" s="367"/>
    </row>
    <row r="9537" spans="26:37" s="368" customFormat="1" ht="14.15" customHeight="1">
      <c r="Z9537" s="439"/>
      <c r="AH9537" s="367"/>
      <c r="AJ9537" s="367"/>
      <c r="AK9537" s="367"/>
    </row>
    <row r="9538" spans="26:37" s="368" customFormat="1" ht="14.15" customHeight="1">
      <c r="Z9538" s="439"/>
      <c r="AH9538" s="367"/>
      <c r="AJ9538" s="367"/>
      <c r="AK9538" s="367"/>
    </row>
    <row r="9539" spans="26:37" s="368" customFormat="1" ht="14.15" customHeight="1">
      <c r="Z9539" s="439"/>
      <c r="AH9539" s="367"/>
      <c r="AJ9539" s="367"/>
      <c r="AK9539" s="367"/>
    </row>
    <row r="9540" spans="26:37" s="368" customFormat="1" ht="14.15" customHeight="1">
      <c r="Z9540" s="439"/>
      <c r="AH9540" s="367"/>
      <c r="AJ9540" s="367"/>
      <c r="AK9540" s="367"/>
    </row>
    <row r="9541" spans="26:37" s="368" customFormat="1" ht="14.15" customHeight="1">
      <c r="Z9541" s="439"/>
      <c r="AH9541" s="367"/>
      <c r="AJ9541" s="367"/>
      <c r="AK9541" s="367"/>
    </row>
    <row r="9542" spans="26:37" s="368" customFormat="1" ht="14.15" customHeight="1">
      <c r="Z9542" s="439"/>
      <c r="AH9542" s="367"/>
      <c r="AJ9542" s="367"/>
      <c r="AK9542" s="367"/>
    </row>
    <row r="9543" spans="26:37" s="368" customFormat="1" ht="14.15" customHeight="1">
      <c r="Z9543" s="439"/>
      <c r="AH9543" s="367"/>
      <c r="AJ9543" s="367"/>
      <c r="AK9543" s="367"/>
    </row>
    <row r="9544" spans="26:37" s="368" customFormat="1" ht="14.15" customHeight="1">
      <c r="Z9544" s="439"/>
      <c r="AH9544" s="367"/>
      <c r="AJ9544" s="367"/>
      <c r="AK9544" s="367"/>
    </row>
    <row r="9545" spans="26:37" s="368" customFormat="1" ht="14.15" customHeight="1">
      <c r="Z9545" s="439"/>
      <c r="AH9545" s="367"/>
      <c r="AJ9545" s="367"/>
      <c r="AK9545" s="367"/>
    </row>
    <row r="9546" spans="26:37" s="368" customFormat="1" ht="14.15" customHeight="1">
      <c r="Z9546" s="439"/>
      <c r="AH9546" s="367"/>
      <c r="AJ9546" s="367"/>
      <c r="AK9546" s="367"/>
    </row>
    <row r="9547" spans="26:37" s="368" customFormat="1" ht="14.15" customHeight="1">
      <c r="Z9547" s="439"/>
      <c r="AH9547" s="367"/>
      <c r="AJ9547" s="367"/>
      <c r="AK9547" s="367"/>
    </row>
    <row r="9548" spans="26:37" s="368" customFormat="1" ht="14.15" customHeight="1">
      <c r="Z9548" s="439"/>
      <c r="AH9548" s="367"/>
      <c r="AJ9548" s="367"/>
      <c r="AK9548" s="367"/>
    </row>
    <row r="9549" spans="26:37" s="368" customFormat="1" ht="14.15" customHeight="1">
      <c r="Z9549" s="439"/>
      <c r="AH9549" s="367"/>
      <c r="AJ9549" s="367"/>
      <c r="AK9549" s="367"/>
    </row>
    <row r="9550" spans="26:37" s="368" customFormat="1" ht="14.15" customHeight="1">
      <c r="Z9550" s="439"/>
      <c r="AH9550" s="367"/>
      <c r="AJ9550" s="367"/>
      <c r="AK9550" s="367"/>
    </row>
    <row r="9551" spans="26:37" s="368" customFormat="1" ht="14.15" customHeight="1">
      <c r="Z9551" s="439"/>
      <c r="AH9551" s="367"/>
      <c r="AJ9551" s="367"/>
      <c r="AK9551" s="367"/>
    </row>
    <row r="9552" spans="26:37" s="368" customFormat="1" ht="14.15" customHeight="1">
      <c r="Z9552" s="439"/>
      <c r="AH9552" s="367"/>
      <c r="AJ9552" s="367"/>
      <c r="AK9552" s="367"/>
    </row>
    <row r="9553" spans="26:37" s="368" customFormat="1" ht="14.15" customHeight="1">
      <c r="Z9553" s="439"/>
      <c r="AH9553" s="367"/>
      <c r="AJ9553" s="367"/>
      <c r="AK9553" s="367"/>
    </row>
    <row r="9554" spans="26:37" s="368" customFormat="1" ht="14.15" customHeight="1">
      <c r="Z9554" s="439"/>
      <c r="AH9554" s="367"/>
      <c r="AJ9554" s="367"/>
      <c r="AK9554" s="367"/>
    </row>
    <row r="9555" spans="26:37" s="368" customFormat="1" ht="14.15" customHeight="1">
      <c r="Z9555" s="439"/>
      <c r="AH9555" s="367"/>
      <c r="AJ9555" s="367"/>
      <c r="AK9555" s="367"/>
    </row>
    <row r="9556" spans="26:37" s="368" customFormat="1" ht="14.15" customHeight="1">
      <c r="Z9556" s="439"/>
      <c r="AH9556" s="367"/>
      <c r="AJ9556" s="367"/>
      <c r="AK9556" s="367"/>
    </row>
    <row r="9557" spans="26:37" s="368" customFormat="1" ht="14.15" customHeight="1">
      <c r="Z9557" s="439"/>
      <c r="AH9557" s="367"/>
      <c r="AJ9557" s="367"/>
      <c r="AK9557" s="367"/>
    </row>
    <row r="9558" spans="26:37" s="368" customFormat="1" ht="14.15" customHeight="1">
      <c r="Z9558" s="439"/>
      <c r="AH9558" s="367"/>
      <c r="AJ9558" s="367"/>
      <c r="AK9558" s="367"/>
    </row>
    <row r="9559" spans="26:37" s="368" customFormat="1" ht="14.15" customHeight="1">
      <c r="Z9559" s="439"/>
      <c r="AH9559" s="367"/>
      <c r="AJ9559" s="367"/>
      <c r="AK9559" s="367"/>
    </row>
    <row r="9560" spans="26:37" s="368" customFormat="1" ht="14.15" customHeight="1">
      <c r="Z9560" s="439"/>
      <c r="AH9560" s="367"/>
      <c r="AJ9560" s="367"/>
      <c r="AK9560" s="367"/>
    </row>
    <row r="9561" spans="26:37" s="368" customFormat="1" ht="14.15" customHeight="1">
      <c r="Z9561" s="439"/>
      <c r="AH9561" s="367"/>
      <c r="AJ9561" s="367"/>
      <c r="AK9561" s="367"/>
    </row>
    <row r="9562" spans="26:37" s="368" customFormat="1" ht="14.15" customHeight="1">
      <c r="Z9562" s="439"/>
      <c r="AH9562" s="367"/>
      <c r="AJ9562" s="367"/>
      <c r="AK9562" s="367"/>
    </row>
    <row r="9563" spans="26:37" s="368" customFormat="1" ht="14.15" customHeight="1">
      <c r="Z9563" s="439"/>
      <c r="AH9563" s="367"/>
      <c r="AJ9563" s="367"/>
      <c r="AK9563" s="367"/>
    </row>
    <row r="9564" spans="26:37" s="368" customFormat="1" ht="14.15" customHeight="1">
      <c r="Z9564" s="439"/>
      <c r="AH9564" s="367"/>
      <c r="AJ9564" s="367"/>
      <c r="AK9564" s="367"/>
    </row>
    <row r="9565" spans="26:37" s="368" customFormat="1" ht="14.15" customHeight="1">
      <c r="Z9565" s="439"/>
      <c r="AH9565" s="367"/>
      <c r="AJ9565" s="367"/>
      <c r="AK9565" s="367"/>
    </row>
    <row r="9566" spans="26:37" s="368" customFormat="1" ht="14.15" customHeight="1">
      <c r="Z9566" s="439"/>
      <c r="AH9566" s="367"/>
      <c r="AJ9566" s="367"/>
      <c r="AK9566" s="367"/>
    </row>
    <row r="9567" spans="26:37" s="368" customFormat="1" ht="14.15" customHeight="1">
      <c r="Z9567" s="439"/>
      <c r="AH9567" s="367"/>
      <c r="AJ9567" s="367"/>
      <c r="AK9567" s="367"/>
    </row>
    <row r="9568" spans="26:37" s="368" customFormat="1" ht="14.15" customHeight="1">
      <c r="Z9568" s="439"/>
      <c r="AH9568" s="367"/>
      <c r="AJ9568" s="367"/>
      <c r="AK9568" s="367"/>
    </row>
    <row r="9569" spans="26:37" s="368" customFormat="1" ht="14.15" customHeight="1">
      <c r="Z9569" s="439"/>
      <c r="AH9569" s="367"/>
      <c r="AJ9569" s="367"/>
      <c r="AK9569" s="367"/>
    </row>
    <row r="9570" spans="26:37" s="368" customFormat="1" ht="14.15" customHeight="1">
      <c r="Z9570" s="439"/>
      <c r="AH9570" s="367"/>
      <c r="AJ9570" s="367"/>
      <c r="AK9570" s="367"/>
    </row>
    <row r="9571" spans="26:37" s="368" customFormat="1" ht="14.15" customHeight="1">
      <c r="Z9571" s="439"/>
      <c r="AH9571" s="367"/>
      <c r="AJ9571" s="367"/>
      <c r="AK9571" s="367"/>
    </row>
    <row r="9572" spans="26:37" s="368" customFormat="1" ht="14.15" customHeight="1">
      <c r="Z9572" s="439"/>
      <c r="AH9572" s="367"/>
      <c r="AJ9572" s="367"/>
      <c r="AK9572" s="367"/>
    </row>
    <row r="9573" spans="26:37" s="368" customFormat="1" ht="14.15" customHeight="1">
      <c r="Z9573" s="439"/>
      <c r="AH9573" s="367"/>
      <c r="AJ9573" s="367"/>
      <c r="AK9573" s="367"/>
    </row>
    <row r="9574" spans="26:37" s="368" customFormat="1" ht="14.15" customHeight="1">
      <c r="Z9574" s="439"/>
      <c r="AH9574" s="367"/>
      <c r="AJ9574" s="367"/>
      <c r="AK9574" s="367"/>
    </row>
    <row r="9575" spans="26:37" s="368" customFormat="1" ht="14.15" customHeight="1">
      <c r="Z9575" s="439"/>
      <c r="AH9575" s="367"/>
      <c r="AJ9575" s="367"/>
      <c r="AK9575" s="367"/>
    </row>
    <row r="9576" spans="26:37" s="368" customFormat="1" ht="14.15" customHeight="1">
      <c r="Z9576" s="439"/>
      <c r="AH9576" s="367"/>
      <c r="AJ9576" s="367"/>
      <c r="AK9576" s="367"/>
    </row>
    <row r="9577" spans="26:37" s="368" customFormat="1" ht="14.15" customHeight="1">
      <c r="Z9577" s="439"/>
      <c r="AH9577" s="367"/>
      <c r="AJ9577" s="367"/>
      <c r="AK9577" s="367"/>
    </row>
    <row r="9578" spans="26:37" s="368" customFormat="1" ht="14.15" customHeight="1">
      <c r="Z9578" s="439"/>
      <c r="AH9578" s="367"/>
      <c r="AJ9578" s="367"/>
      <c r="AK9578" s="367"/>
    </row>
    <row r="9579" spans="26:37" s="368" customFormat="1" ht="14.15" customHeight="1">
      <c r="Z9579" s="439"/>
      <c r="AH9579" s="367"/>
      <c r="AJ9579" s="367"/>
      <c r="AK9579" s="367"/>
    </row>
    <row r="9580" spans="26:37" s="368" customFormat="1" ht="14.15" customHeight="1">
      <c r="Z9580" s="439"/>
      <c r="AH9580" s="367"/>
      <c r="AJ9580" s="367"/>
      <c r="AK9580" s="367"/>
    </row>
    <row r="9581" spans="26:37" s="368" customFormat="1" ht="14.15" customHeight="1">
      <c r="Z9581" s="439"/>
      <c r="AH9581" s="367"/>
      <c r="AJ9581" s="367"/>
      <c r="AK9581" s="367"/>
    </row>
    <row r="9582" spans="26:37" s="368" customFormat="1" ht="14.15" customHeight="1">
      <c r="Z9582" s="439"/>
      <c r="AH9582" s="367"/>
      <c r="AJ9582" s="367"/>
      <c r="AK9582" s="367"/>
    </row>
    <row r="9583" spans="26:37" s="368" customFormat="1" ht="14.15" customHeight="1">
      <c r="Z9583" s="439"/>
      <c r="AH9583" s="367"/>
      <c r="AJ9583" s="367"/>
      <c r="AK9583" s="367"/>
    </row>
    <row r="9584" spans="26:37" s="368" customFormat="1" ht="14.15" customHeight="1">
      <c r="Z9584" s="439"/>
      <c r="AH9584" s="367"/>
      <c r="AJ9584" s="367"/>
      <c r="AK9584" s="367"/>
    </row>
    <row r="9585" spans="26:37" s="368" customFormat="1" ht="14.15" customHeight="1">
      <c r="Z9585" s="439"/>
      <c r="AH9585" s="367"/>
      <c r="AJ9585" s="367"/>
      <c r="AK9585" s="367"/>
    </row>
    <row r="9586" spans="26:37" s="368" customFormat="1" ht="14.15" customHeight="1">
      <c r="Z9586" s="439"/>
      <c r="AH9586" s="367"/>
      <c r="AJ9586" s="367"/>
      <c r="AK9586" s="367"/>
    </row>
    <row r="9587" spans="26:37" s="368" customFormat="1" ht="14.15" customHeight="1">
      <c r="Z9587" s="439"/>
      <c r="AH9587" s="367"/>
      <c r="AJ9587" s="367"/>
      <c r="AK9587" s="367"/>
    </row>
    <row r="9588" spans="26:37" s="368" customFormat="1" ht="14.15" customHeight="1">
      <c r="Z9588" s="439"/>
      <c r="AH9588" s="367"/>
      <c r="AJ9588" s="367"/>
      <c r="AK9588" s="367"/>
    </row>
    <row r="9589" spans="26:37" s="368" customFormat="1" ht="14.15" customHeight="1">
      <c r="Z9589" s="439"/>
      <c r="AH9589" s="367"/>
      <c r="AJ9589" s="367"/>
      <c r="AK9589" s="367"/>
    </row>
    <row r="9590" spans="26:37" s="368" customFormat="1" ht="14.15" customHeight="1">
      <c r="Z9590" s="439"/>
      <c r="AH9590" s="367"/>
      <c r="AJ9590" s="367"/>
      <c r="AK9590" s="367"/>
    </row>
    <row r="9591" spans="26:37" s="368" customFormat="1" ht="14.15" customHeight="1">
      <c r="Z9591" s="439"/>
      <c r="AH9591" s="367"/>
      <c r="AJ9591" s="367"/>
      <c r="AK9591" s="367"/>
    </row>
    <row r="9592" spans="26:37" s="368" customFormat="1" ht="14.15" customHeight="1">
      <c r="Z9592" s="439"/>
      <c r="AH9592" s="367"/>
      <c r="AJ9592" s="367"/>
      <c r="AK9592" s="367"/>
    </row>
    <row r="9593" spans="26:37" s="368" customFormat="1" ht="14.15" customHeight="1">
      <c r="Z9593" s="439"/>
      <c r="AH9593" s="367"/>
      <c r="AJ9593" s="367"/>
      <c r="AK9593" s="367"/>
    </row>
    <row r="9594" spans="26:37" s="368" customFormat="1" ht="14.15" customHeight="1">
      <c r="Z9594" s="439"/>
      <c r="AH9594" s="367"/>
      <c r="AJ9594" s="367"/>
      <c r="AK9594" s="367"/>
    </row>
    <row r="9595" spans="26:37" s="368" customFormat="1" ht="14.15" customHeight="1">
      <c r="Z9595" s="439"/>
      <c r="AH9595" s="367"/>
      <c r="AJ9595" s="367"/>
      <c r="AK9595" s="367"/>
    </row>
    <row r="9596" spans="26:37" s="368" customFormat="1" ht="14.15" customHeight="1">
      <c r="Z9596" s="439"/>
      <c r="AH9596" s="367"/>
      <c r="AJ9596" s="367"/>
      <c r="AK9596" s="367"/>
    </row>
    <row r="9597" spans="26:37" s="368" customFormat="1" ht="14.15" customHeight="1">
      <c r="Z9597" s="439"/>
      <c r="AH9597" s="367"/>
      <c r="AJ9597" s="367"/>
      <c r="AK9597" s="367"/>
    </row>
    <row r="9598" spans="26:37" s="368" customFormat="1" ht="14.15" customHeight="1">
      <c r="Z9598" s="439"/>
      <c r="AH9598" s="367"/>
      <c r="AJ9598" s="367"/>
      <c r="AK9598" s="367"/>
    </row>
    <row r="9599" spans="26:37" s="368" customFormat="1" ht="14.15" customHeight="1">
      <c r="Z9599" s="439"/>
      <c r="AH9599" s="367"/>
      <c r="AJ9599" s="367"/>
      <c r="AK9599" s="367"/>
    </row>
    <row r="9600" spans="26:37" s="368" customFormat="1" ht="14.15" customHeight="1">
      <c r="Z9600" s="439"/>
      <c r="AH9600" s="367"/>
      <c r="AJ9600" s="367"/>
      <c r="AK9600" s="367"/>
    </row>
    <row r="9601" spans="26:37" s="368" customFormat="1" ht="14.15" customHeight="1">
      <c r="Z9601" s="439"/>
      <c r="AH9601" s="367"/>
      <c r="AJ9601" s="367"/>
      <c r="AK9601" s="367"/>
    </row>
    <row r="9602" spans="26:37" s="368" customFormat="1" ht="14.15" customHeight="1">
      <c r="Z9602" s="439"/>
      <c r="AH9602" s="367"/>
      <c r="AJ9602" s="367"/>
      <c r="AK9602" s="367"/>
    </row>
    <row r="9603" spans="26:37" s="368" customFormat="1" ht="14.15" customHeight="1">
      <c r="Z9603" s="439"/>
      <c r="AH9603" s="367"/>
      <c r="AJ9603" s="367"/>
      <c r="AK9603" s="367"/>
    </row>
    <row r="9604" spans="26:37" s="368" customFormat="1" ht="14.15" customHeight="1">
      <c r="Z9604" s="439"/>
      <c r="AH9604" s="367"/>
      <c r="AJ9604" s="367"/>
      <c r="AK9604" s="367"/>
    </row>
    <row r="9605" spans="26:37" s="368" customFormat="1" ht="14.15" customHeight="1">
      <c r="Z9605" s="439"/>
      <c r="AH9605" s="367"/>
      <c r="AJ9605" s="367"/>
      <c r="AK9605" s="367"/>
    </row>
    <row r="9606" spans="26:37" s="368" customFormat="1" ht="14.15" customHeight="1">
      <c r="Z9606" s="439"/>
      <c r="AH9606" s="367"/>
      <c r="AJ9606" s="367"/>
      <c r="AK9606" s="367"/>
    </row>
    <row r="9607" spans="26:37" s="368" customFormat="1" ht="14.15" customHeight="1">
      <c r="Z9607" s="439"/>
      <c r="AH9607" s="367"/>
      <c r="AJ9607" s="367"/>
      <c r="AK9607" s="367"/>
    </row>
    <row r="9608" spans="26:37" s="368" customFormat="1" ht="14.15" customHeight="1">
      <c r="Z9608" s="439"/>
      <c r="AH9608" s="367"/>
      <c r="AJ9608" s="367"/>
      <c r="AK9608" s="367"/>
    </row>
    <row r="9609" spans="26:37" s="368" customFormat="1" ht="14.15" customHeight="1">
      <c r="Z9609" s="439"/>
      <c r="AH9609" s="367"/>
      <c r="AJ9609" s="367"/>
      <c r="AK9609" s="367"/>
    </row>
    <row r="9610" spans="26:37" s="368" customFormat="1" ht="14.15" customHeight="1">
      <c r="Z9610" s="439"/>
      <c r="AH9610" s="367"/>
      <c r="AJ9610" s="367"/>
      <c r="AK9610" s="367"/>
    </row>
    <row r="9611" spans="26:37" s="368" customFormat="1" ht="14.15" customHeight="1">
      <c r="Z9611" s="439"/>
      <c r="AH9611" s="367"/>
      <c r="AJ9611" s="367"/>
      <c r="AK9611" s="367"/>
    </row>
    <row r="9612" spans="26:37" s="368" customFormat="1" ht="14.15" customHeight="1">
      <c r="Z9612" s="439"/>
      <c r="AH9612" s="367"/>
      <c r="AJ9612" s="367"/>
      <c r="AK9612" s="367"/>
    </row>
    <row r="9613" spans="26:37" s="368" customFormat="1" ht="14.15" customHeight="1">
      <c r="Z9613" s="439"/>
      <c r="AH9613" s="367"/>
      <c r="AJ9613" s="367"/>
      <c r="AK9613" s="367"/>
    </row>
    <row r="9614" spans="26:37" s="368" customFormat="1" ht="14.15" customHeight="1">
      <c r="Z9614" s="439"/>
      <c r="AH9614" s="367"/>
      <c r="AJ9614" s="367"/>
      <c r="AK9614" s="367"/>
    </row>
    <row r="9615" spans="26:37" s="368" customFormat="1" ht="14.15" customHeight="1">
      <c r="Z9615" s="439"/>
      <c r="AH9615" s="367"/>
      <c r="AJ9615" s="367"/>
      <c r="AK9615" s="367"/>
    </row>
    <row r="9616" spans="26:37" s="368" customFormat="1" ht="14.15" customHeight="1">
      <c r="Z9616" s="439"/>
      <c r="AH9616" s="367"/>
      <c r="AJ9616" s="367"/>
      <c r="AK9616" s="367"/>
    </row>
    <row r="9617" spans="26:37" s="368" customFormat="1" ht="14.15" customHeight="1">
      <c r="Z9617" s="439"/>
      <c r="AH9617" s="367"/>
      <c r="AJ9617" s="367"/>
      <c r="AK9617" s="367"/>
    </row>
    <row r="9618" spans="26:37" s="368" customFormat="1" ht="14.15" customHeight="1">
      <c r="Z9618" s="439"/>
      <c r="AH9618" s="367"/>
      <c r="AJ9618" s="367"/>
      <c r="AK9618" s="367"/>
    </row>
    <row r="9619" spans="26:37" s="368" customFormat="1" ht="14.15" customHeight="1">
      <c r="Z9619" s="439"/>
      <c r="AH9619" s="367"/>
      <c r="AJ9619" s="367"/>
      <c r="AK9619" s="367"/>
    </row>
    <row r="9620" spans="26:37" s="368" customFormat="1" ht="14.15" customHeight="1">
      <c r="Z9620" s="439"/>
      <c r="AH9620" s="367"/>
      <c r="AJ9620" s="367"/>
      <c r="AK9620" s="367"/>
    </row>
    <row r="9621" spans="26:37" s="368" customFormat="1" ht="14.15" customHeight="1">
      <c r="Z9621" s="439"/>
      <c r="AH9621" s="367"/>
      <c r="AJ9621" s="367"/>
      <c r="AK9621" s="367"/>
    </row>
    <row r="9622" spans="26:37" s="368" customFormat="1" ht="14.15" customHeight="1">
      <c r="Z9622" s="439"/>
      <c r="AH9622" s="367"/>
      <c r="AJ9622" s="367"/>
      <c r="AK9622" s="367"/>
    </row>
    <row r="9623" spans="26:37" s="368" customFormat="1" ht="14.15" customHeight="1">
      <c r="Z9623" s="439"/>
      <c r="AH9623" s="367"/>
      <c r="AJ9623" s="367"/>
      <c r="AK9623" s="367"/>
    </row>
    <row r="9624" spans="26:37" s="368" customFormat="1" ht="14.15" customHeight="1">
      <c r="Z9624" s="439"/>
      <c r="AH9624" s="367"/>
      <c r="AJ9624" s="367"/>
      <c r="AK9624" s="367"/>
    </row>
    <row r="9625" spans="26:37" s="368" customFormat="1" ht="14.15" customHeight="1">
      <c r="Z9625" s="439"/>
      <c r="AH9625" s="367"/>
      <c r="AJ9625" s="367"/>
      <c r="AK9625" s="367"/>
    </row>
    <row r="9626" spans="26:37" s="368" customFormat="1" ht="14.15" customHeight="1">
      <c r="Z9626" s="439"/>
      <c r="AH9626" s="367"/>
      <c r="AJ9626" s="367"/>
      <c r="AK9626" s="367"/>
    </row>
    <row r="9627" spans="26:37" s="368" customFormat="1" ht="14.15" customHeight="1">
      <c r="Z9627" s="439"/>
      <c r="AH9627" s="367"/>
      <c r="AJ9627" s="367"/>
      <c r="AK9627" s="367"/>
    </row>
    <row r="9628" spans="26:37" s="368" customFormat="1" ht="14.15" customHeight="1">
      <c r="Z9628" s="439"/>
      <c r="AH9628" s="367"/>
      <c r="AJ9628" s="367"/>
      <c r="AK9628" s="367"/>
    </row>
    <row r="9629" spans="26:37" s="368" customFormat="1" ht="14.15" customHeight="1">
      <c r="Z9629" s="439"/>
      <c r="AH9629" s="367"/>
      <c r="AJ9629" s="367"/>
      <c r="AK9629" s="367"/>
    </row>
    <row r="9630" spans="26:37" s="368" customFormat="1" ht="14.15" customHeight="1">
      <c r="Z9630" s="439"/>
      <c r="AH9630" s="367"/>
      <c r="AJ9630" s="367"/>
      <c r="AK9630" s="367"/>
    </row>
    <row r="9631" spans="26:37" s="368" customFormat="1" ht="14.15" customHeight="1">
      <c r="Z9631" s="439"/>
      <c r="AH9631" s="367"/>
      <c r="AJ9631" s="367"/>
      <c r="AK9631" s="367"/>
    </row>
    <row r="9632" spans="26:37" s="368" customFormat="1" ht="14.15" customHeight="1">
      <c r="Z9632" s="439"/>
      <c r="AH9632" s="367"/>
      <c r="AJ9632" s="367"/>
      <c r="AK9632" s="367"/>
    </row>
    <row r="9633" spans="26:37" s="368" customFormat="1" ht="14.15" customHeight="1">
      <c r="Z9633" s="439"/>
      <c r="AH9633" s="367"/>
      <c r="AJ9633" s="367"/>
      <c r="AK9633" s="367"/>
    </row>
    <row r="9634" spans="26:37" s="368" customFormat="1" ht="14.15" customHeight="1">
      <c r="Z9634" s="439"/>
      <c r="AH9634" s="367"/>
      <c r="AJ9634" s="367"/>
      <c r="AK9634" s="367"/>
    </row>
    <row r="9635" spans="26:37" s="368" customFormat="1" ht="14.15" customHeight="1">
      <c r="Z9635" s="439"/>
      <c r="AH9635" s="367"/>
      <c r="AJ9635" s="367"/>
      <c r="AK9635" s="367"/>
    </row>
    <row r="9636" spans="26:37" s="368" customFormat="1" ht="14.15" customHeight="1">
      <c r="Z9636" s="439"/>
      <c r="AH9636" s="367"/>
      <c r="AJ9636" s="367"/>
      <c r="AK9636" s="367"/>
    </row>
    <row r="9637" spans="26:37" s="368" customFormat="1" ht="14.15" customHeight="1">
      <c r="Z9637" s="439"/>
      <c r="AH9637" s="367"/>
      <c r="AJ9637" s="367"/>
      <c r="AK9637" s="367"/>
    </row>
    <row r="9638" spans="26:37" s="368" customFormat="1" ht="14.15" customHeight="1">
      <c r="Z9638" s="439"/>
      <c r="AH9638" s="367"/>
      <c r="AJ9638" s="367"/>
      <c r="AK9638" s="367"/>
    </row>
    <row r="9639" spans="26:37" s="368" customFormat="1" ht="14.15" customHeight="1">
      <c r="Z9639" s="439"/>
      <c r="AH9639" s="367"/>
      <c r="AJ9639" s="367"/>
      <c r="AK9639" s="367"/>
    </row>
    <row r="9640" spans="26:37" s="368" customFormat="1" ht="14.15" customHeight="1">
      <c r="Z9640" s="439"/>
      <c r="AH9640" s="367"/>
      <c r="AJ9640" s="367"/>
      <c r="AK9640" s="367"/>
    </row>
    <row r="9641" spans="26:37" s="368" customFormat="1" ht="14.15" customHeight="1">
      <c r="Z9641" s="439"/>
      <c r="AH9641" s="367"/>
      <c r="AJ9641" s="367"/>
      <c r="AK9641" s="367"/>
    </row>
    <row r="9642" spans="26:37" s="368" customFormat="1" ht="14.15" customHeight="1">
      <c r="Z9642" s="439"/>
      <c r="AH9642" s="367"/>
      <c r="AJ9642" s="367"/>
      <c r="AK9642" s="367"/>
    </row>
    <row r="9643" spans="26:37" s="368" customFormat="1" ht="14.15" customHeight="1">
      <c r="Z9643" s="439"/>
      <c r="AH9643" s="367"/>
      <c r="AJ9643" s="367"/>
      <c r="AK9643" s="367"/>
    </row>
    <row r="9644" spans="26:37" s="368" customFormat="1" ht="14.15" customHeight="1">
      <c r="Z9644" s="439"/>
      <c r="AH9644" s="367"/>
      <c r="AJ9644" s="367"/>
      <c r="AK9644" s="367"/>
    </row>
    <row r="9645" spans="26:37" s="368" customFormat="1" ht="14.15" customHeight="1">
      <c r="Z9645" s="439"/>
      <c r="AH9645" s="367"/>
      <c r="AJ9645" s="367"/>
      <c r="AK9645" s="367"/>
    </row>
    <row r="9646" spans="26:37" s="368" customFormat="1" ht="14.15" customHeight="1">
      <c r="Z9646" s="439"/>
      <c r="AH9646" s="367"/>
      <c r="AJ9646" s="367"/>
      <c r="AK9646" s="367"/>
    </row>
    <row r="9647" spans="26:37" s="368" customFormat="1" ht="14.15" customHeight="1">
      <c r="Z9647" s="439"/>
      <c r="AH9647" s="367"/>
      <c r="AJ9647" s="367"/>
      <c r="AK9647" s="367"/>
    </row>
    <row r="9648" spans="26:37" s="368" customFormat="1" ht="14.15" customHeight="1">
      <c r="Z9648" s="439"/>
      <c r="AH9648" s="367"/>
      <c r="AJ9648" s="367"/>
      <c r="AK9648" s="367"/>
    </row>
    <row r="9649" spans="26:37" s="368" customFormat="1" ht="14.15" customHeight="1">
      <c r="Z9649" s="439"/>
      <c r="AH9649" s="367"/>
      <c r="AJ9649" s="367"/>
      <c r="AK9649" s="367"/>
    </row>
    <row r="9650" spans="26:37" s="368" customFormat="1" ht="14.15" customHeight="1">
      <c r="Z9650" s="439"/>
      <c r="AH9650" s="367"/>
      <c r="AJ9650" s="367"/>
      <c r="AK9650" s="367"/>
    </row>
    <row r="9651" spans="26:37" s="368" customFormat="1" ht="14.15" customHeight="1">
      <c r="Z9651" s="439"/>
      <c r="AH9651" s="367"/>
      <c r="AJ9651" s="367"/>
      <c r="AK9651" s="367"/>
    </row>
    <row r="9652" spans="26:37" s="368" customFormat="1" ht="14.15" customHeight="1">
      <c r="Z9652" s="439"/>
      <c r="AH9652" s="367"/>
      <c r="AJ9652" s="367"/>
      <c r="AK9652" s="367"/>
    </row>
    <row r="9653" spans="26:37" s="368" customFormat="1" ht="14.15" customHeight="1">
      <c r="Z9653" s="439"/>
      <c r="AH9653" s="367"/>
      <c r="AJ9653" s="367"/>
      <c r="AK9653" s="367"/>
    </row>
    <row r="9654" spans="26:37" s="368" customFormat="1" ht="14.15" customHeight="1">
      <c r="Z9654" s="439"/>
      <c r="AH9654" s="367"/>
      <c r="AJ9654" s="367"/>
      <c r="AK9654" s="367"/>
    </row>
    <row r="9655" spans="26:37" s="368" customFormat="1" ht="14.15" customHeight="1">
      <c r="Z9655" s="439"/>
      <c r="AH9655" s="367"/>
      <c r="AJ9655" s="367"/>
      <c r="AK9655" s="367"/>
    </row>
    <row r="9656" spans="26:37" s="368" customFormat="1" ht="14.15" customHeight="1">
      <c r="Z9656" s="439"/>
      <c r="AH9656" s="367"/>
      <c r="AJ9656" s="367"/>
      <c r="AK9656" s="367"/>
    </row>
    <row r="9657" spans="26:37" s="368" customFormat="1" ht="14.15" customHeight="1">
      <c r="Z9657" s="439"/>
      <c r="AH9657" s="367"/>
      <c r="AJ9657" s="367"/>
      <c r="AK9657" s="367"/>
    </row>
    <row r="9658" spans="26:37" s="368" customFormat="1" ht="14.15" customHeight="1">
      <c r="Z9658" s="439"/>
      <c r="AH9658" s="367"/>
      <c r="AJ9658" s="367"/>
      <c r="AK9658" s="367"/>
    </row>
    <row r="9659" spans="26:37" s="368" customFormat="1" ht="14.15" customHeight="1">
      <c r="Z9659" s="439"/>
      <c r="AH9659" s="367"/>
      <c r="AJ9659" s="367"/>
      <c r="AK9659" s="367"/>
    </row>
    <row r="9660" spans="26:37" s="368" customFormat="1" ht="14.15" customHeight="1">
      <c r="Z9660" s="439"/>
      <c r="AH9660" s="367"/>
      <c r="AJ9660" s="367"/>
      <c r="AK9660" s="367"/>
    </row>
    <row r="9661" spans="26:37" s="368" customFormat="1" ht="14.15" customHeight="1">
      <c r="Z9661" s="439"/>
      <c r="AH9661" s="367"/>
      <c r="AJ9661" s="367"/>
      <c r="AK9661" s="367"/>
    </row>
    <row r="9662" spans="26:37" s="368" customFormat="1" ht="14.15" customHeight="1">
      <c r="Z9662" s="439"/>
      <c r="AH9662" s="367"/>
      <c r="AJ9662" s="367"/>
      <c r="AK9662" s="367"/>
    </row>
    <row r="9663" spans="26:37" s="368" customFormat="1" ht="14.15" customHeight="1">
      <c r="Z9663" s="439"/>
      <c r="AH9663" s="367"/>
      <c r="AJ9663" s="367"/>
      <c r="AK9663" s="367"/>
    </row>
    <row r="9664" spans="26:37" s="368" customFormat="1" ht="14.15" customHeight="1">
      <c r="Z9664" s="439"/>
      <c r="AH9664" s="367"/>
      <c r="AJ9664" s="367"/>
      <c r="AK9664" s="367"/>
    </row>
    <row r="9665" spans="26:37" s="368" customFormat="1" ht="14.15" customHeight="1">
      <c r="Z9665" s="439"/>
      <c r="AH9665" s="367"/>
      <c r="AJ9665" s="367"/>
      <c r="AK9665" s="367"/>
    </row>
    <row r="9666" spans="26:37" s="368" customFormat="1" ht="14.15" customHeight="1">
      <c r="Z9666" s="439"/>
      <c r="AH9666" s="367"/>
      <c r="AJ9666" s="367"/>
      <c r="AK9666" s="367"/>
    </row>
    <row r="9667" spans="26:37" s="368" customFormat="1" ht="14.15" customHeight="1">
      <c r="Z9667" s="439"/>
      <c r="AH9667" s="367"/>
      <c r="AJ9667" s="367"/>
      <c r="AK9667" s="367"/>
    </row>
    <row r="9668" spans="26:37" s="368" customFormat="1" ht="14.15" customHeight="1">
      <c r="Z9668" s="439"/>
      <c r="AH9668" s="367"/>
      <c r="AJ9668" s="367"/>
      <c r="AK9668" s="367"/>
    </row>
    <row r="9669" spans="26:37" s="368" customFormat="1" ht="14.15" customHeight="1">
      <c r="Z9669" s="439"/>
      <c r="AH9669" s="367"/>
      <c r="AJ9669" s="367"/>
      <c r="AK9669" s="367"/>
    </row>
    <row r="9670" spans="26:37" s="368" customFormat="1" ht="14.15" customHeight="1">
      <c r="Z9670" s="439"/>
      <c r="AH9670" s="367"/>
      <c r="AJ9670" s="367"/>
      <c r="AK9670" s="367"/>
    </row>
    <row r="9671" spans="26:37" s="368" customFormat="1" ht="14.15" customHeight="1">
      <c r="Z9671" s="439"/>
      <c r="AH9671" s="367"/>
      <c r="AJ9671" s="367"/>
      <c r="AK9671" s="367"/>
    </row>
    <row r="9672" spans="26:37" s="368" customFormat="1" ht="14.15" customHeight="1">
      <c r="Z9672" s="439"/>
      <c r="AH9672" s="367"/>
      <c r="AJ9672" s="367"/>
      <c r="AK9672" s="367"/>
    </row>
    <row r="9673" spans="26:37" s="368" customFormat="1" ht="14.15" customHeight="1">
      <c r="Z9673" s="439"/>
      <c r="AH9673" s="367"/>
      <c r="AJ9673" s="367"/>
      <c r="AK9673" s="367"/>
    </row>
    <row r="9674" spans="26:37" s="368" customFormat="1" ht="14.15" customHeight="1">
      <c r="Z9674" s="439"/>
      <c r="AH9674" s="367"/>
      <c r="AJ9674" s="367"/>
      <c r="AK9674" s="367"/>
    </row>
    <row r="9675" spans="26:37" s="368" customFormat="1" ht="14.15" customHeight="1">
      <c r="Z9675" s="439"/>
      <c r="AH9675" s="367"/>
      <c r="AJ9675" s="367"/>
      <c r="AK9675" s="367"/>
    </row>
    <row r="9676" spans="26:37" s="368" customFormat="1" ht="14.15" customHeight="1">
      <c r="Z9676" s="439"/>
      <c r="AH9676" s="367"/>
      <c r="AJ9676" s="367"/>
      <c r="AK9676" s="367"/>
    </row>
    <row r="9677" spans="26:37" s="368" customFormat="1" ht="14.15" customHeight="1">
      <c r="Z9677" s="439"/>
      <c r="AH9677" s="367"/>
      <c r="AJ9677" s="367"/>
      <c r="AK9677" s="367"/>
    </row>
    <row r="9678" spans="26:37" s="368" customFormat="1" ht="14.15" customHeight="1">
      <c r="Z9678" s="439"/>
      <c r="AH9678" s="367"/>
      <c r="AJ9678" s="367"/>
      <c r="AK9678" s="367"/>
    </row>
    <row r="9679" spans="26:37" s="368" customFormat="1" ht="14.15" customHeight="1">
      <c r="Z9679" s="439"/>
      <c r="AH9679" s="367"/>
      <c r="AJ9679" s="367"/>
      <c r="AK9679" s="367"/>
    </row>
    <row r="9680" spans="26:37" s="368" customFormat="1" ht="14.15" customHeight="1">
      <c r="Z9680" s="439"/>
      <c r="AH9680" s="367"/>
      <c r="AJ9680" s="367"/>
      <c r="AK9680" s="367"/>
    </row>
    <row r="9681" spans="26:37" s="368" customFormat="1" ht="14.15" customHeight="1">
      <c r="Z9681" s="439"/>
      <c r="AH9681" s="367"/>
      <c r="AJ9681" s="367"/>
      <c r="AK9681" s="367"/>
    </row>
    <row r="9682" spans="26:37" s="368" customFormat="1" ht="14.15" customHeight="1">
      <c r="Z9682" s="439"/>
      <c r="AH9682" s="367"/>
      <c r="AJ9682" s="367"/>
      <c r="AK9682" s="367"/>
    </row>
    <row r="9683" spans="26:37" s="368" customFormat="1" ht="14.15" customHeight="1">
      <c r="Z9683" s="439"/>
      <c r="AH9683" s="367"/>
      <c r="AJ9683" s="367"/>
      <c r="AK9683" s="367"/>
    </row>
    <row r="9684" spans="26:37" s="368" customFormat="1" ht="14.15" customHeight="1">
      <c r="Z9684" s="439"/>
      <c r="AH9684" s="367"/>
      <c r="AJ9684" s="367"/>
      <c r="AK9684" s="367"/>
    </row>
    <row r="9685" spans="26:37" s="368" customFormat="1" ht="14.15" customHeight="1">
      <c r="Z9685" s="439"/>
      <c r="AH9685" s="367"/>
      <c r="AJ9685" s="367"/>
      <c r="AK9685" s="367"/>
    </row>
    <row r="9686" spans="26:37" s="368" customFormat="1" ht="14.15" customHeight="1">
      <c r="Z9686" s="439"/>
      <c r="AH9686" s="367"/>
      <c r="AJ9686" s="367"/>
      <c r="AK9686" s="367"/>
    </row>
    <row r="9687" spans="26:37" s="368" customFormat="1" ht="14.15" customHeight="1">
      <c r="Z9687" s="439"/>
      <c r="AH9687" s="367"/>
      <c r="AJ9687" s="367"/>
      <c r="AK9687" s="367"/>
    </row>
    <row r="9688" spans="26:37" s="368" customFormat="1" ht="14.15" customHeight="1">
      <c r="Z9688" s="439"/>
      <c r="AH9688" s="367"/>
      <c r="AJ9688" s="367"/>
      <c r="AK9688" s="367"/>
    </row>
    <row r="9689" spans="26:37" s="368" customFormat="1" ht="14.15" customHeight="1">
      <c r="Z9689" s="439"/>
      <c r="AH9689" s="367"/>
      <c r="AJ9689" s="367"/>
      <c r="AK9689" s="367"/>
    </row>
    <row r="9690" spans="26:37" s="368" customFormat="1" ht="14.15" customHeight="1">
      <c r="Z9690" s="439"/>
      <c r="AH9690" s="367"/>
      <c r="AJ9690" s="367"/>
      <c r="AK9690" s="367"/>
    </row>
    <row r="9691" spans="26:37" s="368" customFormat="1" ht="14.15" customHeight="1">
      <c r="Z9691" s="439"/>
      <c r="AH9691" s="367"/>
      <c r="AJ9691" s="367"/>
      <c r="AK9691" s="367"/>
    </row>
    <row r="9692" spans="26:37" s="368" customFormat="1" ht="14.15" customHeight="1">
      <c r="Z9692" s="439"/>
      <c r="AH9692" s="367"/>
      <c r="AJ9692" s="367"/>
      <c r="AK9692" s="367"/>
    </row>
    <row r="9693" spans="26:37" s="368" customFormat="1" ht="14.15" customHeight="1">
      <c r="Z9693" s="439"/>
      <c r="AH9693" s="367"/>
      <c r="AJ9693" s="367"/>
      <c r="AK9693" s="367"/>
    </row>
    <row r="9694" spans="26:37" s="368" customFormat="1" ht="14.15" customHeight="1">
      <c r="Z9694" s="439"/>
      <c r="AH9694" s="367"/>
      <c r="AJ9694" s="367"/>
      <c r="AK9694" s="367"/>
    </row>
    <row r="9695" spans="26:37" s="368" customFormat="1" ht="14.15" customHeight="1">
      <c r="Z9695" s="439"/>
      <c r="AH9695" s="367"/>
      <c r="AJ9695" s="367"/>
      <c r="AK9695" s="367"/>
    </row>
    <row r="9696" spans="26:37" s="368" customFormat="1" ht="14.15" customHeight="1">
      <c r="Z9696" s="439"/>
      <c r="AH9696" s="367"/>
      <c r="AJ9696" s="367"/>
      <c r="AK9696" s="367"/>
    </row>
    <row r="9697" spans="26:37" s="368" customFormat="1" ht="14.15" customHeight="1">
      <c r="Z9697" s="439"/>
      <c r="AH9697" s="367"/>
      <c r="AJ9697" s="367"/>
      <c r="AK9697" s="367"/>
    </row>
    <row r="9698" spans="26:37" s="368" customFormat="1" ht="14.15" customHeight="1">
      <c r="Z9698" s="439"/>
      <c r="AH9698" s="367"/>
      <c r="AJ9698" s="367"/>
      <c r="AK9698" s="367"/>
    </row>
    <row r="9699" spans="26:37" s="368" customFormat="1" ht="14.15" customHeight="1">
      <c r="Z9699" s="439"/>
      <c r="AH9699" s="367"/>
      <c r="AJ9699" s="367"/>
      <c r="AK9699" s="367"/>
    </row>
    <row r="9700" spans="26:37" s="368" customFormat="1" ht="14.15" customHeight="1">
      <c r="Z9700" s="439"/>
      <c r="AH9700" s="367"/>
      <c r="AJ9700" s="367"/>
      <c r="AK9700" s="367"/>
    </row>
    <row r="9701" spans="26:37" s="368" customFormat="1" ht="14.15" customHeight="1">
      <c r="Z9701" s="439"/>
      <c r="AH9701" s="367"/>
      <c r="AJ9701" s="367"/>
      <c r="AK9701" s="367"/>
    </row>
    <row r="9702" spans="26:37" s="368" customFormat="1" ht="14.15" customHeight="1">
      <c r="Z9702" s="439"/>
      <c r="AH9702" s="367"/>
      <c r="AJ9702" s="367"/>
      <c r="AK9702" s="367"/>
    </row>
    <row r="9703" spans="26:37" s="368" customFormat="1" ht="14.15" customHeight="1">
      <c r="Z9703" s="439"/>
      <c r="AH9703" s="367"/>
      <c r="AJ9703" s="367"/>
      <c r="AK9703" s="367"/>
    </row>
    <row r="9704" spans="26:37" s="368" customFormat="1" ht="14.15" customHeight="1">
      <c r="Z9704" s="439"/>
      <c r="AH9704" s="367"/>
      <c r="AJ9704" s="367"/>
      <c r="AK9704" s="367"/>
    </row>
    <row r="9705" spans="26:37" s="368" customFormat="1" ht="14.15" customHeight="1">
      <c r="Z9705" s="439"/>
      <c r="AH9705" s="367"/>
      <c r="AJ9705" s="367"/>
      <c r="AK9705" s="367"/>
    </row>
    <row r="9706" spans="26:37" s="368" customFormat="1" ht="14.15" customHeight="1">
      <c r="Z9706" s="439"/>
      <c r="AH9706" s="367"/>
      <c r="AJ9706" s="367"/>
      <c r="AK9706" s="367"/>
    </row>
    <row r="9707" spans="26:37" s="368" customFormat="1" ht="14.15" customHeight="1">
      <c r="Z9707" s="439"/>
      <c r="AH9707" s="367"/>
      <c r="AJ9707" s="367"/>
      <c r="AK9707" s="367"/>
    </row>
    <row r="9708" spans="26:37" s="368" customFormat="1" ht="14.15" customHeight="1">
      <c r="Z9708" s="439"/>
      <c r="AH9708" s="367"/>
      <c r="AJ9708" s="367"/>
      <c r="AK9708" s="367"/>
    </row>
    <row r="9709" spans="26:37" s="368" customFormat="1" ht="14.15" customHeight="1">
      <c r="Z9709" s="439"/>
      <c r="AH9709" s="367"/>
      <c r="AJ9709" s="367"/>
      <c r="AK9709" s="367"/>
    </row>
    <row r="9710" spans="26:37" s="368" customFormat="1" ht="14.15" customHeight="1">
      <c r="Z9710" s="439"/>
      <c r="AH9710" s="367"/>
      <c r="AJ9710" s="367"/>
      <c r="AK9710" s="367"/>
    </row>
    <row r="9711" spans="26:37" s="368" customFormat="1" ht="14.15" customHeight="1">
      <c r="Z9711" s="439"/>
      <c r="AH9711" s="367"/>
      <c r="AJ9711" s="367"/>
      <c r="AK9711" s="367"/>
    </row>
    <row r="9712" spans="26:37" s="368" customFormat="1" ht="14.15" customHeight="1">
      <c r="Z9712" s="439"/>
      <c r="AH9712" s="367"/>
      <c r="AJ9712" s="367"/>
      <c r="AK9712" s="367"/>
    </row>
    <row r="9713" spans="26:37" s="368" customFormat="1" ht="14.15" customHeight="1">
      <c r="Z9713" s="439"/>
      <c r="AH9713" s="367"/>
      <c r="AJ9713" s="367"/>
      <c r="AK9713" s="367"/>
    </row>
    <row r="9714" spans="26:37" s="368" customFormat="1" ht="14.15" customHeight="1">
      <c r="Z9714" s="439"/>
      <c r="AH9714" s="367"/>
      <c r="AJ9714" s="367"/>
      <c r="AK9714" s="367"/>
    </row>
    <row r="9715" spans="26:37" s="368" customFormat="1" ht="14.15" customHeight="1">
      <c r="Z9715" s="439"/>
      <c r="AH9715" s="367"/>
      <c r="AJ9715" s="367"/>
      <c r="AK9715" s="367"/>
    </row>
    <row r="9716" spans="26:37" s="368" customFormat="1" ht="14.15" customHeight="1">
      <c r="Z9716" s="439"/>
      <c r="AH9716" s="367"/>
      <c r="AJ9716" s="367"/>
      <c r="AK9716" s="367"/>
    </row>
    <row r="9717" spans="26:37" s="368" customFormat="1" ht="14.15" customHeight="1">
      <c r="Z9717" s="439"/>
      <c r="AH9717" s="367"/>
      <c r="AJ9717" s="367"/>
      <c r="AK9717" s="367"/>
    </row>
    <row r="9718" spans="26:37" s="368" customFormat="1" ht="14.15" customHeight="1">
      <c r="Z9718" s="439"/>
      <c r="AH9718" s="367"/>
      <c r="AJ9718" s="367"/>
      <c r="AK9718" s="367"/>
    </row>
    <row r="9719" spans="26:37" s="368" customFormat="1" ht="14.15" customHeight="1">
      <c r="Z9719" s="439"/>
      <c r="AH9719" s="367"/>
      <c r="AJ9719" s="367"/>
      <c r="AK9719" s="367"/>
    </row>
    <row r="9720" spans="26:37" s="368" customFormat="1" ht="14.15" customHeight="1">
      <c r="Z9720" s="439"/>
      <c r="AH9720" s="367"/>
      <c r="AJ9720" s="367"/>
      <c r="AK9720" s="367"/>
    </row>
    <row r="9721" spans="26:37" s="368" customFormat="1" ht="14.15" customHeight="1">
      <c r="Z9721" s="439"/>
      <c r="AH9721" s="367"/>
      <c r="AJ9721" s="367"/>
      <c r="AK9721" s="367"/>
    </row>
    <row r="9722" spans="26:37" s="368" customFormat="1" ht="14.15" customHeight="1">
      <c r="Z9722" s="439"/>
      <c r="AH9722" s="367"/>
      <c r="AJ9722" s="367"/>
      <c r="AK9722" s="367"/>
    </row>
    <row r="9723" spans="26:37" s="368" customFormat="1" ht="14.15" customHeight="1">
      <c r="Z9723" s="439"/>
      <c r="AH9723" s="367"/>
      <c r="AJ9723" s="367"/>
      <c r="AK9723" s="367"/>
    </row>
    <row r="9724" spans="26:37" s="368" customFormat="1" ht="14.15" customHeight="1">
      <c r="Z9724" s="439"/>
      <c r="AH9724" s="367"/>
      <c r="AJ9724" s="367"/>
      <c r="AK9724" s="367"/>
    </row>
    <row r="9725" spans="26:37" s="368" customFormat="1" ht="14.15" customHeight="1">
      <c r="Z9725" s="439"/>
      <c r="AH9725" s="367"/>
      <c r="AJ9725" s="367"/>
      <c r="AK9725" s="367"/>
    </row>
    <row r="9726" spans="26:37" s="368" customFormat="1" ht="14.15" customHeight="1">
      <c r="Z9726" s="439"/>
      <c r="AH9726" s="367"/>
      <c r="AJ9726" s="367"/>
      <c r="AK9726" s="367"/>
    </row>
    <row r="9727" spans="26:37" s="368" customFormat="1" ht="14.15" customHeight="1">
      <c r="Z9727" s="439"/>
      <c r="AH9727" s="367"/>
      <c r="AJ9727" s="367"/>
      <c r="AK9727" s="367"/>
    </row>
    <row r="9728" spans="26:37" s="368" customFormat="1" ht="14.15" customHeight="1">
      <c r="Z9728" s="439"/>
      <c r="AH9728" s="367"/>
      <c r="AJ9728" s="367"/>
      <c r="AK9728" s="367"/>
    </row>
    <row r="9729" spans="26:37" s="368" customFormat="1" ht="14.15" customHeight="1">
      <c r="Z9729" s="439"/>
      <c r="AH9729" s="367"/>
      <c r="AJ9729" s="367"/>
      <c r="AK9729" s="367"/>
    </row>
    <row r="9730" spans="26:37" s="368" customFormat="1" ht="14.15" customHeight="1">
      <c r="Z9730" s="439"/>
      <c r="AH9730" s="367"/>
      <c r="AJ9730" s="367"/>
      <c r="AK9730" s="367"/>
    </row>
    <row r="9731" spans="26:37" s="368" customFormat="1" ht="14.15" customHeight="1">
      <c r="Z9731" s="439"/>
      <c r="AH9731" s="367"/>
      <c r="AJ9731" s="367"/>
      <c r="AK9731" s="367"/>
    </row>
    <row r="9732" spans="26:37" s="368" customFormat="1" ht="14.15" customHeight="1">
      <c r="Z9732" s="439"/>
      <c r="AH9732" s="367"/>
      <c r="AJ9732" s="367"/>
      <c r="AK9732" s="367"/>
    </row>
    <row r="9733" spans="26:37" s="368" customFormat="1" ht="14.15" customHeight="1">
      <c r="Z9733" s="439"/>
      <c r="AH9733" s="367"/>
      <c r="AJ9733" s="367"/>
      <c r="AK9733" s="367"/>
    </row>
    <row r="9734" spans="26:37" s="368" customFormat="1" ht="14.15" customHeight="1">
      <c r="Z9734" s="439"/>
      <c r="AH9734" s="367"/>
      <c r="AJ9734" s="367"/>
      <c r="AK9734" s="367"/>
    </row>
    <row r="9735" spans="26:37" s="368" customFormat="1" ht="14.15" customHeight="1">
      <c r="Z9735" s="439"/>
      <c r="AH9735" s="367"/>
      <c r="AJ9735" s="367"/>
      <c r="AK9735" s="367"/>
    </row>
    <row r="9736" spans="26:37" s="368" customFormat="1" ht="14.15" customHeight="1">
      <c r="Z9736" s="439"/>
      <c r="AH9736" s="367"/>
      <c r="AJ9736" s="367"/>
      <c r="AK9736" s="367"/>
    </row>
    <row r="9737" spans="26:37" s="368" customFormat="1" ht="14.15" customHeight="1">
      <c r="Z9737" s="439"/>
      <c r="AH9737" s="367"/>
      <c r="AJ9737" s="367"/>
      <c r="AK9737" s="367"/>
    </row>
    <row r="9738" spans="26:37" s="368" customFormat="1" ht="14.15" customHeight="1">
      <c r="Z9738" s="439"/>
      <c r="AH9738" s="367"/>
      <c r="AJ9738" s="367"/>
      <c r="AK9738" s="367"/>
    </row>
    <row r="9739" spans="26:37" s="368" customFormat="1" ht="14.15" customHeight="1">
      <c r="Z9739" s="439"/>
      <c r="AH9739" s="367"/>
      <c r="AJ9739" s="367"/>
      <c r="AK9739" s="367"/>
    </row>
    <row r="9740" spans="26:37" s="368" customFormat="1" ht="14.15" customHeight="1">
      <c r="Z9740" s="439"/>
      <c r="AH9740" s="367"/>
      <c r="AJ9740" s="367"/>
      <c r="AK9740" s="367"/>
    </row>
    <row r="9741" spans="26:37" s="368" customFormat="1" ht="14.15" customHeight="1">
      <c r="Z9741" s="439"/>
      <c r="AH9741" s="367"/>
      <c r="AJ9741" s="367"/>
      <c r="AK9741" s="367"/>
    </row>
    <row r="9742" spans="26:37" s="368" customFormat="1" ht="14.15" customHeight="1">
      <c r="Z9742" s="439"/>
      <c r="AH9742" s="367"/>
      <c r="AJ9742" s="367"/>
      <c r="AK9742" s="367"/>
    </row>
    <row r="9743" spans="26:37" s="368" customFormat="1" ht="14.15" customHeight="1">
      <c r="Z9743" s="439"/>
      <c r="AH9743" s="367"/>
      <c r="AJ9743" s="367"/>
      <c r="AK9743" s="367"/>
    </row>
    <row r="9744" spans="26:37" s="368" customFormat="1" ht="14.15" customHeight="1">
      <c r="Z9744" s="439"/>
      <c r="AH9744" s="367"/>
      <c r="AJ9744" s="367"/>
      <c r="AK9744" s="367"/>
    </row>
    <row r="9745" spans="26:37" s="368" customFormat="1" ht="14.15" customHeight="1">
      <c r="Z9745" s="439"/>
      <c r="AH9745" s="367"/>
      <c r="AJ9745" s="367"/>
      <c r="AK9745" s="367"/>
    </row>
    <row r="9746" spans="26:37" s="368" customFormat="1" ht="14.15" customHeight="1">
      <c r="Z9746" s="439"/>
      <c r="AH9746" s="367"/>
      <c r="AJ9746" s="367"/>
      <c r="AK9746" s="367"/>
    </row>
    <row r="9747" spans="26:37" s="368" customFormat="1" ht="14.15" customHeight="1">
      <c r="Z9747" s="439"/>
      <c r="AH9747" s="367"/>
      <c r="AJ9747" s="367"/>
      <c r="AK9747" s="367"/>
    </row>
    <row r="9748" spans="26:37" s="368" customFormat="1" ht="14.15" customHeight="1">
      <c r="Z9748" s="439"/>
      <c r="AH9748" s="367"/>
      <c r="AJ9748" s="367"/>
      <c r="AK9748" s="367"/>
    </row>
    <row r="9749" spans="26:37" s="368" customFormat="1" ht="14.15" customHeight="1">
      <c r="Z9749" s="439"/>
      <c r="AH9749" s="367"/>
      <c r="AJ9749" s="367"/>
      <c r="AK9749" s="367"/>
    </row>
    <row r="9750" spans="26:37" s="368" customFormat="1" ht="14.15" customHeight="1">
      <c r="Z9750" s="439"/>
      <c r="AH9750" s="367"/>
      <c r="AJ9750" s="367"/>
      <c r="AK9750" s="367"/>
    </row>
    <row r="9751" spans="26:37" s="368" customFormat="1" ht="14.15" customHeight="1">
      <c r="Z9751" s="439"/>
      <c r="AH9751" s="367"/>
      <c r="AJ9751" s="367"/>
      <c r="AK9751" s="367"/>
    </row>
    <row r="9752" spans="26:37" s="368" customFormat="1" ht="14.15" customHeight="1">
      <c r="Z9752" s="439"/>
      <c r="AH9752" s="367"/>
      <c r="AJ9752" s="367"/>
      <c r="AK9752" s="367"/>
    </row>
    <row r="9753" spans="26:37" s="368" customFormat="1" ht="14.15" customHeight="1">
      <c r="Z9753" s="439"/>
      <c r="AH9753" s="367"/>
      <c r="AJ9753" s="367"/>
      <c r="AK9753" s="367"/>
    </row>
    <row r="9754" spans="26:37" s="368" customFormat="1" ht="14.15" customHeight="1">
      <c r="Z9754" s="439"/>
      <c r="AH9754" s="367"/>
      <c r="AJ9754" s="367"/>
      <c r="AK9754" s="367"/>
    </row>
    <row r="9755" spans="26:37" s="368" customFormat="1" ht="14.15" customHeight="1">
      <c r="Z9755" s="439"/>
      <c r="AH9755" s="367"/>
      <c r="AJ9755" s="367"/>
      <c r="AK9755" s="367"/>
    </row>
    <row r="9756" spans="26:37" s="368" customFormat="1" ht="14.15" customHeight="1">
      <c r="Z9756" s="439"/>
      <c r="AH9756" s="367"/>
      <c r="AJ9756" s="367"/>
      <c r="AK9756" s="367"/>
    </row>
    <row r="9757" spans="26:37" s="368" customFormat="1" ht="14.15" customHeight="1">
      <c r="Z9757" s="439"/>
      <c r="AH9757" s="367"/>
      <c r="AJ9757" s="367"/>
      <c r="AK9757" s="367"/>
    </row>
    <row r="9758" spans="26:37" s="368" customFormat="1" ht="14.15" customHeight="1">
      <c r="Z9758" s="439"/>
      <c r="AH9758" s="367"/>
      <c r="AJ9758" s="367"/>
      <c r="AK9758" s="367"/>
    </row>
    <row r="9759" spans="26:37" s="368" customFormat="1" ht="14.15" customHeight="1">
      <c r="Z9759" s="439"/>
      <c r="AH9759" s="367"/>
      <c r="AJ9759" s="367"/>
      <c r="AK9759" s="367"/>
    </row>
    <row r="9760" spans="26:37" s="368" customFormat="1" ht="14.15" customHeight="1">
      <c r="Z9760" s="439"/>
      <c r="AH9760" s="367"/>
      <c r="AJ9760" s="367"/>
      <c r="AK9760" s="367"/>
    </row>
    <row r="9761" spans="26:37" s="368" customFormat="1" ht="14.15" customHeight="1">
      <c r="Z9761" s="439"/>
      <c r="AH9761" s="367"/>
      <c r="AJ9761" s="367"/>
      <c r="AK9761" s="367"/>
    </row>
    <row r="9762" spans="26:37" s="368" customFormat="1" ht="14.15" customHeight="1">
      <c r="Z9762" s="439"/>
      <c r="AH9762" s="367"/>
      <c r="AJ9762" s="367"/>
      <c r="AK9762" s="367"/>
    </row>
    <row r="9763" spans="26:37" s="368" customFormat="1" ht="14.15" customHeight="1">
      <c r="Z9763" s="439"/>
      <c r="AH9763" s="367"/>
      <c r="AJ9763" s="367"/>
      <c r="AK9763" s="367"/>
    </row>
    <row r="9764" spans="26:37" s="368" customFormat="1" ht="14.15" customHeight="1">
      <c r="Z9764" s="439"/>
      <c r="AH9764" s="367"/>
      <c r="AJ9764" s="367"/>
      <c r="AK9764" s="367"/>
    </row>
    <row r="9765" spans="26:37" s="368" customFormat="1" ht="14.15" customHeight="1">
      <c r="Z9765" s="439"/>
      <c r="AH9765" s="367"/>
      <c r="AJ9765" s="367"/>
      <c r="AK9765" s="367"/>
    </row>
    <row r="9766" spans="26:37" s="368" customFormat="1" ht="14.15" customHeight="1">
      <c r="Z9766" s="439"/>
      <c r="AH9766" s="367"/>
      <c r="AJ9766" s="367"/>
      <c r="AK9766" s="367"/>
    </row>
    <row r="9767" spans="26:37" s="368" customFormat="1" ht="14.15" customHeight="1">
      <c r="Z9767" s="439"/>
      <c r="AH9767" s="367"/>
      <c r="AJ9767" s="367"/>
      <c r="AK9767" s="367"/>
    </row>
    <row r="9768" spans="26:37" s="368" customFormat="1" ht="14.15" customHeight="1">
      <c r="Z9768" s="439"/>
      <c r="AH9768" s="367"/>
      <c r="AJ9768" s="367"/>
      <c r="AK9768" s="367"/>
    </row>
    <row r="9769" spans="26:37" s="368" customFormat="1" ht="14.15" customHeight="1">
      <c r="Z9769" s="439"/>
      <c r="AH9769" s="367"/>
      <c r="AJ9769" s="367"/>
      <c r="AK9769" s="367"/>
    </row>
    <row r="9770" spans="26:37" s="368" customFormat="1" ht="14.15" customHeight="1">
      <c r="Z9770" s="439"/>
      <c r="AH9770" s="367"/>
      <c r="AJ9770" s="367"/>
      <c r="AK9770" s="367"/>
    </row>
    <row r="9771" spans="26:37" s="368" customFormat="1" ht="14.15" customHeight="1">
      <c r="Z9771" s="439"/>
      <c r="AH9771" s="367"/>
      <c r="AJ9771" s="367"/>
      <c r="AK9771" s="367"/>
    </row>
    <row r="9772" spans="26:37" s="368" customFormat="1" ht="14.15" customHeight="1">
      <c r="Z9772" s="439"/>
      <c r="AH9772" s="367"/>
      <c r="AJ9772" s="367"/>
      <c r="AK9772" s="367"/>
    </row>
    <row r="9773" spans="26:37" s="368" customFormat="1" ht="14.15" customHeight="1">
      <c r="Z9773" s="439"/>
      <c r="AH9773" s="367"/>
      <c r="AJ9773" s="367"/>
      <c r="AK9773" s="367"/>
    </row>
    <row r="9774" spans="26:37" s="368" customFormat="1" ht="14.15" customHeight="1">
      <c r="Z9774" s="439"/>
      <c r="AH9774" s="367"/>
      <c r="AJ9774" s="367"/>
      <c r="AK9774" s="367"/>
    </row>
    <row r="9775" spans="26:37" s="368" customFormat="1" ht="14.15" customHeight="1">
      <c r="Z9775" s="439"/>
      <c r="AH9775" s="367"/>
      <c r="AJ9775" s="367"/>
      <c r="AK9775" s="367"/>
    </row>
    <row r="9776" spans="26:37" s="368" customFormat="1" ht="14.15" customHeight="1">
      <c r="Z9776" s="439"/>
      <c r="AH9776" s="367"/>
      <c r="AJ9776" s="367"/>
      <c r="AK9776" s="367"/>
    </row>
    <row r="9777" spans="26:37" s="368" customFormat="1" ht="14.15" customHeight="1">
      <c r="Z9777" s="439"/>
      <c r="AH9777" s="367"/>
      <c r="AJ9777" s="367"/>
      <c r="AK9777" s="367"/>
    </row>
    <row r="9778" spans="26:37" s="368" customFormat="1" ht="14.15" customHeight="1">
      <c r="Z9778" s="439"/>
      <c r="AH9778" s="367"/>
      <c r="AJ9778" s="367"/>
      <c r="AK9778" s="367"/>
    </row>
    <row r="9779" spans="26:37" s="368" customFormat="1" ht="14.15" customHeight="1">
      <c r="Z9779" s="439"/>
      <c r="AH9779" s="367"/>
      <c r="AJ9779" s="367"/>
      <c r="AK9779" s="367"/>
    </row>
    <row r="9780" spans="26:37" s="368" customFormat="1" ht="14.15" customHeight="1">
      <c r="Z9780" s="439"/>
      <c r="AH9780" s="367"/>
      <c r="AJ9780" s="367"/>
      <c r="AK9780" s="367"/>
    </row>
    <row r="9781" spans="26:37" s="368" customFormat="1" ht="14.15" customHeight="1">
      <c r="Z9781" s="439"/>
      <c r="AH9781" s="367"/>
      <c r="AJ9781" s="367"/>
      <c r="AK9781" s="367"/>
    </row>
    <row r="9782" spans="26:37" s="368" customFormat="1" ht="14.15" customHeight="1">
      <c r="Z9782" s="439"/>
      <c r="AH9782" s="367"/>
      <c r="AJ9782" s="367"/>
      <c r="AK9782" s="367"/>
    </row>
    <row r="9783" spans="26:37" s="368" customFormat="1" ht="14.15" customHeight="1">
      <c r="Z9783" s="439"/>
      <c r="AH9783" s="367"/>
      <c r="AJ9783" s="367"/>
      <c r="AK9783" s="367"/>
    </row>
    <row r="9784" spans="26:37" s="368" customFormat="1" ht="14.15" customHeight="1">
      <c r="Z9784" s="439"/>
      <c r="AH9784" s="367"/>
      <c r="AJ9784" s="367"/>
      <c r="AK9784" s="367"/>
    </row>
    <row r="9785" spans="26:37" s="368" customFormat="1" ht="14.15" customHeight="1">
      <c r="Z9785" s="439"/>
      <c r="AH9785" s="367"/>
      <c r="AJ9785" s="367"/>
      <c r="AK9785" s="367"/>
    </row>
    <row r="9786" spans="26:37" s="368" customFormat="1" ht="14.15" customHeight="1">
      <c r="Z9786" s="439"/>
      <c r="AH9786" s="367"/>
      <c r="AJ9786" s="367"/>
      <c r="AK9786" s="367"/>
    </row>
    <row r="9787" spans="26:37" s="368" customFormat="1" ht="14.15" customHeight="1">
      <c r="Z9787" s="439"/>
      <c r="AH9787" s="367"/>
      <c r="AJ9787" s="367"/>
      <c r="AK9787" s="367"/>
    </row>
    <row r="9788" spans="26:37" s="368" customFormat="1" ht="14.15" customHeight="1">
      <c r="Z9788" s="439"/>
      <c r="AH9788" s="367"/>
      <c r="AJ9788" s="367"/>
      <c r="AK9788" s="367"/>
    </row>
    <row r="9789" spans="26:37" s="368" customFormat="1" ht="14.15" customHeight="1">
      <c r="Z9789" s="439"/>
      <c r="AH9789" s="367"/>
      <c r="AJ9789" s="367"/>
      <c r="AK9789" s="367"/>
    </row>
    <row r="9790" spans="26:37" s="368" customFormat="1" ht="14.15" customHeight="1">
      <c r="Z9790" s="439"/>
      <c r="AH9790" s="367"/>
      <c r="AJ9790" s="367"/>
      <c r="AK9790" s="367"/>
    </row>
    <row r="9791" spans="26:37" s="368" customFormat="1" ht="14.15" customHeight="1">
      <c r="Z9791" s="439"/>
      <c r="AH9791" s="367"/>
      <c r="AJ9791" s="367"/>
      <c r="AK9791" s="367"/>
    </row>
    <row r="9792" spans="26:37" s="368" customFormat="1" ht="14.15" customHeight="1">
      <c r="Z9792" s="439"/>
      <c r="AH9792" s="367"/>
      <c r="AJ9792" s="367"/>
      <c r="AK9792" s="367"/>
    </row>
    <row r="9793" spans="26:37" s="368" customFormat="1" ht="14.15" customHeight="1">
      <c r="Z9793" s="439"/>
      <c r="AH9793" s="367"/>
      <c r="AJ9793" s="367"/>
      <c r="AK9793" s="367"/>
    </row>
    <row r="9794" spans="26:37" s="368" customFormat="1" ht="14.15" customHeight="1">
      <c r="Z9794" s="439"/>
      <c r="AH9794" s="367"/>
      <c r="AJ9794" s="367"/>
      <c r="AK9794" s="367"/>
    </row>
    <row r="9795" spans="26:37" s="368" customFormat="1" ht="14.15" customHeight="1">
      <c r="Z9795" s="439"/>
      <c r="AH9795" s="367"/>
      <c r="AJ9795" s="367"/>
      <c r="AK9795" s="367"/>
    </row>
    <row r="9796" spans="26:37" s="368" customFormat="1" ht="14.15" customHeight="1">
      <c r="Z9796" s="439"/>
      <c r="AH9796" s="367"/>
      <c r="AJ9796" s="367"/>
      <c r="AK9796" s="367"/>
    </row>
    <row r="9797" spans="26:37" s="368" customFormat="1" ht="14.15" customHeight="1">
      <c r="Z9797" s="439"/>
      <c r="AH9797" s="367"/>
      <c r="AJ9797" s="367"/>
      <c r="AK9797" s="367"/>
    </row>
    <row r="9798" spans="26:37" s="368" customFormat="1" ht="14.15" customHeight="1">
      <c r="Z9798" s="439"/>
      <c r="AH9798" s="367"/>
      <c r="AJ9798" s="367"/>
      <c r="AK9798" s="367"/>
    </row>
    <row r="9799" spans="26:37" s="368" customFormat="1" ht="14.15" customHeight="1">
      <c r="Z9799" s="439"/>
      <c r="AH9799" s="367"/>
      <c r="AJ9799" s="367"/>
      <c r="AK9799" s="367"/>
    </row>
    <row r="9800" spans="26:37" s="368" customFormat="1" ht="14.15" customHeight="1">
      <c r="Z9800" s="439"/>
      <c r="AH9800" s="367"/>
      <c r="AJ9800" s="367"/>
      <c r="AK9800" s="367"/>
    </row>
    <row r="9801" spans="26:37" s="368" customFormat="1" ht="14.15" customHeight="1">
      <c r="Z9801" s="439"/>
      <c r="AH9801" s="367"/>
      <c r="AJ9801" s="367"/>
      <c r="AK9801" s="367"/>
    </row>
    <row r="9802" spans="26:37" s="368" customFormat="1" ht="14.15" customHeight="1">
      <c r="Z9802" s="439"/>
      <c r="AH9802" s="367"/>
      <c r="AJ9802" s="367"/>
      <c r="AK9802" s="367"/>
    </row>
    <row r="9803" spans="26:37" s="368" customFormat="1" ht="14.15" customHeight="1">
      <c r="Z9803" s="439"/>
      <c r="AH9803" s="367"/>
      <c r="AJ9803" s="367"/>
      <c r="AK9803" s="367"/>
    </row>
    <row r="9804" spans="26:37" s="368" customFormat="1" ht="14.15" customHeight="1">
      <c r="Z9804" s="439"/>
      <c r="AH9804" s="367"/>
      <c r="AJ9804" s="367"/>
      <c r="AK9804" s="367"/>
    </row>
    <row r="9805" spans="26:37" s="368" customFormat="1" ht="14.15" customHeight="1">
      <c r="Z9805" s="439"/>
      <c r="AH9805" s="367"/>
      <c r="AJ9805" s="367"/>
      <c r="AK9805" s="367"/>
    </row>
    <row r="9806" spans="26:37" s="368" customFormat="1" ht="14.15" customHeight="1">
      <c r="Z9806" s="439"/>
      <c r="AH9806" s="367"/>
      <c r="AJ9806" s="367"/>
      <c r="AK9806" s="367"/>
    </row>
    <row r="9807" spans="26:37" s="368" customFormat="1" ht="14.15" customHeight="1">
      <c r="Z9807" s="439"/>
      <c r="AH9807" s="367"/>
      <c r="AJ9807" s="367"/>
      <c r="AK9807" s="367"/>
    </row>
    <row r="9808" spans="26:37" s="368" customFormat="1" ht="14.15" customHeight="1">
      <c r="Z9808" s="439"/>
      <c r="AH9808" s="367"/>
      <c r="AJ9808" s="367"/>
      <c r="AK9808" s="367"/>
    </row>
    <row r="9809" spans="26:37" s="368" customFormat="1" ht="14.15" customHeight="1">
      <c r="Z9809" s="439"/>
      <c r="AH9809" s="367"/>
      <c r="AJ9809" s="367"/>
      <c r="AK9809" s="367"/>
    </row>
    <row r="9810" spans="26:37" s="368" customFormat="1" ht="14.15" customHeight="1">
      <c r="Z9810" s="439"/>
      <c r="AH9810" s="367"/>
      <c r="AJ9810" s="367"/>
      <c r="AK9810" s="367"/>
    </row>
    <row r="9811" spans="26:37" s="368" customFormat="1" ht="14.15" customHeight="1">
      <c r="Z9811" s="439"/>
      <c r="AH9811" s="367"/>
      <c r="AJ9811" s="367"/>
      <c r="AK9811" s="367"/>
    </row>
    <row r="9812" spans="26:37" s="368" customFormat="1" ht="14.15" customHeight="1">
      <c r="Z9812" s="439"/>
      <c r="AH9812" s="367"/>
      <c r="AJ9812" s="367"/>
      <c r="AK9812" s="367"/>
    </row>
    <row r="9813" spans="26:37" s="368" customFormat="1" ht="14.15" customHeight="1">
      <c r="Z9813" s="439"/>
      <c r="AH9813" s="367"/>
      <c r="AJ9813" s="367"/>
      <c r="AK9813" s="367"/>
    </row>
    <row r="9814" spans="26:37" s="368" customFormat="1" ht="14.15" customHeight="1">
      <c r="Z9814" s="439"/>
      <c r="AH9814" s="367"/>
      <c r="AJ9814" s="367"/>
      <c r="AK9814" s="367"/>
    </row>
    <row r="9815" spans="26:37" s="368" customFormat="1" ht="14.15" customHeight="1">
      <c r="Z9815" s="439"/>
      <c r="AH9815" s="367"/>
      <c r="AJ9815" s="367"/>
      <c r="AK9815" s="367"/>
    </row>
    <row r="9816" spans="26:37" s="368" customFormat="1" ht="14.15" customHeight="1">
      <c r="Z9816" s="439"/>
      <c r="AH9816" s="367"/>
      <c r="AJ9816" s="367"/>
      <c r="AK9816" s="367"/>
    </row>
    <row r="9817" spans="26:37" s="368" customFormat="1" ht="14.15" customHeight="1">
      <c r="Z9817" s="439"/>
      <c r="AH9817" s="367"/>
      <c r="AJ9817" s="367"/>
      <c r="AK9817" s="367"/>
    </row>
    <row r="9818" spans="26:37" s="368" customFormat="1" ht="14.15" customHeight="1">
      <c r="Z9818" s="439"/>
      <c r="AH9818" s="367"/>
      <c r="AJ9818" s="367"/>
      <c r="AK9818" s="367"/>
    </row>
    <row r="9819" spans="26:37" s="368" customFormat="1" ht="14.15" customHeight="1">
      <c r="Z9819" s="439"/>
      <c r="AH9819" s="367"/>
      <c r="AJ9819" s="367"/>
      <c r="AK9819" s="367"/>
    </row>
    <row r="9820" spans="26:37" s="368" customFormat="1" ht="14.15" customHeight="1">
      <c r="Z9820" s="439"/>
      <c r="AH9820" s="367"/>
      <c r="AJ9820" s="367"/>
      <c r="AK9820" s="367"/>
    </row>
    <row r="9821" spans="26:37" s="368" customFormat="1" ht="14.15" customHeight="1">
      <c r="Z9821" s="439"/>
      <c r="AH9821" s="367"/>
      <c r="AJ9821" s="367"/>
      <c r="AK9821" s="367"/>
    </row>
    <row r="9822" spans="26:37" s="368" customFormat="1" ht="14.15" customHeight="1">
      <c r="Z9822" s="439"/>
      <c r="AH9822" s="367"/>
      <c r="AJ9822" s="367"/>
      <c r="AK9822" s="367"/>
    </row>
    <row r="9823" spans="26:37" s="368" customFormat="1" ht="14.15" customHeight="1">
      <c r="Z9823" s="439"/>
      <c r="AH9823" s="367"/>
      <c r="AJ9823" s="367"/>
      <c r="AK9823" s="367"/>
    </row>
    <row r="9824" spans="26:37" s="368" customFormat="1" ht="14.15" customHeight="1">
      <c r="Z9824" s="439"/>
      <c r="AH9824" s="367"/>
      <c r="AJ9824" s="367"/>
      <c r="AK9824" s="367"/>
    </row>
    <row r="9825" spans="26:37" s="368" customFormat="1" ht="14.15" customHeight="1">
      <c r="Z9825" s="439"/>
      <c r="AH9825" s="367"/>
      <c r="AJ9825" s="367"/>
      <c r="AK9825" s="367"/>
    </row>
    <row r="9826" spans="26:37" s="368" customFormat="1" ht="14.15" customHeight="1">
      <c r="Z9826" s="439"/>
      <c r="AH9826" s="367"/>
      <c r="AJ9826" s="367"/>
      <c r="AK9826" s="367"/>
    </row>
    <row r="9827" spans="26:37" s="368" customFormat="1" ht="14.15" customHeight="1">
      <c r="Z9827" s="439"/>
      <c r="AH9827" s="367"/>
      <c r="AJ9827" s="367"/>
      <c r="AK9827" s="367"/>
    </row>
    <row r="9828" spans="26:37" s="368" customFormat="1" ht="14.15" customHeight="1">
      <c r="Z9828" s="439"/>
      <c r="AH9828" s="367"/>
      <c r="AJ9828" s="367"/>
      <c r="AK9828" s="367"/>
    </row>
    <row r="9829" spans="26:37" s="368" customFormat="1" ht="14.15" customHeight="1">
      <c r="Z9829" s="439"/>
      <c r="AH9829" s="367"/>
      <c r="AJ9829" s="367"/>
      <c r="AK9829" s="367"/>
    </row>
    <row r="9830" spans="26:37" s="368" customFormat="1" ht="14.15" customHeight="1">
      <c r="Z9830" s="439"/>
      <c r="AH9830" s="367"/>
      <c r="AJ9830" s="367"/>
      <c r="AK9830" s="367"/>
    </row>
    <row r="9831" spans="26:37" s="368" customFormat="1" ht="14.15" customHeight="1">
      <c r="Z9831" s="439"/>
      <c r="AH9831" s="367"/>
      <c r="AJ9831" s="367"/>
      <c r="AK9831" s="367"/>
    </row>
    <row r="9832" spans="26:37" s="368" customFormat="1" ht="14.15" customHeight="1">
      <c r="Z9832" s="439"/>
      <c r="AH9832" s="367"/>
      <c r="AJ9832" s="367"/>
      <c r="AK9832" s="367"/>
    </row>
    <row r="9833" spans="26:37" s="368" customFormat="1" ht="14.15" customHeight="1">
      <c r="Z9833" s="439"/>
      <c r="AH9833" s="367"/>
      <c r="AJ9833" s="367"/>
      <c r="AK9833" s="367"/>
    </row>
    <row r="9834" spans="26:37" s="368" customFormat="1" ht="14.15" customHeight="1">
      <c r="Z9834" s="439"/>
      <c r="AH9834" s="367"/>
      <c r="AJ9834" s="367"/>
      <c r="AK9834" s="367"/>
    </row>
    <row r="9835" spans="26:37" s="368" customFormat="1" ht="14.15" customHeight="1">
      <c r="Z9835" s="439"/>
      <c r="AH9835" s="367"/>
      <c r="AJ9835" s="367"/>
      <c r="AK9835" s="367"/>
    </row>
    <row r="9836" spans="26:37" s="368" customFormat="1" ht="14.15" customHeight="1">
      <c r="Z9836" s="439"/>
      <c r="AH9836" s="367"/>
      <c r="AJ9836" s="367"/>
      <c r="AK9836" s="367"/>
    </row>
    <row r="9837" spans="26:37" s="368" customFormat="1" ht="14.15" customHeight="1">
      <c r="Z9837" s="439"/>
      <c r="AH9837" s="367"/>
      <c r="AJ9837" s="367"/>
      <c r="AK9837" s="367"/>
    </row>
    <row r="9838" spans="26:37" s="368" customFormat="1" ht="14.15" customHeight="1">
      <c r="Z9838" s="439"/>
      <c r="AH9838" s="367"/>
      <c r="AJ9838" s="367"/>
      <c r="AK9838" s="367"/>
    </row>
    <row r="9839" spans="26:37" s="368" customFormat="1" ht="14.15" customHeight="1">
      <c r="Z9839" s="439"/>
      <c r="AH9839" s="367"/>
      <c r="AJ9839" s="367"/>
      <c r="AK9839" s="367"/>
    </row>
    <row r="9840" spans="26:37" s="368" customFormat="1" ht="14.15" customHeight="1">
      <c r="Z9840" s="439"/>
      <c r="AH9840" s="367"/>
      <c r="AJ9840" s="367"/>
      <c r="AK9840" s="367"/>
    </row>
    <row r="9841" spans="26:37" s="368" customFormat="1" ht="14.15" customHeight="1">
      <c r="Z9841" s="439"/>
      <c r="AH9841" s="367"/>
      <c r="AJ9841" s="367"/>
      <c r="AK9841" s="367"/>
    </row>
    <row r="9842" spans="26:37" s="368" customFormat="1" ht="14.15" customHeight="1">
      <c r="Z9842" s="439"/>
      <c r="AH9842" s="367"/>
      <c r="AJ9842" s="367"/>
      <c r="AK9842" s="367"/>
    </row>
    <row r="9843" spans="26:37" s="368" customFormat="1" ht="14.15" customHeight="1">
      <c r="Z9843" s="439"/>
      <c r="AH9843" s="367"/>
      <c r="AJ9843" s="367"/>
      <c r="AK9843" s="367"/>
    </row>
    <row r="9844" spans="26:37" s="368" customFormat="1" ht="14.15" customHeight="1">
      <c r="Z9844" s="439"/>
      <c r="AH9844" s="367"/>
      <c r="AJ9844" s="367"/>
      <c r="AK9844" s="367"/>
    </row>
    <row r="9845" spans="26:37" s="368" customFormat="1" ht="14.15" customHeight="1">
      <c r="Z9845" s="439"/>
      <c r="AH9845" s="367"/>
      <c r="AJ9845" s="367"/>
      <c r="AK9845" s="367"/>
    </row>
    <row r="9846" spans="26:37" s="368" customFormat="1" ht="14.15" customHeight="1">
      <c r="Z9846" s="439"/>
      <c r="AH9846" s="367"/>
      <c r="AJ9846" s="367"/>
      <c r="AK9846" s="367"/>
    </row>
    <row r="9847" spans="26:37" s="368" customFormat="1" ht="14.15" customHeight="1">
      <c r="Z9847" s="439"/>
      <c r="AH9847" s="367"/>
      <c r="AJ9847" s="367"/>
      <c r="AK9847" s="367"/>
    </row>
    <row r="9848" spans="26:37" s="368" customFormat="1" ht="14.15" customHeight="1">
      <c r="Z9848" s="439"/>
      <c r="AH9848" s="367"/>
      <c r="AJ9848" s="367"/>
      <c r="AK9848" s="367"/>
    </row>
    <row r="9849" spans="26:37" s="368" customFormat="1" ht="14.15" customHeight="1">
      <c r="Z9849" s="439"/>
      <c r="AH9849" s="367"/>
      <c r="AJ9849" s="367"/>
      <c r="AK9849" s="367"/>
    </row>
    <row r="9850" spans="26:37" s="368" customFormat="1" ht="14.15" customHeight="1">
      <c r="Z9850" s="439"/>
      <c r="AH9850" s="367"/>
      <c r="AJ9850" s="367"/>
      <c r="AK9850" s="367"/>
    </row>
    <row r="9851" spans="26:37" s="368" customFormat="1" ht="14.15" customHeight="1">
      <c r="Z9851" s="439"/>
      <c r="AH9851" s="367"/>
      <c r="AJ9851" s="367"/>
      <c r="AK9851" s="367"/>
    </row>
    <row r="9852" spans="26:37" s="368" customFormat="1" ht="14.15" customHeight="1">
      <c r="Z9852" s="439"/>
      <c r="AH9852" s="367"/>
      <c r="AJ9852" s="367"/>
      <c r="AK9852" s="367"/>
    </row>
    <row r="9853" spans="26:37" s="368" customFormat="1" ht="14.15" customHeight="1">
      <c r="Z9853" s="439"/>
      <c r="AH9853" s="367"/>
      <c r="AJ9853" s="367"/>
      <c r="AK9853" s="367"/>
    </row>
    <row r="9854" spans="26:37" s="368" customFormat="1" ht="14.15" customHeight="1">
      <c r="Z9854" s="439"/>
      <c r="AH9854" s="367"/>
      <c r="AJ9854" s="367"/>
      <c r="AK9854" s="367"/>
    </row>
    <row r="9855" spans="26:37" s="368" customFormat="1" ht="14.15" customHeight="1">
      <c r="Z9855" s="439"/>
      <c r="AH9855" s="367"/>
      <c r="AJ9855" s="367"/>
      <c r="AK9855" s="367"/>
    </row>
    <row r="9856" spans="26:37" s="368" customFormat="1" ht="14.15" customHeight="1">
      <c r="Z9856" s="439"/>
      <c r="AH9856" s="367"/>
      <c r="AJ9856" s="367"/>
      <c r="AK9856" s="367"/>
    </row>
    <row r="9857" spans="26:37" s="368" customFormat="1" ht="14.15" customHeight="1">
      <c r="Z9857" s="439"/>
      <c r="AH9857" s="367"/>
      <c r="AJ9857" s="367"/>
      <c r="AK9857" s="367"/>
    </row>
    <row r="9858" spans="26:37" s="368" customFormat="1" ht="14.15" customHeight="1">
      <c r="Z9858" s="439"/>
      <c r="AH9858" s="367"/>
      <c r="AJ9858" s="367"/>
      <c r="AK9858" s="367"/>
    </row>
    <row r="9859" spans="26:37" s="368" customFormat="1" ht="14.15" customHeight="1">
      <c r="Z9859" s="439"/>
      <c r="AH9859" s="367"/>
      <c r="AJ9859" s="367"/>
      <c r="AK9859" s="367"/>
    </row>
    <row r="9860" spans="26:37" s="368" customFormat="1" ht="14.15" customHeight="1">
      <c r="Z9860" s="439"/>
      <c r="AH9860" s="367"/>
      <c r="AJ9860" s="367"/>
      <c r="AK9860" s="367"/>
    </row>
    <row r="9861" spans="26:37" s="368" customFormat="1" ht="14.15" customHeight="1">
      <c r="Z9861" s="439"/>
      <c r="AH9861" s="367"/>
      <c r="AJ9861" s="367"/>
      <c r="AK9861" s="367"/>
    </row>
    <row r="9862" spans="26:37" s="368" customFormat="1" ht="14.15" customHeight="1">
      <c r="Z9862" s="439"/>
      <c r="AH9862" s="367"/>
      <c r="AJ9862" s="367"/>
      <c r="AK9862" s="367"/>
    </row>
    <row r="9863" spans="26:37" s="368" customFormat="1" ht="14.15" customHeight="1">
      <c r="Z9863" s="439"/>
      <c r="AH9863" s="367"/>
      <c r="AJ9863" s="367"/>
      <c r="AK9863" s="367"/>
    </row>
    <row r="9864" spans="26:37" s="368" customFormat="1" ht="14.15" customHeight="1">
      <c r="Z9864" s="439"/>
      <c r="AH9864" s="367"/>
      <c r="AJ9864" s="367"/>
      <c r="AK9864" s="367"/>
    </row>
    <row r="9865" spans="26:37" s="368" customFormat="1" ht="14.15" customHeight="1">
      <c r="Z9865" s="439"/>
      <c r="AH9865" s="367"/>
      <c r="AJ9865" s="367"/>
      <c r="AK9865" s="367"/>
    </row>
    <row r="9866" spans="26:37" s="368" customFormat="1" ht="14.15" customHeight="1">
      <c r="Z9866" s="439"/>
      <c r="AH9866" s="367"/>
      <c r="AJ9866" s="367"/>
      <c r="AK9866" s="367"/>
    </row>
    <row r="9867" spans="26:37" s="368" customFormat="1" ht="14.15" customHeight="1">
      <c r="Z9867" s="439"/>
      <c r="AH9867" s="367"/>
      <c r="AJ9867" s="367"/>
      <c r="AK9867" s="367"/>
    </row>
    <row r="9868" spans="26:37" s="368" customFormat="1" ht="14.15" customHeight="1">
      <c r="Z9868" s="439"/>
      <c r="AH9868" s="367"/>
      <c r="AJ9868" s="367"/>
      <c r="AK9868" s="367"/>
    </row>
    <row r="9869" spans="26:37" s="368" customFormat="1" ht="14.15" customHeight="1">
      <c r="Z9869" s="439"/>
      <c r="AH9869" s="367"/>
      <c r="AJ9869" s="367"/>
      <c r="AK9869" s="367"/>
    </row>
    <row r="9870" spans="26:37" s="368" customFormat="1" ht="14.15" customHeight="1">
      <c r="Z9870" s="439"/>
      <c r="AH9870" s="367"/>
      <c r="AJ9870" s="367"/>
      <c r="AK9870" s="367"/>
    </row>
    <row r="9871" spans="26:37" s="368" customFormat="1" ht="14.15" customHeight="1">
      <c r="Z9871" s="439"/>
      <c r="AH9871" s="367"/>
      <c r="AJ9871" s="367"/>
      <c r="AK9871" s="367"/>
    </row>
    <row r="9872" spans="26:37" s="368" customFormat="1" ht="14.15" customHeight="1">
      <c r="Z9872" s="439"/>
      <c r="AH9872" s="367"/>
      <c r="AJ9872" s="367"/>
      <c r="AK9872" s="367"/>
    </row>
    <row r="9873" spans="26:37" s="368" customFormat="1" ht="14.15" customHeight="1">
      <c r="Z9873" s="439"/>
      <c r="AH9873" s="367"/>
      <c r="AJ9873" s="367"/>
      <c r="AK9873" s="367"/>
    </row>
    <row r="9874" spans="26:37" s="368" customFormat="1" ht="14.15" customHeight="1">
      <c r="Z9874" s="439"/>
      <c r="AH9874" s="367"/>
      <c r="AJ9874" s="367"/>
      <c r="AK9874" s="367"/>
    </row>
    <row r="9875" spans="26:37" s="368" customFormat="1" ht="14.15" customHeight="1">
      <c r="Z9875" s="439"/>
      <c r="AH9875" s="367"/>
      <c r="AJ9875" s="367"/>
      <c r="AK9875" s="367"/>
    </row>
    <row r="9876" spans="26:37" s="368" customFormat="1" ht="14.15" customHeight="1">
      <c r="Z9876" s="439"/>
      <c r="AH9876" s="367"/>
      <c r="AJ9876" s="367"/>
      <c r="AK9876" s="367"/>
    </row>
    <row r="9877" spans="26:37" s="368" customFormat="1" ht="14.15" customHeight="1">
      <c r="Z9877" s="439"/>
      <c r="AH9877" s="367"/>
      <c r="AJ9877" s="367"/>
      <c r="AK9877" s="367"/>
    </row>
    <row r="9878" spans="26:37" s="368" customFormat="1" ht="14.15" customHeight="1">
      <c r="Z9878" s="439"/>
      <c r="AH9878" s="367"/>
      <c r="AJ9878" s="367"/>
      <c r="AK9878" s="367"/>
    </row>
    <row r="9879" spans="26:37" s="368" customFormat="1" ht="14.15" customHeight="1">
      <c r="Z9879" s="439"/>
      <c r="AH9879" s="367"/>
      <c r="AJ9879" s="367"/>
      <c r="AK9879" s="367"/>
    </row>
    <row r="9880" spans="26:37" s="368" customFormat="1" ht="14.15" customHeight="1">
      <c r="Z9880" s="439"/>
      <c r="AH9880" s="367"/>
      <c r="AJ9880" s="367"/>
      <c r="AK9880" s="367"/>
    </row>
    <row r="9881" spans="26:37" s="368" customFormat="1" ht="14.15" customHeight="1">
      <c r="Z9881" s="439"/>
      <c r="AH9881" s="367"/>
      <c r="AJ9881" s="367"/>
      <c r="AK9881" s="367"/>
    </row>
    <row r="9882" spans="26:37" s="368" customFormat="1" ht="14.15" customHeight="1">
      <c r="Z9882" s="439"/>
      <c r="AH9882" s="367"/>
      <c r="AJ9882" s="367"/>
      <c r="AK9882" s="367"/>
    </row>
    <row r="9883" spans="26:37" s="368" customFormat="1" ht="14.15" customHeight="1">
      <c r="Z9883" s="439"/>
      <c r="AH9883" s="367"/>
      <c r="AJ9883" s="367"/>
      <c r="AK9883" s="367"/>
    </row>
    <row r="9884" spans="26:37" s="368" customFormat="1" ht="14.15" customHeight="1">
      <c r="Z9884" s="439"/>
      <c r="AH9884" s="367"/>
      <c r="AJ9884" s="367"/>
      <c r="AK9884" s="367"/>
    </row>
    <row r="9885" spans="26:37" s="368" customFormat="1" ht="14.15" customHeight="1">
      <c r="Z9885" s="439"/>
      <c r="AH9885" s="367"/>
      <c r="AJ9885" s="367"/>
      <c r="AK9885" s="367"/>
    </row>
    <row r="9886" spans="26:37" s="368" customFormat="1" ht="14.15" customHeight="1">
      <c r="Z9886" s="439"/>
      <c r="AH9886" s="367"/>
      <c r="AJ9886" s="367"/>
      <c r="AK9886" s="367"/>
    </row>
    <row r="9887" spans="26:37" s="368" customFormat="1" ht="14.15" customHeight="1">
      <c r="Z9887" s="439"/>
      <c r="AH9887" s="367"/>
      <c r="AJ9887" s="367"/>
      <c r="AK9887" s="367"/>
    </row>
    <row r="9888" spans="26:37" s="368" customFormat="1" ht="14.15" customHeight="1">
      <c r="Z9888" s="439"/>
      <c r="AH9888" s="367"/>
      <c r="AJ9888" s="367"/>
      <c r="AK9888" s="367"/>
    </row>
    <row r="9889" spans="26:37" s="368" customFormat="1" ht="14.15" customHeight="1">
      <c r="Z9889" s="439"/>
      <c r="AH9889" s="367"/>
      <c r="AJ9889" s="367"/>
      <c r="AK9889" s="367"/>
    </row>
    <row r="9890" spans="26:37" s="368" customFormat="1" ht="14.15" customHeight="1">
      <c r="Z9890" s="439"/>
      <c r="AH9890" s="367"/>
      <c r="AJ9890" s="367"/>
      <c r="AK9890" s="367"/>
    </row>
    <row r="9891" spans="26:37" s="368" customFormat="1" ht="14.15" customHeight="1">
      <c r="Z9891" s="439"/>
      <c r="AH9891" s="367"/>
      <c r="AJ9891" s="367"/>
      <c r="AK9891" s="367"/>
    </row>
    <row r="9892" spans="26:37" s="368" customFormat="1" ht="14.15" customHeight="1">
      <c r="Z9892" s="439"/>
      <c r="AH9892" s="367"/>
      <c r="AJ9892" s="367"/>
      <c r="AK9892" s="367"/>
    </row>
    <row r="9893" spans="26:37" s="368" customFormat="1" ht="14.15" customHeight="1">
      <c r="Z9893" s="439"/>
      <c r="AH9893" s="367"/>
      <c r="AJ9893" s="367"/>
      <c r="AK9893" s="367"/>
    </row>
    <row r="9894" spans="26:37" s="368" customFormat="1" ht="14.15" customHeight="1">
      <c r="Z9894" s="439"/>
      <c r="AH9894" s="367"/>
      <c r="AJ9894" s="367"/>
      <c r="AK9894" s="367"/>
    </row>
    <row r="9895" spans="26:37" s="368" customFormat="1" ht="14.15" customHeight="1">
      <c r="Z9895" s="439"/>
      <c r="AH9895" s="367"/>
      <c r="AJ9895" s="367"/>
      <c r="AK9895" s="367"/>
    </row>
    <row r="9896" spans="26:37" s="368" customFormat="1" ht="14.15" customHeight="1">
      <c r="Z9896" s="439"/>
      <c r="AH9896" s="367"/>
      <c r="AJ9896" s="367"/>
      <c r="AK9896" s="367"/>
    </row>
    <row r="9897" spans="26:37" s="368" customFormat="1" ht="14.15" customHeight="1">
      <c r="Z9897" s="439"/>
      <c r="AH9897" s="367"/>
      <c r="AJ9897" s="367"/>
      <c r="AK9897" s="367"/>
    </row>
    <row r="9898" spans="26:37" s="368" customFormat="1" ht="14.15" customHeight="1">
      <c r="Z9898" s="439"/>
      <c r="AH9898" s="367"/>
      <c r="AJ9898" s="367"/>
      <c r="AK9898" s="367"/>
    </row>
    <row r="9899" spans="26:37" s="368" customFormat="1" ht="14.15" customHeight="1">
      <c r="Z9899" s="439"/>
      <c r="AH9899" s="367"/>
      <c r="AJ9899" s="367"/>
      <c r="AK9899" s="367"/>
    </row>
    <row r="9900" spans="26:37" s="368" customFormat="1" ht="14.15" customHeight="1">
      <c r="Z9900" s="439"/>
      <c r="AH9900" s="367"/>
      <c r="AJ9900" s="367"/>
      <c r="AK9900" s="367"/>
    </row>
    <row r="9901" spans="26:37" s="368" customFormat="1" ht="14.15" customHeight="1">
      <c r="Z9901" s="439"/>
      <c r="AH9901" s="367"/>
      <c r="AJ9901" s="367"/>
      <c r="AK9901" s="367"/>
    </row>
    <row r="9902" spans="26:37" s="368" customFormat="1" ht="14.15" customHeight="1">
      <c r="Z9902" s="439"/>
      <c r="AH9902" s="367"/>
      <c r="AJ9902" s="367"/>
      <c r="AK9902" s="367"/>
    </row>
    <row r="9903" spans="26:37" s="368" customFormat="1" ht="14.15" customHeight="1">
      <c r="Z9903" s="439"/>
      <c r="AH9903" s="367"/>
      <c r="AJ9903" s="367"/>
      <c r="AK9903" s="367"/>
    </row>
    <row r="9904" spans="26:37" s="368" customFormat="1" ht="14.15" customHeight="1">
      <c r="Z9904" s="439"/>
      <c r="AH9904" s="367"/>
      <c r="AJ9904" s="367"/>
      <c r="AK9904" s="367"/>
    </row>
    <row r="9905" spans="26:37" s="368" customFormat="1" ht="14.15" customHeight="1">
      <c r="Z9905" s="439"/>
      <c r="AH9905" s="367"/>
      <c r="AJ9905" s="367"/>
      <c r="AK9905" s="367"/>
    </row>
    <row r="9906" spans="26:37" s="368" customFormat="1" ht="14.15" customHeight="1">
      <c r="Z9906" s="439"/>
      <c r="AH9906" s="367"/>
      <c r="AJ9906" s="367"/>
      <c r="AK9906" s="367"/>
    </row>
    <row r="9907" spans="26:37" s="368" customFormat="1" ht="14.15" customHeight="1">
      <c r="Z9907" s="439"/>
      <c r="AH9907" s="367"/>
      <c r="AJ9907" s="367"/>
      <c r="AK9907" s="367"/>
    </row>
    <row r="9908" spans="26:37" s="368" customFormat="1" ht="14.15" customHeight="1">
      <c r="Z9908" s="439"/>
      <c r="AH9908" s="367"/>
      <c r="AJ9908" s="367"/>
      <c r="AK9908" s="367"/>
    </row>
    <row r="9909" spans="26:37" s="368" customFormat="1" ht="14.15" customHeight="1">
      <c r="Z9909" s="439"/>
      <c r="AH9909" s="367"/>
      <c r="AJ9909" s="367"/>
      <c r="AK9909" s="367"/>
    </row>
    <row r="9910" spans="26:37" s="368" customFormat="1" ht="14.15" customHeight="1">
      <c r="Z9910" s="439"/>
      <c r="AH9910" s="367"/>
      <c r="AJ9910" s="367"/>
      <c r="AK9910" s="367"/>
    </row>
    <row r="9911" spans="26:37" s="368" customFormat="1" ht="14.15" customHeight="1">
      <c r="Z9911" s="439"/>
      <c r="AH9911" s="367"/>
      <c r="AJ9911" s="367"/>
      <c r="AK9911" s="367"/>
    </row>
    <row r="9912" spans="26:37" s="368" customFormat="1" ht="14.15" customHeight="1">
      <c r="Z9912" s="439"/>
      <c r="AH9912" s="367"/>
      <c r="AJ9912" s="367"/>
      <c r="AK9912" s="367"/>
    </row>
    <row r="9913" spans="26:37" s="368" customFormat="1" ht="14.15" customHeight="1">
      <c r="Z9913" s="439"/>
      <c r="AH9913" s="367"/>
      <c r="AJ9913" s="367"/>
      <c r="AK9913" s="367"/>
    </row>
    <row r="9914" spans="26:37" s="368" customFormat="1" ht="14.15" customHeight="1">
      <c r="Z9914" s="439"/>
      <c r="AH9914" s="367"/>
      <c r="AJ9914" s="367"/>
      <c r="AK9914" s="367"/>
    </row>
    <row r="9915" spans="26:37" s="368" customFormat="1" ht="14.15" customHeight="1">
      <c r="Z9915" s="439"/>
      <c r="AH9915" s="367"/>
      <c r="AJ9915" s="367"/>
      <c r="AK9915" s="367"/>
    </row>
    <row r="9916" spans="26:37" s="368" customFormat="1" ht="14.15" customHeight="1">
      <c r="Z9916" s="439"/>
      <c r="AH9916" s="367"/>
      <c r="AJ9916" s="367"/>
      <c r="AK9916" s="367"/>
    </row>
    <row r="9917" spans="26:37" s="368" customFormat="1" ht="14.15" customHeight="1">
      <c r="Z9917" s="439"/>
      <c r="AH9917" s="367"/>
      <c r="AJ9917" s="367"/>
      <c r="AK9917" s="367"/>
    </row>
    <row r="9918" spans="26:37" s="368" customFormat="1" ht="14.15" customHeight="1">
      <c r="Z9918" s="439"/>
      <c r="AH9918" s="367"/>
      <c r="AJ9918" s="367"/>
      <c r="AK9918" s="367"/>
    </row>
    <row r="9919" spans="26:37" s="368" customFormat="1" ht="14.15" customHeight="1">
      <c r="Z9919" s="439"/>
      <c r="AH9919" s="367"/>
      <c r="AJ9919" s="367"/>
      <c r="AK9919" s="367"/>
    </row>
    <row r="9920" spans="26:37" s="368" customFormat="1" ht="14.15" customHeight="1">
      <c r="Z9920" s="439"/>
      <c r="AH9920" s="367"/>
      <c r="AJ9920" s="367"/>
      <c r="AK9920" s="367"/>
    </row>
    <row r="9921" spans="26:37" s="368" customFormat="1" ht="14.15" customHeight="1">
      <c r="Z9921" s="439"/>
      <c r="AH9921" s="367"/>
      <c r="AJ9921" s="367"/>
      <c r="AK9921" s="367"/>
    </row>
    <row r="9922" spans="26:37" s="368" customFormat="1" ht="14.15" customHeight="1">
      <c r="Z9922" s="439"/>
      <c r="AH9922" s="367"/>
      <c r="AJ9922" s="367"/>
      <c r="AK9922" s="367"/>
    </row>
    <row r="9923" spans="26:37" s="368" customFormat="1" ht="14.15" customHeight="1">
      <c r="Z9923" s="439"/>
      <c r="AH9923" s="367"/>
      <c r="AJ9923" s="367"/>
      <c r="AK9923" s="367"/>
    </row>
    <row r="9924" spans="26:37" s="368" customFormat="1" ht="14.15" customHeight="1">
      <c r="Z9924" s="439"/>
      <c r="AH9924" s="367"/>
      <c r="AJ9924" s="367"/>
      <c r="AK9924" s="367"/>
    </row>
    <row r="9925" spans="26:37" s="368" customFormat="1" ht="14.15" customHeight="1">
      <c r="Z9925" s="439"/>
      <c r="AH9925" s="367"/>
      <c r="AJ9925" s="367"/>
      <c r="AK9925" s="367"/>
    </row>
    <row r="9926" spans="26:37" s="368" customFormat="1" ht="14.15" customHeight="1">
      <c r="Z9926" s="439"/>
      <c r="AH9926" s="367"/>
      <c r="AJ9926" s="367"/>
      <c r="AK9926" s="367"/>
    </row>
    <row r="9927" spans="26:37" s="368" customFormat="1" ht="14.15" customHeight="1">
      <c r="Z9927" s="439"/>
      <c r="AH9927" s="367"/>
      <c r="AJ9927" s="367"/>
      <c r="AK9927" s="367"/>
    </row>
    <row r="9928" spans="26:37" s="368" customFormat="1" ht="14.15" customHeight="1">
      <c r="Z9928" s="439"/>
      <c r="AH9928" s="367"/>
      <c r="AJ9928" s="367"/>
      <c r="AK9928" s="367"/>
    </row>
    <row r="9929" spans="26:37" s="368" customFormat="1" ht="14.15" customHeight="1">
      <c r="Z9929" s="439"/>
      <c r="AH9929" s="367"/>
      <c r="AJ9929" s="367"/>
      <c r="AK9929" s="367"/>
    </row>
    <row r="9930" spans="26:37" s="368" customFormat="1" ht="14.15" customHeight="1">
      <c r="Z9930" s="439"/>
      <c r="AH9930" s="367"/>
      <c r="AJ9930" s="367"/>
      <c r="AK9930" s="367"/>
    </row>
    <row r="9931" spans="26:37" s="368" customFormat="1" ht="14.15" customHeight="1">
      <c r="Z9931" s="439"/>
      <c r="AH9931" s="367"/>
      <c r="AJ9931" s="367"/>
      <c r="AK9931" s="367"/>
    </row>
    <row r="9932" spans="26:37" s="368" customFormat="1" ht="14.15" customHeight="1">
      <c r="Z9932" s="439"/>
      <c r="AH9932" s="367"/>
      <c r="AJ9932" s="367"/>
      <c r="AK9932" s="367"/>
    </row>
    <row r="9933" spans="26:37" s="368" customFormat="1" ht="14.15" customHeight="1">
      <c r="Z9933" s="439"/>
      <c r="AH9933" s="367"/>
      <c r="AJ9933" s="367"/>
      <c r="AK9933" s="367"/>
    </row>
    <row r="9934" spans="26:37" s="368" customFormat="1" ht="14.15" customHeight="1">
      <c r="Z9934" s="439"/>
      <c r="AH9934" s="367"/>
      <c r="AJ9934" s="367"/>
      <c r="AK9934" s="367"/>
    </row>
    <row r="9935" spans="26:37" s="368" customFormat="1" ht="14.15" customHeight="1">
      <c r="Z9935" s="439"/>
      <c r="AH9935" s="367"/>
      <c r="AJ9935" s="367"/>
      <c r="AK9935" s="367"/>
    </row>
    <row r="9936" spans="26:37" s="368" customFormat="1" ht="14.15" customHeight="1">
      <c r="Z9936" s="439"/>
      <c r="AH9936" s="367"/>
      <c r="AJ9936" s="367"/>
      <c r="AK9936" s="367"/>
    </row>
    <row r="9937" spans="26:37" s="368" customFormat="1" ht="14.15" customHeight="1">
      <c r="Z9937" s="439"/>
      <c r="AH9937" s="367"/>
      <c r="AJ9937" s="367"/>
      <c r="AK9937" s="367"/>
    </row>
    <row r="9938" spans="26:37" s="368" customFormat="1" ht="14.15" customHeight="1">
      <c r="Z9938" s="439"/>
      <c r="AH9938" s="367"/>
      <c r="AJ9938" s="367"/>
      <c r="AK9938" s="367"/>
    </row>
    <row r="9939" spans="26:37" s="368" customFormat="1" ht="14.15" customHeight="1">
      <c r="Z9939" s="439"/>
      <c r="AH9939" s="367"/>
      <c r="AJ9939" s="367"/>
      <c r="AK9939" s="367"/>
    </row>
    <row r="9940" spans="26:37" s="368" customFormat="1" ht="14.15" customHeight="1">
      <c r="Z9940" s="439"/>
      <c r="AH9940" s="367"/>
      <c r="AJ9940" s="367"/>
      <c r="AK9940" s="367"/>
    </row>
    <row r="9941" spans="26:37" s="368" customFormat="1" ht="14.15" customHeight="1">
      <c r="Z9941" s="439"/>
      <c r="AH9941" s="367"/>
      <c r="AJ9941" s="367"/>
      <c r="AK9941" s="367"/>
    </row>
    <row r="9942" spans="26:37" s="368" customFormat="1" ht="14.15" customHeight="1">
      <c r="Z9942" s="439"/>
      <c r="AH9942" s="367"/>
      <c r="AJ9942" s="367"/>
      <c r="AK9942" s="367"/>
    </row>
  </sheetData>
  <sheetProtection formatCells="0" insertRows="0" deleteRows="0" selectLockedCells="1"/>
  <mergeCells count="276">
    <mergeCell ref="C80:D80"/>
    <mergeCell ref="E80:F80"/>
    <mergeCell ref="G80:Y80"/>
    <mergeCell ref="Z80:AB80"/>
    <mergeCell ref="AC80:AF80"/>
    <mergeCell ref="C78:D78"/>
    <mergeCell ref="E78:F78"/>
    <mergeCell ref="G78:Y78"/>
    <mergeCell ref="Z78:AB78"/>
    <mergeCell ref="AC78:AF78"/>
    <mergeCell ref="C79:D79"/>
    <mergeCell ref="E79:F79"/>
    <mergeCell ref="G79:Y79"/>
    <mergeCell ref="Z79:AB79"/>
    <mergeCell ref="C76:D76"/>
    <mergeCell ref="E76:F76"/>
    <mergeCell ref="G76:Y76"/>
    <mergeCell ref="Z76:AB76"/>
    <mergeCell ref="AC76:AF76"/>
    <mergeCell ref="C77:D77"/>
    <mergeCell ref="E77:F77"/>
    <mergeCell ref="G77:Y77"/>
    <mergeCell ref="Z77:AB77"/>
    <mergeCell ref="AC77:AF77"/>
    <mergeCell ref="C74:D74"/>
    <mergeCell ref="E74:F74"/>
    <mergeCell ref="G74:Y74"/>
    <mergeCell ref="Z74:AB74"/>
    <mergeCell ref="AC74:AF74"/>
    <mergeCell ref="C75:D75"/>
    <mergeCell ref="E75:F75"/>
    <mergeCell ref="G75:Y75"/>
    <mergeCell ref="Z75:AB75"/>
    <mergeCell ref="AC75:AF75"/>
    <mergeCell ref="C73:D73"/>
    <mergeCell ref="E73:F73"/>
    <mergeCell ref="G73:Y73"/>
    <mergeCell ref="Z73:AB73"/>
    <mergeCell ref="AC73:AF73"/>
    <mergeCell ref="AL73:AM73"/>
    <mergeCell ref="C72:D72"/>
    <mergeCell ref="E72:F72"/>
    <mergeCell ref="G72:Y72"/>
    <mergeCell ref="Z72:AB72"/>
    <mergeCell ref="AC72:AF72"/>
    <mergeCell ref="AL72:AM72"/>
    <mergeCell ref="C70:D70"/>
    <mergeCell ref="E70:F70"/>
    <mergeCell ref="G70:Y70"/>
    <mergeCell ref="Z70:AB70"/>
    <mergeCell ref="AC70:AF70"/>
    <mergeCell ref="C71:D71"/>
    <mergeCell ref="E71:F71"/>
    <mergeCell ref="G71:Y71"/>
    <mergeCell ref="Z71:AB71"/>
    <mergeCell ref="AC71:AF71"/>
    <mergeCell ref="C68:D68"/>
    <mergeCell ref="E68:F68"/>
    <mergeCell ref="G68:Y68"/>
    <mergeCell ref="Z68:AB68"/>
    <mergeCell ref="AC68:AF68"/>
    <mergeCell ref="C69:D69"/>
    <mergeCell ref="E69:F69"/>
    <mergeCell ref="G69:Y69"/>
    <mergeCell ref="Z69:AB69"/>
    <mergeCell ref="AC69:AF69"/>
    <mergeCell ref="C66:D66"/>
    <mergeCell ref="E66:F66"/>
    <mergeCell ref="G66:Y66"/>
    <mergeCell ref="Z66:AB66"/>
    <mergeCell ref="AC66:AF66"/>
    <mergeCell ref="C67:D67"/>
    <mergeCell ref="E67:F67"/>
    <mergeCell ref="G67:Y67"/>
    <mergeCell ref="Z67:AB67"/>
    <mergeCell ref="AC67:AF67"/>
    <mergeCell ref="C64:D64"/>
    <mergeCell ref="E64:F64"/>
    <mergeCell ref="G64:Y64"/>
    <mergeCell ref="Z64:AB64"/>
    <mergeCell ref="AC64:AF64"/>
    <mergeCell ref="C65:D65"/>
    <mergeCell ref="E65:F65"/>
    <mergeCell ref="G65:Y65"/>
    <mergeCell ref="Z65:AB65"/>
    <mergeCell ref="AC65:AF65"/>
    <mergeCell ref="C62:D62"/>
    <mergeCell ref="E62:F62"/>
    <mergeCell ref="G62:Y62"/>
    <mergeCell ref="Z62:AB62"/>
    <mergeCell ref="AC62:AF62"/>
    <mergeCell ref="C63:D63"/>
    <mergeCell ref="E63:F63"/>
    <mergeCell ref="G63:Y63"/>
    <mergeCell ref="Z63:AB63"/>
    <mergeCell ref="AC63:AF63"/>
    <mergeCell ref="C60:D60"/>
    <mergeCell ref="E60:F60"/>
    <mergeCell ref="G60:Y60"/>
    <mergeCell ref="Z60:AB60"/>
    <mergeCell ref="AC60:AF60"/>
    <mergeCell ref="C61:D61"/>
    <mergeCell ref="E61:F61"/>
    <mergeCell ref="G61:Y61"/>
    <mergeCell ref="Z61:AB61"/>
    <mergeCell ref="AC61:AF61"/>
    <mergeCell ref="C58:D58"/>
    <mergeCell ref="E58:F58"/>
    <mergeCell ref="G58:Y58"/>
    <mergeCell ref="Z58:AB58"/>
    <mergeCell ref="AC58:AF58"/>
    <mergeCell ref="C59:D59"/>
    <mergeCell ref="E59:F59"/>
    <mergeCell ref="G59:Y59"/>
    <mergeCell ref="Z59:AB59"/>
    <mergeCell ref="AC59:AF59"/>
    <mergeCell ref="C56:D56"/>
    <mergeCell ref="E56:F56"/>
    <mergeCell ref="G56:Y56"/>
    <mergeCell ref="Z56:AB56"/>
    <mergeCell ref="AC56:AF56"/>
    <mergeCell ref="C57:D57"/>
    <mergeCell ref="E57:F57"/>
    <mergeCell ref="G57:Y57"/>
    <mergeCell ref="Z57:AB57"/>
    <mergeCell ref="AC57:AF57"/>
    <mergeCell ref="C54:D54"/>
    <mergeCell ref="E54:F54"/>
    <mergeCell ref="G54:Y54"/>
    <mergeCell ref="Z54:AB54"/>
    <mergeCell ref="AC54:AF54"/>
    <mergeCell ref="C55:D55"/>
    <mergeCell ref="E55:F55"/>
    <mergeCell ref="G55:Y55"/>
    <mergeCell ref="Z55:AB55"/>
    <mergeCell ref="AC55:AF55"/>
    <mergeCell ref="C52:D52"/>
    <mergeCell ref="E52:F52"/>
    <mergeCell ref="G52:Y52"/>
    <mergeCell ref="Z52:AB52"/>
    <mergeCell ref="AC52:AF52"/>
    <mergeCell ref="C53:D53"/>
    <mergeCell ref="E53:F53"/>
    <mergeCell ref="G53:Y53"/>
    <mergeCell ref="Z53:AB53"/>
    <mergeCell ref="AC53:AF53"/>
    <mergeCell ref="C50:D50"/>
    <mergeCell ref="E50:F50"/>
    <mergeCell ref="G50:Y50"/>
    <mergeCell ref="Z50:AB50"/>
    <mergeCell ref="AC50:AF50"/>
    <mergeCell ref="C51:D51"/>
    <mergeCell ref="E51:F51"/>
    <mergeCell ref="G51:Y51"/>
    <mergeCell ref="Z51:AB51"/>
    <mergeCell ref="AC51:AF51"/>
    <mergeCell ref="C48:D48"/>
    <mergeCell ref="E48:F48"/>
    <mergeCell ref="G48:Y48"/>
    <mergeCell ref="Z48:AB48"/>
    <mergeCell ref="AC48:AF48"/>
    <mergeCell ref="C49:D49"/>
    <mergeCell ref="E49:F49"/>
    <mergeCell ref="G49:Y49"/>
    <mergeCell ref="Z49:AB49"/>
    <mergeCell ref="AC49:AF49"/>
    <mergeCell ref="C46:D46"/>
    <mergeCell ref="E46:F46"/>
    <mergeCell ref="G46:Y46"/>
    <mergeCell ref="Z46:AB46"/>
    <mergeCell ref="AC46:AF46"/>
    <mergeCell ref="C47:D47"/>
    <mergeCell ref="E47:F47"/>
    <mergeCell ref="G47:Y47"/>
    <mergeCell ref="Z47:AB47"/>
    <mergeCell ref="AC47:AF47"/>
    <mergeCell ref="C44:D44"/>
    <mergeCell ref="E44:F44"/>
    <mergeCell ref="G44:Y44"/>
    <mergeCell ref="Z44:AB44"/>
    <mergeCell ref="AC44:AF44"/>
    <mergeCell ref="C45:D45"/>
    <mergeCell ref="E45:F45"/>
    <mergeCell ref="G45:Y45"/>
    <mergeCell ref="Z45:AB45"/>
    <mergeCell ref="AC45:AF45"/>
    <mergeCell ref="AC42:AF42"/>
    <mergeCell ref="C43:D43"/>
    <mergeCell ref="E43:F43"/>
    <mergeCell ref="G43:Y43"/>
    <mergeCell ref="Z43:AB43"/>
    <mergeCell ref="AC43:AF43"/>
    <mergeCell ref="C41:D41"/>
    <mergeCell ref="E41:F41"/>
    <mergeCell ref="G41:Y41"/>
    <mergeCell ref="Z41:AB41"/>
    <mergeCell ref="C42:D42"/>
    <mergeCell ref="E42:F42"/>
    <mergeCell ref="G42:Y42"/>
    <mergeCell ref="Z42:AB42"/>
    <mergeCell ref="C39:D39"/>
    <mergeCell ref="E39:F39"/>
    <mergeCell ref="G39:Y39"/>
    <mergeCell ref="Z39:AB39"/>
    <mergeCell ref="C40:D40"/>
    <mergeCell ref="E40:F40"/>
    <mergeCell ref="G40:Y40"/>
    <mergeCell ref="Z40:AB40"/>
    <mergeCell ref="C37:D37"/>
    <mergeCell ref="E37:F37"/>
    <mergeCell ref="G37:Y37"/>
    <mergeCell ref="Z37:AB37"/>
    <mergeCell ref="G38:Y38"/>
    <mergeCell ref="Z38:AB38"/>
    <mergeCell ref="C35:D35"/>
    <mergeCell ref="E35:F35"/>
    <mergeCell ref="G35:Y35"/>
    <mergeCell ref="Z35:AB35"/>
    <mergeCell ref="C36:D36"/>
    <mergeCell ref="E36:F36"/>
    <mergeCell ref="G36:Y36"/>
    <mergeCell ref="Z36:AB36"/>
    <mergeCell ref="C33:D33"/>
    <mergeCell ref="E33:F33"/>
    <mergeCell ref="G33:Y33"/>
    <mergeCell ref="Z33:AB33"/>
    <mergeCell ref="AC33:AF33"/>
    <mergeCell ref="C34:D34"/>
    <mergeCell ref="E34:F34"/>
    <mergeCell ref="G34:Y34"/>
    <mergeCell ref="Z34:AB34"/>
    <mergeCell ref="AC34:AF34"/>
    <mergeCell ref="C31:D31"/>
    <mergeCell ref="E31:F31"/>
    <mergeCell ref="G31:Y31"/>
    <mergeCell ref="Z31:AB31"/>
    <mergeCell ref="C32:D32"/>
    <mergeCell ref="E32:F32"/>
    <mergeCell ref="G32:Y32"/>
    <mergeCell ref="C29:D29"/>
    <mergeCell ref="E29:F29"/>
    <mergeCell ref="G29:Y29"/>
    <mergeCell ref="Z29:AB29"/>
    <mergeCell ref="AC29:AF29"/>
    <mergeCell ref="G30:Y30"/>
    <mergeCell ref="AC23:AF23"/>
    <mergeCell ref="AC24:AF24"/>
    <mergeCell ref="AD25:AF25"/>
    <mergeCell ref="C28:D28"/>
    <mergeCell ref="E28:F28"/>
    <mergeCell ref="G28:Y28"/>
    <mergeCell ref="Z28:AB28"/>
    <mergeCell ref="AC28:AF28"/>
    <mergeCell ref="D20:W20"/>
    <mergeCell ref="AC20:AF20"/>
    <mergeCell ref="D21:W21"/>
    <mergeCell ref="AC21:AF21"/>
    <mergeCell ref="AC11:AF11"/>
    <mergeCell ref="AD12:AF12"/>
    <mergeCell ref="A13:E13"/>
    <mergeCell ref="F13:H13"/>
    <mergeCell ref="I13:J13"/>
    <mergeCell ref="K13:M13"/>
    <mergeCell ref="N13:P13"/>
    <mergeCell ref="Q13:R13"/>
    <mergeCell ref="S13:X13"/>
    <mergeCell ref="Y13:Z13"/>
    <mergeCell ref="A5:AF5"/>
    <mergeCell ref="D7:W7"/>
    <mergeCell ref="AC7:AF7"/>
    <mergeCell ref="D8:W8"/>
    <mergeCell ref="AC8:AF8"/>
    <mergeCell ref="AC10:AF10"/>
    <mergeCell ref="AA13:AB13"/>
    <mergeCell ref="AE13:AF13"/>
    <mergeCell ref="A18:AF18"/>
  </mergeCells>
  <printOptions horizontalCentered="1"/>
  <pageMargins left="0.78740157480314965" right="0.39370078740157483" top="0.39370078740157483" bottom="0.78740157480314965" header="2.1653543307086616" footer="0.19685039370078741"/>
  <pageSetup paperSize="9" scale="88" firstPageNumber="3" orientation="portrait" useFirstPageNumber="1" r:id="rId1"/>
  <headerFooter scaleWithDoc="0">
    <oddFooter>&amp;R&amp;P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3822CA126349B611739FC0296379" ma:contentTypeVersion="10" ma:contentTypeDescription="Umožňuje vytvoriť nový dokument." ma:contentTypeScope="" ma:versionID="3d258bf0ac2e28c6e9c962052aeaaf8f">
  <xsd:schema xmlns:xsd="http://www.w3.org/2001/XMLSchema" xmlns:xs="http://www.w3.org/2001/XMLSchema" xmlns:p="http://schemas.microsoft.com/office/2006/metadata/properties" xmlns:ns2="03e32683-8643-43de-8334-fc85128c6ca3" targetNamespace="http://schemas.microsoft.com/office/2006/metadata/properties" ma:root="true" ma:fieldsID="11d269124c10eaf7375955d0c15d5abf" ns2:_="">
    <xsd:import namespace="03e32683-8643-43de-8334-fc85128c6c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32683-8643-43de-8334-fc85128c6c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e32683-8643-43de-8334-fc85128c6c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C4368A-3F4B-4E09-A884-12F907EEAA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C9EE49-7635-4608-86AB-32B6DD1ED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e32683-8643-43de-8334-fc85128c6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11BB6F-E7AF-47A8-8485-2CEAD0A99E4F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03e32683-8643-43de-8334-fc85128c6ca3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21</vt:i4>
      </vt:variant>
      <vt:variant>
        <vt:lpstr>Pomenované rozsahy</vt:lpstr>
      </vt:variant>
      <vt:variant>
        <vt:i4>37</vt:i4>
      </vt:variant>
    </vt:vector>
  </HeadingPairs>
  <TitlesOfParts>
    <vt:vector size="58" baseType="lpstr">
      <vt:lpstr>SUHRN ZA CELE DIELO</vt:lpstr>
      <vt:lpstr>Strojno-tech. cast</vt:lpstr>
      <vt:lpstr>PS41 DEMONTÁZ</vt:lpstr>
      <vt:lpstr>PS42 AKUMULACIA TEPLA</vt:lpstr>
      <vt:lpstr>Armatury rucne</vt:lpstr>
      <vt:lpstr>Armatury s pohonom</vt:lpstr>
      <vt:lpstr>22P013.43-EE-R (TL)</vt:lpstr>
      <vt:lpstr>PS43 Rekapitulacia</vt:lpstr>
      <vt:lpstr>DPS 43.1</vt:lpstr>
      <vt:lpstr>DPS 43.2</vt:lpstr>
      <vt:lpstr>22P013.44-SKR-R (TL)</vt:lpstr>
      <vt:lpstr>PS44 Rekapitulacia</vt:lpstr>
      <vt:lpstr>PS 44 material sluzby</vt:lpstr>
      <vt:lpstr>Rekapitulácia stavby</vt:lpstr>
      <vt:lpstr>01 - SO 31 Búracie a demo.</vt:lpstr>
      <vt:lpstr>02 - SO 32 Strojovňa akum.</vt:lpstr>
      <vt:lpstr>03 - SO 33 Existujúca vým.</vt:lpstr>
      <vt:lpstr>04 - SO 34 Energomost </vt:lpstr>
      <vt:lpstr>05 - SO 35 Cesty a manipu.</vt:lpstr>
      <vt:lpstr>06 - SO 36 Vonkajšia kana.</vt:lpstr>
      <vt:lpstr>Rozpocet tech. cast</vt:lpstr>
      <vt:lpstr>'01 - SO 31 Búracie a demo.'!Názvy_tlače</vt:lpstr>
      <vt:lpstr>'02 - SO 32 Strojovňa akum.'!Názvy_tlače</vt:lpstr>
      <vt:lpstr>'03 - SO 33 Existujúca vým.'!Názvy_tlače</vt:lpstr>
      <vt:lpstr>'04 - SO 34 Energomost '!Názvy_tlače</vt:lpstr>
      <vt:lpstr>'05 - SO 35 Cesty a manipu.'!Názvy_tlače</vt:lpstr>
      <vt:lpstr>'06 - SO 36 Vonkajšia kana.'!Názvy_tlače</vt:lpstr>
      <vt:lpstr>'Armatury rucne'!Názvy_tlače</vt:lpstr>
      <vt:lpstr>'DPS 43.1'!Názvy_tlače</vt:lpstr>
      <vt:lpstr>'DPS 43.2'!Názvy_tlače</vt:lpstr>
      <vt:lpstr>'PS 44 material sluzby'!Názvy_tlače</vt:lpstr>
      <vt:lpstr>'PS41 DEMONTÁZ'!Názvy_tlače</vt:lpstr>
      <vt:lpstr>'PS42 AKUMULACIA TEPLA'!Názvy_tlače</vt:lpstr>
      <vt:lpstr>'PS43 Rekapitulacia'!Názvy_tlače</vt:lpstr>
      <vt:lpstr>'PS44 Rekapitulacia'!Názvy_tlače</vt:lpstr>
      <vt:lpstr>'Rekapitulácia stavby'!Názvy_tlače</vt:lpstr>
      <vt:lpstr>'Strojno-tech. cast'!Názvy_tlače</vt:lpstr>
      <vt:lpstr>'01 - SO 31 Búracie a demo.'!Oblasť_tlače</vt:lpstr>
      <vt:lpstr>'02 - SO 32 Strojovňa akum.'!Oblasť_tlače</vt:lpstr>
      <vt:lpstr>'03 - SO 33 Existujúca vým.'!Oblasť_tlače</vt:lpstr>
      <vt:lpstr>'04 - SO 34 Energomost '!Oblasť_tlače</vt:lpstr>
      <vt:lpstr>'05 - SO 35 Cesty a manipu.'!Oblasť_tlače</vt:lpstr>
      <vt:lpstr>'06 - SO 36 Vonkajšia kana.'!Oblasť_tlače</vt:lpstr>
      <vt:lpstr>'22P013.43-EE-R (TL)'!Oblasť_tlače</vt:lpstr>
      <vt:lpstr>'22P013.44-SKR-R (TL)'!Oblasť_tlače</vt:lpstr>
      <vt:lpstr>'Armatury rucne'!Oblasť_tlače</vt:lpstr>
      <vt:lpstr>'Armatury s pohonom'!Oblasť_tlače</vt:lpstr>
      <vt:lpstr>'DPS 43.1'!Oblasť_tlače</vt:lpstr>
      <vt:lpstr>'DPS 43.2'!Oblasť_tlače</vt:lpstr>
      <vt:lpstr>'PS 44 material sluzby'!Oblasť_tlače</vt:lpstr>
      <vt:lpstr>'PS41 DEMONTÁZ'!Oblasť_tlače</vt:lpstr>
      <vt:lpstr>'PS42 AKUMULACIA TEPLA'!Oblasť_tlače</vt:lpstr>
      <vt:lpstr>'PS43 Rekapitulacia'!Oblasť_tlače</vt:lpstr>
      <vt:lpstr>'PS44 Rekapitulacia'!Oblasť_tlače</vt:lpstr>
      <vt:lpstr>'Rekapitulácia stavby'!Oblasť_tlače</vt:lpstr>
      <vt:lpstr>'Rozpocet tech. cast'!Oblasť_tlače</vt:lpstr>
      <vt:lpstr>'Strojno-tech. cast'!Oblasť_tlače</vt:lpstr>
      <vt:lpstr>'SUHRN ZA CELE DIELO'!Oblasť_tlače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kisely</dc:creator>
  <cp:keywords/>
  <dc:description/>
  <cp:lastModifiedBy>Matej Kukura</cp:lastModifiedBy>
  <cp:revision/>
  <dcterms:created xsi:type="dcterms:W3CDTF">2022-04-22T06:30:19Z</dcterms:created>
  <dcterms:modified xsi:type="dcterms:W3CDTF">2024-02-09T14:22:55Z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0x01010033883822CA126349B611739FC0296379</vt:lpwstr>
  </property>
  <property fmtid="{D5CDD505-2E9C-101B-9397-08002B2CF9AE}" pid="3" name="MediaServiceImageTags">
    <vt:lpwstr/>
  </property>
  <property fmtid="{D5CDD505-2E9C-101B-9397-08002B2CF9AE}" pid="4" name="MSIP_Label_c2332907-a3a7-49f7-8c30-bde89ea6dd47_Enabled">
    <vt:lpwstr>true</vt:lpwstr>
  </property>
  <property fmtid="{D5CDD505-2E9C-101B-9397-08002B2CF9AE}" pid="5" name="MSIP_Label_c2332907-a3a7-49f7-8c30-bde89ea6dd47_SetDate">
    <vt:lpwstr>2023-12-20T09:55:26Z</vt:lpwstr>
  </property>
  <property fmtid="{D5CDD505-2E9C-101B-9397-08002B2CF9AE}" pid="6" name="MSIP_Label_c2332907-a3a7-49f7-8c30-bde89ea6dd47_Method">
    <vt:lpwstr>Standard</vt:lpwstr>
  </property>
  <property fmtid="{D5CDD505-2E9C-101B-9397-08002B2CF9AE}" pid="7" name="MSIP_Label_c2332907-a3a7-49f7-8c30-bde89ea6dd47_Name">
    <vt:lpwstr>Internal</vt:lpwstr>
  </property>
  <property fmtid="{D5CDD505-2E9C-101B-9397-08002B2CF9AE}" pid="8" name="MSIP_Label_c2332907-a3a7-49f7-8c30-bde89ea6dd47_SiteId">
    <vt:lpwstr>8bc7db32-66af-4cdd-bbb3-d46538596776</vt:lpwstr>
  </property>
  <property fmtid="{D5CDD505-2E9C-101B-9397-08002B2CF9AE}" pid="9" name="MSIP_Label_c2332907-a3a7-49f7-8c30-bde89ea6dd47_ActionId">
    <vt:lpwstr>9ff8497a-90f0-468c-84ed-f237a4a8e036</vt:lpwstr>
  </property>
  <property fmtid="{D5CDD505-2E9C-101B-9397-08002B2CF9AE}" pid="10" name="MSIP_Label_c2332907-a3a7-49f7-8c30-bde89ea6dd47_ContentBits">
    <vt:lpwstr>0</vt:lpwstr>
  </property>
</Properties>
</file>